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vasquezf\Desktop\"/>
    </mc:Choice>
  </mc:AlternateContent>
  <bookViews>
    <workbookView xWindow="0" yWindow="0" windowWidth="28800" windowHeight="11835"/>
  </bookViews>
  <sheets>
    <sheet name="PADRÓN INMOBILIARIO SEP 2021" sheetId="15" r:id="rId1"/>
    <sheet name="BAJA PADRON AGO 2020" sheetId="18" state="hidden" r:id="rId2"/>
    <sheet name="PADRÓN INMOBILIARIO MAR 20 FULL" sheetId="1" state="hidden" r:id="rId3"/>
    <sheet name="ALTAS PADRON DIC 19" sheetId="6" state="hidden" r:id="rId4"/>
    <sheet name="INCORPORACION MPAL DIC 19" sheetId="7" state="hidden" r:id="rId5"/>
    <sheet name="ALTAS PADRON AGO 2020" sheetId="19" state="hidden" r:id="rId6"/>
    <sheet name="BAJA Decreto 132 POR CAT AGO 21" sheetId="21" state="hidden" r:id="rId7"/>
    <sheet name="ALTA NO FORMALIZADOS AGOSTO 20" sheetId="17" state="hidden" r:id="rId8"/>
    <sheet name="BAJA NO FORMALIZADOS AGO 2020" sheetId="20" state="hidden" r:id="rId9"/>
    <sheet name="BAJA FRACC POR CATASTRAR DIC 19" sheetId="10" state="hidden" r:id="rId10"/>
  </sheets>
  <externalReferences>
    <externalReference r:id="rId11"/>
  </externalReferences>
  <definedNames>
    <definedName name="_xlnm._FilterDatabase" localSheetId="5" hidden="1">'ALTAS PADRON AGO 2020'!$B$1:$M$24</definedName>
    <definedName name="_xlnm._FilterDatabase" localSheetId="3" hidden="1">'ALTAS PADRON DIC 19'!$B$1:$M$21</definedName>
    <definedName name="_xlnm._FilterDatabase" localSheetId="6" hidden="1">'BAJA Decreto 132 POR CAT AGO 21'!$A$1:$I$2</definedName>
    <definedName name="_xlnm._FilterDatabase" localSheetId="9" hidden="1">'BAJA FRACC POR CATASTRAR DIC 19'!$A$1:$L$26</definedName>
    <definedName name="_xlnm._FilterDatabase" localSheetId="1" hidden="1">'BAJA PADRON AGO 2020'!$B$1:$M$7</definedName>
    <definedName name="_xlnm._FilterDatabase" localSheetId="4" hidden="1">'INCORPORACION MPAL DIC 19'!$B$1:$M$1</definedName>
    <definedName name="_xlnm._FilterDatabase" localSheetId="2" hidden="1">'PADRÓN INMOBILIARIO MAR 20 FULL'!$A$1:$V$2699</definedName>
    <definedName name="_xlnm._FilterDatabase" localSheetId="0" hidden="1">'PADRÓN INMOBILIARIO SEP 2021'!$A$1:$L$2714</definedName>
    <definedName name="_xlnm.Print_Area" localSheetId="7">Tabla17[[#All],[No. Exp.]:[Uso de Suelo]]</definedName>
    <definedName name="_xlnm.Print_Area" localSheetId="5">'ALTAS PADRON AGO 2020'!$A$1:$N$44</definedName>
    <definedName name="_xlnm.Print_Area" localSheetId="3">'ALTAS PADRON DIC 19'!$A$1:$M$39</definedName>
    <definedName name="_xlnm.Print_Area" localSheetId="6">Tabla719[#All]</definedName>
    <definedName name="_xlnm.Print_Area" localSheetId="9">'BAJA FRACC POR CATASTRAR DIC 19'!$A$1:$L$20</definedName>
    <definedName name="_xlnm.Print_Area" localSheetId="8">Tabla1715[[#All],[No. Exp.]:[Uso de Suelo]]</definedName>
    <definedName name="_xlnm.Print_Area" localSheetId="1">'BAJA PADRON AGO 2020'!$A$1:$N$19</definedName>
    <definedName name="_xlnm.Print_Area" localSheetId="4">Tabla5[#All]</definedName>
    <definedName name="_xlnm.Print_Area" localSheetId="2">'PADRÓN INMOBILIARIO MAR 20 FULL'!$A$1:$W$2708</definedName>
    <definedName name="_xlnm.Print_Area" localSheetId="0">'PADRÓN INMOBILIARIO SEP 2021'!$A$1:$L$2723</definedName>
    <definedName name="hidden1" localSheetId="6">#REF!</definedName>
    <definedName name="hidden1" localSheetId="9">#REF!</definedName>
    <definedName name="hidden1">[1]hidden1!$A$1:$A$26</definedName>
    <definedName name="_xlnm.Print_Titles" localSheetId="5">'ALTAS PADRON AGO 2020'!$1:$1</definedName>
    <definedName name="_xlnm.Print_Titles" localSheetId="3">'ALTAS PADRON DIC 19'!$1:$1</definedName>
    <definedName name="_xlnm.Print_Titles" localSheetId="6">'BAJA Decreto 132 POR CAT AGO 21'!$1:$1</definedName>
    <definedName name="_xlnm.Print_Titles" localSheetId="9">'BAJA FRACC POR CATASTRAR DIC 19'!$1:$1</definedName>
    <definedName name="_xlnm.Print_Titles" localSheetId="1">'BAJA PADRON AGO 2020'!$1:$1</definedName>
    <definedName name="_xlnm.Print_Titles" localSheetId="4">'INCORPORACION MPAL DIC 19'!$1:$1</definedName>
    <definedName name="_xlnm.Print_Titles" localSheetId="2">'PADRÓN INMOBILIARIO MAR 20 FULL'!$1:$1</definedName>
    <definedName name="_xlnm.Print_Titles" localSheetId="0">'PADRÓN INMOBILIARIO SEP 2021'!$1:$1</definedName>
  </definedNames>
  <calcPr calcId="152511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F2722" i="15" l="1"/>
  <c r="J2714" i="15" l="1"/>
  <c r="F2714" i="15"/>
  <c r="J1259" i="15"/>
  <c r="F1259" i="15"/>
  <c r="D696" i="15" l="1"/>
  <c r="G3" i="21" l="1"/>
  <c r="A3" i="21"/>
  <c r="B21" i="20"/>
  <c r="L14" i="20"/>
  <c r="L13" i="20"/>
  <c r="L12" i="20"/>
  <c r="L11" i="20"/>
  <c r="L10" i="20"/>
  <c r="L9" i="20"/>
  <c r="L8" i="20"/>
  <c r="L7" i="20"/>
  <c r="L6" i="20"/>
  <c r="L5" i="20"/>
  <c r="L4" i="20"/>
  <c r="L3" i="20"/>
  <c r="L20" i="20"/>
  <c r="L19" i="20"/>
  <c r="L21" i="20" l="1"/>
  <c r="G22" i="19"/>
  <c r="G21" i="19"/>
  <c r="G24" i="19" s="1"/>
  <c r="G7" i="18"/>
  <c r="B52" i="17" l="1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2" i="17"/>
  <c r="L52" i="17" l="1"/>
  <c r="A2715" i="15" l="1"/>
  <c r="I2715" i="15" l="1"/>
  <c r="F2715" i="15"/>
  <c r="I19" i="10" l="1"/>
  <c r="G50" i="7" l="1"/>
  <c r="G21" i="6" l="1"/>
  <c r="G25" i="6"/>
  <c r="G28" i="6"/>
  <c r="J29" i="6"/>
  <c r="J34" i="6"/>
  <c r="G35" i="6"/>
  <c r="J38" i="6"/>
  <c r="T2699" i="1" l="1"/>
  <c r="Q2699" i="1"/>
  <c r="Q2700" i="1" l="1"/>
</calcChain>
</file>

<file path=xl/sharedStrings.xml><?xml version="1.0" encoding="utf-8"?>
<sst xmlns="http://schemas.openxmlformats.org/spreadsheetml/2006/main" count="46824" uniqueCount="8017">
  <si>
    <t>Archivo</t>
  </si>
  <si>
    <t>Clave Catastral</t>
  </si>
  <si>
    <t>Fraccionamiento y/o Inmueble</t>
  </si>
  <si>
    <t>Valor Catastral del Terreno</t>
  </si>
  <si>
    <t>Valor Catastral Construido</t>
  </si>
  <si>
    <t>Uso de Suelo</t>
  </si>
  <si>
    <t>Tipo de Dominio</t>
  </si>
  <si>
    <t>Público</t>
  </si>
  <si>
    <t>Privado</t>
  </si>
  <si>
    <t>Nuevo Milenio</t>
  </si>
  <si>
    <t>SIN CLAVE</t>
  </si>
  <si>
    <t>S/CLAVE</t>
  </si>
  <si>
    <t>Colinas de San Ángel</t>
  </si>
  <si>
    <t>Hacienda Las Delicias</t>
  </si>
  <si>
    <t>Barcelona Residencial</t>
  </si>
  <si>
    <t>Habitat Piedras Blancas</t>
  </si>
  <si>
    <t>Salvatierra</t>
  </si>
  <si>
    <t>Natura Sección Arboledas</t>
  </si>
  <si>
    <t>Mariano Matamoros Sur</t>
  </si>
  <si>
    <t>Puesta del Sol, Condominio Mar Azul</t>
  </si>
  <si>
    <t>Parque Industrial La Jolla</t>
  </si>
  <si>
    <t>Cumbres de Juárez</t>
  </si>
  <si>
    <t>Tercera Etapa Río Tijuana, Sección Vista del Río</t>
  </si>
  <si>
    <t>El Rubí</t>
  </si>
  <si>
    <t>Zona Urbana Río Tijuana</t>
  </si>
  <si>
    <t>Ciudad Industrial Nueva Tijuana</t>
  </si>
  <si>
    <t>Sueños del Mar</t>
  </si>
  <si>
    <t>Hacienda Casa Grande</t>
  </si>
  <si>
    <t>Villa Residencial Santa Fe</t>
  </si>
  <si>
    <t>Residencial de Cortez</t>
  </si>
  <si>
    <t>Residencial San Marino Tercera Etapa</t>
  </si>
  <si>
    <t>Loma Bonita Norte</t>
  </si>
  <si>
    <t>Oleachea Residencial</t>
  </si>
  <si>
    <t>Verona Residencial</t>
  </si>
  <si>
    <t>Valle del Pedregal</t>
  </si>
  <si>
    <t>Rancho Valle Redondo</t>
  </si>
  <si>
    <t>Hacienda Los Laureles II</t>
  </si>
  <si>
    <t>Ejido Matamoros Sección Pedregal</t>
  </si>
  <si>
    <t>Hacienda Las Delicias II</t>
  </si>
  <si>
    <t>Vista Hermosa</t>
  </si>
  <si>
    <t>Viñas del Mar</t>
  </si>
  <si>
    <t>Valparaíso</t>
  </si>
  <si>
    <t>El Laurel</t>
  </si>
  <si>
    <t>Fideicomiso El Florido</t>
  </si>
  <si>
    <t>Valle del Sol</t>
  </si>
  <si>
    <t>Ciudad Industrial</t>
  </si>
  <si>
    <t>Hacienda Los Laureles</t>
  </si>
  <si>
    <t>Loma Dorada</t>
  </si>
  <si>
    <t>Lomas del Río</t>
  </si>
  <si>
    <t>Margarita Residencial</t>
  </si>
  <si>
    <t>Ex Ejido Chilpancingo, Zona Urbana</t>
  </si>
  <si>
    <t>Desarrollo Urbano El Florido</t>
  </si>
  <si>
    <t>Desarrollo Urbano El Florido 2a. Sección</t>
  </si>
  <si>
    <t>Playas de Tijuana, Sección Coronado</t>
  </si>
  <si>
    <t>Infonavit Fidel Velazquez</t>
  </si>
  <si>
    <t>Colinas de la Presa, Sección Montebello</t>
  </si>
  <si>
    <t>Hacienda Agua Caliente II</t>
  </si>
  <si>
    <t>Condominio Altavista</t>
  </si>
  <si>
    <t>Lomas de Santa Fe</t>
  </si>
  <si>
    <t>Fincas de Agua Caliente</t>
  </si>
  <si>
    <t>Cuenta Contable</t>
  </si>
  <si>
    <t>1.2.3.1.5.1.1</t>
  </si>
  <si>
    <t>1.2.3.1.2.1.1</t>
  </si>
  <si>
    <t>1.2.3.1.4.1.1</t>
  </si>
  <si>
    <t>1.2.3.1.4.3.1</t>
  </si>
  <si>
    <t>1.2.3.1.3.2.1</t>
  </si>
  <si>
    <t>1.2.3.3.1.1.6</t>
  </si>
  <si>
    <t>1.2.3.1.3.1.1</t>
  </si>
  <si>
    <t>1.2.3.3.1.1.9</t>
  </si>
  <si>
    <t>1.2.3.3.1.1.5</t>
  </si>
  <si>
    <t>1.2.3.3.1.1.4</t>
  </si>
  <si>
    <t>1.2.3.3.1.1.2</t>
  </si>
  <si>
    <t>1.2.3.3.1.1.8</t>
  </si>
  <si>
    <t>1.2.3.3.1.1.1</t>
  </si>
  <si>
    <t>1.2.3.1.5.2.1</t>
  </si>
  <si>
    <t>1.2.3.3.1.1.3</t>
  </si>
  <si>
    <t>1.2.3.3.1.1.7</t>
  </si>
  <si>
    <t>1.2.3.1.5.3.1</t>
  </si>
  <si>
    <t>1.2.3.1.4.4.1</t>
  </si>
  <si>
    <t>1.2.3.1.4.2.1</t>
  </si>
  <si>
    <t>1.2.3.2.1.1.1</t>
  </si>
  <si>
    <t>1.2.3.1.1.1.1</t>
  </si>
  <si>
    <t>1.2.3.1.6.3.1</t>
  </si>
  <si>
    <t>Parque Industrial Pacifico II</t>
  </si>
  <si>
    <t>Hacienda del Colorado</t>
  </si>
  <si>
    <t>Residencial Pueblo Bonito</t>
  </si>
  <si>
    <t>Residencial La Esmeralda</t>
  </si>
  <si>
    <t>Los Lobos</t>
  </si>
  <si>
    <t>Valle del Sur</t>
  </si>
  <si>
    <t>Porticos del Lago ( II )</t>
  </si>
  <si>
    <t>Villafontana 1ra Sección</t>
  </si>
  <si>
    <t>Villa del Real 1ra Sección</t>
  </si>
  <si>
    <t>Villafontana y Villa del Real 1ra Sección</t>
  </si>
  <si>
    <t>Villa Fontana 14A. Sección (Oficinas Delegacion La Presa)</t>
  </si>
  <si>
    <t>Ex-Ejido Matamoros</t>
  </si>
  <si>
    <t>Villa Fontana 7ma. Sección Panteon Municipal 10</t>
  </si>
  <si>
    <t>Residencial Otay  Galerias</t>
  </si>
  <si>
    <t>Villafontana 4ta Sección</t>
  </si>
  <si>
    <t>Villafontana 5ta Sección</t>
  </si>
  <si>
    <t>Residencial La Condesa</t>
  </si>
  <si>
    <t>Villafontana 3ra Sección</t>
  </si>
  <si>
    <t>Villafontana y Villa del Real 3ra Sección</t>
  </si>
  <si>
    <t>Villa del Real 4ta Sección</t>
  </si>
  <si>
    <t>Riberas del Alamar</t>
  </si>
  <si>
    <t>Misión de Las Californias</t>
  </si>
  <si>
    <t>Parque Industrial Americas Este</t>
  </si>
  <si>
    <t>Hacienda Linda Vista</t>
  </si>
  <si>
    <t>Villafontana 2da Sección</t>
  </si>
  <si>
    <t>Villafontana 6ta Sección</t>
  </si>
  <si>
    <t>Zona Urbana Río Tijuana (Palacio Municipal)</t>
  </si>
  <si>
    <t>Antiguo Palacio Municipal</t>
  </si>
  <si>
    <t>Zona Centro (Antes Oficinas de La Direccion de Seguridad Publica Calle 8Va.)</t>
  </si>
  <si>
    <t>Col. Unión (Salón y Dispensario Medico Unión)</t>
  </si>
  <si>
    <t>Col. Durango (Escuela Primaria Club  Leones)</t>
  </si>
  <si>
    <t>Col. Miguel Aleman (Escuela Secundaria Técnica Municipal Adolfo López Mateos)</t>
  </si>
  <si>
    <t>Zona Centro (Mercado Público Municipal)</t>
  </si>
  <si>
    <t>Zona Norte Campo Deportivo Benito Juárez</t>
  </si>
  <si>
    <t>Independencia Campo Deportivo</t>
  </si>
  <si>
    <t>Col. Morelos (Morelos Parque Público 18 de Marzo)</t>
  </si>
  <si>
    <t>Parque Público Teniente Guerrero Biblioteca Pública Zaragoza</t>
  </si>
  <si>
    <t>Parque Público La Presa Abelardo L Rgz</t>
  </si>
  <si>
    <t>Castillo (Panteón Municipal  1)</t>
  </si>
  <si>
    <t>Castillo (Panteón Municipal  2)</t>
  </si>
  <si>
    <t>Col. Unión Panteón Municipal  3</t>
  </si>
  <si>
    <t>Panteón Municipal  4</t>
  </si>
  <si>
    <t>Aguaje de La Tuna (Panteón Municipal  5)</t>
  </si>
  <si>
    <t>Ciudad Industrial (Nuevo Edificio de la Sria de Seg Pública)</t>
  </si>
  <si>
    <t>Del Río Reforma (Unidad Deportiva Reforma )</t>
  </si>
  <si>
    <t>Presa Rodriguez (Oficinas Sub Delegación Los Pinos)</t>
  </si>
  <si>
    <t>Cañon de Las Rosas Cancha Multiusos</t>
  </si>
  <si>
    <t>20 de Noviembre (Estancia Municipal de Infractores)</t>
  </si>
  <si>
    <t>Col. Azteca (Panteón Municipal 7)</t>
  </si>
  <si>
    <t>Maclovio Rojas (Dirección Municipal Contra Las Adicciones)</t>
  </si>
  <si>
    <t>San Antonio de los Buenos Predio Rústico Rancho María de La Cruz</t>
  </si>
  <si>
    <t>El Cortez (Sub Estación de Bomberos 7 Caseta de Policia Biblioteca  )</t>
  </si>
  <si>
    <t>Granjas Familiares La Esperanza</t>
  </si>
  <si>
    <t>Granjas Familiares La Esperanza en Playas de Tijuana</t>
  </si>
  <si>
    <t>Lomas de Agua Caliente 6ta Sección</t>
  </si>
  <si>
    <t>Col. García Parcela Cerro Colorado (Centro Antirrábico)</t>
  </si>
  <si>
    <t>El Pipila Caseta de Policía</t>
  </si>
  <si>
    <t>Ampliación Sanchez Taboada ( Juegos Infantiles El Triunfo)</t>
  </si>
  <si>
    <t>Derecho de Paso Villa Floresta</t>
  </si>
  <si>
    <t>Col. Santa Rosa Predio Gertrudis Green</t>
  </si>
  <si>
    <t>Col. Michoacán</t>
  </si>
  <si>
    <t>Ciudad Industrial Sub Estación de Bomberos 4 y Seguridad Pública</t>
  </si>
  <si>
    <t>Guadalupe Victoria (Talleres Municipales)</t>
  </si>
  <si>
    <t>Maurilio Magallón (Jauja Electricistas)</t>
  </si>
  <si>
    <t>Derecho de Via Ampliación Chihuahua</t>
  </si>
  <si>
    <t>El Rubí (Oficinas Delegacion San Antonio de Los Buenos)</t>
  </si>
  <si>
    <t>Predio Hidalgo</t>
  </si>
  <si>
    <t>Col. Aviación (Monumento Libro de Texto Gratuito)</t>
  </si>
  <si>
    <t>Flores Magón Delegacion Sab</t>
  </si>
  <si>
    <t>Misiones del Pedregal</t>
  </si>
  <si>
    <t>Colina del Mediterraneo</t>
  </si>
  <si>
    <t>Infonavit Lomas Verdes</t>
  </si>
  <si>
    <t>Ex-Ejido Chilpancingo</t>
  </si>
  <si>
    <t>Gran Tenochtitlan Unidad Deportiva</t>
  </si>
  <si>
    <t>Porticos de San Antonio</t>
  </si>
  <si>
    <t>El Dorado Residencial Jardines de La Mesa</t>
  </si>
  <si>
    <t>Villa del Real 5ta Sección</t>
  </si>
  <si>
    <t>Villa del Real 6ta y 7ma Sección</t>
  </si>
  <si>
    <t>Villafontana 9na Sección</t>
  </si>
  <si>
    <t>Parque Industrial Presidentes</t>
  </si>
  <si>
    <t>Col. Castillo (Cerrada Naciones Unidas)</t>
  </si>
  <si>
    <t>Costa Coronado Residencial</t>
  </si>
  <si>
    <t>Laderas del Mar</t>
  </si>
  <si>
    <t>Miramar Sur   Area Verde</t>
  </si>
  <si>
    <t>Villafontana 11va Sección</t>
  </si>
  <si>
    <t>Villafontana 13va Sección</t>
  </si>
  <si>
    <t>Rancho Las Flores 1ra Sección</t>
  </si>
  <si>
    <t>Predio Rústico Rosarito</t>
  </si>
  <si>
    <t>Lomas de Agua Caliente Sexta Seccion Lomas Altas</t>
  </si>
  <si>
    <t>Villa del Real 8va Sección y Villa del Sol 1ra Sección</t>
  </si>
  <si>
    <t>Parque Industrial Valle Del Sur II</t>
  </si>
  <si>
    <t>Villamar</t>
  </si>
  <si>
    <t>Villas Jardines</t>
  </si>
  <si>
    <t>Misión de Las Américas (Las Misiones)</t>
  </si>
  <si>
    <t>Villa del Real 11va Sección</t>
  </si>
  <si>
    <t>Ejido Matamoros</t>
  </si>
  <si>
    <t>Villa Fontana 1ra. Secc. (Unidad de Transferencia)</t>
  </si>
  <si>
    <t>Residencial Agua Caliente</t>
  </si>
  <si>
    <t>Río Tijuana Tercera Etapa (Parque Público José María Morelos)</t>
  </si>
  <si>
    <t>Mision de Las Californias II</t>
  </si>
  <si>
    <t>Cerro de Las Abejas</t>
  </si>
  <si>
    <t>Lomas Virreyes</t>
  </si>
  <si>
    <t>Villafontana</t>
  </si>
  <si>
    <t>El Valle</t>
  </si>
  <si>
    <t>Paseos del Guaycura</t>
  </si>
  <si>
    <t>Mariano Matamoros Centro</t>
  </si>
  <si>
    <t>Villafontana 16va Sección</t>
  </si>
  <si>
    <t>Pedregal de Santa Julia 3ra Sección</t>
  </si>
  <si>
    <t>Colonia Genaro Vazquez</t>
  </si>
  <si>
    <t>Colonia Cañón de Las Palmeras</t>
  </si>
  <si>
    <t>Colonia Lomas de San Antonio</t>
  </si>
  <si>
    <t>Colonia Anexa 20 de Noviembre</t>
  </si>
  <si>
    <t>Colonia Los Santos</t>
  </si>
  <si>
    <t>Colonia Alfonso Corona del Rosal</t>
  </si>
  <si>
    <t>Colonia Flores Magón</t>
  </si>
  <si>
    <t>Rancho Rivera</t>
  </si>
  <si>
    <t>Valle Verde</t>
  </si>
  <si>
    <t>Río Tijuana 3ra. Etapa (San Miguel)</t>
  </si>
  <si>
    <t>Lomas de Agua Caliente 5ta. Sección (Privada Campestre)</t>
  </si>
  <si>
    <t>20 de Noviembre</t>
  </si>
  <si>
    <t>Vista Alamar Centro Comunitario</t>
  </si>
  <si>
    <t>Garita de Otay, Polígono C Fracción 4 Lote 1</t>
  </si>
  <si>
    <t>Garita de Otay, Polígono C Fracción 4 Lote 2</t>
  </si>
  <si>
    <t>Garita de Otay, Parque de La Amistad, Fraccion 7</t>
  </si>
  <si>
    <t>Valle Vista I</t>
  </si>
  <si>
    <t>Rodolfo Sánchez Taboada</t>
  </si>
  <si>
    <t>Ciudad Industrial  (Talleres Unidades de Recolección de Basura)</t>
  </si>
  <si>
    <t>Villas del Sol 3ra Sección</t>
  </si>
  <si>
    <t>Misión de Las Californias III</t>
  </si>
  <si>
    <t>Terrazas de La Presa</t>
  </si>
  <si>
    <t>Villafontana 7ma y 14va Sección</t>
  </si>
  <si>
    <t>Tierra y Libertad</t>
  </si>
  <si>
    <t>Parque Industrial Nordika</t>
  </si>
  <si>
    <t>Paseos del Pacífico</t>
  </si>
  <si>
    <t>Hacienda Acueducto</t>
  </si>
  <si>
    <t>Vista Bella</t>
  </si>
  <si>
    <t>Villas del Sol 5ta Sección</t>
  </si>
  <si>
    <t>Villa del Sol Cuarta Sección</t>
  </si>
  <si>
    <t>Cumbres de Juárez La Cima</t>
  </si>
  <si>
    <t>Villa del Real Décima Sección</t>
  </si>
  <si>
    <t>Villafontana Décimo Segunda Sección</t>
  </si>
  <si>
    <t>Internacional</t>
  </si>
  <si>
    <t>El Rosario</t>
  </si>
  <si>
    <t>San Ángel</t>
  </si>
  <si>
    <t>Pedregal de Santa Julia II Sección</t>
  </si>
  <si>
    <t>La Presa Rodriguez A Nombre del DIF</t>
  </si>
  <si>
    <t>Presa Rodríguez</t>
  </si>
  <si>
    <t>Xicotencatl Leyva Mortera</t>
  </si>
  <si>
    <t>Valle del Sur I</t>
  </si>
  <si>
    <t>Macias</t>
  </si>
  <si>
    <t>El Jibarito II</t>
  </si>
  <si>
    <t>Zona Centro (Reloj Monumental)</t>
  </si>
  <si>
    <t>Parque Industrial El Florido</t>
  </si>
  <si>
    <t>Poblado de La Presa</t>
  </si>
  <si>
    <t>Centro Urbano 70-76</t>
  </si>
  <si>
    <t>Patria Nueva</t>
  </si>
  <si>
    <t>Tejamen</t>
  </si>
  <si>
    <t>Lomas de La Amistad</t>
  </si>
  <si>
    <t>Vista Bella II Sección</t>
  </si>
  <si>
    <t>Parque Industrial El Florido II</t>
  </si>
  <si>
    <t>Río Vista</t>
  </si>
  <si>
    <t>Ignacio Zaragoza</t>
  </si>
  <si>
    <t>Rancho Santa Alicia (Relleno Sanitario)</t>
  </si>
  <si>
    <t>Alfa Panamericano</t>
  </si>
  <si>
    <t>Río Tijuana Primera Etapa</t>
  </si>
  <si>
    <t>Otay Constituyentes</t>
  </si>
  <si>
    <t>Vista Alamar</t>
  </si>
  <si>
    <t>Parque de la Amistad, "Liga Oficial de Beisbol Menor de Tijuana, A.C."</t>
  </si>
  <si>
    <t>Río Tijuana Segunda Etapa</t>
  </si>
  <si>
    <t>Indeco Universidad</t>
  </si>
  <si>
    <t>Cañadas del Florido</t>
  </si>
  <si>
    <t>La Sierra</t>
  </si>
  <si>
    <t>Colinas del Rey</t>
  </si>
  <si>
    <t>Residencial Hacienda del Mar</t>
  </si>
  <si>
    <t>Parque Industrial El Florido II Panteón 11</t>
  </si>
  <si>
    <t>Paseos del Florido California</t>
  </si>
  <si>
    <t>Tercera Etapa Río Tijuana</t>
  </si>
  <si>
    <t>Tercera Etapa Río Tijuana Division del Norte</t>
  </si>
  <si>
    <t>Tercera Etapa Río Tijuana Simón Bolivar</t>
  </si>
  <si>
    <t>Tercera Etapa Río Tijuana Niños Héroes Este</t>
  </si>
  <si>
    <t>Villa Residencial Santa Fe II Sección</t>
  </si>
  <si>
    <t>Hacienda del Pacífico</t>
  </si>
  <si>
    <t>Lomas del Refugio</t>
  </si>
  <si>
    <t>Villa Fontana 14va. Sección</t>
  </si>
  <si>
    <t>Villa Fontana 7ma. Sección</t>
  </si>
  <si>
    <t>Parque Industrial Valle del Sur II</t>
  </si>
  <si>
    <t>Otay Insurgentes</t>
  </si>
  <si>
    <t>Real de San Antonio</t>
  </si>
  <si>
    <t>Vista Azul</t>
  </si>
  <si>
    <t>Lagunitas</t>
  </si>
  <si>
    <t>Residencial Colinas de Chapultepec</t>
  </si>
  <si>
    <t>Villas del Dorado Primera Etapa</t>
  </si>
  <si>
    <t>Hacienda Las Fuentes</t>
  </si>
  <si>
    <t>Jardines de Agua Caliente</t>
  </si>
  <si>
    <t>Villa Residencial Santa Fe Tercera Sección</t>
  </si>
  <si>
    <t>Vista del Valle</t>
  </si>
  <si>
    <t>Villa Residencial del Bosque</t>
  </si>
  <si>
    <t>El Rosario Segunda Etapa</t>
  </si>
  <si>
    <t>Cañadas del Florido II Etapa</t>
  </si>
  <si>
    <t>Granjas Ecuestres</t>
  </si>
  <si>
    <t>Villa del Sol 4ta. Sección</t>
  </si>
  <si>
    <t>Ex-Ejido Matamoros Matamoros (Corredor Tijuana-Rosarito 2000)</t>
  </si>
  <si>
    <t>Azteca</t>
  </si>
  <si>
    <t>Colonia Mineral Santa Fe</t>
  </si>
  <si>
    <t>Valle Redondo (Panteón Municipal 12)</t>
  </si>
  <si>
    <t>Parque Industrial Internacional Tijuana</t>
  </si>
  <si>
    <t>Los Santos Ofna. Vialidad y Transporte</t>
  </si>
  <si>
    <t>Encanto del Mar</t>
  </si>
  <si>
    <t>Urbiquinta Versalles</t>
  </si>
  <si>
    <t>Las Villas Tijuana</t>
  </si>
  <si>
    <t>Lomas de Chapultepec California</t>
  </si>
  <si>
    <t>Mariano Matamoros Norte</t>
  </si>
  <si>
    <t>Cumbres</t>
  </si>
  <si>
    <t>Xicotencatl Leyva Aleman</t>
  </si>
  <si>
    <t>El Rubí (Calle Cabo San Lucas)</t>
  </si>
  <si>
    <t>Burocrática Ruiz Cortinez</t>
  </si>
  <si>
    <t>Real de San Francisco</t>
  </si>
  <si>
    <t>Lomas del Valle</t>
  </si>
  <si>
    <t>Cumbres II</t>
  </si>
  <si>
    <t>Quinta Residencial Montecarlo</t>
  </si>
  <si>
    <t>Vistas de Palmillas</t>
  </si>
  <si>
    <t>Villa Residencial del Bosque II Sección</t>
  </si>
  <si>
    <t>Villa Residencial Santa Fe Quinta Sección</t>
  </si>
  <si>
    <t>Brisas del Mar</t>
  </si>
  <si>
    <t>Residencial Otay Vista</t>
  </si>
  <si>
    <t>Urbiquinta Marsella</t>
  </si>
  <si>
    <t>San Agustín</t>
  </si>
  <si>
    <t>Puesta del Sol</t>
  </si>
  <si>
    <t>San Mateo</t>
  </si>
  <si>
    <t>El Niño</t>
  </si>
  <si>
    <t>Lomas Verdes Infonavit</t>
  </si>
  <si>
    <t>Jardines del Lago</t>
  </si>
  <si>
    <t>Terrazas San Bernardo</t>
  </si>
  <si>
    <t>Residencial La Esperanza</t>
  </si>
  <si>
    <t>Urbiquinta del Cedro</t>
  </si>
  <si>
    <t>Las Plazas</t>
  </si>
  <si>
    <t>Jardin de Las Bugambilias</t>
  </si>
  <si>
    <t>Urbivilla del Prado Segunda Sección</t>
  </si>
  <si>
    <t>Urbivilla del Prado</t>
  </si>
  <si>
    <t>Vista del Valle Sección Norte</t>
  </si>
  <si>
    <t>Vista Azul II</t>
  </si>
  <si>
    <t>Real del Oro</t>
  </si>
  <si>
    <t>Parque de la Amistad, Fracción 4 del Polígono</t>
  </si>
  <si>
    <t>El Refugio Quintas Campestre</t>
  </si>
  <si>
    <t>Terrazas de La Presa Sección Vistas</t>
  </si>
  <si>
    <t>Cumbres de Juárez Sección Toscano</t>
  </si>
  <si>
    <t>Urbivilla del Olivo</t>
  </si>
  <si>
    <t>Real de Loma Bonita</t>
  </si>
  <si>
    <t>Playas de Tijuana Sección Terrazas de Mendoza</t>
  </si>
  <si>
    <t>Terrazas San Angel</t>
  </si>
  <si>
    <t>La Jolla Condominio Tulipanes</t>
  </si>
  <si>
    <t>Villa del Campo</t>
  </si>
  <si>
    <t>Meridiano Residencial</t>
  </si>
  <si>
    <t>Parajes del Valle</t>
  </si>
  <si>
    <t>Residencial Los Pinos</t>
  </si>
  <si>
    <t>Rincon Otay</t>
  </si>
  <si>
    <t>Parque Industrial Pacífico IV</t>
  </si>
  <si>
    <t>Hacienda Los Venados</t>
  </si>
  <si>
    <t>Los Valles</t>
  </si>
  <si>
    <t>Urbiquinta del Cedro Segunda Sección</t>
  </si>
  <si>
    <t>Ribera del Bosque</t>
  </si>
  <si>
    <t>Alamar Fraccion 28-A-1 Residencial Villaflores</t>
  </si>
  <si>
    <t>Villa del Campo II</t>
  </si>
  <si>
    <t>El Laurel II</t>
  </si>
  <si>
    <t>Villa del Álamo</t>
  </si>
  <si>
    <t>Rancho María de La Cruz / Francisco Zarco</t>
  </si>
  <si>
    <t>San Pedro Residencial</t>
  </si>
  <si>
    <t>Jardines de La Misión</t>
  </si>
  <si>
    <t>Xochimilco Solidaridad</t>
  </si>
  <si>
    <t>Cuesta Blanca Sección Loma Blanca</t>
  </si>
  <si>
    <t>Ciudad Industrial (Edificio de Seguridad Pública Mesa de Otay)</t>
  </si>
  <si>
    <t>Urbihacienda Balboa</t>
  </si>
  <si>
    <t>Garita de Otay Oficinas de La Delegación El Centenario</t>
  </si>
  <si>
    <t>Los Alisos San Vicente y Los Alisos Cueros de Venado (Hacienda Las Delicias)</t>
  </si>
  <si>
    <t>Leandro Valle</t>
  </si>
  <si>
    <t>Paseo de Los Reyes</t>
  </si>
  <si>
    <t>Colinas de California</t>
  </si>
  <si>
    <t>Residencial San Marino 1ra. Etapa</t>
  </si>
  <si>
    <t>Residencial San Marino 2da Etapa</t>
  </si>
  <si>
    <t xml:space="preserve">Real de San Francisco II </t>
  </si>
  <si>
    <t>Real de San Francisco III Etapa</t>
  </si>
  <si>
    <t>Real de San Francisco IV Etapa</t>
  </si>
  <si>
    <t>La Sierra Sección Villa Residencial Colinas del Rey</t>
  </si>
  <si>
    <t>Villa Residencial Santa Fe III Sección</t>
  </si>
  <si>
    <t>La Calma (La Jolla)</t>
  </si>
  <si>
    <t>Infonavit Capistrano</t>
  </si>
  <si>
    <t>Infonavit Latinos</t>
  </si>
  <si>
    <t>Infonavit Patrimonio</t>
  </si>
  <si>
    <t>Infonavit Cachanillas</t>
  </si>
  <si>
    <t>Ejido Francisco Villa (Residencial Condovilla)</t>
  </si>
  <si>
    <t>La Jolla ( Regimen en Condominio)</t>
  </si>
  <si>
    <t>Infonavit Alba Roja II</t>
  </si>
  <si>
    <t>Patria Nueva Decreto 345</t>
  </si>
  <si>
    <t>Playas de Tijuana Sección El Dorado Decreto 345</t>
  </si>
  <si>
    <t>Villa Lomas Decreto 345</t>
  </si>
  <si>
    <t>Lomas de San Pedro</t>
  </si>
  <si>
    <t>Altrabrisa Decreto 76</t>
  </si>
  <si>
    <t>Campos Decreto 76</t>
  </si>
  <si>
    <t>Lomas Conjunto Residencial Decreto 76</t>
  </si>
  <si>
    <t>Playas de Tijuana Sección El Dorado Decreto 76</t>
  </si>
  <si>
    <t>Rinconada de Otay  Decreto 76</t>
  </si>
  <si>
    <t>Tecnológico Decreto 76</t>
  </si>
  <si>
    <t>Desarrollo Urbano El Florido Decreto 76</t>
  </si>
  <si>
    <t>Lomas de Agua Caliente      Decreto 76</t>
  </si>
  <si>
    <t>Lomas Hipódromo  Decreto 76</t>
  </si>
  <si>
    <t>San Carlos Decreto 76</t>
  </si>
  <si>
    <t>Desarrollo Urbano Zona Río Decreto 76</t>
  </si>
  <si>
    <t>Desarrollo Urbano Zona Río  Decreto 76</t>
  </si>
  <si>
    <t>Desarrollo Urbano Residencial Los Álamos</t>
  </si>
  <si>
    <t>Villa Fontana Primera Sección</t>
  </si>
  <si>
    <t>Laderas de Monterrey Decreto 76</t>
  </si>
  <si>
    <t>Rinconada de Otay Decreto 76</t>
  </si>
  <si>
    <t>Tecnológico  Decreto 76</t>
  </si>
  <si>
    <t>Parque Industrial Internacional Tijuana Decreto 76</t>
  </si>
  <si>
    <t>Desarrollo Urbano El Florido 1ra. Sección Decreto 76</t>
  </si>
  <si>
    <t>Desarrollo Urbano El Florido 2da. Sección Decreto 76</t>
  </si>
  <si>
    <t>Lomas de Agua Caliente Decreto 76</t>
  </si>
  <si>
    <t>Infonavit Presidentes Decreto 76</t>
  </si>
  <si>
    <t>Paseos de Santa María</t>
  </si>
  <si>
    <t>Colinas de La Presa</t>
  </si>
  <si>
    <t>Colinas De La Presa</t>
  </si>
  <si>
    <t>Predio Rústico Rancho María de La Cruz</t>
  </si>
  <si>
    <t>Hacienda Las Delicias III</t>
  </si>
  <si>
    <t>Ciudad Valle de Las Palmas</t>
  </si>
  <si>
    <t>San Antonio de Los Buenos de Mendoza (Sr. Dante Santini)</t>
  </si>
  <si>
    <t>San Antonio de Los Buenos de Mendoza (Sucesión de Bienes del Sr. Livio Santini Naimor)</t>
  </si>
  <si>
    <t>Francisco Zarco (La Jolla Condominio Orquídeas)</t>
  </si>
  <si>
    <t>Natura Sección Bosques</t>
  </si>
  <si>
    <t>Pontevedra</t>
  </si>
  <si>
    <t>Bonanza Residencial</t>
  </si>
  <si>
    <t>Natura Seccion Bosques</t>
  </si>
  <si>
    <t>Las Huertas 1ra. Sección</t>
  </si>
  <si>
    <t>Rancho El Refugio</t>
  </si>
  <si>
    <t>La Jolla</t>
  </si>
  <si>
    <t>Camino Verde (Lanzadera)</t>
  </si>
  <si>
    <t>Camino Verde (Lanzadera) Unidad Deportiva Prof. José Santos Meza Cortés</t>
  </si>
  <si>
    <t>Paseos del Vergel</t>
  </si>
  <si>
    <t>Terrazas Residencial</t>
  </si>
  <si>
    <t>Tijuana Progreso</t>
  </si>
  <si>
    <t>Praderas de La Gloria</t>
  </si>
  <si>
    <t>Lomas Terrabella</t>
  </si>
  <si>
    <t>Otay Lago</t>
  </si>
  <si>
    <t>Rancho de Valle Redondo Ampliación Panteón No. 12</t>
  </si>
  <si>
    <t>Parque Industrial Valle Bonito</t>
  </si>
  <si>
    <t>Infonavit Manuel Rivera Anaya</t>
  </si>
  <si>
    <t>Urbivilla Del Prado</t>
  </si>
  <si>
    <t>Hacienda Santa María</t>
  </si>
  <si>
    <t>Bonaterra</t>
  </si>
  <si>
    <t>Real de San Francisco II</t>
  </si>
  <si>
    <t>Puerta Plata Primera Etapa</t>
  </si>
  <si>
    <t>Camino Verde</t>
  </si>
  <si>
    <t>Las Villas Santa Fe</t>
  </si>
  <si>
    <t>Estrellas del Pacífico</t>
  </si>
  <si>
    <t>La Rioja Residencial Primera Etapa</t>
  </si>
  <si>
    <t>Murua Oriente Privada San Miguel Residencial</t>
  </si>
  <si>
    <t>Rancho María de La Cruz</t>
  </si>
  <si>
    <t>Hábitat Piedras Blancas</t>
  </si>
  <si>
    <t>Cuesta Blanca</t>
  </si>
  <si>
    <t>Francisco Zarco</t>
  </si>
  <si>
    <t>Real de Las Maravillas</t>
  </si>
  <si>
    <t>Superficie Construida en m²</t>
  </si>
  <si>
    <t>Valor Catastral en m²</t>
  </si>
  <si>
    <t>Superficie Documental en m²</t>
  </si>
  <si>
    <t>Valor m²</t>
  </si>
  <si>
    <t>Total de valor catastral</t>
  </si>
  <si>
    <t>Total de valor construido</t>
  </si>
  <si>
    <t>Cantidad</t>
  </si>
  <si>
    <t>Vía Pública</t>
  </si>
  <si>
    <t>1.2.3.1.4.1.2</t>
  </si>
  <si>
    <t>Paso de Servicios</t>
  </si>
  <si>
    <t>Área Verde</t>
  </si>
  <si>
    <t>Imagen Urbana</t>
  </si>
  <si>
    <t>Instalaciones Culturales y Educativas</t>
  </si>
  <si>
    <t>Valor Catastral en M2</t>
  </si>
  <si>
    <t>Superficie Construida en M2</t>
  </si>
  <si>
    <t>Valor M2</t>
  </si>
  <si>
    <t>Superficie Documental en M2</t>
  </si>
  <si>
    <t>Fraccionamiento y/o inmueble</t>
  </si>
  <si>
    <t>No.</t>
  </si>
  <si>
    <t>Totales de alta de inmuebles por cuenta</t>
  </si>
  <si>
    <t>Vialidad</t>
  </si>
  <si>
    <t>Playas de Tijuana</t>
  </si>
  <si>
    <t>San Antonio de los Buenos</t>
  </si>
  <si>
    <t>La Presa Este</t>
  </si>
  <si>
    <t>La Presa</t>
  </si>
  <si>
    <t>Otay Centenario</t>
  </si>
  <si>
    <t>La Mesa</t>
  </si>
  <si>
    <t>Parque</t>
  </si>
  <si>
    <t>Callejón de Servicios</t>
  </si>
  <si>
    <t>Centro</t>
  </si>
  <si>
    <t>Donación Municipal</t>
  </si>
  <si>
    <t xml:space="preserve">Talud no apto para desarrollo </t>
  </si>
  <si>
    <t xml:space="preserve">Cuenta Contable </t>
  </si>
  <si>
    <t>Observaciones</t>
  </si>
  <si>
    <t xml:space="preserve">Valor Catastral </t>
  </si>
  <si>
    <t>Manzana</t>
  </si>
  <si>
    <t>Lote</t>
  </si>
  <si>
    <t>Delegación</t>
  </si>
  <si>
    <t>Fraccionamiento Y/O Inmueble</t>
  </si>
  <si>
    <t>No. Exp.</t>
  </si>
  <si>
    <t xml:space="preserve">No. </t>
  </si>
  <si>
    <t>VIAS PÚBLICAS</t>
  </si>
  <si>
    <t>PRESA ESTE</t>
  </si>
  <si>
    <t>PARQUE INDUSTRIAL EL FLORIDO 1RA. ETAPA</t>
  </si>
  <si>
    <t>RESIDENCIAL AGUA CALIENTE</t>
  </si>
  <si>
    <t>20 DE NOVIEMBRE</t>
  </si>
  <si>
    <t>CUMBRES DE JUAREZ</t>
  </si>
  <si>
    <t>PARQUE INDUSTRIAL INTERNACIONAL TIJUANA</t>
  </si>
  <si>
    <t>USO DE SUELO</t>
  </si>
  <si>
    <t>SUPERFICIE</t>
  </si>
  <si>
    <t>MZA.</t>
  </si>
  <si>
    <t>LOTE</t>
  </si>
  <si>
    <t>DELEGACIÓN</t>
  </si>
  <si>
    <t>COLONIA</t>
  </si>
  <si>
    <t>Superficie en m²</t>
  </si>
  <si>
    <t xml:space="preserve">Valor m² </t>
  </si>
  <si>
    <t xml:space="preserve"> </t>
  </si>
  <si>
    <t>Diferencia por redondeo.</t>
  </si>
  <si>
    <t>Total de altas en Diciembre de 2019</t>
  </si>
  <si>
    <t xml:space="preserve">  Total Diciembre  </t>
  </si>
  <si>
    <t>Total Diciembre 2019</t>
  </si>
  <si>
    <t>Superficie en M2</t>
  </si>
  <si>
    <t xml:space="preserve">Valor M2 </t>
  </si>
  <si>
    <t>Vías públicas</t>
  </si>
  <si>
    <t>Área verde</t>
  </si>
  <si>
    <t>Equipamiento Urbano</t>
  </si>
  <si>
    <t>Cerro Colorado</t>
  </si>
  <si>
    <t>Paso de servicios</t>
  </si>
  <si>
    <t>Campo deportivo</t>
  </si>
  <si>
    <t>Talud no apto para desarrollo</t>
  </si>
  <si>
    <t>Donación Municipal anticipada</t>
  </si>
  <si>
    <t>Sánchez Taboada</t>
  </si>
  <si>
    <t>Equipamiento urbano de área ajardinada</t>
  </si>
  <si>
    <t>Talud</t>
  </si>
  <si>
    <t>Arroyo</t>
  </si>
  <si>
    <t>Fideicomiso el Florido Donación anticipada para construccion y operación de un Campus del Instituto Tecnológico de Tijuana</t>
  </si>
  <si>
    <t>Fracción 4-F1A</t>
  </si>
  <si>
    <t>Construccion y operación de un Campus del Instituto Tecnológico de Tijuana</t>
  </si>
  <si>
    <t>Z.H. 6015 P.O. 20-jul-18 FD-655-001</t>
  </si>
  <si>
    <t>Siena Residencial</t>
  </si>
  <si>
    <t xml:space="preserve">Z.H. 2124 P.O. 30-ago-19 </t>
  </si>
  <si>
    <t>Colinas de la Presa Sección Montebello</t>
  </si>
  <si>
    <t>Talud no apto para desarrollo (con infraestructura)</t>
  </si>
  <si>
    <t>Z.H. 5241 P.O. 04-oct-19</t>
  </si>
  <si>
    <t>Colonia</t>
  </si>
  <si>
    <t>Hidalgo</t>
  </si>
  <si>
    <t>Los Olivos</t>
  </si>
  <si>
    <t>Guaycura</t>
  </si>
  <si>
    <t>Castillo</t>
  </si>
  <si>
    <t>S/N</t>
  </si>
  <si>
    <t>Zona Norte</t>
  </si>
  <si>
    <t>Talleres Municipales</t>
  </si>
  <si>
    <t>Unidad Deportiva</t>
  </si>
  <si>
    <t>Los Alamos</t>
  </si>
  <si>
    <t>El Paraiso</t>
  </si>
  <si>
    <t>Total general al mes de Febrero de 2020.</t>
  </si>
  <si>
    <t xml:space="preserve">Carta de asignación </t>
  </si>
  <si>
    <t>Oficialía Mayor Municipal</t>
  </si>
  <si>
    <t>Sindicato Nacional del IMSS Sección VII</t>
  </si>
  <si>
    <t>CESPT BI/0396/2016</t>
  </si>
  <si>
    <t>Delegado Municipal de La Presa ALR</t>
  </si>
  <si>
    <t>Dirección de Servicios Públicos Municipales</t>
  </si>
  <si>
    <t>Tall Pro Disc, A.C.</t>
  </si>
  <si>
    <t>Oficialía Mayor</t>
  </si>
  <si>
    <t>Instituto Municipal de Arte y Cultura</t>
  </si>
  <si>
    <t xml:space="preserve">Dirección de Servicios Públicos Municipales </t>
  </si>
  <si>
    <t>Secretaría de Desarrollo Social Municipal</t>
  </si>
  <si>
    <t>Delegado Municipal de San Antonio de los Buenos e IMSS</t>
  </si>
  <si>
    <t>Secretaría de Educación Pública Municipal</t>
  </si>
  <si>
    <t>Instituto Municipal del Deporte de Tijuana</t>
  </si>
  <si>
    <t>Dirección de Servicios Públicos Municipales, Instituto Municipal del Deporte de Tijuana, Secretaría de Desarrollo Social Municipal y Asociación de Beis Bol</t>
  </si>
  <si>
    <t>Secretaría de Seguridad Pública Municipal</t>
  </si>
  <si>
    <t>Instituto Municipal del Deporte de Tijuana (IMDET) y Secretaría de Seguridad Pública</t>
  </si>
  <si>
    <t>Dirección de Bomberos, Delegación Municipal de la Mesa y Secretaría de Seguridad Pública Municipal</t>
  </si>
  <si>
    <t>Secretaría de Seguridad Pública Municipal/ IMCAD</t>
  </si>
  <si>
    <t>Dirección Municipal contra las Adicciones</t>
  </si>
  <si>
    <t>Dirección de Bomberos, Secretaría de Seguridad Pública, IMAC</t>
  </si>
  <si>
    <t>Sistema para el Desarrollo Integral de la Familia DIF Municipal</t>
  </si>
  <si>
    <t>Dirección de Bomberos y Secretaría de Seguridad Pública Municipal</t>
  </si>
  <si>
    <t>Delegado Municipal de Sánchez Taboada y la Dirección de Bomberos</t>
  </si>
  <si>
    <t>Delegado Municipal en San Antonio de los Buenos/ IMAC</t>
  </si>
  <si>
    <t>Asociación de Colonos del Fracc. Misiones del Pedregal</t>
  </si>
  <si>
    <t>Ingeniería y Desarrollos Urbanos, S.A. CV</t>
  </si>
  <si>
    <t>Sistema Municipal de Parques Temáticos de Tijuana, Oficialía Mayor de Gobierno del Estado, Delegación Cerro Colorado</t>
  </si>
  <si>
    <t>CESPT BI/0397/2016</t>
  </si>
  <si>
    <t>CESPT BI/0398/2016</t>
  </si>
  <si>
    <t>Sistema Municipal de Parques Temáticos de Tijuana</t>
  </si>
  <si>
    <t>IMAC</t>
  </si>
  <si>
    <t>Representante legal del Fraccionamiento Arnaiz, S.A. de C.V. solo fracción 248 m2</t>
  </si>
  <si>
    <t>CESPT BI/0399/2016</t>
  </si>
  <si>
    <t>CESPT</t>
  </si>
  <si>
    <t>Liga de Beisbol Menor de Tijuana, A.C.</t>
  </si>
  <si>
    <t>CESPT BI/0400/2016</t>
  </si>
  <si>
    <t>Secretario de Desarrollo Urbano</t>
  </si>
  <si>
    <t>Fundación APNL de B.C.</t>
  </si>
  <si>
    <t>Dirección de Bomberos, Secretaría de Seguridad Pública y Cruz Roja</t>
  </si>
  <si>
    <t>Delegación Municipal La Presa ALR y Secretaría de Desarrollo Social Municipal</t>
  </si>
  <si>
    <t xml:space="preserve">Delegación Municipal La Presa ALR </t>
  </si>
  <si>
    <t>DIF Municipal</t>
  </si>
  <si>
    <t>Oficialía Mayor de Gobierno del Estado</t>
  </si>
  <si>
    <t>Dirección de Protección al Ambiente</t>
  </si>
  <si>
    <t>Patronato Villas de Salud Mental de las Californias, A.C.</t>
  </si>
  <si>
    <t>Delegación Municipal de Playas de Tijuana</t>
  </si>
  <si>
    <t>Secretaría de Desarrollo Urbano y Ecología</t>
  </si>
  <si>
    <t>Instituto Municipal del Deporte de Tijuana, Dirección de Bomberos y Cruz Roja</t>
  </si>
  <si>
    <t>Dirección de Bomberos, Delegado Municipal de la Presa Este y Dirección de Bomberos</t>
  </si>
  <si>
    <t>Dirección de Bomberos y Secretaría de Desarrollo Social Municipal</t>
  </si>
  <si>
    <t>Delegado Municipal de Otay Centenario</t>
  </si>
  <si>
    <t xml:space="preserve">Dirección de Bomberos </t>
  </si>
  <si>
    <t>Secretaría de Desarrollo Social Municipal, IMAC</t>
  </si>
  <si>
    <t>Liga Juvenil de Futbol Americano de B.C.</t>
  </si>
  <si>
    <t xml:space="preserve">Club de Niños y Niñas de Mexico AC </t>
  </si>
  <si>
    <t>Secretaría de Desarrollo Social Municipal, Dirección de Bomberos, Cruz Roja, Dirección de Servicios Públicos Municipales y Sría. De Seguridad Pública, DIF Mpal.</t>
  </si>
  <si>
    <t xml:space="preserve">Secretaría de Desarrollo Social Municipal </t>
  </si>
  <si>
    <t>Secretaría de Seguridad Pública Municipal y Dirección de Bomberos</t>
  </si>
  <si>
    <t>Delegado Municipal del Centro</t>
  </si>
  <si>
    <t>Delegado Municipal del Centro, Servicios Médicos Municipales</t>
  </si>
  <si>
    <t xml:space="preserve">Secretaría de Seguridad Pública Municipal </t>
  </si>
  <si>
    <t xml:space="preserve">Denominación del inmueble </t>
  </si>
  <si>
    <t>Comodatario</t>
  </si>
  <si>
    <t>Unidad Deportiva Tipo Recreativo, Deportivo y Social</t>
  </si>
  <si>
    <t>Delegación Municipal La Presa</t>
  </si>
  <si>
    <t>Panteón Municipal No. 10</t>
  </si>
  <si>
    <t xml:space="preserve">Villa Especial para Orientación Social, Educativa y Cultural a personas que padezcan deficiencia mental o con otras discapacidades </t>
  </si>
  <si>
    <t>Palacio Municipal</t>
  </si>
  <si>
    <t>Antigüo Palacio Municipal</t>
  </si>
  <si>
    <t>Plaza la Ocho</t>
  </si>
  <si>
    <t>Centro Comunitario</t>
  </si>
  <si>
    <t>Oficinas Sub Delegacion La Gloria</t>
  </si>
  <si>
    <t>I.M.S.S.</t>
  </si>
  <si>
    <t>Escuela Primaria Club  Leones</t>
  </si>
  <si>
    <t>Escuela Secundaria Técnica Municipal Adolfo López Mateos</t>
  </si>
  <si>
    <t>Mercado Público Municipal</t>
  </si>
  <si>
    <t xml:space="preserve">Zona Norte Campo Deportivo Benito Juárez </t>
  </si>
  <si>
    <t>Instituto Municipal del Deporte de Tijuana (IMDET)</t>
  </si>
  <si>
    <t>Parque Independencia, Unidad Deportiva Independencia, Centro Comunitario Col. Independencia, Campo de Beisbol Infantil Rafael "Zurdo Casillas"</t>
  </si>
  <si>
    <t>Morelos Parque Público 18 De Marzo</t>
  </si>
  <si>
    <t>Parque Publico Teniente Guerrero Biblioteca Publica Zaragoza</t>
  </si>
  <si>
    <t>Parque Publico La Presa Abelardo L Rgz</t>
  </si>
  <si>
    <t>Panteon Municipal  1</t>
  </si>
  <si>
    <t>Panteon Municipal  2</t>
  </si>
  <si>
    <t>Col. Union Panteon Municipal  3</t>
  </si>
  <si>
    <t>Panteon Municipal  4</t>
  </si>
  <si>
    <t>Panteon Municipal  5</t>
  </si>
  <si>
    <t>Nuevo Edificio De La Sria De Seg Publica</t>
  </si>
  <si>
    <t>Unidad Deportiva Reforma C-3 Y C-4</t>
  </si>
  <si>
    <t>Instituto Municipal del Deporte de Tijuana y Secretaría de Seguridad Pública</t>
  </si>
  <si>
    <t>Estación de Bomberos No. 9, Subdelegación Los Pinos y Estación de Policía Municipal Dto. VII Pinos</t>
  </si>
  <si>
    <t>Cancha Multiusos</t>
  </si>
  <si>
    <t>Estancia Municipal De Infractores</t>
  </si>
  <si>
    <t>Secretaría de Seguridad Pública Municipal, Instituto Municipal Contra las Adicciones</t>
  </si>
  <si>
    <t>Panteon Municipal 7 Col. Azteca</t>
  </si>
  <si>
    <t xml:space="preserve">Sub Estacion de Bomberos No. 7 Caseta De Policia Biblioteca  </t>
  </si>
  <si>
    <t>Sub Estacion Bomeros No. 4 Y Sub Estación De Policia</t>
  </si>
  <si>
    <t>Oficinas Delegacion San Antonio de los Buenos</t>
  </si>
  <si>
    <t>Casa de la Cultura San Antonio de los Buenos</t>
  </si>
  <si>
    <t>Monumento Libro De Texto Gratuito</t>
  </si>
  <si>
    <t>Unidad Deportiva Gran Tenochtitlan</t>
  </si>
  <si>
    <t>Unidad De Transferencia</t>
  </si>
  <si>
    <t>Parque Publico Jose Maria Morelos</t>
  </si>
  <si>
    <t>Unidad Deportiva Tijuana</t>
  </si>
  <si>
    <t>Parque de la Amistad</t>
  </si>
  <si>
    <t>Talleres Municipales y Unidad de transferencia</t>
  </si>
  <si>
    <t>Centro de Desarrollo Comunitario Nuevo Milenio</t>
  </si>
  <si>
    <t>Centro de Desarrollo Comunitario Angelitos, Cancha Deportiva y Juegos infantiles</t>
  </si>
  <si>
    <t>Centro de Desarrollo Comunitario Pedregal de Santa Julia</t>
  </si>
  <si>
    <t>Reloj Monumental</t>
  </si>
  <si>
    <t>Panteón 11</t>
  </si>
  <si>
    <t>Relleno sanitario</t>
  </si>
  <si>
    <t>"Liga Oficial De Beisbol Menor De Tijuana, A.C."</t>
  </si>
  <si>
    <t>Albergue temporal para Padres y Niños con Cancer y Leucemia que radican fuera de Tijuana</t>
  </si>
  <si>
    <t>Hyundai de México, S.A. de C.V.</t>
  </si>
  <si>
    <t>Estación de Bomberos No. 12, Caseta de Policía y Cruz Roja</t>
  </si>
  <si>
    <t>Ocupado por Subdelegacion Municipal Florido Mariano y Centro Comunitario</t>
  </si>
  <si>
    <t>Ocupado por Subdelegacion Municipal Florido Mariano</t>
  </si>
  <si>
    <t>Ocupado por pre escolar DIF</t>
  </si>
  <si>
    <t>Guadería DIF</t>
  </si>
  <si>
    <t>Canchas deportivas</t>
  </si>
  <si>
    <t>Biblioteca Municipal Manuel Clemente Rojo</t>
  </si>
  <si>
    <t>Unidad Deportiva Las Fuentes</t>
  </si>
  <si>
    <t>Parque Las Fuentes</t>
  </si>
  <si>
    <t>Unidad Medica CAPASITS</t>
  </si>
  <si>
    <t>Unidad Deportiva Del Bosque</t>
  </si>
  <si>
    <t>Federación de Trabajadores de Tijuana, C.T.M.</t>
  </si>
  <si>
    <t xml:space="preserve">Villas de Salud Mental para atención de personas con transtornos psiquicos </t>
  </si>
  <si>
    <t>Panteon Municipal 12 Valle Redondo</t>
  </si>
  <si>
    <t>Unidad Deportiva Sánchez Taboada</t>
  </si>
  <si>
    <t>Unidad Deportiva El Dorado, Estación de Bomberos No. 11 y Cruz Roja</t>
  </si>
  <si>
    <t>Unidad Deportiva El Dorado</t>
  </si>
  <si>
    <t>Vialidad acceso a fraccionamiento</t>
  </si>
  <si>
    <t>Estación de Bomberos No. 13, Delegación Municipal La Presa Este y Centro de Capacitación de Bomberos Tijuana</t>
  </si>
  <si>
    <t>Cañada Del Sauce Sur Parque Publico De Conservacion</t>
  </si>
  <si>
    <t>Estación de Bomberos No. 16 y Centro de Desarrollo Comunitario</t>
  </si>
  <si>
    <t xml:space="preserve">Edificio De Seguridad Pública Mesa De Otay </t>
  </si>
  <si>
    <t>Delegacion Municipal Otay Centenario</t>
  </si>
  <si>
    <t xml:space="preserve">Asociación de condóminos y propietarios del Fraccionamiento La Sierra Sección Colinas del Rey, A.C. </t>
  </si>
  <si>
    <t xml:space="preserve">Centro Comunitario  </t>
  </si>
  <si>
    <t>Centro de Desarrollo Comunitario</t>
  </si>
  <si>
    <t>Predio de donación municipal destinado para Estación de Bomberos</t>
  </si>
  <si>
    <t>Salón de eventos múltiples</t>
  </si>
  <si>
    <t>Área verde y cancha deportiva</t>
  </si>
  <si>
    <t>Unidad Deportiva Las Cascadas</t>
  </si>
  <si>
    <t>Reserva Municipal</t>
  </si>
  <si>
    <t>Práctica de Futbol Americano</t>
  </si>
  <si>
    <t>Instalaciones de Club de Niños y Niñas de Mexico AC en proceso de donacion</t>
  </si>
  <si>
    <t>Centro Comunitario, Estación de Bomberos Natura No. 15, Cruz Roja, Estación de Policía, Oficina de servicios municipales y Parque "Centro de Activación Natura"</t>
  </si>
  <si>
    <t>Comandancia Regional Sur "Margarito Saldaña Rivera"</t>
  </si>
  <si>
    <t>Unidad Deportiva Prof. José Santos Meza Cortés</t>
  </si>
  <si>
    <t>Lanzadera de transporte público</t>
  </si>
  <si>
    <t>Mini canchas deportivas</t>
  </si>
  <si>
    <t>Parque recreativo y Cancha Deportiva</t>
  </si>
  <si>
    <t>Panteón No. 12</t>
  </si>
  <si>
    <t>Centro Mutualista para Policías y Bomberos</t>
  </si>
  <si>
    <t>Unidad Deportiva Salvatierra</t>
  </si>
  <si>
    <t>Unidad Deportiva El Rubi</t>
  </si>
  <si>
    <t>Delegación Municipal Centro</t>
  </si>
  <si>
    <t>Edificio De Seguridad Pública Mesa De Otay (Ciudad Industrial) Fracción "A"</t>
  </si>
  <si>
    <t>Panteón No. 13</t>
  </si>
  <si>
    <t>Comandancia de Policía</t>
  </si>
  <si>
    <t>Ecocentro Recreativo y Deportivo</t>
  </si>
  <si>
    <t>Ninguna</t>
  </si>
  <si>
    <t>Secretaría de Defensa Nacional</t>
  </si>
  <si>
    <t>No aplica</t>
  </si>
  <si>
    <t>Uso del bien inmueble</t>
  </si>
  <si>
    <t>Operación de una Villa Especial para Orientación Social, Educativa y Cultural a 100 personas que padezcan deficiencia mental o con otras discapacidades y Casa Hogar para 50 jovenes</t>
  </si>
  <si>
    <t>Unidad Médica Movible Programa Desarrollo Humano Oportunidades</t>
  </si>
  <si>
    <t>Campo Deportivo Benito Juárez</t>
  </si>
  <si>
    <t>Gimnasio, Parque, Centro Comunitario, Campo de Beisbol Infantil</t>
  </si>
  <si>
    <t>No especificado</t>
  </si>
  <si>
    <t>Biblioteca Encuentro de Culturas</t>
  </si>
  <si>
    <t>Resguardo y bodega de equipo, área de vestidores, sanitarios para personal, resguardo de plantilla maquinaria pesada</t>
  </si>
  <si>
    <t xml:space="preserve">Unidad Deportiva </t>
  </si>
  <si>
    <t>Biblioteca José Vasconcelos</t>
  </si>
  <si>
    <t>Edificación de Albergue temporal para Padres y Niños con Cancer y Leucemia que radican fuera de Tijuana</t>
  </si>
  <si>
    <t>Usos pasivos de Patio de Maniobras</t>
  </si>
  <si>
    <t>CONSTRUCCIÓN Y OPERACIÓN DE UN MERCADO POPULAR</t>
  </si>
  <si>
    <t>CONTRUCCIÓN DE VILLAS DE SALUD MENTAL PARA ATENCIÓN DE PERSONAS CON TRASTORNOS PSÍQUICOS</t>
  </si>
  <si>
    <t>UNIDAD MÉDICA MOVIBLE PROGRAMA DESARROLLO HUMANO OPORTUNIDADES</t>
  </si>
  <si>
    <t>OFICINAS Y CENTRO DE REUNIÓN DE LA ASOCIACIÓN DE CONDÓMINOS Y PROPIETARIOS</t>
  </si>
  <si>
    <t>PRÁCTICA DE FUTBOL AMERICANO</t>
  </si>
  <si>
    <t>Actividades propias de Seguridad Pública</t>
  </si>
  <si>
    <t>Habilitación de banco de tiro</t>
  </si>
  <si>
    <t xml:space="preserve">Construcción y Operación de un Mercado Popular </t>
  </si>
  <si>
    <t xml:space="preserve">Construcción de Villas de Salud Mental para atención de personas con transtornos psiquicos </t>
  </si>
  <si>
    <t>Oficinas y Centro de Reunión de la Asociación de Condóminos y Propietarios</t>
  </si>
  <si>
    <t>Biblioteca Juan María de Salvatierra</t>
  </si>
  <si>
    <t>Baldío</t>
  </si>
  <si>
    <t>Edificio para el Desarrollo de las Funciones de la Sría. De Seguridad Pública Municipal</t>
  </si>
  <si>
    <t>Plaza Municipal Emiliano Zapata</t>
  </si>
  <si>
    <t>Área deportiva</t>
  </si>
  <si>
    <t>Sevicios Retención de Lodos Pluvial</t>
  </si>
  <si>
    <t>Edificio para la Secretaría de Defensa Nacional</t>
  </si>
  <si>
    <t>Equipamiento para Mobiliario e imagen urbana</t>
  </si>
  <si>
    <t>Callejón de servicios</t>
  </si>
  <si>
    <t xml:space="preserve">San Antonio de los Buenos </t>
  </si>
  <si>
    <t>PP018132</t>
  </si>
  <si>
    <t>9. Área Verde</t>
  </si>
  <si>
    <t>PP021045</t>
  </si>
  <si>
    <t>2. Lotes Baldios</t>
  </si>
  <si>
    <t>PP000000</t>
  </si>
  <si>
    <t>5. Vía Pública</t>
  </si>
  <si>
    <t>PK060003</t>
  </si>
  <si>
    <t>PK060009</t>
  </si>
  <si>
    <t>PK060001</t>
  </si>
  <si>
    <t>PK060011</t>
  </si>
  <si>
    <t>PK060012</t>
  </si>
  <si>
    <t>7. Paso de Servicios</t>
  </si>
  <si>
    <t>PK000000</t>
  </si>
  <si>
    <t>VL015015</t>
  </si>
  <si>
    <t>VL016000</t>
  </si>
  <si>
    <t>VL018002</t>
  </si>
  <si>
    <t>VL000000</t>
  </si>
  <si>
    <t>MT113018</t>
  </si>
  <si>
    <t>MT110008</t>
  </si>
  <si>
    <t>MT117008</t>
  </si>
  <si>
    <t>MT122020</t>
  </si>
  <si>
    <t>MT107014</t>
  </si>
  <si>
    <t>MT107022</t>
  </si>
  <si>
    <t>MT000000</t>
  </si>
  <si>
    <t>GY020051</t>
  </si>
  <si>
    <t>GY042001</t>
  </si>
  <si>
    <t>GY043001</t>
  </si>
  <si>
    <t>GY020017</t>
  </si>
  <si>
    <t>GY026057</t>
  </si>
  <si>
    <t>4. Talúdes Forestados</t>
  </si>
  <si>
    <t>GY029001</t>
  </si>
  <si>
    <t>GY030017</t>
  </si>
  <si>
    <t>GY031019</t>
  </si>
  <si>
    <t>GY032034</t>
  </si>
  <si>
    <t>GY033001</t>
  </si>
  <si>
    <t>GY034001</t>
  </si>
  <si>
    <t>GY035001</t>
  </si>
  <si>
    <t>GY036002</t>
  </si>
  <si>
    <t>GY037028</t>
  </si>
  <si>
    <t>GY038049</t>
  </si>
  <si>
    <t>GY039065</t>
  </si>
  <si>
    <t>GY040027</t>
  </si>
  <si>
    <t>GY041008</t>
  </si>
  <si>
    <t>GY044081</t>
  </si>
  <si>
    <t>GY025026</t>
  </si>
  <si>
    <t>GY026001</t>
  </si>
  <si>
    <t>18. Infraestructura Pluvial</t>
  </si>
  <si>
    <t>GY027001</t>
  </si>
  <si>
    <t>GY000000</t>
  </si>
  <si>
    <t>GY020052</t>
  </si>
  <si>
    <t>GY052001</t>
  </si>
  <si>
    <t>GY054001</t>
  </si>
  <si>
    <t>GY056001</t>
  </si>
  <si>
    <t>GY046007</t>
  </si>
  <si>
    <t>GY046009</t>
  </si>
  <si>
    <t>GY065002</t>
  </si>
  <si>
    <t>GY065004</t>
  </si>
  <si>
    <t>GY064202</t>
  </si>
  <si>
    <t>JB101009</t>
  </si>
  <si>
    <t>3. Talúdes</t>
  </si>
  <si>
    <t>JB101011</t>
  </si>
  <si>
    <t>JB101012</t>
  </si>
  <si>
    <t>JB102002</t>
  </si>
  <si>
    <t>JB102009</t>
  </si>
  <si>
    <t>JB000000</t>
  </si>
  <si>
    <t>AI061003</t>
  </si>
  <si>
    <t>AI064004</t>
  </si>
  <si>
    <t>AI061008</t>
  </si>
  <si>
    <t>AI000000</t>
  </si>
  <si>
    <t>MN329001</t>
  </si>
  <si>
    <t>MN330002</t>
  </si>
  <si>
    <t>MN331012</t>
  </si>
  <si>
    <t>MN348009</t>
  </si>
  <si>
    <t>MN349011</t>
  </si>
  <si>
    <t>MN363001</t>
  </si>
  <si>
    <t>MN372022</t>
  </si>
  <si>
    <t>MN378001</t>
  </si>
  <si>
    <t>MN379001</t>
  </si>
  <si>
    <t>MN382001</t>
  </si>
  <si>
    <t>MN000000</t>
  </si>
  <si>
    <t>MN410904</t>
  </si>
  <si>
    <t>21. Oficinas Públicas</t>
  </si>
  <si>
    <t>MN408905</t>
  </si>
  <si>
    <t>ExEjido Matamoros</t>
  </si>
  <si>
    <t>MN408907</t>
  </si>
  <si>
    <t>MN409902</t>
  </si>
  <si>
    <t>MN409904</t>
  </si>
  <si>
    <t>MN410902</t>
  </si>
  <si>
    <t>17. Instalaciones Relacionadas con la Salud Pública</t>
  </si>
  <si>
    <t>MN405902</t>
  </si>
  <si>
    <t>MN408906</t>
  </si>
  <si>
    <t>MN409903</t>
  </si>
  <si>
    <t>FT121019</t>
  </si>
  <si>
    <t>FT121020</t>
  </si>
  <si>
    <t>FT121021</t>
  </si>
  <si>
    <t>FT121022</t>
  </si>
  <si>
    <t>FT121023</t>
  </si>
  <si>
    <t>FT121024</t>
  </si>
  <si>
    <t>FT121025</t>
  </si>
  <si>
    <t>FT121026</t>
  </si>
  <si>
    <t>FT126013</t>
  </si>
  <si>
    <t>FT000000</t>
  </si>
  <si>
    <t>MZ842000</t>
  </si>
  <si>
    <t>MZ000000</t>
  </si>
  <si>
    <t>MT124011</t>
  </si>
  <si>
    <t>MT123014</t>
  </si>
  <si>
    <t>MT123016</t>
  </si>
  <si>
    <t>MT123017</t>
  </si>
  <si>
    <t>MN617001</t>
  </si>
  <si>
    <t>MN407001</t>
  </si>
  <si>
    <t>EL113007</t>
  </si>
  <si>
    <t>EL115006</t>
  </si>
  <si>
    <t>EL113008</t>
  </si>
  <si>
    <t>EL113009</t>
  </si>
  <si>
    <t>EL120001</t>
  </si>
  <si>
    <t>EL121001</t>
  </si>
  <si>
    <t>EL000000</t>
  </si>
  <si>
    <t>GY066008</t>
  </si>
  <si>
    <t>GY066010</t>
  </si>
  <si>
    <t>GY068006</t>
  </si>
  <si>
    <t>GY066005</t>
  </si>
  <si>
    <t>GY066002A</t>
  </si>
  <si>
    <t>GY401035</t>
  </si>
  <si>
    <t>SL105002</t>
  </si>
  <si>
    <t>SL105001A</t>
  </si>
  <si>
    <t>SL106101</t>
  </si>
  <si>
    <t>SL107001</t>
  </si>
  <si>
    <t>SL102007</t>
  </si>
  <si>
    <t>SL000000</t>
  </si>
  <si>
    <t>MN409000</t>
  </si>
  <si>
    <t>RG023001</t>
  </si>
  <si>
    <t>ZC019002</t>
  </si>
  <si>
    <t>16. Instalaciones Culturales y Educativas</t>
  </si>
  <si>
    <t>ZC072001</t>
  </si>
  <si>
    <t>UN006001</t>
  </si>
  <si>
    <t>14. Centros de Desarrollo Comunitario</t>
  </si>
  <si>
    <t>WS000174</t>
  </si>
  <si>
    <t>La Gloria (Oficinas SubDelegacion La Gloria)</t>
  </si>
  <si>
    <t>CF054003</t>
  </si>
  <si>
    <t>AL014001</t>
  </si>
  <si>
    <t>ZC010004</t>
  </si>
  <si>
    <t>20. Equipamiento Diverso</t>
  </si>
  <si>
    <t>ZN046005</t>
  </si>
  <si>
    <t>13. Areas Deportivas</t>
  </si>
  <si>
    <t>IN026001</t>
  </si>
  <si>
    <t>MO904001</t>
  </si>
  <si>
    <t>10. Área Verde Recreativa</t>
  </si>
  <si>
    <t>ZC029001</t>
  </si>
  <si>
    <t>PZ003003</t>
  </si>
  <si>
    <t>CA007021</t>
  </si>
  <si>
    <t>CA010001</t>
  </si>
  <si>
    <t>UN028101</t>
  </si>
  <si>
    <t>WS000166</t>
  </si>
  <si>
    <t>MT031100</t>
  </si>
  <si>
    <t>MR513006</t>
  </si>
  <si>
    <t>15. Instalaciones de Seguridad Pública</t>
  </si>
  <si>
    <t>RI015001</t>
  </si>
  <si>
    <t>Unidad Deportiva Reforma C3 Y C4</t>
  </si>
  <si>
    <t>PZ038005</t>
  </si>
  <si>
    <t>RV401093</t>
  </si>
  <si>
    <t>VB015001</t>
  </si>
  <si>
    <t>ZA025003</t>
  </si>
  <si>
    <t>DM003821</t>
  </si>
  <si>
    <t>WS504005</t>
  </si>
  <si>
    <t>Escuela Preparatoria Municipal CBTIS 1461</t>
  </si>
  <si>
    <t>CT002031</t>
  </si>
  <si>
    <t>KL010002</t>
  </si>
  <si>
    <t>KL003061</t>
  </si>
  <si>
    <t>IB687006</t>
  </si>
  <si>
    <t>FG000215</t>
  </si>
  <si>
    <t>MN202003</t>
  </si>
  <si>
    <t>SH253028</t>
  </si>
  <si>
    <t>DC000042</t>
  </si>
  <si>
    <t>BI123031</t>
  </si>
  <si>
    <t>MC511001</t>
  </si>
  <si>
    <t>ID024001</t>
  </si>
  <si>
    <t>GP023009</t>
  </si>
  <si>
    <t>SH608003</t>
  </si>
  <si>
    <t>Sánchez Taboada (Oficinas SubDelegación Sánchez Taboada)</t>
  </si>
  <si>
    <t>Oficinas SubDelegación Sánchez Taboada y Estación de Bomberos No. 5</t>
  </si>
  <si>
    <t>MV003002</t>
  </si>
  <si>
    <t>MV000000</t>
  </si>
  <si>
    <t>HU047022</t>
  </si>
  <si>
    <t>RW089001</t>
  </si>
  <si>
    <t>HI068010</t>
  </si>
  <si>
    <t>AV001002</t>
  </si>
  <si>
    <t>19. Imagen Urbana</t>
  </si>
  <si>
    <t>FM007001</t>
  </si>
  <si>
    <t>DB101001</t>
  </si>
  <si>
    <t>DB101047</t>
  </si>
  <si>
    <t>DB106001</t>
  </si>
  <si>
    <t>DB101051</t>
  </si>
  <si>
    <t>DB103014</t>
  </si>
  <si>
    <t>DB104065</t>
  </si>
  <si>
    <t>DB104066</t>
  </si>
  <si>
    <t>DB104121</t>
  </si>
  <si>
    <t>DB000000</t>
  </si>
  <si>
    <t>Instalacion de caseta movil acceso controlado con vigencia 30sep19</t>
  </si>
  <si>
    <t>LM050036</t>
  </si>
  <si>
    <t>LM050038</t>
  </si>
  <si>
    <t>LM000000</t>
  </si>
  <si>
    <t>DC604203</t>
  </si>
  <si>
    <t>ID000000</t>
  </si>
  <si>
    <t>ExEjido Chilpancingo</t>
  </si>
  <si>
    <t>MN411946</t>
  </si>
  <si>
    <t>MN411947</t>
  </si>
  <si>
    <t>MN410934</t>
  </si>
  <si>
    <t>RV401600</t>
  </si>
  <si>
    <t>ZT001024</t>
  </si>
  <si>
    <t>ZT326001</t>
  </si>
  <si>
    <t>ZT000000</t>
  </si>
  <si>
    <t>JD028057</t>
  </si>
  <si>
    <t>JD000000</t>
  </si>
  <si>
    <t>MN483001</t>
  </si>
  <si>
    <t>PK061008</t>
  </si>
  <si>
    <t>PK061038</t>
  </si>
  <si>
    <t>PK061009</t>
  </si>
  <si>
    <t>ZC000000</t>
  </si>
  <si>
    <t>MN330091</t>
  </si>
  <si>
    <t>MN348006</t>
  </si>
  <si>
    <t>PC053013</t>
  </si>
  <si>
    <t>PC055006</t>
  </si>
  <si>
    <t>PC056003</t>
  </si>
  <si>
    <t>PC056001</t>
  </si>
  <si>
    <t>PC057001</t>
  </si>
  <si>
    <t>PC057002</t>
  </si>
  <si>
    <t>PC051113</t>
  </si>
  <si>
    <t>PC051111</t>
  </si>
  <si>
    <t>PC058001</t>
  </si>
  <si>
    <t>PC058002</t>
  </si>
  <si>
    <t>PC057109</t>
  </si>
  <si>
    <t>PC060067</t>
  </si>
  <si>
    <t>PC052113</t>
  </si>
  <si>
    <t>PC053030</t>
  </si>
  <si>
    <t>PC053014</t>
  </si>
  <si>
    <t>PC056004</t>
  </si>
  <si>
    <t>PC056002</t>
  </si>
  <si>
    <t>PC052076</t>
  </si>
  <si>
    <t>PC052117</t>
  </si>
  <si>
    <t>PC052043</t>
  </si>
  <si>
    <t>PC052028</t>
  </si>
  <si>
    <t>PC052016</t>
  </si>
  <si>
    <t>PC053031</t>
  </si>
  <si>
    <t>PC054031</t>
  </si>
  <si>
    <t>PC051114</t>
  </si>
  <si>
    <t>PC057008</t>
  </si>
  <si>
    <t>PC057016</t>
  </si>
  <si>
    <t>PC057048</t>
  </si>
  <si>
    <t>PC057033</t>
  </si>
  <si>
    <t>PC057082</t>
  </si>
  <si>
    <t>PC057100</t>
  </si>
  <si>
    <t>PC051034</t>
  </si>
  <si>
    <t>PC051054</t>
  </si>
  <si>
    <t>PC051081</t>
  </si>
  <si>
    <t>PC062156</t>
  </si>
  <si>
    <t>PC062071</t>
  </si>
  <si>
    <t>PC062040</t>
  </si>
  <si>
    <t>PC057123</t>
  </si>
  <si>
    <t>PC059013</t>
  </si>
  <si>
    <t>PC059057</t>
  </si>
  <si>
    <t>PC062014</t>
  </si>
  <si>
    <t>PC062133</t>
  </si>
  <si>
    <t>PC062099</t>
  </si>
  <si>
    <t>PC060041</t>
  </si>
  <si>
    <t>PC060001</t>
  </si>
  <si>
    <t>PC052115</t>
  </si>
  <si>
    <t>PC051112</t>
  </si>
  <si>
    <t>PC056005</t>
  </si>
  <si>
    <t>PC062157</t>
  </si>
  <si>
    <t>PC058005</t>
  </si>
  <si>
    <t>PC057142</t>
  </si>
  <si>
    <t>PC053043</t>
  </si>
  <si>
    <t>PC060068</t>
  </si>
  <si>
    <t>PC059075</t>
  </si>
  <si>
    <t>PC059012</t>
  </si>
  <si>
    <t>PC000000</t>
  </si>
  <si>
    <t>PC013008</t>
  </si>
  <si>
    <t>PC011013</t>
  </si>
  <si>
    <t>PC013002</t>
  </si>
  <si>
    <t>PC013006</t>
  </si>
  <si>
    <t>PC013011</t>
  </si>
  <si>
    <t>Centro Urbano 7076 Delegacion Mesa de Otay</t>
  </si>
  <si>
    <t>RV586001</t>
  </si>
  <si>
    <t>MN013051</t>
  </si>
  <si>
    <t>LU112001</t>
  </si>
  <si>
    <t>LU112002</t>
  </si>
  <si>
    <t>LU112003</t>
  </si>
  <si>
    <t>KE087000</t>
  </si>
  <si>
    <t>IB633001</t>
  </si>
  <si>
    <t>IB640001</t>
  </si>
  <si>
    <t>IB682006</t>
  </si>
  <si>
    <t>IB683012</t>
  </si>
  <si>
    <t>IB686006</t>
  </si>
  <si>
    <t>IB690046</t>
  </si>
  <si>
    <t>IB690047</t>
  </si>
  <si>
    <t>IB690048</t>
  </si>
  <si>
    <t>IB690049</t>
  </si>
  <si>
    <t>IB690050</t>
  </si>
  <si>
    <t>IB690051</t>
  </si>
  <si>
    <t>IB690052</t>
  </si>
  <si>
    <t>IB690053</t>
  </si>
  <si>
    <t>IB690054</t>
  </si>
  <si>
    <t>IB690055</t>
  </si>
  <si>
    <t>IB000000</t>
  </si>
  <si>
    <t>PK061068</t>
  </si>
  <si>
    <t>XL321005</t>
  </si>
  <si>
    <t>XL322001</t>
  </si>
  <si>
    <t>XL323002</t>
  </si>
  <si>
    <t>XL323005</t>
  </si>
  <si>
    <t>XL323008A</t>
  </si>
  <si>
    <t>XL323010A</t>
  </si>
  <si>
    <t>XL323011</t>
  </si>
  <si>
    <t>XL324004</t>
  </si>
  <si>
    <t>XL324011</t>
  </si>
  <si>
    <t>XL324012</t>
  </si>
  <si>
    <t>XL324013</t>
  </si>
  <si>
    <t>XL323004</t>
  </si>
  <si>
    <t>XL000000</t>
  </si>
  <si>
    <t>PC031012</t>
  </si>
  <si>
    <t>PC032008</t>
  </si>
  <si>
    <t>PC033013</t>
  </si>
  <si>
    <t>PC033015</t>
  </si>
  <si>
    <t>PC033025</t>
  </si>
  <si>
    <t>PC034029</t>
  </si>
  <si>
    <t>PC034039</t>
  </si>
  <si>
    <t>PC034049</t>
  </si>
  <si>
    <t>PC034076</t>
  </si>
  <si>
    <t>PC033014</t>
  </si>
  <si>
    <t>PC034077</t>
  </si>
  <si>
    <t>PC035012</t>
  </si>
  <si>
    <t>PC036016</t>
  </si>
  <si>
    <t>PC036055</t>
  </si>
  <si>
    <t>PC037002</t>
  </si>
  <si>
    <t>PC033035</t>
  </si>
  <si>
    <t>JD701330</t>
  </si>
  <si>
    <t>GY411012</t>
  </si>
  <si>
    <t>MN4081 AL 26</t>
  </si>
  <si>
    <t>MN408000</t>
  </si>
  <si>
    <t>MN413931</t>
  </si>
  <si>
    <t>OL306268</t>
  </si>
  <si>
    <t>OL306262</t>
  </si>
  <si>
    <t>OL306263</t>
  </si>
  <si>
    <t>OL306300</t>
  </si>
  <si>
    <t>OL306331</t>
  </si>
  <si>
    <t>OL306332</t>
  </si>
  <si>
    <t>OL000000</t>
  </si>
  <si>
    <t>OL302005</t>
  </si>
  <si>
    <t>OL302024</t>
  </si>
  <si>
    <t>OL302035</t>
  </si>
  <si>
    <t>OL302050</t>
  </si>
  <si>
    <t>OL302052</t>
  </si>
  <si>
    <t>OL302065</t>
  </si>
  <si>
    <t>TJ106005</t>
  </si>
  <si>
    <t>TJ207007</t>
  </si>
  <si>
    <t>TJ101005</t>
  </si>
  <si>
    <t>TJ103003</t>
  </si>
  <si>
    <t>TJ103004</t>
  </si>
  <si>
    <t>TJ106006</t>
  </si>
  <si>
    <t>TJ101004</t>
  </si>
  <si>
    <t>TJ000000</t>
  </si>
  <si>
    <t>PC057080</t>
  </si>
  <si>
    <t>LC352016</t>
  </si>
  <si>
    <t>LC354002</t>
  </si>
  <si>
    <t>LC353006</t>
  </si>
  <si>
    <t>LC353007</t>
  </si>
  <si>
    <t>LC353005</t>
  </si>
  <si>
    <t>LC353023</t>
  </si>
  <si>
    <t>LC353001</t>
  </si>
  <si>
    <t>LC000000</t>
  </si>
  <si>
    <t>PR010001</t>
  </si>
  <si>
    <t>GY059002</t>
  </si>
  <si>
    <t>GY060002</t>
  </si>
  <si>
    <t>GY059006</t>
  </si>
  <si>
    <t>GY060001</t>
  </si>
  <si>
    <t>GY060003</t>
  </si>
  <si>
    <t>FD273012</t>
  </si>
  <si>
    <t>FD273013</t>
  </si>
  <si>
    <t>FD274093</t>
  </si>
  <si>
    <t>FD000000</t>
  </si>
  <si>
    <t>FD900063</t>
  </si>
  <si>
    <t>FD900077</t>
  </si>
  <si>
    <t>FD901042</t>
  </si>
  <si>
    <t>FD901046</t>
  </si>
  <si>
    <t>FD901056</t>
  </si>
  <si>
    <t>FD903002</t>
  </si>
  <si>
    <t>FD907020</t>
  </si>
  <si>
    <t>FD910022</t>
  </si>
  <si>
    <t>FD910035</t>
  </si>
  <si>
    <t>FD910078</t>
  </si>
  <si>
    <t>FD910085</t>
  </si>
  <si>
    <t>FD911002</t>
  </si>
  <si>
    <t>FD911015</t>
  </si>
  <si>
    <t>FD911027</t>
  </si>
  <si>
    <t>FD911046</t>
  </si>
  <si>
    <t>FD912024</t>
  </si>
  <si>
    <t>FD911056</t>
  </si>
  <si>
    <t>FD911955</t>
  </si>
  <si>
    <t>HT201002</t>
  </si>
  <si>
    <t>HT204011</t>
  </si>
  <si>
    <t>HT205020</t>
  </si>
  <si>
    <t>HT204010</t>
  </si>
  <si>
    <t>HT205001</t>
  </si>
  <si>
    <t>HT201006</t>
  </si>
  <si>
    <t>HT204013</t>
  </si>
  <si>
    <t>HT204062</t>
  </si>
  <si>
    <t>HT000000</t>
  </si>
  <si>
    <t>GY201002</t>
  </si>
  <si>
    <t>GY202005</t>
  </si>
  <si>
    <t>GY204001</t>
  </si>
  <si>
    <t>GY200001</t>
  </si>
  <si>
    <t>MN411940</t>
  </si>
  <si>
    <t>NA156103</t>
  </si>
  <si>
    <t>LU127017</t>
  </si>
  <si>
    <t>LU127016</t>
  </si>
  <si>
    <t>TC434023</t>
  </si>
  <si>
    <t>RV403071</t>
  </si>
  <si>
    <t>ZT242002</t>
  </si>
  <si>
    <t>VB101001</t>
  </si>
  <si>
    <t>VB113001</t>
  </si>
  <si>
    <t>GP210019</t>
  </si>
  <si>
    <t>GP202115</t>
  </si>
  <si>
    <t>GP302001</t>
  </si>
  <si>
    <t>FM071008</t>
  </si>
  <si>
    <t>FZ051024</t>
  </si>
  <si>
    <t>FZ051054</t>
  </si>
  <si>
    <t>MZ203022</t>
  </si>
  <si>
    <t>MZ224001</t>
  </si>
  <si>
    <t>MZ221004</t>
  </si>
  <si>
    <t>LO147101</t>
  </si>
  <si>
    <t>LO147103</t>
  </si>
  <si>
    <t>LO147105</t>
  </si>
  <si>
    <t>LO147602</t>
  </si>
  <si>
    <t>CH000000</t>
  </si>
  <si>
    <t>VB009006</t>
  </si>
  <si>
    <t>VA003008</t>
  </si>
  <si>
    <t>FT001433</t>
  </si>
  <si>
    <t>FT001404</t>
  </si>
  <si>
    <t>FT001206</t>
  </si>
  <si>
    <t>VV114016</t>
  </si>
  <si>
    <t>VV114054</t>
  </si>
  <si>
    <t>VV116019</t>
  </si>
  <si>
    <t>VV120035</t>
  </si>
  <si>
    <t>VV115014</t>
  </si>
  <si>
    <t>VV124037</t>
  </si>
  <si>
    <t>VV116020</t>
  </si>
  <si>
    <t>SH605033</t>
  </si>
  <si>
    <t>SH819003</t>
  </si>
  <si>
    <t>SH819004</t>
  </si>
  <si>
    <t>SH819005</t>
  </si>
  <si>
    <t>SH056201</t>
  </si>
  <si>
    <t>SH094062</t>
  </si>
  <si>
    <t>SH020001</t>
  </si>
  <si>
    <t>ID039000</t>
  </si>
  <si>
    <t>MN665003</t>
  </si>
  <si>
    <t>GY060010</t>
  </si>
  <si>
    <t>GY060014</t>
  </si>
  <si>
    <t>GY166009</t>
  </si>
  <si>
    <t>PZ055002</t>
  </si>
  <si>
    <t>PZ056034</t>
  </si>
  <si>
    <t>PZ057041</t>
  </si>
  <si>
    <t>PZ058049</t>
  </si>
  <si>
    <t>PZ059003</t>
  </si>
  <si>
    <t>PZ060003</t>
  </si>
  <si>
    <t>PZ061003</t>
  </si>
  <si>
    <t>PZ062002</t>
  </si>
  <si>
    <t>PZ064049</t>
  </si>
  <si>
    <t>PZ065059</t>
  </si>
  <si>
    <t>PZ065083</t>
  </si>
  <si>
    <t>PZ066025</t>
  </si>
  <si>
    <t>PZ067103</t>
  </si>
  <si>
    <t>PZ069004</t>
  </si>
  <si>
    <t>PZ071001</t>
  </si>
  <si>
    <t>PZ071003</t>
  </si>
  <si>
    <t>PZ069002</t>
  </si>
  <si>
    <t>PZ071004</t>
  </si>
  <si>
    <t>PZ065082</t>
  </si>
  <si>
    <t>PZ069063</t>
  </si>
  <si>
    <t>PZ000000</t>
  </si>
  <si>
    <t>MN409905</t>
  </si>
  <si>
    <t>TC000000</t>
  </si>
  <si>
    <t>TC451009</t>
  </si>
  <si>
    <t>TC451012</t>
  </si>
  <si>
    <t>TC451007</t>
  </si>
  <si>
    <t>HT213006</t>
  </si>
  <si>
    <t>HT204127</t>
  </si>
  <si>
    <t>HT213004</t>
  </si>
  <si>
    <t>HT214008</t>
  </si>
  <si>
    <t>ZT427003</t>
  </si>
  <si>
    <t>ZT427020</t>
  </si>
  <si>
    <t>MC272001</t>
  </si>
  <si>
    <t>MC274051</t>
  </si>
  <si>
    <t>MC264001</t>
  </si>
  <si>
    <t>MC261008</t>
  </si>
  <si>
    <t>MC261030</t>
  </si>
  <si>
    <t>MC251037</t>
  </si>
  <si>
    <t>MC268021</t>
  </si>
  <si>
    <t>MC274052</t>
  </si>
  <si>
    <t>MC277021</t>
  </si>
  <si>
    <t>MC278011</t>
  </si>
  <si>
    <t>MC283001</t>
  </si>
  <si>
    <t>MC285046</t>
  </si>
  <si>
    <t>MC287051</t>
  </si>
  <si>
    <t>MC251038</t>
  </si>
  <si>
    <t>MC254001</t>
  </si>
  <si>
    <t>MC254002</t>
  </si>
  <si>
    <t>MC254003</t>
  </si>
  <si>
    <t>MC254004</t>
  </si>
  <si>
    <t>MC254005</t>
  </si>
  <si>
    <t>MC254006</t>
  </si>
  <si>
    <t>MC254007</t>
  </si>
  <si>
    <t>MC254008</t>
  </si>
  <si>
    <t>MC254009</t>
  </si>
  <si>
    <t>MC254010</t>
  </si>
  <si>
    <t>MC254011</t>
  </si>
  <si>
    <t>MC254012</t>
  </si>
  <si>
    <t>MC254013</t>
  </si>
  <si>
    <t>MC254014</t>
  </si>
  <si>
    <t>MC254015</t>
  </si>
  <si>
    <t>MC254016</t>
  </si>
  <si>
    <t>MC254017</t>
  </si>
  <si>
    <t>MC254018</t>
  </si>
  <si>
    <t>MC268001</t>
  </si>
  <si>
    <t>MC268002</t>
  </si>
  <si>
    <t>MC268003</t>
  </si>
  <si>
    <t>MC268004</t>
  </si>
  <si>
    <t>MC268005</t>
  </si>
  <si>
    <t>MC268006</t>
  </si>
  <si>
    <t>MC268007</t>
  </si>
  <si>
    <t>MC268008</t>
  </si>
  <si>
    <t>MC268009</t>
  </si>
  <si>
    <t>MC000000</t>
  </si>
  <si>
    <t>MN682004</t>
  </si>
  <si>
    <t>MN682023</t>
  </si>
  <si>
    <t>MN683026</t>
  </si>
  <si>
    <t>MN682002</t>
  </si>
  <si>
    <t>MN670003</t>
  </si>
  <si>
    <t>MN674018</t>
  </si>
  <si>
    <t>MN682003</t>
  </si>
  <si>
    <t>JU703110</t>
  </si>
  <si>
    <t>JU703111</t>
  </si>
  <si>
    <t>JU000000</t>
  </si>
  <si>
    <t>MN422010</t>
  </si>
  <si>
    <t>MN530003</t>
  </si>
  <si>
    <t>MN531003</t>
  </si>
  <si>
    <t>MN548001</t>
  </si>
  <si>
    <t>PE000000</t>
  </si>
  <si>
    <t>ZT422002</t>
  </si>
  <si>
    <t>ZT423004</t>
  </si>
  <si>
    <t>ZT423008</t>
  </si>
  <si>
    <t>MC041015</t>
  </si>
  <si>
    <t>MC042001</t>
  </si>
  <si>
    <t>MC023022</t>
  </si>
  <si>
    <t>PJ130001</t>
  </si>
  <si>
    <t>PZ024024</t>
  </si>
  <si>
    <t>XL044001</t>
  </si>
  <si>
    <t>XL056101</t>
  </si>
  <si>
    <t>XL024045</t>
  </si>
  <si>
    <t>JB102022</t>
  </si>
  <si>
    <t>JB102023</t>
  </si>
  <si>
    <t>JB103003</t>
  </si>
  <si>
    <t>JB103004</t>
  </si>
  <si>
    <t>JB104001</t>
  </si>
  <si>
    <t>JB105016</t>
  </si>
  <si>
    <t>JB105017</t>
  </si>
  <si>
    <t>JB105018</t>
  </si>
  <si>
    <t>JB105019</t>
  </si>
  <si>
    <t>JB105020</t>
  </si>
  <si>
    <t>JB105021</t>
  </si>
  <si>
    <t>JB105022</t>
  </si>
  <si>
    <t>JB105023</t>
  </si>
  <si>
    <t>JB105015</t>
  </si>
  <si>
    <t>JB103005</t>
  </si>
  <si>
    <t>JB105007</t>
  </si>
  <si>
    <t>JB105001</t>
  </si>
  <si>
    <t>JB105003</t>
  </si>
  <si>
    <t>JB103001</t>
  </si>
  <si>
    <t>LU109101</t>
  </si>
  <si>
    <t>LU109102</t>
  </si>
  <si>
    <t>LU109103</t>
  </si>
  <si>
    <t>KL118003</t>
  </si>
  <si>
    <t>KL119001</t>
  </si>
  <si>
    <t>KL119064</t>
  </si>
  <si>
    <t>KL120057</t>
  </si>
  <si>
    <t>KL121013</t>
  </si>
  <si>
    <t>KL121015</t>
  </si>
  <si>
    <t>KL121038</t>
  </si>
  <si>
    <t>KL121108</t>
  </si>
  <si>
    <t>KL122001</t>
  </si>
  <si>
    <t>KL123059</t>
  </si>
  <si>
    <t>KL123061</t>
  </si>
  <si>
    <t>KL124035</t>
  </si>
  <si>
    <t>KL118006</t>
  </si>
  <si>
    <t>KL121972</t>
  </si>
  <si>
    <t>KL123003</t>
  </si>
  <si>
    <t>KL123029</t>
  </si>
  <si>
    <t>KL123084</t>
  </si>
  <si>
    <t>KL123132</t>
  </si>
  <si>
    <t>KL118004</t>
  </si>
  <si>
    <t>KL118005</t>
  </si>
  <si>
    <t>KL119065</t>
  </si>
  <si>
    <t>KL122022</t>
  </si>
  <si>
    <t>KL000000</t>
  </si>
  <si>
    <t>FD930009</t>
  </si>
  <si>
    <t>VV143001</t>
  </si>
  <si>
    <t>PZ102001</t>
  </si>
  <si>
    <t>BD016021</t>
  </si>
  <si>
    <t>Centro Urbano 7076</t>
  </si>
  <si>
    <t>BD026009</t>
  </si>
  <si>
    <t>NP000000</t>
  </si>
  <si>
    <t>ZT429002</t>
  </si>
  <si>
    <t>ZT430002</t>
  </si>
  <si>
    <t>FD850101 A3</t>
  </si>
  <si>
    <t>FD850102 A5</t>
  </si>
  <si>
    <t>VS002021</t>
  </si>
  <si>
    <t>VS013001</t>
  </si>
  <si>
    <t>TA000000</t>
  </si>
  <si>
    <t>SH000000</t>
  </si>
  <si>
    <t>FV524947</t>
  </si>
  <si>
    <t>VV000000</t>
  </si>
  <si>
    <t>PM201904</t>
  </si>
  <si>
    <t>PM201903</t>
  </si>
  <si>
    <t>PM205901</t>
  </si>
  <si>
    <t>________</t>
  </si>
  <si>
    <t>FT526028</t>
  </si>
  <si>
    <t>FT526029</t>
  </si>
  <si>
    <t>VA037060</t>
  </si>
  <si>
    <t>FT001201</t>
  </si>
  <si>
    <t>Práctica de Beisbol</t>
  </si>
  <si>
    <t>DB517001</t>
  </si>
  <si>
    <t>DB545088</t>
  </si>
  <si>
    <t>FD515002</t>
  </si>
  <si>
    <t>FD514005</t>
  </si>
  <si>
    <t>FD514007</t>
  </si>
  <si>
    <t>FD512001</t>
  </si>
  <si>
    <t>FD513001</t>
  </si>
  <si>
    <t>FD526001</t>
  </si>
  <si>
    <t>FD516001</t>
  </si>
  <si>
    <t>FD518005</t>
  </si>
  <si>
    <t>FD523007</t>
  </si>
  <si>
    <t>FD524004</t>
  </si>
  <si>
    <t>FD524005</t>
  </si>
  <si>
    <t>FS011046</t>
  </si>
  <si>
    <t>FS011063</t>
  </si>
  <si>
    <t>FS012001</t>
  </si>
  <si>
    <t>FS012007</t>
  </si>
  <si>
    <t>FS000000</t>
  </si>
  <si>
    <t>OL302081</t>
  </si>
  <si>
    <t>OL302082</t>
  </si>
  <si>
    <t>KB401001</t>
  </si>
  <si>
    <t>KB401004</t>
  </si>
  <si>
    <t>KB401007</t>
  </si>
  <si>
    <t>KB401009</t>
  </si>
  <si>
    <t>KB402001</t>
  </si>
  <si>
    <t>KB402009</t>
  </si>
  <si>
    <t>KB401002</t>
  </si>
  <si>
    <t>KB401006</t>
  </si>
  <si>
    <t>KB402004</t>
  </si>
  <si>
    <t>KB402006</t>
  </si>
  <si>
    <t>KB401003</t>
  </si>
  <si>
    <t>KB000000</t>
  </si>
  <si>
    <t>XL492001</t>
  </si>
  <si>
    <t>XL452006</t>
  </si>
  <si>
    <t>XL463003</t>
  </si>
  <si>
    <t>XL491011</t>
  </si>
  <si>
    <t>XL456004</t>
  </si>
  <si>
    <t>XL480001</t>
  </si>
  <si>
    <t>FD513002</t>
  </si>
  <si>
    <t>FD516008</t>
  </si>
  <si>
    <t>FD516012</t>
  </si>
  <si>
    <t>FD850206</t>
  </si>
  <si>
    <t>FD850207</t>
  </si>
  <si>
    <t>FD850101</t>
  </si>
  <si>
    <t>FD850202</t>
  </si>
  <si>
    <t>FD850204</t>
  </si>
  <si>
    <t>FD535001</t>
  </si>
  <si>
    <t>FD536901</t>
  </si>
  <si>
    <t>FD535011</t>
  </si>
  <si>
    <t>PR018037</t>
  </si>
  <si>
    <t>PR049001</t>
  </si>
  <si>
    <t>PR049018</t>
  </si>
  <si>
    <t>PR049034</t>
  </si>
  <si>
    <t>PR023004</t>
  </si>
  <si>
    <t>PR023007</t>
  </si>
  <si>
    <t>PR035002</t>
  </si>
  <si>
    <t>PR037001</t>
  </si>
  <si>
    <t>PR038001</t>
  </si>
  <si>
    <t>PR033010 A</t>
  </si>
  <si>
    <t>PR034010</t>
  </si>
  <si>
    <t>PR037002</t>
  </si>
  <si>
    <t>PR037003</t>
  </si>
  <si>
    <t>PR037004</t>
  </si>
  <si>
    <t>PR037005</t>
  </si>
  <si>
    <t>PR037006</t>
  </si>
  <si>
    <t>PR000000</t>
  </si>
  <si>
    <t>CF617005</t>
  </si>
  <si>
    <t>CF615005</t>
  </si>
  <si>
    <t>CF615006</t>
  </si>
  <si>
    <t>CF615004</t>
  </si>
  <si>
    <t>CF616014</t>
  </si>
  <si>
    <t>CF617004</t>
  </si>
  <si>
    <t>CF618001</t>
  </si>
  <si>
    <t>CF000000</t>
  </si>
  <si>
    <t>XL701006</t>
  </si>
  <si>
    <t>XL701007</t>
  </si>
  <si>
    <t>XL702001</t>
  </si>
  <si>
    <t>XL702002</t>
  </si>
  <si>
    <t>XL733007</t>
  </si>
  <si>
    <t>XL733016</t>
  </si>
  <si>
    <t>XL706001</t>
  </si>
  <si>
    <t>XL733022</t>
  </si>
  <si>
    <t>XL733024</t>
  </si>
  <si>
    <t>XL733038</t>
  </si>
  <si>
    <t>XL704024</t>
  </si>
  <si>
    <t>XL704034</t>
  </si>
  <si>
    <t>XL704040</t>
  </si>
  <si>
    <t>XL702009</t>
  </si>
  <si>
    <t>XL703019</t>
  </si>
  <si>
    <t>XL733023</t>
  </si>
  <si>
    <t>XL704071</t>
  </si>
  <si>
    <t>XL733020</t>
  </si>
  <si>
    <t>XL733025</t>
  </si>
  <si>
    <t>XL701004</t>
  </si>
  <si>
    <t>XL702008</t>
  </si>
  <si>
    <t>XL733005</t>
  </si>
  <si>
    <t>XL704001</t>
  </si>
  <si>
    <t>XL704003</t>
  </si>
  <si>
    <t>PM552008</t>
  </si>
  <si>
    <t>PM553008</t>
  </si>
  <si>
    <t>PM553016</t>
  </si>
  <si>
    <t>PM553022</t>
  </si>
  <si>
    <t>PM553026</t>
  </si>
  <si>
    <t>PM553019</t>
  </si>
  <si>
    <t>PM000000</t>
  </si>
  <si>
    <t>FV984006</t>
  </si>
  <si>
    <t>FV985009</t>
  </si>
  <si>
    <t>FV984007</t>
  </si>
  <si>
    <t>FV984010</t>
  </si>
  <si>
    <t>FV987005</t>
  </si>
  <si>
    <t>FV983002</t>
  </si>
  <si>
    <t>FV984002</t>
  </si>
  <si>
    <t>FV984004</t>
  </si>
  <si>
    <t>FV984009</t>
  </si>
  <si>
    <t>FV988006</t>
  </si>
  <si>
    <t>FV000000</t>
  </si>
  <si>
    <t>MZ409038</t>
  </si>
  <si>
    <t>MZ409040</t>
  </si>
  <si>
    <t>MN701007</t>
  </si>
  <si>
    <t>XL323160</t>
  </si>
  <si>
    <t>XL323190</t>
  </si>
  <si>
    <t>GY204092</t>
  </si>
  <si>
    <t>GY204122</t>
  </si>
  <si>
    <t>GY204002</t>
  </si>
  <si>
    <t>DB318002</t>
  </si>
  <si>
    <t>DB327301</t>
  </si>
  <si>
    <t>DB318001</t>
  </si>
  <si>
    <t>ZT412027</t>
  </si>
  <si>
    <t>ZT403001</t>
  </si>
  <si>
    <t>ZT406042</t>
  </si>
  <si>
    <t>ZT407018</t>
  </si>
  <si>
    <t>ZT407032</t>
  </si>
  <si>
    <t>ZT407067</t>
  </si>
  <si>
    <t>ZT412028</t>
  </si>
  <si>
    <t>ZT404030</t>
  </si>
  <si>
    <t>ZT405001</t>
  </si>
  <si>
    <t>ZT405031</t>
  </si>
  <si>
    <t>ZT406001</t>
  </si>
  <si>
    <t>ZT407001</t>
  </si>
  <si>
    <t>ZT407035</t>
  </si>
  <si>
    <t>ZT408001</t>
  </si>
  <si>
    <t>ZT409029</t>
  </si>
  <si>
    <t>ZT410029</t>
  </si>
  <si>
    <t>ZT410030</t>
  </si>
  <si>
    <t>ZT410031</t>
  </si>
  <si>
    <t>ZT411001</t>
  </si>
  <si>
    <t>ZT411029</t>
  </si>
  <si>
    <t>ZT412026</t>
  </si>
  <si>
    <t>ZT412029</t>
  </si>
  <si>
    <t>ZT412031</t>
  </si>
  <si>
    <t>ZT413029</t>
  </si>
  <si>
    <t>ZT414002</t>
  </si>
  <si>
    <t>ZT414032</t>
  </si>
  <si>
    <t>ZT407033</t>
  </si>
  <si>
    <t>ZT402005</t>
  </si>
  <si>
    <t>ZT407066</t>
  </si>
  <si>
    <t>ZT407031</t>
  </si>
  <si>
    <t>KL053013</t>
  </si>
  <si>
    <t>KL053001</t>
  </si>
  <si>
    <t>KL053017</t>
  </si>
  <si>
    <t>KL053014</t>
  </si>
  <si>
    <t>KL052022</t>
  </si>
  <si>
    <t>LW026013</t>
  </si>
  <si>
    <t>LW026014</t>
  </si>
  <si>
    <t>LW026015</t>
  </si>
  <si>
    <t>HE022001</t>
  </si>
  <si>
    <t>HE022007</t>
  </si>
  <si>
    <t>HE022002</t>
  </si>
  <si>
    <t>HE022003</t>
  </si>
  <si>
    <t>HE022005</t>
  </si>
  <si>
    <t>HE022010</t>
  </si>
  <si>
    <t>HE022009</t>
  </si>
  <si>
    <t>HE000000</t>
  </si>
  <si>
    <t>EV502016</t>
  </si>
  <si>
    <t>EV501002</t>
  </si>
  <si>
    <t>EV501004</t>
  </si>
  <si>
    <t>EV501006</t>
  </si>
  <si>
    <t>EV501008</t>
  </si>
  <si>
    <t>EV501010</t>
  </si>
  <si>
    <t>EV502002</t>
  </si>
  <si>
    <t>EV502004</t>
  </si>
  <si>
    <t>EV502006</t>
  </si>
  <si>
    <t>EV502008</t>
  </si>
  <si>
    <t>EV502011</t>
  </si>
  <si>
    <t>EV509003</t>
  </si>
  <si>
    <t>EV509005</t>
  </si>
  <si>
    <t>EV509007</t>
  </si>
  <si>
    <t>EV509009</t>
  </si>
  <si>
    <t>EV502009</t>
  </si>
  <si>
    <t>EV000000</t>
  </si>
  <si>
    <t>FD501010</t>
  </si>
  <si>
    <t>FD501007</t>
  </si>
  <si>
    <t>FD502007</t>
  </si>
  <si>
    <t>FD505002</t>
  </si>
  <si>
    <t>FD502009</t>
  </si>
  <si>
    <t>FD503011</t>
  </si>
  <si>
    <t>FD502002</t>
  </si>
  <si>
    <t>FD502003</t>
  </si>
  <si>
    <t>FD502014</t>
  </si>
  <si>
    <t>FD504001</t>
  </si>
  <si>
    <t>FD504002</t>
  </si>
  <si>
    <t>FD504003</t>
  </si>
  <si>
    <t>FD504004</t>
  </si>
  <si>
    <t>FD504005</t>
  </si>
  <si>
    <t>FD504006</t>
  </si>
  <si>
    <t>FD504007</t>
  </si>
  <si>
    <t>FD504008</t>
  </si>
  <si>
    <t>FD504009</t>
  </si>
  <si>
    <t>FD504010</t>
  </si>
  <si>
    <t>FD504061</t>
  </si>
  <si>
    <t>CF866003</t>
  </si>
  <si>
    <t>CF867011</t>
  </si>
  <si>
    <t>CF867026</t>
  </si>
  <si>
    <t>CF868015</t>
  </si>
  <si>
    <t>CF866006</t>
  </si>
  <si>
    <t>CF867004</t>
  </si>
  <si>
    <t>CF867016</t>
  </si>
  <si>
    <t>CF866001</t>
  </si>
  <si>
    <t>CF867020</t>
  </si>
  <si>
    <t>CF867022</t>
  </si>
  <si>
    <t>CF868009</t>
  </si>
  <si>
    <t>CF868010</t>
  </si>
  <si>
    <t>CF867003</t>
  </si>
  <si>
    <t>XL707034</t>
  </si>
  <si>
    <t>XL708018</t>
  </si>
  <si>
    <t>XL712003</t>
  </si>
  <si>
    <t>XL713001</t>
  </si>
  <si>
    <t>XL714015</t>
  </si>
  <si>
    <t>XL707003</t>
  </si>
  <si>
    <t>XL707015</t>
  </si>
  <si>
    <t>XL707017</t>
  </si>
  <si>
    <t>XL707035</t>
  </si>
  <si>
    <t>XL708003</t>
  </si>
  <si>
    <t>XL710001</t>
  </si>
  <si>
    <t>XL714002</t>
  </si>
  <si>
    <t>XL714005</t>
  </si>
  <si>
    <t>XL715002</t>
  </si>
  <si>
    <t>XL707004</t>
  </si>
  <si>
    <t>XL707016</t>
  </si>
  <si>
    <t>XL707028</t>
  </si>
  <si>
    <t>XL708002</t>
  </si>
  <si>
    <t>XL711002</t>
  </si>
  <si>
    <t>XL714004</t>
  </si>
  <si>
    <t>XL714010</t>
  </si>
  <si>
    <t>XL714013</t>
  </si>
  <si>
    <t>BZ357014</t>
  </si>
  <si>
    <t>BZ358014</t>
  </si>
  <si>
    <t>BZ361026</t>
  </si>
  <si>
    <t>BZ364011</t>
  </si>
  <si>
    <t>BZ368044</t>
  </si>
  <si>
    <t>BZ379014</t>
  </si>
  <si>
    <t>BZ000000</t>
  </si>
  <si>
    <t>BZ911009</t>
  </si>
  <si>
    <t>BZ906058</t>
  </si>
  <si>
    <t>BZ901006</t>
  </si>
  <si>
    <t>BZ904024</t>
  </si>
  <si>
    <t>BZ906026</t>
  </si>
  <si>
    <t>BZ906025</t>
  </si>
  <si>
    <t>BZ905008</t>
  </si>
  <si>
    <t>BZ906008</t>
  </si>
  <si>
    <t>BZ906010</t>
  </si>
  <si>
    <t>BZ906033</t>
  </si>
  <si>
    <t>BZ907003</t>
  </si>
  <si>
    <t>BZ907008</t>
  </si>
  <si>
    <t>BZ907012</t>
  </si>
  <si>
    <t>BZ907016</t>
  </si>
  <si>
    <t>BZ907020</t>
  </si>
  <si>
    <t>BZ908001</t>
  </si>
  <si>
    <t>BZ909002</t>
  </si>
  <si>
    <t>BZ909007</t>
  </si>
  <si>
    <t>BZ909008</t>
  </si>
  <si>
    <t>BZ911005</t>
  </si>
  <si>
    <t>BZ911012</t>
  </si>
  <si>
    <t>ZT421011</t>
  </si>
  <si>
    <t>ZT421013</t>
  </si>
  <si>
    <t>ZT421020</t>
  </si>
  <si>
    <t>ZT421026</t>
  </si>
  <si>
    <t>ZT426001</t>
  </si>
  <si>
    <t>ZT424006</t>
  </si>
  <si>
    <t>ZT426002</t>
  </si>
  <si>
    <t>ZT424005</t>
  </si>
  <si>
    <t>ZT424003</t>
  </si>
  <si>
    <t>ZT421007</t>
  </si>
  <si>
    <t>ZT421008</t>
  </si>
  <si>
    <t>ZT421012</t>
  </si>
  <si>
    <t>ZT421014</t>
  </si>
  <si>
    <t>ZT421019</t>
  </si>
  <si>
    <t>ZT421021</t>
  </si>
  <si>
    <t>ZT421025</t>
  </si>
  <si>
    <t>ZT426005</t>
  </si>
  <si>
    <t>ZT421009</t>
  </si>
  <si>
    <t>ZT426003</t>
  </si>
  <si>
    <t>FD529003</t>
  </si>
  <si>
    <t>FD531003</t>
  </si>
  <si>
    <t>FD533012</t>
  </si>
  <si>
    <t>FD527002</t>
  </si>
  <si>
    <t>FD527014</t>
  </si>
  <si>
    <t>FD530001</t>
  </si>
  <si>
    <t>FD533009</t>
  </si>
  <si>
    <t>FD533015</t>
  </si>
  <si>
    <t>FD526007</t>
  </si>
  <si>
    <t>FD527001</t>
  </si>
  <si>
    <t>FD527013</t>
  </si>
  <si>
    <t>FD527015</t>
  </si>
  <si>
    <t>FD529004</t>
  </si>
  <si>
    <t>FD529010</t>
  </si>
  <si>
    <t>FD529015</t>
  </si>
  <si>
    <t>FD529020</t>
  </si>
  <si>
    <t>FD533022</t>
  </si>
  <si>
    <t>FD533024</t>
  </si>
  <si>
    <t>KB256015</t>
  </si>
  <si>
    <t>KB257014</t>
  </si>
  <si>
    <t>KB257015</t>
  </si>
  <si>
    <t>KB251004</t>
  </si>
  <si>
    <t>KB253003</t>
  </si>
  <si>
    <t>KB253011</t>
  </si>
  <si>
    <t>KB254002</t>
  </si>
  <si>
    <t>KB256002</t>
  </si>
  <si>
    <t>KB256011</t>
  </si>
  <si>
    <t>KB256007</t>
  </si>
  <si>
    <t>KB256010</t>
  </si>
  <si>
    <t>KB256018</t>
  </si>
  <si>
    <t>KB257016</t>
  </si>
  <si>
    <t>KB257020</t>
  </si>
  <si>
    <t>KB257021</t>
  </si>
  <si>
    <t>KB257022</t>
  </si>
  <si>
    <t>KB257024</t>
  </si>
  <si>
    <t>MN666001</t>
  </si>
  <si>
    <t>MN683001</t>
  </si>
  <si>
    <t>MN682001</t>
  </si>
  <si>
    <t>MN611919</t>
  </si>
  <si>
    <t>ExEjido Matamoros Matamoros (Corredor TijuanaRosarito 2000)</t>
  </si>
  <si>
    <t>MN611920</t>
  </si>
  <si>
    <t>MN611921</t>
  </si>
  <si>
    <t>MN611922</t>
  </si>
  <si>
    <t>MN611923</t>
  </si>
  <si>
    <t>MN611924</t>
  </si>
  <si>
    <t>MN611926</t>
  </si>
  <si>
    <t>ZA044000</t>
  </si>
  <si>
    <t>MZ238015</t>
  </si>
  <si>
    <t>OL306040</t>
  </si>
  <si>
    <t>VA000000</t>
  </si>
  <si>
    <t>FRACC. 8B</t>
  </si>
  <si>
    <t>FRACC.B</t>
  </si>
  <si>
    <t>VS021001</t>
  </si>
  <si>
    <t>VS021002</t>
  </si>
  <si>
    <t>VS021003</t>
  </si>
  <si>
    <t>VS021004</t>
  </si>
  <si>
    <t>VS021005</t>
  </si>
  <si>
    <t>VS021006</t>
  </si>
  <si>
    <t>VS021007</t>
  </si>
  <si>
    <t>VS021008</t>
  </si>
  <si>
    <t>VS021009</t>
  </si>
  <si>
    <t>VS000000</t>
  </si>
  <si>
    <t>DM010117</t>
  </si>
  <si>
    <t>XL321002</t>
  </si>
  <si>
    <t>DB281010</t>
  </si>
  <si>
    <t>GP201026</t>
  </si>
  <si>
    <t>SH074201</t>
  </si>
  <si>
    <t>GY066032</t>
  </si>
  <si>
    <t>KA954009</t>
  </si>
  <si>
    <t>KA000000</t>
  </si>
  <si>
    <t>JO051006</t>
  </si>
  <si>
    <t>JO051012</t>
  </si>
  <si>
    <t>JO051074</t>
  </si>
  <si>
    <t>JO052009</t>
  </si>
  <si>
    <t>JO053021</t>
  </si>
  <si>
    <t>JO053030</t>
  </si>
  <si>
    <t>JO053033</t>
  </si>
  <si>
    <t>JO053070</t>
  </si>
  <si>
    <t>JO054001</t>
  </si>
  <si>
    <t>JO051002</t>
  </si>
  <si>
    <t>JO051005</t>
  </si>
  <si>
    <t>JO051036</t>
  </si>
  <si>
    <t>JO053003</t>
  </si>
  <si>
    <t>JO053013</t>
  </si>
  <si>
    <t>JO053029</t>
  </si>
  <si>
    <t>JO053038</t>
  </si>
  <si>
    <t>JO053040</t>
  </si>
  <si>
    <t>JO053042</t>
  </si>
  <si>
    <t>JO053063</t>
  </si>
  <si>
    <t>JO053014</t>
  </si>
  <si>
    <t>11. Área Verde de Reserva Ecológica</t>
  </si>
  <si>
    <t>JO053046</t>
  </si>
  <si>
    <t>JO000000</t>
  </si>
  <si>
    <t>ZT351001</t>
  </si>
  <si>
    <t>ZT352004</t>
  </si>
  <si>
    <t>ZT352012</t>
  </si>
  <si>
    <t>ZT352005</t>
  </si>
  <si>
    <t>ZT352010</t>
  </si>
  <si>
    <t>ZT352002</t>
  </si>
  <si>
    <t>CF830016</t>
  </si>
  <si>
    <t>CF831009</t>
  </si>
  <si>
    <t>CF829019</t>
  </si>
  <si>
    <t>CF833013</t>
  </si>
  <si>
    <t>CF834049</t>
  </si>
  <si>
    <t>CF832011</t>
  </si>
  <si>
    <t>CF834044</t>
  </si>
  <si>
    <t>CF838022</t>
  </si>
  <si>
    <t>MN008010</t>
  </si>
  <si>
    <t>FU029001</t>
  </si>
  <si>
    <t>XL303112</t>
  </si>
  <si>
    <t>XL311101</t>
  </si>
  <si>
    <t>XL303113</t>
  </si>
  <si>
    <t>XL306132</t>
  </si>
  <si>
    <t>XL307129</t>
  </si>
  <si>
    <t>XL203127</t>
  </si>
  <si>
    <t>XL302137</t>
  </si>
  <si>
    <t>XL303163</t>
  </si>
  <si>
    <t>XL306131</t>
  </si>
  <si>
    <t>OE001108</t>
  </si>
  <si>
    <t>BU903008</t>
  </si>
  <si>
    <t>BU903011</t>
  </si>
  <si>
    <t>BZ904054</t>
  </si>
  <si>
    <t>EV603026</t>
  </si>
  <si>
    <t>EV601011</t>
  </si>
  <si>
    <t>EV601018</t>
  </si>
  <si>
    <t>EV602036</t>
  </si>
  <si>
    <t>EV610003</t>
  </si>
  <si>
    <t>EV601001</t>
  </si>
  <si>
    <t>EV605001</t>
  </si>
  <si>
    <t>EV610006</t>
  </si>
  <si>
    <t>BZ159001</t>
  </si>
  <si>
    <t>BZ149001</t>
  </si>
  <si>
    <t>BZ131002</t>
  </si>
  <si>
    <t>BZ101002</t>
  </si>
  <si>
    <t>8. Derecho de Vía</t>
  </si>
  <si>
    <t>BZ171000</t>
  </si>
  <si>
    <t>BZ102018</t>
  </si>
  <si>
    <t>BZ160018</t>
  </si>
  <si>
    <t>BZ161025</t>
  </si>
  <si>
    <t>BZ162026</t>
  </si>
  <si>
    <t>BZ168024</t>
  </si>
  <si>
    <t>FU102014</t>
  </si>
  <si>
    <t>MZ451011</t>
  </si>
  <si>
    <t>MZ451013</t>
  </si>
  <si>
    <t>MZ452013</t>
  </si>
  <si>
    <t>MZ453001</t>
  </si>
  <si>
    <t>MZ451001</t>
  </si>
  <si>
    <t>MZ451012</t>
  </si>
  <si>
    <t>MZ451014</t>
  </si>
  <si>
    <t>MZ452014</t>
  </si>
  <si>
    <t>MZ452015</t>
  </si>
  <si>
    <t>MZ453002</t>
  </si>
  <si>
    <t>MZ454017</t>
  </si>
  <si>
    <t>MZ454016</t>
  </si>
  <si>
    <t>MZ455011</t>
  </si>
  <si>
    <t>MZ455012</t>
  </si>
  <si>
    <t>TC451015</t>
  </si>
  <si>
    <t>TC451018</t>
  </si>
  <si>
    <t>TC451010</t>
  </si>
  <si>
    <t>TC451021</t>
  </si>
  <si>
    <t>TC452002</t>
  </si>
  <si>
    <t>FV261001</t>
  </si>
  <si>
    <t>FV264021</t>
  </si>
  <si>
    <t>FV270001</t>
  </si>
  <si>
    <t>FV251002</t>
  </si>
  <si>
    <t>FV252011</t>
  </si>
  <si>
    <t>FV258036</t>
  </si>
  <si>
    <t>FV264024</t>
  </si>
  <si>
    <t>FV258037</t>
  </si>
  <si>
    <t>BZ915001</t>
  </si>
  <si>
    <t>BZ913001</t>
  </si>
  <si>
    <t>BZ912019</t>
  </si>
  <si>
    <t>BZ912021</t>
  </si>
  <si>
    <t>BZ915019</t>
  </si>
  <si>
    <t>XL721001</t>
  </si>
  <si>
    <t>XL721003</t>
  </si>
  <si>
    <t>XL725001</t>
  </si>
  <si>
    <t>XL721002</t>
  </si>
  <si>
    <t>XL721004</t>
  </si>
  <si>
    <t>XL721008</t>
  </si>
  <si>
    <t>XL723005</t>
  </si>
  <si>
    <t>XL723009</t>
  </si>
  <si>
    <t>XL723012</t>
  </si>
  <si>
    <t>XL724004</t>
  </si>
  <si>
    <t>XL724010</t>
  </si>
  <si>
    <t>XL725003</t>
  </si>
  <si>
    <t>KB021001</t>
  </si>
  <si>
    <t>KB023001</t>
  </si>
  <si>
    <t>KB024001</t>
  </si>
  <si>
    <t>KB022008</t>
  </si>
  <si>
    <t>FT073002</t>
  </si>
  <si>
    <t>FT073028</t>
  </si>
  <si>
    <t>FT079020</t>
  </si>
  <si>
    <t>FT093001</t>
  </si>
  <si>
    <t>FT079018</t>
  </si>
  <si>
    <t>FT079001</t>
  </si>
  <si>
    <t>FT079017</t>
  </si>
  <si>
    <t>FT079019</t>
  </si>
  <si>
    <t>MP155010</t>
  </si>
  <si>
    <t>MP151016</t>
  </si>
  <si>
    <t>MP155017</t>
  </si>
  <si>
    <t>MP155026</t>
  </si>
  <si>
    <t>MP156001</t>
  </si>
  <si>
    <t>MP155025</t>
  </si>
  <si>
    <t>MP155027</t>
  </si>
  <si>
    <t>MP155028</t>
  </si>
  <si>
    <t>MP000000</t>
  </si>
  <si>
    <t>JO067001</t>
  </si>
  <si>
    <t>JO071002</t>
  </si>
  <si>
    <t>JO072041</t>
  </si>
  <si>
    <t>JO062001</t>
  </si>
  <si>
    <t>JO069030</t>
  </si>
  <si>
    <t>PC262002</t>
  </si>
  <si>
    <t>PC262012</t>
  </si>
  <si>
    <t>PC273001</t>
  </si>
  <si>
    <t>PC262013</t>
  </si>
  <si>
    <t>FM303047</t>
  </si>
  <si>
    <t>FM304019</t>
  </si>
  <si>
    <t>FM304021</t>
  </si>
  <si>
    <t>FM302028</t>
  </si>
  <si>
    <t>FM000000</t>
  </si>
  <si>
    <t>BZ323002</t>
  </si>
  <si>
    <t>BZ338001</t>
  </si>
  <si>
    <t>BZ301021</t>
  </si>
  <si>
    <t>BZ307046</t>
  </si>
  <si>
    <t>BZ308030</t>
  </si>
  <si>
    <t>BZ333066</t>
  </si>
  <si>
    <t>BZ355043</t>
  </si>
  <si>
    <t>BZ330013</t>
  </si>
  <si>
    <t>BZ331023</t>
  </si>
  <si>
    <t>BZ351049</t>
  </si>
  <si>
    <t>BZ355042</t>
  </si>
  <si>
    <t>BZ355044</t>
  </si>
  <si>
    <t>FD900095</t>
  </si>
  <si>
    <t>FD915001</t>
  </si>
  <si>
    <t>FD900097</t>
  </si>
  <si>
    <t>FD900098</t>
  </si>
  <si>
    <t>FD906914</t>
  </si>
  <si>
    <t>FD854031</t>
  </si>
  <si>
    <t>HD048101</t>
  </si>
  <si>
    <t>HD048127</t>
  </si>
  <si>
    <t>HD049101</t>
  </si>
  <si>
    <t>HD051221</t>
  </si>
  <si>
    <t>HD048131</t>
  </si>
  <si>
    <t>HD000000</t>
  </si>
  <si>
    <t>CM000000</t>
  </si>
  <si>
    <t>AI152016</t>
  </si>
  <si>
    <t>AI151005</t>
  </si>
  <si>
    <t>AI151008</t>
  </si>
  <si>
    <t>FD541001</t>
  </si>
  <si>
    <t>FD544003</t>
  </si>
  <si>
    <t>FD546001</t>
  </si>
  <si>
    <t>FD547009</t>
  </si>
  <si>
    <t>FD547059</t>
  </si>
  <si>
    <t>FD544005</t>
  </si>
  <si>
    <t>FD544007</t>
  </si>
  <si>
    <t>FD544009</t>
  </si>
  <si>
    <t>FD544012</t>
  </si>
  <si>
    <t>FD547007</t>
  </si>
  <si>
    <t>FD547010</t>
  </si>
  <si>
    <t>FD547012</t>
  </si>
  <si>
    <t>FD547046</t>
  </si>
  <si>
    <t>FD547050</t>
  </si>
  <si>
    <t>FD547052</t>
  </si>
  <si>
    <t>FD547054</t>
  </si>
  <si>
    <t>FD548001</t>
  </si>
  <si>
    <t>FD543003</t>
  </si>
  <si>
    <t>FD544004</t>
  </si>
  <si>
    <t>FD544008</t>
  </si>
  <si>
    <t>FD547008</t>
  </si>
  <si>
    <t>FD547011</t>
  </si>
  <si>
    <t>FD547032</t>
  </si>
  <si>
    <t>FD547049</t>
  </si>
  <si>
    <t>FD544006</t>
  </si>
  <si>
    <t>FD547045</t>
  </si>
  <si>
    <t>FD544011</t>
  </si>
  <si>
    <t>FM321001</t>
  </si>
  <si>
    <t>FM313022</t>
  </si>
  <si>
    <t>6. Callejón de Servicio</t>
  </si>
  <si>
    <t>FM318028</t>
  </si>
  <si>
    <t>FM319032</t>
  </si>
  <si>
    <t>FM321002</t>
  </si>
  <si>
    <t>FM322016</t>
  </si>
  <si>
    <t>FM324008</t>
  </si>
  <si>
    <t>FM326017</t>
  </si>
  <si>
    <t>FM329021</t>
  </si>
  <si>
    <t>FM330014</t>
  </si>
  <si>
    <t>FM331020</t>
  </si>
  <si>
    <t>FM311003</t>
  </si>
  <si>
    <t>FM311002</t>
  </si>
  <si>
    <t>FM311004</t>
  </si>
  <si>
    <t>FM315003</t>
  </si>
  <si>
    <t>FM315021</t>
  </si>
  <si>
    <t>FM321009</t>
  </si>
  <si>
    <t>FM323029</t>
  </si>
  <si>
    <t>FM324001</t>
  </si>
  <si>
    <t>FM324018</t>
  </si>
  <si>
    <t>FM324057</t>
  </si>
  <si>
    <t>FM324075</t>
  </si>
  <si>
    <t>FM332001</t>
  </si>
  <si>
    <t>FM333005</t>
  </si>
  <si>
    <t>FM312001</t>
  </si>
  <si>
    <t>FM321008</t>
  </si>
  <si>
    <t>MT131032</t>
  </si>
  <si>
    <t>MT133001</t>
  </si>
  <si>
    <t>MT134001</t>
  </si>
  <si>
    <t>MT131033</t>
  </si>
  <si>
    <t>MT133054</t>
  </si>
  <si>
    <t>MT133055</t>
  </si>
  <si>
    <t>MT134002</t>
  </si>
  <si>
    <t>MT131034</t>
  </si>
  <si>
    <t>MT132036</t>
  </si>
  <si>
    <t>MT133025</t>
  </si>
  <si>
    <t>MT133023</t>
  </si>
  <si>
    <t>KC052001</t>
  </si>
  <si>
    <t>KC056001</t>
  </si>
  <si>
    <t>KC057007</t>
  </si>
  <si>
    <t>KC058001</t>
  </si>
  <si>
    <t>KC063002</t>
  </si>
  <si>
    <t>KC067001</t>
  </si>
  <si>
    <t>KC051007</t>
  </si>
  <si>
    <t>KC051013</t>
  </si>
  <si>
    <t>KC051019</t>
  </si>
  <si>
    <t>KC051023</t>
  </si>
  <si>
    <t>KC051030</t>
  </si>
  <si>
    <t>KC057009</t>
  </si>
  <si>
    <t>KC057011</t>
  </si>
  <si>
    <t>KC057013</t>
  </si>
  <si>
    <t>KC061002</t>
  </si>
  <si>
    <t>KC063013</t>
  </si>
  <si>
    <t>KC065005</t>
  </si>
  <si>
    <t>KC065007</t>
  </si>
  <si>
    <t>KC065009</t>
  </si>
  <si>
    <t>KC068003</t>
  </si>
  <si>
    <t>KC051016</t>
  </si>
  <si>
    <t>KC051026</t>
  </si>
  <si>
    <t>KC051033</t>
  </si>
  <si>
    <t>KC051037</t>
  </si>
  <si>
    <t>KC000000</t>
  </si>
  <si>
    <t>MT056150</t>
  </si>
  <si>
    <t>MT056206</t>
  </si>
  <si>
    <t>MT056218</t>
  </si>
  <si>
    <t>JU712013</t>
  </si>
  <si>
    <t>HT215014</t>
  </si>
  <si>
    <t>HT215008</t>
  </si>
  <si>
    <t>HT215015</t>
  </si>
  <si>
    <t>MV051013</t>
  </si>
  <si>
    <t>MV051001</t>
  </si>
  <si>
    <t>MV051014</t>
  </si>
  <si>
    <t>MV054001</t>
  </si>
  <si>
    <t>MV051004</t>
  </si>
  <si>
    <t>MV055001</t>
  </si>
  <si>
    <t>SZ051006</t>
  </si>
  <si>
    <t>SZ052002</t>
  </si>
  <si>
    <t>SZ056001</t>
  </si>
  <si>
    <t>SZ067001</t>
  </si>
  <si>
    <t>SZ051003</t>
  </si>
  <si>
    <t>SZ057004</t>
  </si>
  <si>
    <t>SZ057007</t>
  </si>
  <si>
    <t>SZ058002</t>
  </si>
  <si>
    <t>SZ059006</t>
  </si>
  <si>
    <t>SZ059012</t>
  </si>
  <si>
    <t>SZ059015</t>
  </si>
  <si>
    <t>SZ063002</t>
  </si>
  <si>
    <t>SZ063006</t>
  </si>
  <si>
    <t>SZ063007</t>
  </si>
  <si>
    <t>SZ063012</t>
  </si>
  <si>
    <t>SZ063015</t>
  </si>
  <si>
    <t>SZ068005</t>
  </si>
  <si>
    <t>SZ069002</t>
  </si>
  <si>
    <t>SZ070002</t>
  </si>
  <si>
    <t>SZ070006</t>
  </si>
  <si>
    <t>SZ070010</t>
  </si>
  <si>
    <t>SZ070013</t>
  </si>
  <si>
    <t>SZ070019</t>
  </si>
  <si>
    <t>SZ071003</t>
  </si>
  <si>
    <t>SZ071005</t>
  </si>
  <si>
    <t>SZ073004</t>
  </si>
  <si>
    <t>SZ054001</t>
  </si>
  <si>
    <t>SZ054006</t>
  </si>
  <si>
    <t>SZ057009</t>
  </si>
  <si>
    <t>SZ073010</t>
  </si>
  <si>
    <t>SZ000000</t>
  </si>
  <si>
    <t>EZ151003</t>
  </si>
  <si>
    <t>EZ168001</t>
  </si>
  <si>
    <t>EZ154002</t>
  </si>
  <si>
    <t>EZ163001</t>
  </si>
  <si>
    <t>EZ151001</t>
  </si>
  <si>
    <t>EZ156002</t>
  </si>
  <si>
    <t>EZ156008</t>
  </si>
  <si>
    <t>EZ158002</t>
  </si>
  <si>
    <t>EZ161003</t>
  </si>
  <si>
    <t>EZ165002</t>
  </si>
  <si>
    <t>EZ151005</t>
  </si>
  <si>
    <t>EZ153002</t>
  </si>
  <si>
    <t>EZ155002A</t>
  </si>
  <si>
    <t>EZ155062</t>
  </si>
  <si>
    <t>EZ155092</t>
  </si>
  <si>
    <t>EZ156003</t>
  </si>
  <si>
    <t>EZ154003</t>
  </si>
  <si>
    <t>EZ000000</t>
  </si>
  <si>
    <t>BZ426018</t>
  </si>
  <si>
    <t>BZ427002</t>
  </si>
  <si>
    <t>BZ423039</t>
  </si>
  <si>
    <t>BZ423083</t>
  </si>
  <si>
    <t>BZ425001</t>
  </si>
  <si>
    <t>EV500001</t>
  </si>
  <si>
    <t>EV500002</t>
  </si>
  <si>
    <t>EV505006</t>
  </si>
  <si>
    <t>EV505009</t>
  </si>
  <si>
    <t>EV508010A</t>
  </si>
  <si>
    <t>EV502003B</t>
  </si>
  <si>
    <t>EV504004</t>
  </si>
  <si>
    <t>EV504006</t>
  </si>
  <si>
    <t>EV504008</t>
  </si>
  <si>
    <t>EV504010</t>
  </si>
  <si>
    <t>EV505002</t>
  </si>
  <si>
    <t>EV505004</t>
  </si>
  <si>
    <t>EV507002</t>
  </si>
  <si>
    <t>EV508003</t>
  </si>
  <si>
    <t>EV508005A</t>
  </si>
  <si>
    <t>EV508007A</t>
  </si>
  <si>
    <t>EV508012</t>
  </si>
  <si>
    <t>KL054037</t>
  </si>
  <si>
    <t>KL054036</t>
  </si>
  <si>
    <t>KL054039</t>
  </si>
  <si>
    <t>KC156013</t>
  </si>
  <si>
    <t>KC155017</t>
  </si>
  <si>
    <t>KC155019</t>
  </si>
  <si>
    <t>KC151001</t>
  </si>
  <si>
    <t>KC153002</t>
  </si>
  <si>
    <t>KC153032</t>
  </si>
  <si>
    <t>SL106101G</t>
  </si>
  <si>
    <t>FT001204</t>
  </si>
  <si>
    <t>FD951942</t>
  </si>
  <si>
    <t>FD952904</t>
  </si>
  <si>
    <t>FD970918</t>
  </si>
  <si>
    <t>FD972908</t>
  </si>
  <si>
    <t>FD974926</t>
  </si>
  <si>
    <t>FD974948</t>
  </si>
  <si>
    <t>FD974966</t>
  </si>
  <si>
    <t>FD982904</t>
  </si>
  <si>
    <t>FD982922</t>
  </si>
  <si>
    <t>FD982940</t>
  </si>
  <si>
    <t>FD982958</t>
  </si>
  <si>
    <t>FD991001</t>
  </si>
  <si>
    <t>FD982988</t>
  </si>
  <si>
    <t>FD982992</t>
  </si>
  <si>
    <t>PZ075088</t>
  </si>
  <si>
    <t>JU731001</t>
  </si>
  <si>
    <t>JU731009</t>
  </si>
  <si>
    <t>JU000001</t>
  </si>
  <si>
    <t>FV451010</t>
  </si>
  <si>
    <t>FV451011</t>
  </si>
  <si>
    <t>FV454011</t>
  </si>
  <si>
    <t>FV451008</t>
  </si>
  <si>
    <t>FV451017</t>
  </si>
  <si>
    <t>FV454002</t>
  </si>
  <si>
    <t>FV454004</t>
  </si>
  <si>
    <t>FV456002</t>
  </si>
  <si>
    <t>FV451022</t>
  </si>
  <si>
    <t>FV454014</t>
  </si>
  <si>
    <t>NA255001</t>
  </si>
  <si>
    <t>NA270001</t>
  </si>
  <si>
    <t>NA271031</t>
  </si>
  <si>
    <t>NA273001</t>
  </si>
  <si>
    <t>NA251001</t>
  </si>
  <si>
    <t>NA251025</t>
  </si>
  <si>
    <t>NA268011</t>
  </si>
  <si>
    <t>NA268013</t>
  </si>
  <si>
    <t>NA000000</t>
  </si>
  <si>
    <t>PT025013</t>
  </si>
  <si>
    <t>ZT154016</t>
  </si>
  <si>
    <t>ZT154017</t>
  </si>
  <si>
    <t>ZT161104</t>
  </si>
  <si>
    <t>ZT161105</t>
  </si>
  <si>
    <t>ZT162001</t>
  </si>
  <si>
    <t>ZT162027</t>
  </si>
  <si>
    <t>ZT162028</t>
  </si>
  <si>
    <t>ZT162029</t>
  </si>
  <si>
    <t>ZT162030</t>
  </si>
  <si>
    <t>ZT162031</t>
  </si>
  <si>
    <t>ZT162032</t>
  </si>
  <si>
    <t>ZT162033</t>
  </si>
  <si>
    <t>ZT162034</t>
  </si>
  <si>
    <t>ZT162035</t>
  </si>
  <si>
    <t>ZT162036</t>
  </si>
  <si>
    <t>ZT162037</t>
  </si>
  <si>
    <t>ZT162038</t>
  </si>
  <si>
    <t>ZT162039</t>
  </si>
  <si>
    <t>ZT162040</t>
  </si>
  <si>
    <t>ZT162041</t>
  </si>
  <si>
    <t>ZT162042</t>
  </si>
  <si>
    <t>ZT162043</t>
  </si>
  <si>
    <t>ZT162044</t>
  </si>
  <si>
    <t>ZT162045</t>
  </si>
  <si>
    <t>ZT162046</t>
  </si>
  <si>
    <t>ZT162047</t>
  </si>
  <si>
    <t>ZT162048</t>
  </si>
  <si>
    <t>ZT162049</t>
  </si>
  <si>
    <t>ZT162050</t>
  </si>
  <si>
    <t>ZT162051</t>
  </si>
  <si>
    <t>ZT162052</t>
  </si>
  <si>
    <t>ZT162053</t>
  </si>
  <si>
    <t>ZT162054</t>
  </si>
  <si>
    <t>ZT162055</t>
  </si>
  <si>
    <t>ZT162056</t>
  </si>
  <si>
    <t>ZT162057</t>
  </si>
  <si>
    <t>ZT162058</t>
  </si>
  <si>
    <t>ZT162059</t>
  </si>
  <si>
    <t>ZT162060</t>
  </si>
  <si>
    <t>ZT162061</t>
  </si>
  <si>
    <t>ZT162062</t>
  </si>
  <si>
    <t>ZT162063</t>
  </si>
  <si>
    <t>ZT162064</t>
  </si>
  <si>
    <t>ZT162065</t>
  </si>
  <si>
    <t>ZT162066</t>
  </si>
  <si>
    <t>JO062045</t>
  </si>
  <si>
    <t>FD940008</t>
  </si>
  <si>
    <t>FD940043</t>
  </si>
  <si>
    <t>FD941040</t>
  </si>
  <si>
    <t>FD941049</t>
  </si>
  <si>
    <t>FD941066</t>
  </si>
  <si>
    <t>FD944001</t>
  </si>
  <si>
    <t>FD945001</t>
  </si>
  <si>
    <t>FD940015</t>
  </si>
  <si>
    <t>FD940037</t>
  </si>
  <si>
    <t>FD940046</t>
  </si>
  <si>
    <t>FD940062</t>
  </si>
  <si>
    <t>FD941015</t>
  </si>
  <si>
    <t>FD941019</t>
  </si>
  <si>
    <t>FD941031</t>
  </si>
  <si>
    <t>FD941034</t>
  </si>
  <si>
    <t>FD941036</t>
  </si>
  <si>
    <t>FD941048</t>
  </si>
  <si>
    <t>FD941056</t>
  </si>
  <si>
    <t>FD941057</t>
  </si>
  <si>
    <t>FD941059</t>
  </si>
  <si>
    <t>FD942001</t>
  </si>
  <si>
    <t>FD942003</t>
  </si>
  <si>
    <t>FD942013</t>
  </si>
  <si>
    <t>FD943001</t>
  </si>
  <si>
    <t>FD942012</t>
  </si>
  <si>
    <t>VC006505</t>
  </si>
  <si>
    <t>12. Edificios</t>
  </si>
  <si>
    <t>VC007179</t>
  </si>
  <si>
    <t>VC002616</t>
  </si>
  <si>
    <t>VC002615</t>
  </si>
  <si>
    <t>VC004265</t>
  </si>
  <si>
    <t>VC011251</t>
  </si>
  <si>
    <t>VC012107</t>
  </si>
  <si>
    <t>VC012106</t>
  </si>
  <si>
    <t>VC010305</t>
  </si>
  <si>
    <t>VC006504</t>
  </si>
  <si>
    <t>SZ064322</t>
  </si>
  <si>
    <t>SZ079233</t>
  </si>
  <si>
    <t>SZ064306</t>
  </si>
  <si>
    <t>SZ064319</t>
  </si>
  <si>
    <t>SZ058428</t>
  </si>
  <si>
    <t>SZ064301</t>
  </si>
  <si>
    <t>SZ064302</t>
  </si>
  <si>
    <t>SZ064305</t>
  </si>
  <si>
    <t>SZ064320</t>
  </si>
  <si>
    <t>LX422001</t>
  </si>
  <si>
    <t>LX423041</t>
  </si>
  <si>
    <t>LX423042</t>
  </si>
  <si>
    <t>LX424001</t>
  </si>
  <si>
    <t>LX424048</t>
  </si>
  <si>
    <t>LX425001</t>
  </si>
  <si>
    <t>LX425047</t>
  </si>
  <si>
    <t>LX426001</t>
  </si>
  <si>
    <t>LX428001</t>
  </si>
  <si>
    <t>LX428042</t>
  </si>
  <si>
    <t>LX429001</t>
  </si>
  <si>
    <t>LX429040</t>
  </si>
  <si>
    <t>LX430001</t>
  </si>
  <si>
    <t>LX430037</t>
  </si>
  <si>
    <t>LX431001</t>
  </si>
  <si>
    <t>LX000000</t>
  </si>
  <si>
    <t>VC101002</t>
  </si>
  <si>
    <t>VC102001</t>
  </si>
  <si>
    <t>VC102003</t>
  </si>
  <si>
    <t>VC102004</t>
  </si>
  <si>
    <t>VC102005</t>
  </si>
  <si>
    <t>VC102009</t>
  </si>
  <si>
    <t>VC102010</t>
  </si>
  <si>
    <t>VC102011</t>
  </si>
  <si>
    <t>VC102012</t>
  </si>
  <si>
    <t>VC102013</t>
  </si>
  <si>
    <t>VC102014</t>
  </si>
  <si>
    <t>VC102015</t>
  </si>
  <si>
    <t>VC102053</t>
  </si>
  <si>
    <t>VC102054</t>
  </si>
  <si>
    <t>VC102074</t>
  </si>
  <si>
    <t>VC102075</t>
  </si>
  <si>
    <t>VC103001</t>
  </si>
  <si>
    <t>VC106002</t>
  </si>
  <si>
    <t>VC106006</t>
  </si>
  <si>
    <t>VC106011</t>
  </si>
  <si>
    <t>VC108067</t>
  </si>
  <si>
    <t>VC110001</t>
  </si>
  <si>
    <t>VC102051</t>
  </si>
  <si>
    <t>VC102052</t>
  </si>
  <si>
    <t>CM056006</t>
  </si>
  <si>
    <t>CM054014</t>
  </si>
  <si>
    <t>CM055006</t>
  </si>
  <si>
    <t>FT303006</t>
  </si>
  <si>
    <t>FT304018</t>
  </si>
  <si>
    <t>FT308001</t>
  </si>
  <si>
    <t>FT308024</t>
  </si>
  <si>
    <t>FT308026</t>
  </si>
  <si>
    <t>KC080913</t>
  </si>
  <si>
    <t>KC080914</t>
  </si>
  <si>
    <t>PP401008</t>
  </si>
  <si>
    <t>SU401005</t>
  </si>
  <si>
    <t>SU401007</t>
  </si>
  <si>
    <t>SU401035</t>
  </si>
  <si>
    <t>SU401036</t>
  </si>
  <si>
    <t>SU402025</t>
  </si>
  <si>
    <t>SU402028</t>
  </si>
  <si>
    <t>SU403001</t>
  </si>
  <si>
    <t>SU403007</t>
  </si>
  <si>
    <t>SU404003</t>
  </si>
  <si>
    <t>SU405004</t>
  </si>
  <si>
    <t>SA006004</t>
  </si>
  <si>
    <t>SA007001</t>
  </si>
  <si>
    <t>SA017001</t>
  </si>
  <si>
    <t>SA023001</t>
  </si>
  <si>
    <t>SA001012</t>
  </si>
  <si>
    <t>SA002008</t>
  </si>
  <si>
    <t>SA004003</t>
  </si>
  <si>
    <t>SA004020</t>
  </si>
  <si>
    <t>SA004026</t>
  </si>
  <si>
    <t>SA004030</t>
  </si>
  <si>
    <t>SA010012</t>
  </si>
  <si>
    <t>SA010028</t>
  </si>
  <si>
    <t>SA010032</t>
  </si>
  <si>
    <t>SA012001</t>
  </si>
  <si>
    <t>SA012004</t>
  </si>
  <si>
    <t>SA013003</t>
  </si>
  <si>
    <t>SA018007</t>
  </si>
  <si>
    <t>SA018017</t>
  </si>
  <si>
    <t>SA010030</t>
  </si>
  <si>
    <t>SA016001</t>
  </si>
  <si>
    <t>SA004024</t>
  </si>
  <si>
    <t>SA004031</t>
  </si>
  <si>
    <t>SA010002</t>
  </si>
  <si>
    <t>SA010029</t>
  </si>
  <si>
    <t>SA010031</t>
  </si>
  <si>
    <t>SA017002</t>
  </si>
  <si>
    <t>SA018008</t>
  </si>
  <si>
    <t>SA018010</t>
  </si>
  <si>
    <t>SA000000</t>
  </si>
  <si>
    <t>KC110001</t>
  </si>
  <si>
    <t>KC109008</t>
  </si>
  <si>
    <t>KC108001</t>
  </si>
  <si>
    <t>KC104004</t>
  </si>
  <si>
    <t>KC104002</t>
  </si>
  <si>
    <t>KC103009</t>
  </si>
  <si>
    <t>KC103006</t>
  </si>
  <si>
    <t>KC102001</t>
  </si>
  <si>
    <t>KC101001</t>
  </si>
  <si>
    <t>MZ791006</t>
  </si>
  <si>
    <t>MZ791010</t>
  </si>
  <si>
    <t>MZ791018</t>
  </si>
  <si>
    <t>MZ791025</t>
  </si>
  <si>
    <t>MZ792001</t>
  </si>
  <si>
    <t>MZ792002</t>
  </si>
  <si>
    <t>MZ792005</t>
  </si>
  <si>
    <t>MZ793001</t>
  </si>
  <si>
    <t>MZ794001</t>
  </si>
  <si>
    <t>MZ795001</t>
  </si>
  <si>
    <t>MZ795003</t>
  </si>
  <si>
    <t>MZ795004</t>
  </si>
  <si>
    <t>MZ795005</t>
  </si>
  <si>
    <t>MZ796001</t>
  </si>
  <si>
    <t>SZ063479</t>
  </si>
  <si>
    <t>FZ054001</t>
  </si>
  <si>
    <t>Alamar Fraccion 28A1 Residencial Villaflores</t>
  </si>
  <si>
    <t>VC101004</t>
  </si>
  <si>
    <t>VC102002</t>
  </si>
  <si>
    <t>VC102008</t>
  </si>
  <si>
    <t>VC102050</t>
  </si>
  <si>
    <t>VC102072</t>
  </si>
  <si>
    <t>VC104001</t>
  </si>
  <si>
    <t>VC104002</t>
  </si>
  <si>
    <t>VC106004</t>
  </si>
  <si>
    <t>VC106009</t>
  </si>
  <si>
    <t>VC106010</t>
  </si>
  <si>
    <t>VC107011</t>
  </si>
  <si>
    <t>VC108057</t>
  </si>
  <si>
    <t>VC108058</t>
  </si>
  <si>
    <t>VC108068</t>
  </si>
  <si>
    <t>VC108074</t>
  </si>
  <si>
    <t>VC000000</t>
  </si>
  <si>
    <t>SU403011</t>
  </si>
  <si>
    <t>VC017001</t>
  </si>
  <si>
    <t>VC022017</t>
  </si>
  <si>
    <t>VC023001</t>
  </si>
  <si>
    <t>VC025021</t>
  </si>
  <si>
    <t>VC030002</t>
  </si>
  <si>
    <t>VC031001</t>
  </si>
  <si>
    <t>VC016033</t>
  </si>
  <si>
    <t>VC018008</t>
  </si>
  <si>
    <t>VC019009</t>
  </si>
  <si>
    <t>VC025013</t>
  </si>
  <si>
    <t>VC028013</t>
  </si>
  <si>
    <t>VC028017</t>
  </si>
  <si>
    <t>VC028021</t>
  </si>
  <si>
    <t>VC028025</t>
  </si>
  <si>
    <t>VC033021</t>
  </si>
  <si>
    <t>VC033023</t>
  </si>
  <si>
    <t>VC018001</t>
  </si>
  <si>
    <t>VC019001</t>
  </si>
  <si>
    <t>VC020001</t>
  </si>
  <si>
    <t>VC020014</t>
  </si>
  <si>
    <t>VC021001</t>
  </si>
  <si>
    <t>VC021013</t>
  </si>
  <si>
    <t>FV589006</t>
  </si>
  <si>
    <t>FV592010</t>
  </si>
  <si>
    <t>FV592016</t>
  </si>
  <si>
    <t>FV592009</t>
  </si>
  <si>
    <t>FV592018</t>
  </si>
  <si>
    <t>FV592002</t>
  </si>
  <si>
    <t>FV590008</t>
  </si>
  <si>
    <t>FV589011</t>
  </si>
  <si>
    <t>FV592028</t>
  </si>
  <si>
    <t>FV592008</t>
  </si>
  <si>
    <t>FV594001</t>
  </si>
  <si>
    <t>FV593008</t>
  </si>
  <si>
    <t>FV592024</t>
  </si>
  <si>
    <t>FV591010</t>
  </si>
  <si>
    <t>FV592007</t>
  </si>
  <si>
    <t>FV590007</t>
  </si>
  <si>
    <t>FV589007</t>
  </si>
  <si>
    <t>FV588001</t>
  </si>
  <si>
    <t>SU373002</t>
  </si>
  <si>
    <t>SU360024</t>
  </si>
  <si>
    <t>SU362001</t>
  </si>
  <si>
    <t>SU364001</t>
  </si>
  <si>
    <t>SU369002</t>
  </si>
  <si>
    <t>SU370002</t>
  </si>
  <si>
    <t>SU372002</t>
  </si>
  <si>
    <t>SU360020</t>
  </si>
  <si>
    <t>SU369006</t>
  </si>
  <si>
    <t>SU373001</t>
  </si>
  <si>
    <t>SU360068</t>
  </si>
  <si>
    <t>SU366016</t>
  </si>
  <si>
    <t>SU367004</t>
  </si>
  <si>
    <t>SU369001</t>
  </si>
  <si>
    <t>SU373007</t>
  </si>
  <si>
    <t>SU374011</t>
  </si>
  <si>
    <t>SU374012</t>
  </si>
  <si>
    <t>SU374017</t>
  </si>
  <si>
    <t>SU360028</t>
  </si>
  <si>
    <t>SU360035</t>
  </si>
  <si>
    <t>SU367006</t>
  </si>
  <si>
    <t>SU367008</t>
  </si>
  <si>
    <t>SU367011</t>
  </si>
  <si>
    <t>SU369005</t>
  </si>
  <si>
    <t>SU369012</t>
  </si>
  <si>
    <t>SU000000</t>
  </si>
  <si>
    <t>WS504076</t>
  </si>
  <si>
    <t>WS504086</t>
  </si>
  <si>
    <t>CM054008</t>
  </si>
  <si>
    <t>CM055003</t>
  </si>
  <si>
    <t>CM055007</t>
  </si>
  <si>
    <t>CM056005</t>
  </si>
  <si>
    <t>TC700001</t>
  </si>
  <si>
    <t>TC702001</t>
  </si>
  <si>
    <t>TC700004</t>
  </si>
  <si>
    <t>TC701001</t>
  </si>
  <si>
    <t>TC702006</t>
  </si>
  <si>
    <t>PM502010</t>
  </si>
  <si>
    <t>PM502017</t>
  </si>
  <si>
    <t>PM501011</t>
  </si>
  <si>
    <t>PM501020</t>
  </si>
  <si>
    <t>PM502008</t>
  </si>
  <si>
    <t>PM502013</t>
  </si>
  <si>
    <t>PM501001</t>
  </si>
  <si>
    <t>PM501019</t>
  </si>
  <si>
    <t>PM502001</t>
  </si>
  <si>
    <t>PM502009</t>
  </si>
  <si>
    <t>PM502014</t>
  </si>
  <si>
    <t>PM502016</t>
  </si>
  <si>
    <t>PM107318</t>
  </si>
  <si>
    <t>TC325004</t>
  </si>
  <si>
    <t>TC326001</t>
  </si>
  <si>
    <t>TC326002</t>
  </si>
  <si>
    <t>TC326014</t>
  </si>
  <si>
    <t>TC325005</t>
  </si>
  <si>
    <t>TC326039</t>
  </si>
  <si>
    <t>Unidad deportivarecreativa</t>
  </si>
  <si>
    <t>TC325009</t>
  </si>
  <si>
    <t>TC325014</t>
  </si>
  <si>
    <t>TC326006</t>
  </si>
  <si>
    <t>TC326040</t>
  </si>
  <si>
    <t>TC329004</t>
  </si>
  <si>
    <t>TC325008</t>
  </si>
  <si>
    <t>TC325010</t>
  </si>
  <si>
    <t>TC325013</t>
  </si>
  <si>
    <t>TC326004</t>
  </si>
  <si>
    <t>TC326007</t>
  </si>
  <si>
    <t>TC326009</t>
  </si>
  <si>
    <t>TC327007</t>
  </si>
  <si>
    <t>TC329009</t>
  </si>
  <si>
    <t>PZGLORIETA</t>
  </si>
  <si>
    <t>PZ074051</t>
  </si>
  <si>
    <t>PZ074053</t>
  </si>
  <si>
    <t>PZ075099</t>
  </si>
  <si>
    <t>PZ074052</t>
  </si>
  <si>
    <t>PZ072015</t>
  </si>
  <si>
    <t>PZ073001</t>
  </si>
  <si>
    <t>PZ074099A</t>
  </si>
  <si>
    <t>PZ074100A</t>
  </si>
  <si>
    <t>PZ075036</t>
  </si>
  <si>
    <t>PZ080001</t>
  </si>
  <si>
    <t>ID004045</t>
  </si>
  <si>
    <t>VC005001</t>
  </si>
  <si>
    <t>VC009001</t>
  </si>
  <si>
    <t>VC011012</t>
  </si>
  <si>
    <t>VC011070</t>
  </si>
  <si>
    <t>VC011072</t>
  </si>
  <si>
    <t>VC013002</t>
  </si>
  <si>
    <t>VC011024</t>
  </si>
  <si>
    <t>VC011057</t>
  </si>
  <si>
    <t>VC011069</t>
  </si>
  <si>
    <t>VC011071</t>
  </si>
  <si>
    <t>VC011021</t>
  </si>
  <si>
    <t>VC011053</t>
  </si>
  <si>
    <t>VC008016</t>
  </si>
  <si>
    <t>VC012012</t>
  </si>
  <si>
    <t>ZT454014</t>
  </si>
  <si>
    <t>ZT454015</t>
  </si>
  <si>
    <t>ZT461001</t>
  </si>
  <si>
    <t>ZT462005</t>
  </si>
  <si>
    <t>ZT452003</t>
  </si>
  <si>
    <t>ZT453003</t>
  </si>
  <si>
    <t>ZT454007</t>
  </si>
  <si>
    <t>ZT454010</t>
  </si>
  <si>
    <t>ZT454012</t>
  </si>
  <si>
    <t>ZT456003</t>
  </si>
  <si>
    <t>ZT457003</t>
  </si>
  <si>
    <t>ZT457005</t>
  </si>
  <si>
    <t>ZT457007</t>
  </si>
  <si>
    <t>ZT462003</t>
  </si>
  <si>
    <t>ZT451001</t>
  </si>
  <si>
    <t>ZT454001</t>
  </si>
  <si>
    <t>ZT457008</t>
  </si>
  <si>
    <t>FT001236</t>
  </si>
  <si>
    <t>KC106001</t>
  </si>
  <si>
    <t>WM086103</t>
  </si>
  <si>
    <t>LW005209</t>
  </si>
  <si>
    <t>LW005617</t>
  </si>
  <si>
    <t>LW006301</t>
  </si>
  <si>
    <t>LW006302</t>
  </si>
  <si>
    <t>LW006303</t>
  </si>
  <si>
    <t>LW006308</t>
  </si>
  <si>
    <t>LW000000</t>
  </si>
  <si>
    <t>PM105006</t>
  </si>
  <si>
    <t>PM105107</t>
  </si>
  <si>
    <t>PM105108</t>
  </si>
  <si>
    <t>MV904065</t>
  </si>
  <si>
    <t>MV904066</t>
  </si>
  <si>
    <t>MW534000</t>
  </si>
  <si>
    <t>LK043012</t>
  </si>
  <si>
    <t>LK044005</t>
  </si>
  <si>
    <t>LK043013</t>
  </si>
  <si>
    <t>LK041001</t>
  </si>
  <si>
    <t>LK042001</t>
  </si>
  <si>
    <t>LK042003</t>
  </si>
  <si>
    <t>LK043017</t>
  </si>
  <si>
    <t>LK044001</t>
  </si>
  <si>
    <t>LK044003</t>
  </si>
  <si>
    <t>LK000000</t>
  </si>
  <si>
    <t>PM057001</t>
  </si>
  <si>
    <t>PM061004</t>
  </si>
  <si>
    <t>PM053001</t>
  </si>
  <si>
    <t>PM054001</t>
  </si>
  <si>
    <t>PM060006</t>
  </si>
  <si>
    <t>PM054003</t>
  </si>
  <si>
    <t>KD102001</t>
  </si>
  <si>
    <t>KD106009</t>
  </si>
  <si>
    <t>KD110033</t>
  </si>
  <si>
    <t>KD110216</t>
  </si>
  <si>
    <t>KD118001</t>
  </si>
  <si>
    <t>KD118029</t>
  </si>
  <si>
    <t>KD119054</t>
  </si>
  <si>
    <t>KD119072</t>
  </si>
  <si>
    <t>KD125068</t>
  </si>
  <si>
    <t>KD125074</t>
  </si>
  <si>
    <t>KD125076</t>
  </si>
  <si>
    <t>KD102069</t>
  </si>
  <si>
    <t>KD109044</t>
  </si>
  <si>
    <t>KD110023</t>
  </si>
  <si>
    <t>KD110106</t>
  </si>
  <si>
    <t>KD110189</t>
  </si>
  <si>
    <t>KD110251</t>
  </si>
  <si>
    <t>KD110258</t>
  </si>
  <si>
    <t>KD118012</t>
  </si>
  <si>
    <t>KD118045</t>
  </si>
  <si>
    <t>KD125030</t>
  </si>
  <si>
    <t>KD125069</t>
  </si>
  <si>
    <t>KD125071</t>
  </si>
  <si>
    <t>KD125100</t>
  </si>
  <si>
    <t>KD125118</t>
  </si>
  <si>
    <t>KD110088</t>
  </si>
  <si>
    <t>KD000000</t>
  </si>
  <si>
    <t>EV608021</t>
  </si>
  <si>
    <t>EV617036</t>
  </si>
  <si>
    <t>EV619002</t>
  </si>
  <si>
    <t>EV619003</t>
  </si>
  <si>
    <t>EV619004</t>
  </si>
  <si>
    <t>EV622018</t>
  </si>
  <si>
    <t>EV626017</t>
  </si>
  <si>
    <t>EV619007</t>
  </si>
  <si>
    <t>EV616015</t>
  </si>
  <si>
    <t>EV613008</t>
  </si>
  <si>
    <t>EV624003</t>
  </si>
  <si>
    <t>EV625018</t>
  </si>
  <si>
    <t>EV624004</t>
  </si>
  <si>
    <t>EV624006</t>
  </si>
  <si>
    <t>EV615020</t>
  </si>
  <si>
    <t>FS011250</t>
  </si>
  <si>
    <t>XL714018</t>
  </si>
  <si>
    <t>JO029128</t>
  </si>
  <si>
    <t>TJ020264</t>
  </si>
  <si>
    <t>TJ020384</t>
  </si>
  <si>
    <t>CW001101</t>
  </si>
  <si>
    <t>VC016093</t>
  </si>
  <si>
    <t>MV116005</t>
  </si>
  <si>
    <t>MV121021</t>
  </si>
  <si>
    <t>MV120001</t>
  </si>
  <si>
    <t>MV120023</t>
  </si>
  <si>
    <t>MV122009</t>
  </si>
  <si>
    <t>MV122010</t>
  </si>
  <si>
    <t>MV122011</t>
  </si>
  <si>
    <t>LK042014</t>
  </si>
  <si>
    <t>EL115206</t>
  </si>
  <si>
    <t>MV302104</t>
  </si>
  <si>
    <t>KD129001</t>
  </si>
  <si>
    <t>KD133001</t>
  </si>
  <si>
    <t>KD102072</t>
  </si>
  <si>
    <t>KD134036</t>
  </si>
  <si>
    <t>KD135009</t>
  </si>
  <si>
    <t>KD102071</t>
  </si>
  <si>
    <t>KD110190</t>
  </si>
  <si>
    <t>KD110230</t>
  </si>
  <si>
    <t>KD119092</t>
  </si>
  <si>
    <t>KD110133</t>
  </si>
  <si>
    <t>KD110273</t>
  </si>
  <si>
    <t>KD119001</t>
  </si>
  <si>
    <t>KD119056</t>
  </si>
  <si>
    <t>KD119057</t>
  </si>
  <si>
    <t>KD119090</t>
  </si>
  <si>
    <t>EV617929</t>
  </si>
  <si>
    <t>EV617930</t>
  </si>
  <si>
    <t>EV617931</t>
  </si>
  <si>
    <t>EV617932</t>
  </si>
  <si>
    <t>EV614018</t>
  </si>
  <si>
    <t>EV622017</t>
  </si>
  <si>
    <t>EV500978</t>
  </si>
  <si>
    <t>JO062125</t>
  </si>
  <si>
    <t>AO057008</t>
  </si>
  <si>
    <t>AO057009</t>
  </si>
  <si>
    <t>AO057010</t>
  </si>
  <si>
    <t>AO057011</t>
  </si>
  <si>
    <t>AO056006</t>
  </si>
  <si>
    <t>AO056012</t>
  </si>
  <si>
    <t>AO055008</t>
  </si>
  <si>
    <t>AO055016</t>
  </si>
  <si>
    <t>BD001001</t>
  </si>
  <si>
    <t>Centro Urbano 7076 Decreto 345</t>
  </si>
  <si>
    <t>BD002001</t>
  </si>
  <si>
    <t>NP012001</t>
  </si>
  <si>
    <t>PT150001</t>
  </si>
  <si>
    <t>PT192001</t>
  </si>
  <si>
    <t>PT193001</t>
  </si>
  <si>
    <t>VL010001</t>
  </si>
  <si>
    <t>PZ062155</t>
  </si>
  <si>
    <t>VP002004</t>
  </si>
  <si>
    <t>VP002010</t>
  </si>
  <si>
    <t>VP016001</t>
  </si>
  <si>
    <t>VP002003</t>
  </si>
  <si>
    <t>VP004002</t>
  </si>
  <si>
    <t>VP015002</t>
  </si>
  <si>
    <t>VP001001</t>
  </si>
  <si>
    <t>VP001003</t>
  </si>
  <si>
    <t>VP002005</t>
  </si>
  <si>
    <t>VP001006</t>
  </si>
  <si>
    <t>VP002007</t>
  </si>
  <si>
    <t>VP002008</t>
  </si>
  <si>
    <t>VP002009</t>
  </si>
  <si>
    <t>VP003001</t>
  </si>
  <si>
    <t>VP010001</t>
  </si>
  <si>
    <t>VP001007</t>
  </si>
  <si>
    <t>VP001011</t>
  </si>
  <si>
    <t>VP002006</t>
  </si>
  <si>
    <t>VP000000</t>
  </si>
  <si>
    <t>DB225001</t>
  </si>
  <si>
    <t>CM037001</t>
  </si>
  <si>
    <t>HT098007</t>
  </si>
  <si>
    <t>HT093006</t>
  </si>
  <si>
    <t>HT103008</t>
  </si>
  <si>
    <t>PT181001</t>
  </si>
  <si>
    <t>FT602006</t>
  </si>
  <si>
    <t>FT703022</t>
  </si>
  <si>
    <t>FD029035</t>
  </si>
  <si>
    <t>IB023001</t>
  </si>
  <si>
    <t>OL068001</t>
  </si>
  <si>
    <t>ZA701004</t>
  </si>
  <si>
    <t>RG044025</t>
  </si>
  <si>
    <t>RG064017</t>
  </si>
  <si>
    <t>LO904313</t>
  </si>
  <si>
    <t>LO000000</t>
  </si>
  <si>
    <t>MN350068</t>
  </si>
  <si>
    <t>MV313204</t>
  </si>
  <si>
    <t>MV302103</t>
  </si>
  <si>
    <t>MY106006</t>
  </si>
  <si>
    <t>HT105013</t>
  </si>
  <si>
    <t>HT111014</t>
  </si>
  <si>
    <t>FT601007</t>
  </si>
  <si>
    <t>FT725020</t>
  </si>
  <si>
    <t>DB281032</t>
  </si>
  <si>
    <t>FD029104</t>
  </si>
  <si>
    <t>FD035001</t>
  </si>
  <si>
    <t>FD122001</t>
  </si>
  <si>
    <t>IB047001</t>
  </si>
  <si>
    <t>PK054001</t>
  </si>
  <si>
    <t>FD566008</t>
  </si>
  <si>
    <t>FD570009</t>
  </si>
  <si>
    <t>FD571009</t>
  </si>
  <si>
    <t>FD567002</t>
  </si>
  <si>
    <t>FD569002</t>
  </si>
  <si>
    <t>FD572001</t>
  </si>
  <si>
    <t>FD566009</t>
  </si>
  <si>
    <t>FD570010</t>
  </si>
  <si>
    <t>PZ151001</t>
  </si>
  <si>
    <t>PZ151003</t>
  </si>
  <si>
    <t>PZ155131</t>
  </si>
  <si>
    <t>PZ155132</t>
  </si>
  <si>
    <t>VC102039</t>
  </si>
  <si>
    <t>WS504035</t>
  </si>
  <si>
    <t>WS504065</t>
  </si>
  <si>
    <t>SU314001</t>
  </si>
  <si>
    <t>SU317002</t>
  </si>
  <si>
    <t>SU317006</t>
  </si>
  <si>
    <t>SU309003</t>
  </si>
  <si>
    <t>SU311006</t>
  </si>
  <si>
    <t>SU309006</t>
  </si>
  <si>
    <t>SU317004</t>
  </si>
  <si>
    <t>SU281007</t>
  </si>
  <si>
    <t>SU287002</t>
  </si>
  <si>
    <t>SU289001</t>
  </si>
  <si>
    <t>VP021009</t>
  </si>
  <si>
    <t>VP029001</t>
  </si>
  <si>
    <t>VP032005</t>
  </si>
  <si>
    <t>VP033013</t>
  </si>
  <si>
    <t>VP034001</t>
  </si>
  <si>
    <t>VP036007</t>
  </si>
  <si>
    <t>VP036010</t>
  </si>
  <si>
    <t>VP022003</t>
  </si>
  <si>
    <t>VP023001</t>
  </si>
  <si>
    <t>VP025001</t>
  </si>
  <si>
    <t>VP026001</t>
  </si>
  <si>
    <t>VP026004</t>
  </si>
  <si>
    <t>VP027001</t>
  </si>
  <si>
    <t>VP028001</t>
  </si>
  <si>
    <t>VP030017</t>
  </si>
  <si>
    <t>VP032007</t>
  </si>
  <si>
    <t>VP036008</t>
  </si>
  <si>
    <t>VP021006</t>
  </si>
  <si>
    <t>VP021007</t>
  </si>
  <si>
    <t>JO498903</t>
  </si>
  <si>
    <t>JO498901</t>
  </si>
  <si>
    <t>JO498902</t>
  </si>
  <si>
    <t>PM101120</t>
  </si>
  <si>
    <t>PM101121</t>
  </si>
  <si>
    <t>FD536008</t>
  </si>
  <si>
    <t>FD536913</t>
  </si>
  <si>
    <t>FD536993</t>
  </si>
  <si>
    <t>FD536009</t>
  </si>
  <si>
    <t>FD536912</t>
  </si>
  <si>
    <t>FD537018</t>
  </si>
  <si>
    <t>JO062085</t>
  </si>
  <si>
    <t>XL172002</t>
  </si>
  <si>
    <t>XL172005</t>
  </si>
  <si>
    <t>XL172007</t>
  </si>
  <si>
    <t>XL174002</t>
  </si>
  <si>
    <t>XL174016</t>
  </si>
  <si>
    <t>XL174017</t>
  </si>
  <si>
    <t>XL174019</t>
  </si>
  <si>
    <t>XL179005</t>
  </si>
  <si>
    <t>XL179007</t>
  </si>
  <si>
    <t>XL184005</t>
  </si>
  <si>
    <t>XL184022</t>
  </si>
  <si>
    <t>XL186002</t>
  </si>
  <si>
    <t>XL171001</t>
  </si>
  <si>
    <t>XL175004</t>
  </si>
  <si>
    <t>XL175005</t>
  </si>
  <si>
    <t>XL172013</t>
  </si>
  <si>
    <t>XL174014</t>
  </si>
  <si>
    <t>XL174015</t>
  </si>
  <si>
    <t>SU264007</t>
  </si>
  <si>
    <t>SU264015</t>
  </si>
  <si>
    <t>SU264016</t>
  </si>
  <si>
    <t>SU266001</t>
  </si>
  <si>
    <t>SU266003</t>
  </si>
  <si>
    <t>SU273021</t>
  </si>
  <si>
    <t>SU273022</t>
  </si>
  <si>
    <t>SU274004</t>
  </si>
  <si>
    <t>SU274005</t>
  </si>
  <si>
    <t>SU402021</t>
  </si>
  <si>
    <t>SU402026</t>
  </si>
  <si>
    <t>SU402027</t>
  </si>
  <si>
    <t>SU404017</t>
  </si>
  <si>
    <t>SU406001</t>
  </si>
  <si>
    <t>SU404012</t>
  </si>
  <si>
    <t>SU403005</t>
  </si>
  <si>
    <t>SU402031</t>
  </si>
  <si>
    <t>SU402032</t>
  </si>
  <si>
    <t>SU401001</t>
  </si>
  <si>
    <t>SU405001</t>
  </si>
  <si>
    <t>SU405006</t>
  </si>
  <si>
    <t>SU403016</t>
  </si>
  <si>
    <t>OI390004</t>
  </si>
  <si>
    <t>OI390009</t>
  </si>
  <si>
    <t>OI390013</t>
  </si>
  <si>
    <t>OI390014</t>
  </si>
  <si>
    <t>OI392013</t>
  </si>
  <si>
    <t>OI393002</t>
  </si>
  <si>
    <t>OI390010</t>
  </si>
  <si>
    <t>OI390002</t>
  </si>
  <si>
    <t>OI391003</t>
  </si>
  <si>
    <t>OI391012</t>
  </si>
  <si>
    <t>OI392012</t>
  </si>
  <si>
    <t>OI392026</t>
  </si>
  <si>
    <t>OI000000</t>
  </si>
  <si>
    <t>ZT502005</t>
  </si>
  <si>
    <t>ZT502007</t>
  </si>
  <si>
    <t>ZT502008</t>
  </si>
  <si>
    <t>ZT503004</t>
  </si>
  <si>
    <t>ZT502006</t>
  </si>
  <si>
    <t>PM000058</t>
  </si>
  <si>
    <t>SU263006</t>
  </si>
  <si>
    <t>SU266002</t>
  </si>
  <si>
    <t>SU270001</t>
  </si>
  <si>
    <t>SU266015</t>
  </si>
  <si>
    <t>SU270002</t>
  </si>
  <si>
    <t>HT015119</t>
  </si>
  <si>
    <t>XL173001</t>
  </si>
  <si>
    <t>XL176018</t>
  </si>
  <si>
    <t>XL177001</t>
  </si>
  <si>
    <t>XL180001</t>
  </si>
  <si>
    <t>XL182001</t>
  </si>
  <si>
    <t>XL185006</t>
  </si>
  <si>
    <t>SU404011</t>
  </si>
  <si>
    <t>TC421003</t>
  </si>
  <si>
    <t>TC422001</t>
  </si>
  <si>
    <t>TC423003</t>
  </si>
  <si>
    <t>TC423009</t>
  </si>
  <si>
    <t>TC424001</t>
  </si>
  <si>
    <t>TC424008</t>
  </si>
  <si>
    <t>TC421006</t>
  </si>
  <si>
    <t>TC423014</t>
  </si>
  <si>
    <t>TC424005</t>
  </si>
  <si>
    <t>TC424009</t>
  </si>
  <si>
    <t>VP019005</t>
  </si>
  <si>
    <t>VP120008</t>
  </si>
  <si>
    <t>VP122001</t>
  </si>
  <si>
    <t>VP125001</t>
  </si>
  <si>
    <t>VP008003</t>
  </si>
  <si>
    <t>VP122003</t>
  </si>
  <si>
    <t>VP001047</t>
  </si>
  <si>
    <t>VP018001</t>
  </si>
  <si>
    <t>VP121005</t>
  </si>
  <si>
    <t>VP124033</t>
  </si>
  <si>
    <t>VP124034</t>
  </si>
  <si>
    <t>KD102031</t>
  </si>
  <si>
    <t>EV616013</t>
  </si>
  <si>
    <t>VP004001</t>
  </si>
  <si>
    <t>VP004016</t>
  </si>
  <si>
    <t>DM003716</t>
  </si>
  <si>
    <t>JO035091</t>
  </si>
  <si>
    <t>OF203003</t>
  </si>
  <si>
    <t>OF204013</t>
  </si>
  <si>
    <t>OF204026</t>
  </si>
  <si>
    <t>OF206001</t>
  </si>
  <si>
    <t>OF206005</t>
  </si>
  <si>
    <t>OF204019</t>
  </si>
  <si>
    <t>OF205012</t>
  </si>
  <si>
    <t>OF208002</t>
  </si>
  <si>
    <t>OF205008</t>
  </si>
  <si>
    <t>OF203002</t>
  </si>
  <si>
    <t>OF203014</t>
  </si>
  <si>
    <t>OF204001</t>
  </si>
  <si>
    <t>OF204024</t>
  </si>
  <si>
    <t>OF205004</t>
  </si>
  <si>
    <t>OF000000</t>
  </si>
  <si>
    <t>CF252101</t>
  </si>
  <si>
    <t>CF252121</t>
  </si>
  <si>
    <t>CF252141</t>
  </si>
  <si>
    <t>CF252161</t>
  </si>
  <si>
    <t>CF252181</t>
  </si>
  <si>
    <t>FD661004</t>
  </si>
  <si>
    <t>FD663008</t>
  </si>
  <si>
    <t>FD663009</t>
  </si>
  <si>
    <t>FD663020</t>
  </si>
  <si>
    <t>FD663029</t>
  </si>
  <si>
    <t>FD668013</t>
  </si>
  <si>
    <t>FD660001</t>
  </si>
  <si>
    <t>FD661002</t>
  </si>
  <si>
    <t>FD663030</t>
  </si>
  <si>
    <t>FD665018</t>
  </si>
  <si>
    <t>FD668006</t>
  </si>
  <si>
    <t>FD668023</t>
  </si>
  <si>
    <t>FD669001</t>
  </si>
  <si>
    <t>FD661008</t>
  </si>
  <si>
    <t>FD662001</t>
  </si>
  <si>
    <t>FD666005</t>
  </si>
  <si>
    <t>FD661007</t>
  </si>
  <si>
    <t>FD663010</t>
  </si>
  <si>
    <t>FD663016</t>
  </si>
  <si>
    <t>FD633021</t>
  </si>
  <si>
    <t>FD665008</t>
  </si>
  <si>
    <t>FD667002</t>
  </si>
  <si>
    <t>FD668005</t>
  </si>
  <si>
    <t>DB297002</t>
  </si>
  <si>
    <t>DB297003</t>
  </si>
  <si>
    <t>DB293007</t>
  </si>
  <si>
    <t>DB295007</t>
  </si>
  <si>
    <t>DB296011</t>
  </si>
  <si>
    <t>DC000000</t>
  </si>
  <si>
    <t>FV787017</t>
  </si>
  <si>
    <t>FV751028</t>
  </si>
  <si>
    <t>FV757003</t>
  </si>
  <si>
    <t>FV769001</t>
  </si>
  <si>
    <t>FV751029</t>
  </si>
  <si>
    <t>FV757001</t>
  </si>
  <si>
    <t>FV757004</t>
  </si>
  <si>
    <t>Centro Comunitario TijuanaProgreso, Juegos infantiles y Caseta de policía</t>
  </si>
  <si>
    <t>FV770001</t>
  </si>
  <si>
    <t>FV790001</t>
  </si>
  <si>
    <t>FV751025</t>
  </si>
  <si>
    <t>FV751026</t>
  </si>
  <si>
    <t>FV774010</t>
  </si>
  <si>
    <t>FV776002</t>
  </si>
  <si>
    <t>FV784001</t>
  </si>
  <si>
    <t>FV794001</t>
  </si>
  <si>
    <t>XL560001</t>
  </si>
  <si>
    <t>XL560002</t>
  </si>
  <si>
    <t>XL552020</t>
  </si>
  <si>
    <t>XL552010</t>
  </si>
  <si>
    <t>XL552017</t>
  </si>
  <si>
    <t>XL558010</t>
  </si>
  <si>
    <t>MZ422001</t>
  </si>
  <si>
    <t>MZ423002</t>
  </si>
  <si>
    <t>MZ423007</t>
  </si>
  <si>
    <t>MZ426001</t>
  </si>
  <si>
    <t>MZ427012</t>
  </si>
  <si>
    <t>MZ429001</t>
  </si>
  <si>
    <t>MZ429012</t>
  </si>
  <si>
    <t>MZ423001</t>
  </si>
  <si>
    <t>MZ423003</t>
  </si>
  <si>
    <t>MZ423005</t>
  </si>
  <si>
    <t>MZ427013</t>
  </si>
  <si>
    <t>MZ423006</t>
  </si>
  <si>
    <t>ZT422032</t>
  </si>
  <si>
    <t>FT151068</t>
  </si>
  <si>
    <t>FT151038</t>
  </si>
  <si>
    <t>FT151067</t>
  </si>
  <si>
    <t>DM010146</t>
  </si>
  <si>
    <t>LW005239</t>
  </si>
  <si>
    <t>CF867057</t>
  </si>
  <si>
    <t>FT110001</t>
  </si>
  <si>
    <t>FT110002</t>
  </si>
  <si>
    <t>FT110003</t>
  </si>
  <si>
    <t>FT110004</t>
  </si>
  <si>
    <t>FT110005</t>
  </si>
  <si>
    <t>CX204001</t>
  </si>
  <si>
    <t>CX201278</t>
  </si>
  <si>
    <t>CX202022</t>
  </si>
  <si>
    <t>CX202039</t>
  </si>
  <si>
    <t>CX202187</t>
  </si>
  <si>
    <t>CX202149</t>
  </si>
  <si>
    <t>CX202349</t>
  </si>
  <si>
    <t>CX202098</t>
  </si>
  <si>
    <t>CX202111</t>
  </si>
  <si>
    <t>CX204012</t>
  </si>
  <si>
    <t>CX206077</t>
  </si>
  <si>
    <t>CX208025</t>
  </si>
  <si>
    <t>CX209019</t>
  </si>
  <si>
    <t>CX000000</t>
  </si>
  <si>
    <t>EV613003</t>
  </si>
  <si>
    <t>SU403071</t>
  </si>
  <si>
    <t>SU403041</t>
  </si>
  <si>
    <t>FD273901</t>
  </si>
  <si>
    <t>EZ151033</t>
  </si>
  <si>
    <t>FD551004</t>
  </si>
  <si>
    <t>FD000032</t>
  </si>
  <si>
    <t>SU265024</t>
  </si>
  <si>
    <t>SU277001</t>
  </si>
  <si>
    <t>SU265065</t>
  </si>
  <si>
    <t>SU265014</t>
  </si>
  <si>
    <t>SU265015</t>
  </si>
  <si>
    <t>SU276007</t>
  </si>
  <si>
    <t>PM301022</t>
  </si>
  <si>
    <t>PM301026</t>
  </si>
  <si>
    <t>PM301030</t>
  </si>
  <si>
    <t>PM000001</t>
  </si>
  <si>
    <t>SZ721002</t>
  </si>
  <si>
    <t>SZ724001</t>
  </si>
  <si>
    <t>SZ711007</t>
  </si>
  <si>
    <t>SZ721003</t>
  </si>
  <si>
    <t>SZ720005</t>
  </si>
  <si>
    <t>SZ711006</t>
  </si>
  <si>
    <t>SZ711008</t>
  </si>
  <si>
    <t>SZ713002</t>
  </si>
  <si>
    <t>SZ715002</t>
  </si>
  <si>
    <t>SZ716002</t>
  </si>
  <si>
    <t>SZ718002</t>
  </si>
  <si>
    <t>SZ719002</t>
  </si>
  <si>
    <t>SZ722006</t>
  </si>
  <si>
    <t>SZ722038</t>
  </si>
  <si>
    <t>SZ723002</t>
  </si>
  <si>
    <t>SZ000001</t>
  </si>
  <si>
    <t>EV634004</t>
  </si>
  <si>
    <t>EV634005</t>
  </si>
  <si>
    <t>EV632001</t>
  </si>
  <si>
    <t>EV631001</t>
  </si>
  <si>
    <t>EV633005</t>
  </si>
  <si>
    <t>EV000009</t>
  </si>
  <si>
    <t>SU411001</t>
  </si>
  <si>
    <t>SU418016</t>
  </si>
  <si>
    <t>SU413011</t>
  </si>
  <si>
    <t>SU418001</t>
  </si>
  <si>
    <t>SU411002</t>
  </si>
  <si>
    <t>SU412004</t>
  </si>
  <si>
    <t>SU418013</t>
  </si>
  <si>
    <t>SU000006</t>
  </si>
  <si>
    <t>EV610031</t>
  </si>
  <si>
    <t>CF252241</t>
  </si>
  <si>
    <t>FM301014</t>
  </si>
  <si>
    <t>FM304020</t>
  </si>
  <si>
    <t>FM000001</t>
  </si>
  <si>
    <t>ZT383006</t>
  </si>
  <si>
    <t>ZT382003</t>
  </si>
  <si>
    <t>ZT381007</t>
  </si>
  <si>
    <t>ZT382005</t>
  </si>
  <si>
    <t>ZT381001</t>
  </si>
  <si>
    <t>ZT382001</t>
  </si>
  <si>
    <t>ZT000001</t>
  </si>
  <si>
    <t>XL508023</t>
  </si>
  <si>
    <t>XL501034</t>
  </si>
  <si>
    <t>XL513001</t>
  </si>
  <si>
    <t>XL000001</t>
  </si>
  <si>
    <t>PM072022</t>
  </si>
  <si>
    <t>PM072005</t>
  </si>
  <si>
    <t>PM072007</t>
  </si>
  <si>
    <t>PM072009</t>
  </si>
  <si>
    <t>PM072014</t>
  </si>
  <si>
    <t>PM072018</t>
  </si>
  <si>
    <t>PM072020</t>
  </si>
  <si>
    <t>PM072013</t>
  </si>
  <si>
    <t>PM072026</t>
  </si>
  <si>
    <t>PM072003</t>
  </si>
  <si>
    <t>PM072006</t>
  </si>
  <si>
    <t>PM072008</t>
  </si>
  <si>
    <t>PM072010</t>
  </si>
  <si>
    <t>PM072017</t>
  </si>
  <si>
    <t>PM072025</t>
  </si>
  <si>
    <t>PM073005</t>
  </si>
  <si>
    <t>PM073010</t>
  </si>
  <si>
    <t>PM000004</t>
  </si>
  <si>
    <t>WM316161</t>
  </si>
  <si>
    <t>KL493184</t>
  </si>
  <si>
    <t>WS504234</t>
  </si>
  <si>
    <t>OF206003</t>
  </si>
  <si>
    <t>OF207001</t>
  </si>
  <si>
    <t>TC309001</t>
  </si>
  <si>
    <t>SU381003</t>
  </si>
  <si>
    <t>SU390009</t>
  </si>
  <si>
    <t>SU391008</t>
  </si>
  <si>
    <t>SU383003</t>
  </si>
  <si>
    <t>SU383001</t>
  </si>
  <si>
    <t>SU385001</t>
  </si>
  <si>
    <t>EV610061</t>
  </si>
  <si>
    <t>EV610091</t>
  </si>
  <si>
    <t>WS000325</t>
  </si>
  <si>
    <t>WS744705</t>
  </si>
  <si>
    <t>SV050001</t>
  </si>
  <si>
    <t>SV051001</t>
  </si>
  <si>
    <t>SV052001</t>
  </si>
  <si>
    <t>SV053001</t>
  </si>
  <si>
    <t>SU381008</t>
  </si>
  <si>
    <t>SU383002</t>
  </si>
  <si>
    <t>SU383014</t>
  </si>
  <si>
    <t>SU384002</t>
  </si>
  <si>
    <t>SU389008</t>
  </si>
  <si>
    <t>SU390010</t>
  </si>
  <si>
    <t>SU391013</t>
  </si>
  <si>
    <t>SU383010</t>
  </si>
  <si>
    <t>SU384001</t>
  </si>
  <si>
    <t>SU381007</t>
  </si>
  <si>
    <t>SU382001</t>
  </si>
  <si>
    <t>SU383004</t>
  </si>
  <si>
    <t>SU383011</t>
  </si>
  <si>
    <t>SU383015</t>
  </si>
  <si>
    <t>SU385002</t>
  </si>
  <si>
    <t>SU386001</t>
  </si>
  <si>
    <t>SU387001</t>
  </si>
  <si>
    <t>SU388001</t>
  </si>
  <si>
    <t>SU389007</t>
  </si>
  <si>
    <t>SU389009</t>
  </si>
  <si>
    <t>SU390002</t>
  </si>
  <si>
    <t>SU390011</t>
  </si>
  <si>
    <t>SU390013</t>
  </si>
  <si>
    <t>SU390015</t>
  </si>
  <si>
    <t>SU391003</t>
  </si>
  <si>
    <t>SU391007</t>
  </si>
  <si>
    <t>SU391010</t>
  </si>
  <si>
    <t>SU391016</t>
  </si>
  <si>
    <t>SU000007</t>
  </si>
  <si>
    <t>SU389005</t>
  </si>
  <si>
    <t>MM026030</t>
  </si>
  <si>
    <t>MM026031</t>
  </si>
  <si>
    <t>PC262031</t>
  </si>
  <si>
    <t>PC262041</t>
  </si>
  <si>
    <t>PC262045</t>
  </si>
  <si>
    <t>LC357052</t>
  </si>
  <si>
    <t>JU712074</t>
  </si>
  <si>
    <t>PR103071</t>
  </si>
  <si>
    <t>PR000001</t>
  </si>
  <si>
    <t>RW069001</t>
  </si>
  <si>
    <t>RG239002</t>
  </si>
  <si>
    <t>RG239003</t>
  </si>
  <si>
    <t>ZN835111</t>
  </si>
  <si>
    <t>ZN835010</t>
  </si>
  <si>
    <t>ID004015</t>
  </si>
  <si>
    <t>KD086004</t>
  </si>
  <si>
    <t>KD084026</t>
  </si>
  <si>
    <t>KD084075</t>
  </si>
  <si>
    <t>KD086006</t>
  </si>
  <si>
    <t>KD086008</t>
  </si>
  <si>
    <t>KD091001</t>
  </si>
  <si>
    <t>KD000001</t>
  </si>
  <si>
    <t>FD544041</t>
  </si>
  <si>
    <t>XL452036</t>
  </si>
  <si>
    <t>CF615031</t>
  </si>
  <si>
    <t>CF615061</t>
  </si>
  <si>
    <t>PC013003</t>
  </si>
  <si>
    <t>KD250101</t>
  </si>
  <si>
    <t>KD259101</t>
  </si>
  <si>
    <t>KD250102</t>
  </si>
  <si>
    <t>KD252102</t>
  </si>
  <si>
    <t>KD253107</t>
  </si>
  <si>
    <t>KD255104</t>
  </si>
  <si>
    <t>KD256124</t>
  </si>
  <si>
    <t>KD258104</t>
  </si>
  <si>
    <t>KD259106</t>
  </si>
  <si>
    <t>KD259102</t>
  </si>
  <si>
    <t>KD000002</t>
  </si>
  <si>
    <t>OB000180</t>
  </si>
  <si>
    <t>OB000181</t>
  </si>
  <si>
    <t>OB000182</t>
  </si>
  <si>
    <t>OB000183</t>
  </si>
  <si>
    <t>MP253001</t>
  </si>
  <si>
    <t>MP253002</t>
  </si>
  <si>
    <t>MP000001</t>
  </si>
  <si>
    <t>XL176235</t>
  </si>
  <si>
    <t>XL171002</t>
  </si>
  <si>
    <t>XL171003</t>
  </si>
  <si>
    <t>XL175031</t>
  </si>
  <si>
    <t>XL175037</t>
  </si>
  <si>
    <t>XL176236</t>
  </si>
  <si>
    <t>XL179035</t>
  </si>
  <si>
    <t>XL186007</t>
  </si>
  <si>
    <t>XL000002</t>
  </si>
  <si>
    <t>TJ042003</t>
  </si>
  <si>
    <t>TJ041002</t>
  </si>
  <si>
    <t>TJ041005</t>
  </si>
  <si>
    <t>TJ042005</t>
  </si>
  <si>
    <t>TJ043008</t>
  </si>
  <si>
    <t>TJ052001</t>
  </si>
  <si>
    <t>TJ043002</t>
  </si>
  <si>
    <t>TJ000003</t>
  </si>
  <si>
    <t>DM003097</t>
  </si>
  <si>
    <t>SZ730001</t>
  </si>
  <si>
    <t>SZ734916</t>
  </si>
  <si>
    <t>SZ729014</t>
  </si>
  <si>
    <t>SZ727001</t>
  </si>
  <si>
    <t>SZ727002</t>
  </si>
  <si>
    <t>SZ728004</t>
  </si>
  <si>
    <t>SZ729006</t>
  </si>
  <si>
    <t>SZ731009</t>
  </si>
  <si>
    <t>SZ733007</t>
  </si>
  <si>
    <t>SZ734926</t>
  </si>
  <si>
    <t>SZ734027</t>
  </si>
  <si>
    <t>SZ734028</t>
  </si>
  <si>
    <t>SZ734929</t>
  </si>
  <si>
    <t>SZ735011</t>
  </si>
  <si>
    <t>SZ736011</t>
  </si>
  <si>
    <t>SZ737006</t>
  </si>
  <si>
    <t>SZ738004</t>
  </si>
  <si>
    <t>SZ740010</t>
  </si>
  <si>
    <t>SZ740011</t>
  </si>
  <si>
    <t>SZ742005</t>
  </si>
  <si>
    <t>SZ746007</t>
  </si>
  <si>
    <t>SZ747007</t>
  </si>
  <si>
    <t>SZ749008</t>
  </si>
  <si>
    <t>SZ750001</t>
  </si>
  <si>
    <t>SZ000002</t>
  </si>
  <si>
    <t>MZ500901</t>
  </si>
  <si>
    <t>MZ500902</t>
  </si>
  <si>
    <t>MZ500903</t>
  </si>
  <si>
    <t>MZ500904</t>
  </si>
  <si>
    <t>MC251039</t>
  </si>
  <si>
    <t>MC251040</t>
  </si>
  <si>
    <t>MC251041</t>
  </si>
  <si>
    <t>MC251042</t>
  </si>
  <si>
    <t>MC251043</t>
  </si>
  <si>
    <t>SU309009</t>
  </si>
  <si>
    <t>AI047901</t>
  </si>
  <si>
    <t>AI104009</t>
  </si>
  <si>
    <t>AI047902</t>
  </si>
  <si>
    <t>AI047903</t>
  </si>
  <si>
    <t>AI119022</t>
  </si>
  <si>
    <t>AI000001</t>
  </si>
  <si>
    <t>KC161016</t>
  </si>
  <si>
    <t>KC162003</t>
  </si>
  <si>
    <t>KC164002</t>
  </si>
  <si>
    <t>KC164003</t>
  </si>
  <si>
    <t>KC166005</t>
  </si>
  <si>
    <t>KC166008</t>
  </si>
  <si>
    <t>KC166010</t>
  </si>
  <si>
    <t>KC167001</t>
  </si>
  <si>
    <t>KC167004</t>
  </si>
  <si>
    <t>KC167006</t>
  </si>
  <si>
    <t>KC167009</t>
  </si>
  <si>
    <t>KC165001</t>
  </si>
  <si>
    <t>KC166019</t>
  </si>
  <si>
    <t>KC166016</t>
  </si>
  <si>
    <t>KC162002</t>
  </si>
  <si>
    <t>KC166007</t>
  </si>
  <si>
    <t>KC166009</t>
  </si>
  <si>
    <t>KC166015</t>
  </si>
  <si>
    <t>KC166018</t>
  </si>
  <si>
    <t>KC167003</t>
  </si>
  <si>
    <t>KC167007</t>
  </si>
  <si>
    <t>KC000001</t>
  </si>
  <si>
    <t>KC123007</t>
  </si>
  <si>
    <t>KC124003</t>
  </si>
  <si>
    <t>KC122002</t>
  </si>
  <si>
    <t>KC123002</t>
  </si>
  <si>
    <t>KC123008</t>
  </si>
  <si>
    <t>KC123005</t>
  </si>
  <si>
    <t>KC122005</t>
  </si>
  <si>
    <t>KC123012</t>
  </si>
  <si>
    <t>KC124008</t>
  </si>
  <si>
    <t>KC125003</t>
  </si>
  <si>
    <t>KC122001</t>
  </si>
  <si>
    <t>KC123004</t>
  </si>
  <si>
    <t>KC123014</t>
  </si>
  <si>
    <t>KC124004</t>
  </si>
  <si>
    <t>KC124007</t>
  </si>
  <si>
    <t>KC000002</t>
  </si>
  <si>
    <t>XL192003</t>
  </si>
  <si>
    <t>XL195001</t>
  </si>
  <si>
    <t>XL197001</t>
  </si>
  <si>
    <t>XL196005</t>
  </si>
  <si>
    <t>XL199005</t>
  </si>
  <si>
    <t>XL193003</t>
  </si>
  <si>
    <t>XL196004</t>
  </si>
  <si>
    <t>XL196006</t>
  </si>
  <si>
    <t>XL196008</t>
  </si>
  <si>
    <t>XL190001</t>
  </si>
  <si>
    <t>XL192002</t>
  </si>
  <si>
    <t>XL193001</t>
  </si>
  <si>
    <t>XL194002</t>
  </si>
  <si>
    <t>XL196001</t>
  </si>
  <si>
    <t>XL196003</t>
  </si>
  <si>
    <t>XL196007</t>
  </si>
  <si>
    <t>XL197003</t>
  </si>
  <si>
    <t>XL198002</t>
  </si>
  <si>
    <t>XL199004</t>
  </si>
  <si>
    <t>XL000003</t>
  </si>
  <si>
    <t>FD949001</t>
  </si>
  <si>
    <t>FD655002</t>
  </si>
  <si>
    <t>FD655003</t>
  </si>
  <si>
    <t>EV651004</t>
  </si>
  <si>
    <t>EV651006</t>
  </si>
  <si>
    <t>EV652003</t>
  </si>
  <si>
    <t>EV653002</t>
  </si>
  <si>
    <t>EV656005</t>
  </si>
  <si>
    <t>EV657004</t>
  </si>
  <si>
    <t>EV658002</t>
  </si>
  <si>
    <t>EV658003</t>
  </si>
  <si>
    <t>EV653001</t>
  </si>
  <si>
    <t>EV653003</t>
  </si>
  <si>
    <t>EV655011</t>
  </si>
  <si>
    <t>EV655006</t>
  </si>
  <si>
    <t>EV655008</t>
  </si>
  <si>
    <t>EV656003</t>
  </si>
  <si>
    <t>EV663001</t>
  </si>
  <si>
    <t>EV651001</t>
  </si>
  <si>
    <t>EV658006</t>
  </si>
  <si>
    <t>EV657001</t>
  </si>
  <si>
    <t>EV662001</t>
  </si>
  <si>
    <t>EV000001</t>
  </si>
  <si>
    <t>ID910141</t>
  </si>
  <si>
    <t>SZ720035</t>
  </si>
  <si>
    <t>GY023131</t>
  </si>
  <si>
    <t>TJ020254</t>
  </si>
  <si>
    <t>BZ080003</t>
  </si>
  <si>
    <t>BZ083012</t>
  </si>
  <si>
    <t>BZ085003</t>
  </si>
  <si>
    <t>BZ086004</t>
  </si>
  <si>
    <t>BZ088033</t>
  </si>
  <si>
    <t>BZ088004</t>
  </si>
  <si>
    <t>BZ080001</t>
  </si>
  <si>
    <t>BZ082002</t>
  </si>
  <si>
    <t>BZ087092</t>
  </si>
  <si>
    <t>BZ085004</t>
  </si>
  <si>
    <t>BZ089004</t>
  </si>
  <si>
    <t>BZ085001</t>
  </si>
  <si>
    <t>BZ085035</t>
  </si>
  <si>
    <t>BZ086042</t>
  </si>
  <si>
    <t>BZ087061</t>
  </si>
  <si>
    <t>BZ088031</t>
  </si>
  <si>
    <t>BZ089031</t>
  </si>
  <si>
    <t>BZ089035</t>
  </si>
  <si>
    <t>BZ000001</t>
  </si>
  <si>
    <t>EC821001</t>
  </si>
  <si>
    <t>FD630001</t>
  </si>
  <si>
    <t>FD131001</t>
  </si>
  <si>
    <t>PT327001</t>
  </si>
  <si>
    <t>PT131001</t>
  </si>
  <si>
    <t>ZA136012</t>
  </si>
  <si>
    <t>ZA136013</t>
  </si>
  <si>
    <t>PZ163155</t>
  </si>
  <si>
    <t>PZ162004</t>
  </si>
  <si>
    <t>PZ163189</t>
  </si>
  <si>
    <t>PZ000001</t>
  </si>
  <si>
    <t>CX207126</t>
  </si>
  <si>
    <t>FD949101</t>
  </si>
  <si>
    <t>MZ901036</t>
  </si>
  <si>
    <t>PT301001</t>
  </si>
  <si>
    <t>KC040006</t>
  </si>
  <si>
    <t>KC045001</t>
  </si>
  <si>
    <t>KC040002</t>
  </si>
  <si>
    <t>KC045002</t>
  </si>
  <si>
    <t>KC049001</t>
  </si>
  <si>
    <t>KC040004</t>
  </si>
  <si>
    <t>KC050012</t>
  </si>
  <si>
    <t>KC040005</t>
  </si>
  <si>
    <t>KC041002</t>
  </si>
  <si>
    <t>KC044003</t>
  </si>
  <si>
    <t>KC050003</t>
  </si>
  <si>
    <t>KC050004</t>
  </si>
  <si>
    <t>KC050006</t>
  </si>
  <si>
    <t>KC000003</t>
  </si>
  <si>
    <t>MT079101</t>
  </si>
  <si>
    <t>MT063235</t>
  </si>
  <si>
    <t>MT079051</t>
  </si>
  <si>
    <t>Tipo de Vialidad</t>
  </si>
  <si>
    <t>Calle</t>
  </si>
  <si>
    <t>Avenida</t>
  </si>
  <si>
    <t>Boulevard</t>
  </si>
  <si>
    <t>Circuito</t>
  </si>
  <si>
    <t>Andador</t>
  </si>
  <si>
    <t>Privada</t>
  </si>
  <si>
    <t>Carretera</t>
  </si>
  <si>
    <t>Camino</t>
  </si>
  <si>
    <t>Prolongación</t>
  </si>
  <si>
    <t>Callejón</t>
  </si>
  <si>
    <t>Paseo</t>
  </si>
  <si>
    <t>Cerrada</t>
  </si>
  <si>
    <t>Retorno</t>
  </si>
  <si>
    <t>Calzada</t>
  </si>
  <si>
    <t xml:space="preserve">Calle </t>
  </si>
  <si>
    <t xml:space="preserve">Camino </t>
  </si>
  <si>
    <t>Nombre de calle</t>
  </si>
  <si>
    <t>Número oficial</t>
  </si>
  <si>
    <t>Número interior</t>
  </si>
  <si>
    <t>Código Postal</t>
  </si>
  <si>
    <t xml:space="preserve">Nombre del Asentamiento </t>
  </si>
  <si>
    <t>Oriente</t>
  </si>
  <si>
    <t>Guerrero Negro</t>
  </si>
  <si>
    <t>Hacienda Del Colorado</t>
  </si>
  <si>
    <t>Puerto Escondido</t>
  </si>
  <si>
    <t>Pueblo Redondo</t>
  </si>
  <si>
    <t>Lomitas</t>
  </si>
  <si>
    <t>La Esmeralda</t>
  </si>
  <si>
    <t>Zafiro</t>
  </si>
  <si>
    <t>Agua Marina</t>
  </si>
  <si>
    <t>El Rayo</t>
  </si>
  <si>
    <t>Montes Cantabricos</t>
  </si>
  <si>
    <t>Monte Blanco</t>
  </si>
  <si>
    <t>Montes Olimpos</t>
  </si>
  <si>
    <t>Del Rey</t>
  </si>
  <si>
    <t>Monte Alifan</t>
  </si>
  <si>
    <t>Monte El Misti</t>
  </si>
  <si>
    <t>Monte Parnaso</t>
  </si>
  <si>
    <t>Monte Everest</t>
  </si>
  <si>
    <t>Limite</t>
  </si>
  <si>
    <t>Casa Blanca</t>
  </si>
  <si>
    <t>Paseo de Los Lobos</t>
  </si>
  <si>
    <t>Lobo Viejo Oriente</t>
  </si>
  <si>
    <t>Paseo Centenario</t>
  </si>
  <si>
    <t>Valle Del Sur</t>
  </si>
  <si>
    <t>El Arpa</t>
  </si>
  <si>
    <t>Porticos Del Lago ( II )</t>
  </si>
  <si>
    <t>Cuenca</t>
  </si>
  <si>
    <t>Zaragoza</t>
  </si>
  <si>
    <t xml:space="preserve">Villafontana 1ra Seccion </t>
  </si>
  <si>
    <t>General Emiliano Zapata</t>
  </si>
  <si>
    <t>Villafontana 1ra Seccion</t>
  </si>
  <si>
    <t>Paseo Villa Fontana</t>
  </si>
  <si>
    <t>Acceso Emiliano Zapata</t>
  </si>
  <si>
    <t>Venecia</t>
  </si>
  <si>
    <t xml:space="preserve">Villa Del Real 1ra Seccion </t>
  </si>
  <si>
    <t>Paseo Villa Del Real</t>
  </si>
  <si>
    <t xml:space="preserve">Villafontana Y Villa Del Real 1ra Seccion </t>
  </si>
  <si>
    <t>Gral. Mariano Matamoros</t>
  </si>
  <si>
    <t>Oficinas Delegacion La Presa</t>
  </si>
  <si>
    <t>Derecho de Via C.F.E</t>
  </si>
  <si>
    <t>Sin Nombre</t>
  </si>
  <si>
    <t>Coahuila</t>
  </si>
  <si>
    <t>Palermo</t>
  </si>
  <si>
    <t>Venustiano Carranza</t>
  </si>
  <si>
    <t>Privada Del Marmol</t>
  </si>
  <si>
    <t>Ravenna</t>
  </si>
  <si>
    <t>De La Esmeralda</t>
  </si>
  <si>
    <t>Argon</t>
  </si>
  <si>
    <t>Villafontana 3ra Seccion</t>
  </si>
  <si>
    <t>Villafontana Y Villa Del Real 3ra Seccion</t>
  </si>
  <si>
    <t>Villa Del Real 4ta Sección</t>
  </si>
  <si>
    <t>Villa Del Real 4ra Sección</t>
  </si>
  <si>
    <t>Gijon</t>
  </si>
  <si>
    <t>Riberas Del Alamar</t>
  </si>
  <si>
    <t>Andalucia</t>
  </si>
  <si>
    <t>Fray Junipero Serra</t>
  </si>
  <si>
    <t>Misión De Las Californias</t>
  </si>
  <si>
    <t>Eusebio Kino</t>
  </si>
  <si>
    <t>Privada Valle de Las Palmas</t>
  </si>
  <si>
    <t>Linda Vista</t>
  </si>
  <si>
    <t>Tulipanes</t>
  </si>
  <si>
    <t>Leon Tolstoi</t>
  </si>
  <si>
    <t>Bugambilia</t>
  </si>
  <si>
    <t>Independencia</t>
  </si>
  <si>
    <t>2da. Benito Juarez</t>
  </si>
  <si>
    <t>Octava</t>
  </si>
  <si>
    <t>Plaza La Ocho</t>
  </si>
  <si>
    <t>Alfredo Agundez</t>
  </si>
  <si>
    <t>Salón Y Dispensario Medico Union</t>
  </si>
  <si>
    <t>Tijuana - Ensenada</t>
  </si>
  <si>
    <t>Oficinas Sub-Delegacion La Gloria</t>
  </si>
  <si>
    <t>Sonora</t>
  </si>
  <si>
    <t>Mar Baltico</t>
  </si>
  <si>
    <t>Ninos Heroes</t>
  </si>
  <si>
    <t>5 De Mayo</t>
  </si>
  <si>
    <t>Allende</t>
  </si>
  <si>
    <t xml:space="preserve">Independencia Campo Deportivo </t>
  </si>
  <si>
    <t>Ramos Millan</t>
  </si>
  <si>
    <t>Gonzalez Ortega</t>
  </si>
  <si>
    <t>Presa General Alvaro Obregon</t>
  </si>
  <si>
    <t>Benito Juarez</t>
  </si>
  <si>
    <t>Libramiento a Playas</t>
  </si>
  <si>
    <t>Constitucion</t>
  </si>
  <si>
    <t>Libramiento Sur II Sección</t>
  </si>
  <si>
    <t>Cuauhtemoc</t>
  </si>
  <si>
    <t>Primera Sur</t>
  </si>
  <si>
    <t>Carretera Libre Antiguo Camino Tijuana</t>
  </si>
  <si>
    <t>Seb 10 Caseta De Policia Correos  Y Policia Ministerial</t>
  </si>
  <si>
    <t>Lic. J. Inocencio Lugo</t>
  </si>
  <si>
    <t>Cancha Multiusos Cañon De Las Rosas</t>
  </si>
  <si>
    <t>Via Rapida Poniente</t>
  </si>
  <si>
    <t>Anahuac</t>
  </si>
  <si>
    <t>Km 158+361 de la Carretera Tijuana-Mexicali</t>
  </si>
  <si>
    <t>Dirección Municipal Contra Las Adicciones</t>
  </si>
  <si>
    <t>Tijuana - Rosarito</t>
  </si>
  <si>
    <t>San Antonio De Los Buenos Predio Rustico Rancho Maria De La Cruz</t>
  </si>
  <si>
    <t>Veracruz</t>
  </si>
  <si>
    <t xml:space="preserve">Sub Estacion De Bomberos 7 Caseta De Policia Biblioteca  </t>
  </si>
  <si>
    <t>B</t>
  </si>
  <si>
    <t>General Juan Sarabia</t>
  </si>
  <si>
    <t>Granjas Familiares La Esperanza En Playas De Tijuana</t>
  </si>
  <si>
    <t>Cerro de La Campana</t>
  </si>
  <si>
    <t>Lomas De Agua Caliente 6ta Secc</t>
  </si>
  <si>
    <t>Insurgentes</t>
  </si>
  <si>
    <t>Col. Garcia Parcela Cerro Colorado</t>
  </si>
  <si>
    <t>Quinta con Av. de Las Torres</t>
  </si>
  <si>
    <t>Caseta De Policia El Pipila</t>
  </si>
  <si>
    <t>Jose Maria Pino Suarez</t>
  </si>
  <si>
    <t>Juegos Infantiles El Triunfo</t>
  </si>
  <si>
    <t>Prolongacion Blvd. Las Fuentes</t>
  </si>
  <si>
    <t>Derecho De Paso Villa Floresta</t>
  </si>
  <si>
    <t>Romano</t>
  </si>
  <si>
    <t>Morelos</t>
  </si>
  <si>
    <t>Col. Michoacan</t>
  </si>
  <si>
    <t>2do. Eje Oriente Poniente</t>
  </si>
  <si>
    <t>Sub Estacion Bomeros # 4 Y Sub Estación De Policia</t>
  </si>
  <si>
    <t>Via Rapida Oriente</t>
  </si>
  <si>
    <t>General Rodolfo Sanchez Taboada</t>
  </si>
  <si>
    <t>Oficinas Sub-Delegación Sánchez Taboada</t>
  </si>
  <si>
    <t>Ejercito Trigarante</t>
  </si>
  <si>
    <t>Plan de Iguala</t>
  </si>
  <si>
    <t>Derecho De Via Ampliación Chihuahua</t>
  </si>
  <si>
    <t>Cabo San Lucas</t>
  </si>
  <si>
    <t>Cañon Pipila</t>
  </si>
  <si>
    <t>General Gustavo Salinas</t>
  </si>
  <si>
    <t>Ley Federal de Reforma Agraria</t>
  </si>
  <si>
    <t>Ing. Juan Ojeda Robles</t>
  </si>
  <si>
    <t>Misiones Del Pedregal</t>
  </si>
  <si>
    <t>De Los Sufrimientos</t>
  </si>
  <si>
    <t>Colinas Del Mediterraneo</t>
  </si>
  <si>
    <t>Loma Bonita</t>
  </si>
  <si>
    <t>De Las Rosas</t>
  </si>
  <si>
    <t>Porticos De San Antonio</t>
  </si>
  <si>
    <t>Privada de Las Azucenas</t>
  </si>
  <si>
    <t xml:space="preserve">El Dorado Residencial Jardines De La Mesa </t>
  </si>
  <si>
    <t>Villa Del Real 5ta Sección</t>
  </si>
  <si>
    <t>Villa Del Real 6ta Y 7ma Sección</t>
  </si>
  <si>
    <t>Aranjuez</t>
  </si>
  <si>
    <t>Carlos S. de G.</t>
  </si>
  <si>
    <t>Cerrada Naciones Unidas</t>
  </si>
  <si>
    <t>Costa Coronado</t>
  </si>
  <si>
    <t>Costa Rectifike y Privada Pacifico</t>
  </si>
  <si>
    <t xml:space="preserve">Costa del Pacifico </t>
  </si>
  <si>
    <t>Costa Gran Caiman</t>
  </si>
  <si>
    <t>Costa Atlantica</t>
  </si>
  <si>
    <t>Privada Costa Coronado</t>
  </si>
  <si>
    <t>Autopista Tijuana-Ensenada</t>
  </si>
  <si>
    <t>Costa Grande</t>
  </si>
  <si>
    <t>Costa Azul</t>
  </si>
  <si>
    <t>Costa del Caribe</t>
  </si>
  <si>
    <t>Costa del Golfo</t>
  </si>
  <si>
    <t>Costa Sorrentina</t>
  </si>
  <si>
    <t>Costa Ligur</t>
  </si>
  <si>
    <t>Costa Amalfitana</t>
  </si>
  <si>
    <t>Costa de Marfil</t>
  </si>
  <si>
    <t>Costa de Oro</t>
  </si>
  <si>
    <t>Costa Bres</t>
  </si>
  <si>
    <t>Costa Adriatica</t>
  </si>
  <si>
    <t>Costa Marfil y Atlantica</t>
  </si>
  <si>
    <t>Costa Cantabrica</t>
  </si>
  <si>
    <t>La Cima</t>
  </si>
  <si>
    <t>Laderas Del Mar</t>
  </si>
  <si>
    <t>Bella Vista</t>
  </si>
  <si>
    <t>Sin Calle</t>
  </si>
  <si>
    <t>Industrial Chilpancingo</t>
  </si>
  <si>
    <t>DE LAS ROSAS</t>
  </si>
  <si>
    <t>Miramar Sur</t>
  </si>
  <si>
    <t>Villafontana 11va Seccion</t>
  </si>
  <si>
    <t>Dos</t>
  </si>
  <si>
    <t>Villafontana 13va Seccion</t>
  </si>
  <si>
    <t>Claveles</t>
  </si>
  <si>
    <t>Rancho Las Flores 1ra Seccion</t>
  </si>
  <si>
    <t>Jazmines</t>
  </si>
  <si>
    <t>Antigua Carretera Tijuana-Playas De Rosarito</t>
  </si>
  <si>
    <t>Predio Rustico Rosarito</t>
  </si>
  <si>
    <t>Lomas De Agua Caliente Sexta Seccion Lomas Altas</t>
  </si>
  <si>
    <t>Jacaranda</t>
  </si>
  <si>
    <t>Cerro de Las Torres</t>
  </si>
  <si>
    <t>Gladiola</t>
  </si>
  <si>
    <t>Villa Del Real 8va Seccion Y Villa Del Sol 1ra Seccion</t>
  </si>
  <si>
    <t>Sur</t>
  </si>
  <si>
    <t>San Antonio de Los Buenos</t>
  </si>
  <si>
    <t>San Antonio</t>
  </si>
  <si>
    <t>San Pedro</t>
  </si>
  <si>
    <t>Paseo Villamar</t>
  </si>
  <si>
    <t>De Las Gaviotas</t>
  </si>
  <si>
    <t>La Perla</t>
  </si>
  <si>
    <t>Las Palmas</t>
  </si>
  <si>
    <t>Coral</t>
  </si>
  <si>
    <t>El Roble</t>
  </si>
  <si>
    <t>Jardines de la Mesa</t>
  </si>
  <si>
    <t>Mision de Loreto</t>
  </si>
  <si>
    <t>Misión De Las Americas (Las Misiones)</t>
  </si>
  <si>
    <t>Villa Del Real 11va Sección</t>
  </si>
  <si>
    <t>Vecinal</t>
  </si>
  <si>
    <t>Colina Verde</t>
  </si>
  <si>
    <t>Lomas Del Rio</t>
  </si>
  <si>
    <t>La Casa Grande</t>
  </si>
  <si>
    <t>Carretera Tijuana-Ensenada</t>
  </si>
  <si>
    <t>La Joya</t>
  </si>
  <si>
    <t>Rubi</t>
  </si>
  <si>
    <t>Libramiento Los Insurgentes</t>
  </si>
  <si>
    <t>Lobo Samoyero y Lobo de Greolandia</t>
  </si>
  <si>
    <t>Mision De Las Californias II</t>
  </si>
  <si>
    <t>Abejorro</t>
  </si>
  <si>
    <t>Cerro De Las Abejas</t>
  </si>
  <si>
    <t>Miel y Calle Mediterraneo</t>
  </si>
  <si>
    <t>Loma Antigua y Retorno Loma Del Angel</t>
  </si>
  <si>
    <t>Loma Del Angel</t>
  </si>
  <si>
    <t>Loma de Bezarez y Retorno Loma Celeste</t>
  </si>
  <si>
    <t>Loma de La Cantera y Retorno Loma Celeste</t>
  </si>
  <si>
    <t>Lomas de La Hacienda y Retorno Loma Celeste</t>
  </si>
  <si>
    <t xml:space="preserve">Lomas Virreyes      </t>
  </si>
  <si>
    <t>Loma De Anahuac</t>
  </si>
  <si>
    <t>Loma Christi</t>
  </si>
  <si>
    <t>Loma Valentina y Retorno Loma de Montserrat</t>
  </si>
  <si>
    <t>Loma De Monserrat</t>
  </si>
  <si>
    <t>Loma Del Campo</t>
  </si>
  <si>
    <t>Loma del Campo y Retorno Loma del Llano</t>
  </si>
  <si>
    <t>Loma del Llano y Retorno Loma del Pedregal</t>
  </si>
  <si>
    <t>Loma Del Viento</t>
  </si>
  <si>
    <t>Loma del Peñon Retorno Loma del Rosal</t>
  </si>
  <si>
    <t>Lomas Virreyes Norte</t>
  </si>
  <si>
    <t>Villafontana X Seccion</t>
  </si>
  <si>
    <t>Villa Del Sol II Seccion</t>
  </si>
  <si>
    <t xml:space="preserve">El Valle </t>
  </si>
  <si>
    <t>Paseo de Los Parques</t>
  </si>
  <si>
    <t>Del Parque</t>
  </si>
  <si>
    <t>Rinconada Del Fresno</t>
  </si>
  <si>
    <t>De Los Parques</t>
  </si>
  <si>
    <t>Indio Americano</t>
  </si>
  <si>
    <t>Paseos Del Guaycura</t>
  </si>
  <si>
    <t>Desarrollo Urbano Ejido Matamoros</t>
  </si>
  <si>
    <t>Villafontana 16va Seccion</t>
  </si>
  <si>
    <t>Pedregal De Santa Julia 3ra Sección</t>
  </si>
  <si>
    <t>Gardenias</t>
  </si>
  <si>
    <t>21 de Marzo</t>
  </si>
  <si>
    <t>Cañon de la Palmera</t>
  </si>
  <si>
    <t>Colonia Cañon De Las Palmeras</t>
  </si>
  <si>
    <t>Colonia Lomas De San Antonio</t>
  </si>
  <si>
    <t>16 de Septiembre</t>
  </si>
  <si>
    <t>Colonia Anexa 20 De Noviembre</t>
  </si>
  <si>
    <t>Villasana</t>
  </si>
  <si>
    <t>Laguna Salada</t>
  </si>
  <si>
    <t>San Juan</t>
  </si>
  <si>
    <t>Ermita</t>
  </si>
  <si>
    <t>Colonia Alfonso Corona Del Rosal</t>
  </si>
  <si>
    <t>General Francisco Villa</t>
  </si>
  <si>
    <t>Riviera</t>
  </si>
  <si>
    <t xml:space="preserve">Rancho Riviera </t>
  </si>
  <si>
    <t>Virtud</t>
  </si>
  <si>
    <t>Creatividad</t>
  </si>
  <si>
    <t>Respeto</t>
  </si>
  <si>
    <t>San Miguel</t>
  </si>
  <si>
    <t>Privada Campestre</t>
  </si>
  <si>
    <t>Juventino Rosas</t>
  </si>
  <si>
    <t>20 De Noviembre</t>
  </si>
  <si>
    <t>Francisco Blake Mora</t>
  </si>
  <si>
    <t>Bellas Artes</t>
  </si>
  <si>
    <t>Garita De Otay, Poligono C Fracción 4 Lote 1</t>
  </si>
  <si>
    <t>Garita De Otay, Poligono C Fracción 4 Lote 2</t>
  </si>
  <si>
    <t>Alberto Limon Padilla</t>
  </si>
  <si>
    <t>Garita De Otay, Parque De La Amistad, Fraccion 7</t>
  </si>
  <si>
    <t>Valle Hermoso</t>
  </si>
  <si>
    <t>Valle de La Trinidad</t>
  </si>
  <si>
    <t>Valle Dorado</t>
  </si>
  <si>
    <t>Valle del Yaqui</t>
  </si>
  <si>
    <t>Valle de Las Palmas</t>
  </si>
  <si>
    <t>Valle Yaqui</t>
  </si>
  <si>
    <t>Al Aeropuerto</t>
  </si>
  <si>
    <t>Cruz del Sur</t>
  </si>
  <si>
    <t>Constructores</t>
  </si>
  <si>
    <t>Ganimedes</t>
  </si>
  <si>
    <t>9 Sur</t>
  </si>
  <si>
    <t>Espadaña</t>
  </si>
  <si>
    <t>Villas Del Sol 3ra Sección</t>
  </si>
  <si>
    <t>Misiones de Geo</t>
  </si>
  <si>
    <t xml:space="preserve">Misión De Las Californias III </t>
  </si>
  <si>
    <t>De Los Lobos</t>
  </si>
  <si>
    <t>Terrazas</t>
  </si>
  <si>
    <t>Terrazas De La Presa</t>
  </si>
  <si>
    <t>Gloria</t>
  </si>
  <si>
    <t>Jazmin</t>
  </si>
  <si>
    <t>Lucia</t>
  </si>
  <si>
    <t>Monica</t>
  </si>
  <si>
    <t>Irma</t>
  </si>
  <si>
    <t xml:space="preserve">Villafontana 7ma </t>
  </si>
  <si>
    <t xml:space="preserve">Villafontana 14va Seccion </t>
  </si>
  <si>
    <t>Tierra Y Libertad</t>
  </si>
  <si>
    <t>Paseo del Pacifico</t>
  </si>
  <si>
    <t>Paseos Del Pacifico</t>
  </si>
  <si>
    <t>Paseo Hacienda Acueducto</t>
  </si>
  <si>
    <t>Hacienda San Jorge</t>
  </si>
  <si>
    <t>Villas Del Sol 5ta Sección</t>
  </si>
  <si>
    <t>Siglo de Oro</t>
  </si>
  <si>
    <t>8-A</t>
  </si>
  <si>
    <t>Constitucion de 1857</t>
  </si>
  <si>
    <t>Vicente Suarez</t>
  </si>
  <si>
    <t>Siglo VIII</t>
  </si>
  <si>
    <t>Siglo XII</t>
  </si>
  <si>
    <t>General Nicolas Bravo</t>
  </si>
  <si>
    <t>San Angel</t>
  </si>
  <si>
    <t>Siglo XXI</t>
  </si>
  <si>
    <t>Siglo XX</t>
  </si>
  <si>
    <t>Siglo XV</t>
  </si>
  <si>
    <t>De Servicio</t>
  </si>
  <si>
    <t>Islas Gilbert</t>
  </si>
  <si>
    <t>Villa Del Sol Cuarta Sección</t>
  </si>
  <si>
    <t>Islas Galapagos</t>
  </si>
  <si>
    <t>Islas Austral</t>
  </si>
  <si>
    <t>Islas Santa Elena</t>
  </si>
  <si>
    <t>Mil Cumbres</t>
  </si>
  <si>
    <t>Cumbres De Juarez La Cima</t>
  </si>
  <si>
    <t>Paseo Mil Cumbres</t>
  </si>
  <si>
    <t>Tres</t>
  </si>
  <si>
    <t>Villa Del Real Décima Sección</t>
  </si>
  <si>
    <t>Villafontana Décimo Segunda Seccion</t>
  </si>
  <si>
    <t>España</t>
  </si>
  <si>
    <t>Uruguay</t>
  </si>
  <si>
    <t>Paseo La Escondida</t>
  </si>
  <si>
    <t>San Patricio</t>
  </si>
  <si>
    <t>Francisco Primo de Verdad</t>
  </si>
  <si>
    <t>Pedregal De Santa Julia II Seccion</t>
  </si>
  <si>
    <t>Presa Francisco I. Madero</t>
  </si>
  <si>
    <t>Mariano Escobedo</t>
  </si>
  <si>
    <t>Ejercito Mexicano</t>
  </si>
  <si>
    <t>Articulo 27</t>
  </si>
  <si>
    <t>Valle Imperial</t>
  </si>
  <si>
    <t>Parque Industrial Valle Del Sur I</t>
  </si>
  <si>
    <t>Valle Grande</t>
  </si>
  <si>
    <t>Del Rio Bravo</t>
  </si>
  <si>
    <t>Del Rio Papaloapan</t>
  </si>
  <si>
    <t>Rio Alamar</t>
  </si>
  <si>
    <t>Rio Balsas</t>
  </si>
  <si>
    <t>Rio Lerma</t>
  </si>
  <si>
    <t>Rio Bravo</t>
  </si>
  <si>
    <t>Del Rio Grijalva</t>
  </si>
  <si>
    <t>Revolución</t>
  </si>
  <si>
    <t>De El Florido</t>
  </si>
  <si>
    <t>Poblado De La Presa</t>
  </si>
  <si>
    <t>Olivo</t>
  </si>
  <si>
    <t>Delegacion Mesa De Otay</t>
  </si>
  <si>
    <t>Lomas De La Amistad</t>
  </si>
  <si>
    <t>Rio Usumacinta</t>
  </si>
  <si>
    <t>Rio Vista</t>
  </si>
  <si>
    <t>Rio Conchos</t>
  </si>
  <si>
    <t xml:space="preserve">Camino Vecinal Valle de las Palmas </t>
  </si>
  <si>
    <t xml:space="preserve">Valle Vista I </t>
  </si>
  <si>
    <t>Panamericano</t>
  </si>
  <si>
    <t>Rio Tijuana Primera Etapa</t>
  </si>
  <si>
    <t>Valle de Mexicali</t>
  </si>
  <si>
    <t>Instituto Politecnico Nacional</t>
  </si>
  <si>
    <t>Parque De La Amistad, "Liga Oficial De Beisbol Menor De Tijuana, A.C."</t>
  </si>
  <si>
    <t>Rio Tijuana Segunda Etapa</t>
  </si>
  <si>
    <t>De Acceso</t>
  </si>
  <si>
    <t>De Los Doctores</t>
  </si>
  <si>
    <t>Cañadas Del Florido</t>
  </si>
  <si>
    <t>Laurel</t>
  </si>
  <si>
    <t>Cerro de La Huasteca</t>
  </si>
  <si>
    <t>Colinas Del Rey</t>
  </si>
  <si>
    <t>Del Cesar</t>
  </si>
  <si>
    <t>Residencial Hacienda Del Mar</t>
  </si>
  <si>
    <t>Hacienda La Ferreria</t>
  </si>
  <si>
    <t>Hacienda del Mar</t>
  </si>
  <si>
    <t>Paseo Hacienda Del Mar</t>
  </si>
  <si>
    <t>Hacienda Guadalupe</t>
  </si>
  <si>
    <t>Hacienda Agua Nueva</t>
  </si>
  <si>
    <t>Santa Fe</t>
  </si>
  <si>
    <t>Paseo Santa Fe</t>
  </si>
  <si>
    <t>San Marcos</t>
  </si>
  <si>
    <t>San Bernardo</t>
  </si>
  <si>
    <t>Santa Teresita</t>
  </si>
  <si>
    <t>Libre Antiguo Camino Tijuana</t>
  </si>
  <si>
    <t>Via CFE</t>
  </si>
  <si>
    <t>Tanque de Almacenamiento</t>
  </si>
  <si>
    <t>Del Refugio</t>
  </si>
  <si>
    <t>Paseos Del Florido California</t>
  </si>
  <si>
    <t>Tercera Etapa Rio Tijuana</t>
  </si>
  <si>
    <t>Tercera Etapa Rio Tijuana Division Del Norte</t>
  </si>
  <si>
    <t>Alfonso Bustamante Labastida</t>
  </si>
  <si>
    <t>Tercera Etapa Rio Tijuana Simon Bolivar</t>
  </si>
  <si>
    <t>Tercera Etapa Rio Tijuana Niños Héroes Este</t>
  </si>
  <si>
    <t>Acueducto</t>
  </si>
  <si>
    <t xml:space="preserve">Residencial De Cortez </t>
  </si>
  <si>
    <t>VECINAL</t>
  </si>
  <si>
    <t>Hacienda Del Pacífico</t>
  </si>
  <si>
    <t>Loma De Las Flores</t>
  </si>
  <si>
    <t>Lomas Del Refugio</t>
  </si>
  <si>
    <t>Loma Del Cielo</t>
  </si>
  <si>
    <t>Magnolias</t>
  </si>
  <si>
    <t>Camino Real</t>
  </si>
  <si>
    <t>Villa Fontana 14va. Seccion</t>
  </si>
  <si>
    <t>Villa Fontana 7ma. Seccion</t>
  </si>
  <si>
    <t>Francisco Javier Mina</t>
  </si>
  <si>
    <t>Constituyentes 17</t>
  </si>
  <si>
    <t>General Jose Maria Morelos</t>
  </si>
  <si>
    <t>Real De San Antonio</t>
  </si>
  <si>
    <t>Real Del Monte y Real de La Gloria</t>
  </si>
  <si>
    <t>Real de La Gloria</t>
  </si>
  <si>
    <t>Real Del Mar</t>
  </si>
  <si>
    <t>Real de Minas</t>
  </si>
  <si>
    <t>Real Del Monte</t>
  </si>
  <si>
    <t>Suroeste</t>
  </si>
  <si>
    <t>Sin Nombre No. 2</t>
  </si>
  <si>
    <t>Paseo Vista Coronado</t>
  </si>
  <si>
    <t>El Centinela</t>
  </si>
  <si>
    <t>Residencial Colinas De Chapultepec</t>
  </si>
  <si>
    <t>Colinas de Chapultepec</t>
  </si>
  <si>
    <t>Villas Del Dorado Primer Etapa</t>
  </si>
  <si>
    <t>Domingo Arrieta</t>
  </si>
  <si>
    <t>Ignacio Allende</t>
  </si>
  <si>
    <t>Felipe Angeles</t>
  </si>
  <si>
    <t>Las Fuentes</t>
  </si>
  <si>
    <t>Corredor Tijuana-Rosarito 2000</t>
  </si>
  <si>
    <t>Ruta Matamoros</t>
  </si>
  <si>
    <t>Ruta Amaranto</t>
  </si>
  <si>
    <t>Fuentes de Ensenada</t>
  </si>
  <si>
    <t>Fuentes de Mexicali</t>
  </si>
  <si>
    <t>Paseo de Las Bugambilias</t>
  </si>
  <si>
    <t>Jardines De Agua Caliente</t>
  </si>
  <si>
    <t>Paseo Bugambilias</t>
  </si>
  <si>
    <t xml:space="preserve">Vecinal   </t>
  </si>
  <si>
    <t>Villa Residencial Santa Fe Tercera Seccion</t>
  </si>
  <si>
    <t>Florencia</t>
  </si>
  <si>
    <t>Tripani</t>
  </si>
  <si>
    <t>Pescara</t>
  </si>
  <si>
    <t>Valle Bonito</t>
  </si>
  <si>
    <t>Vista Del Valle Sección Sur</t>
  </si>
  <si>
    <t>Valle Encantado</t>
  </si>
  <si>
    <t>Valle de San Juan</t>
  </si>
  <si>
    <t>Paseo del Bosque</t>
  </si>
  <si>
    <t>Villa Residencial Del Bosque</t>
  </si>
  <si>
    <t>Paseo del Roble</t>
  </si>
  <si>
    <t>De Las Secuoyas</t>
  </si>
  <si>
    <t>De Los Geranios</t>
  </si>
  <si>
    <t>De Los Abetos</t>
  </si>
  <si>
    <t>De Las Macadamias</t>
  </si>
  <si>
    <t>Paseo del Nogal</t>
  </si>
  <si>
    <t>San Remo</t>
  </si>
  <si>
    <t>Paseo Coronado</t>
  </si>
  <si>
    <t>Paseo Banderas</t>
  </si>
  <si>
    <t>Cañadas Del Florido II Etapa</t>
  </si>
  <si>
    <t>Via Mykonos</t>
  </si>
  <si>
    <t>Via Ixtapa</t>
  </si>
  <si>
    <t>Via Huatulco</t>
  </si>
  <si>
    <t>Tijuana 2000</t>
  </si>
  <si>
    <t>Villa Del Sol 4ta. Sección</t>
  </si>
  <si>
    <t>Epatlan</t>
  </si>
  <si>
    <t>Solidaridad</t>
  </si>
  <si>
    <t>Colina de Capistrano</t>
  </si>
  <si>
    <t>Juan Ojeda Robles</t>
  </si>
  <si>
    <t>Río Churubusco</t>
  </si>
  <si>
    <t>Valle Redondo</t>
  </si>
  <si>
    <t>Paseo de Los Heroes</t>
  </si>
  <si>
    <t>Los Santos</t>
  </si>
  <si>
    <t>Marte</t>
  </si>
  <si>
    <t>Paseo Encanto del Mar</t>
  </si>
  <si>
    <t>Encanto Del Mar</t>
  </si>
  <si>
    <t>Paseo Quinta Del Rey</t>
  </si>
  <si>
    <t>Paseo de La Reina</t>
  </si>
  <si>
    <t>Paseo Vista Del Rey</t>
  </si>
  <si>
    <t>Badajoz</t>
  </si>
  <si>
    <t>Torremolinos</t>
  </si>
  <si>
    <t>Vista Dorada</t>
  </si>
  <si>
    <t>Oslo</t>
  </si>
  <si>
    <t>Lomas De Chapultepec California</t>
  </si>
  <si>
    <t>Niza</t>
  </si>
  <si>
    <t>Roma</t>
  </si>
  <si>
    <t>Turin</t>
  </si>
  <si>
    <t>Paseo Europa</t>
  </si>
  <si>
    <t xml:space="preserve">Cumbres </t>
  </si>
  <si>
    <t>Valle de San Simon</t>
  </si>
  <si>
    <t>Valle de San Bartolome</t>
  </si>
  <si>
    <t>Villas de Santiago</t>
  </si>
  <si>
    <t>Valle de San Pedro</t>
  </si>
  <si>
    <t>Paseo San Antonio</t>
  </si>
  <si>
    <t>Villas de San Antonio</t>
  </si>
  <si>
    <t>Presidente Jose Lopez Portillo</t>
  </si>
  <si>
    <t>San Lucas</t>
  </si>
  <si>
    <t>Del Arroyo</t>
  </si>
  <si>
    <t>Real De San Francisco</t>
  </si>
  <si>
    <t>Real de Calacoaya</t>
  </si>
  <si>
    <t>Real de Chiluga</t>
  </si>
  <si>
    <t>Lomas Del Arroyo</t>
  </si>
  <si>
    <t>Lomas Del Valle</t>
  </si>
  <si>
    <t>Lomas De La Mision</t>
  </si>
  <si>
    <t>Lomas Del Desierto</t>
  </si>
  <si>
    <t>Lomas Del Bajio</t>
  </si>
  <si>
    <t>Monte Cotopaxi</t>
  </si>
  <si>
    <t>Paseo Montecarlo</t>
  </si>
  <si>
    <t>Granados</t>
  </si>
  <si>
    <t>Paseos del Pacifico</t>
  </si>
  <si>
    <t>De Las Lomas</t>
  </si>
  <si>
    <t>Vistas De Palmillas</t>
  </si>
  <si>
    <t>Paseo de Los Laureles</t>
  </si>
  <si>
    <t>Lomas Del Ajusco</t>
  </si>
  <si>
    <t>Lomas Del Pedregal</t>
  </si>
  <si>
    <t>Loma Blanca</t>
  </si>
  <si>
    <t>Villa Residencial Del Bosque II Seccion</t>
  </si>
  <si>
    <t>Del Ebano</t>
  </si>
  <si>
    <t>Del Jacinto</t>
  </si>
  <si>
    <t>Paseo Alicante</t>
  </si>
  <si>
    <t>Villa Residencial Santa Fe Quinta Seccion</t>
  </si>
  <si>
    <t>Llanes</t>
  </si>
  <si>
    <t>Paseo Sorrentino</t>
  </si>
  <si>
    <t>Monza</t>
  </si>
  <si>
    <t>Brisas Del Mar</t>
  </si>
  <si>
    <t>Paseo Otay Vista</t>
  </si>
  <si>
    <t>Otay Vistas</t>
  </si>
  <si>
    <t>Vista del Rey</t>
  </si>
  <si>
    <t>Vista del Oro</t>
  </si>
  <si>
    <t>Del Arbol</t>
  </si>
  <si>
    <t>Vista Linda</t>
  </si>
  <si>
    <t>Rio Atoyac</t>
  </si>
  <si>
    <t>Paseo Marsella</t>
  </si>
  <si>
    <t>Avalon</t>
  </si>
  <si>
    <t>Vernon</t>
  </si>
  <si>
    <t>Arles</t>
  </si>
  <si>
    <t>San Agustin</t>
  </si>
  <si>
    <t>Santa Teresa</t>
  </si>
  <si>
    <t>San Javier</t>
  </si>
  <si>
    <t>Puesta Del Sol</t>
  </si>
  <si>
    <t>Tepeyac</t>
  </si>
  <si>
    <t>Torresitas Norte</t>
  </si>
  <si>
    <t>Delta 7</t>
  </si>
  <si>
    <t>De La Niña</t>
  </si>
  <si>
    <t>Ciudad de Los Niños</t>
  </si>
  <si>
    <t>Del Niño y Calle Rescate Mexico</t>
  </si>
  <si>
    <t>Del Servicio Civil</t>
  </si>
  <si>
    <t>Rescate Tijuana</t>
  </si>
  <si>
    <t>Cruz Ambar</t>
  </si>
  <si>
    <t>Grupos de Rescate de Baja California</t>
  </si>
  <si>
    <t>Encantada</t>
  </si>
  <si>
    <t>Colinas De San Ángel</t>
  </si>
  <si>
    <t>Cajeme</t>
  </si>
  <si>
    <t>Lomas Verdes</t>
  </si>
  <si>
    <t>Paseo Jardines</t>
  </si>
  <si>
    <t>Jardines Del Lago</t>
  </si>
  <si>
    <t>De La Margaritas</t>
  </si>
  <si>
    <t>Abedules</t>
  </si>
  <si>
    <t>Hacienda La Cienega</t>
  </si>
  <si>
    <t>Hacienda Montecillos</t>
  </si>
  <si>
    <t>Hacienda San Jose Cholul</t>
  </si>
  <si>
    <t>Hacienda San Bartolome</t>
  </si>
  <si>
    <t>Hacienda El Lencero</t>
  </si>
  <si>
    <t>Hacienda La Grande Este</t>
  </si>
  <si>
    <t>El Florido</t>
  </si>
  <si>
    <t>Virreyes Norte</t>
  </si>
  <si>
    <t>Hacienda Los Encinos</t>
  </si>
  <si>
    <t>Abedules 10332</t>
  </si>
  <si>
    <t>Hacienda San Bartolo</t>
  </si>
  <si>
    <t>El Descanso</t>
  </si>
  <si>
    <t>El Balcon</t>
  </si>
  <si>
    <t>El Observatorio</t>
  </si>
  <si>
    <t>Las Laderas</t>
  </si>
  <si>
    <t>Porticos</t>
  </si>
  <si>
    <t>Amanecer</t>
  </si>
  <si>
    <t>Las Terrazas</t>
  </si>
  <si>
    <t>Ilusion</t>
  </si>
  <si>
    <t>La Esperanza</t>
  </si>
  <si>
    <t>Del Ahuehuete</t>
  </si>
  <si>
    <t>Urbiquinta Del Cedro</t>
  </si>
  <si>
    <t>Paseo del Cedro</t>
  </si>
  <si>
    <t>Del Fresno</t>
  </si>
  <si>
    <t>Del Alamo</t>
  </si>
  <si>
    <t>De La Acacia</t>
  </si>
  <si>
    <t>Del Abeto</t>
  </si>
  <si>
    <t>Cidro</t>
  </si>
  <si>
    <t>Latania</t>
  </si>
  <si>
    <t>Del Encino</t>
  </si>
  <si>
    <t>Puerta Grande</t>
  </si>
  <si>
    <t>Puerta de Alcala</t>
  </si>
  <si>
    <t>Plaza Mexico</t>
  </si>
  <si>
    <t>Cumbres de Maltrata</t>
  </si>
  <si>
    <t>Cumbres De Juarez</t>
  </si>
  <si>
    <t>De Las Bugambilias</t>
  </si>
  <si>
    <t>Jardin De Las Bugambilias</t>
  </si>
  <si>
    <t>Urbivilla Del Prado Segunda Seccion</t>
  </si>
  <si>
    <t>De Los Puertos</t>
  </si>
  <si>
    <t>Paseo de Los Volcanes</t>
  </si>
  <si>
    <t>De Los Volcanes</t>
  </si>
  <si>
    <t>De Los Montes Atlas</t>
  </si>
  <si>
    <t>Ajusco</t>
  </si>
  <si>
    <t>De Las Peninsulas</t>
  </si>
  <si>
    <t>Del Prado</t>
  </si>
  <si>
    <t>De Los Montes Apalaches</t>
  </si>
  <si>
    <t>De La Sierra Madre</t>
  </si>
  <si>
    <t>De Las Islas</t>
  </si>
  <si>
    <t>De Las Rocosas</t>
  </si>
  <si>
    <t>De Los Archipielagos</t>
  </si>
  <si>
    <t>Del Arenal</t>
  </si>
  <si>
    <t>De Los Mares</t>
  </si>
  <si>
    <t>De Los Pirineos</t>
  </si>
  <si>
    <t>Del Carrizo</t>
  </si>
  <si>
    <t>Paseo del Prado</t>
  </si>
  <si>
    <t>Del Granado</t>
  </si>
  <si>
    <t>De La Higuera</t>
  </si>
  <si>
    <t>Del Peral</t>
  </si>
  <si>
    <t>Del Agave</t>
  </si>
  <si>
    <t>Del Guayabo</t>
  </si>
  <si>
    <t>Del Durazno</t>
  </si>
  <si>
    <t>Vista Del Valle Seccion Norte</t>
  </si>
  <si>
    <t>Camino Antiguo A Tecate</t>
  </si>
  <si>
    <t>Villas Del Dorado Primera Etapa</t>
  </si>
  <si>
    <t>General Felipe Angeles</t>
  </si>
  <si>
    <t>Isidoro Favela</t>
  </si>
  <si>
    <t>T</t>
  </si>
  <si>
    <t>General Trinidad Rodriguez</t>
  </si>
  <si>
    <t>Paseo Las Olas</t>
  </si>
  <si>
    <t>Del Cobre</t>
  </si>
  <si>
    <t>Real Del Oro</t>
  </si>
  <si>
    <t>Del Oro</t>
  </si>
  <si>
    <t>Parque De La Amistad, Fracción 4 Del Polígono Vialidad</t>
  </si>
  <si>
    <t>De Las Caobas y Circuito de Los Almendros</t>
  </si>
  <si>
    <t xml:space="preserve">De Las Caobas  </t>
  </si>
  <si>
    <t>Paseo de Las Magnolias y Circuito de Los Zapotes</t>
  </si>
  <si>
    <t>De Los Nogales</t>
  </si>
  <si>
    <t>De Los Olivos y Circuito de Los Pinos</t>
  </si>
  <si>
    <t>De Los Pinos y Circuito de Los Mezquitez</t>
  </si>
  <si>
    <t>De Los Mezquitez y Circuito de Los Ocotes</t>
  </si>
  <si>
    <t>De Los Cerezos y Circuito de Jacarandas</t>
  </si>
  <si>
    <t>De Jacarandas y Circuito de Hayas</t>
  </si>
  <si>
    <t>De Hayas y Circuito de Girasoles</t>
  </si>
  <si>
    <t>De Girasoles y Circuito de Clavelinas</t>
  </si>
  <si>
    <t>De Los Girasoles</t>
  </si>
  <si>
    <t>Aurora</t>
  </si>
  <si>
    <t>Terrazas De La Presa Secc Vistas</t>
  </si>
  <si>
    <t>Via Toscana</t>
  </si>
  <si>
    <t>Cumbres De Juarez Seccion Toscano</t>
  </si>
  <si>
    <t>Paseo del Olivo</t>
  </si>
  <si>
    <t>Urbivilla Del Olivo</t>
  </si>
  <si>
    <t>De La Iberica</t>
  </si>
  <si>
    <t>Del Olivo</t>
  </si>
  <si>
    <t>Paseo Del Olivo</t>
  </si>
  <si>
    <t>Del Adriatico</t>
  </si>
  <si>
    <t>Paseo del Mediterraneo</t>
  </si>
  <si>
    <t>Monte Kenya</t>
  </si>
  <si>
    <t>Real De Loma Bonita</t>
  </si>
  <si>
    <t xml:space="preserve">Monte Gredos </t>
  </si>
  <si>
    <t>Monte Vision</t>
  </si>
  <si>
    <t>Monte Toledo</t>
  </si>
  <si>
    <t>Monte Maria</t>
  </si>
  <si>
    <t>Monte Tres Picos</t>
  </si>
  <si>
    <t>Monte Elbrus</t>
  </si>
  <si>
    <t>Terrazas De Mendoza Cañada Del Sauce Sur Parque Publico De Conservacion</t>
  </si>
  <si>
    <t>San Cristobal</t>
  </si>
  <si>
    <t>San Pablo</t>
  </si>
  <si>
    <t>Todos Los Santos</t>
  </si>
  <si>
    <t>De Los Carlos</t>
  </si>
  <si>
    <t>Alejandro</t>
  </si>
  <si>
    <t>De Las Eugenias</t>
  </si>
  <si>
    <t>Boyero</t>
  </si>
  <si>
    <t>De Rene</t>
  </si>
  <si>
    <t>Del Cerezo</t>
  </si>
  <si>
    <t xml:space="preserve">Villa Del Campo </t>
  </si>
  <si>
    <t>Villa Del Campo</t>
  </si>
  <si>
    <t>De Las Cordilleras</t>
  </si>
  <si>
    <t>Tenorio</t>
  </si>
  <si>
    <t>Palma de Mallorca</t>
  </si>
  <si>
    <t>Valle Redondo y Blvd. Paseo Del Campo</t>
  </si>
  <si>
    <t>Parajes Del Valle</t>
  </si>
  <si>
    <t>Valle de Mena</t>
  </si>
  <si>
    <t>Valle de La Roca</t>
  </si>
  <si>
    <t>Paseo del Campo</t>
  </si>
  <si>
    <t>Valle Grande Sur</t>
  </si>
  <si>
    <t>Valle de Los Encinos</t>
  </si>
  <si>
    <t>Valle del Cauca</t>
  </si>
  <si>
    <t>Los Pinos</t>
  </si>
  <si>
    <t>Mexicali</t>
  </si>
  <si>
    <t>Del Rincon</t>
  </si>
  <si>
    <t>Rincon Del Olivo</t>
  </si>
  <si>
    <t>Rincon Del Rosal</t>
  </si>
  <si>
    <t>Rincon Del Cipres</t>
  </si>
  <si>
    <t>Acapulco</t>
  </si>
  <si>
    <t>Parque Industrial Pacifico IV</t>
  </si>
  <si>
    <t>Del Cenzontle</t>
  </si>
  <si>
    <t>Del Colibrí</t>
  </si>
  <si>
    <t>Del Cuervo</t>
  </si>
  <si>
    <t>Del Flamenco</t>
  </si>
  <si>
    <t>Del Semillero</t>
  </si>
  <si>
    <t>Valle de Renee</t>
  </si>
  <si>
    <t>Valle Escondido</t>
  </si>
  <si>
    <t>Tercer Ayuntamiento</t>
  </si>
  <si>
    <t>Valle de Eugenia</t>
  </si>
  <si>
    <t>Valle de Bravo</t>
  </si>
  <si>
    <t>Valle de Los Carlos</t>
  </si>
  <si>
    <t>Valle de Elias</t>
  </si>
  <si>
    <t>Valle de Alberto</t>
  </si>
  <si>
    <t>De Los Grandes Valles</t>
  </si>
  <si>
    <t>Valle de Los Marcos</t>
  </si>
  <si>
    <t>Paseo del Alamo</t>
  </si>
  <si>
    <t>Urbiquinta Del Cedro Segunda Seccion</t>
  </si>
  <si>
    <t>Cipreces</t>
  </si>
  <si>
    <t>Ribera Del Bosque</t>
  </si>
  <si>
    <t>Casuarinas</t>
  </si>
  <si>
    <t>De Los Lagos</t>
  </si>
  <si>
    <t>Camino Al Murua</t>
  </si>
  <si>
    <t>Valle del Rosario</t>
  </si>
  <si>
    <t>Camino del Valle Real</t>
  </si>
  <si>
    <t>Villa Del Campo II</t>
  </si>
  <si>
    <t>Del Aguila</t>
  </si>
  <si>
    <t>Paseo del Valle</t>
  </si>
  <si>
    <t>Del Agricola</t>
  </si>
  <si>
    <t>De La Fruta</t>
  </si>
  <si>
    <t>De Las Naciones</t>
  </si>
  <si>
    <t>De Las Americas</t>
  </si>
  <si>
    <t>De Europa</t>
  </si>
  <si>
    <t>De Africa</t>
  </si>
  <si>
    <t>Paseo de las Misiones</t>
  </si>
  <si>
    <t>Villa Del Alamo</t>
  </si>
  <si>
    <t>De Las Flores</t>
  </si>
  <si>
    <t>Paseo de las Rosas</t>
  </si>
  <si>
    <t>Del Arbusto</t>
  </si>
  <si>
    <t>Garcia</t>
  </si>
  <si>
    <t>Rancho Maria De La Cruz / Francisco Zarco</t>
  </si>
  <si>
    <t>Paseo San Pedro</t>
  </si>
  <si>
    <t>Martin</t>
  </si>
  <si>
    <t>Paseo San Francisco</t>
  </si>
  <si>
    <t>San Francisco</t>
  </si>
  <si>
    <t>Jardines De La Mision</t>
  </si>
  <si>
    <t>Paseo De Las Misiones</t>
  </si>
  <si>
    <t>De Los Misioneros</t>
  </si>
  <si>
    <t>Emperadores</t>
  </si>
  <si>
    <t>Cuesta Blanca Seccion Loma Blanca</t>
  </si>
  <si>
    <t>Guadalupe</t>
  </si>
  <si>
    <t>Loma Del Pacifico</t>
  </si>
  <si>
    <t>Loma Encantada</t>
  </si>
  <si>
    <t>Tola Martin</t>
  </si>
  <si>
    <t>Loma Alta</t>
  </si>
  <si>
    <t>Del Alba</t>
  </si>
  <si>
    <t>Crepusculo</t>
  </si>
  <si>
    <t>Vistas</t>
  </si>
  <si>
    <t>La Encantada</t>
  </si>
  <si>
    <t>Uno Poniente</t>
  </si>
  <si>
    <t>Edificio De Seguridad Pública Mesa De Otay (Ciudad Industrial)</t>
  </si>
  <si>
    <t>Del Tule</t>
  </si>
  <si>
    <t>Del Pino</t>
  </si>
  <si>
    <t>Paseo Del Alamo</t>
  </si>
  <si>
    <t>Del Roble</t>
  </si>
  <si>
    <t>La Escondida</t>
  </si>
  <si>
    <t>Garita De Otay Oficinas De La Delegacion Otay Centenario</t>
  </si>
  <si>
    <t>Los Alisos San Vicente Y Los Alisos Cueros De Venado (Hacienda Las Delicias)</t>
  </si>
  <si>
    <t>Laguna Encantada</t>
  </si>
  <si>
    <t>Laguna Magica</t>
  </si>
  <si>
    <t>Datil</t>
  </si>
  <si>
    <t xml:space="preserve">Lomas De La Amistad </t>
  </si>
  <si>
    <t>Manuel Villa</t>
  </si>
  <si>
    <t>Huapango</t>
  </si>
  <si>
    <t>Paseo De Los Reyes</t>
  </si>
  <si>
    <t>De Los Reyes Norte</t>
  </si>
  <si>
    <t>Bogota</t>
  </si>
  <si>
    <t>Colinas De California</t>
  </si>
  <si>
    <t>Guatemala</t>
  </si>
  <si>
    <t>Santiago</t>
  </si>
  <si>
    <t>Costa Rica</t>
  </si>
  <si>
    <t>Belice</t>
  </si>
  <si>
    <t>Napoles</t>
  </si>
  <si>
    <t>San Marino</t>
  </si>
  <si>
    <t>Milan</t>
  </si>
  <si>
    <t>Salerno</t>
  </si>
  <si>
    <t>Corcega</t>
  </si>
  <si>
    <t>Mesana</t>
  </si>
  <si>
    <t>Brescia</t>
  </si>
  <si>
    <t>Genova</t>
  </si>
  <si>
    <t>Asti</t>
  </si>
  <si>
    <t>Vercelli</t>
  </si>
  <si>
    <t>Imperia</t>
  </si>
  <si>
    <t>Residencial San Marino 2da</t>
  </si>
  <si>
    <t>Vicenza</t>
  </si>
  <si>
    <t>Marche</t>
  </si>
  <si>
    <t>Real de La Fe</t>
  </si>
  <si>
    <t>Real de Baja California</t>
  </si>
  <si>
    <t xml:space="preserve">Real de Baja California </t>
  </si>
  <si>
    <t>Real de Mextli</t>
  </si>
  <si>
    <t>Real Del Marques</t>
  </si>
  <si>
    <t>Real De San Francisco II Etapa</t>
  </si>
  <si>
    <t>Real De San Francisco III Etapa</t>
  </si>
  <si>
    <t>Real De San Francisco IV Etapa</t>
  </si>
  <si>
    <t>La Sierra Sección Villa Residencial Colinas Del Rey</t>
  </si>
  <si>
    <t>Villa Residencial Santa Fe III</t>
  </si>
  <si>
    <t>Adolfo Lopez Mateos</t>
  </si>
  <si>
    <t>Rio Amazonas</t>
  </si>
  <si>
    <t>Costarricenses</t>
  </si>
  <si>
    <t>Mexicanos</t>
  </si>
  <si>
    <t>Colombianos</t>
  </si>
  <si>
    <t>Haitianos</t>
  </si>
  <si>
    <t>Italia</t>
  </si>
  <si>
    <t>Real de Nayarit</t>
  </si>
  <si>
    <t>Real de Jalapa</t>
  </si>
  <si>
    <t xml:space="preserve">Ejido Francisco Villa </t>
  </si>
  <si>
    <t xml:space="preserve">Francisco Zarco </t>
  </si>
  <si>
    <t>Antiguo Camino Tijuana</t>
  </si>
  <si>
    <t>Rocinante</t>
  </si>
  <si>
    <t>Acacias</t>
  </si>
  <si>
    <t xml:space="preserve">Centro Urbano 70-76 </t>
  </si>
  <si>
    <t>El Alamo</t>
  </si>
  <si>
    <t xml:space="preserve">Patria Nueva </t>
  </si>
  <si>
    <t>Plaza Nubes Sur</t>
  </si>
  <si>
    <t xml:space="preserve">Playas De Tijuana El Dorado </t>
  </si>
  <si>
    <t>Del Granito</t>
  </si>
  <si>
    <t>Del Aire</t>
  </si>
  <si>
    <t>Paseo de las Lomas</t>
  </si>
  <si>
    <t xml:space="preserve">Villa Lomas </t>
  </si>
  <si>
    <t>Terrazas De La Presa Sección Vistas</t>
  </si>
  <si>
    <t>Paseo Del Valle</t>
  </si>
  <si>
    <t>Lomas De San Pedro</t>
  </si>
  <si>
    <t>Las Palomas</t>
  </si>
  <si>
    <t>Margarita</t>
  </si>
  <si>
    <t>Altabrisa</t>
  </si>
  <si>
    <t xml:space="preserve">Altrabrisa </t>
  </si>
  <si>
    <t xml:space="preserve">Campos </t>
  </si>
  <si>
    <t>Plaza del Monte Libano</t>
  </si>
  <si>
    <t xml:space="preserve">Lomas Conjunto Residencial </t>
  </si>
  <si>
    <t>Plaza del Monte Sinai</t>
  </si>
  <si>
    <t>Plaza Monte Tauro</t>
  </si>
  <si>
    <t>Del Pedregal</t>
  </si>
  <si>
    <t xml:space="preserve">Playas De Tijuana Sección El Dorado </t>
  </si>
  <si>
    <t>Rinconada Del Laurel</t>
  </si>
  <si>
    <t xml:space="preserve">Rinconada De Otay </t>
  </si>
  <si>
    <t>ITR de Puebla</t>
  </si>
  <si>
    <t xml:space="preserve">Tecnológico </t>
  </si>
  <si>
    <t>Vid</t>
  </si>
  <si>
    <t xml:space="preserve">Desarrollo Urbano El Florido </t>
  </si>
  <si>
    <t>Lomas Campestre</t>
  </si>
  <si>
    <t xml:space="preserve">Lomas De Agua Caliente  </t>
  </si>
  <si>
    <t>Puertos del Sur</t>
  </si>
  <si>
    <t xml:space="preserve">Lomas Hipódromo  </t>
  </si>
  <si>
    <t xml:space="preserve">San Carlos </t>
  </si>
  <si>
    <t>Mision San Javier</t>
  </si>
  <si>
    <t xml:space="preserve">Desarrollo Urbano Zona Río </t>
  </si>
  <si>
    <t>Francisco Goitia</t>
  </si>
  <si>
    <t xml:space="preserve">Desarrollo Urbano Zona Río  </t>
  </si>
  <si>
    <t>Desarrollo Urbano Residencial Los Alamos</t>
  </si>
  <si>
    <t>Alfonso Vidal Y Planas</t>
  </si>
  <si>
    <t>Villa Fontana Primera Seccion</t>
  </si>
  <si>
    <t>Balconcitos</t>
  </si>
  <si>
    <t>Infonavit Cachanilla</t>
  </si>
  <si>
    <t xml:space="preserve">Laderas Monterrey </t>
  </si>
  <si>
    <t>Paseo Montes Escandi</t>
  </si>
  <si>
    <t>ITR de La Paz</t>
  </si>
  <si>
    <t xml:space="preserve">Tecnológico  </t>
  </si>
  <si>
    <t xml:space="preserve">Parque Industrial Internacional Tijuana </t>
  </si>
  <si>
    <t>Sauce</t>
  </si>
  <si>
    <t xml:space="preserve">Desarrollo Urbano El Florido 1ra. Sección </t>
  </si>
  <si>
    <t>Uva</t>
  </si>
  <si>
    <t xml:space="preserve">Desarrollo Urbano El Florido 2da. Sección </t>
  </si>
  <si>
    <t xml:space="preserve">Lomas De Agua Caliente </t>
  </si>
  <si>
    <t>Presidente Vicente Guerrero</t>
  </si>
  <si>
    <t xml:space="preserve">Infonavit Presidentes </t>
  </si>
  <si>
    <t>De Santa Maria Poniente</t>
  </si>
  <si>
    <t>Paseos De Santa María</t>
  </si>
  <si>
    <t>De Santa Maria Oriente</t>
  </si>
  <si>
    <t>Paseos de Santa Maria</t>
  </si>
  <si>
    <t>Bulevard Los Olivos</t>
  </si>
  <si>
    <t>La Angostura</t>
  </si>
  <si>
    <t>Colina San Pedro</t>
  </si>
  <si>
    <t>Colina San Fernando</t>
  </si>
  <si>
    <t>Delicias</t>
  </si>
  <si>
    <t>Arroyo Del Campo</t>
  </si>
  <si>
    <t>Arroyo El Descanso</t>
  </si>
  <si>
    <t>Hacienda Santa Maria</t>
  </si>
  <si>
    <t>Hacienda Santa Cecilia</t>
  </si>
  <si>
    <t>Delicias Sur</t>
  </si>
  <si>
    <t>Cataviña</t>
  </si>
  <si>
    <t>Ciudad Valle De Las Palmas</t>
  </si>
  <si>
    <t>Cantamar</t>
  </si>
  <si>
    <t>San Pedro Martir</t>
  </si>
  <si>
    <t>Real Del Castillo</t>
  </si>
  <si>
    <t>El Porvenir</t>
  </si>
  <si>
    <t>Pueblo Bonito</t>
  </si>
  <si>
    <t>Puerto Nuevo</t>
  </si>
  <si>
    <t>Popotla</t>
  </si>
  <si>
    <t>Calafia</t>
  </si>
  <si>
    <t xml:space="preserve">San Antonio De Los Buenos </t>
  </si>
  <si>
    <t>General Adolfo Ruiz Cortinez</t>
  </si>
  <si>
    <t>Jardin Botanico</t>
  </si>
  <si>
    <t>Verona</t>
  </si>
  <si>
    <t>Emilia</t>
  </si>
  <si>
    <t>Sicilia</t>
  </si>
  <si>
    <t>Natura</t>
  </si>
  <si>
    <t>Del Quetzal</t>
  </si>
  <si>
    <t>Cueros de Venado</t>
  </si>
  <si>
    <t>Kumiai</t>
  </si>
  <si>
    <t>Bonanza</t>
  </si>
  <si>
    <t>Rampa Xochimilco</t>
  </si>
  <si>
    <t>Bosques de Coniferas</t>
  </si>
  <si>
    <t>Guanabana</t>
  </si>
  <si>
    <t>Las Huertas 1ra. Seccion</t>
  </si>
  <si>
    <t>Varese</t>
  </si>
  <si>
    <t>Calabria</t>
  </si>
  <si>
    <t>Mantua</t>
  </si>
  <si>
    <t>Barcelona</t>
  </si>
  <si>
    <t>Girona</t>
  </si>
  <si>
    <t>Camino del Sol</t>
  </si>
  <si>
    <t>Cachanilla</t>
  </si>
  <si>
    <t>Centinela</t>
  </si>
  <si>
    <t>Del Centinela</t>
  </si>
  <si>
    <t>Sahuaro</t>
  </si>
  <si>
    <t>Girasol</t>
  </si>
  <si>
    <t>Camino Vecinal</t>
  </si>
  <si>
    <t>Club de Leones</t>
  </si>
  <si>
    <t xml:space="preserve">La Jolla </t>
  </si>
  <si>
    <t>Del Marmol</t>
  </si>
  <si>
    <t>Piedras Blancas</t>
  </si>
  <si>
    <t>Salvador Rosas Magallon</t>
  </si>
  <si>
    <t xml:space="preserve">Camino Verde </t>
  </si>
  <si>
    <t>De Los Robles</t>
  </si>
  <si>
    <t>Paseos Del Vergel</t>
  </si>
  <si>
    <t>De Los Serbales</t>
  </si>
  <si>
    <t>De Los Laureles</t>
  </si>
  <si>
    <t>De Los Olmos</t>
  </si>
  <si>
    <t>De Los Espinos</t>
  </si>
  <si>
    <t>La Vista</t>
  </si>
  <si>
    <t>La Loma</t>
  </si>
  <si>
    <t>De Los Presidentes</t>
  </si>
  <si>
    <t>H. XIII Ayuntamiento</t>
  </si>
  <si>
    <t>H. XV Ayuntamiento</t>
  </si>
  <si>
    <t>H. XIV Ayuntamiento</t>
  </si>
  <si>
    <t>H. XVII Ayuntamiento</t>
  </si>
  <si>
    <t>De La Hermandad</t>
  </si>
  <si>
    <t>H. I Ayuntamiento</t>
  </si>
  <si>
    <t>H. X Ayuntamiento</t>
  </si>
  <si>
    <t>H. XIX Ayuntamiento</t>
  </si>
  <si>
    <t>H. II Ayuntamiento</t>
  </si>
  <si>
    <t>Praderas</t>
  </si>
  <si>
    <t>Praderas De La Gloria</t>
  </si>
  <si>
    <t>De Los Abedules</t>
  </si>
  <si>
    <t>De Las Acacias</t>
  </si>
  <si>
    <t>Servicio</t>
  </si>
  <si>
    <t>Derecho  de Via F.F.C.C.  Km 32+886.55</t>
  </si>
  <si>
    <t xml:space="preserve">Valle Redondo </t>
  </si>
  <si>
    <t>Tarahumara</t>
  </si>
  <si>
    <t>Del Potrero</t>
  </si>
  <si>
    <t>Don Rafael</t>
  </si>
  <si>
    <t>De La Rosa</t>
  </si>
  <si>
    <t>Espirea</t>
  </si>
  <si>
    <t>Alcatraz</t>
  </si>
  <si>
    <t>Saturno</t>
  </si>
  <si>
    <t>El Refugio Este</t>
  </si>
  <si>
    <t>Bosque Boreal</t>
  </si>
  <si>
    <t>Bosques Tropicales</t>
  </si>
  <si>
    <t>La Paz</t>
  </si>
  <si>
    <t>Los Laureles</t>
  </si>
  <si>
    <t>Hacienda San Agustin</t>
  </si>
  <si>
    <t>Hacienda San Gabriel</t>
  </si>
  <si>
    <t>Hacienda San Jose</t>
  </si>
  <si>
    <t>Hacienda San Vicente</t>
  </si>
  <si>
    <t>Varita de Nardo</t>
  </si>
  <si>
    <t>Real De San Francisco II</t>
  </si>
  <si>
    <t xml:space="preserve">Morada del Rey </t>
  </si>
  <si>
    <t>Real del Bosque</t>
  </si>
  <si>
    <t>De La Plata</t>
  </si>
  <si>
    <t>Puerta Plata, Primera Etapa</t>
  </si>
  <si>
    <t>Puerta Plata</t>
  </si>
  <si>
    <t>Estaño</t>
  </si>
  <si>
    <t>Lazaro Cardenas</t>
  </si>
  <si>
    <t>Juan Diego</t>
  </si>
  <si>
    <t xml:space="preserve">San Mateo </t>
  </si>
  <si>
    <t>Don Alberto</t>
  </si>
  <si>
    <t>Villa Meseta</t>
  </si>
  <si>
    <t>Villas Santa Fe</t>
  </si>
  <si>
    <t>Estrellas Del Pacifico</t>
  </si>
  <si>
    <t>Estrella del Sur</t>
  </si>
  <si>
    <t>Lardero</t>
  </si>
  <si>
    <t xml:space="preserve">Rancho Maria De La Cruz </t>
  </si>
  <si>
    <t>Micaela Cuevas</t>
  </si>
  <si>
    <t>Natura Seccion Arboledas</t>
  </si>
  <si>
    <t>Floresta</t>
  </si>
  <si>
    <t>Arboledas</t>
  </si>
  <si>
    <t>Libramiento Nueva Aurora</t>
  </si>
  <si>
    <t>Padre Kino</t>
  </si>
  <si>
    <t>Padre Ugarte</t>
  </si>
  <si>
    <t>Del Huerto</t>
  </si>
  <si>
    <t>Quintana Roo</t>
  </si>
  <si>
    <t>Mar Cozumel</t>
  </si>
  <si>
    <t>Amaranto</t>
  </si>
  <si>
    <t>Por Talud</t>
  </si>
  <si>
    <t>Cumbres De Juárez</t>
  </si>
  <si>
    <t>Rio Tijuana</t>
  </si>
  <si>
    <t>Vista del Rio</t>
  </si>
  <si>
    <t>Miraflores</t>
  </si>
  <si>
    <t>El Rubi</t>
  </si>
  <si>
    <t>Zona Rio Tijuana</t>
  </si>
  <si>
    <t>Aldrete</t>
  </si>
  <si>
    <t>Puente Mexico</t>
  </si>
  <si>
    <t>Apolo</t>
  </si>
  <si>
    <t>Baja Malibu, Sección Lomas</t>
  </si>
  <si>
    <t>Atenea</t>
  </si>
  <si>
    <t>Sueños Del Mar</t>
  </si>
  <si>
    <t>De Los Dioses</t>
  </si>
  <si>
    <t>Calitta</t>
  </si>
  <si>
    <t>Costiera Amalfitana</t>
  </si>
  <si>
    <t>San Pietro</t>
  </si>
  <si>
    <t>Flores Magón</t>
  </si>
  <si>
    <t>Libramiento Sur</t>
  </si>
  <si>
    <t>San Diego</t>
  </si>
  <si>
    <t>Murua Poniente</t>
  </si>
  <si>
    <t>Cuarzo</t>
  </si>
  <si>
    <t>Rancho San Isidro Ajolojol</t>
  </si>
  <si>
    <t>Hacienda San Marcos</t>
  </si>
  <si>
    <t>Hacienda San Marcelo</t>
  </si>
  <si>
    <t>Hacienda San Faustino</t>
  </si>
  <si>
    <t>Hacienda San Dionisio</t>
  </si>
  <si>
    <t>Hacienda San Fernando</t>
  </si>
  <si>
    <t>Hacienda San Marcelino</t>
  </si>
  <si>
    <t>Hacienda San Felipe</t>
  </si>
  <si>
    <t>Hacienda San Ángel</t>
  </si>
  <si>
    <t>Hacienda San Doroteo</t>
  </si>
  <si>
    <t>Héctor Terán Terán</t>
  </si>
  <si>
    <t>De los Grandes Lagos Norte</t>
  </si>
  <si>
    <t>El Lago</t>
  </si>
  <si>
    <t>Vista de la Roca</t>
  </si>
  <si>
    <t>Vista del Río Norte</t>
  </si>
  <si>
    <t>Barranca del Cobre</t>
  </si>
  <si>
    <t>Real de las Maravillas</t>
  </si>
  <si>
    <t>Amazonas</t>
  </si>
  <si>
    <t>Canaima</t>
  </si>
  <si>
    <t>Chichenitza</t>
  </si>
  <si>
    <t>Tulum</t>
  </si>
  <si>
    <t>Las Maravillas</t>
  </si>
  <si>
    <t xml:space="preserve">Viñas del Mar </t>
  </si>
  <si>
    <t>Real del Mar</t>
  </si>
  <si>
    <t>Cariñena</t>
  </si>
  <si>
    <t>Jerez</t>
  </si>
  <si>
    <t>Valparaíso Residencial</t>
  </si>
  <si>
    <t>Punta Arenas</t>
  </si>
  <si>
    <t>Ballenar</t>
  </si>
  <si>
    <t>De las Eugenias</t>
  </si>
  <si>
    <t>Carretera Libre Antigüo Camino Tijuana</t>
  </si>
  <si>
    <t>Valle de Apan</t>
  </si>
  <si>
    <t>Valle Acatlán</t>
  </si>
  <si>
    <t>Valle del Mezquital</t>
  </si>
  <si>
    <t>Del Bajio</t>
  </si>
  <si>
    <t>Del Ciprés</t>
  </si>
  <si>
    <t>Ejido Francisco Villa</t>
  </si>
  <si>
    <t>Cañón del Padre</t>
  </si>
  <si>
    <t>Tijuana-Ensenada</t>
  </si>
  <si>
    <t>De las Margaritas</t>
  </si>
  <si>
    <t>De los Vados</t>
  </si>
  <si>
    <t>De la Pradera</t>
  </si>
  <si>
    <t>Del Bosque</t>
  </si>
  <si>
    <t>De la Llanura</t>
  </si>
  <si>
    <t>Del Pastizal</t>
  </si>
  <si>
    <t>Del Campo</t>
  </si>
  <si>
    <t>Guadalupe Victoria</t>
  </si>
  <si>
    <t>Ex Ejido Chilpancingo Zona Urbana</t>
  </si>
  <si>
    <t>Tamarindo</t>
  </si>
  <si>
    <t>El Florido 1a. y 2a. Sección</t>
  </si>
  <si>
    <t>Fresa</t>
  </si>
  <si>
    <t>Olas Altas</t>
  </si>
  <si>
    <t>Playas de Tijuana Sección Coronado</t>
  </si>
  <si>
    <t>Paseo Islas Coronado</t>
  </si>
  <si>
    <t>Jesús Yuren</t>
  </si>
  <si>
    <t>Colina de San Sebastián</t>
  </si>
  <si>
    <t>Dalia</t>
  </si>
  <si>
    <t>Desarrollo Urbano Mariano Matamoros</t>
  </si>
  <si>
    <t>Cártamo</t>
  </si>
  <si>
    <t>Montana</t>
  </si>
  <si>
    <t>De los Ficus</t>
  </si>
  <si>
    <t>Tibet</t>
  </si>
  <si>
    <t>Colonia Internacional</t>
  </si>
  <si>
    <t>Plaza San Marcos</t>
  </si>
  <si>
    <t>Colonia Las Plazas</t>
  </si>
  <si>
    <t>Valor Catastral 2018</t>
  </si>
  <si>
    <t>Diferencia</t>
  </si>
  <si>
    <t>Comentarios</t>
  </si>
  <si>
    <t>Zona Homogénea</t>
  </si>
  <si>
    <t>ZH SIAU</t>
  </si>
  <si>
    <t>Estado</t>
  </si>
  <si>
    <t>OBSERVACIONES</t>
  </si>
  <si>
    <t>Fecha de Publicación</t>
  </si>
  <si>
    <t>Fecha Del Contrato De Donación O Escritura</t>
  </si>
  <si>
    <t>Fecha De Inscripción En El Rppc</t>
  </si>
  <si>
    <t>No. De Partida Registral</t>
  </si>
  <si>
    <t>Folio Real</t>
  </si>
  <si>
    <t>Enanjenante</t>
  </si>
  <si>
    <t>Denominacion Del Bien Inmueble</t>
  </si>
  <si>
    <t>Tipo de Asentamiento</t>
  </si>
  <si>
    <t>Naturaleza del Bien Inmueble</t>
  </si>
  <si>
    <t>Caracter del Monumento</t>
  </si>
  <si>
    <t>Tipo de Inmueble</t>
  </si>
  <si>
    <t>Operación que dio origen a la adquisicion del bien inmueble</t>
  </si>
  <si>
    <t>Titulo o documento con el que se adquirio el bien Inmueble</t>
  </si>
  <si>
    <t>No. Escritura</t>
  </si>
  <si>
    <t>Volumen</t>
  </si>
  <si>
    <t>Fecha de Documento</t>
  </si>
  <si>
    <t>Fecha Publicación Incorporacion Mpal</t>
  </si>
  <si>
    <t>Mes de Registro en Padron Inmobiliario Municipal</t>
  </si>
  <si>
    <t>Tipo de Valor</t>
  </si>
  <si>
    <t>Contrato de Donación</t>
  </si>
  <si>
    <t>Ocupado por instalaciones deportivas, recreativas y social del sindicato nacional del IMSS (en comodato)</t>
  </si>
  <si>
    <t>Total de vialidades del Fraccionamiento</t>
  </si>
  <si>
    <t>Vías Públicas</t>
  </si>
  <si>
    <t xml:space="preserve">Libre de invasión </t>
  </si>
  <si>
    <t>En proceso de recuperacion. Propuesto para pago a favor de ROMA FOOD por sentencia definitiva.</t>
  </si>
  <si>
    <t>A nombre de Liza Hoffman Glez sup. 2,605.52</t>
  </si>
  <si>
    <t>Equipamiento urbano</t>
  </si>
  <si>
    <t>A nombre de Lucia Celina Gonzalez Loaiza sup. 970.89</t>
  </si>
  <si>
    <t>A NOMBRE DE LUCIA GONZALEZ LOAIZA</t>
  </si>
  <si>
    <t>A NOMBRE DE UN PARTICULAR</t>
  </si>
  <si>
    <t>Afectado por relotificación de lotes 2, 9, 10, 11 y 12 de la Mza. 101 Fracc. Valle del Sur mediante oficio SD-389/03 del 07-Jul-2003 inscrito bajo partida 5327298.</t>
  </si>
  <si>
    <t>REVISAR</t>
  </si>
  <si>
    <t>PC</t>
  </si>
  <si>
    <t>Oficinas de Gobierno</t>
  </si>
  <si>
    <t>No existe clave</t>
  </si>
  <si>
    <t>NO EXISTE CLAVE</t>
  </si>
  <si>
    <t>SE CONSERVÓ VALOR DE 2010</t>
  </si>
  <si>
    <t>Canalización pluvial</t>
  </si>
  <si>
    <t>Clave correcta MN-409-002</t>
  </si>
  <si>
    <t>Clave correcta MN-409-004</t>
  </si>
  <si>
    <t>Panteón</t>
  </si>
  <si>
    <t>EN PROCESO</t>
  </si>
  <si>
    <t>A nombre de Gobierno del Estado</t>
  </si>
  <si>
    <t>ESTA CLAVE APARECE A NOMBRE DE GOB. DEL ESTADO</t>
  </si>
  <si>
    <t>Parcialmente ocupado por cancha deportiva, instalaciones de CESPT y casas</t>
  </si>
  <si>
    <t>Clave correcta MN-409-003</t>
  </si>
  <si>
    <t>SIN ZH</t>
  </si>
  <si>
    <t>SIN ZH, SE DEJO VALOR DEL PADRÓN 2010</t>
  </si>
  <si>
    <t>Libre de invasión</t>
  </si>
  <si>
    <t>Implicado en un juicio de prescripción atendiéndose en Consejería Jurídica Municipal</t>
  </si>
  <si>
    <t>6066</t>
  </si>
  <si>
    <t>6088</t>
  </si>
  <si>
    <t>6065</t>
  </si>
  <si>
    <t>Ocupado por una palapa. Implicado en un juicio de prescripción atendiéndose en Consejería Jurídica Municipal.</t>
  </si>
  <si>
    <t xml:space="preserve">Usado como estacionamiento de edificios habitacionales </t>
  </si>
  <si>
    <t>BAJA DE CLAVE</t>
  </si>
  <si>
    <t>BAJA DE CLAVE, SE PUSO VALOR DE LOS PREDIOS DE DONACION</t>
  </si>
  <si>
    <t>SE MODIFICO ZH 4061 Y VALOR SEGÚN SIAU</t>
  </si>
  <si>
    <t>Con oficio BI/1063/2012 de fecha 15-oct-12 se solicitó a Catastro asignara clave catastral a lote 2 mza. 105, sup. 4,781.13 m2 ya que se encuentra fusionado con el predio con clave SL-105-001 Sup. 25,624.17 m2 apareciendo en Siau esta ultima clave con una superificie documental de 30,444.30 m2.</t>
  </si>
  <si>
    <t>REVISAR NOTA</t>
  </si>
  <si>
    <t>6DH</t>
  </si>
  <si>
    <t>VALOR DE AVALUO</t>
  </si>
  <si>
    <t>4BM</t>
  </si>
  <si>
    <t>Gobierno del Estado</t>
  </si>
  <si>
    <t>Decreto</t>
  </si>
  <si>
    <t>Decreto 128</t>
  </si>
  <si>
    <t>4KL</t>
  </si>
  <si>
    <t>Varios</t>
  </si>
  <si>
    <t>Habilitado como parque en excelentes condiciones</t>
  </si>
  <si>
    <t>NO HAY</t>
  </si>
  <si>
    <t>4JU</t>
  </si>
  <si>
    <t>Mercado Municipal</t>
  </si>
  <si>
    <t>Revisar la superficie</t>
  </si>
  <si>
    <t>3FR</t>
  </si>
  <si>
    <t>Parque Público, Gimnasio, Centro Comunitario y Campo de Beis bol</t>
  </si>
  <si>
    <t>4CE</t>
  </si>
  <si>
    <t>REVISAR, NO FUE MODIFICADO EL VALOR SE DEJO EL VALOR DEL PADRÓN 2010</t>
  </si>
  <si>
    <t>No tiene clave catastral</t>
  </si>
  <si>
    <t>SIN CLAVE CAT</t>
  </si>
  <si>
    <t>HAY DIFERENCIAS EN SUPERFICIES QUE APARECEN EN SIAU CON RESPECTO A LA QUE INDICA EL PADRON</t>
  </si>
  <si>
    <t>SA</t>
  </si>
  <si>
    <t>NO EXISTE CLAVE, SE DEJO VALOR 2010</t>
  </si>
  <si>
    <t>Escolar</t>
  </si>
  <si>
    <t>Compra Venta</t>
  </si>
  <si>
    <t>Escritura Pública</t>
  </si>
  <si>
    <t>Con oficio BI/0299/2019 Se asignó a IMAC Sup. 120.00 M2 para Biblioteca.</t>
  </si>
  <si>
    <t>SE TOMO VALOR DE LA TABLA DE VALORES</t>
  </si>
  <si>
    <t>Con oficio BI/0769/2018 Se asignó a DIF Mpal. Sup. 139.21 M2</t>
  </si>
  <si>
    <t>REVISAR CORREGIR ZH Y VALOR CATASTRAL 2012 Y 2013  SEGUN SIAU A NOMBRE DE JOSÉ LUIS MARTINEZ RODRIGUEZ SUP. 1,455.62 M2 ZH 1099 VALOR 260.00</t>
  </si>
  <si>
    <t>Clave dada de baja</t>
  </si>
  <si>
    <t>TOMO VALOR DE LA TABLA DE VALORES</t>
  </si>
  <si>
    <t>NO EXISTE CLAVE SE TOMO VALOR DE LA TABLA DE VALORES</t>
  </si>
  <si>
    <t>Baldio</t>
  </si>
  <si>
    <t>4016-RA9</t>
  </si>
  <si>
    <t>29/01/95</t>
  </si>
  <si>
    <t>SIN CLAVE CAT SE TOMO VALOR DE LA TABLA DE VALORES SEGUN ZH MV-203-200</t>
  </si>
  <si>
    <t>REVISAR SE TOMO VALOR DE LA TABLA DE VALORES</t>
  </si>
  <si>
    <t>Oficinas de la Delegación SAB y Casa de la Cultura SAB</t>
  </si>
  <si>
    <t>No se localizó el bien inmueble</t>
  </si>
  <si>
    <t>3048-AB6</t>
  </si>
  <si>
    <t>Centro De Desarrollo Comunitario</t>
  </si>
  <si>
    <t>31/12/90</t>
  </si>
  <si>
    <t>22/02/94</t>
  </si>
  <si>
    <t>18/04/94</t>
  </si>
  <si>
    <t>Con oficio BI/0356/2017 DEL 18-jul-2017 se asignó a la Asociación de Colonos del Fraccionamiento Misiones del Pedregal 80.00 m2 para instalar una caseta movil de acceso controlado con vigencia al 30-sep-2019</t>
  </si>
  <si>
    <t>12/11/97</t>
  </si>
  <si>
    <t>Con oficio BI/0356/2017 DEL 18-jul-2017 se asignó a la Asociación de Colonos del Fraccionamiento Misiones del Pedregal 4.00 m2 para instalar una caseta movil de acceso controlado con vigencia al 30-sep-2019</t>
  </si>
  <si>
    <t>Diversas vialidades del Fraccionamiento</t>
  </si>
  <si>
    <t>6095 /6096</t>
  </si>
  <si>
    <t>Vialidad  que no cuenta con clave catastral</t>
  </si>
  <si>
    <t>REVISAR ZH 3006 COL. CASTILLO SE TOMO DE LA TABLA DE VALORES</t>
  </si>
  <si>
    <t>15/01/97</t>
  </si>
  <si>
    <t>20/01/98</t>
  </si>
  <si>
    <t>15/12/95</t>
  </si>
  <si>
    <t>a nombre de un particular</t>
  </si>
  <si>
    <t>A NOMBRE DE UN JUAN JOSE ZARAGOZA CANO</t>
  </si>
  <si>
    <t>A NOMBRE DE RAFAEL MACIAS LEON SUP. FISICA 541.09 DOCUMENTAL 250.00 M2</t>
  </si>
  <si>
    <t>REVISAR EN SIAU APARECE A NOM BRE DE URBANIZADORA</t>
  </si>
  <si>
    <t>REVISAR EN SIAU APARECE A NOMBRE DE UN PARTICULAR</t>
  </si>
  <si>
    <t>Acta 47 Sesion de Cabildo 11-sep-2006 se aprueba la desincorporación de 18 predios para enajenacion mediante convocatoria publica al mejor postor y se destine a la construccion de obras de infraestrucura urbana de la ciudad.                                                                                                                   Mediante Acta No. 28 de fecha 24/oct/2011 publicado en el P.O. 11-nov-11 Se autoriza la donación a CECYTE  de lote 12 mza. 59 PC-059-012</t>
  </si>
  <si>
    <t>PREDIO EN ROSARITO</t>
  </si>
  <si>
    <t>REVISAR PREDIO EN ROSARITO, SE CONSERVÓ VALOR DEL PADRÓN 2010</t>
  </si>
  <si>
    <t>Se reprogramó visita</t>
  </si>
  <si>
    <t>16/03/96</t>
  </si>
  <si>
    <t>3050 Lomas de Agua Cal. 2, 3 y 4 Secc $2,950</t>
  </si>
  <si>
    <t>REVISAR, PENDIENTE ASIGNACION DE CLAVES INDIVIDUALES Y CORREGIR ZH Y VALOR 2013 SEGUN SIAU $2,950.00 M.N.</t>
  </si>
  <si>
    <t>Clave no existe lotes 47 a 55</t>
  </si>
  <si>
    <t>24/07/98</t>
  </si>
  <si>
    <t>CARTA DE ASIGNACION OFICIO 0211/2002 08-MAY-2002 A favor de la Secretaría de Seguridad Pública Municipal, para instalaciones del Stand de Tiro y como Centro Recreativo par la Policía Municipal.</t>
  </si>
  <si>
    <t>Clave no existe fracción 1-A a 25-A</t>
  </si>
  <si>
    <t>REVISAR SOLICITAR ASIGNACION DE CLAVES INDIVIDUALES EN BASE A SUBDIVISIÓN</t>
  </si>
  <si>
    <t>Corregir superficie en siau</t>
  </si>
  <si>
    <t>30/12/98</t>
  </si>
  <si>
    <t>BAJA DE CLAVE POR USO DE SUELO</t>
  </si>
  <si>
    <t>SE TOMO VALOR DE LOS OTROS PREDIOS</t>
  </si>
  <si>
    <t>LA CLAVE ES TJ-106-106 Y APARECE DADA DE BAJA EN SIAU</t>
  </si>
  <si>
    <t>Parcialmente ocupado por palmeras</t>
  </si>
  <si>
    <t xml:space="preserve">Acta 47 Sesion de Cabildo 11-sep-2006 se aprueba la desincorporación de 18 predios para enajenacion mediante convocatoria publica al mejor postor y se destine a la construccion de obras de infraestrucura urbana de la ciudad.                                                                                     </t>
  </si>
  <si>
    <t>Con oficio BI/0273/2017 Se asignó, a la Oficialía Mayor de Gobierno del Estado, 20,000 del Parque Morelos, para el Centro Estatal de las Artes. Con ofico BI/0336/2018/2018 Se asignó a la Deleg. Cerro Colorado la sup. De 2,000.00 m2 para resguardo y bodega de equipo, area de vestidores y sanitarios para el personal y plantilla de maquinaria pesada.</t>
  </si>
  <si>
    <t>BAJA DE CLAVE SE TOMO VALOR DE LA TABLA DE VALORES</t>
  </si>
  <si>
    <t>Libre de invasión, cercado</t>
  </si>
  <si>
    <t xml:space="preserve">Habilitado como parque, con derecho de paso por costumbre </t>
  </si>
  <si>
    <t>Sub Metrópoli El Florido S.A. de C.V.</t>
  </si>
  <si>
    <t>Donación, formalización de fraccionamiento</t>
  </si>
  <si>
    <t>Consorcio de Ingeniería Integral S.A. de C.V.</t>
  </si>
  <si>
    <t>EN SIAU APARECE A NOMBRE DE PARTICULAR</t>
  </si>
  <si>
    <t xml:space="preserve">Ocupado por preparatoria en proceso de donación a la Secretaría de Educación Pública </t>
  </si>
  <si>
    <t>Banco Santander Mexicano S.A.</t>
  </si>
  <si>
    <t>Tecnología Urbana del Noroeste S.A. de C.V. y Planificación y Desarrollo de B.C.</t>
  </si>
  <si>
    <t>Inmobiliaria Prodevi S.A. de C.V.</t>
  </si>
  <si>
    <t>Unidad Deportiva Las Villas</t>
  </si>
  <si>
    <t>Unidad deportiva Las Villas</t>
  </si>
  <si>
    <t>20/12/91</t>
  </si>
  <si>
    <t>CORETTE</t>
  </si>
  <si>
    <t>Título de propiedad</t>
  </si>
  <si>
    <t>Resultado de regularización de asentamiento irregular</t>
  </si>
  <si>
    <t>20/02/88</t>
  </si>
  <si>
    <t>26/08/94</t>
  </si>
  <si>
    <t>30/04/82</t>
  </si>
  <si>
    <t>29/01/92</t>
  </si>
  <si>
    <t>30/07/99</t>
  </si>
  <si>
    <t>20/07/98</t>
  </si>
  <si>
    <t>10/09/99</t>
  </si>
  <si>
    <t>26/10/99</t>
  </si>
  <si>
    <t>Ocupado por Centro de Desarrollo Comunitario, Cancha Deportiva y Juegos infantiles</t>
  </si>
  <si>
    <t>5/01/00</t>
  </si>
  <si>
    <t>32</t>
  </si>
  <si>
    <t>3/01/00</t>
  </si>
  <si>
    <t>31/10/86</t>
  </si>
  <si>
    <t>23/11/99</t>
  </si>
  <si>
    <t>14/04/00</t>
  </si>
  <si>
    <t>6024-PC69</t>
  </si>
  <si>
    <t>27/01/95</t>
  </si>
  <si>
    <t>30/11/99</t>
  </si>
  <si>
    <t>13/04/00</t>
  </si>
  <si>
    <t>3030? 2750.00 MN</t>
  </si>
  <si>
    <t>24/10/88</t>
  </si>
  <si>
    <t>20/12/99</t>
  </si>
  <si>
    <t>14/06/00</t>
  </si>
  <si>
    <t>22/12/99</t>
  </si>
  <si>
    <t>4035-MA34</t>
  </si>
  <si>
    <t>21/01/00</t>
  </si>
  <si>
    <t>23/08/00</t>
  </si>
  <si>
    <t>23/12/99</t>
  </si>
  <si>
    <t>Uso de suelo: Equipamiento Urbano. Parque y Biblioteca José Vasconcelos. Con Oficio BI/0297/2019 se asignó a IMAC la sup. 227.00 m2 para Biblioteca.</t>
  </si>
  <si>
    <t>Parque Sánchez Taboada y Biblioteca José Vasconcelos</t>
  </si>
  <si>
    <t>20/09/01</t>
  </si>
  <si>
    <t>20/09/00</t>
  </si>
  <si>
    <t>16/10/00</t>
  </si>
  <si>
    <t>28/01/00</t>
  </si>
  <si>
    <t>25/05/00</t>
  </si>
  <si>
    <t>13/11/00</t>
  </si>
  <si>
    <t>18/06/99</t>
  </si>
  <si>
    <t>17/11/99</t>
  </si>
  <si>
    <t>24/01/00</t>
  </si>
  <si>
    <t>6097</t>
  </si>
  <si>
    <t>6117</t>
  </si>
  <si>
    <t>23/05/00</t>
  </si>
  <si>
    <t>Acuerdo de Cabildo del 10-Ago-15 Acta 27 Se autoriza la incorporación Municipal de Paseos del Pacífico.</t>
  </si>
  <si>
    <t>28/01/2000</t>
  </si>
  <si>
    <t>Clave bloqueada</t>
  </si>
  <si>
    <t>CLAVE BLOQUEADA</t>
  </si>
  <si>
    <t>Fracción "A". Con oficio SD-765-2017 Se subdivide en 6 fracciones. Mediante Acta 47 Sesion de Cabildo 11-sep-2006 se aprueba la desincorporación de 18 predios del dominio público e incorporacion al dominio privado y enajenacion mediante convocatoria publica.</t>
  </si>
  <si>
    <t>5249400 / 6096195</t>
  </si>
  <si>
    <t>Fraccionamiento</t>
  </si>
  <si>
    <t>Urbana</t>
  </si>
  <si>
    <t>Terreno</t>
  </si>
  <si>
    <t>Mayo 2018</t>
  </si>
  <si>
    <t>Fiscal</t>
  </si>
  <si>
    <t>Invadido por casa habitación</t>
  </si>
  <si>
    <t>Parque Las Villas</t>
  </si>
  <si>
    <t>Vialidad que no cuenta con clave catastral</t>
  </si>
  <si>
    <t>26/01/01</t>
  </si>
  <si>
    <t>2124 SUBURB SN ANTONIO $260.00</t>
  </si>
  <si>
    <t>REVISAR CORREGIR ZH Y VALOR CATASTRAL 2012 Y 2013  SEGUN SIAU</t>
  </si>
  <si>
    <t>Equipamiento escolar</t>
  </si>
  <si>
    <t>16/07/01</t>
  </si>
  <si>
    <t>18/07/01</t>
  </si>
  <si>
    <t>30/04/90</t>
  </si>
  <si>
    <t>Ocupado por Centro de Desarrollo Comunitario Angelitos, Cancha Deportiva y Juegos infantiles</t>
  </si>
  <si>
    <t>23/11/01</t>
  </si>
  <si>
    <t>Ocupado por Centro de Desarrollo Comunitario Pedregal de Santa Julia</t>
  </si>
  <si>
    <t>30/10/01</t>
  </si>
  <si>
    <t>29/10/01</t>
  </si>
  <si>
    <t>30/04/99</t>
  </si>
  <si>
    <t>20/02/01</t>
  </si>
  <si>
    <t>04/12/01</t>
  </si>
  <si>
    <t>25/05/01</t>
  </si>
  <si>
    <t>13/08/01</t>
  </si>
  <si>
    <t>22/01/02</t>
  </si>
  <si>
    <t>PENDIENTE</t>
  </si>
  <si>
    <t>PRODUTSA</t>
  </si>
  <si>
    <t>Acuerdo de Cabildo Acta No. 24 Sesion 27-feb-18 no se autoriza la desincorporacion del dominio público al privado y enajenación solicitada por Pedro Leal Aguilar de fración de 90.00 m2 ubicada en Esq. Av. Gral Rodolfo Sánchez Taboada y Calle Urano Fracc. General Rodolfo Sánchez Taboada Deleg. Sanchez Taboada de la ciudad de Tijuana, frente a predio con clave SH-076-026.</t>
  </si>
  <si>
    <t>Diversos callejones de servicio del Fraccionamiento</t>
  </si>
  <si>
    <t>Diversos pasos de servicios del Fraccionamiento</t>
  </si>
  <si>
    <t>REVISAR VALOR DEL PADRÓN DE DICIEMBRE DEL 2010</t>
  </si>
  <si>
    <t>Parcialmente ocupado por casa habitacion</t>
  </si>
  <si>
    <t>26/07/02</t>
  </si>
  <si>
    <t xml:space="preserve">BAJA DE CLAVE </t>
  </si>
  <si>
    <t>BAJA DE CLAVE EXISTE CEDULA CATASTRAL INDICANDO ZH Y VALOR CATASTRAL</t>
  </si>
  <si>
    <t>Parcialmente ocupado por cancha deportiva y Centro de Desarrollo Comunitario</t>
  </si>
  <si>
    <t>Asignacion a IMAC oficio BI/0420/2019 Revocado</t>
  </si>
  <si>
    <t>31/03/76</t>
  </si>
  <si>
    <t>26/07/2002</t>
  </si>
  <si>
    <t>Total de banquetas del Fraccionamiento</t>
  </si>
  <si>
    <t>Total de glorietas y cruces peatonales de adocreto</t>
  </si>
  <si>
    <t>18/02/94</t>
  </si>
  <si>
    <t>14/08/02</t>
  </si>
  <si>
    <t>31/10/02</t>
  </si>
  <si>
    <t>Comodato Vencido</t>
  </si>
  <si>
    <t>21/10/02</t>
  </si>
  <si>
    <t>20/07/88</t>
  </si>
  <si>
    <t>24/6/02</t>
  </si>
  <si>
    <t>21/8/02</t>
  </si>
  <si>
    <t>21/08/02</t>
  </si>
  <si>
    <t>15/3/02</t>
  </si>
  <si>
    <t>23/4/02</t>
  </si>
  <si>
    <t>20/8/03</t>
  </si>
  <si>
    <t>28/06/02</t>
  </si>
  <si>
    <t>28/05/03</t>
  </si>
  <si>
    <t>REVISAR CORREGIR ZH Y VALOR CATASTRAL 2013  SEGUN SIAU</t>
  </si>
  <si>
    <t>Mediante Acta No. 35 Sesión de Cabildo del 18-feb-16 se autoriza cambio de uso de suelo de área verde a equipamiento urbano.</t>
  </si>
  <si>
    <t>Comodato a favor de: Fundación APNL de BC Uso: Edificación de Albergue temporal para padres y niños con cances y leucemia que radican fuera de Tijuana Vigencia:10 años a partir del 20-Nov-2010 Fin de comodato:20-Nov-20</t>
  </si>
  <si>
    <t>Predio invadido por particulares, propuesto para pago a favor de ROMA FOOD por sentencia definitiva. Hace falta dejar sin efecto el destino citado en Acta de Cabildo 47 levantada en Sesión de Cabildo del 26-nov-10 publicada en P.O. 9-abr-12 donde se desincorpora del dominio público al privado, y se indicaba se usaria para pago a diversas Constructoras.</t>
  </si>
  <si>
    <t xml:space="preserve">Ocupado por cancha de Beisbol </t>
  </si>
  <si>
    <t xml:space="preserve">Usado por el SITT </t>
  </si>
  <si>
    <t>REVISAR SOLICITAR A CATASTRO ACTUALIZAR VALOR . CORREGIDO</t>
  </si>
  <si>
    <t>Ocupado por Centro de Desarrollo Comunitario Camino Verde y oficinas de la SEDATU</t>
  </si>
  <si>
    <t xml:space="preserve">Usado como estacionamiento </t>
  </si>
  <si>
    <t>Usado como área recreativa</t>
  </si>
  <si>
    <t xml:space="preserve">Ocupado por barda </t>
  </si>
  <si>
    <t xml:space="preserve">Ocupado por contenedores de basura </t>
  </si>
  <si>
    <t>BAJA POR USO</t>
  </si>
  <si>
    <t>EL VALOR POR M2 SE TOMO DE LOS OTROS PREDIOS</t>
  </si>
  <si>
    <t>Contemplado para Casa de la Cultura por parte de IMAC</t>
  </si>
  <si>
    <t>Carta de asignación ZT-414-002A Asignado a la Secretaría de Desarrollo Social para la construccion de una Estación de Bomeros. Ocupado por Estación de Bomberos No. 12, Caseta de Policía, Cruz Roja y Juegos infantiles</t>
  </si>
  <si>
    <t>Carta de asignación a favor de Asociación Una Mirada en tu Corazon C. Carolina Lopez Vázquez. Invadido por Escuela Primaria Gran Tepochcalli. Con oficio BI/0313/2019 Se asignó 1,242.11 m2 a la Sria. De Seguridad Pública.</t>
  </si>
  <si>
    <t xml:space="preserve">Usado como estacionamiento y acceso a edificios habitacionales </t>
  </si>
  <si>
    <t>Área de Servicios</t>
  </si>
  <si>
    <t xml:space="preserve">Ocupado por Subdelegacion Municipal Florido Mariano </t>
  </si>
  <si>
    <t>5320687 / 5393289</t>
  </si>
  <si>
    <t xml:space="preserve">Servicios Públicos </t>
  </si>
  <si>
    <t>Con oficio BI/0465/2018 Se asignó a la Dirección de Protección al Ambiente para banco de tiro</t>
  </si>
  <si>
    <t xml:space="preserve">Cercado con malla usado como estacionamiento y acceso a Escuela Secundaria General No. 118 hau un contenedor de basura </t>
  </si>
  <si>
    <t>A NOMBRE DE CYD DESARROLLOS URBANOS PERMUTA CON SANYO PARA DAR DE BAJA DEL PADRON</t>
  </si>
  <si>
    <t>Mediante Acta 72 del 20-ene-04 publicada en el P.O. 05-mar-04 se autoriza desincorporar del dominio público al privado y permutar a favor de Sanyo North America Co la fraccion de 10,277.1338 m2 del lote 24 mza. 904 del Fracc. Villa Residencial del Bosque a cambio de afectacion hecha por el Aytto. de la parcela 15 Z-1 P-1 en 13,491.60 m2 por obra Blvd. Bellas Artes.</t>
  </si>
  <si>
    <t xml:space="preserve">Donación Municipal Residencial Santa Fe </t>
  </si>
  <si>
    <t xml:space="preserve">Acta 47 Sesion de Cabildo 11-sep-2006 se aprueba la desincorporación de 18 predios para enajenacion mediante convocatoria publica al mejor postor y se destine a la construccion de obras de infraestrucura urbana de la ciudad.   Ocupado por Cancha deportiva administrada por IMDET                                                                                 </t>
  </si>
  <si>
    <t>Donación Municipal Reserva para futuros desarrollos</t>
  </si>
  <si>
    <t xml:space="preserve">Acta 47 Sesion de Cabildo 11-sep-2006 se aprueba la desincorporación de 18 predios para enajenacion mediante convocatoria publica al mejor postor y se destine a la construccion de obras de infraestrucura urbana de la ciudad.  Ocupada por Cancha deportiva administrada por IMDET                                                                                 </t>
  </si>
  <si>
    <t>Derecho de paso</t>
  </si>
  <si>
    <t>Acta 47 Sesion de Cabildo 11-sep-2006 se aprueba la desincorporación de 18 predios para enajenacion mediante convocatoria publica al mejor postor y se destine a la construccion de obras de infraestrucura urbana de la ciudad.                                                                                                                                                                                                                                                                                                                                                                 Comodato a favor de: Federación de trabajadores de Tijuana C.T.M.
Uso: Construcción y operación de un mercado popular.
Vigencia: 10 años a partir del 17-Nov-07
Fin de comodato: 30-Nov-17</t>
  </si>
  <si>
    <t>Acometida de servicios</t>
  </si>
  <si>
    <t xml:space="preserve">Parcialmente coupado por cancha deportiva y parque </t>
  </si>
  <si>
    <t>POSESION</t>
  </si>
  <si>
    <t>2037 Cañón de Sn Antonio $290.00</t>
  </si>
  <si>
    <t>SE MODIFICO ZH Y VALOR CATASTRAL 2012 Y 2013  SEGUN SIAU</t>
  </si>
  <si>
    <t>Ocupado por Preparatoria Lázaro Cárdenas en proceso de formalización de donación. Contrato de donación a favor de la Preparatoria Lazaro Cardenas de fecha 12-ene-2007, pendiente formalizacion de contrato mediante escritura.</t>
  </si>
  <si>
    <t>Ocupado por Escuela Pública</t>
  </si>
  <si>
    <t>Área verde reserva ecológica</t>
  </si>
  <si>
    <t>BAJA POR SER VIA PUBLICA</t>
  </si>
  <si>
    <t>Parcialmente ocupado por Caseta usada por choferes de transporte</t>
  </si>
  <si>
    <t>13-AGO-04</t>
  </si>
  <si>
    <t>BAJA DE CLAVE POR USO</t>
  </si>
  <si>
    <t>Derecho de vía de CFE</t>
  </si>
  <si>
    <t>pendiente asignar clave catastral</t>
  </si>
  <si>
    <t>Usado como unidad deportiva por los vecinos</t>
  </si>
  <si>
    <t xml:space="preserve">Usado como área deportiva por los vecinos </t>
  </si>
  <si>
    <t>BAJO POR USO</t>
  </si>
  <si>
    <t>4104-1</t>
  </si>
  <si>
    <t xml:space="preserve">Usado como parque y andador </t>
  </si>
  <si>
    <t>Reserva para vialidad</t>
  </si>
  <si>
    <t>Ss reprogramó visita</t>
  </si>
  <si>
    <t>Propuesto para pago a favor de ROMA FOOD por sentencia definitiva.</t>
  </si>
  <si>
    <t>Compra venta no se realizón, se detectó invasion en el predio. Acuerdo de autorizacion de desincorporacion de dominio publico a privado publicad el 20-ago-10 y enajenacion a titulo oneroso a C. J. Gpe Ruvalcaba Pérez</t>
  </si>
  <si>
    <t>15/04/94</t>
  </si>
  <si>
    <t>18/12/98</t>
  </si>
  <si>
    <t>23-DIC-05</t>
  </si>
  <si>
    <t>Talud forestado no apto para desarrollo</t>
  </si>
  <si>
    <t>EN SIAU APARECE A NOMBRE PROMOTORA DE CASAS Y EDIFICIOS</t>
  </si>
  <si>
    <t xml:space="preserve">Ocupado por un comedor comunitario abandonado </t>
  </si>
  <si>
    <t>Con oficio BI/0184/2019 Se asignó a la Delegación de Playas para uso de area verde.</t>
  </si>
  <si>
    <t>5178 Zona Cerril Gral.</t>
  </si>
  <si>
    <t>VALOR 2013 SEGUN SIAU</t>
  </si>
  <si>
    <t>29/12/2006</t>
  </si>
  <si>
    <t>20/02/2007</t>
  </si>
  <si>
    <t>17/04/2007</t>
  </si>
  <si>
    <t>BAJA DE CLAVE ES AREA VERDE</t>
  </si>
  <si>
    <t>14/01/2005</t>
  </si>
  <si>
    <t>13/05/2005</t>
  </si>
  <si>
    <t>22/08/2005</t>
  </si>
  <si>
    <t>Asignacion por trabajos realizados por Infonavit y Fundación Hogares, I.A.P.</t>
  </si>
  <si>
    <t>20/08/2004</t>
  </si>
  <si>
    <t>22/10/2004</t>
  </si>
  <si>
    <t>Ocupado por Unidad Deportiva El Dorado, Estación de Bomberos No. 11 y Cruz Roja</t>
  </si>
  <si>
    <t>28/06/2002</t>
  </si>
  <si>
    <t>23/06/2004</t>
  </si>
  <si>
    <t>22/11/2004</t>
  </si>
  <si>
    <t>Ocupado Unidad Deportiva El Dorado</t>
  </si>
  <si>
    <t>Ocupado parcialmente por Escuela Primaria Chichen Itza de Gob. Edo.</t>
  </si>
  <si>
    <t>13/02/2004</t>
  </si>
  <si>
    <t>31/12/2004</t>
  </si>
  <si>
    <t>16/08/2006</t>
  </si>
  <si>
    <t>14/04/2006</t>
  </si>
  <si>
    <t>28/06/2006</t>
  </si>
  <si>
    <t>23/02/2007</t>
  </si>
  <si>
    <t>EN SIAU APARECE A NOMBRE DE UN PARTICULAR</t>
  </si>
  <si>
    <t>10-MZO-87</t>
  </si>
  <si>
    <t>5101654 / 5476395</t>
  </si>
  <si>
    <t>14-11-2003</t>
  </si>
  <si>
    <t>18-11-2003</t>
  </si>
  <si>
    <t>Ocupado por Estación de Bomberos No. 13, Delegación Municipal La Presa Este y Centro de Capacitación de Bomberos Tijuana</t>
  </si>
  <si>
    <t>23/01/2007</t>
  </si>
  <si>
    <t>31-08-2007</t>
  </si>
  <si>
    <t>17-08-2007</t>
  </si>
  <si>
    <t>Se inicio proceso de recuperacion por invasion con traila</t>
  </si>
  <si>
    <t>Invadido por un particulares, una persona les renta el espacio segun Mario.</t>
  </si>
  <si>
    <t>Habitacional</t>
  </si>
  <si>
    <t>03-DIC-08</t>
  </si>
  <si>
    <t>Casas Ruba S.A. de C.V.</t>
  </si>
  <si>
    <t>14-12-2007</t>
  </si>
  <si>
    <t>14-12-2008</t>
  </si>
  <si>
    <t>14-12-2009</t>
  </si>
  <si>
    <t xml:space="preserve">Predio en dos partes, ambos libres de invasión y cercados </t>
  </si>
  <si>
    <t>Libre de invasión y cercado (parte de cerco caído)</t>
  </si>
  <si>
    <t>BAJA POR USO VALOR TOMADO DE LA CLAVE VIGENTE</t>
  </si>
  <si>
    <t>Consorcio de Ingeniería Integral, S.A. de C.V.</t>
  </si>
  <si>
    <t>Donación, Formalización de fraccionamiento</t>
  </si>
  <si>
    <t xml:space="preserve">VALOR SEGIN SIAU  ZH 6198 Urbivilla del olivo </t>
  </si>
  <si>
    <t>Área de talud no apta para desarrollo</t>
  </si>
  <si>
    <t>Con oficio BI/0466/2018 Se asignó a la Dirección de Protección al Ambiente para campo de tiro</t>
  </si>
  <si>
    <t>Acuerdo de Autorizacion</t>
  </si>
  <si>
    <t xml:space="preserve">No se localizó el predio </t>
  </si>
  <si>
    <t>Resultado de subdivisión</t>
  </si>
  <si>
    <t>Acta 44 de fecha 18-oct-10 publicada el 12-nov-10 autoriza desincorporar del dominio publico al privado fraccion A y C y enajenar a favor de CYD Des. Urb.</t>
  </si>
  <si>
    <t>Existe contrato de comodato a favor de Fundación "Mano Amiga" firmado 20-Nov-07 con vigenia de 10 años Clausula Sexta.</t>
  </si>
  <si>
    <t>Parcialmente ocupado por piso de cemento y barrotes de madera de iglesia cristiana</t>
  </si>
  <si>
    <t>N/A</t>
  </si>
  <si>
    <t>Acta 30 Sesion de Cabildo 23-ago-18 publicado en P.O. 31-ago-2018 se autorizó cambio de dominio público a privado</t>
  </si>
  <si>
    <t>clave dada de baja</t>
  </si>
  <si>
    <t>ZH 2146 LOMA BLANCA VALOR 1,400.00 SEGUN SIAU</t>
  </si>
  <si>
    <t>Acta No. 38 Sesión de Cabildo 14-mar-19 publicado en P.O. 29-mar-19 Sección II se autorizó para subastarlos y el recurso que se obtenga se destine para el cumplimiento de la Sentencia Judicial en favor de la moral ROMA FOOD ENTERPRISE DE MEXICO, S.A. de C.V.</t>
  </si>
  <si>
    <t>Avaluo</t>
  </si>
  <si>
    <t>ZH 2088  CUESTA BLANCA VALOR 530.00  SEGUN SIAU</t>
  </si>
  <si>
    <t>Donación Municipal-Área deportiva y recreativa</t>
  </si>
  <si>
    <t>Acta 47 Sesión de Cabildo del 17-ago-12 publicada en P.O. 14-sep-12 se aprueba concretar la recepción de este predio y que el sea de uso y destino exclusivo para área deportiva y recreatiava Libre de invasión.</t>
  </si>
  <si>
    <t xml:space="preserve">CORREGIR VALOR CATASTRAL 2013 ZH 2088  CUESTA BLANCA VALOR 530.00 </t>
  </si>
  <si>
    <t xml:space="preserve">ZH 2088  CUESTA BLANCA VALOR 530.00 </t>
  </si>
  <si>
    <t>Glorieta que no cuenta con clave catastral</t>
  </si>
  <si>
    <t>Glorieta</t>
  </si>
  <si>
    <t>VALOR DE AVALUO ACTUALIZACION / VALOR M² SEGÚN CUENTAS TESORERIA</t>
  </si>
  <si>
    <t>Equipamiento para mobiliario e imagen urbana</t>
  </si>
  <si>
    <t>Ocupado por Unidad Medica Urbana del IMSS</t>
  </si>
  <si>
    <t>Parcialmente ocupado por una cancha deportiva</t>
  </si>
  <si>
    <t>Parcialmente ocupado por cancha deportiva en proceso de recepción por Gobierno del Estado</t>
  </si>
  <si>
    <t>5202 anexo reyes</t>
  </si>
  <si>
    <t>Areas verdes recreativas</t>
  </si>
  <si>
    <t>Estacionamiento de la Biblioteca Municipal Juan Ma. Salvatierra,  Desom lo tiene como Centro de Desarrollo Comunitario</t>
  </si>
  <si>
    <t>BAJA POR USO VALOR TOMADO DE LAS CLAVES VIGENTES PARA LA 1RA Y 2DA ETAPA</t>
  </si>
  <si>
    <t>Donación Municipal para Centro Comunitario</t>
  </si>
  <si>
    <t>Ocupado por Centro Comunitario, predio de donacion municipal etiquetado desde el Acuerdo de autorización para CDC</t>
  </si>
  <si>
    <t>Donación Municipal para Unidad Deportiva</t>
  </si>
  <si>
    <t>Ocupado por Unidad Deportiva, predio de donacion municipal etiquetado desde el Acuerdo de autorización para Unidad Deportiva</t>
  </si>
  <si>
    <t>Donación Municipal para Estación de Bomberos</t>
  </si>
  <si>
    <t>Predio de donación municipal destinado desde el acuerdo para Estación de Bomberos</t>
  </si>
  <si>
    <t>Equipamiento urbano de jardineria e imagen urbana</t>
  </si>
  <si>
    <t>Ocupado por salón de usos múltiples</t>
  </si>
  <si>
    <t>Plaza Monte Libanés</t>
  </si>
  <si>
    <t>Plaza Monte Sinaí</t>
  </si>
  <si>
    <t>Parque, Caseta de Policia y Bodega</t>
  </si>
  <si>
    <t>6FI</t>
  </si>
  <si>
    <t>Jardin público</t>
  </si>
  <si>
    <t>6OI</t>
  </si>
  <si>
    <t>Ocupado por Biblioteca Municipal Juan Ma. Salvatierra, DESOM lo tiene como Centro de Desarrollo Comunitario. Con oficio BI/0298/2019 Se asignó a IMAC Sup. 125.00 m2 para Biblioteca.</t>
  </si>
  <si>
    <t>Plaza Monte Parnaso</t>
  </si>
  <si>
    <t>Plaza Monte Verde</t>
  </si>
  <si>
    <t>Juegos infantiles</t>
  </si>
  <si>
    <t>6030-TB458</t>
  </si>
  <si>
    <t>Predio etiquetado en Acuerdo de Fraccionamiento para Centro de Desarrollo Comunitario pero es utilizado como área verde y hay una cancha deportiva</t>
  </si>
  <si>
    <t>Equipamiento urbano para estructura pluvial</t>
  </si>
  <si>
    <t>Servicios CESPT</t>
  </si>
  <si>
    <t xml:space="preserve">Ocupado por Escuela CBTIS, en proceso de formalización de donación </t>
  </si>
  <si>
    <t>PARA EL VALOR 2012 Y 2013 SE TOMO VALOR DE LA TABLA DE VALORES Z.H. 2123</t>
  </si>
  <si>
    <t>2054-JB9</t>
  </si>
  <si>
    <t>Libre de invasión, otorgado en Comodato a Liga Juvenil de Futbol Americano</t>
  </si>
  <si>
    <t xml:space="preserve">Libre de invasión y cercado </t>
  </si>
  <si>
    <t>Cercado, en proceso de formalización de donación a Parroquia Inmaculado Corazón de María</t>
  </si>
  <si>
    <t>Talud con infraestructura de  servicios</t>
  </si>
  <si>
    <t>Usado como estacionamiento y Almacén de la urbanizadora</t>
  </si>
  <si>
    <t>P.O. 11-MAR-16 Acta 35 Sesión de Cabildo del 18-feb-16 se aprueba la incorporación municipal del Fraccionamiento Natura Sección Bosques Etapas 1 al 08 y 10 al 12</t>
  </si>
  <si>
    <t>Área de talud no apta para desarrollo con infraestructura de servicios</t>
  </si>
  <si>
    <t>VALOR DE AVALUO. En Siau la Clave fue dada de baja</t>
  </si>
  <si>
    <t>Instalaciones de Club de Niños y Niñas de Mexico AC en proceso de donacion, Acta 46 Sesión de Cabildo 25-nov-10 publicada en P.O. 23-ago-13 Indice</t>
  </si>
  <si>
    <t>Ocupado por instalaciones de Estacion de Bomberos, Centro Comunitario, Comandancia de Policia y oficina de servicios y Modulo de Cruz Roja</t>
  </si>
  <si>
    <t>Donación Municipal para Área Cultural</t>
  </si>
  <si>
    <t>Predio de donación municipal destinado desde el acuerdo para área cultural</t>
  </si>
  <si>
    <t>Predio de donación municipal destinado desde el acuerdo para Centro Comunitario</t>
  </si>
  <si>
    <t>SOLICITAR CORRECCIÓN DE SUPERFICIE</t>
  </si>
  <si>
    <t>28/9/2007</t>
  </si>
  <si>
    <t>28-1-2011</t>
  </si>
  <si>
    <t>Libre de invasión, parcialmente cercado</t>
  </si>
  <si>
    <t>Paso de servicios jardinado</t>
  </si>
  <si>
    <t>Seguridad pública y actividades deportivas</t>
  </si>
  <si>
    <t>JB</t>
  </si>
  <si>
    <t>Área verde de equipamiento urbano</t>
  </si>
  <si>
    <t>Talud con paso de servicio</t>
  </si>
  <si>
    <t>solicitar corregir nombre de propietario</t>
  </si>
  <si>
    <t>Escurrimientos pluviales sin clave catastral</t>
  </si>
  <si>
    <t>Cauce de escurrimientos pluviales</t>
  </si>
  <si>
    <t>Ocupado por mini canchas deportivas</t>
  </si>
  <si>
    <t xml:space="preserve">Cercado por Escuela aledaña a terreno de donación </t>
  </si>
  <si>
    <t>Ocupado por Parque recreativo y Cancha Deportiva con area de gradas y pista de trotar</t>
  </si>
  <si>
    <t>Ocupado por Centro de Desarrollo Comunitario Tijuana-Progreso, juegos infantiles y Caseta de Policía</t>
  </si>
  <si>
    <t>Área ajardinada</t>
  </si>
  <si>
    <t>Area ajardinada franja amortiguamiento de pemex</t>
  </si>
  <si>
    <t>SE MODIFICO LA ZH Y VALOR CATASTRAL 2012 Y 2013  SEGUN SIAU</t>
  </si>
  <si>
    <t>Área en parque de la Amistad</t>
  </si>
  <si>
    <t>903 VALOR $150.00 POR M2</t>
  </si>
  <si>
    <t>Acta 39 Sesion de Cabildo 02-abril-19 publicado en P.O. 22-abr-2019 se autorizó cambio de dominio público a privado y enajenación a título oneroso a favor de BAJALIM por la cantidad de $10,022,238.23 MN</t>
  </si>
  <si>
    <t>Julio 2019</t>
  </si>
  <si>
    <t>Acta 30 Sesion de Cabildo 23-ago-18 publicado en P.O. 31-ago-2018 se autorizó cambio de dominio público a privado. Predio Subdividido en dos fracciones, mediante oficio SD-609-2018 y SD-610-2018 de fecha 25 de septiembre de 2018.</t>
  </si>
  <si>
    <t>Derex Desarrollo Residencial SA de CV</t>
  </si>
  <si>
    <t>Libre de invasión, en trabajos de habilitación</t>
  </si>
  <si>
    <t>Libre de invasión parcialmente cercado</t>
  </si>
  <si>
    <t>Equipamiento para imagen urbana</t>
  </si>
  <si>
    <t>Fracción de terreno ocupada por cancha deportiva, parcialmente cercada, lo restante se encuentra muy accidentado</t>
  </si>
  <si>
    <t>Libre de invasión y parcialmente cercado, formalización de donaci</t>
  </si>
  <si>
    <t xml:space="preserve">                                                          </t>
  </si>
  <si>
    <t>Noviembre 16</t>
  </si>
  <si>
    <t>Acta 46 Sesión de Cabildo 29-nov-16 publicado 1-sep-2017 se autoriza la desincorporacion del dominio público al privado .  Implicado en juicio atendido por la Dirección Jurídica de lo Contensioso</t>
  </si>
  <si>
    <t>Convenio Dación en Pago</t>
  </si>
  <si>
    <t xml:space="preserve">Donación Municipal </t>
  </si>
  <si>
    <t xml:space="preserve">Dación en pago </t>
  </si>
  <si>
    <t>Decreto 122</t>
  </si>
  <si>
    <t>Junio 2017</t>
  </si>
  <si>
    <t>Área verde ajardinada</t>
  </si>
  <si>
    <t>Avalúo</t>
  </si>
  <si>
    <t>Se integro al lote 2 mza. 262 sup. 1,344.115 m² exp. 1459 para aumentar el area verde.</t>
  </si>
  <si>
    <t>Contrato</t>
  </si>
  <si>
    <t>Convenio Judicial y Convenio Modificatorio</t>
  </si>
  <si>
    <t>Unidad Administrativa Municipal Plaza San Ángel</t>
  </si>
  <si>
    <t xml:space="preserve">Edificio de Seguridad Publica </t>
  </si>
  <si>
    <t>Julio 2017</t>
  </si>
  <si>
    <t>Agosto 2017</t>
  </si>
  <si>
    <t>Area verde invasión</t>
  </si>
  <si>
    <t>Septiembre 2017</t>
  </si>
  <si>
    <t>Equipamiento urbano (Caseta de Policía)</t>
  </si>
  <si>
    <t>Permuta</t>
  </si>
  <si>
    <t>Octubre 2017</t>
  </si>
  <si>
    <t>Noviembre 17</t>
  </si>
  <si>
    <t>Diciembre 17</t>
  </si>
  <si>
    <t>Area de talud con infraestructuras de servicio</t>
  </si>
  <si>
    <t>P.O. 22 abr 2019 Sección I se autorizo la Incorporación Municipal</t>
  </si>
  <si>
    <t>Área Ajardinada</t>
  </si>
  <si>
    <t>Panteon No. 13</t>
  </si>
  <si>
    <t>CC Patricia Elena y Anna Lilia Perez Ontiveros</t>
  </si>
  <si>
    <t>Panteon Municipal No. 13</t>
  </si>
  <si>
    <t>Rancho</t>
  </si>
  <si>
    <t>Rústica</t>
  </si>
  <si>
    <t>Abril 2018</t>
  </si>
  <si>
    <t>Ejido</t>
  </si>
  <si>
    <t>Convenio de Reconocimiento de adeudo y pago en especie</t>
  </si>
  <si>
    <t>Fracción "B". Con oficio SD-765-2017 Se subdivide en 6 fracciones. Mediante Acta 47 Sesion de Cabildo 11-sep-2006 se aprueba la desincorporación de 18 predios del dominio público e incorporacion al dominio privado y enajenacion mediante convocatoria publica.</t>
  </si>
  <si>
    <t>Fracción "C". Con oficio SD-765-2017 Se subdivide en 6 fracciones. Mediante Acta 47 Sesion de Cabildo 11-sep-2006 se aprueba la desincorporación de 18 predios del dominio público e incorporacion al dominio privado y enajenacion mediante convocatoria publica.</t>
  </si>
  <si>
    <t>Fracción "D". Con oficio SD-765-2017 Se subdivide en 6 fracciones. Mediante Acta 47 Sesion de Cabildo 11-sep-2006 se aprueba la desincorporación de 18 predios del dominio público e incorporacion al dominio privado y enajenacion mediante convocatoria publica.</t>
  </si>
  <si>
    <t>Fracción "E" área invadida. Con oficio SD-765-2017 Se subdivide en 6 fracciones. Mediante Acta 47 Sesion de Cabildo 11-sep-2006 se aprueba la desincorporación de 18 predios del dominio público e incorporacion al dominio privado y enajenacion mediante convocatoria publica.</t>
  </si>
  <si>
    <t>Fracción "F" área invadida. Con oficio SD-765-2017 Se subdivide en 6 fracciones. Mediante Acta 47 Sesion de Cabildo 11-sep-2006 se aprueba la desincorporación de 18 predios del dominio público e incorporacion al dominio privado y enajenacion mediante convocatoria publica.</t>
  </si>
  <si>
    <t>P. O. 23-jul-10 Acuerdo Quinto, la superficie total es de 86,403.643 m2 y a fin de cumplir con la superficie mínima de donación el urbanizador habilitara 38,162.111 m2 equivalentes a 11.40% de la superficie vendible del Fraccionamiento Hacienda Las Delicias III.  Se asignó a la Dirección de Protección al Ambiente para banco de tiro</t>
  </si>
  <si>
    <t>Talud forestado</t>
  </si>
  <si>
    <t>INDIVI / VISION DESARROLLOS INMOBILIARIOS S.A. DE C.V.</t>
  </si>
  <si>
    <t>Junio 2018</t>
  </si>
  <si>
    <t>RUBA DESARROLLOS, S.A. DE C.V.</t>
  </si>
  <si>
    <t>Agosto 2018</t>
  </si>
  <si>
    <t>Superficie original 20196.636 m2, se subdividió en dos fracciones para donarse a la Sría. De la Defensa Nacional 10,000 m2 exp. 3058</t>
  </si>
  <si>
    <t>FIDEICOMISO SUBMETRÓPOLI DE TIJUANA</t>
  </si>
  <si>
    <t>Donacion anticipada</t>
  </si>
  <si>
    <t>Septiembre 2018</t>
  </si>
  <si>
    <t>Consorcio de Ingeniería Integral, S. A. de C.V.</t>
  </si>
  <si>
    <t>Noviembre 2018</t>
  </si>
  <si>
    <t>Bienes de Baja California, SA de CV Grapa SA CV</t>
  </si>
  <si>
    <t>Resultado de subdivisión de predio propiedad del urbanizador</t>
  </si>
  <si>
    <t>Predio Subdividido en dos fracciones, mediante oficio SD-609-2018 y SD-610-2018 de fecha 25 de septiembre de 2018.</t>
  </si>
  <si>
    <t>Predio Subdividido en dos fracciones, mediante oficio SD-217-2018 y SD-218-2018 de fecha 16 de abril de 2018.</t>
  </si>
  <si>
    <t>Promotora del Desarrollo Urbano de Tijuana S.A. de C.V.</t>
  </si>
  <si>
    <t>Landlord S.A. de C.V.</t>
  </si>
  <si>
    <t>Febrero 2019</t>
  </si>
  <si>
    <t>EXE Inmobiliaria SA de CV</t>
  </si>
  <si>
    <t>Mayo 2019</t>
  </si>
  <si>
    <t>Gobierno del Estado de Baja California</t>
  </si>
  <si>
    <t>Decreto 76</t>
  </si>
  <si>
    <t>Decreto  76</t>
  </si>
  <si>
    <t>Decreto 345</t>
  </si>
  <si>
    <t>Frasa Desarrollos, S.A. Promotora de Inversión de C.V.</t>
  </si>
  <si>
    <t>Fraccionadora Residencial Agua Caliente S.A. de C.V.</t>
  </si>
  <si>
    <t>Resultado de relotificación</t>
  </si>
  <si>
    <t xml:space="preserve">Superficie original 20196.636 m2, se subdividió en dos fracciones para donarse a la Sría. De la Defensa Nacional 10,000 m2 expediente inicial 2999 </t>
  </si>
  <si>
    <t>Inmobiliaria Casas del Norte S.A. de C.V.</t>
  </si>
  <si>
    <t>Condominio</t>
  </si>
  <si>
    <t>Donación, formalización de Condominio</t>
  </si>
  <si>
    <t>Octubre 2019</t>
  </si>
  <si>
    <t>Inmobiliaria y Desarrolladora Encasa, S.A. de C.V.</t>
  </si>
  <si>
    <t>Valor m² 2018</t>
  </si>
  <si>
    <t>Publicación y recabación de documentos (90 dias)</t>
  </si>
  <si>
    <t>Llajaira</t>
  </si>
  <si>
    <t>DEREX DESARROLLO RESIDENCIAL, S.A. DE C.V.</t>
  </si>
  <si>
    <t>FIDEICOMISO SUBMETRÓPOLI EL FLORIDO</t>
  </si>
  <si>
    <t>Proyecto de Escritura en revisión de la Consjería Jurídica</t>
  </si>
  <si>
    <t xml:space="preserve">No. de Fraccionamiento </t>
  </si>
  <si>
    <t>Nombre de Urbanizador</t>
  </si>
  <si>
    <t xml:space="preserve">Cantidad </t>
  </si>
  <si>
    <t xml:space="preserve">Urbanizador / Enajenante </t>
  </si>
  <si>
    <t>Estado actual de formalización de donación</t>
  </si>
  <si>
    <t>Acción a seguir en trámite</t>
  </si>
  <si>
    <t>Estado de trámite</t>
  </si>
  <si>
    <t>Persona que atiende trámite</t>
  </si>
  <si>
    <t>Uso de suelo2</t>
  </si>
  <si>
    <t>Definición</t>
  </si>
  <si>
    <t>Total general al mes de Marzo</t>
  </si>
  <si>
    <t>Total general al mes de Marzo de 2020.</t>
  </si>
  <si>
    <t>Altas en Marzo de 2020.</t>
  </si>
  <si>
    <t>Bajas en Marzo de 2020.</t>
  </si>
  <si>
    <t>Valor Catastral</t>
  </si>
  <si>
    <t>PP-018-132</t>
  </si>
  <si>
    <t>PARQUE INDUSTRIAL PACIFICO II</t>
  </si>
  <si>
    <t>9.- Área Verde</t>
  </si>
  <si>
    <t>PP-021-045</t>
  </si>
  <si>
    <t>2.- Lotes Baldios</t>
  </si>
  <si>
    <t>PP-000-000</t>
  </si>
  <si>
    <t>5.- Vía Pública</t>
  </si>
  <si>
    <t>PK-060-003</t>
  </si>
  <si>
    <t>HACIENDA DEL COLORADO</t>
  </si>
  <si>
    <t>PK-060-009</t>
  </si>
  <si>
    <t>PK-060-001</t>
  </si>
  <si>
    <t>PK-060-011</t>
  </si>
  <si>
    <t>PK-060-012</t>
  </si>
  <si>
    <t>7.- Paso de Servicios</t>
  </si>
  <si>
    <t>PK-000-000</t>
  </si>
  <si>
    <t>VL-015-015</t>
  </si>
  <si>
    <t>RESIDENCIAL PUEBLO BONITO</t>
  </si>
  <si>
    <t>VL-016-000</t>
  </si>
  <si>
    <t>VL-018-002</t>
  </si>
  <si>
    <t>VL-000-000</t>
  </si>
  <si>
    <t>MT-113-018</t>
  </si>
  <si>
    <t>RESIDENCIAL LA ESMERALDA</t>
  </si>
  <si>
    <t>MT-110-008</t>
  </si>
  <si>
    <t>MT-117-008</t>
  </si>
  <si>
    <t>HACIENDA LOS VENADOS</t>
  </si>
  <si>
    <t>MT-122-020</t>
  </si>
  <si>
    <t>MT-107-014</t>
  </si>
  <si>
    <t>MT-107-022</t>
  </si>
  <si>
    <t>MT-000-000</t>
  </si>
  <si>
    <t>GY-020-051</t>
  </si>
  <si>
    <t>LOMA DORADA</t>
  </si>
  <si>
    <t>GY-042-001</t>
  </si>
  <si>
    <t>GY-043-001</t>
  </si>
  <si>
    <t>GY-020-017</t>
  </si>
  <si>
    <t>4.- Talúdes Forestados</t>
  </si>
  <si>
    <t>GY-026-057</t>
  </si>
  <si>
    <t>GY-029-001</t>
  </si>
  <si>
    <t>GY-030-017</t>
  </si>
  <si>
    <t>GY-031-019</t>
  </si>
  <si>
    <t>GY-032-034</t>
  </si>
  <si>
    <t>GY-033-001</t>
  </si>
  <si>
    <t>GY-034-001</t>
  </si>
  <si>
    <t>GY-035-001</t>
  </si>
  <si>
    <t>GY-036-002</t>
  </si>
  <si>
    <t>GY-037-028</t>
  </si>
  <si>
    <t>GY-038-049</t>
  </si>
  <si>
    <t>GY-039-065</t>
  </si>
  <si>
    <t>GY-040-027</t>
  </si>
  <si>
    <t>GY-041-008</t>
  </si>
  <si>
    <t>GY-044-081</t>
  </si>
  <si>
    <t>GY-025-026</t>
  </si>
  <si>
    <t>GY-026-001</t>
  </si>
  <si>
    <t>18.- Infraestructura Pluvial</t>
  </si>
  <si>
    <t>GY-027-001</t>
  </si>
  <si>
    <t>GY-000-000</t>
  </si>
  <si>
    <t>GY-020-052</t>
  </si>
  <si>
    <t>GY-052-001</t>
  </si>
  <si>
    <t>LOS LOBOS</t>
  </si>
  <si>
    <t>GY-054-001</t>
  </si>
  <si>
    <t>GY-056-001</t>
  </si>
  <si>
    <t>GY-046-007</t>
  </si>
  <si>
    <t>GY-046-009</t>
  </si>
  <si>
    <t>GY-065-002</t>
  </si>
  <si>
    <t>GY-065-004</t>
  </si>
  <si>
    <t>GY-064-202</t>
  </si>
  <si>
    <t>JB-101-009</t>
  </si>
  <si>
    <t>VALLE DEL SUR</t>
  </si>
  <si>
    <t>3.- Talúdes</t>
  </si>
  <si>
    <t>JB-101-011</t>
  </si>
  <si>
    <t>JB-101-012</t>
  </si>
  <si>
    <t>JB-102-002</t>
  </si>
  <si>
    <t>JB-102-009</t>
  </si>
  <si>
    <t>JB-000-000</t>
  </si>
  <si>
    <t>AI-061-003</t>
  </si>
  <si>
    <t>PORTICOS DEL LAGO ( II )</t>
  </si>
  <si>
    <t>AI-064-004</t>
  </si>
  <si>
    <t>AI-061-008</t>
  </si>
  <si>
    <t>AI-000-000</t>
  </si>
  <si>
    <t>MN-329-001</t>
  </si>
  <si>
    <t>VILLAFONTANA 1ra SECCION</t>
  </si>
  <si>
    <t>MN-330-002</t>
  </si>
  <si>
    <t>MN-331-012</t>
  </si>
  <si>
    <t>MN-348-009</t>
  </si>
  <si>
    <t>MN-349-011</t>
  </si>
  <si>
    <t>MN-363-001</t>
  </si>
  <si>
    <t>MN-372-022</t>
  </si>
  <si>
    <t>VILLA DEL REAL 1ra SECCION</t>
  </si>
  <si>
    <t>MN-378-001</t>
  </si>
  <si>
    <t>MN-379-001</t>
  </si>
  <si>
    <t>MN-382-001</t>
  </si>
  <si>
    <t>MN-000-000</t>
  </si>
  <si>
    <t>VILLAFONTANA Y VILLA DEL REAL 1ra SECCION</t>
  </si>
  <si>
    <t>MN-410-904</t>
  </si>
  <si>
    <t>VILLA FONTANA 14a. SECCIÓN (OFICINAS DELEGACION LA PRESA)</t>
  </si>
  <si>
    <t>21.- Oficinas Públicas</t>
  </si>
  <si>
    <t>MN-408-905</t>
  </si>
  <si>
    <t>EX-EJIDO MATAMOROS</t>
  </si>
  <si>
    <t>MN-408-907</t>
  </si>
  <si>
    <t>MN-409-902</t>
  </si>
  <si>
    <t>MN-409-904</t>
  </si>
  <si>
    <t>MN-410-902</t>
  </si>
  <si>
    <t>VILLA FONTANA 7MA. SECCIÓN PANTEON MUNICIPAL 10</t>
  </si>
  <si>
    <t>17.- Instalaciones Relacionadas con la Salud Pública</t>
  </si>
  <si>
    <t>MN-405-902</t>
  </si>
  <si>
    <t>MN-408-906</t>
  </si>
  <si>
    <t>MN-409-903</t>
  </si>
  <si>
    <t>FT-121-019</t>
  </si>
  <si>
    <t>RESIDENCIAL OTAY  GALERIAS</t>
  </si>
  <si>
    <t>FT-121-020</t>
  </si>
  <si>
    <t>FT-121-021</t>
  </si>
  <si>
    <t>FT-121-022</t>
  </si>
  <si>
    <t>FT-121-023</t>
  </si>
  <si>
    <t>FT-121-024</t>
  </si>
  <si>
    <t>FT-121-025</t>
  </si>
  <si>
    <t>FT-121-026</t>
  </si>
  <si>
    <t>FT-126-013</t>
  </si>
  <si>
    <t>FT-000-000</t>
  </si>
  <si>
    <t>MZ-842-000</t>
  </si>
  <si>
    <t>VILLAFONTANA 4ta SECCIÓN</t>
  </si>
  <si>
    <t>MZ-000-000</t>
  </si>
  <si>
    <t>VILLAFONTANA 5ta SECCIÓN</t>
  </si>
  <si>
    <t>MT-124-011</t>
  </si>
  <si>
    <t>RESIDENCIAL LA CONDESA</t>
  </si>
  <si>
    <t>MT-123-014</t>
  </si>
  <si>
    <t>MT-123-016</t>
  </si>
  <si>
    <t>MT-123-017</t>
  </si>
  <si>
    <t>MN-617-001</t>
  </si>
  <si>
    <t>VILLAFONTANA 3ra SECCION</t>
  </si>
  <si>
    <t>VILLAFONTANA Y VILLA DEL REAL 3ra SECCION</t>
  </si>
  <si>
    <t>MN-407-001</t>
  </si>
  <si>
    <t>VILLA DEL REAL 4ta SECCIÓN</t>
  </si>
  <si>
    <t>EL-113-007</t>
  </si>
  <si>
    <t>RIBERAS DEL ALAMAR</t>
  </si>
  <si>
    <t>EL-115-006</t>
  </si>
  <si>
    <t>EL-113-008</t>
  </si>
  <si>
    <t>EL-113-009</t>
  </si>
  <si>
    <t>EL-120-001</t>
  </si>
  <si>
    <t>EL-121-001</t>
  </si>
  <si>
    <t>EL-000-000</t>
  </si>
  <si>
    <t>GY-066-008</t>
  </si>
  <si>
    <t>MISIÓN DE LAS CALIFORNIAS</t>
  </si>
  <si>
    <t>GY-066-010</t>
  </si>
  <si>
    <t>GY-068-006</t>
  </si>
  <si>
    <t>GY-066-005</t>
  </si>
  <si>
    <t>GY-066-002A</t>
  </si>
  <si>
    <t>GY-401-035</t>
  </si>
  <si>
    <t>PARQUE INDUSTRIAL AMERICAS ESTE</t>
  </si>
  <si>
    <t>SL-105-002</t>
  </si>
  <si>
    <t>HACIENDA LINDA VISTA</t>
  </si>
  <si>
    <t>SL-105-001-A</t>
  </si>
  <si>
    <t>SL-106-101</t>
  </si>
  <si>
    <t>SL-107-001</t>
  </si>
  <si>
    <t>SL-102-007</t>
  </si>
  <si>
    <t>SL-000-000</t>
  </si>
  <si>
    <t>MN-409-000</t>
  </si>
  <si>
    <t>VILLAFONTANA 3ra SECCIÓN</t>
  </si>
  <si>
    <t>VILLAFONTANA 2da SECCIÓN</t>
  </si>
  <si>
    <t>VILLAFONTANA 6ta SECCIÓN</t>
  </si>
  <si>
    <t>RG-023-001</t>
  </si>
  <si>
    <t>ZONA URBANA RÍO TIJUANA (PALACIO MUNICIPAL)</t>
  </si>
  <si>
    <t>ZC-019-002</t>
  </si>
  <si>
    <t>ANTIGUO PALACIO MUNICIPAL</t>
  </si>
  <si>
    <t>16.- Instalaciones Culturales y Educativas</t>
  </si>
  <si>
    <t>ZC-072-001</t>
  </si>
  <si>
    <t>ZONA CENTRO (ANTES OFICINAS DE LA DIRECCION DE SEGURIDAD PUBLICA CALLE 8va.)</t>
  </si>
  <si>
    <t>UN-006-001</t>
  </si>
  <si>
    <t>COL. UNIÓN (SALÓN Y DISPENSARIO MEDICO UNION)</t>
  </si>
  <si>
    <t>14.- Centros de Desarrollo Comunitario</t>
  </si>
  <si>
    <t>WS-000-174</t>
  </si>
  <si>
    <t>LA GLORIA (OFICINAS SUB-DELEGACION LA GLORIA)</t>
  </si>
  <si>
    <t>CF-054-003</t>
  </si>
  <si>
    <t>COL. DURANGO (ESCUELA PRIMARIA CLUB  LEONES)</t>
  </si>
  <si>
    <t>AL-014-001</t>
  </si>
  <si>
    <t>COL. MIGUEL ALEMAN (ESCUELA SECUNDARIA TÉCNICA MUNICIPAL ADOLFO LÓPEZ MATEOS)</t>
  </si>
  <si>
    <t>ZC-010-004</t>
  </si>
  <si>
    <t>ZONA CENTRO (MERCADO PÚBLICO MUNICIPAL)</t>
  </si>
  <si>
    <t>20.- Equipamiento Diverso</t>
  </si>
  <si>
    <t>ZN-046-005</t>
  </si>
  <si>
    <t>ZONA NORTE CAMPO DEPORTIVO BENITO JUÁREZ</t>
  </si>
  <si>
    <t>13.- Areas Deportivas</t>
  </si>
  <si>
    <t>IN-026-001</t>
  </si>
  <si>
    <t>INDEPENDENCIA CAMPO DEPORTIVO</t>
  </si>
  <si>
    <t>MO-904-001</t>
  </si>
  <si>
    <t>COL. MORELOS (MORELOS PARQUE PÚBLICO 18 DE MARZO)</t>
  </si>
  <si>
    <t>10.- Área Verde Recreativa</t>
  </si>
  <si>
    <t>ZC-029-001</t>
  </si>
  <si>
    <t>PARQUE PUBLICO TENIENTE GUERRERO BIBLIOTECA PUBLICA ZARAGOZA</t>
  </si>
  <si>
    <t>PZ-003-003</t>
  </si>
  <si>
    <t>PARQUE PUBLICO LA PRESA ABELARDO L RGZ</t>
  </si>
  <si>
    <t>CA-007-021</t>
  </si>
  <si>
    <t>CASTILLO (PANTEON MUNICIPAL  1)</t>
  </si>
  <si>
    <t>CA-010-001</t>
  </si>
  <si>
    <t>CASTILLO (PANTEON MUNICIPAL  2)</t>
  </si>
  <si>
    <t>UN-028-101</t>
  </si>
  <si>
    <t>COL. UNION PANTEON MUNICIPAL  3</t>
  </si>
  <si>
    <t>WS-000-166</t>
  </si>
  <si>
    <t>PANTEON MUNICIPAL  4</t>
  </si>
  <si>
    <t>MT-031-100</t>
  </si>
  <si>
    <t>AGUAJE DE LA TUNA (PANTEON MUNICIPAL  5)</t>
  </si>
  <si>
    <t>MR-513-006</t>
  </si>
  <si>
    <t>CIUDAD INDUSTRIAL (NUEVO EDIFICIO DE LA SRIA DE SEG PUBLICA)</t>
  </si>
  <si>
    <t>15.- Instalaciones de Seguridad Pública</t>
  </si>
  <si>
    <t>RI-015-001</t>
  </si>
  <si>
    <t>DEL RÍO REFORMA (UNIDAD DEPORTIVA REFORMA )</t>
  </si>
  <si>
    <t>PZ-038-005</t>
  </si>
  <si>
    <t>PRESA RODRIGUEZ (OFICINAS SUB DELEGACIÓN LOS PINOS)</t>
  </si>
  <si>
    <t>RV-401-093</t>
  </si>
  <si>
    <t>CAÑON DE LAS ROSAS CANCHA MULTIUSOS</t>
  </si>
  <si>
    <t>VB-015-001</t>
  </si>
  <si>
    <t>20 DE NOVIEMBRE (ESTANCIA MUNICIPAL DE INFRACTORES)</t>
  </si>
  <si>
    <t>ZA-025-003</t>
  </si>
  <si>
    <t>COL. AZTECA (PANTEON MUNICIPAL 7)</t>
  </si>
  <si>
    <t>DM-003-821</t>
  </si>
  <si>
    <t>MACLOVIO ROJAS (DIRECCIÓN MUNICIPAL CONTRA LAS ADICCIONES)</t>
  </si>
  <si>
    <t>WS-504-005</t>
  </si>
  <si>
    <t>SAN ANTONIO DE LOS BUENOS PREDIO RUSTICO RANCHO MARIA DE LA CRUZ</t>
  </si>
  <si>
    <t>CT-002-031</t>
  </si>
  <si>
    <t>EL CORTEZ (SUB ESTACIÓN DE BOMBEROS 7 CASETA DE POLICIA BIBLIOTECA  )</t>
  </si>
  <si>
    <t>KL-010-002</t>
  </si>
  <si>
    <t>GRANJAS FAMILIARES LA ESPERANZA</t>
  </si>
  <si>
    <t>KL-003-061</t>
  </si>
  <si>
    <t>GRANJAS FAMILIARES LA ESPERANZA EN PLAYAS DE TIJUANA</t>
  </si>
  <si>
    <t>IB-687-006</t>
  </si>
  <si>
    <t>LOMAS DE AGUA CALIENTE 6ta SECC</t>
  </si>
  <si>
    <t>FG-000-215</t>
  </si>
  <si>
    <t>COL. GARCIA PARCELA CERRO COLORADO (CENTRO ANTIRRABICO)</t>
  </si>
  <si>
    <t>MN-202-003</t>
  </si>
  <si>
    <t>EL PIPILA CASETA DE POLICIA</t>
  </si>
  <si>
    <t>SH-253-028</t>
  </si>
  <si>
    <t>AMPLIACIÓN SANCHEZ TABOADA ( JUEGOS INFANTILES EL TRIUNFO)</t>
  </si>
  <si>
    <t>DC-000-042</t>
  </si>
  <si>
    <t>DERECHO DE PASO VILLA FLORESTA</t>
  </si>
  <si>
    <t>BI-123-031</t>
  </si>
  <si>
    <t>COL. SANTA ROSA PREDIO GERTRUDIS GREEN</t>
  </si>
  <si>
    <t>MC-511-001</t>
  </si>
  <si>
    <t>COL. MICHOACAN</t>
  </si>
  <si>
    <t>ID-024-001</t>
  </si>
  <si>
    <t>CIUDAD INDUSTRIAL SUB ESTACIÓN DE BOMBEROS 4 y SEGURIDAD PÚBLICA</t>
  </si>
  <si>
    <t>GP-023-009</t>
  </si>
  <si>
    <t>GUADALUPE VICTORIA (TALLERES MUNICIPALES)</t>
  </si>
  <si>
    <t>SH-608-003</t>
  </si>
  <si>
    <t>SÁNCHEZ TABOADA (OFICINAS SUB-DELEGACIÓN SÁNCHEZ TABOADA)</t>
  </si>
  <si>
    <t>MV-003-002</t>
  </si>
  <si>
    <t>MAURILIO MAGALLÓN (JAUJA ELECTRICISTAS)</t>
  </si>
  <si>
    <t>MV-000-000</t>
  </si>
  <si>
    <t>HU-047-022</t>
  </si>
  <si>
    <t>DERECHO DE VIA AMPLIACIÓN CHIHUAHUA</t>
  </si>
  <si>
    <t>RW-089-001</t>
  </si>
  <si>
    <t>EL RUBÍ (OFICINAS DELEGACION SAN ANTONIO DE LOS BUENOS)</t>
  </si>
  <si>
    <t>HI-068-010</t>
  </si>
  <si>
    <t>PREDIO HIDALGO</t>
  </si>
  <si>
    <t>AV-001-002</t>
  </si>
  <si>
    <t>COL. AVIACIÓN (MONUMENTO LIBRO DE TEXTO GRATUITO)</t>
  </si>
  <si>
    <t>19.- Imagen Urbana</t>
  </si>
  <si>
    <t>FM-007-001</t>
  </si>
  <si>
    <t>FLORES MAGÓN DELEGACION SAB</t>
  </si>
  <si>
    <t>DB-101-001</t>
  </si>
  <si>
    <t>MISIONES DEL PEDREGAL</t>
  </si>
  <si>
    <t>DB-101-047</t>
  </si>
  <si>
    <t>DB-106-001</t>
  </si>
  <si>
    <t>DB-101-051</t>
  </si>
  <si>
    <t>DB-103-014</t>
  </si>
  <si>
    <t>DB-104-065</t>
  </si>
  <si>
    <t>DB-104-066</t>
  </si>
  <si>
    <t>DB-104-121</t>
  </si>
  <si>
    <t>DB-000-000</t>
  </si>
  <si>
    <t>LM-050-036</t>
  </si>
  <si>
    <t>COLINA DEL MEDITERRANEO</t>
  </si>
  <si>
    <t>LM-050-038</t>
  </si>
  <si>
    <t>LM-000-000</t>
  </si>
  <si>
    <t>DC-604-203</t>
  </si>
  <si>
    <t>INFONAVIT LOMAS VERDES</t>
  </si>
  <si>
    <t>LOMAS VERDES INFONAVIT</t>
  </si>
  <si>
    <t>ID-000-000</t>
  </si>
  <si>
    <t>EX-EJIDO CHILPANCINGO</t>
  </si>
  <si>
    <t>MN-411-946</t>
  </si>
  <si>
    <t>MN-411-947</t>
  </si>
  <si>
    <t>MN-410-934</t>
  </si>
  <si>
    <t>RV-401-600</t>
  </si>
  <si>
    <t>GRAN TENOCHTITLAN UNIDAD DEPORTIVA</t>
  </si>
  <si>
    <t>ZT-001-024</t>
  </si>
  <si>
    <t>PORTICOS DE SAN ANTONIO</t>
  </si>
  <si>
    <t>ZT-326-001</t>
  </si>
  <si>
    <t>ZT-000-000</t>
  </si>
  <si>
    <t>JD-028-057</t>
  </si>
  <si>
    <t>EL DORADO RESIDENCIAL JARDINES DE LA MESA</t>
  </si>
  <si>
    <t>JD-000-000</t>
  </si>
  <si>
    <t>VILLA DEL REAL 5ta SECCIÓN</t>
  </si>
  <si>
    <t>VILLA DEL REAL 6ta y 7ma SECCIÓN</t>
  </si>
  <si>
    <t>MN-483-001</t>
  </si>
  <si>
    <t>VILLAFONTANA 9na SECCIÓN</t>
  </si>
  <si>
    <t>PK-061-008</t>
  </si>
  <si>
    <t>PARQUE INDUSTRIAL PRESIDENTES</t>
  </si>
  <si>
    <t>PK-061-038</t>
  </si>
  <si>
    <t>PK-061-009</t>
  </si>
  <si>
    <t>ZC-000-000</t>
  </si>
  <si>
    <t>COL. CASTILLO (CERRADA NACIONES UNIDAS)</t>
  </si>
  <si>
    <t>MN-330-091</t>
  </si>
  <si>
    <t>MN-348-006</t>
  </si>
  <si>
    <t>PC-053-013</t>
  </si>
  <si>
    <t>COSTA CORONADO RESIDENCIAL</t>
  </si>
  <si>
    <t>PC-055-006</t>
  </si>
  <si>
    <t>PC-056-003</t>
  </si>
  <si>
    <t>PC-056-001</t>
  </si>
  <si>
    <t>PC-057-001</t>
  </si>
  <si>
    <t>PC-057-002</t>
  </si>
  <si>
    <t>PC-051-113</t>
  </si>
  <si>
    <t>PC-051-111</t>
  </si>
  <si>
    <t>PC-058-001</t>
  </si>
  <si>
    <t>PC-058-002</t>
  </si>
  <si>
    <t>PC-057-109</t>
  </si>
  <si>
    <t>PC-060-067</t>
  </si>
  <si>
    <t>PC-052-113</t>
  </si>
  <si>
    <t>PC-053-030</t>
  </si>
  <si>
    <t>PC-053-014</t>
  </si>
  <si>
    <t>PC-056-004</t>
  </si>
  <si>
    <t>PC-056-002</t>
  </si>
  <si>
    <t>PC-052-076</t>
  </si>
  <si>
    <t>PC-052-117</t>
  </si>
  <si>
    <t>PC-052-043</t>
  </si>
  <si>
    <t>PC-052-028</t>
  </si>
  <si>
    <t>PC-052-016</t>
  </si>
  <si>
    <t>PC-053-031</t>
  </si>
  <si>
    <t>PC-054-031</t>
  </si>
  <si>
    <t>PC-051-114</t>
  </si>
  <si>
    <t>PC-057-008</t>
  </si>
  <si>
    <t>PC-057-016</t>
  </si>
  <si>
    <t>PC-057-048</t>
  </si>
  <si>
    <t>PC-057-033</t>
  </si>
  <si>
    <t>PC-057-082</t>
  </si>
  <si>
    <t>PC-057-100</t>
  </si>
  <si>
    <t>PC-051-034</t>
  </si>
  <si>
    <t>PC-051-054</t>
  </si>
  <si>
    <t>PC-051-081</t>
  </si>
  <si>
    <t>PC-062-156</t>
  </si>
  <si>
    <t>PC-062-071</t>
  </si>
  <si>
    <t>PC-062-040</t>
  </si>
  <si>
    <t>PC-057-123</t>
  </si>
  <si>
    <t>PC-059-013</t>
  </si>
  <si>
    <t>PC-059-057</t>
  </si>
  <si>
    <t>PC-062-014</t>
  </si>
  <si>
    <t>PC-062-133</t>
  </si>
  <si>
    <t>PC-062-099</t>
  </si>
  <si>
    <t>PC-060-041</t>
  </si>
  <si>
    <t>PC-060-001</t>
  </si>
  <si>
    <t>PC-052-115</t>
  </si>
  <si>
    <t>PC-051-112</t>
  </si>
  <si>
    <t>PC-056-005</t>
  </si>
  <si>
    <t>PC-062-157</t>
  </si>
  <si>
    <t>PC-058-005</t>
  </si>
  <si>
    <t>PC-057-142</t>
  </si>
  <si>
    <t>PC-053-043</t>
  </si>
  <si>
    <t>PC-060-068</t>
  </si>
  <si>
    <t>PC-059-075</t>
  </si>
  <si>
    <t>PC-059-012</t>
  </si>
  <si>
    <t>PC-000-000</t>
  </si>
  <si>
    <t>PC-013-008</t>
  </si>
  <si>
    <t>LADERAS DEL MAR</t>
  </si>
  <si>
    <t>PC-011-013</t>
  </si>
  <si>
    <t>PC-013-002</t>
  </si>
  <si>
    <t>PC-013-006</t>
  </si>
  <si>
    <t>PC-013-011</t>
  </si>
  <si>
    <t>PC-013-003</t>
  </si>
  <si>
    <t>CENTRO URBANO 70-76 DELEGACION MESA DE OTAY</t>
  </si>
  <si>
    <t>RV-586-001</t>
  </si>
  <si>
    <t>MIRAMAR SUR   AREA VERDE</t>
  </si>
  <si>
    <t>VILLAFONTANA 11va SECCION</t>
  </si>
  <si>
    <t>MN-013-051</t>
  </si>
  <si>
    <t>VILLAFONTANA 13va SECCION</t>
  </si>
  <si>
    <t>LU-112-001</t>
  </si>
  <si>
    <t>RANCHO LAS FLORES 1ra SECCION</t>
  </si>
  <si>
    <t>LU-112-002</t>
  </si>
  <si>
    <t>LU-112-003</t>
  </si>
  <si>
    <t>KE-087-000</t>
  </si>
  <si>
    <t>PREDIO RUSTICO ROSARITO</t>
  </si>
  <si>
    <t>IB-633-001</t>
  </si>
  <si>
    <t>LOMAS DE AGUA CALIENTE SEXTA SECCION LOMAS ALTAS</t>
  </si>
  <si>
    <t>IB-640-001</t>
  </si>
  <si>
    <t>IB-682-006</t>
  </si>
  <si>
    <t>IB-683-012</t>
  </si>
  <si>
    <t>IB-686-006</t>
  </si>
  <si>
    <t>IB-690-046</t>
  </si>
  <si>
    <t>IB-690-047</t>
  </si>
  <si>
    <t>IB-690-048</t>
  </si>
  <si>
    <t>IB-690-049</t>
  </si>
  <si>
    <t>IB-690-050</t>
  </si>
  <si>
    <t>IB-690-051</t>
  </si>
  <si>
    <t>IB-690-052</t>
  </si>
  <si>
    <t>IB-690-053</t>
  </si>
  <si>
    <t>IB-690-054</t>
  </si>
  <si>
    <t>IB-690-055</t>
  </si>
  <si>
    <t>IB-000-000</t>
  </si>
  <si>
    <t>VILLA DEL REAL 8va SECCION Y VILLA DEL SOL 1ra SECCION</t>
  </si>
  <si>
    <t>MARIANO MATAMOROS NORTE</t>
  </si>
  <si>
    <t>PK-061-068</t>
  </si>
  <si>
    <t>XL-321-005</t>
  </si>
  <si>
    <t>PARQUE INDUSTRIAL VALLE DEL SUR II</t>
  </si>
  <si>
    <t>XL-322-001</t>
  </si>
  <si>
    <t>XL-323-002</t>
  </si>
  <si>
    <t>XL-323-005</t>
  </si>
  <si>
    <t>XL-323-008-A</t>
  </si>
  <si>
    <t>XL-323-010-A</t>
  </si>
  <si>
    <t>XL-323-011</t>
  </si>
  <si>
    <t>XL-324-004</t>
  </si>
  <si>
    <t>XL-324-011</t>
  </si>
  <si>
    <t>XL-324-012</t>
  </si>
  <si>
    <t>XL-324-013</t>
  </si>
  <si>
    <t>XL-323-004</t>
  </si>
  <si>
    <t>XL-000-000</t>
  </si>
  <si>
    <t>PC-031-012</t>
  </si>
  <si>
    <t>VILLAMAR</t>
  </si>
  <si>
    <t>PC-032-008</t>
  </si>
  <si>
    <t>PC-033-013</t>
  </si>
  <si>
    <t>PC-033-015</t>
  </si>
  <si>
    <t>PC-033-025</t>
  </si>
  <si>
    <t>PC-034-029</t>
  </si>
  <si>
    <t>PC-034-039</t>
  </si>
  <si>
    <t>PC-034-049</t>
  </si>
  <si>
    <t>PC-034-076</t>
  </si>
  <si>
    <t>PC-033-014</t>
  </si>
  <si>
    <t>PC-034-077</t>
  </si>
  <si>
    <t>PC-035-012</t>
  </si>
  <si>
    <t>PC-036-016</t>
  </si>
  <si>
    <t>PC-036-055</t>
  </si>
  <si>
    <t>PC-037-002</t>
  </si>
  <si>
    <t>PC-033-035</t>
  </si>
  <si>
    <t>JD-701-330</t>
  </si>
  <si>
    <t>VILLAS JARDINES</t>
  </si>
  <si>
    <t>GY-411-012</t>
  </si>
  <si>
    <t>MISIÓN DE LAS AMERICAS (LAS MISIONES)</t>
  </si>
  <si>
    <t>VILLA DEL REAL 11va SECCIÓN</t>
  </si>
  <si>
    <t>MN-408-1 AL 26</t>
  </si>
  <si>
    <t>EJIDO MATAMOROS</t>
  </si>
  <si>
    <t>MN-408-000</t>
  </si>
  <si>
    <t>MN-413-931</t>
  </si>
  <si>
    <t>VILLA FONTANA 1RA. SECC. (UNIDAD DE TRANSFERENCIA)</t>
  </si>
  <si>
    <t>OL-306-268</t>
  </si>
  <si>
    <t>OL-306-262</t>
  </si>
  <si>
    <t>OL-306-263</t>
  </si>
  <si>
    <t>OL-306-300</t>
  </si>
  <si>
    <t>OL-306-331</t>
  </si>
  <si>
    <t>OL-306-332</t>
  </si>
  <si>
    <t>OL-000-000</t>
  </si>
  <si>
    <t>OL-302-005</t>
  </si>
  <si>
    <t>OL-302-024</t>
  </si>
  <si>
    <t>OL-302-035</t>
  </si>
  <si>
    <t>OL-302-050</t>
  </si>
  <si>
    <t>OL-302-052</t>
  </si>
  <si>
    <t>OL-302-065</t>
  </si>
  <si>
    <t>TJ-106-005</t>
  </si>
  <si>
    <t>LOMAS DEL RIO</t>
  </si>
  <si>
    <t>TJ-207-007</t>
  </si>
  <si>
    <t>TJ-101-005</t>
  </si>
  <si>
    <t>TJ-103-003</t>
  </si>
  <si>
    <t>TJ-103-004</t>
  </si>
  <si>
    <t>TJ-106-006</t>
  </si>
  <si>
    <t>TJ-101-004</t>
  </si>
  <si>
    <t>TJ-000-000</t>
  </si>
  <si>
    <t>PC-057-080</t>
  </si>
  <si>
    <t>LC-352-016</t>
  </si>
  <si>
    <t>PARQUE INDUSTRIAL LA JOLLA</t>
  </si>
  <si>
    <t>LC-354-002</t>
  </si>
  <si>
    <t>LC-353-006</t>
  </si>
  <si>
    <t>LC-353-007</t>
  </si>
  <si>
    <t>LC-353-005</t>
  </si>
  <si>
    <t>LC-353-023</t>
  </si>
  <si>
    <t>LC-353-001</t>
  </si>
  <si>
    <t>LC-000-000</t>
  </si>
  <si>
    <t>PR-010-001</t>
  </si>
  <si>
    <t>RIO TIJUANA TERCERA ETAPA (PARQUE PÚBLICO JOSE MARIA MORELOS)</t>
  </si>
  <si>
    <t>GY-059-002</t>
  </si>
  <si>
    <t>MISION DE LAS CALIFORNIAS II</t>
  </si>
  <si>
    <t>GY-060-002</t>
  </si>
  <si>
    <t>GY-059-006</t>
  </si>
  <si>
    <t>GY-060-001</t>
  </si>
  <si>
    <t>GY-060-003</t>
  </si>
  <si>
    <t>FD-273-012</t>
  </si>
  <si>
    <t>CERRO DE LAS ABEJAS</t>
  </si>
  <si>
    <t>FD-273-013</t>
  </si>
  <si>
    <t>FD-274-093</t>
  </si>
  <si>
    <t>FD-000-000</t>
  </si>
  <si>
    <t>FD-900-063</t>
  </si>
  <si>
    <t>LOMAS VIRREYES</t>
  </si>
  <si>
    <t>FD-900-077</t>
  </si>
  <si>
    <t>FD-901-042</t>
  </si>
  <si>
    <t>FD-901-046</t>
  </si>
  <si>
    <t>FD-901-056</t>
  </si>
  <si>
    <t>FD-903-002</t>
  </si>
  <si>
    <t>FD-907-020</t>
  </si>
  <si>
    <t>FD-910-022</t>
  </si>
  <si>
    <t>FD-910-035</t>
  </si>
  <si>
    <t>FD-910-078</t>
  </si>
  <si>
    <t>FD-910-085</t>
  </si>
  <si>
    <t>FD-911-002</t>
  </si>
  <si>
    <t>FD-911-015</t>
  </si>
  <si>
    <t>FD-911-027</t>
  </si>
  <si>
    <t>FD-911-046</t>
  </si>
  <si>
    <t>FD-912-024</t>
  </si>
  <si>
    <t>FD-911-056</t>
  </si>
  <si>
    <t>FD-911-955</t>
  </si>
  <si>
    <t>VILLAFONTANA</t>
  </si>
  <si>
    <t>HT-201-002</t>
  </si>
  <si>
    <t>EL VALLE</t>
  </si>
  <si>
    <t>HT-204-011</t>
  </si>
  <si>
    <t>HT-205-020</t>
  </si>
  <si>
    <t>HT-204-010</t>
  </si>
  <si>
    <t>HT-205-001</t>
  </si>
  <si>
    <t>HT-201-006</t>
  </si>
  <si>
    <t>HT-204-013</t>
  </si>
  <si>
    <t>HT-204-062</t>
  </si>
  <si>
    <t>HT-000-000</t>
  </si>
  <si>
    <t>GY-201-002</t>
  </si>
  <si>
    <t>PASEOS DEL GUAYCURA</t>
  </si>
  <si>
    <t>GY-202-005</t>
  </si>
  <si>
    <t>GY-204-001</t>
  </si>
  <si>
    <t>GY-200-001</t>
  </si>
  <si>
    <t>MN-411-940</t>
  </si>
  <si>
    <t>MARIANO MATAMOROS CENTRO</t>
  </si>
  <si>
    <t>VILLAFONTANA 16va SECCION</t>
  </si>
  <si>
    <t>NA-156-103</t>
  </si>
  <si>
    <t>PEDREGAL DE SANTA JULIA 3RA SECCIÓN</t>
  </si>
  <si>
    <t>LU-127-017</t>
  </si>
  <si>
    <t>LU-127-016</t>
  </si>
  <si>
    <t>TC-434-023</t>
  </si>
  <si>
    <t>COLONIA GENARO VAZQUEZ</t>
  </si>
  <si>
    <t>RV-403-071</t>
  </si>
  <si>
    <t>COLONIA CAÑON DE LAS PALMERAS</t>
  </si>
  <si>
    <t>ZT-242-002</t>
  </si>
  <si>
    <t>COLONIA LOMAS DE SAN ANTONIO</t>
  </si>
  <si>
    <t>VB-101-001</t>
  </si>
  <si>
    <t>COLONIA ANEXA 20 DE NOVIEMBRE</t>
  </si>
  <si>
    <t>VB-113-001</t>
  </si>
  <si>
    <t>GP-210-019</t>
  </si>
  <si>
    <t>COLONIA LOS SANTOS</t>
  </si>
  <si>
    <t>GP-202-115</t>
  </si>
  <si>
    <t>GP-302-001</t>
  </si>
  <si>
    <t>COLONIA ALFONSO CORONA DEL ROSAL</t>
  </si>
  <si>
    <t>FM-071-008</t>
  </si>
  <si>
    <t>COLONIA FLORES MAGÓN</t>
  </si>
  <si>
    <t>FZ-051-024</t>
  </si>
  <si>
    <t>RANCHO RIVERA</t>
  </si>
  <si>
    <t>FZ-051-054</t>
  </si>
  <si>
    <t>MZ-203-022</t>
  </si>
  <si>
    <t>VALLE VERDE</t>
  </si>
  <si>
    <t>MZ-224-001</t>
  </si>
  <si>
    <t>MZ-221-004</t>
  </si>
  <si>
    <t>LO-147-101</t>
  </si>
  <si>
    <t>RÍO TIJUANA 3RA. ETAPA (SAN MIGUEL)</t>
  </si>
  <si>
    <t>LO-147-103</t>
  </si>
  <si>
    <t>LO-147-105</t>
  </si>
  <si>
    <t>LO-147-602</t>
  </si>
  <si>
    <t>CH-000-000</t>
  </si>
  <si>
    <t>LOMAS DE AGUA CALIENTE 5ta. SECCIÓN (PRIVADA CAMPESTRE)</t>
  </si>
  <si>
    <t>VB-009-006</t>
  </si>
  <si>
    <t>VA-003-008</t>
  </si>
  <si>
    <t>VISTA ALAMAR CENTRO COMUNITARIO</t>
  </si>
  <si>
    <t>FT-001-433</t>
  </si>
  <si>
    <t>GARITA DE OTAY, POLIGONO C FRACCIÓN 4 LOTE 1</t>
  </si>
  <si>
    <t>FT-001-404</t>
  </si>
  <si>
    <t>GARITA DE OTAY, POLIGONO C FRACCIÓN 4 LOTE 2</t>
  </si>
  <si>
    <t>FT-001-206</t>
  </si>
  <si>
    <t>GARITA DE OTAY, PARQUE DE LA AMISTAD, FRACCION 7</t>
  </si>
  <si>
    <t>VV-114-016</t>
  </si>
  <si>
    <t>VALLE VISTA I</t>
  </si>
  <si>
    <t>VV-114-054</t>
  </si>
  <si>
    <t>VV-116-019</t>
  </si>
  <si>
    <t>VV-120-035</t>
  </si>
  <si>
    <t>VV-115-014</t>
  </si>
  <si>
    <t>VV-124-037</t>
  </si>
  <si>
    <t>VV-116-020</t>
  </si>
  <si>
    <t>SH-605-033</t>
  </si>
  <si>
    <t>RODOLFO SÁNCHEZ TABOADA</t>
  </si>
  <si>
    <t>SH-819-003</t>
  </si>
  <si>
    <t>SH-819-004</t>
  </si>
  <si>
    <t>SH-819-005</t>
  </si>
  <si>
    <t>SH-056-201</t>
  </si>
  <si>
    <t>SH-094-062</t>
  </si>
  <si>
    <t>SH-020-001</t>
  </si>
  <si>
    <t>ID-039-000</t>
  </si>
  <si>
    <t>CIUDAD INDUSTRIAL  (TALLERES UNIDADES DE RECOLECCION DE BASURA)</t>
  </si>
  <si>
    <t>MN-665-003</t>
  </si>
  <si>
    <t>VILLAS DEL SOL 3ra SECCIÓN</t>
  </si>
  <si>
    <t>GY-060-010</t>
  </si>
  <si>
    <t>MISIÓN DE LAS CALIFORNIAS III</t>
  </si>
  <si>
    <t>GY-060-014</t>
  </si>
  <si>
    <t>GY-166-009</t>
  </si>
  <si>
    <t>PZ-055-002</t>
  </si>
  <si>
    <t>TERRAZAS DE LA PRESA</t>
  </si>
  <si>
    <t>PZ-056-034</t>
  </si>
  <si>
    <t>PZ-057-041</t>
  </si>
  <si>
    <t>PZ-058-049</t>
  </si>
  <si>
    <t>PZ-059-003</t>
  </si>
  <si>
    <t>PZ-060-003</t>
  </si>
  <si>
    <t>PZ-061-003</t>
  </si>
  <si>
    <t>PZ-062-002</t>
  </si>
  <si>
    <t>PZ-064-049</t>
  </si>
  <si>
    <t>PZ-065-059</t>
  </si>
  <si>
    <t>PZ-065-083</t>
  </si>
  <si>
    <t>PZ-066-025</t>
  </si>
  <si>
    <t>PZ-067-103</t>
  </si>
  <si>
    <t>PZ-069-004</t>
  </si>
  <si>
    <t>PZ-071-001</t>
  </si>
  <si>
    <t>PZ-071-003</t>
  </si>
  <si>
    <t>PZ-069-002</t>
  </si>
  <si>
    <t>PZ-071-004</t>
  </si>
  <si>
    <t>PZ-065-082</t>
  </si>
  <si>
    <t>PZ-069-063</t>
  </si>
  <si>
    <t>PZ-000-000</t>
  </si>
  <si>
    <t>VILLAFONTANA 7ma y 14va SECCION</t>
  </si>
  <si>
    <t>TIERRA Y LIBERTAD</t>
  </si>
  <si>
    <t>MN-409-905</t>
  </si>
  <si>
    <t>TC-000-000</t>
  </si>
  <si>
    <t>PARQUE INDUSTRIAL NORDIKA</t>
  </si>
  <si>
    <t>TC-451-009</t>
  </si>
  <si>
    <t>PASEOS DEL PACIFICO</t>
  </si>
  <si>
    <t>TC-451-012</t>
  </si>
  <si>
    <t>TC-451-007</t>
  </si>
  <si>
    <t>HT-213-006</t>
  </si>
  <si>
    <t>HACIENDA ACUEDUCTO</t>
  </si>
  <si>
    <t>HT-204-127</t>
  </si>
  <si>
    <t>HT-213-004</t>
  </si>
  <si>
    <t>HT-214-008</t>
  </si>
  <si>
    <t>ZT-427-003</t>
  </si>
  <si>
    <t>VISTA BELLA</t>
  </si>
  <si>
    <t>ZT-427-020</t>
  </si>
  <si>
    <t>VILLAS DEL SOL 5ta SECCIÓN</t>
  </si>
  <si>
    <t>MC-272-001</t>
  </si>
  <si>
    <t>NUEVO MILENIO</t>
  </si>
  <si>
    <t>MC-274-051</t>
  </si>
  <si>
    <t>MC-264-001</t>
  </si>
  <si>
    <t>MC-261-008</t>
  </si>
  <si>
    <t>MC-261-030</t>
  </si>
  <si>
    <t>MC-251-037</t>
  </si>
  <si>
    <t>MC-268-021</t>
  </si>
  <si>
    <t>MC-274-052</t>
  </si>
  <si>
    <t>MC-277-021</t>
  </si>
  <si>
    <t>MC-278-011</t>
  </si>
  <si>
    <t>MC-283-001</t>
  </si>
  <si>
    <t>MC-285-046</t>
  </si>
  <si>
    <t>MC-287-051</t>
  </si>
  <si>
    <t>MC-251-038</t>
  </si>
  <si>
    <t>MC-254-001</t>
  </si>
  <si>
    <t>MC-254-002</t>
  </si>
  <si>
    <t>MC-254-003</t>
  </si>
  <si>
    <t>MC-254-004</t>
  </si>
  <si>
    <t>MC-254-005</t>
  </si>
  <si>
    <t>MC-254-006</t>
  </si>
  <si>
    <t>MC-254-007</t>
  </si>
  <si>
    <t>MC-254-008</t>
  </si>
  <si>
    <t>MC-254-009</t>
  </si>
  <si>
    <t>MC-254-010</t>
  </si>
  <si>
    <t>MC-254-011</t>
  </si>
  <si>
    <t>MC-254-012</t>
  </si>
  <si>
    <t>MC-254-013</t>
  </si>
  <si>
    <t>MC-254-014</t>
  </si>
  <si>
    <t>MC-254-015</t>
  </si>
  <si>
    <t>MC-254-016</t>
  </si>
  <si>
    <t>MC-254-017</t>
  </si>
  <si>
    <t>MC-254-018</t>
  </si>
  <si>
    <t>MC-268-001</t>
  </si>
  <si>
    <t>MC-268-002</t>
  </si>
  <si>
    <t>MC-268-003</t>
  </si>
  <si>
    <t>MC-268-004</t>
  </si>
  <si>
    <t>MC-268-005</t>
  </si>
  <si>
    <t>MC-268-006</t>
  </si>
  <si>
    <t>MC-268-007</t>
  </si>
  <si>
    <t>MC-268-008</t>
  </si>
  <si>
    <t>MC-268-009</t>
  </si>
  <si>
    <t>MC-000-000</t>
  </si>
  <si>
    <t>MN-682-004</t>
  </si>
  <si>
    <t>VILLA DEL SOL CUARTA SECCIÓN</t>
  </si>
  <si>
    <t>MN-682-023</t>
  </si>
  <si>
    <t>MN-683-026</t>
  </si>
  <si>
    <t>MN-682-002</t>
  </si>
  <si>
    <t>MN-670-003</t>
  </si>
  <si>
    <t>MN-674-018</t>
  </si>
  <si>
    <t>MN-682-003</t>
  </si>
  <si>
    <t>JU-703-110</t>
  </si>
  <si>
    <t>CUMBRES DE JUAREZ LA CIMA</t>
  </si>
  <si>
    <t>JU-703-111</t>
  </si>
  <si>
    <t>JU-000-000</t>
  </si>
  <si>
    <t>MN-422-010</t>
  </si>
  <si>
    <t>VILLA DEL REAL DÉCIMA SECCIÓN</t>
  </si>
  <si>
    <t>MN-530-003</t>
  </si>
  <si>
    <t>VILLAFONTANA DÉCIMO SEGUNDA SECCION</t>
  </si>
  <si>
    <t>MN-531-003</t>
  </si>
  <si>
    <t>MN-548-001</t>
  </si>
  <si>
    <t>PE-000-000</t>
  </si>
  <si>
    <t>INTERNACIONAL</t>
  </si>
  <si>
    <t>ZT-422-002</t>
  </si>
  <si>
    <t>EL ROSARIO</t>
  </si>
  <si>
    <t>ZT-423-004</t>
  </si>
  <si>
    <t>ZT-423-008</t>
  </si>
  <si>
    <t>MC-041-015</t>
  </si>
  <si>
    <t>SAN ÁNGEL</t>
  </si>
  <si>
    <t>MC-042-001</t>
  </si>
  <si>
    <t>MC-023-022</t>
  </si>
  <si>
    <t>PJ-130-001</t>
  </si>
  <si>
    <t>PEDREGAL DE SANTA JULIA II SECCION</t>
  </si>
  <si>
    <t>PZ-024-024</t>
  </si>
  <si>
    <t>LA PRESA RODRIGUEZ A NOMBRE DEL DIF</t>
  </si>
  <si>
    <t>PRESA RODRIGUEZ</t>
  </si>
  <si>
    <t>XL-044-001</t>
  </si>
  <si>
    <t>XICOTENCATL LEYVA MORTERA</t>
  </si>
  <si>
    <t>XL-056-101</t>
  </si>
  <si>
    <t>XL-024-045</t>
  </si>
  <si>
    <t>JB-102-022</t>
  </si>
  <si>
    <t>VALLE DEL SUR I</t>
  </si>
  <si>
    <t>JB-102-023</t>
  </si>
  <si>
    <t>JB-103-003</t>
  </si>
  <si>
    <t>JB-103-004</t>
  </si>
  <si>
    <t>JB-104-001</t>
  </si>
  <si>
    <t>JB-105-016</t>
  </si>
  <si>
    <t>JB-105-017</t>
  </si>
  <si>
    <t>JB-105-018</t>
  </si>
  <si>
    <t>JB-105-019</t>
  </si>
  <si>
    <t>JB-105-020</t>
  </si>
  <si>
    <t>JB-105-021</t>
  </si>
  <si>
    <t>JB-105-022</t>
  </si>
  <si>
    <t>JB-105-023</t>
  </si>
  <si>
    <t>JB-105-015</t>
  </si>
  <si>
    <t>JB-103-005</t>
  </si>
  <si>
    <t>JB-105-007</t>
  </si>
  <si>
    <t>JB-105-001</t>
  </si>
  <si>
    <t>JB-105-003</t>
  </si>
  <si>
    <t>JB-103-001</t>
  </si>
  <si>
    <t>LU-109-101</t>
  </si>
  <si>
    <t>MACIAS</t>
  </si>
  <si>
    <t>LU-109-102</t>
  </si>
  <si>
    <t>LU-109-103</t>
  </si>
  <si>
    <t>KL-118-003</t>
  </si>
  <si>
    <t>EL JIBARITO II</t>
  </si>
  <si>
    <t>KL-119-001</t>
  </si>
  <si>
    <t>KL-119-064</t>
  </si>
  <si>
    <t>KL-120-057</t>
  </si>
  <si>
    <t>KL-121-013</t>
  </si>
  <si>
    <t>KL-121-015</t>
  </si>
  <si>
    <t>KL-121-038</t>
  </si>
  <si>
    <t>KL-121-108</t>
  </si>
  <si>
    <t>KL-122-001</t>
  </si>
  <si>
    <t>KL-123-059</t>
  </si>
  <si>
    <t>KL-123-061</t>
  </si>
  <si>
    <t>KL-124-035</t>
  </si>
  <si>
    <t>KL-118-006</t>
  </si>
  <si>
    <t>KL-121-972</t>
  </si>
  <si>
    <t>KL-123-003</t>
  </si>
  <si>
    <t>KL-123-029</t>
  </si>
  <si>
    <t>KL-123-084</t>
  </si>
  <si>
    <t>KL-123-132</t>
  </si>
  <si>
    <t>KL-118-004</t>
  </si>
  <si>
    <t>KL-118-005</t>
  </si>
  <si>
    <t>KL-119-065</t>
  </si>
  <si>
    <t>KL-122-022</t>
  </si>
  <si>
    <t>KL-000-000</t>
  </si>
  <si>
    <t>ZONA CENTRO (RELOJ MONUMENTAL)</t>
  </si>
  <si>
    <t>FD-930-009</t>
  </si>
  <si>
    <t>PARQUE INDUSTRIAL EL FLORIDO</t>
  </si>
  <si>
    <t>VV-143-001</t>
  </si>
  <si>
    <t>PZ-102-001</t>
  </si>
  <si>
    <t>POBLADO DE LA PRESA</t>
  </si>
  <si>
    <t>BD-016-021</t>
  </si>
  <si>
    <t>CENTRO URBANO 70-76</t>
  </si>
  <si>
    <t>BD-026-009</t>
  </si>
  <si>
    <t>NP-000-000</t>
  </si>
  <si>
    <t>PATRIA NUEVA</t>
  </si>
  <si>
    <t>TEJAMEN</t>
  </si>
  <si>
    <t>LOMAS DE LA AMISTAD</t>
  </si>
  <si>
    <t>ZT-429-002</t>
  </si>
  <si>
    <t>VISTA BELLA II SECCIÓN</t>
  </si>
  <si>
    <t>ZT-430-002</t>
  </si>
  <si>
    <t>FD-850-101 A3</t>
  </si>
  <si>
    <t>PARQUE INDUSTRIAL EL FLORIDO II</t>
  </si>
  <si>
    <t>FD-850-102 A5</t>
  </si>
  <si>
    <t>FIDEICOMISO EL FLORIDO</t>
  </si>
  <si>
    <t>VS-002-021</t>
  </si>
  <si>
    <t>RIO VISTA</t>
  </si>
  <si>
    <t>VS-013-001</t>
  </si>
  <si>
    <t>TA-000-000</t>
  </si>
  <si>
    <t>IGNACIO ZARAGOZA</t>
  </si>
  <si>
    <t>SH-000-000</t>
  </si>
  <si>
    <t>FV-524-947</t>
  </si>
  <si>
    <t>RANCHO SANTA ALICIA (RELLENO SANITARIO)</t>
  </si>
  <si>
    <t>VV-000-000</t>
  </si>
  <si>
    <t>PM-201-904</t>
  </si>
  <si>
    <t>ALFA PANAMERICANO</t>
  </si>
  <si>
    <t>PM-201-903</t>
  </si>
  <si>
    <t>PM-205-901</t>
  </si>
  <si>
    <t>__-___-___</t>
  </si>
  <si>
    <t>RIO TIJUANA PRIMERA ETAPA</t>
  </si>
  <si>
    <t>FT-526-028</t>
  </si>
  <si>
    <t>OTAY CONSTITUYENTES</t>
  </si>
  <si>
    <t>FT-526-029</t>
  </si>
  <si>
    <t>VA-037-060</t>
  </si>
  <si>
    <t>VISTA ALAMAR</t>
  </si>
  <si>
    <t>FT-001-201</t>
  </si>
  <si>
    <t>PARQUE DE LA AMISTAD, "Liga oficial de Beisbol menor de Tijuana, A.C."</t>
  </si>
  <si>
    <t>RIO TIJUANA SEGUNDA ETAPA</t>
  </si>
  <si>
    <t>DB-517-001</t>
  </si>
  <si>
    <t>INDECO UNIVERSIDAD</t>
  </si>
  <si>
    <t>DB-545-088</t>
  </si>
  <si>
    <t>FD-515-002</t>
  </si>
  <si>
    <t>CAÑADAS DEL FLORIDO</t>
  </si>
  <si>
    <t>FD-514-005</t>
  </si>
  <si>
    <t>FD-514-007</t>
  </si>
  <si>
    <t>FD-512-001</t>
  </si>
  <si>
    <t>FD-513-001</t>
  </si>
  <si>
    <t>FD-526-001</t>
  </si>
  <si>
    <t>FD-516-001</t>
  </si>
  <si>
    <t>FD-518-005</t>
  </si>
  <si>
    <t>FD-523-007</t>
  </si>
  <si>
    <t>FD-524-004</t>
  </si>
  <si>
    <t>FD-524-005</t>
  </si>
  <si>
    <t>FS-011-046</t>
  </si>
  <si>
    <t>LA SIERRA</t>
  </si>
  <si>
    <t>FS-011-063</t>
  </si>
  <si>
    <t>COLINAS DEL REY</t>
  </si>
  <si>
    <t>FS-012-001</t>
  </si>
  <si>
    <t>FS-012-007</t>
  </si>
  <si>
    <t>FS-000-000</t>
  </si>
  <si>
    <t>OL-302-081</t>
  </si>
  <si>
    <t>OL-302-082</t>
  </si>
  <si>
    <t>KB-401-001</t>
  </si>
  <si>
    <t>RESIDENCIAL HACIENDA DEL MAR</t>
  </si>
  <si>
    <t>KB-401-004</t>
  </si>
  <si>
    <t>KB-401-007</t>
  </si>
  <si>
    <t>KB-401-009</t>
  </si>
  <si>
    <t>KB-402-001</t>
  </si>
  <si>
    <t>KB-402-009</t>
  </si>
  <si>
    <t>KB-401-002</t>
  </si>
  <si>
    <t>KB-401-006</t>
  </si>
  <si>
    <t>KB-402-004</t>
  </si>
  <si>
    <t>KB-402-006</t>
  </si>
  <si>
    <t>KB-401-003</t>
  </si>
  <si>
    <t>KB-000-000</t>
  </si>
  <si>
    <t>XL-492-001</t>
  </si>
  <si>
    <t>VILLA RESIDENCIAL SANTA FE</t>
  </si>
  <si>
    <t>XL-452-006</t>
  </si>
  <si>
    <t>XL-463-003</t>
  </si>
  <si>
    <t>XL-491-011</t>
  </si>
  <si>
    <t>XL-456-004</t>
  </si>
  <si>
    <t>XL-480-001</t>
  </si>
  <si>
    <t>FD-513-002</t>
  </si>
  <si>
    <t>FD-516-008</t>
  </si>
  <si>
    <t>FD-516-012</t>
  </si>
  <si>
    <t>FD-850-206</t>
  </si>
  <si>
    <t>PARQUE INDUSTRIAL EL FLORIDO II PANTEÓN 11</t>
  </si>
  <si>
    <t>FD-850-207</t>
  </si>
  <si>
    <t>FD-850-101</t>
  </si>
  <si>
    <t>FD-850-202</t>
  </si>
  <si>
    <t>FD-850-204</t>
  </si>
  <si>
    <t>FD-535-001</t>
  </si>
  <si>
    <t>PASEOS DEL FLORIDO CALIFORNIA</t>
  </si>
  <si>
    <t>FD-536-901</t>
  </si>
  <si>
    <t>FD-535-011</t>
  </si>
  <si>
    <t>PR-018-037</t>
  </si>
  <si>
    <t>TERCERA ETAPA RIO TIJUANA</t>
  </si>
  <si>
    <t>PR-049-001</t>
  </si>
  <si>
    <t>PR-049-018</t>
  </si>
  <si>
    <t>PR-049-034</t>
  </si>
  <si>
    <t>PR-023-004</t>
  </si>
  <si>
    <t>TERCERA ETAPA RIO TIJUANA DIVISION DEL NORTE</t>
  </si>
  <si>
    <t>PR-023-007</t>
  </si>
  <si>
    <t>PR-035-002</t>
  </si>
  <si>
    <t>PR-037-001</t>
  </si>
  <si>
    <t>PR-038-001</t>
  </si>
  <si>
    <t>PR-033-010 A</t>
  </si>
  <si>
    <t>TERCERA ETAPA RIO TIJUANA SIMON BOLIVAR</t>
  </si>
  <si>
    <t>PR-034-010</t>
  </si>
  <si>
    <t>TERCERA ETAPA RIO TIJUANA NIÑOS HÉROES ESTE</t>
  </si>
  <si>
    <t>PR-037-002</t>
  </si>
  <si>
    <t>PR-037-003</t>
  </si>
  <si>
    <t>PR-037-004</t>
  </si>
  <si>
    <t>PR-037-005</t>
  </si>
  <si>
    <t>PR-037-006</t>
  </si>
  <si>
    <t>PR-000-000</t>
  </si>
  <si>
    <t>RESIDENCIAL DE CORTEZ</t>
  </si>
  <si>
    <t>CF-617-005</t>
  </si>
  <si>
    <t>CF-615-005</t>
  </si>
  <si>
    <t>CF-615-006</t>
  </si>
  <si>
    <t>CF-615-004</t>
  </si>
  <si>
    <t>CF-616-014</t>
  </si>
  <si>
    <t>CF-617-004</t>
  </si>
  <si>
    <t>CF-618-001</t>
  </si>
  <si>
    <t>CF-000-000</t>
  </si>
  <si>
    <t>XL-701-006</t>
  </si>
  <si>
    <t>VILLA RESIDENCIAL SANTA FE II SECCIÓN</t>
  </si>
  <si>
    <t>XL-701-007</t>
  </si>
  <si>
    <t>XL-702-001</t>
  </si>
  <si>
    <t>XL-702-002</t>
  </si>
  <si>
    <t>XL-733-007</t>
  </si>
  <si>
    <t>XL-733-016</t>
  </si>
  <si>
    <t>XL-706-001</t>
  </si>
  <si>
    <t>XL-733-022</t>
  </si>
  <si>
    <t>XL-733-024</t>
  </si>
  <si>
    <t>XL-733-038</t>
  </si>
  <si>
    <t>XL-704-024</t>
  </si>
  <si>
    <t>XL-704-034</t>
  </si>
  <si>
    <t>XL-704-040</t>
  </si>
  <si>
    <t>XL-702-009</t>
  </si>
  <si>
    <t>XL-703-019</t>
  </si>
  <si>
    <t>XL-733-023</t>
  </si>
  <si>
    <t>XL-704-071</t>
  </si>
  <si>
    <t>XL-733-020</t>
  </si>
  <si>
    <t>XL-733-025</t>
  </si>
  <si>
    <t>XL-701-004</t>
  </si>
  <si>
    <t>XL-702-008</t>
  </si>
  <si>
    <t>XL-733-005</t>
  </si>
  <si>
    <t>XL-704-001</t>
  </si>
  <si>
    <t>XL-704-003</t>
  </si>
  <si>
    <t>PM-552-008</t>
  </si>
  <si>
    <t>HACIENDA DEL PACÍFICO</t>
  </si>
  <si>
    <t>PM-553-008</t>
  </si>
  <si>
    <t>PM-553-016</t>
  </si>
  <si>
    <t>PM-553-022</t>
  </si>
  <si>
    <t>PM-553-026</t>
  </si>
  <si>
    <t>PM-553-019</t>
  </si>
  <si>
    <t>PM-000-000</t>
  </si>
  <si>
    <t>FV-984-006</t>
  </si>
  <si>
    <t>LOMAS DEL REFUGIO</t>
  </si>
  <si>
    <t>FV-985-009</t>
  </si>
  <si>
    <t>FV-984-007</t>
  </si>
  <si>
    <t>FV-984-010</t>
  </si>
  <si>
    <t>FV-987-005</t>
  </si>
  <si>
    <t>FV-983-002</t>
  </si>
  <si>
    <t>FV-984-002</t>
  </si>
  <si>
    <t>FV-984-004</t>
  </si>
  <si>
    <t>FV-984-009</t>
  </si>
  <si>
    <t>FV-988-006</t>
  </si>
  <si>
    <t>FV-000-000</t>
  </si>
  <si>
    <t>CIUDAD INDUSTRIAL NUEVA TIJUANA</t>
  </si>
  <si>
    <t>MZ-409-038</t>
  </si>
  <si>
    <t>VILLA FONTANA 14VA. SECCION</t>
  </si>
  <si>
    <t>MZ-409-040</t>
  </si>
  <si>
    <t>MN-701-007</t>
  </si>
  <si>
    <t>VILLA FONTANA 7MA. SECCION</t>
  </si>
  <si>
    <t>XL-323-160</t>
  </si>
  <si>
    <t>XL-323-190</t>
  </si>
  <si>
    <t>GY-204-092</t>
  </si>
  <si>
    <t>GY-204-122</t>
  </si>
  <si>
    <t>GY-204-002</t>
  </si>
  <si>
    <t>DB-318-002</t>
  </si>
  <si>
    <t>OTAY INSURGENTES</t>
  </si>
  <si>
    <t>DB-327-301</t>
  </si>
  <si>
    <t>DB-318-001</t>
  </si>
  <si>
    <t>ZT-412-027</t>
  </si>
  <si>
    <t>REAL DE SAN ANTONIO</t>
  </si>
  <si>
    <t>ZT-403-001</t>
  </si>
  <si>
    <t>ZT-406-042</t>
  </si>
  <si>
    <t>ZT-407-018</t>
  </si>
  <si>
    <t>ZT-407-032</t>
  </si>
  <si>
    <t>ZT-407-067</t>
  </si>
  <si>
    <t>ZT-412-028</t>
  </si>
  <si>
    <t>ZT-404-030</t>
  </si>
  <si>
    <t>ZT-405-001</t>
  </si>
  <si>
    <t>ZT-405-031</t>
  </si>
  <si>
    <t>ZT-406-001</t>
  </si>
  <si>
    <t>ZT-407-001</t>
  </si>
  <si>
    <t>ZT-407-035</t>
  </si>
  <si>
    <t>ZT-408-001</t>
  </si>
  <si>
    <t>ZT-409-029</t>
  </si>
  <si>
    <t>ZT-410-029</t>
  </si>
  <si>
    <t>ZT-410-030</t>
  </si>
  <si>
    <t>ZT-410-031</t>
  </si>
  <si>
    <t>ZT-411-001</t>
  </si>
  <si>
    <t>ZT-411-029</t>
  </si>
  <si>
    <t>ZT-412-026</t>
  </si>
  <si>
    <t>ZT-412-029</t>
  </si>
  <si>
    <t>ZT-412-031</t>
  </si>
  <si>
    <t>ZT-413-029</t>
  </si>
  <si>
    <t>ZT-414-002</t>
  </si>
  <si>
    <t>ZT-414-032</t>
  </si>
  <si>
    <t>ZT-407-033</t>
  </si>
  <si>
    <t>ZT-402-005</t>
  </si>
  <si>
    <t>ZT-407-066</t>
  </si>
  <si>
    <t>ZT-407-031</t>
  </si>
  <si>
    <t>KL-053-013</t>
  </si>
  <si>
    <t>VISTA AZUL</t>
  </si>
  <si>
    <t>KL-053-001</t>
  </si>
  <si>
    <t>KL-053-017</t>
  </si>
  <si>
    <t>KL-053-014</t>
  </si>
  <si>
    <t>KL052-022</t>
  </si>
  <si>
    <t>LW-026-013</t>
  </si>
  <si>
    <t>LAGUNITAS</t>
  </si>
  <si>
    <t>LW-026-014</t>
  </si>
  <si>
    <t>LW-026-015</t>
  </si>
  <si>
    <t>HE-022-001</t>
  </si>
  <si>
    <t>RESIDENCIAL COLINAS DE CHAPULTEPEC</t>
  </si>
  <si>
    <t>HE-022-007</t>
  </si>
  <si>
    <t>HE-022-002</t>
  </si>
  <si>
    <t>HE-022-003</t>
  </si>
  <si>
    <t>HE-022-005</t>
  </si>
  <si>
    <t>HE-022-010</t>
  </si>
  <si>
    <t>HE-022-009</t>
  </si>
  <si>
    <t>HE-000-000</t>
  </si>
  <si>
    <t>EV-502-016</t>
  </si>
  <si>
    <t>VILLAS DEL DORADO PRIMERA ETAPA</t>
  </si>
  <si>
    <t>EV-501-002</t>
  </si>
  <si>
    <t>EV-501-004</t>
  </si>
  <si>
    <t>EV-501-006</t>
  </si>
  <si>
    <t>EV-501-008</t>
  </si>
  <si>
    <t>EV-501-010</t>
  </si>
  <si>
    <t>EV-502-002</t>
  </si>
  <si>
    <t>EV-502-004</t>
  </si>
  <si>
    <t>EV-502-006</t>
  </si>
  <si>
    <t>EV-502-008</t>
  </si>
  <si>
    <t>EV-502-011</t>
  </si>
  <si>
    <t>EV-509-003</t>
  </si>
  <si>
    <t>EV-509-005</t>
  </si>
  <si>
    <t>EV-509-007</t>
  </si>
  <si>
    <t>EV-509-009</t>
  </si>
  <si>
    <t>EV-502-009</t>
  </si>
  <si>
    <t>EV-000-000</t>
  </si>
  <si>
    <t>FD-501-010</t>
  </si>
  <si>
    <t>HACIENDA LAS FUENTES</t>
  </si>
  <si>
    <t>FD-501-007</t>
  </si>
  <si>
    <t>FD-502-007</t>
  </si>
  <si>
    <t>FD-505-002</t>
  </si>
  <si>
    <t>FD-502-009</t>
  </si>
  <si>
    <t>FD-503-011</t>
  </si>
  <si>
    <t>FD-502-002</t>
  </si>
  <si>
    <t>FD-502-003</t>
  </si>
  <si>
    <t>FD-502-014</t>
  </si>
  <si>
    <t>FD-504-001</t>
  </si>
  <si>
    <t>FD-504-002</t>
  </si>
  <si>
    <t>FD-504-003</t>
  </si>
  <si>
    <t>FD-504-004</t>
  </si>
  <si>
    <t>FD-504-005</t>
  </si>
  <si>
    <t>FD-504-006</t>
  </si>
  <si>
    <t>FD-504-007</t>
  </si>
  <si>
    <t>FD-504-008</t>
  </si>
  <si>
    <t>FD-504-009</t>
  </si>
  <si>
    <t>FD-504-010</t>
  </si>
  <si>
    <t>FD-504-061</t>
  </si>
  <si>
    <t>CF-866-003</t>
  </si>
  <si>
    <t>JARDINES DE AGUA CALIENTE</t>
  </si>
  <si>
    <t>CF-867-011</t>
  </si>
  <si>
    <t>CF-867-026</t>
  </si>
  <si>
    <t>CF-868-015</t>
  </si>
  <si>
    <t>CF-866-006</t>
  </si>
  <si>
    <t>CF-867-004</t>
  </si>
  <si>
    <t>CF-867-016</t>
  </si>
  <si>
    <t>CF-866-001</t>
  </si>
  <si>
    <t>CF-867-020</t>
  </si>
  <si>
    <t>CF-867-022</t>
  </si>
  <si>
    <t>CF-868-009</t>
  </si>
  <si>
    <t>CF-868-010</t>
  </si>
  <si>
    <t>CF-867-003</t>
  </si>
  <si>
    <t>XL-707-034</t>
  </si>
  <si>
    <t>VILLA RESIDENCIAL SANTA FE TERCERA SECCION</t>
  </si>
  <si>
    <t>XL-708-018</t>
  </si>
  <si>
    <t>XL-712-003</t>
  </si>
  <si>
    <t>XL-713-001</t>
  </si>
  <si>
    <t>XL-714-015</t>
  </si>
  <si>
    <t>XL-707-003</t>
  </si>
  <si>
    <t>XL-707-015</t>
  </si>
  <si>
    <t>XL-707-017</t>
  </si>
  <si>
    <t>XL-707-035</t>
  </si>
  <si>
    <t>XL-708-003</t>
  </si>
  <si>
    <t>XL-710-001</t>
  </si>
  <si>
    <t>XL-714-002</t>
  </si>
  <si>
    <t>XL-714-005</t>
  </si>
  <si>
    <t>XL-715-002</t>
  </si>
  <si>
    <t>XL-707-004</t>
  </si>
  <si>
    <t>XL-707-016</t>
  </si>
  <si>
    <t>XL-707-028</t>
  </si>
  <si>
    <t>XL-708-002</t>
  </si>
  <si>
    <t>XL-711-002</t>
  </si>
  <si>
    <t>XL-714-004</t>
  </si>
  <si>
    <t>XL-714-010</t>
  </si>
  <si>
    <t>XL-714-013</t>
  </si>
  <si>
    <t>BZ-357-014</t>
  </si>
  <si>
    <t>VISTA DEL VALLE</t>
  </si>
  <si>
    <t>BZ-358-014</t>
  </si>
  <si>
    <t>BZ-361-026</t>
  </si>
  <si>
    <t>BZ-364-011</t>
  </si>
  <si>
    <t>BZ-368-044</t>
  </si>
  <si>
    <t>BZ-379-014</t>
  </si>
  <si>
    <t>BZ-000-000</t>
  </si>
  <si>
    <t>BZ-911-009</t>
  </si>
  <si>
    <t>VILLA RESIDENCIAL DEL BOSQUE</t>
  </si>
  <si>
    <t>BZ-906-058</t>
  </si>
  <si>
    <t>BZ-901-006</t>
  </si>
  <si>
    <t>BZ-904-024</t>
  </si>
  <si>
    <t>BZ-906-026</t>
  </si>
  <si>
    <t>BZ-906-025</t>
  </si>
  <si>
    <t>BZ-905-008</t>
  </si>
  <si>
    <t>BZ-906-008</t>
  </si>
  <si>
    <t>BZ-906-010</t>
  </si>
  <si>
    <t>BZ-906-033</t>
  </si>
  <si>
    <t>BZ-907-003</t>
  </si>
  <si>
    <t>BZ-907-008</t>
  </si>
  <si>
    <t>BZ-907-012</t>
  </si>
  <si>
    <t>BZ-907-016</t>
  </si>
  <si>
    <t>BZ-907-020</t>
  </si>
  <si>
    <t>BZ-908-001</t>
  </si>
  <si>
    <t>BZ-909-002</t>
  </si>
  <si>
    <t>BZ-909-007</t>
  </si>
  <si>
    <t>BZ-909-008</t>
  </si>
  <si>
    <t>BZ-911-005</t>
  </si>
  <si>
    <t>BZ-911-012</t>
  </si>
  <si>
    <t>ZT-421-011</t>
  </si>
  <si>
    <t>EL ROSARIO SEGUNDA ETAPA</t>
  </si>
  <si>
    <t>ZT-421-013</t>
  </si>
  <si>
    <t>ZT-421-020</t>
  </si>
  <si>
    <t>ZT-421-026</t>
  </si>
  <si>
    <t>ZT-426-001</t>
  </si>
  <si>
    <t>ZT-424-006</t>
  </si>
  <si>
    <t>ZT-426-002</t>
  </si>
  <si>
    <t>ZT-424-005</t>
  </si>
  <si>
    <t>ZT-424-003</t>
  </si>
  <si>
    <t>ZT-421-007</t>
  </si>
  <si>
    <t>ZT-421-008</t>
  </si>
  <si>
    <t>ZT-421-012</t>
  </si>
  <si>
    <t>ZT-421-014</t>
  </si>
  <si>
    <t>ZT-421-019</t>
  </si>
  <si>
    <t>ZT-421-021</t>
  </si>
  <si>
    <t>ZT-421-025</t>
  </si>
  <si>
    <t>ZT-426-005</t>
  </si>
  <si>
    <t>ZT-421-009</t>
  </si>
  <si>
    <t>ZT-426-003</t>
  </si>
  <si>
    <t>FD-529-003</t>
  </si>
  <si>
    <t>CAÑADAS DEL FLORIDO II ETAPA</t>
  </si>
  <si>
    <t>FD-531-003</t>
  </si>
  <si>
    <t>FD-533-012</t>
  </si>
  <si>
    <t>FD-527-002</t>
  </si>
  <si>
    <t>FD-527-014</t>
  </si>
  <si>
    <t>FD-530-001</t>
  </si>
  <si>
    <t>FD-533-009</t>
  </si>
  <si>
    <t>FD-533-015</t>
  </si>
  <si>
    <t>FD-526-007</t>
  </si>
  <si>
    <t>FD-527-001</t>
  </si>
  <si>
    <t>FD-527-013</t>
  </si>
  <si>
    <t>FD-527-015</t>
  </si>
  <si>
    <t>FD-529-004</t>
  </si>
  <si>
    <t>FD-529-010</t>
  </si>
  <si>
    <t>FD-529-015</t>
  </si>
  <si>
    <t>FD-529-020</t>
  </si>
  <si>
    <t>FD-533-022</t>
  </si>
  <si>
    <t>FD-533-024</t>
  </si>
  <si>
    <t>KB-256-015</t>
  </si>
  <si>
    <t>GRANJAS ECUESTRES</t>
  </si>
  <si>
    <t>KB-257-014</t>
  </si>
  <si>
    <t>KB-257-015</t>
  </si>
  <si>
    <t>KB-251-004</t>
  </si>
  <si>
    <t>KB-253-003</t>
  </si>
  <si>
    <t>KB-253-011</t>
  </si>
  <si>
    <t>KB-254-002</t>
  </si>
  <si>
    <t>KB-256-002</t>
  </si>
  <si>
    <t>KB-256-011</t>
  </si>
  <si>
    <t>KB-256-007</t>
  </si>
  <si>
    <t>KB-256-010</t>
  </si>
  <si>
    <t>KB-256-018</t>
  </si>
  <si>
    <t>KB-257-016</t>
  </si>
  <si>
    <t>KB-257-020</t>
  </si>
  <si>
    <t>KB-257-021</t>
  </si>
  <si>
    <t>KB-257-022</t>
  </si>
  <si>
    <t>KB-257-024</t>
  </si>
  <si>
    <t>MN-666-001</t>
  </si>
  <si>
    <t>VILLA DEL SOL 4TA. SECCIÓN</t>
  </si>
  <si>
    <t>MN-683-001</t>
  </si>
  <si>
    <t>MN-682-001</t>
  </si>
  <si>
    <t>MN-611-919</t>
  </si>
  <si>
    <t>EX-EJIDO MATAMOROS MATAMOROS (CORREDOR TIJUANA-ROSARITO 2000)</t>
  </si>
  <si>
    <t>MN-611-920</t>
  </si>
  <si>
    <t>MN-611-921</t>
  </si>
  <si>
    <t>MN-611-922</t>
  </si>
  <si>
    <t>MN-611-923</t>
  </si>
  <si>
    <t>MN-611-924</t>
  </si>
  <si>
    <t>MN-611-926</t>
  </si>
  <si>
    <t>ZA-044-000</t>
  </si>
  <si>
    <t>AZTECA</t>
  </si>
  <si>
    <t>MZ-238-015</t>
  </si>
  <si>
    <t>OL-306-040</t>
  </si>
  <si>
    <t>VA-000-000</t>
  </si>
  <si>
    <t>FRACC. 8-B</t>
  </si>
  <si>
    <t>COLONIA MINERAL SANTA FE</t>
  </si>
  <si>
    <t>FRACC.-B</t>
  </si>
  <si>
    <t>VS-021-001</t>
  </si>
  <si>
    <t>VS-021-002</t>
  </si>
  <si>
    <t>VS-021-003</t>
  </si>
  <si>
    <t>VS-021-004</t>
  </si>
  <si>
    <t>VS-021-005</t>
  </si>
  <si>
    <t>VS-021-006</t>
  </si>
  <si>
    <t>VS-021-007</t>
  </si>
  <si>
    <t>VS-021-008</t>
  </si>
  <si>
    <t>VS-021-009</t>
  </si>
  <si>
    <t>VS-000-000</t>
  </si>
  <si>
    <t>DM-010-117</t>
  </si>
  <si>
    <t>VALLE REDONDO (PANTEON MUNICIPAL 12)</t>
  </si>
  <si>
    <t>XL-321-002</t>
  </si>
  <si>
    <t>DB-281-010</t>
  </si>
  <si>
    <t>GP-201-026</t>
  </si>
  <si>
    <t>LOS SANTOS OFNA. VIALIDAD Y TRANSPORTE</t>
  </si>
  <si>
    <t>SH-074-201</t>
  </si>
  <si>
    <t>GY-066-032</t>
  </si>
  <si>
    <t>KA-954-009</t>
  </si>
  <si>
    <t>ENCANTO DEL MAR</t>
  </si>
  <si>
    <t>KA-000-000</t>
  </si>
  <si>
    <t>JO-051-006</t>
  </si>
  <si>
    <t>URBIQUINTA VERSALLES</t>
  </si>
  <si>
    <t>JO-051-012</t>
  </si>
  <si>
    <t>JO-051-074</t>
  </si>
  <si>
    <t>JO-052-009</t>
  </si>
  <si>
    <t>JO-053-021</t>
  </si>
  <si>
    <t>JO-053-030</t>
  </si>
  <si>
    <t>JO-053-033</t>
  </si>
  <si>
    <t>JO-053-070</t>
  </si>
  <si>
    <t>JO-054-001</t>
  </si>
  <si>
    <t>JO-051-002</t>
  </si>
  <si>
    <t>JO-051-005</t>
  </si>
  <si>
    <t>JO-051-036</t>
  </si>
  <si>
    <t>JO-053-003</t>
  </si>
  <si>
    <t>JO-053-013</t>
  </si>
  <si>
    <t>JO-053-029</t>
  </si>
  <si>
    <t>JO-053-038</t>
  </si>
  <si>
    <t>JO-053-040</t>
  </si>
  <si>
    <t>JO-053-042</t>
  </si>
  <si>
    <t>JO-053-063</t>
  </si>
  <si>
    <t>JO-053-014</t>
  </si>
  <si>
    <t>11.- Área Verde de Reserva Ecológica</t>
  </si>
  <si>
    <t>JO-053-046</t>
  </si>
  <si>
    <t>JO-000-000</t>
  </si>
  <si>
    <t>ZT-351-001</t>
  </si>
  <si>
    <t>LAS VILLAS TIJUANA</t>
  </si>
  <si>
    <t>ZT-352-004</t>
  </si>
  <si>
    <t>ZT-352-012</t>
  </si>
  <si>
    <t>ZT-352-005</t>
  </si>
  <si>
    <t>ZT-352-010</t>
  </si>
  <si>
    <t>ZT-352-002</t>
  </si>
  <si>
    <t>CF-830-016</t>
  </si>
  <si>
    <t>LOMAS DE CHAPULTEPEC CALIFORNIA</t>
  </si>
  <si>
    <t>CF-831-009</t>
  </si>
  <si>
    <t>CF-829-019</t>
  </si>
  <si>
    <t>CF-833-013</t>
  </si>
  <si>
    <t>CF-834-049</t>
  </si>
  <si>
    <t>CF-832-011</t>
  </si>
  <si>
    <t>CF-834-044</t>
  </si>
  <si>
    <t>CF-838-022</t>
  </si>
  <si>
    <t>MN-008-010</t>
  </si>
  <si>
    <t>FU-029-001</t>
  </si>
  <si>
    <t>CUMBRES</t>
  </si>
  <si>
    <t>XL-303-112</t>
  </si>
  <si>
    <t>XL-311-101</t>
  </si>
  <si>
    <t>XL-303-113</t>
  </si>
  <si>
    <t>XL-306-132</t>
  </si>
  <si>
    <t>XL-307-129</t>
  </si>
  <si>
    <t>XL-203-127</t>
  </si>
  <si>
    <t>XL-302-137</t>
  </si>
  <si>
    <t>XL-303-163</t>
  </si>
  <si>
    <t>XL-306-131</t>
  </si>
  <si>
    <t>OE-001-108</t>
  </si>
  <si>
    <t>XICOTENCATL LEYVA ALEMAN</t>
  </si>
  <si>
    <t>EL RUBÍ (CALLE CABO SAN LUCAS)</t>
  </si>
  <si>
    <t>BU-903-008</t>
  </si>
  <si>
    <t>BUROCRÁTICA RUIZ CORTINEZ</t>
  </si>
  <si>
    <t>BU-903-011</t>
  </si>
  <si>
    <t>BZ-904-054</t>
  </si>
  <si>
    <t>EV-603-026</t>
  </si>
  <si>
    <t>REAL DE SAN FRANCISCO</t>
  </si>
  <si>
    <t>EV-601-011</t>
  </si>
  <si>
    <t>EV-601-018</t>
  </si>
  <si>
    <t>EV-602-036</t>
  </si>
  <si>
    <t>EV-610-003</t>
  </si>
  <si>
    <t>EV-601-001</t>
  </si>
  <si>
    <t>EV-605-001</t>
  </si>
  <si>
    <t>EV-610-006</t>
  </si>
  <si>
    <t>BZ-159-001</t>
  </si>
  <si>
    <t>LOMAS DEL VALLE</t>
  </si>
  <si>
    <t>BZ-149-001</t>
  </si>
  <si>
    <t>BZ-131-002</t>
  </si>
  <si>
    <t>BZ-101-002</t>
  </si>
  <si>
    <t>8.- Derecho de Vía</t>
  </si>
  <si>
    <t>BZ-171-000</t>
  </si>
  <si>
    <t>BZ-102-018</t>
  </si>
  <si>
    <t>BZ-160-018</t>
  </si>
  <si>
    <t>BZ-161-025</t>
  </si>
  <si>
    <t>BZ-162-026</t>
  </si>
  <si>
    <t>BZ-168-024</t>
  </si>
  <si>
    <t>FU-102-014</t>
  </si>
  <si>
    <t>CUMBRES II</t>
  </si>
  <si>
    <t>MZ-451-011</t>
  </si>
  <si>
    <t>QUINTA RESIDENCIAL MONTECARLO</t>
  </si>
  <si>
    <t>MZ-451-013</t>
  </si>
  <si>
    <t>MZ-452-013</t>
  </si>
  <si>
    <t>MZ-453-001</t>
  </si>
  <si>
    <t>MZ-451-001</t>
  </si>
  <si>
    <t>MZ-451-012</t>
  </si>
  <si>
    <t>MZ-451-014</t>
  </si>
  <si>
    <t>MZ-452-014</t>
  </si>
  <si>
    <t>MZ-452-015</t>
  </si>
  <si>
    <t>MZ-453-002</t>
  </si>
  <si>
    <t>MZ-454-017</t>
  </si>
  <si>
    <t>MZ-454-016</t>
  </si>
  <si>
    <t>MZ-455-011</t>
  </si>
  <si>
    <t>MZ-455-012</t>
  </si>
  <si>
    <t>TC-451-015</t>
  </si>
  <si>
    <t>TC-451-018</t>
  </si>
  <si>
    <t>TC-451-010</t>
  </si>
  <si>
    <t>TC-451-021</t>
  </si>
  <si>
    <t>TC-452-002</t>
  </si>
  <si>
    <t>FV-261-001</t>
  </si>
  <si>
    <t>VISTAS DE PALMILLAS</t>
  </si>
  <si>
    <t>FV-264-021</t>
  </si>
  <si>
    <t>FV-270-001</t>
  </si>
  <si>
    <t>FV-251-002</t>
  </si>
  <si>
    <t>FV-252-011</t>
  </si>
  <si>
    <t>FV-258-036</t>
  </si>
  <si>
    <t>FV-264-024</t>
  </si>
  <si>
    <t>FV-258-037</t>
  </si>
  <si>
    <t>BZ-915-001</t>
  </si>
  <si>
    <t>VILLA RESIDENCIAL DEL BOSQUE II SECCION</t>
  </si>
  <si>
    <t>BZ-913-001</t>
  </si>
  <si>
    <t>BZ-912-019</t>
  </si>
  <si>
    <t>BZ-912-021</t>
  </si>
  <si>
    <t>BZ-915-019</t>
  </si>
  <si>
    <t>XL-721-001</t>
  </si>
  <si>
    <t>VILLA RESIDENCIAL SANTA FE QUINTA SECCION</t>
  </si>
  <si>
    <t>XL-721-003</t>
  </si>
  <si>
    <t>XL-725-001</t>
  </si>
  <si>
    <t>XL-721-002</t>
  </si>
  <si>
    <t>XL-721-004</t>
  </si>
  <si>
    <t>XL-721-008</t>
  </si>
  <si>
    <t>XL-723-005</t>
  </si>
  <si>
    <t>XL-723-009</t>
  </si>
  <si>
    <t>XL-723-012</t>
  </si>
  <si>
    <t>XL-724-004</t>
  </si>
  <si>
    <t>XL-724-010</t>
  </si>
  <si>
    <t>XL-725-003</t>
  </si>
  <si>
    <t>COLINAS DE CALIFORNIA</t>
  </si>
  <si>
    <t>KB-021-001</t>
  </si>
  <si>
    <t>BRISAS DEL MAR</t>
  </si>
  <si>
    <t>KB-023-001</t>
  </si>
  <si>
    <t>KB-024-001</t>
  </si>
  <si>
    <t>KB-022-008</t>
  </si>
  <si>
    <t>FT-073-002</t>
  </si>
  <si>
    <t>RESIDENCIAL OTAY VISTA</t>
  </si>
  <si>
    <t>FT-073-028</t>
  </si>
  <si>
    <t>FT-079-020</t>
  </si>
  <si>
    <t>FT-093-001</t>
  </si>
  <si>
    <t>FT-079-018</t>
  </si>
  <si>
    <t>FT-079-001</t>
  </si>
  <si>
    <t>FT-079-017</t>
  </si>
  <si>
    <t>FT-079-019</t>
  </si>
  <si>
    <t>MP-155-010</t>
  </si>
  <si>
    <t>URBIQUINTA MARSELLA</t>
  </si>
  <si>
    <t>MP-151-016</t>
  </si>
  <si>
    <t>MP-155-017</t>
  </si>
  <si>
    <t>MP-155-026</t>
  </si>
  <si>
    <t>MP-156-001</t>
  </si>
  <si>
    <t>MP-155-025</t>
  </si>
  <si>
    <t>MP-155-027</t>
  </si>
  <si>
    <t>MP-155-028</t>
  </si>
  <si>
    <t>MP-000-000</t>
  </si>
  <si>
    <t>JO-067-001</t>
  </si>
  <si>
    <t>SAN AGUSTIN</t>
  </si>
  <si>
    <t>JO-071-002</t>
  </si>
  <si>
    <t>JO-072-041</t>
  </si>
  <si>
    <t>JO-062-001</t>
  </si>
  <si>
    <t>JO-069-030</t>
  </si>
  <si>
    <t>PC-262-002</t>
  </si>
  <si>
    <t>PUESTA DEL SOL</t>
  </si>
  <si>
    <t>PC-262-012</t>
  </si>
  <si>
    <t>PC-273-001</t>
  </si>
  <si>
    <t>PC-262-013</t>
  </si>
  <si>
    <t>FM-303-047</t>
  </si>
  <si>
    <t>SAN MATEO</t>
  </si>
  <si>
    <t>FM-304-019</t>
  </si>
  <si>
    <t>FM-304-021</t>
  </si>
  <si>
    <t>FM-302-028</t>
  </si>
  <si>
    <t>FM-000-000</t>
  </si>
  <si>
    <t>BZ-323-002</t>
  </si>
  <si>
    <t>EL NIÑO</t>
  </si>
  <si>
    <t>BZ-338-001</t>
  </si>
  <si>
    <t>BZ-301-021</t>
  </si>
  <si>
    <t>BZ-307-046</t>
  </si>
  <si>
    <t>BZ-308-030</t>
  </si>
  <si>
    <t>BZ-333-066</t>
  </si>
  <si>
    <t>BZ-355-043</t>
  </si>
  <si>
    <t>BZ-330-013</t>
  </si>
  <si>
    <t>BZ-331-023</t>
  </si>
  <si>
    <t>BZ-351-049</t>
  </si>
  <si>
    <t>BZ-355-042</t>
  </si>
  <si>
    <t>BZ-355-044</t>
  </si>
  <si>
    <t>FD-900-095</t>
  </si>
  <si>
    <t>FD-915-001</t>
  </si>
  <si>
    <t>FD-900-097</t>
  </si>
  <si>
    <t>FD-900-098</t>
  </si>
  <si>
    <t>FD-906-914</t>
  </si>
  <si>
    <t>FD-854-031</t>
  </si>
  <si>
    <t>HD-048-101</t>
  </si>
  <si>
    <t>COLINAS DE SAN ÁNGEL</t>
  </si>
  <si>
    <t>HD-048-127</t>
  </si>
  <si>
    <t>HD-049-101</t>
  </si>
  <si>
    <t>HD-051-221</t>
  </si>
  <si>
    <t>HD-048-131</t>
  </si>
  <si>
    <t>HD-000-000</t>
  </si>
  <si>
    <t>CM-000-000</t>
  </si>
  <si>
    <t>AI-152-016</t>
  </si>
  <si>
    <t>JARDINES DEL LAGO</t>
  </si>
  <si>
    <t>AI-151-005</t>
  </si>
  <si>
    <t>AI-151-008</t>
  </si>
  <si>
    <t>FD-541-001</t>
  </si>
  <si>
    <t>HACIENDA CASA GRANDE</t>
  </si>
  <si>
    <t>FD-544-003</t>
  </si>
  <si>
    <t>FD-546-001</t>
  </si>
  <si>
    <t>FD-547-009</t>
  </si>
  <si>
    <t>FD-547-059</t>
  </si>
  <si>
    <t>FD-544-005</t>
  </si>
  <si>
    <t>FD-544-007</t>
  </si>
  <si>
    <t>FD-544-009</t>
  </si>
  <si>
    <t>FD-544-012</t>
  </si>
  <si>
    <t>FD-547-007</t>
  </si>
  <si>
    <t>FD-547-010</t>
  </si>
  <si>
    <t>FD-547-012</t>
  </si>
  <si>
    <t>FD-547-046</t>
  </si>
  <si>
    <t>FD-547-050</t>
  </si>
  <si>
    <t>FD-547-052</t>
  </si>
  <si>
    <t>FD-547-054</t>
  </si>
  <si>
    <t>FD-548-001</t>
  </si>
  <si>
    <t>FD-543-003</t>
  </si>
  <si>
    <t>FD-544-004</t>
  </si>
  <si>
    <t>FD-544-008</t>
  </si>
  <si>
    <t>FD-547-008</t>
  </si>
  <si>
    <t>FD-547-011</t>
  </si>
  <si>
    <t>FD-547-032</t>
  </si>
  <si>
    <t>FD-547-049</t>
  </si>
  <si>
    <t>FD-544-006</t>
  </si>
  <si>
    <t>FD-547-045</t>
  </si>
  <si>
    <t>FD-544-011</t>
  </si>
  <si>
    <t>FM-321-001</t>
  </si>
  <si>
    <t>TERRAZAS SAN BERNARDO</t>
  </si>
  <si>
    <t>FM-313-022</t>
  </si>
  <si>
    <t>6.- Callejón de Servicio</t>
  </si>
  <si>
    <t>FM-318-028</t>
  </si>
  <si>
    <t>FM-319-032</t>
  </si>
  <si>
    <t>FM-321-002</t>
  </si>
  <si>
    <t>FM-322-016</t>
  </si>
  <si>
    <t>FM-324-008</t>
  </si>
  <si>
    <t>FM-326-017</t>
  </si>
  <si>
    <t>FM-329-021</t>
  </si>
  <si>
    <t>FM-330-014</t>
  </si>
  <si>
    <t>FM-331-020</t>
  </si>
  <si>
    <t>FM-311-003</t>
  </si>
  <si>
    <t>FM-311-002</t>
  </si>
  <si>
    <t>FM-311-004</t>
  </si>
  <si>
    <t>FM-315-003</t>
  </si>
  <si>
    <t>FM-315-021</t>
  </si>
  <si>
    <t>FM-321-009</t>
  </si>
  <si>
    <t>FM-323-029</t>
  </si>
  <si>
    <t>FM-324-001</t>
  </si>
  <si>
    <t>FM-324-018</t>
  </si>
  <si>
    <t>FM-324-057</t>
  </si>
  <si>
    <t>FM-324-075</t>
  </si>
  <si>
    <t>FM-332-001</t>
  </si>
  <si>
    <t>FM-333-005</t>
  </si>
  <si>
    <t>FM-312-001</t>
  </si>
  <si>
    <t>FM-321-008</t>
  </si>
  <si>
    <t>MT-131-032</t>
  </si>
  <si>
    <t>RESIDENCIAL LA ESPERANZA</t>
  </si>
  <si>
    <t>MT-133-001</t>
  </si>
  <si>
    <t>MT-134-001</t>
  </si>
  <si>
    <t>MT-131-033</t>
  </si>
  <si>
    <t>MT-133-054</t>
  </si>
  <si>
    <t>MT-133-055</t>
  </si>
  <si>
    <t>MT-134-002</t>
  </si>
  <si>
    <t>MT-131-034</t>
  </si>
  <si>
    <t>MT-132-036</t>
  </si>
  <si>
    <t>MT-133-025</t>
  </si>
  <si>
    <t>MT-133-023</t>
  </si>
  <si>
    <t>KC-052-001</t>
  </si>
  <si>
    <t>URBIQUINTA DEL CEDRO</t>
  </si>
  <si>
    <t>KC-056-001</t>
  </si>
  <si>
    <t>KC-057-007</t>
  </si>
  <si>
    <t>KC-058-001</t>
  </si>
  <si>
    <t>KC-063-002</t>
  </si>
  <si>
    <t>KC-067-001</t>
  </si>
  <si>
    <t>KC-051-007</t>
  </si>
  <si>
    <t>KC-051-013</t>
  </si>
  <si>
    <t>KC-051-019</t>
  </si>
  <si>
    <t>KC-051-023</t>
  </si>
  <si>
    <t>KC-051-030</t>
  </si>
  <si>
    <t>KC-057-009</t>
  </si>
  <si>
    <t>KC-057-011</t>
  </si>
  <si>
    <t>KC-057-013</t>
  </si>
  <si>
    <t>KC-061-002</t>
  </si>
  <si>
    <t>KC-063-013</t>
  </si>
  <si>
    <t>KC-065-005</t>
  </si>
  <si>
    <t>KC-065-007</t>
  </si>
  <si>
    <t>KC-065-009</t>
  </si>
  <si>
    <t>KC-068-003</t>
  </si>
  <si>
    <t>KC-051-016</t>
  </si>
  <si>
    <t>KC-051-026</t>
  </si>
  <si>
    <t>KC-051-033</t>
  </si>
  <si>
    <t>KC-051-037</t>
  </si>
  <si>
    <t>KC-000-000</t>
  </si>
  <si>
    <t>MT-056-150</t>
  </si>
  <si>
    <t>LAS PLAZAS</t>
  </si>
  <si>
    <t>MT-056-206</t>
  </si>
  <si>
    <t>MT-056-218</t>
  </si>
  <si>
    <t>JU-712-013</t>
  </si>
  <si>
    <t>HT-215-014</t>
  </si>
  <si>
    <t>HT-215-008</t>
  </si>
  <si>
    <t>HT-215-015</t>
  </si>
  <si>
    <t>MV-051-013</t>
  </si>
  <si>
    <t>JARDIN DE LAS BUGAMBILIAS</t>
  </si>
  <si>
    <t>MV-051-001</t>
  </si>
  <si>
    <t>MV-051-014</t>
  </si>
  <si>
    <t>MV-054-001</t>
  </si>
  <si>
    <t>MV-051-004</t>
  </si>
  <si>
    <t>MV-055-001</t>
  </si>
  <si>
    <t>SZ-051-006</t>
  </si>
  <si>
    <t>URBIVILLA DEL PRADO SEGUNDA SECCION</t>
  </si>
  <si>
    <t>SZ-052-002</t>
  </si>
  <si>
    <t>SZ-056-001</t>
  </si>
  <si>
    <t>SZ-067-001</t>
  </si>
  <si>
    <t>SZ-051-003</t>
  </si>
  <si>
    <t>SZ-057-004</t>
  </si>
  <si>
    <t>SZ-057-007</t>
  </si>
  <si>
    <t>SZ-058-002</t>
  </si>
  <si>
    <t>SZ-059-006</t>
  </si>
  <si>
    <t>SZ-059-012</t>
  </si>
  <si>
    <t>SZ-059-015</t>
  </si>
  <si>
    <t>SZ-063-002</t>
  </si>
  <si>
    <t>SZ-063-006</t>
  </si>
  <si>
    <t>SZ-063-007</t>
  </si>
  <si>
    <t>SZ-063-012</t>
  </si>
  <si>
    <t>SZ-063-015</t>
  </si>
  <si>
    <t>SZ-068-005</t>
  </si>
  <si>
    <t>SZ-069-002</t>
  </si>
  <si>
    <t>SZ-070-002</t>
  </si>
  <si>
    <t>SZ-070-006</t>
  </si>
  <si>
    <t>SZ-070-010</t>
  </si>
  <si>
    <t>SZ-070-013</t>
  </si>
  <si>
    <t>SZ-070-019</t>
  </si>
  <si>
    <t>SZ-071-003</t>
  </si>
  <si>
    <t>SZ-071-005</t>
  </si>
  <si>
    <t>SZ-073-004</t>
  </si>
  <si>
    <t>SZ-054-001</t>
  </si>
  <si>
    <t>SZ-054-006</t>
  </si>
  <si>
    <t>SZ-057-009</t>
  </si>
  <si>
    <t>SZ-073-010</t>
  </si>
  <si>
    <t>SZ-000-000</t>
  </si>
  <si>
    <t>EZ-151-003</t>
  </si>
  <si>
    <t>URBIVILLA DEL PRADO</t>
  </si>
  <si>
    <t>EZ-168-001</t>
  </si>
  <si>
    <t>EZ-154-002</t>
  </si>
  <si>
    <t>EZ-163-001</t>
  </si>
  <si>
    <t>EZ-151-001</t>
  </si>
  <si>
    <t>EZ-156-002</t>
  </si>
  <si>
    <t>EZ-156-008</t>
  </si>
  <si>
    <t>EZ-158-002</t>
  </si>
  <si>
    <t>EZ-161-003</t>
  </si>
  <si>
    <t>EZ-165-002</t>
  </si>
  <si>
    <t>EZ-151-005</t>
  </si>
  <si>
    <t>EZ-153-002</t>
  </si>
  <si>
    <t>EZ-155-002-A</t>
  </si>
  <si>
    <t>EZ-155-062</t>
  </si>
  <si>
    <t>EZ-155-092</t>
  </si>
  <si>
    <t>EZ-156-003</t>
  </si>
  <si>
    <t>EZ-154-003</t>
  </si>
  <si>
    <t>EZ-000-000</t>
  </si>
  <si>
    <t>BZ-426-018</t>
  </si>
  <si>
    <t>VISTA DEL VALLE SECCION NORTE</t>
  </si>
  <si>
    <t>BZ-427-002</t>
  </si>
  <si>
    <t>BZ-423-039</t>
  </si>
  <si>
    <t>BZ-423-083</t>
  </si>
  <si>
    <t>BZ-425-001</t>
  </si>
  <si>
    <t>EV-500-001</t>
  </si>
  <si>
    <t>EV-500-002</t>
  </si>
  <si>
    <t>EV-505-006</t>
  </si>
  <si>
    <t>EV-505-009</t>
  </si>
  <si>
    <t>EV-508-010-A</t>
  </si>
  <si>
    <t>EV-502-003-B</t>
  </si>
  <si>
    <t>EV-504-004</t>
  </si>
  <si>
    <t>EV-504-006</t>
  </si>
  <si>
    <t>EV-504-008</t>
  </si>
  <si>
    <t>EV-504-010</t>
  </si>
  <si>
    <t>EV-505-002</t>
  </si>
  <si>
    <t>EV-505-004</t>
  </si>
  <si>
    <t>EV-507-002</t>
  </si>
  <si>
    <t>EV-508-003</t>
  </si>
  <si>
    <t>EV-508-005-A</t>
  </si>
  <si>
    <t>EV-508-007-A</t>
  </si>
  <si>
    <t>EV-508-012</t>
  </si>
  <si>
    <t>KL-054-037</t>
  </si>
  <si>
    <t>VISTA AZUL II</t>
  </si>
  <si>
    <t>KL-054-036</t>
  </si>
  <si>
    <t>KL-054-039</t>
  </si>
  <si>
    <t>KC-156-013</t>
  </si>
  <si>
    <t>REAL DEL ORO</t>
  </si>
  <si>
    <t>KC-155-017</t>
  </si>
  <si>
    <t>KC-155-019</t>
  </si>
  <si>
    <t>KC-151-001</t>
  </si>
  <si>
    <t>KC-153-002</t>
  </si>
  <si>
    <t>KC-153-032</t>
  </si>
  <si>
    <t>SL-106-101-G</t>
  </si>
  <si>
    <t>FT-001-204</t>
  </si>
  <si>
    <t>PARQUE DE LA AMISTAD, FRACCIÓN 4 DEL POLÍGONO</t>
  </si>
  <si>
    <t>FD-951-942</t>
  </si>
  <si>
    <t>EL REFUGIO QUINTAS CAMPESTRE</t>
  </si>
  <si>
    <t>FD-952-904</t>
  </si>
  <si>
    <t>FD-970-918</t>
  </si>
  <si>
    <t>FD-972-908</t>
  </si>
  <si>
    <t>FD-974-926</t>
  </si>
  <si>
    <t>FD-974-948</t>
  </si>
  <si>
    <t>FD-974-966</t>
  </si>
  <si>
    <t>FD-982-904</t>
  </si>
  <si>
    <t>FD-982-922</t>
  </si>
  <si>
    <t>FD-982-940</t>
  </si>
  <si>
    <t>FD-982-958</t>
  </si>
  <si>
    <t>FD-991-001</t>
  </si>
  <si>
    <t>FD-982-988</t>
  </si>
  <si>
    <t>FD-982-992</t>
  </si>
  <si>
    <t>PZ-075-088</t>
  </si>
  <si>
    <t>TERRAZAS DE LA PRESA SECCIÓN VISTAS</t>
  </si>
  <si>
    <t>JU-731-001</t>
  </si>
  <si>
    <t>CUMBRES DE JUAREZ SECCION TOSCANO</t>
  </si>
  <si>
    <t>JU-731-009</t>
  </si>
  <si>
    <t>JU-000-001</t>
  </si>
  <si>
    <t>FV-451-010</t>
  </si>
  <si>
    <t>URBIVILLA DEL OLIVO</t>
  </si>
  <si>
    <t>FV-451-011</t>
  </si>
  <si>
    <t>FV-454-011</t>
  </si>
  <si>
    <t>FV-451-008</t>
  </si>
  <si>
    <t>FV-451-017</t>
  </si>
  <si>
    <t>FV-454-002</t>
  </si>
  <si>
    <t>FV-454-004</t>
  </si>
  <si>
    <t>FV-456-002</t>
  </si>
  <si>
    <t>FV-451-022</t>
  </si>
  <si>
    <t>FV-454-014</t>
  </si>
  <si>
    <t>NA-255-001</t>
  </si>
  <si>
    <t>REAL DE LOMA BONITA</t>
  </si>
  <si>
    <t>NA-270-001</t>
  </si>
  <si>
    <t>NA-271-031</t>
  </si>
  <si>
    <t>NA-273-001</t>
  </si>
  <si>
    <t>NA-251-001</t>
  </si>
  <si>
    <t>NA-251-025</t>
  </si>
  <si>
    <t>NA-268-011</t>
  </si>
  <si>
    <t>NA-268-013</t>
  </si>
  <si>
    <t>NA-000-000</t>
  </si>
  <si>
    <t>PT-025-013</t>
  </si>
  <si>
    <t>PLAYAS DE TIJUANA SECCIÓN TERRAZAS DE MENDOZA</t>
  </si>
  <si>
    <t>ZT-154-016</t>
  </si>
  <si>
    <t>TERRAZAS SAN ANGEL</t>
  </si>
  <si>
    <t>ZT-154-017</t>
  </si>
  <si>
    <t>ZT-161-104</t>
  </si>
  <si>
    <t>ZT-161-105</t>
  </si>
  <si>
    <t>ZT-162-001</t>
  </si>
  <si>
    <t>ZT-162-027</t>
  </si>
  <si>
    <t>ZT-162-028</t>
  </si>
  <si>
    <t>ZT-162-029</t>
  </si>
  <si>
    <t>ZT-162-030</t>
  </si>
  <si>
    <t>ZT-162-031</t>
  </si>
  <si>
    <t>ZT-162-032</t>
  </si>
  <si>
    <t>ZT-162-033</t>
  </si>
  <si>
    <t>ZT-162-034</t>
  </si>
  <si>
    <t>ZT-162-035</t>
  </si>
  <si>
    <t>ZT-162-036</t>
  </si>
  <si>
    <t>ZT-162-037</t>
  </si>
  <si>
    <t>ZT-162-038</t>
  </si>
  <si>
    <t>ZT-162-039</t>
  </si>
  <si>
    <t>ZT-162-040</t>
  </si>
  <si>
    <t>ZT-162-041</t>
  </si>
  <si>
    <t>ZT-162-042</t>
  </si>
  <si>
    <t>ZT-162-043</t>
  </si>
  <si>
    <t>ZT-162-044</t>
  </si>
  <si>
    <t>ZT-162-045</t>
  </si>
  <si>
    <t>ZT-162-046</t>
  </si>
  <si>
    <t>ZT-162-047</t>
  </si>
  <si>
    <t>ZT-162-048</t>
  </si>
  <si>
    <t>ZT-162-049</t>
  </si>
  <si>
    <t>ZT-162-050</t>
  </si>
  <si>
    <t>ZT-162-051</t>
  </si>
  <si>
    <t>ZT-162-052</t>
  </si>
  <si>
    <t>ZT-162-053</t>
  </si>
  <si>
    <t>ZT-162-054</t>
  </si>
  <si>
    <t>ZT-162-055</t>
  </si>
  <si>
    <t>ZT-162-056</t>
  </si>
  <si>
    <t>ZT-162-057</t>
  </si>
  <si>
    <t>ZT-162-058</t>
  </si>
  <si>
    <t>ZT-162-059</t>
  </si>
  <si>
    <t>ZT-162-060</t>
  </si>
  <si>
    <t>ZT-162-061</t>
  </si>
  <si>
    <t>ZT-162-062</t>
  </si>
  <si>
    <t>ZT-162-063</t>
  </si>
  <si>
    <t>ZT-162-064</t>
  </si>
  <si>
    <t>ZT-162-065</t>
  </si>
  <si>
    <t>ZT-162-066</t>
  </si>
  <si>
    <t>JO-062-045</t>
  </si>
  <si>
    <t>LA JOLLA CONDOMINIO TULIPANES</t>
  </si>
  <si>
    <t>FD-940-008</t>
  </si>
  <si>
    <t>EL LAUREL</t>
  </si>
  <si>
    <t>FD-940-043</t>
  </si>
  <si>
    <t>FD-941-040</t>
  </si>
  <si>
    <t>FD-941-049</t>
  </si>
  <si>
    <t>FD-941-066</t>
  </si>
  <si>
    <t>FD-944-001</t>
  </si>
  <si>
    <t>FD-945-001</t>
  </si>
  <si>
    <t>FD-940-015</t>
  </si>
  <si>
    <t>FD-940-037</t>
  </si>
  <si>
    <t>FD-940-046</t>
  </si>
  <si>
    <t>FD-940-062</t>
  </si>
  <si>
    <t>FD-941-015</t>
  </si>
  <si>
    <t>FD-941-019</t>
  </si>
  <si>
    <t>FD-941-031</t>
  </si>
  <si>
    <t>FD-941-034</t>
  </si>
  <si>
    <t>FD-941-036</t>
  </si>
  <si>
    <t>FD-941-048</t>
  </si>
  <si>
    <t>FD-941-056</t>
  </si>
  <si>
    <t>FD-941-057</t>
  </si>
  <si>
    <t>FD-941-059</t>
  </si>
  <si>
    <t>FD-942-001</t>
  </si>
  <si>
    <t>FD-942-003</t>
  </si>
  <si>
    <t>FD-942-013</t>
  </si>
  <si>
    <t>FD-943-001</t>
  </si>
  <si>
    <t>FD-942-012</t>
  </si>
  <si>
    <t>VC-006-505</t>
  </si>
  <si>
    <t>VILLA DEL CAMPO</t>
  </si>
  <si>
    <t>12.- Edificios</t>
  </si>
  <si>
    <t>VC-007-179</t>
  </si>
  <si>
    <t>VC-002-616</t>
  </si>
  <si>
    <t>VC-002-615</t>
  </si>
  <si>
    <t>VC-004-265</t>
  </si>
  <si>
    <t>VC-011-251</t>
  </si>
  <si>
    <t>VC-012-107</t>
  </si>
  <si>
    <t>VC-012-106</t>
  </si>
  <si>
    <t>VC-010-305</t>
  </si>
  <si>
    <t>VC-006-504</t>
  </si>
  <si>
    <t>SZ-064-322</t>
  </si>
  <si>
    <t>SZ-079-233</t>
  </si>
  <si>
    <t>SZ-064-306</t>
  </si>
  <si>
    <t>SZ-064-319</t>
  </si>
  <si>
    <t>SZ-058-428</t>
  </si>
  <si>
    <t>SZ-064-301</t>
  </si>
  <si>
    <t>SZ-064-302</t>
  </si>
  <si>
    <t>SZ-064-305</t>
  </si>
  <si>
    <t>SZ-064-320</t>
  </si>
  <si>
    <t>LX-422-001</t>
  </si>
  <si>
    <t>MERIDIANO RESIDENCIAL</t>
  </si>
  <si>
    <t>LX-423-041</t>
  </si>
  <si>
    <t>LX-423-042</t>
  </si>
  <si>
    <t>LX-424-001</t>
  </si>
  <si>
    <t>LX-424-048</t>
  </si>
  <si>
    <t>LX-425-001</t>
  </si>
  <si>
    <t>LX-425-047</t>
  </si>
  <si>
    <t>LX-426-001</t>
  </si>
  <si>
    <t>LX-428-001</t>
  </si>
  <si>
    <t>LX-428-042</t>
  </si>
  <si>
    <t>LX-429-001</t>
  </si>
  <si>
    <t>LX-429-040</t>
  </si>
  <si>
    <t>LX-430-001</t>
  </si>
  <si>
    <t>LX-430-037</t>
  </si>
  <si>
    <t>LX-431-001</t>
  </si>
  <si>
    <t>LX-000-000</t>
  </si>
  <si>
    <t>VC-101-002</t>
  </si>
  <si>
    <t>PARAJES DEL VALLE</t>
  </si>
  <si>
    <t>VC-102-001</t>
  </si>
  <si>
    <t>VC-102-003</t>
  </si>
  <si>
    <t>VC-102-004</t>
  </si>
  <si>
    <t>VC-102-005</t>
  </si>
  <si>
    <t>VC-102-009</t>
  </si>
  <si>
    <t>VC-102-010</t>
  </si>
  <si>
    <t>VC-102-011</t>
  </si>
  <si>
    <t>VC-102-012</t>
  </si>
  <si>
    <t>VC-102-013</t>
  </si>
  <si>
    <t>VC-102-014</t>
  </si>
  <si>
    <t>VC-102-015</t>
  </si>
  <si>
    <t>VC-102-053</t>
  </si>
  <si>
    <t>VC-102-054</t>
  </si>
  <si>
    <t>VC-102-074</t>
  </si>
  <si>
    <t>VC-102-075</t>
  </si>
  <si>
    <t>VC-103-001</t>
  </si>
  <si>
    <t>VC-106-002</t>
  </si>
  <si>
    <t>VC-106-006</t>
  </si>
  <si>
    <t>VC-106-011</t>
  </si>
  <si>
    <t>VC-108-067</t>
  </si>
  <si>
    <t>VC-110-001</t>
  </si>
  <si>
    <t>VC-102-051</t>
  </si>
  <si>
    <t>VC-102-052</t>
  </si>
  <si>
    <t>CM-056-006</t>
  </si>
  <si>
    <t>RESIDENCIAL LOS PINOS</t>
  </si>
  <si>
    <t>CM-054-014</t>
  </si>
  <si>
    <t>CM-055-006</t>
  </si>
  <si>
    <t>FT-303-006</t>
  </si>
  <si>
    <t>RINCON OTAY</t>
  </si>
  <si>
    <t>FT-304-018</t>
  </si>
  <si>
    <t>FT-308-001</t>
  </si>
  <si>
    <t>FT-308-024</t>
  </si>
  <si>
    <t>FT-308-026</t>
  </si>
  <si>
    <t>KC-080-913</t>
  </si>
  <si>
    <t>KC-080-914</t>
  </si>
  <si>
    <t>PP-401-008</t>
  </si>
  <si>
    <t>PARQUE INDUSTRIAL PACIFICO IV</t>
  </si>
  <si>
    <t>SU-401-005</t>
  </si>
  <si>
    <t>SU-401-007</t>
  </si>
  <si>
    <t>SU-401-035</t>
  </si>
  <si>
    <t>SU-401-036</t>
  </si>
  <si>
    <t>SU-402-025</t>
  </si>
  <si>
    <t>SU-402-028</t>
  </si>
  <si>
    <t>SU-403-001</t>
  </si>
  <si>
    <t>SU-403-007</t>
  </si>
  <si>
    <t>SU-404-003</t>
  </si>
  <si>
    <t>SU-405-004</t>
  </si>
  <si>
    <t>SA-006-004</t>
  </si>
  <si>
    <t>LOS VALLES</t>
  </si>
  <si>
    <t>SA-007-001</t>
  </si>
  <si>
    <t>SA-017-001</t>
  </si>
  <si>
    <t>SA-023-001</t>
  </si>
  <si>
    <t>SA-001-012</t>
  </si>
  <si>
    <t>SA-002-008</t>
  </si>
  <si>
    <t>SA-004-003</t>
  </si>
  <si>
    <t>SA-004-020</t>
  </si>
  <si>
    <t>SA-004-026</t>
  </si>
  <si>
    <t>SA-004-030</t>
  </si>
  <si>
    <t>SA-010-012</t>
  </si>
  <si>
    <t>SA-010-028</t>
  </si>
  <si>
    <t>SA-010-032</t>
  </si>
  <si>
    <t>SA-012-001</t>
  </si>
  <si>
    <t>SA-012-004</t>
  </si>
  <si>
    <t>SA-013-003</t>
  </si>
  <si>
    <t>SA-018-007</t>
  </si>
  <si>
    <t>SA-018-017</t>
  </si>
  <si>
    <t>SA-010-030</t>
  </si>
  <si>
    <t>SA-016-001</t>
  </si>
  <si>
    <t>SA-004-024</t>
  </si>
  <si>
    <t>SA-004-031</t>
  </si>
  <si>
    <t>SA-010-002</t>
  </si>
  <si>
    <t>SA-010-029</t>
  </si>
  <si>
    <t>SA-010-031</t>
  </si>
  <si>
    <t>SA-017-002</t>
  </si>
  <si>
    <t>SA-018-008</t>
  </si>
  <si>
    <t>SA-018-010</t>
  </si>
  <si>
    <t>SA-000-000</t>
  </si>
  <si>
    <t>KC-110-001</t>
  </si>
  <si>
    <t>URBIQUINTA DEL CEDRO SEGUNDA SECCION</t>
  </si>
  <si>
    <t>KC-109-008</t>
  </si>
  <si>
    <t>KC-108-001</t>
  </si>
  <si>
    <t>KC-104-004</t>
  </si>
  <si>
    <t>KC-104-002</t>
  </si>
  <si>
    <t>KC-103-009</t>
  </si>
  <si>
    <t>KC-103-006</t>
  </si>
  <si>
    <t>KC-102-001</t>
  </si>
  <si>
    <t>KC-101-001</t>
  </si>
  <si>
    <t>MZ-791-006</t>
  </si>
  <si>
    <t>RIBERA DEL BOSQUE</t>
  </si>
  <si>
    <t>MZ-791-010</t>
  </si>
  <si>
    <t>MZ-791-018</t>
  </si>
  <si>
    <t>MZ-791-025</t>
  </si>
  <si>
    <t>MZ-792-001</t>
  </si>
  <si>
    <t>MZ-792-002</t>
  </si>
  <si>
    <t>MZ-792-005</t>
  </si>
  <si>
    <t>MZ-793-001</t>
  </si>
  <si>
    <t>MZ-794-001</t>
  </si>
  <si>
    <t>MZ-795-001</t>
  </si>
  <si>
    <t>MZ-795-003</t>
  </si>
  <si>
    <t>MZ-795-004</t>
  </si>
  <si>
    <t>MZ-795-005</t>
  </si>
  <si>
    <t>MZ-796-001</t>
  </si>
  <si>
    <t>SZ-063-479</t>
  </si>
  <si>
    <t>FZ-054-001</t>
  </si>
  <si>
    <t>ALAMAR FRACCION 28-A-1 RESIDENCIAL VILLAFLORES</t>
  </si>
  <si>
    <t>VC-101-004</t>
  </si>
  <si>
    <t>VC-102-002</t>
  </si>
  <si>
    <t>VC-102-008</t>
  </si>
  <si>
    <t>VC-102-050</t>
  </si>
  <si>
    <t>VC-102-072</t>
  </si>
  <si>
    <t>VC-104-001</t>
  </si>
  <si>
    <t>VC-104-002</t>
  </si>
  <si>
    <t>VC-106-004</t>
  </si>
  <si>
    <t>VC-106-009</t>
  </si>
  <si>
    <t>VC-106-010</t>
  </si>
  <si>
    <t>VC-107-011</t>
  </si>
  <si>
    <t>VC-108-057</t>
  </si>
  <si>
    <t>VC-108-058</t>
  </si>
  <si>
    <t>VC-108-068</t>
  </si>
  <si>
    <t>VC-108-074</t>
  </si>
  <si>
    <t>VC-000-000</t>
  </si>
  <si>
    <t>SU-403-011</t>
  </si>
  <si>
    <t>VC-017-001</t>
  </si>
  <si>
    <t>VILLA DEL CAMPO II</t>
  </si>
  <si>
    <t>VC-022-017</t>
  </si>
  <si>
    <t>VC-023-001</t>
  </si>
  <si>
    <t>VC-025-021</t>
  </si>
  <si>
    <t>VC-030-002</t>
  </si>
  <si>
    <t>VC-031-001</t>
  </si>
  <si>
    <t>VC-016-033</t>
  </si>
  <si>
    <t>VC-018-008</t>
  </si>
  <si>
    <t>VC-019-009</t>
  </si>
  <si>
    <t>VC-025-013</t>
  </si>
  <si>
    <t>VC-028-013</t>
  </si>
  <si>
    <t>VC-028-017</t>
  </si>
  <si>
    <t>VC-028-021</t>
  </si>
  <si>
    <t>VC-028-025</t>
  </si>
  <si>
    <t>VC-033-021</t>
  </si>
  <si>
    <t>VC-033-023</t>
  </si>
  <si>
    <t>VC-018-001</t>
  </si>
  <si>
    <t>VC-019-001</t>
  </si>
  <si>
    <t>VC-020-001</t>
  </si>
  <si>
    <t>VC-020-014</t>
  </si>
  <si>
    <t>VC-021-001</t>
  </si>
  <si>
    <t>VC-021-013</t>
  </si>
  <si>
    <t>FV-589-006</t>
  </si>
  <si>
    <t>EL LAUREL II</t>
  </si>
  <si>
    <t>FV-592-010</t>
  </si>
  <si>
    <t>FV-592-016</t>
  </si>
  <si>
    <t>FV-592-009</t>
  </si>
  <si>
    <t>FV-592-018</t>
  </si>
  <si>
    <t>FV-592-002</t>
  </si>
  <si>
    <t>FV-590-008</t>
  </si>
  <si>
    <t>FV-589-011</t>
  </si>
  <si>
    <t>FV-592-028</t>
  </si>
  <si>
    <t>FV-592-008</t>
  </si>
  <si>
    <t>FV-594-001</t>
  </si>
  <si>
    <t>FV-593-008</t>
  </si>
  <si>
    <t>FV-592-024</t>
  </si>
  <si>
    <t>FV-591-010</t>
  </si>
  <si>
    <t>FV-592-007</t>
  </si>
  <si>
    <t>FV-590-007</t>
  </si>
  <si>
    <t>FV-589-007</t>
  </si>
  <si>
    <t>FV-588-001</t>
  </si>
  <si>
    <t>SU-373-002</t>
  </si>
  <si>
    <t>VILLA DEL ALAMO</t>
  </si>
  <si>
    <t>SU-360-024</t>
  </si>
  <si>
    <t>SU-362-001</t>
  </si>
  <si>
    <t>SU-364-001</t>
  </si>
  <si>
    <t>SU-369-002</t>
  </si>
  <si>
    <t>SU-370-002</t>
  </si>
  <si>
    <t>SU-372-002</t>
  </si>
  <si>
    <t>SU-360-020</t>
  </si>
  <si>
    <t>SU-369-006</t>
  </si>
  <si>
    <t>SU-373-001</t>
  </si>
  <si>
    <t>SU-360-068</t>
  </si>
  <si>
    <t>SU-366-016</t>
  </si>
  <si>
    <t>SU-367-004</t>
  </si>
  <si>
    <t>SU-369-001</t>
  </si>
  <si>
    <t>SU-373-007</t>
  </si>
  <si>
    <t>SU-374-011</t>
  </si>
  <si>
    <t>SU-374-012</t>
  </si>
  <si>
    <t>SU-374-017</t>
  </si>
  <si>
    <t>SU-360-028</t>
  </si>
  <si>
    <t>SU-360-035</t>
  </si>
  <si>
    <t>SU-367-006</t>
  </si>
  <si>
    <t>SU-367-008</t>
  </si>
  <si>
    <t>SU-367-011</t>
  </si>
  <si>
    <t>SU-369-005</t>
  </si>
  <si>
    <t>SU-369-012</t>
  </si>
  <si>
    <t>SU-000-000</t>
  </si>
  <si>
    <t>WS-504-076</t>
  </si>
  <si>
    <t>RANCHO MARIA DE LA CRUZ / FRANCISCO ZARCO</t>
  </si>
  <si>
    <t>WS-504-086</t>
  </si>
  <si>
    <t>CM-054-008</t>
  </si>
  <si>
    <t>CM-055-003</t>
  </si>
  <si>
    <t>CM-055-007</t>
  </si>
  <si>
    <t>CM-056-005</t>
  </si>
  <si>
    <t>TC-700-001</t>
  </si>
  <si>
    <t>SAN PEDRO RESIDENCIAL</t>
  </si>
  <si>
    <t>TC-702-001</t>
  </si>
  <si>
    <t>TC-700-004</t>
  </si>
  <si>
    <t>TC-701-001</t>
  </si>
  <si>
    <t>TC-702-006</t>
  </si>
  <si>
    <t>PM-502-010</t>
  </si>
  <si>
    <t>JARDINES DE LA MISION</t>
  </si>
  <si>
    <t>PM-502-017</t>
  </si>
  <si>
    <t>PM-501-011</t>
  </si>
  <si>
    <t>PM-501-020</t>
  </si>
  <si>
    <t>PM-502-008</t>
  </si>
  <si>
    <t>PM-502-013</t>
  </si>
  <si>
    <t>PM-501-001</t>
  </si>
  <si>
    <t>PM-501-019</t>
  </si>
  <si>
    <t>PM-502-001</t>
  </si>
  <si>
    <t>PM-502-009</t>
  </si>
  <si>
    <t>PM-502-014</t>
  </si>
  <si>
    <t>PM-502-016</t>
  </si>
  <si>
    <t>PM-107-318</t>
  </si>
  <si>
    <t>XOCHIMILCO SOLIDARIDAD</t>
  </si>
  <si>
    <t>TC-325-004</t>
  </si>
  <si>
    <t>CUESTA BLANCA SECCION LOMA BLANCA</t>
  </si>
  <si>
    <t>TC-326-001</t>
  </si>
  <si>
    <t>TC-326-002</t>
  </si>
  <si>
    <t>TC-326-014</t>
  </si>
  <si>
    <t>TC-325-005</t>
  </si>
  <si>
    <t>TC-326-039</t>
  </si>
  <si>
    <t>TC-325-009</t>
  </si>
  <si>
    <t>TC-325-014</t>
  </si>
  <si>
    <t>TC-326-006</t>
  </si>
  <si>
    <t>TC-326-040</t>
  </si>
  <si>
    <t>TC-329-004</t>
  </si>
  <si>
    <t>TC-325-008</t>
  </si>
  <si>
    <t>TC-325-010</t>
  </si>
  <si>
    <t>TC-325-013</t>
  </si>
  <si>
    <t>TC-326-004</t>
  </si>
  <si>
    <t>TC-326-007</t>
  </si>
  <si>
    <t>TC-326-009</t>
  </si>
  <si>
    <t>TC-327-007</t>
  </si>
  <si>
    <t>TC-329-009</t>
  </si>
  <si>
    <t>PZ-GLORIETA</t>
  </si>
  <si>
    <t>PZ-074-051</t>
  </si>
  <si>
    <t>PZ-074-053</t>
  </si>
  <si>
    <t>PZ-075-099</t>
  </si>
  <si>
    <t>PZ-074-052</t>
  </si>
  <si>
    <t>PZ-072-015</t>
  </si>
  <si>
    <t>PZ-073-001</t>
  </si>
  <si>
    <t>PZ-074-099A</t>
  </si>
  <si>
    <t>PZ-074-100A</t>
  </si>
  <si>
    <t>PZ-075-036</t>
  </si>
  <si>
    <t>PZ-080-001</t>
  </si>
  <si>
    <t>ID-004-045</t>
  </si>
  <si>
    <t>CIUDAD INDUSTRIAL (EDIFICIO DE SEGURIDAD PÚBLICA MESA DE OTAY)</t>
  </si>
  <si>
    <t>VC-005-001</t>
  </si>
  <si>
    <t>VC-009-001</t>
  </si>
  <si>
    <t>VC-011-012</t>
  </si>
  <si>
    <t>VC-011-070</t>
  </si>
  <si>
    <t>VC-011-072</t>
  </si>
  <si>
    <t>VC-013-002</t>
  </si>
  <si>
    <t>VC-011-024</t>
  </si>
  <si>
    <t>VC-011-057</t>
  </si>
  <si>
    <t>VC-011-069</t>
  </si>
  <si>
    <t>VC-011-071</t>
  </si>
  <si>
    <t>VC-011-021</t>
  </si>
  <si>
    <t>VC-011-053</t>
  </si>
  <si>
    <t>VC-008-016</t>
  </si>
  <si>
    <t>VC-012-012</t>
  </si>
  <si>
    <t>ZT-454-014</t>
  </si>
  <si>
    <t>URBIHACIENDA BALBOA</t>
  </si>
  <si>
    <t>ZT-454-015</t>
  </si>
  <si>
    <t>ZT-461-001</t>
  </si>
  <si>
    <t>ZT-462-005</t>
  </si>
  <si>
    <t>ZT-452-003</t>
  </si>
  <si>
    <t>ZT-453-003</t>
  </si>
  <si>
    <t>ZT-454-007</t>
  </si>
  <si>
    <t>ZT-454-010</t>
  </si>
  <si>
    <t>ZT-454-012</t>
  </si>
  <si>
    <t>ZT-456-003</t>
  </si>
  <si>
    <t>ZT-457-003</t>
  </si>
  <si>
    <t>ZT-457-005</t>
  </si>
  <si>
    <t>ZT-457-007</t>
  </si>
  <si>
    <t>ZT-462-003</t>
  </si>
  <si>
    <t>ZT-451-001</t>
  </si>
  <si>
    <t>ZT-454-001</t>
  </si>
  <si>
    <t>ZT-457-008</t>
  </si>
  <si>
    <t>FT-001-236</t>
  </si>
  <si>
    <t>GARITA DE OTAY OFICINAS DE LA DELEGACION EL CENTENARIO</t>
  </si>
  <si>
    <t>KC-106-001</t>
  </si>
  <si>
    <t>WM-086-103</t>
  </si>
  <si>
    <t>LOS ALISOS SAN VICENTE Y LOS ALISOS CUEROS DE VENADO (HACIENDA LAS DELICIAS)</t>
  </si>
  <si>
    <t>LW-005-209</t>
  </si>
  <si>
    <t>LW-005-617</t>
  </si>
  <si>
    <t>LW-006-301</t>
  </si>
  <si>
    <t>LW-006-302</t>
  </si>
  <si>
    <t>LW-006-303</t>
  </si>
  <si>
    <t>LW-006-308</t>
  </si>
  <si>
    <t>LW-000-000</t>
  </si>
  <si>
    <t>PM-105-006</t>
  </si>
  <si>
    <t>LEANDRO VALLE</t>
  </si>
  <si>
    <t>PM-105-107</t>
  </si>
  <si>
    <t>PM-105-108</t>
  </si>
  <si>
    <t>MV-904-065</t>
  </si>
  <si>
    <t>MV-904-066</t>
  </si>
  <si>
    <t>MW-534-000</t>
  </si>
  <si>
    <t>LK-043-012</t>
  </si>
  <si>
    <t>PASEO DE LOS REYES</t>
  </si>
  <si>
    <t>LK-044-005</t>
  </si>
  <si>
    <t>LK-043-013</t>
  </si>
  <si>
    <t>LK-041-001</t>
  </si>
  <si>
    <t>LK-042-001</t>
  </si>
  <si>
    <t>LK-042-003</t>
  </si>
  <si>
    <t>LK-043-017</t>
  </si>
  <si>
    <t>LK-044-001</t>
  </si>
  <si>
    <t>LK-044-003</t>
  </si>
  <si>
    <t>LK-000-000</t>
  </si>
  <si>
    <t>PM-057-001</t>
  </si>
  <si>
    <t>PM-061-004</t>
  </si>
  <si>
    <t>PM-053-001</t>
  </si>
  <si>
    <t>PM-054-001</t>
  </si>
  <si>
    <t>PM-060-006</t>
  </si>
  <si>
    <t>PM-054-003</t>
  </si>
  <si>
    <t>KD-102-001</t>
  </si>
  <si>
    <t>RESIDENCIAL SAN MARINO 1RA. ETAPA</t>
  </si>
  <si>
    <t>KD-106-009</t>
  </si>
  <si>
    <t>KD-110-033</t>
  </si>
  <si>
    <t>KD-110-216</t>
  </si>
  <si>
    <t>KD-118-001</t>
  </si>
  <si>
    <t>KD-118-029</t>
  </si>
  <si>
    <t>KD-119-054</t>
  </si>
  <si>
    <t>RESIDENCIAL SAN MARINO 2DA ETAPA</t>
  </si>
  <si>
    <t>KD-119-072</t>
  </si>
  <si>
    <t>KD-125-068</t>
  </si>
  <si>
    <t>KD-125-074</t>
  </si>
  <si>
    <t>KD-125-076</t>
  </si>
  <si>
    <t>KD-102-069</t>
  </si>
  <si>
    <t>KD-109-044</t>
  </si>
  <si>
    <t>KD-110-023</t>
  </si>
  <si>
    <t>KD-110-106</t>
  </si>
  <si>
    <t>KD-110-189</t>
  </si>
  <si>
    <t>KD-110-251</t>
  </si>
  <si>
    <t>KD-110-258</t>
  </si>
  <si>
    <t>KD-118-012</t>
  </si>
  <si>
    <t>KD-118-045</t>
  </si>
  <si>
    <t>KD-125-030</t>
  </si>
  <si>
    <t>KD-125-069</t>
  </si>
  <si>
    <t>KD-125-071</t>
  </si>
  <si>
    <t>KD-125-100</t>
  </si>
  <si>
    <t>KD-125-118</t>
  </si>
  <si>
    <t>KD-110-088</t>
  </si>
  <si>
    <t>KD-000-000</t>
  </si>
  <si>
    <t>EV-608-021</t>
  </si>
  <si>
    <t>EV-617-036</t>
  </si>
  <si>
    <t>EV-619-002</t>
  </si>
  <si>
    <t>EV-619-003</t>
  </si>
  <si>
    <t>EV-619-004</t>
  </si>
  <si>
    <t>EV-622-018</t>
  </si>
  <si>
    <t>EV-626-017</t>
  </si>
  <si>
    <t>EV-619-007</t>
  </si>
  <si>
    <t>EV-616-015</t>
  </si>
  <si>
    <t>EV-613-008</t>
  </si>
  <si>
    <t>EV-624-003</t>
  </si>
  <si>
    <t>EV-625-018</t>
  </si>
  <si>
    <t>EV-624-004</t>
  </si>
  <si>
    <t>EV-624-006</t>
  </si>
  <si>
    <t>EV-615-020</t>
  </si>
  <si>
    <t>REAL DE SAN FRANCISCO II ETAPA</t>
  </si>
  <si>
    <t>REAL DE SAN FRANCISCO III ETAPA</t>
  </si>
  <si>
    <t>REAL DE SAN FRANCISCO IV ETAPA</t>
  </si>
  <si>
    <t>FS-011-250</t>
  </si>
  <si>
    <t>LA SIERRA SECCIÓN VILLA RESIDENCIAL COLINAS DEL REY</t>
  </si>
  <si>
    <t>XL-714-018</t>
  </si>
  <si>
    <t>VILLA RESIDENCIAL SANTA FE III SECCIÓN</t>
  </si>
  <si>
    <t>JO-029-128</t>
  </si>
  <si>
    <t>LA CALMA (LA JOLLA)</t>
  </si>
  <si>
    <t>TJ-020-264</t>
  </si>
  <si>
    <t>TJ-020-384</t>
  </si>
  <si>
    <t>CW-001-101</t>
  </si>
  <si>
    <t>INFONAVIT CAPISTRANO</t>
  </si>
  <si>
    <t>VC-016-093</t>
  </si>
  <si>
    <t>MV-116-005</t>
  </si>
  <si>
    <t>INFONAVIT LATINOS</t>
  </si>
  <si>
    <t>MV-121-021</t>
  </si>
  <si>
    <t>MV-120-001</t>
  </si>
  <si>
    <t>MV-120-023</t>
  </si>
  <si>
    <t>MV-122-009</t>
  </si>
  <si>
    <t>MV-122-010</t>
  </si>
  <si>
    <t>MV-122-011</t>
  </si>
  <si>
    <t>LK-042-014</t>
  </si>
  <si>
    <t>EL-115-206</t>
  </si>
  <si>
    <t>INFONAVIT PATRIMONIO</t>
  </si>
  <si>
    <t>MV-302-104</t>
  </si>
  <si>
    <t>INFONAVIT CACHANILLAS</t>
  </si>
  <si>
    <t>KD-129-001</t>
  </si>
  <si>
    <t>KD-133-001</t>
  </si>
  <si>
    <t>KD-102-072</t>
  </si>
  <si>
    <t>KD-134-036</t>
  </si>
  <si>
    <t>KD-135-009</t>
  </si>
  <si>
    <t>KD-102-071</t>
  </si>
  <si>
    <t>KD-110-190</t>
  </si>
  <si>
    <t>KD-110-230</t>
  </si>
  <si>
    <t>KD-119-092</t>
  </si>
  <si>
    <t>KD-110-133</t>
  </si>
  <si>
    <t>KD-110-273</t>
  </si>
  <si>
    <t>KD-119-001</t>
  </si>
  <si>
    <t>KD-119-056</t>
  </si>
  <si>
    <t>KD-119-057</t>
  </si>
  <si>
    <t>KD-119-090</t>
  </si>
  <si>
    <t>EV-617-929</t>
  </si>
  <si>
    <t>EV-617-930</t>
  </si>
  <si>
    <t>EV-617-931</t>
  </si>
  <si>
    <t>EV-617-932</t>
  </si>
  <si>
    <t>EV-614-018</t>
  </si>
  <si>
    <t>EV-622-017</t>
  </si>
  <si>
    <t>EV-500-978</t>
  </si>
  <si>
    <t>EJIDO FRANCISCO VILLA (RESIDENCIAL CONDOVILLA)</t>
  </si>
  <si>
    <t>JO-062-125</t>
  </si>
  <si>
    <t>LA JOLLA ( REGIMEN EN CONDOMINIO)</t>
  </si>
  <si>
    <t>AO-057-008</t>
  </si>
  <si>
    <t>INFONAVIT ALBA ROJA II</t>
  </si>
  <si>
    <t>AO-057-009</t>
  </si>
  <si>
    <t>AO-057-010</t>
  </si>
  <si>
    <t>AO-057-011</t>
  </si>
  <si>
    <t>AO-056-006</t>
  </si>
  <si>
    <t>AO-056-012</t>
  </si>
  <si>
    <t>AO-055-008</t>
  </si>
  <si>
    <t>AO-055-016</t>
  </si>
  <si>
    <t>BD-001-001</t>
  </si>
  <si>
    <t>CENTRO URBANO 70-76 Decreto 345</t>
  </si>
  <si>
    <t>BD-002-001</t>
  </si>
  <si>
    <t>NP-012-001</t>
  </si>
  <si>
    <t>PATRIA NUEVA Decreto 345</t>
  </si>
  <si>
    <t>PT-150-001</t>
  </si>
  <si>
    <t>PLAYAS DE TIJUANA SECCIÓN EL DORADO Decreto 345</t>
  </si>
  <si>
    <t>PT-192-001</t>
  </si>
  <si>
    <t>PT-193-001</t>
  </si>
  <si>
    <t>VL-010-001</t>
  </si>
  <si>
    <t>VILLA LOMAS Decreto 345</t>
  </si>
  <si>
    <t>PZ-062-155</t>
  </si>
  <si>
    <t>VP-002-004</t>
  </si>
  <si>
    <t>LOMAS DE SAN PEDRO</t>
  </si>
  <si>
    <t>VP-002-010</t>
  </si>
  <si>
    <t>VP-016-001</t>
  </si>
  <si>
    <t>VP-002-003</t>
  </si>
  <si>
    <t>VP-004-002</t>
  </si>
  <si>
    <t>VP-015-002</t>
  </si>
  <si>
    <t>VP-001-001</t>
  </si>
  <si>
    <t>VP-001-003</t>
  </si>
  <si>
    <t>VP-002-005</t>
  </si>
  <si>
    <t>VP-001-006</t>
  </si>
  <si>
    <t>VP-002-007</t>
  </si>
  <si>
    <t>VP-002-008</t>
  </si>
  <si>
    <t>VP-002-009</t>
  </si>
  <si>
    <t>VP-003-001</t>
  </si>
  <si>
    <t>VP-010-001</t>
  </si>
  <si>
    <t>VP-001-007</t>
  </si>
  <si>
    <t>VP-001-011</t>
  </si>
  <si>
    <t>VP-002-006</t>
  </si>
  <si>
    <t>VP-000-000</t>
  </si>
  <si>
    <t>DB-225-001</t>
  </si>
  <si>
    <t>ALTRABRISA DECRETO 76</t>
  </si>
  <si>
    <t>CM-037-001</t>
  </si>
  <si>
    <t>CAMPOS DECRETO 76</t>
  </si>
  <si>
    <t>HT-098-007</t>
  </si>
  <si>
    <t>LOMAS CONJUNTO RESIDENCIAL DECRETO 76</t>
  </si>
  <si>
    <t>HT-093-006</t>
  </si>
  <si>
    <t>HT-103-008</t>
  </si>
  <si>
    <t>PT-181-001</t>
  </si>
  <si>
    <t>PLAYAS DE TIJUANA SECCIÓN EL DORADO DECRETO 76</t>
  </si>
  <si>
    <t>FT-602-006</t>
  </si>
  <si>
    <t>RINCONADA DE OTAY  DECRETO 76</t>
  </si>
  <si>
    <t>FT-703-022</t>
  </si>
  <si>
    <t>TECNOLÓGICO DECRETO 76</t>
  </si>
  <si>
    <t>FD-029-035</t>
  </si>
  <si>
    <t>DESARROLLO URBANO EL FLORIDO DECRETO 76</t>
  </si>
  <si>
    <t>IB-023-001</t>
  </si>
  <si>
    <t>LOMAS DE AGUA CALIENTE      DECRETO 76</t>
  </si>
  <si>
    <t>OL-068-001</t>
  </si>
  <si>
    <t>LOMAS HIPÓDROMO  DECRETO 76</t>
  </si>
  <si>
    <t>ZA-701-004</t>
  </si>
  <si>
    <t>SAN CARLOS DECRETO 76</t>
  </si>
  <si>
    <t>RG-044-025</t>
  </si>
  <si>
    <t>DESARROLLO URBANO ZONA RÍO DECRETO 76</t>
  </si>
  <si>
    <t>RG-064-017</t>
  </si>
  <si>
    <t>DESARROLLO URBANO ZONA RÍO  DECRETO 76</t>
  </si>
  <si>
    <t>LO-904-313</t>
  </si>
  <si>
    <t>DESARROLLO URBANO RESIDENCIAL LOS ÁLAMOS</t>
  </si>
  <si>
    <t>LO-000-000</t>
  </si>
  <si>
    <t>MN-350-068</t>
  </si>
  <si>
    <t>VILLA FONTANA PRIMERA SECCIÓN</t>
  </si>
  <si>
    <t>MV-313-204</t>
  </si>
  <si>
    <t>MV-302-103</t>
  </si>
  <si>
    <t>MY-106-006</t>
  </si>
  <si>
    <t>LADERAS DE MONTERREY DECRETO 76</t>
  </si>
  <si>
    <t>HT-105-013</t>
  </si>
  <si>
    <t>HT-111-014</t>
  </si>
  <si>
    <t>FT-601-007</t>
  </si>
  <si>
    <t>RINCONADA DE OTAY DECRETO 76</t>
  </si>
  <si>
    <t>FT-725-020</t>
  </si>
  <si>
    <t>TECNOLÓGICO  DECRETO 76</t>
  </si>
  <si>
    <t>DB-281-032</t>
  </si>
  <si>
    <t>PARQUE INDUSTRIAL INTERNACIONAL TIJUANA DECRETO 76</t>
  </si>
  <si>
    <t>FD-029-104</t>
  </si>
  <si>
    <t>FD-035-001</t>
  </si>
  <si>
    <t>DESARROLLO URBANO EL FLORIDO 1RA. SECCIÓN DECRETO 76</t>
  </si>
  <si>
    <t>FD-122-001</t>
  </si>
  <si>
    <t>DESARROLLO URBANO EL FLORIDO 2DA. SECCIÓN DECRETO 76</t>
  </si>
  <si>
    <t>IB-047-001</t>
  </si>
  <si>
    <t>LOMAS DE AGUA CALIENTE DECRETO 76</t>
  </si>
  <si>
    <t>PK-054-001</t>
  </si>
  <si>
    <t>INFONAVIT PRESIDENTES DECRETO 76</t>
  </si>
  <si>
    <t>FD-566-008</t>
  </si>
  <si>
    <t>PASEOS DE SANTA MARÍA</t>
  </si>
  <si>
    <t>FD-570-009</t>
  </si>
  <si>
    <t>FD-571-009</t>
  </si>
  <si>
    <t>FD-567-002</t>
  </si>
  <si>
    <t>FD-569-002</t>
  </si>
  <si>
    <t>FD-572-001</t>
  </si>
  <si>
    <t>FD-566-009</t>
  </si>
  <si>
    <t>FD-570-010</t>
  </si>
  <si>
    <t>COLINAS DE LA PRESA</t>
  </si>
  <si>
    <t>PZ-151-001</t>
  </si>
  <si>
    <t>PZ-151-003</t>
  </si>
  <si>
    <t>PZ-155-131</t>
  </si>
  <si>
    <t>PZ-155-132</t>
  </si>
  <si>
    <t>VC-102-039</t>
  </si>
  <si>
    <t>WS-504-035</t>
  </si>
  <si>
    <t>PREDIO RUSTICO RANCHO MARIA DE LA CRUZ</t>
  </si>
  <si>
    <t>WS-504-065</t>
  </si>
  <si>
    <t>SU-314-001</t>
  </si>
  <si>
    <t>HACIENDA LAS DELICIAS</t>
  </si>
  <si>
    <t>SU-317-002</t>
  </si>
  <si>
    <t>SU-317-006</t>
  </si>
  <si>
    <t>SU-309-003</t>
  </si>
  <si>
    <t>SU-311-006</t>
  </si>
  <si>
    <t>SU-309-006</t>
  </si>
  <si>
    <t>SU-317-004</t>
  </si>
  <si>
    <t>SU-281-007</t>
  </si>
  <si>
    <t>HACIENDA LAS DELICIAS III</t>
  </si>
  <si>
    <t>SU-287-002</t>
  </si>
  <si>
    <t>SU-289-001</t>
  </si>
  <si>
    <t>VP-021-009</t>
  </si>
  <si>
    <t>CIUDAD VALLE DE LAS PALMAS</t>
  </si>
  <si>
    <t>VP-029-001</t>
  </si>
  <si>
    <t>VP-032-005</t>
  </si>
  <si>
    <t>VP-033-013</t>
  </si>
  <si>
    <t>VP-034-001</t>
  </si>
  <si>
    <t>VP-036-007</t>
  </si>
  <si>
    <t>VP-036-010</t>
  </si>
  <si>
    <t>VP-022-003</t>
  </si>
  <si>
    <t>VP-023-001</t>
  </si>
  <si>
    <t>VP-025-001</t>
  </si>
  <si>
    <t>VP-026-001</t>
  </si>
  <si>
    <t>VP-026-004</t>
  </si>
  <si>
    <t>VP-027-001</t>
  </si>
  <si>
    <t>VP-028-001</t>
  </si>
  <si>
    <t>VP-030-017</t>
  </si>
  <si>
    <t>VP-032-007</t>
  </si>
  <si>
    <t>VP-036-008</t>
  </si>
  <si>
    <t>VP-021-006</t>
  </si>
  <si>
    <t>VP-021-007</t>
  </si>
  <si>
    <t>JO-498-903</t>
  </si>
  <si>
    <t>SAN ANTONIO DE LOS BUENOS DE MENDOZA (SR. DANTE SANTINI)</t>
  </si>
  <si>
    <t>JO-498-901</t>
  </si>
  <si>
    <t>SAN ANTONIO DE LOS BUENOS DE MENDOZA (SUCESIÓN DE BIENES DEL SR. LIVIO SANTINI NAIMOR)</t>
  </si>
  <si>
    <t>JO-498-902</t>
  </si>
  <si>
    <t>PM-101-120</t>
  </si>
  <si>
    <t>PM-101-121</t>
  </si>
  <si>
    <t>FD-536-008</t>
  </si>
  <si>
    <t>FD-536-913</t>
  </si>
  <si>
    <t>FD-536-993</t>
  </si>
  <si>
    <t>FD-536-009</t>
  </si>
  <si>
    <t>FD-536-912</t>
  </si>
  <si>
    <t>FD-537-018</t>
  </si>
  <si>
    <t>JO-062-085</t>
  </si>
  <si>
    <t>FRANCISCO ZARCO (LA JOLLA CONDOMINIO ORQUíDEAS)</t>
  </si>
  <si>
    <t>XL-172-002</t>
  </si>
  <si>
    <t>VERONA RESIDENCIAL</t>
  </si>
  <si>
    <t>XL-172-005</t>
  </si>
  <si>
    <t>XL-172-007</t>
  </si>
  <si>
    <t>XL-174-002</t>
  </si>
  <si>
    <t>XL-174-016</t>
  </si>
  <si>
    <t>XL-174-017</t>
  </si>
  <si>
    <t>XL-174-019</t>
  </si>
  <si>
    <t>XL-179-005</t>
  </si>
  <si>
    <t>XL-179-007</t>
  </si>
  <si>
    <t>XL-184-005</t>
  </si>
  <si>
    <t>XL-184-022</t>
  </si>
  <si>
    <t>XL-186-002</t>
  </si>
  <si>
    <t>XL-171-001</t>
  </si>
  <si>
    <t>XL-175-004</t>
  </si>
  <si>
    <t>XL-175-005</t>
  </si>
  <si>
    <t>XL-172-013</t>
  </si>
  <si>
    <t>XL-174-014</t>
  </si>
  <si>
    <t>XL-174-015</t>
  </si>
  <si>
    <t>SU-264-007</t>
  </si>
  <si>
    <t>NATURA SECCION BOSQUES</t>
  </si>
  <si>
    <t>SU-264-015</t>
  </si>
  <si>
    <t>SU-264-016</t>
  </si>
  <si>
    <t>SU-266-001</t>
  </si>
  <si>
    <t>SU-266-003</t>
  </si>
  <si>
    <t>SU-273-021</t>
  </si>
  <si>
    <t>SU-273-022</t>
  </si>
  <si>
    <t>SU-274-004</t>
  </si>
  <si>
    <t>SU-274-005</t>
  </si>
  <si>
    <t>SU-402-021</t>
  </si>
  <si>
    <t>SU-402-026</t>
  </si>
  <si>
    <t>SU-402-027</t>
  </si>
  <si>
    <t>SU-404-017</t>
  </si>
  <si>
    <t>SU-406-001</t>
  </si>
  <si>
    <t>SU-404-012</t>
  </si>
  <si>
    <t>SU-403-005</t>
  </si>
  <si>
    <t>SU-402-031</t>
  </si>
  <si>
    <t>SU-402-032</t>
  </si>
  <si>
    <t>SU-401-001</t>
  </si>
  <si>
    <t>SU-405-001</t>
  </si>
  <si>
    <t>SU-405-006</t>
  </si>
  <si>
    <t>SU-403-016</t>
  </si>
  <si>
    <t>OI-390-004</t>
  </si>
  <si>
    <t>PONTEVEDRA</t>
  </si>
  <si>
    <t>OI-390-009</t>
  </si>
  <si>
    <t>OI-390-013</t>
  </si>
  <si>
    <t>OI-390-014</t>
  </si>
  <si>
    <t>OI-392-013</t>
  </si>
  <si>
    <t>OI-393-002</t>
  </si>
  <si>
    <t>OI-390-010</t>
  </si>
  <si>
    <t>OI-390-002</t>
  </si>
  <si>
    <t>OI-391-003</t>
  </si>
  <si>
    <t>OI-391-012</t>
  </si>
  <si>
    <t>OI-392-012</t>
  </si>
  <si>
    <t>OI-392-026</t>
  </si>
  <si>
    <t>OI-000-000</t>
  </si>
  <si>
    <t>BONANZA RESIDENCIAL</t>
  </si>
  <si>
    <t>ZT-502-005</t>
  </si>
  <si>
    <t>ZT-502-007</t>
  </si>
  <si>
    <t>ZT-502-008</t>
  </si>
  <si>
    <t>ZT-503-004</t>
  </si>
  <si>
    <t>ZT-502-006</t>
  </si>
  <si>
    <t>PM-000-058</t>
  </si>
  <si>
    <t>SU-263-006</t>
  </si>
  <si>
    <t>SU-266-002</t>
  </si>
  <si>
    <t>SU-270-001</t>
  </si>
  <si>
    <t>SU-266-015</t>
  </si>
  <si>
    <t>SU-270-002</t>
  </si>
  <si>
    <t>NATURA SECCIÓN BOSQUES</t>
  </si>
  <si>
    <t>HT-015-119</t>
  </si>
  <si>
    <t>LAS HUERTAS 1A. SECCION</t>
  </si>
  <si>
    <t>XL-173-001</t>
  </si>
  <si>
    <t>XL-176-018</t>
  </si>
  <si>
    <t>XL-177-001</t>
  </si>
  <si>
    <t>XL-180-001</t>
  </si>
  <si>
    <t>XL-182-001</t>
  </si>
  <si>
    <t>XL-185-006</t>
  </si>
  <si>
    <t>SU-404-011</t>
  </si>
  <si>
    <t>TC-421-003</t>
  </si>
  <si>
    <t>BARCELONA RESIDENCIAL</t>
  </si>
  <si>
    <t>TC-422-001</t>
  </si>
  <si>
    <t>TC-423-003</t>
  </si>
  <si>
    <t>TC-423-009</t>
  </si>
  <si>
    <t>TC-424-001</t>
  </si>
  <si>
    <t>TC-424-008</t>
  </si>
  <si>
    <t>TC-421-006</t>
  </si>
  <si>
    <t>TC-423-014</t>
  </si>
  <si>
    <t>TC-424-005</t>
  </si>
  <si>
    <t>TC-424-009</t>
  </si>
  <si>
    <t>VP-019-005</t>
  </si>
  <si>
    <t>VP-120-008</t>
  </si>
  <si>
    <t>VP-122-001</t>
  </si>
  <si>
    <t>VP-125-001</t>
  </si>
  <si>
    <t>VP-008-003</t>
  </si>
  <si>
    <t>VP-122-003</t>
  </si>
  <si>
    <t>VP-001-047</t>
  </si>
  <si>
    <t>VP-018-001</t>
  </si>
  <si>
    <t>VP-121-005</t>
  </si>
  <si>
    <t>VP-124-033</t>
  </si>
  <si>
    <t>VP-124-034</t>
  </si>
  <si>
    <t>KD-102-031</t>
  </si>
  <si>
    <t>EV-616-013</t>
  </si>
  <si>
    <t>VP-004-001</t>
  </si>
  <si>
    <t>VP-004-016</t>
  </si>
  <si>
    <t>DM-003-716</t>
  </si>
  <si>
    <t>RANCHO EL REFUGIO</t>
  </si>
  <si>
    <t>JO-035-091</t>
  </si>
  <si>
    <t>LA JOLLA</t>
  </si>
  <si>
    <t>OF-203-003</t>
  </si>
  <si>
    <t>HABITAT PIEDRAS BLANCAS</t>
  </si>
  <si>
    <t>OF-204-013</t>
  </si>
  <si>
    <t>OF-204-026</t>
  </si>
  <si>
    <t>OF-206-001</t>
  </si>
  <si>
    <t>OF-206-005</t>
  </si>
  <si>
    <t>OF-204-019</t>
  </si>
  <si>
    <t>OF-205-012</t>
  </si>
  <si>
    <t>OF-208-002</t>
  </si>
  <si>
    <t>OF-205-008</t>
  </si>
  <si>
    <t>OF-203-002</t>
  </si>
  <si>
    <t>OF-203-014</t>
  </si>
  <si>
    <t>OF-204-001</t>
  </si>
  <si>
    <t>OF-204-024</t>
  </si>
  <si>
    <t>OF-205-004</t>
  </si>
  <si>
    <t>OF-000-000</t>
  </si>
  <si>
    <t>CF-252-101</t>
  </si>
  <si>
    <t>CAMINO VERDE (LANZADERA)</t>
  </si>
  <si>
    <t>CF-252-121</t>
  </si>
  <si>
    <t>CF-252-141</t>
  </si>
  <si>
    <t>CF-252-161</t>
  </si>
  <si>
    <t>CAMINO VERDE (LANZADERA) UNIDAD DEPORTIVA PROF. JOSÉ SANTOS MEZA CORTÉS</t>
  </si>
  <si>
    <t>CF-252-181</t>
  </si>
  <si>
    <t>CAMINO VERDE</t>
  </si>
  <si>
    <t>FD-661-004</t>
  </si>
  <si>
    <t>PASEOS DEL VERGEL</t>
  </si>
  <si>
    <t>FD-663-008</t>
  </si>
  <si>
    <t>FD-663-009</t>
  </si>
  <si>
    <t>FD-663-020</t>
  </si>
  <si>
    <t>FD-663-029</t>
  </si>
  <si>
    <t>FD-668-013</t>
  </si>
  <si>
    <t>FD-660-001</t>
  </si>
  <si>
    <t>FD-661-002</t>
  </si>
  <si>
    <t>FD-663-030</t>
  </si>
  <si>
    <t>FD-665-018</t>
  </si>
  <si>
    <t>FD-668-006</t>
  </si>
  <si>
    <t>FD-668-023</t>
  </si>
  <si>
    <t>FD-669-001</t>
  </si>
  <si>
    <t>FD-661-008</t>
  </si>
  <si>
    <t>FD-662-001</t>
  </si>
  <si>
    <t>FD-666-005</t>
  </si>
  <si>
    <t>FD-661-007</t>
  </si>
  <si>
    <t>FD-663-010</t>
  </si>
  <si>
    <t>FD-663-016</t>
  </si>
  <si>
    <t>FD-633-021</t>
  </si>
  <si>
    <t>FD-665-008</t>
  </si>
  <si>
    <t>FD-667-002</t>
  </si>
  <si>
    <t>FD-668-005</t>
  </si>
  <si>
    <t>DB-297-002</t>
  </si>
  <si>
    <t>TERRAZAS RESIDENCIAL</t>
  </si>
  <si>
    <t>DB-297-003</t>
  </si>
  <si>
    <t>DB-293-007</t>
  </si>
  <si>
    <t>DB-295-007</t>
  </si>
  <si>
    <t>DB-296-011</t>
  </si>
  <si>
    <t>DC-000-000</t>
  </si>
  <si>
    <t>FV-787-017</t>
  </si>
  <si>
    <t>TIJUANA PROGRESO</t>
  </si>
  <si>
    <t>FV-751-028</t>
  </si>
  <si>
    <t>FV-757-003</t>
  </si>
  <si>
    <t>FV-769-001</t>
  </si>
  <si>
    <t>FV-751-029</t>
  </si>
  <si>
    <t>FV-757-001</t>
  </si>
  <si>
    <t>FV-757-004</t>
  </si>
  <si>
    <t>FV-770-001</t>
  </si>
  <si>
    <t>FV-790-001</t>
  </si>
  <si>
    <t>FV-751-025</t>
  </si>
  <si>
    <t>FV-751-026</t>
  </si>
  <si>
    <t>FV-774-010</t>
  </si>
  <si>
    <t>FV-776-002</t>
  </si>
  <si>
    <t>FV-784-001</t>
  </si>
  <si>
    <t>FV-794-001</t>
  </si>
  <si>
    <t>XL-560-001</t>
  </si>
  <si>
    <t>PRADERAS DE LA GLORIA</t>
  </si>
  <si>
    <t>XL-560-002</t>
  </si>
  <si>
    <t>XL-552-020</t>
  </si>
  <si>
    <t>XL-552-010</t>
  </si>
  <si>
    <t>XL-552-017</t>
  </si>
  <si>
    <t>XL-558-010</t>
  </si>
  <si>
    <t>MZ-422-001</t>
  </si>
  <si>
    <t>LOMAS TERRABELLA</t>
  </si>
  <si>
    <t>MZ-423-002</t>
  </si>
  <si>
    <t>MZ-423-007</t>
  </si>
  <si>
    <t>MZ-426-001</t>
  </si>
  <si>
    <t>MZ-427-012</t>
  </si>
  <si>
    <t>MZ-429-001</t>
  </si>
  <si>
    <t>MZ-429-012</t>
  </si>
  <si>
    <t>MZ-423-001</t>
  </si>
  <si>
    <t>MZ-423-003</t>
  </si>
  <si>
    <t>MZ-423-005</t>
  </si>
  <si>
    <t>MZ-427-013</t>
  </si>
  <si>
    <t>MZ-423-006</t>
  </si>
  <si>
    <t>ZT-422-032</t>
  </si>
  <si>
    <t>FT-151-068</t>
  </si>
  <si>
    <t>OTAY LAGO</t>
  </si>
  <si>
    <t>FT-151-038</t>
  </si>
  <si>
    <t>FT-151-067</t>
  </si>
  <si>
    <t>DM-010-146</t>
  </si>
  <si>
    <t>RANCHO DE VALLE REDONDO AMPLIACIÓN PANTEÓN No. 12</t>
  </si>
  <si>
    <t>LW-005-239</t>
  </si>
  <si>
    <t>PARQUE INDUSTRIAL VALLE BONITO</t>
  </si>
  <si>
    <t>CF-867-057</t>
  </si>
  <si>
    <t>FT-110-001</t>
  </si>
  <si>
    <t>INFONAVIT MANUEL RIVERA ANAYA</t>
  </si>
  <si>
    <t>FT-110-002</t>
  </si>
  <si>
    <t>FT-110-003</t>
  </si>
  <si>
    <t>FT-110-004</t>
  </si>
  <si>
    <t>FT-110-005</t>
  </si>
  <si>
    <t>CX-204-001</t>
  </si>
  <si>
    <t>HACIENDA AGUA CALIENTE II</t>
  </si>
  <si>
    <t>CX-201-278</t>
  </si>
  <si>
    <t>CX-202-022</t>
  </si>
  <si>
    <t>CX-202-039</t>
  </si>
  <si>
    <t>CX-202-187</t>
  </si>
  <si>
    <t>CX-202-149</t>
  </si>
  <si>
    <t>CX-202-349</t>
  </si>
  <si>
    <t>CX-202-098</t>
  </si>
  <si>
    <t>CX-202-111</t>
  </si>
  <si>
    <t>CX-204-012</t>
  </si>
  <si>
    <t>CX-206-077</t>
  </si>
  <si>
    <t>CX-208-025</t>
  </si>
  <si>
    <t>CX-209-019</t>
  </si>
  <si>
    <t>CX-000-000</t>
  </si>
  <si>
    <t>EV-613-003</t>
  </si>
  <si>
    <t>SU-403-071</t>
  </si>
  <si>
    <t>SU-403-041</t>
  </si>
  <si>
    <t>FD-273-901</t>
  </si>
  <si>
    <t>EZ-151-033</t>
  </si>
  <si>
    <t>FD-551-004</t>
  </si>
  <si>
    <t>HACIENDA SANTA MARIA</t>
  </si>
  <si>
    <t>FD-000-032</t>
  </si>
  <si>
    <t>SU-265-024</t>
  </si>
  <si>
    <t>SU-277-001</t>
  </si>
  <si>
    <t>SU-265-065</t>
  </si>
  <si>
    <t>SU-265-014</t>
  </si>
  <si>
    <t>SU-265-015</t>
  </si>
  <si>
    <t>SU-276-007</t>
  </si>
  <si>
    <t>PM-301-022</t>
  </si>
  <si>
    <t>BONATERRA</t>
  </si>
  <si>
    <t>PM-301-026</t>
  </si>
  <si>
    <t>PM-301-030</t>
  </si>
  <si>
    <t>PM-000-001</t>
  </si>
  <si>
    <t>SZ-721-002</t>
  </si>
  <si>
    <t>HACIENDA LOS LAURELES</t>
  </si>
  <si>
    <t>SZ-724-001</t>
  </si>
  <si>
    <t>SZ-711-007</t>
  </si>
  <si>
    <t>SZ-721-003</t>
  </si>
  <si>
    <t>SZ-720-005</t>
  </si>
  <si>
    <t>SZ-711-006</t>
  </si>
  <si>
    <t>SZ-711-008</t>
  </si>
  <si>
    <t>SZ-713-002</t>
  </si>
  <si>
    <t>SZ-715-002</t>
  </si>
  <si>
    <t>SZ-716-002</t>
  </si>
  <si>
    <t>SZ-718-002</t>
  </si>
  <si>
    <t>SZ-719-002</t>
  </si>
  <si>
    <t>SZ-722-006</t>
  </si>
  <si>
    <t>SZ-722-038</t>
  </si>
  <si>
    <t>SZ-723-002</t>
  </si>
  <si>
    <t>SZ-000-001</t>
  </si>
  <si>
    <t>EV-634-004</t>
  </si>
  <si>
    <t>REAL DE SAN FRANCISCO II</t>
  </si>
  <si>
    <t>EV-634-005</t>
  </si>
  <si>
    <t>EV-632-001</t>
  </si>
  <si>
    <t>EV-631-001</t>
  </si>
  <si>
    <t>EV-633-005</t>
  </si>
  <si>
    <t>EV-000-009</t>
  </si>
  <si>
    <t>SU-411-001</t>
  </si>
  <si>
    <t>PUERTA PLATA PRIMERA ETAPA</t>
  </si>
  <si>
    <t>SU-418-016</t>
  </si>
  <si>
    <t>SU-413-011</t>
  </si>
  <si>
    <t>SU-418-001</t>
  </si>
  <si>
    <t>SU-411-002</t>
  </si>
  <si>
    <t>SU-412-004</t>
  </si>
  <si>
    <t>SU-418-013</t>
  </si>
  <si>
    <t>SU-000-006</t>
  </si>
  <si>
    <t>EV-610-031</t>
  </si>
  <si>
    <t>CF-252-241</t>
  </si>
  <si>
    <t>FM-301-014</t>
  </si>
  <si>
    <t>FM-304-020</t>
  </si>
  <si>
    <t>FM-000-001</t>
  </si>
  <si>
    <t>ZT-383-006</t>
  </si>
  <si>
    <t>LAS VILLAS SANTA FE</t>
  </si>
  <si>
    <t>ZT-382-003</t>
  </si>
  <si>
    <t>ZT-381-007</t>
  </si>
  <si>
    <t>ZT-382-005</t>
  </si>
  <si>
    <t>ZT-381-001</t>
  </si>
  <si>
    <t>ZT-382-001</t>
  </si>
  <si>
    <t>ZT-000-001</t>
  </si>
  <si>
    <t>XL-508-023</t>
  </si>
  <si>
    <t>ESTRELLAS DEL PACIFICO</t>
  </si>
  <si>
    <t>ESTRELLA DEL PACIFICO</t>
  </si>
  <si>
    <t>XL-501-034</t>
  </si>
  <si>
    <t>XL-513-001</t>
  </si>
  <si>
    <t>XL-000-001</t>
  </si>
  <si>
    <t>PM-072-022</t>
  </si>
  <si>
    <t>LA RIOJA RESIDENCIAL PRIMERA ETAPA</t>
  </si>
  <si>
    <t>PM-072-005</t>
  </si>
  <si>
    <t>PM-072-007</t>
  </si>
  <si>
    <t>PM-072-009</t>
  </si>
  <si>
    <t>PM-072-014</t>
  </si>
  <si>
    <t>PM-072-018</t>
  </si>
  <si>
    <t>PM-072-020</t>
  </si>
  <si>
    <t>PM-072-013</t>
  </si>
  <si>
    <t>PM-072-026</t>
  </si>
  <si>
    <t>PM-072-003</t>
  </si>
  <si>
    <t>PM-072-006</t>
  </si>
  <si>
    <t>PM-072-008</t>
  </si>
  <si>
    <t>PM-072-010</t>
  </si>
  <si>
    <t>PM-072-017</t>
  </si>
  <si>
    <t>PM-072-025</t>
  </si>
  <si>
    <t>PM-073-005</t>
  </si>
  <si>
    <t>PM-073-010</t>
  </si>
  <si>
    <t>PM-000-004</t>
  </si>
  <si>
    <t>WM-316-161</t>
  </si>
  <si>
    <t>MURUA ORIENTE PRIVADA SAN MIGUEL RESIDENCIAL</t>
  </si>
  <si>
    <t>KL-493-184</t>
  </si>
  <si>
    <t>WS-504-234</t>
  </si>
  <si>
    <t>RANCHO MARÍA DE LA CRUZ</t>
  </si>
  <si>
    <t>OF-206-003</t>
  </si>
  <si>
    <t>HÁBITAT PIEDRAS BLANCAS</t>
  </si>
  <si>
    <t>OF-207-001</t>
  </si>
  <si>
    <t>TC-309-001</t>
  </si>
  <si>
    <t>CUESTA BLANCA</t>
  </si>
  <si>
    <t>SU-381-003</t>
  </si>
  <si>
    <t>NATURA SECCIÓN ARBOLEDAS</t>
  </si>
  <si>
    <t>SU-390-009</t>
  </si>
  <si>
    <t>SU-391-008</t>
  </si>
  <si>
    <t>SU-383-003</t>
  </si>
  <si>
    <t>SU-383-001</t>
  </si>
  <si>
    <t>SU-385-001</t>
  </si>
  <si>
    <t>EV-610-061</t>
  </si>
  <si>
    <t>EV-610-091</t>
  </si>
  <si>
    <t>WS-000-325</t>
  </si>
  <si>
    <t>LOMA BONITA NORTE</t>
  </si>
  <si>
    <t>WS-744-705</t>
  </si>
  <si>
    <t>FRANCISCO ZARCO</t>
  </si>
  <si>
    <t>SV-050-001</t>
  </si>
  <si>
    <t>SV-051-001</t>
  </si>
  <si>
    <t>SV-052-001</t>
  </si>
  <si>
    <t>SV-053-001</t>
  </si>
  <si>
    <t>SU-381-008</t>
  </si>
  <si>
    <t>SU-383-002</t>
  </si>
  <si>
    <t>SU-383-014</t>
  </si>
  <si>
    <t>SU-384-002</t>
  </si>
  <si>
    <t>SU-389-008</t>
  </si>
  <si>
    <t>SU-390-010</t>
  </si>
  <si>
    <t>SU-391-013</t>
  </si>
  <si>
    <t>SU-383-010</t>
  </si>
  <si>
    <t>SU-384-001</t>
  </si>
  <si>
    <t>SU-381-007</t>
  </si>
  <si>
    <t>SU-382-001</t>
  </si>
  <si>
    <t>SU-383-004</t>
  </si>
  <si>
    <t>SU-383-011</t>
  </si>
  <si>
    <t>SU-383-015</t>
  </si>
  <si>
    <t>SU-385-002</t>
  </si>
  <si>
    <t>SU-386-001</t>
  </si>
  <si>
    <t>SU-387-001</t>
  </si>
  <si>
    <t>SU-388-001</t>
  </si>
  <si>
    <t>SU-389-007</t>
  </si>
  <si>
    <t>SU-389-009</t>
  </si>
  <si>
    <t>SU-390-002</t>
  </si>
  <si>
    <t>SU-390-011</t>
  </si>
  <si>
    <t>SU-390-013</t>
  </si>
  <si>
    <t>SU-390-015</t>
  </si>
  <si>
    <t>SU-391-003</t>
  </si>
  <si>
    <t>SU-391-007</t>
  </si>
  <si>
    <t>SU-391-010</t>
  </si>
  <si>
    <t>SU-391-016</t>
  </si>
  <si>
    <t>SU-000-007</t>
  </si>
  <si>
    <t>SU-389-005</t>
  </si>
  <si>
    <t>MM-026-030</t>
  </si>
  <si>
    <t>MM-026-031</t>
  </si>
  <si>
    <t>PC-262-031</t>
  </si>
  <si>
    <t>PC-262-041</t>
  </si>
  <si>
    <t>PC-262-045</t>
  </si>
  <si>
    <t>LC-357-052</t>
  </si>
  <si>
    <t>JU-712-074</t>
  </si>
  <si>
    <t>PR-103-071</t>
  </si>
  <si>
    <t>PR-000-001</t>
  </si>
  <si>
    <t>RW-069-001</t>
  </si>
  <si>
    <t>RG-239-002</t>
  </si>
  <si>
    <t>RG-239-003</t>
  </si>
  <si>
    <t>ZN-835-111</t>
  </si>
  <si>
    <t>ZN-835-010</t>
  </si>
  <si>
    <t>ID-004-015</t>
  </si>
  <si>
    <t>KD-086-004</t>
  </si>
  <si>
    <t>KD-084-026</t>
  </si>
  <si>
    <t>KD-084-075</t>
  </si>
  <si>
    <t>KD-086-006</t>
  </si>
  <si>
    <t>KD-086-008</t>
  </si>
  <si>
    <t>KD-091-001</t>
  </si>
  <si>
    <t>KD-000-001</t>
  </si>
  <si>
    <t>FD-544-041</t>
  </si>
  <si>
    <t>XL-452-036</t>
  </si>
  <si>
    <t>CF-615-031</t>
  </si>
  <si>
    <t>CF-615-061</t>
  </si>
  <si>
    <t>KD-250-101</t>
  </si>
  <si>
    <t>KD-259-101</t>
  </si>
  <si>
    <t>KD-250-102</t>
  </si>
  <si>
    <t>KD-252-102</t>
  </si>
  <si>
    <t>KD-253-107</t>
  </si>
  <si>
    <t>KD-255-104</t>
  </si>
  <si>
    <t>KD-256-124</t>
  </si>
  <si>
    <t>KD-258-104</t>
  </si>
  <si>
    <t>KD-259-106</t>
  </si>
  <si>
    <t>KD-259-102</t>
  </si>
  <si>
    <t>KD-000-002</t>
  </si>
  <si>
    <t>OB-000-180</t>
  </si>
  <si>
    <t>OB-000-181</t>
  </si>
  <si>
    <t>OB-000-182</t>
  </si>
  <si>
    <t>OB-000-183</t>
  </si>
  <si>
    <t>MP-253-001</t>
  </si>
  <si>
    <t>MP-253-002</t>
  </si>
  <si>
    <t>MP-000-001</t>
  </si>
  <si>
    <t>XL-176-235</t>
  </si>
  <si>
    <t>XL-171-002</t>
  </si>
  <si>
    <t>XL-171-003</t>
  </si>
  <si>
    <t>XL-175-031</t>
  </si>
  <si>
    <t>XL-175-037</t>
  </si>
  <si>
    <t>XL-176-236</t>
  </si>
  <si>
    <t>XL-179-035</t>
  </si>
  <si>
    <t>XL-186-007</t>
  </si>
  <si>
    <t>XL-000-002</t>
  </si>
  <si>
    <t>TJ-042-003</t>
  </si>
  <si>
    <t>TJ-041-002</t>
  </si>
  <si>
    <t>TJ-041-005</t>
  </si>
  <si>
    <t>TJ-042-005</t>
  </si>
  <si>
    <t>TJ-043-008</t>
  </si>
  <si>
    <t>TJ-052-001</t>
  </si>
  <si>
    <t>TJ-043-002</t>
  </si>
  <si>
    <t>TJ-000-003</t>
  </si>
  <si>
    <t>DM-003-097</t>
  </si>
  <si>
    <t>SZ-730-001</t>
  </si>
  <si>
    <t>SZ-734-916</t>
  </si>
  <si>
    <t>SZ-729-014</t>
  </si>
  <si>
    <t>SZ-727-001</t>
  </si>
  <si>
    <t>SZ-727-002</t>
  </si>
  <si>
    <t>SZ-728-004</t>
  </si>
  <si>
    <t>SZ-729-006</t>
  </si>
  <si>
    <t>SZ-731-009</t>
  </si>
  <si>
    <t>SZ-733-007</t>
  </si>
  <si>
    <t>SZ-734-926</t>
  </si>
  <si>
    <t>SZ-734-027</t>
  </si>
  <si>
    <t>SZ-734-028</t>
  </si>
  <si>
    <t>SZ-734-929</t>
  </si>
  <si>
    <t>SZ-735-011</t>
  </si>
  <si>
    <t>SZ-736-011</t>
  </si>
  <si>
    <t>SZ-737-006</t>
  </si>
  <si>
    <t>SZ-738-004</t>
  </si>
  <si>
    <t>SZ-740-010</t>
  </si>
  <si>
    <t>SZ-740-011</t>
  </si>
  <si>
    <t>SZ-742-005</t>
  </si>
  <si>
    <t>SZ-746-007</t>
  </si>
  <si>
    <t>SZ-747-007</t>
  </si>
  <si>
    <t>SZ-749-008</t>
  </si>
  <si>
    <t>SZ-750-001</t>
  </si>
  <si>
    <t>SZ-000-002</t>
  </si>
  <si>
    <t>MZ-500-901</t>
  </si>
  <si>
    <t>MZ-500-902</t>
  </si>
  <si>
    <t>MZ-500-903</t>
  </si>
  <si>
    <t>MZ-500-904</t>
  </si>
  <si>
    <t>MC-251-039</t>
  </si>
  <si>
    <t>MC-251-040</t>
  </si>
  <si>
    <t>MC-251-041</t>
  </si>
  <si>
    <t>MC-251-042</t>
  </si>
  <si>
    <t>MC-251-043</t>
  </si>
  <si>
    <t>SU-309-009</t>
  </si>
  <si>
    <t>AI-047-901</t>
  </si>
  <si>
    <t>AI-104-009</t>
  </si>
  <si>
    <t>AI-047-902</t>
  </si>
  <si>
    <t>AI-047-903</t>
  </si>
  <si>
    <t>AI-119-022</t>
  </si>
  <si>
    <t>AI-000-001</t>
  </si>
  <si>
    <t>KC-161-016</t>
  </si>
  <si>
    <t>KC-162-003</t>
  </si>
  <si>
    <t>KC-164-002</t>
  </si>
  <si>
    <t>KC-164-003</t>
  </si>
  <si>
    <t>KC-166-005</t>
  </si>
  <si>
    <t>KC-166-008</t>
  </si>
  <si>
    <t>KC-166-010</t>
  </si>
  <si>
    <t>KC-167-001</t>
  </si>
  <si>
    <t>KC-167-004</t>
  </si>
  <si>
    <t>KC-167-006</t>
  </si>
  <si>
    <t>KC-167-009</t>
  </si>
  <si>
    <t>KC-165-001</t>
  </si>
  <si>
    <t>KC-166-019</t>
  </si>
  <si>
    <t>KC-166-016</t>
  </si>
  <si>
    <t>KC-162-002</t>
  </si>
  <si>
    <t>KC-166-007</t>
  </si>
  <si>
    <t>Real de las Maravilas</t>
  </si>
  <si>
    <t>KC-166-009</t>
  </si>
  <si>
    <t>KC-166-015</t>
  </si>
  <si>
    <t>KC-166-018</t>
  </si>
  <si>
    <t>KC-167-003</t>
  </si>
  <si>
    <t>KC-167-007</t>
  </si>
  <si>
    <t>KC-000-001</t>
  </si>
  <si>
    <t>KC-123-007</t>
  </si>
  <si>
    <t>KC-124-003</t>
  </si>
  <si>
    <t>KC-122-002</t>
  </si>
  <si>
    <t>KC-123-002</t>
  </si>
  <si>
    <t>KC-123-008</t>
  </si>
  <si>
    <t>KC-123-005</t>
  </si>
  <si>
    <t>KC-122-005</t>
  </si>
  <si>
    <t>KC-123-012</t>
  </si>
  <si>
    <t>KC-124-008</t>
  </si>
  <si>
    <t>KC-125-003</t>
  </si>
  <si>
    <t>KC-122-001</t>
  </si>
  <si>
    <t>KC-123-004</t>
  </si>
  <si>
    <t>KC-123-014</t>
  </si>
  <si>
    <t>KC-124-004</t>
  </si>
  <si>
    <t>KC-124-007</t>
  </si>
  <si>
    <t>KC-000-002</t>
  </si>
  <si>
    <t>XL-192-003</t>
  </si>
  <si>
    <t>XL-195-001</t>
  </si>
  <si>
    <t>XL-197-001</t>
  </si>
  <si>
    <t>XL-196-005</t>
  </si>
  <si>
    <t>XL-199-005</t>
  </si>
  <si>
    <t>XL-193-003</t>
  </si>
  <si>
    <t>XL-196-004</t>
  </si>
  <si>
    <t>XL-196-006</t>
  </si>
  <si>
    <t>XL-196-008</t>
  </si>
  <si>
    <t>XL-190-001</t>
  </si>
  <si>
    <t>XL-192-002</t>
  </si>
  <si>
    <t>XL-193-001</t>
  </si>
  <si>
    <t>XL-194-002</t>
  </si>
  <si>
    <t>XL-196-001</t>
  </si>
  <si>
    <t>XL-196-003</t>
  </si>
  <si>
    <t>XL-196-007</t>
  </si>
  <si>
    <t>XL-197-003</t>
  </si>
  <si>
    <t>XL-198-002</t>
  </si>
  <si>
    <t>XL-199-004</t>
  </si>
  <si>
    <t>XL-000-003</t>
  </si>
  <si>
    <t>FD-949-001</t>
  </si>
  <si>
    <t>FD-655-002</t>
  </si>
  <si>
    <t>FD-655-003</t>
  </si>
  <si>
    <t>EV-651-004</t>
  </si>
  <si>
    <t>EV-651-006</t>
  </si>
  <si>
    <t>EV-652-003</t>
  </si>
  <si>
    <t>EV-653-002</t>
  </si>
  <si>
    <t>EV-656-005</t>
  </si>
  <si>
    <t>EV-657-004</t>
  </si>
  <si>
    <t>EV-658-002</t>
  </si>
  <si>
    <t>EV-658-003</t>
  </si>
  <si>
    <t>EV-653-001</t>
  </si>
  <si>
    <t>EV-653-003</t>
  </si>
  <si>
    <t>EV-655-011</t>
  </si>
  <si>
    <t>EV-655-006</t>
  </si>
  <si>
    <t>EV-655-008</t>
  </si>
  <si>
    <t>EV-656-003</t>
  </si>
  <si>
    <t>EV-663-001</t>
  </si>
  <si>
    <t>EV-651-001</t>
  </si>
  <si>
    <t>EV-658-006</t>
  </si>
  <si>
    <t>EV-657-001</t>
  </si>
  <si>
    <t>EV-662-001</t>
  </si>
  <si>
    <t>EV-000-001</t>
  </si>
  <si>
    <t>ID-910-141</t>
  </si>
  <si>
    <t>SZ-720-035</t>
  </si>
  <si>
    <t>GY-023-131</t>
  </si>
  <si>
    <t>TJ-020-254</t>
  </si>
  <si>
    <t>BZ-080-003</t>
  </si>
  <si>
    <t>BZ-083-012</t>
  </si>
  <si>
    <t>BZ-085-003</t>
  </si>
  <si>
    <t>BZ-086-004</t>
  </si>
  <si>
    <t>BZ-088-033</t>
  </si>
  <si>
    <t>BZ-088-004</t>
  </si>
  <si>
    <t>BZ-080-001</t>
  </si>
  <si>
    <t>BZ-082-002</t>
  </si>
  <si>
    <t>BZ-087-092</t>
  </si>
  <si>
    <t>BZ-085-004</t>
  </si>
  <si>
    <t>BZ-089-004</t>
  </si>
  <si>
    <t>BZ-085-001</t>
  </si>
  <si>
    <t>BZ-085-035</t>
  </si>
  <si>
    <t>BZ-086-042</t>
  </si>
  <si>
    <t>BZ-087-061</t>
  </si>
  <si>
    <t>BZ-088-031</t>
  </si>
  <si>
    <t>BZ-089-031</t>
  </si>
  <si>
    <t>BZ-089-035</t>
  </si>
  <si>
    <t>BZ-000-001</t>
  </si>
  <si>
    <t>EC-821-001</t>
  </si>
  <si>
    <t>FD-630-001</t>
  </si>
  <si>
    <t>FD-131-001</t>
  </si>
  <si>
    <t>PT-327-001</t>
  </si>
  <si>
    <t>PT-131-001</t>
  </si>
  <si>
    <t>ZA-136-012</t>
  </si>
  <si>
    <t>ZA-136-013</t>
  </si>
  <si>
    <t>PZ-163-155</t>
  </si>
  <si>
    <t>PZ-162-004</t>
  </si>
  <si>
    <t>PZ-163-189</t>
  </si>
  <si>
    <t>PZ-000-001</t>
  </si>
  <si>
    <t>CX-207-126</t>
  </si>
  <si>
    <t>FD-949-101</t>
  </si>
  <si>
    <t>MZ-901-036</t>
  </si>
  <si>
    <t>PT-301-001</t>
  </si>
  <si>
    <t>KC-040-006</t>
  </si>
  <si>
    <t>KC-045-001</t>
  </si>
  <si>
    <t>KC-040-002</t>
  </si>
  <si>
    <t>KC-045-002</t>
  </si>
  <si>
    <t>KC-049-001</t>
  </si>
  <si>
    <t>KC-040-004</t>
  </si>
  <si>
    <t>KC-050-012</t>
  </si>
  <si>
    <t>KC-040-005</t>
  </si>
  <si>
    <t>KC-041-002</t>
  </si>
  <si>
    <t>KC-044-003</t>
  </si>
  <si>
    <t>KC-050-003</t>
  </si>
  <si>
    <t>KC-050-004</t>
  </si>
  <si>
    <t>KC-050-006</t>
  </si>
  <si>
    <t>KC-000-003</t>
  </si>
  <si>
    <t>MT-079-101</t>
  </si>
  <si>
    <t>MT-063-235</t>
  </si>
  <si>
    <t>MT-079-051</t>
  </si>
  <si>
    <t>La Rioja Residencial Segunda Etapa</t>
  </si>
  <si>
    <t>Viña del Mar II</t>
  </si>
  <si>
    <t>Entrenubes</t>
  </si>
  <si>
    <t>Privadas del Pacífico</t>
  </si>
  <si>
    <t>GIG DESARROLLOS INMOBILIARIOS S.A. DE C.V.</t>
  </si>
  <si>
    <t>Playas De Tijuana</t>
  </si>
  <si>
    <t>Reserva Vial</t>
  </si>
  <si>
    <t>URBANIZADORA NACIONAL DE OBRAS, S.A. DE C.V.</t>
  </si>
  <si>
    <t>San Antonio De Los Buenos</t>
  </si>
  <si>
    <t>RUBA DESARROLLOS INMOBILIARIOS, S.A. DE C.V.</t>
  </si>
  <si>
    <t>DESARROLLADORA E INMOBILIARIA IMAL, S.A. DE C.V.</t>
  </si>
  <si>
    <t>INMOBILIARIA Y DESARROLLADORA ENCASA, S.A. DE C.V.</t>
  </si>
  <si>
    <t xml:space="preserve">   Total Agosto  </t>
  </si>
  <si>
    <t xml:space="preserve">Total </t>
  </si>
  <si>
    <t>Nota</t>
  </si>
  <si>
    <t>Cancelación de sub-división de acuerdo al oficio SD-368/2020</t>
  </si>
  <si>
    <t>Total de bajas en Diciembre de 2020</t>
  </si>
  <si>
    <t>Baja por subdivisión de polígono principal, generará alta infividual cada fracción.</t>
  </si>
  <si>
    <t>FD-655-001</t>
  </si>
  <si>
    <t>ZT722004</t>
  </si>
  <si>
    <t>ZT717005</t>
  </si>
  <si>
    <t>ZT701015</t>
  </si>
  <si>
    <t>ZT704005</t>
  </si>
  <si>
    <t>ZT712002</t>
  </si>
  <si>
    <t>ZT714006</t>
  </si>
  <si>
    <t>ZT718006</t>
  </si>
  <si>
    <t>ZT720006</t>
  </si>
  <si>
    <t>ZT701031</t>
  </si>
  <si>
    <t>ZT701030</t>
  </si>
  <si>
    <t>ZT702001</t>
  </si>
  <si>
    <t>ZT703005</t>
  </si>
  <si>
    <t>ZT700000</t>
  </si>
  <si>
    <t>PZ162001</t>
  </si>
  <si>
    <t>PZ161002</t>
  </si>
  <si>
    <t>PZ163191</t>
  </si>
  <si>
    <t>PZ163192</t>
  </si>
  <si>
    <t>Total de altas en Diciembre de 2020</t>
  </si>
  <si>
    <t>Etiquetas de fila</t>
  </si>
  <si>
    <t>Suma de Valor Catastral del Terreno</t>
  </si>
  <si>
    <t>Total general</t>
  </si>
  <si>
    <t>FD547045-A</t>
  </si>
  <si>
    <t>NOTAS</t>
  </si>
  <si>
    <t>Se segrega una fracción de la vía pública de la calle Matanuco para su venta.</t>
  </si>
  <si>
    <t>Donación al gobierno del estado para subsanar damnificados por derrubmes en el Rubí, se actualiza valor de $36,996,642.00 a $59,411,804.27 Dif.($22,415,162.27) de acuerdo al avalío No.jccm20200411</t>
  </si>
  <si>
    <t>Donación al gobierno del estado para subsanar damnificados por derrubmes en el Rubí, se actualiza valor de $2,911,057.01 a $3,641,212.85 Dif.($730,155.84) de acuerdo al avalío No.jccm20200411</t>
  </si>
  <si>
    <t>Valor actualizado en avaluo reciente de $71,944,809.22 a $72,102,155.95 (diferencia de $157,346.73)</t>
  </si>
  <si>
    <t>FD-547-045-A</t>
  </si>
  <si>
    <t>Se integra subdivisión cancelada de 11.85 m² de acuerdo al oficio SD-368/2020</t>
  </si>
  <si>
    <t>Resultado de la subdivisión FD-547-045</t>
  </si>
  <si>
    <t>Baja por enajenación en favor de BAJALIM, S.C, coforme a la escritura pública 31123 Vol. 1296 de fecha 12 de Julio del 2019 pasada ante la fe del Notario Público No. 12 e insctita bajo Partida 6165069 Sección Civil, de fecha 24 de Julio del 2019.</t>
  </si>
  <si>
    <t>ZT-722-004</t>
  </si>
  <si>
    <t>ZT-717-005</t>
  </si>
  <si>
    <t>ZT-701-015</t>
  </si>
  <si>
    <t>ZT-704-005</t>
  </si>
  <si>
    <t>ZT-712-002</t>
  </si>
  <si>
    <t>ZT-714-006</t>
  </si>
  <si>
    <t>ZT-718-006</t>
  </si>
  <si>
    <t>ZT-720-006</t>
  </si>
  <si>
    <t>ZT-701-031</t>
  </si>
  <si>
    <t>ZT-701-030</t>
  </si>
  <si>
    <t>ZT-702-001</t>
  </si>
  <si>
    <t>ZT-703-005</t>
  </si>
  <si>
    <t>ZT-700-000</t>
  </si>
  <si>
    <t>PZ-162-001</t>
  </si>
  <si>
    <t>PZ-161-002</t>
  </si>
  <si>
    <t>PZ-163-191</t>
  </si>
  <si>
    <t>PZ-163-192</t>
  </si>
  <si>
    <t>Alta de bien inmueble con póliza PM-423 del 31/08/2021</t>
  </si>
  <si>
    <t>Alta de bien inmueble con póliza PM-403 del 31/08/2021</t>
  </si>
  <si>
    <t>Alta de bien inmueble con póliza PM-413 del 31/08/2021</t>
  </si>
  <si>
    <t>Alta de bien inmueble con póliza PM-404 del 31/08/2021</t>
  </si>
  <si>
    <t>Alta de bien inmueble con póliza PM-405 del 31/08/2021</t>
  </si>
  <si>
    <t>Alta de bien inmueble con póliza PM-406 del 31/08/2021</t>
  </si>
  <si>
    <t>Alta de bien inmueble con póliza PM-407 del 31/08/2021</t>
  </si>
  <si>
    <t>Alta de bien inmueble con póliza PM-408 del 31/08/2021</t>
  </si>
  <si>
    <t>Alta de bien inmueble con póliza PM-409 del 31/08/2021</t>
  </si>
  <si>
    <t>Alta de bien inmueble con póliza PM-410 del 31/08/2021</t>
  </si>
  <si>
    <t>Alta de bien inmueble con póliza PM-411 del 31/08/2021</t>
  </si>
  <si>
    <t>Alta de bien inmueble con póliza PM-412 del 31/08/2021</t>
  </si>
  <si>
    <t>Alta de bien inmueble con póliza PM-414 del 31/08/2021</t>
  </si>
  <si>
    <t>Alta de bien inmueble con póliza PM-415 del 31/08/2021</t>
  </si>
  <si>
    <t>Alta de bien inmueble con póliza PM-416 del 31/08/2021</t>
  </si>
  <si>
    <t>Alta de bien inmueble con póliza PM-417 del 31/08/2021</t>
  </si>
  <si>
    <t>Alta de bien inmueble con póliza PM-418 del 31/08/2021</t>
  </si>
  <si>
    <t>Alta de bien inmueble con póliza PM-419 del 31/08/2021</t>
  </si>
  <si>
    <t>Alta de bien inmueble con póliza PM-420 del 31/08/2021</t>
  </si>
  <si>
    <t>ALTA resultante de subdivisión del predio FD-547-045 con poliza PM-422 DEL 31/08/2021</t>
  </si>
  <si>
    <t>ALTA resultante de subdivisión del predio FD-547-045 con poliza PM-421 DEL 31/08/2021 (resultado de subdivisión restando 2273.755)</t>
  </si>
  <si>
    <t>Valor negativo</t>
  </si>
  <si>
    <t>(Diferencia por actualización de valores en predios de Verona Residencial previo a su baja)</t>
  </si>
  <si>
    <t>Altas en septiembre de 2021.</t>
  </si>
  <si>
    <t>Bajas en septiembre de 2021.</t>
  </si>
  <si>
    <t>Total al mes de octubre de 2021.</t>
  </si>
  <si>
    <t>Total general al mes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</si>
</sst>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0"/>
    <numFmt numFmtId="168" formatCode="#,##0.00000000000000000"/>
    <numFmt numFmtId="169" formatCode="#,##0.00000"/>
    <numFmt numFmtId="170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02142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A4BED4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 applyFill="0" applyProtection="0"/>
    <xf numFmtId="0" fontId="3" fillId="0" borderId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167" fontId="9" fillId="0" borderId="0" xfId="2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justify"/>
    </xf>
    <xf numFmtId="167" fontId="4" fillId="0" borderId="0" xfId="2" applyNumberFormat="1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9" fillId="0" borderId="0" xfId="2" applyFont="1"/>
    <xf numFmtId="0" fontId="9" fillId="0" borderId="0" xfId="2" applyFont="1" applyFill="1" applyAlignment="1">
      <alignment horizontal="center"/>
    </xf>
    <xf numFmtId="167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justify"/>
    </xf>
    <xf numFmtId="4" fontId="4" fillId="0" borderId="0" xfId="2" applyNumberFormat="1" applyFont="1" applyAlignment="1">
      <alignment horizontal="right"/>
    </xf>
    <xf numFmtId="3" fontId="4" fillId="0" borderId="0" xfId="2" applyNumberFormat="1" applyFont="1"/>
    <xf numFmtId="3" fontId="4" fillId="0" borderId="0" xfId="2" applyNumberFormat="1" applyFont="1" applyAlignment="1">
      <alignment horizont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/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167" fontId="4" fillId="0" borderId="0" xfId="2" applyNumberFormat="1" applyFont="1" applyAlignment="1">
      <alignment horizontal="center" vertical="center"/>
    </xf>
    <xf numFmtId="167" fontId="4" fillId="0" borderId="0" xfId="2" applyNumberFormat="1" applyFont="1" applyAlignment="1">
      <alignment vertical="center"/>
    </xf>
    <xf numFmtId="4" fontId="9" fillId="0" borderId="0" xfId="2" applyNumberFormat="1" applyFont="1" applyAlignment="1">
      <alignment vertical="center"/>
    </xf>
    <xf numFmtId="167" fontId="4" fillId="0" borderId="0" xfId="2" applyNumberFormat="1" applyFont="1" applyAlignment="1">
      <alignment horizontal="right" vertical="center"/>
    </xf>
    <xf numFmtId="4" fontId="9" fillId="0" borderId="0" xfId="2" applyNumberFormat="1" applyFont="1" applyAlignment="1">
      <alignment horizontal="right" vertical="center"/>
    </xf>
    <xf numFmtId="4" fontId="4" fillId="0" borderId="0" xfId="2" applyNumberFormat="1" applyFont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168" fontId="4" fillId="0" borderId="0" xfId="2" applyNumberFormat="1" applyFont="1" applyAlignment="1">
      <alignment horizontal="justify"/>
    </xf>
    <xf numFmtId="4" fontId="4" fillId="0" borderId="0" xfId="2" applyNumberFormat="1" applyFont="1" applyAlignment="1">
      <alignment horizontal="right" vertical="center"/>
    </xf>
    <xf numFmtId="4" fontId="9" fillId="0" borderId="0" xfId="2" applyNumberFormat="1" applyFont="1"/>
    <xf numFmtId="169" fontId="4" fillId="0" borderId="0" xfId="2" applyNumberFormat="1" applyFont="1"/>
    <xf numFmtId="0" fontId="3" fillId="0" borderId="0" xfId="2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4" fontId="4" fillId="0" borderId="0" xfId="2" applyNumberFormat="1" applyFont="1" applyAlignment="1">
      <alignment horizontal="justify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/>
    </xf>
    <xf numFmtId="165" fontId="4" fillId="0" borderId="0" xfId="1" applyFont="1" applyBorder="1" applyAlignment="1">
      <alignment horizontal="center" vertical="center"/>
    </xf>
    <xf numFmtId="165" fontId="9" fillId="0" borderId="0" xfId="1" applyFont="1" applyAlignment="1">
      <alignment horizontal="right" vertical="center"/>
    </xf>
    <xf numFmtId="165" fontId="11" fillId="0" borderId="0" xfId="1" applyFont="1" applyFill="1" applyBorder="1" applyAlignment="1">
      <alignment vertical="center"/>
    </xf>
    <xf numFmtId="165" fontId="11" fillId="0" borderId="0" xfId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165" fontId="6" fillId="0" borderId="0" xfId="1" applyFont="1" applyAlignment="1">
      <alignment vertical="center"/>
    </xf>
    <xf numFmtId="165" fontId="11" fillId="0" borderId="2" xfId="1" applyFont="1" applyFill="1" applyBorder="1" applyAlignment="1">
      <alignment vertical="center"/>
    </xf>
    <xf numFmtId="165" fontId="10" fillId="0" borderId="1" xfId="1" applyFont="1" applyFill="1" applyBorder="1" applyAlignment="1">
      <alignment vertical="center"/>
    </xf>
    <xf numFmtId="165" fontId="6" fillId="0" borderId="0" xfId="1" applyFont="1" applyBorder="1" applyAlignment="1">
      <alignment vertical="center"/>
    </xf>
    <xf numFmtId="165" fontId="10" fillId="0" borderId="0" xfId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4" fillId="0" borderId="0" xfId="0" applyFont="1" applyFill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5" fillId="0" borderId="0" xfId="2" applyFont="1"/>
    <xf numFmtId="0" fontId="15" fillId="0" borderId="0" xfId="2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7" fillId="2" borderId="0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7" fillId="2" borderId="4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167" fontId="15" fillId="0" borderId="0" xfId="2" applyNumberFormat="1" applyFont="1" applyFill="1" applyBorder="1" applyAlignment="1">
      <alignment vertical="center"/>
    </xf>
    <xf numFmtId="165" fontId="15" fillId="0" borderId="0" xfId="1" applyFont="1" applyFill="1" applyBorder="1" applyAlignment="1">
      <alignment vertical="center"/>
    </xf>
    <xf numFmtId="165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justify" vertical="center"/>
    </xf>
    <xf numFmtId="0" fontId="15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4" fontId="15" fillId="0" borderId="0" xfId="2" applyNumberFormat="1" applyFont="1" applyAlignment="1">
      <alignment horizontal="right"/>
    </xf>
    <xf numFmtId="4" fontId="15" fillId="0" borderId="0" xfId="2" applyNumberFormat="1" applyFont="1" applyAlignment="1">
      <alignment horizontal="center"/>
    </xf>
    <xf numFmtId="4" fontId="15" fillId="0" borderId="0" xfId="2" applyNumberFormat="1" applyFont="1" applyAlignment="1">
      <alignment horizontal="left"/>
    </xf>
    <xf numFmtId="4" fontId="15" fillId="0" borderId="0" xfId="2" applyNumberFormat="1" applyFont="1" applyAlignment="1">
      <alignment horizontal="right" vertical="center" wrapText="1"/>
    </xf>
    <xf numFmtId="4" fontId="15" fillId="0" borderId="0" xfId="2" applyNumberFormat="1" applyFont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165" fontId="18" fillId="0" borderId="0" xfId="1" applyFont="1" applyFill="1" applyBorder="1" applyAlignment="1">
      <alignment horizontal="left" vertical="center" wrapText="1"/>
    </xf>
    <xf numFmtId="165" fontId="18" fillId="0" borderId="0" xfId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65" fontId="18" fillId="0" borderId="0" xfId="1" applyFont="1" applyFill="1" applyBorder="1" applyAlignment="1">
      <alignment horizontal="center" vertical="center"/>
    </xf>
    <xf numFmtId="165" fontId="18" fillId="0" borderId="0" xfId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0" borderId="3" xfId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19" fillId="0" borderId="0" xfId="0" applyNumberFormat="1" applyFont="1" applyAlignment="1">
      <alignment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165" fontId="18" fillId="0" borderId="0" xfId="1" applyFont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  <xf numFmtId="165" fontId="19" fillId="0" borderId="0" xfId="1" applyFont="1" applyAlignment="1">
      <alignment vertical="center" wrapText="1"/>
    </xf>
    <xf numFmtId="167" fontId="16" fillId="0" borderId="0" xfId="2" applyNumberFormat="1" applyFont="1" applyFill="1" applyBorder="1" applyAlignment="1">
      <alignment horizontal="left" vertical="center" wrapText="1"/>
    </xf>
    <xf numFmtId="167" fontId="15" fillId="0" borderId="0" xfId="2" applyNumberFormat="1" applyFont="1" applyFill="1" applyBorder="1" applyAlignment="1">
      <alignment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167" fontId="15" fillId="0" borderId="0" xfId="2" applyNumberFormat="1" applyFont="1" applyAlignment="1">
      <alignment horizontal="right" vertical="center" wrapText="1"/>
    </xf>
    <xf numFmtId="0" fontId="16" fillId="0" borderId="0" xfId="4" applyFont="1" applyAlignment="1">
      <alignment horizontal="center" vertical="center" wrapText="1"/>
    </xf>
    <xf numFmtId="167" fontId="15" fillId="0" borderId="0" xfId="2" applyNumberFormat="1" applyFont="1" applyFill="1" applyBorder="1" applyAlignment="1">
      <alignment horizontal="right" vertical="center" wrapText="1"/>
    </xf>
    <xf numFmtId="165" fontId="15" fillId="0" borderId="0" xfId="1" applyFont="1" applyFill="1" applyBorder="1" applyAlignment="1">
      <alignment horizontal="right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165" fontId="21" fillId="0" borderId="0" xfId="1" applyFont="1" applyFill="1" applyBorder="1" applyAlignment="1">
      <alignment horizontal="left" vertical="center"/>
    </xf>
    <xf numFmtId="165" fontId="14" fillId="0" borderId="0" xfId="1" applyFont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23" fillId="0" borderId="0" xfId="1" applyFont="1" applyAlignment="1">
      <alignment vertical="center"/>
    </xf>
    <xf numFmtId="167" fontId="24" fillId="0" borderId="0" xfId="2" applyNumberFormat="1" applyFont="1" applyFill="1" applyBorder="1" applyAlignment="1">
      <alignment horizontal="left" vertical="center"/>
    </xf>
    <xf numFmtId="167" fontId="22" fillId="0" borderId="0" xfId="2" applyNumberFormat="1" applyFont="1" applyFill="1" applyBorder="1" applyAlignment="1">
      <alignment vertical="center"/>
    </xf>
    <xf numFmtId="165" fontId="0" fillId="0" borderId="0" xfId="0" applyNumberFormat="1"/>
    <xf numFmtId="165" fontId="0" fillId="0" borderId="0" xfId="1" applyFont="1"/>
    <xf numFmtId="0" fontId="25" fillId="2" borderId="0" xfId="2" applyFont="1" applyFill="1" applyAlignment="1">
      <alignment horizontal="center" vertical="center" wrapText="1"/>
    </xf>
    <xf numFmtId="0" fontId="0" fillId="0" borderId="0" xfId="0" applyNumberFormat="1"/>
    <xf numFmtId="0" fontId="27" fillId="0" borderId="0" xfId="0" applyFont="1"/>
    <xf numFmtId="0" fontId="17" fillId="0" borderId="0" xfId="2" applyNumberFormat="1" applyFont="1" applyFill="1" applyBorder="1" applyAlignment="1" applyProtection="1">
      <alignment horizontal="center" vertical="center"/>
    </xf>
    <xf numFmtId="0" fontId="17" fillId="0" borderId="0" xfId="2" applyFont="1" applyFill="1" applyAlignment="1">
      <alignment horizontal="left" vertical="center" wrapText="1"/>
    </xf>
    <xf numFmtId="0" fontId="17" fillId="0" borderId="0" xfId="2" applyFont="1" applyFill="1" applyAlignment="1">
      <alignment horizontal="center" vertical="center" wrapText="1"/>
    </xf>
    <xf numFmtId="167" fontId="17" fillId="0" borderId="0" xfId="2" applyNumberFormat="1" applyFont="1" applyFill="1" applyAlignment="1">
      <alignment horizontal="right" vertical="center" wrapText="1"/>
    </xf>
    <xf numFmtId="165" fontId="17" fillId="0" borderId="0" xfId="1" applyFont="1" applyFill="1" applyAlignment="1">
      <alignment horizontal="right" vertical="center" wrapText="1"/>
    </xf>
    <xf numFmtId="0" fontId="17" fillId="0" borderId="0" xfId="2" applyFont="1" applyFill="1" applyAlignment="1">
      <alignment horizontal="center" vertical="center"/>
    </xf>
    <xf numFmtId="0" fontId="17" fillId="0" borderId="0" xfId="2" applyFont="1"/>
    <xf numFmtId="165" fontId="26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165" fontId="11" fillId="3" borderId="5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5" fontId="0" fillId="0" borderId="0" xfId="1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65" fontId="29" fillId="0" borderId="0" xfId="1" applyFont="1" applyFill="1" applyBorder="1" applyAlignment="1">
      <alignment vertical="center"/>
    </xf>
    <xf numFmtId="164" fontId="29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70" fontId="11" fillId="0" borderId="0" xfId="6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0" borderId="0" xfId="0" applyAlignment="1">
      <alignment wrapText="1"/>
    </xf>
    <xf numFmtId="165" fontId="0" fillId="0" borderId="0" xfId="1" applyFont="1" applyAlignment="1">
      <alignment wrapText="1"/>
    </xf>
    <xf numFmtId="0" fontId="16" fillId="0" borderId="0" xfId="2" applyFont="1" applyFill="1" applyBorder="1" applyAlignment="1">
      <alignment horizontal="right" vertical="center"/>
    </xf>
    <xf numFmtId="4" fontId="15" fillId="0" borderId="0" xfId="2" applyNumberFormat="1" applyFont="1" applyFill="1" applyAlignment="1">
      <alignment horizontal="right" vertical="center" wrapText="1"/>
    </xf>
    <xf numFmtId="4" fontId="15" fillId="0" borderId="0" xfId="2" applyNumberFormat="1" applyFont="1" applyFill="1" applyAlignment="1">
      <alignment vertical="center" wrapText="1"/>
    </xf>
    <xf numFmtId="4" fontId="15" fillId="0" borderId="0" xfId="2" applyNumberFormat="1" applyFont="1" applyFill="1" applyAlignment="1">
      <alignment horizontal="right"/>
    </xf>
    <xf numFmtId="4" fontId="15" fillId="0" borderId="0" xfId="2" applyNumberFormat="1" applyFont="1" applyFill="1" applyAlignment="1">
      <alignment horizontal="center"/>
    </xf>
    <xf numFmtId="4" fontId="15" fillId="0" borderId="0" xfId="2" applyNumberFormat="1" applyFont="1" applyFill="1" applyAlignment="1">
      <alignment horizontal="left"/>
    </xf>
    <xf numFmtId="165" fontId="0" fillId="0" borderId="0" xfId="0" applyNumberFormat="1" applyFont="1" applyAlignment="1">
      <alignment horizontal="right"/>
    </xf>
    <xf numFmtId="0" fontId="31" fillId="0" borderId="0" xfId="0" applyFont="1"/>
    <xf numFmtId="0" fontId="33" fillId="2" borderId="0" xfId="2" applyFont="1" applyFill="1" applyAlignment="1">
      <alignment horizontal="center" vertical="center" wrapText="1"/>
    </xf>
    <xf numFmtId="0" fontId="32" fillId="0" borderId="0" xfId="2" applyFont="1" applyAlignment="1">
      <alignment vertical="center" wrapText="1"/>
    </xf>
    <xf numFmtId="165" fontId="0" fillId="0" borderId="0" xfId="1" applyFont="1" applyFill="1" applyAlignment="1">
      <alignment vertical="center"/>
    </xf>
    <xf numFmtId="4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28" fillId="0" borderId="0" xfId="1" applyFont="1" applyAlignment="1">
      <alignment vertical="center"/>
    </xf>
    <xf numFmtId="0" fontId="14" fillId="0" borderId="0" xfId="0" applyFont="1" applyAlignment="1">
      <alignment horizontal="left" wrapText="1"/>
    </xf>
    <xf numFmtId="165" fontId="14" fillId="0" borderId="0" xfId="0" applyNumberFormat="1" applyFont="1" applyAlignment="1">
      <alignment wrapText="1"/>
    </xf>
    <xf numFmtId="0" fontId="14" fillId="0" borderId="0" xfId="0" pivotButton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ill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165" fontId="21" fillId="4" borderId="0" xfId="1" applyFont="1" applyFill="1" applyBorder="1" applyAlignment="1">
      <alignment horizontal="left" vertical="center"/>
    </xf>
    <xf numFmtId="0" fontId="0" fillId="4" borderId="0" xfId="0" applyFill="1"/>
    <xf numFmtId="0" fontId="34" fillId="0" borderId="0" xfId="0" applyFont="1" applyFill="1" applyAlignment="1">
      <alignment horizontal="center" vertical="center"/>
    </xf>
    <xf numFmtId="165" fontId="34" fillId="0" borderId="0" xfId="0" applyNumberFormat="1" applyFont="1" applyFill="1" applyAlignment="1">
      <alignment horizontal="center" vertical="center"/>
    </xf>
    <xf numFmtId="165" fontId="35" fillId="0" borderId="0" xfId="1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165" fontId="37" fillId="0" borderId="0" xfId="1" applyFont="1" applyFill="1" applyBorder="1" applyAlignment="1">
      <alignment vertical="center"/>
    </xf>
    <xf numFmtId="164" fontId="3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65" fontId="0" fillId="0" borderId="0" xfId="1" applyFont="1" applyAlignment="1">
      <alignment horizontal="left" vertical="center"/>
    </xf>
    <xf numFmtId="44" fontId="0" fillId="0" borderId="0" xfId="0" applyNumberFormat="1"/>
    <xf numFmtId="0" fontId="0" fillId="0" borderId="0" xfId="0" applyBorder="1" applyAlignment="1">
      <alignment horizontal="left" vertical="center"/>
    </xf>
    <xf numFmtId="0" fontId="28" fillId="0" borderId="0" xfId="0" applyFont="1"/>
  </cellXfs>
  <cellStyles count="7">
    <cellStyle name="Comma 3 2" xfId="5"/>
    <cellStyle name="Millares" xfId="6" builtinId="3"/>
    <cellStyle name="Moneda" xfId="1" builtinId="4"/>
    <cellStyle name="Normal" xfId="0" builtinId="0"/>
    <cellStyle name="Normal 2" xfId="2"/>
    <cellStyle name="Normal 4" xfId="3"/>
    <cellStyle name="Normal_PREDIOS POSESIÓN AYTO-GOB.EDO 2 2" xfId="4"/>
  </cellStyles>
  <dxfs count="2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165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numFmt numFmtId="0" formatCode="General"/>
    </dxf>
    <dxf>
      <numFmt numFmtId="165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7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#,##0.0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FFFF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A4BED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A4BED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 outline="0">
        <left style="thin">
          <color rgb="FFA4BED4"/>
        </left>
        <right style="thin">
          <color rgb="FFA4BED4"/>
        </right>
        <top style="thin">
          <color rgb="FFA4BED4"/>
        </top>
        <bottom style="thin">
          <color rgb="FFA4BED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A4BED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A4BED4"/>
        </left>
        <right style="thin">
          <color rgb="FFA4BED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rgb="FFA02142"/>
        </patternFill>
      </fill>
      <alignment horizontal="center" vertical="center" textRotation="0" wrapText="1" indent="0" justifyLastLine="0" shrinkToFit="0" readingOrder="0"/>
    </dxf>
    <dxf>
      <numFmt numFmtId="165" formatCode="_(&quot;$&quot;* #,##0.00_);_(&quot;$&quot;* \(#,##0.00\);_(&quot;$&quot;* &quot;-&quot;??_);_(@_)"/>
    </dxf>
    <dxf>
      <numFmt numFmtId="165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/>
  <colors>
    <mruColors>
      <color rgb="FFA02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azquez/Documents/ARCHIVOS%20XXII%20AYUNTAMIENTO%20DE%20TIJUANA/UMAI/PADRONES%20ENTREGADOS%20A%20UMAI/PADRONES%20CORREGIDOS%20AGOSTO%202017/XXXIVD%20INVENTARIO%20DE%20BIENES%20INMUEBLES%20CON%20DOMICILIO%20SEGUND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CONSUMO DE GASOLINA LITROS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z Ocampo,Fernando Ivan" refreshedDate="44418.59884027778" createdVersion="5" refreshedVersion="5" minRefreshableVersion="3" recordCount="5">
  <cacheSource type="worksheet">
    <worksheetSource name="Tabla416"/>
  </cacheSource>
  <cacheFields count="14">
    <cacheField name="No." numFmtId="0">
      <sharedItems containsSemiMixedTypes="0" containsString="0" containsNumber="1" containsInteger="1" minValue="1" maxValue="5"/>
    </cacheField>
    <cacheField name="Archivo" numFmtId="0">
      <sharedItems containsSemiMixedTypes="0" containsString="0" containsNumber="1" containsInteger="1" minValue="1528" maxValue="2883"/>
    </cacheField>
    <cacheField name="Clave Catastral" numFmtId="0">
      <sharedItems/>
    </cacheField>
    <cacheField name="Fraccionamiento y/o inmueble" numFmtId="0">
      <sharedItems/>
    </cacheField>
    <cacheField name="Superficie Documental en M2" numFmtId="0">
      <sharedItems containsSemiMixedTypes="0" containsString="0" containsNumber="1" minValue="11.85" maxValue="24664.428"/>
    </cacheField>
    <cacheField name="Valor M2" numFmtId="165">
      <sharedItems containsSemiMixedTypes="0" containsString="0" containsNumber="1" minValue="907.5" maxValue="2297"/>
    </cacheField>
    <cacheField name="Valor Catastral del Terreno" numFmtId="165">
      <sharedItems containsSemiMixedTypes="0" containsString="0" containsNumber="1" minValue="17265.330000000002" maxValue="59411804.270000003"/>
    </cacheField>
    <cacheField name="Superficie Construida en M2" numFmtId="0">
      <sharedItems containsSemiMixedTypes="0" containsString="0" containsNumber="1" containsInteger="1" minValue="0" maxValue="0"/>
    </cacheField>
    <cacheField name="Valor Catastral en M2" numFmtId="0">
      <sharedItems containsSemiMixedTypes="0" containsString="0" containsNumber="1" containsInteger="1" minValue="0" maxValue="0"/>
    </cacheField>
    <cacheField name="Valor Catastral Construido" numFmtId="164">
      <sharedItems containsSemiMixedTypes="0" containsString="0" containsNumber="1" containsInteger="1" minValue="0" maxValue="0"/>
    </cacheField>
    <cacheField name="Uso de Suelo" numFmtId="0">
      <sharedItems count="3">
        <s v="9.- Área Verde"/>
        <s v="2. Lotes Baldios"/>
        <s v="8. Derecho de Vía"/>
      </sharedItems>
    </cacheField>
    <cacheField name="Tipo de Dominio" numFmtId="0">
      <sharedItems/>
    </cacheField>
    <cacheField name="Cuenta Contable" numFmtId="0">
      <sharedItems count="4">
        <s v="1.2.3.1.5.1.1"/>
        <s v="1.2.3.1.2.1.1"/>
        <s v="1.2.3.1.4.4.1"/>
        <s v="Cuenta Contable" u="1"/>
      </sharedItems>
    </cacheField>
    <cacheField name="No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onzalez Ocampo,Fernando Ivan" refreshedDate="44469.46889837963" createdVersion="5" refreshedVersion="5" minRefreshableVersion="3" recordCount="21">
  <cacheSource type="worksheet">
    <worksheetSource name="Tabla417"/>
  </cacheSource>
  <cacheFields count="14">
    <cacheField name="No." numFmtId="0">
      <sharedItems containsString="0" containsBlank="1" containsNumber="1" containsInteger="1" minValue="1" maxValue="4"/>
    </cacheField>
    <cacheField name="Archivo" numFmtId="0">
      <sharedItems containsString="0" containsBlank="1" containsNumber="1" containsInteger="1" minValue="3079" maxValue="3079"/>
    </cacheField>
    <cacheField name="Clave Catastral" numFmtId="0">
      <sharedItems/>
    </cacheField>
    <cacheField name="Fraccionamiento y/o inmueble" numFmtId="0">
      <sharedItems/>
    </cacheField>
    <cacheField name="Superficie Documental en m²" numFmtId="0">
      <sharedItems containsSemiMixedTypes="0" containsString="0" containsNumber="1" minValue="3.42" maxValue="48083.01"/>
    </cacheField>
    <cacheField name="Valor m²" numFmtId="165">
      <sharedItems containsSemiMixedTypes="0" containsString="0" containsNumber="1" minValue="1" maxValue="1798.6202304999999"/>
    </cacheField>
    <cacheField name="Valor Catastral del Terreno" numFmtId="165">
      <sharedItems containsSemiMixedTypes="0" containsString="0" containsNumber="1" minValue="1" maxValue="72102155.950000003"/>
    </cacheField>
    <cacheField name="Superficie Construida en m²" numFmtId="0">
      <sharedItems containsSemiMixedTypes="0" containsString="0" containsNumber="1" containsInteger="1" minValue="0" maxValue="0"/>
    </cacheField>
    <cacheField name="Valor Catastral en m²" numFmtId="164">
      <sharedItems containsSemiMixedTypes="0" containsString="0" containsNumber="1" containsInteger="1" minValue="0" maxValue="0"/>
    </cacheField>
    <cacheField name="Valor Catastral Construido" numFmtId="164">
      <sharedItems containsSemiMixedTypes="0" containsString="0" containsNumber="1" containsInteger="1" minValue="0" maxValue="0"/>
    </cacheField>
    <cacheField name="Uso de Suelo" numFmtId="0">
      <sharedItems count="10">
        <s v="Instalaciones Culturales y Educativas"/>
        <s v="Área verde"/>
        <s v="Paso de servicios"/>
        <s v="Donación Municipal"/>
        <s v="Talud no apto para desarrollo"/>
        <s v="Vías públicas"/>
        <s v="Talud"/>
        <s v="Talud no apto para desarrollo (con infraestructura)"/>
        <s v="8. Derecho de Vía"/>
        <s v="5.- Vía Pública" u="1"/>
      </sharedItems>
    </cacheField>
    <cacheField name="Tipo de Dominio" numFmtId="0">
      <sharedItems/>
    </cacheField>
    <cacheField name="Cuenta Contable" numFmtId="0">
      <sharedItems count="7">
        <s v="1.2.3.3.1.1.4"/>
        <s v="1.2.3.1.5.1.1"/>
        <s v="1.2.3.1.4.3.1"/>
        <s v="1.2.3.1.2.1.1"/>
        <s v="1.2.3.1.3.1.1"/>
        <s v="1.2.3.1.4.1.1"/>
        <s v="1.2.3.1.4.4.1"/>
      </sharedItems>
    </cacheField>
    <cacheField name="No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"/>
    <n v="2860"/>
    <s v="XL-452-036"/>
    <s v="Villa Residencial Santa Fe"/>
    <n v="11.85"/>
    <n v="1456.99"/>
    <n v="17265.330000000002"/>
    <n v="0"/>
    <n v="0"/>
    <n v="0"/>
    <x v="0"/>
    <s v="Privado"/>
    <x v="0"/>
    <s v="Cancelación de sub-división de acuerdo al oficio SD-368/2020"/>
  </r>
  <r>
    <n v="2"/>
    <n v="2466"/>
    <s v="XL-171-001"/>
    <s v="Verona Residencial"/>
    <n v="24664.428"/>
    <n v="1500"/>
    <n v="59411804.270000003"/>
    <n v="0"/>
    <n v="0"/>
    <n v="0"/>
    <x v="1"/>
    <s v="Público"/>
    <x v="1"/>
    <s v="Donación al gobierno del estado para subsanar damnificados por derrubmes en el Rubí, se actualiza valor de $36,996,642.00 a $59,411,804.27 Dif.($22,415,162.27) de acuerdo al avalío No.jccm20200411"/>
  </r>
  <r>
    <n v="3"/>
    <n v="2883"/>
    <s v="XL-171-002"/>
    <s v="Verona Residencial"/>
    <n v="1267.33"/>
    <n v="2297"/>
    <n v="3641212.85"/>
    <n v="0"/>
    <n v="0"/>
    <n v="0"/>
    <x v="1"/>
    <s v="Público"/>
    <x v="1"/>
    <s v="Donación al gobierno del estado para subsanar damnificados por derrubmes en el Rubí, se actualiza valor de $2,911,057.01 a $3,641,212.85 Dif.($730,155.84) de acuerdo al avalío No.jccm20200411"/>
  </r>
  <r>
    <n v="4"/>
    <n v="1528"/>
    <s v="FD-547-045"/>
    <s v="Hacienda Casa Grande"/>
    <n v="18810.638999999999"/>
    <n v="907.5"/>
    <n v="17070654.892499998"/>
    <n v="0"/>
    <n v="0"/>
    <n v="0"/>
    <x v="2"/>
    <s v="Público"/>
    <x v="2"/>
    <s v="Baja por subdivisión de polígono principal, generará alta infividual cada fracción."/>
  </r>
  <r>
    <n v="5"/>
    <n v="2709"/>
    <s v="SU-265-065"/>
    <s v="Natura Sección Bosques"/>
    <n v="5051.28"/>
    <n v="1984.1"/>
    <n v="10022238.23"/>
    <n v="0"/>
    <n v="0"/>
    <n v="0"/>
    <x v="1"/>
    <s v="Privado"/>
    <x v="1"/>
    <s v="Baja por enajenación en favor de BAJALIM, S.C, coforme a la escritura pública 31123 Vol. 1296 de fecha 12 de Julio del 2019 pasada ante la fe del Notario Público No. 12 e insctita bajo Partida 6165069 Sección Civil, de fecha 24 de Julio del 2019.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n v="1"/>
    <n v="3079"/>
    <s v="FD-655-001"/>
    <s v="Fideicomiso el Florido Donación anticipada para construccion y operación de un Campus del Instituto Tecnológico de Tijuana"/>
    <n v="40000"/>
    <n v="1798.6202304999999"/>
    <n v="72102155.950000003"/>
    <n v="0"/>
    <n v="0"/>
    <n v="0"/>
    <x v="0"/>
    <s v="Público"/>
    <x v="0"/>
    <s v="Valor actualizado en avaluo reciente de $71,944,809.22 a $72,102,155.95 (diferencia de $157,346.73)"/>
  </r>
  <r>
    <n v="2"/>
    <m/>
    <s v="ZT722004"/>
    <s v="Siena Residencial"/>
    <n v="1434.645"/>
    <n v="391"/>
    <n v="560946.19499999995"/>
    <n v="0"/>
    <n v="0"/>
    <n v="0"/>
    <x v="1"/>
    <s v="Público"/>
    <x v="1"/>
    <m/>
  </r>
  <r>
    <m/>
    <m/>
    <s v="ZT717005"/>
    <s v="Siena Residencial"/>
    <n v="1101.3430000000001"/>
    <n v="391"/>
    <n v="430625.11300000001"/>
    <n v="0"/>
    <n v="0"/>
    <n v="0"/>
    <x v="1"/>
    <s v="Público"/>
    <x v="1"/>
    <m/>
  </r>
  <r>
    <m/>
    <m/>
    <s v="ZT701015"/>
    <s v="Siena Residencial"/>
    <n v="3.5939999999999999"/>
    <n v="391"/>
    <n v="1405.2539999999999"/>
    <n v="0"/>
    <n v="0"/>
    <n v="0"/>
    <x v="2"/>
    <s v="Público"/>
    <x v="2"/>
    <m/>
  </r>
  <r>
    <m/>
    <m/>
    <s v="ZT704005"/>
    <s v="Siena Residencial"/>
    <n v="3.42"/>
    <n v="391"/>
    <n v="1337.22"/>
    <n v="0"/>
    <n v="0"/>
    <n v="0"/>
    <x v="2"/>
    <s v="Público"/>
    <x v="2"/>
    <m/>
  </r>
  <r>
    <m/>
    <m/>
    <s v="ZT712002"/>
    <s v="Siena Residencial"/>
    <n v="3.42"/>
    <n v="391"/>
    <n v="1337.22"/>
    <n v="0"/>
    <n v="0"/>
    <n v="0"/>
    <x v="2"/>
    <s v="Público"/>
    <x v="2"/>
    <m/>
  </r>
  <r>
    <m/>
    <m/>
    <s v="ZT714006"/>
    <s v="Siena Residencial"/>
    <n v="3.42"/>
    <n v="391"/>
    <n v="1337.22"/>
    <n v="0"/>
    <n v="0"/>
    <n v="0"/>
    <x v="2"/>
    <s v="Público"/>
    <x v="2"/>
    <m/>
  </r>
  <r>
    <m/>
    <m/>
    <s v="ZT718006"/>
    <s v="Siena Residencial"/>
    <n v="3.42"/>
    <n v="391"/>
    <n v="1337.22"/>
    <n v="0"/>
    <n v="0"/>
    <n v="0"/>
    <x v="2"/>
    <s v="Público"/>
    <x v="2"/>
    <m/>
  </r>
  <r>
    <m/>
    <m/>
    <s v="ZT720006"/>
    <s v="Siena Residencial"/>
    <n v="3.42"/>
    <n v="391"/>
    <n v="1337.22"/>
    <n v="0"/>
    <n v="0"/>
    <n v="0"/>
    <x v="2"/>
    <s v="Público"/>
    <x v="2"/>
    <m/>
  </r>
  <r>
    <m/>
    <m/>
    <s v="ZT701031"/>
    <s v="Siena Residencial"/>
    <n v="5545.5230000000001"/>
    <n v="391"/>
    <n v="2168299.4929999998"/>
    <n v="0"/>
    <n v="0"/>
    <n v="0"/>
    <x v="3"/>
    <s v="Público"/>
    <x v="3"/>
    <m/>
  </r>
  <r>
    <m/>
    <m/>
    <s v="ZT701030"/>
    <s v="Siena Residencial"/>
    <n v="13750.276"/>
    <n v="391"/>
    <n v="5376357.9160000002"/>
    <n v="0"/>
    <n v="0"/>
    <n v="0"/>
    <x v="4"/>
    <s v="Público"/>
    <x v="4"/>
    <m/>
  </r>
  <r>
    <m/>
    <m/>
    <s v="ZT702001"/>
    <s v="Siena Residencial"/>
    <n v="2107.48"/>
    <n v="391"/>
    <n v="824024.68"/>
    <n v="0"/>
    <n v="0"/>
    <n v="0"/>
    <x v="4"/>
    <s v="Público"/>
    <x v="4"/>
    <m/>
  </r>
  <r>
    <m/>
    <m/>
    <s v="ZT703005"/>
    <s v="Siena Residencial"/>
    <n v="430.89499999999998"/>
    <n v="391"/>
    <n v="168479.94500000001"/>
    <n v="0"/>
    <n v="0"/>
    <n v="0"/>
    <x v="4"/>
    <s v="Público"/>
    <x v="4"/>
    <m/>
  </r>
  <r>
    <m/>
    <m/>
    <s v="ZT700000"/>
    <s v="Siena Residencial"/>
    <n v="48083.01"/>
    <n v="1"/>
    <n v="1"/>
    <n v="0"/>
    <n v="0"/>
    <n v="0"/>
    <x v="5"/>
    <s v="Público"/>
    <x v="5"/>
    <m/>
  </r>
  <r>
    <m/>
    <m/>
    <s v="ZT700000"/>
    <s v="Siena Residencial"/>
    <n v="172.61199999999999"/>
    <n v="1"/>
    <n v="1"/>
    <n v="0"/>
    <n v="0"/>
    <n v="0"/>
    <x v="5"/>
    <s v="Público"/>
    <x v="5"/>
    <m/>
  </r>
  <r>
    <n v="3"/>
    <m/>
    <s v="PZ162001"/>
    <s v="Colinas de la Presa Sección Montebello"/>
    <n v="6741.9579999999996"/>
    <n v="1500"/>
    <n v="10112937"/>
    <n v="0"/>
    <n v="0"/>
    <n v="0"/>
    <x v="6"/>
    <s v="Público"/>
    <x v="4"/>
    <m/>
  </r>
  <r>
    <m/>
    <m/>
    <s v="PZ161002"/>
    <s v="Colinas de la Presa Sección Montebello"/>
    <n v="236.221"/>
    <n v="1500"/>
    <n v="354331.5"/>
    <n v="0"/>
    <n v="0"/>
    <n v="0"/>
    <x v="2"/>
    <s v="Público"/>
    <x v="2"/>
    <m/>
  </r>
  <r>
    <m/>
    <m/>
    <s v="PZ163191"/>
    <s v="Colinas de la Presa Sección Montebello"/>
    <n v="32394.883999999998"/>
    <n v="1500"/>
    <n v="48592326"/>
    <n v="0"/>
    <n v="0"/>
    <n v="0"/>
    <x v="7"/>
    <s v="Público"/>
    <x v="4"/>
    <m/>
  </r>
  <r>
    <m/>
    <m/>
    <s v="PZ163192"/>
    <s v="Colinas de la Presa Sección Montebello"/>
    <n v="29012.684000000001"/>
    <n v="1500"/>
    <n v="43519026"/>
    <n v="0"/>
    <n v="0"/>
    <n v="0"/>
    <x v="7"/>
    <s v="Público"/>
    <x v="4"/>
    <m/>
  </r>
  <r>
    <n v="4"/>
    <m/>
    <s v="FD547045"/>
    <s v="Hacienda Casa Grande"/>
    <n v="16536.883999999998"/>
    <n v="907.5"/>
    <n v="15007222.229999999"/>
    <n v="0"/>
    <n v="0"/>
    <n v="0"/>
    <x v="8"/>
    <s v="Público"/>
    <x v="6"/>
    <s v="Resultado de la subdivisión FD-547-045"/>
  </r>
  <r>
    <m/>
    <m/>
    <s v="FD547045-A"/>
    <s v="Hacienda Casa Grande"/>
    <n v="2273.7550000000001"/>
    <n v="907.5"/>
    <n v="2063432.6625000001"/>
    <n v="0"/>
    <n v="0"/>
    <n v="0"/>
    <x v="8"/>
    <s v="Público"/>
    <x v="6"/>
    <s v="Resultado de la subdivisión FD-547-0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D10:E17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axis="axisRow" showAll="0">
      <items count="5">
        <item x="1"/>
        <item x="2"/>
        <item x="0"/>
        <item m="1" x="3"/>
        <item t="default"/>
      </items>
    </pivotField>
    <pivotField showAll="0"/>
  </pivotFields>
  <rowFields count="2">
    <field x="12"/>
    <field x="10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Items count="1">
    <i/>
  </colItems>
  <dataFields count="1">
    <dataField name="Suma de Valor Catastral del Terreno" fld="6" baseField="12" baseItem="0" numFmtId="165"/>
  </dataFields>
  <formats count="2">
    <format dxfId="245">
      <pivotArea collapsedLevelsAreSubtotals="1" fieldPosition="0">
        <references count="1">
          <reference field="12" count="1">
            <x v="0"/>
          </reference>
        </references>
      </pivotArea>
    </format>
    <format dxfId="244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D26:E43" firstHeaderRow="1" firstDataRow="1" firstDataCol="1"/>
  <pivotFields count="14">
    <pivotField showAll="0"/>
    <pivotField showAll="0"/>
    <pivotField showAll="0"/>
    <pivotField showAll="0"/>
    <pivotField showAll="0" defaultSubtotal="0"/>
    <pivotField numFmtId="165" showAll="0" defaultSubtotal="0"/>
    <pivotField dataField="1" numFmtId="165" showAll="0"/>
    <pivotField showAll="0" defaultSubtotal="0"/>
    <pivotField numFmtId="164" showAll="0" defaultSubtotal="0"/>
    <pivotField numFmtId="164" showAll="0"/>
    <pivotField axis="axisRow" showAll="0">
      <items count="11">
        <item x="1"/>
        <item x="3"/>
        <item x="0"/>
        <item x="2"/>
        <item x="6"/>
        <item x="4"/>
        <item x="7"/>
        <item x="5"/>
        <item x="8"/>
        <item m="1" x="9"/>
        <item t="default"/>
      </items>
    </pivotField>
    <pivotField showAll="0"/>
    <pivotField axis="axisRow" showAll="0">
      <items count="8">
        <item x="3"/>
        <item x="4"/>
        <item x="5"/>
        <item x="2"/>
        <item x="1"/>
        <item x="0"/>
        <item x="6"/>
        <item t="default"/>
      </items>
    </pivotField>
    <pivotField showAll="0"/>
  </pivotFields>
  <rowFields count="2">
    <field x="12"/>
    <field x="10"/>
  </rowFields>
  <rowItems count="17">
    <i>
      <x/>
    </i>
    <i r="1">
      <x v="1"/>
    </i>
    <i>
      <x v="1"/>
    </i>
    <i r="1">
      <x v="4"/>
    </i>
    <i r="1">
      <x v="5"/>
    </i>
    <i r="1">
      <x v="6"/>
    </i>
    <i>
      <x v="2"/>
    </i>
    <i r="1">
      <x v="7"/>
    </i>
    <i>
      <x v="3"/>
    </i>
    <i r="1">
      <x v="3"/>
    </i>
    <i>
      <x v="4"/>
    </i>
    <i r="1">
      <x/>
    </i>
    <i>
      <x v="5"/>
    </i>
    <i r="1">
      <x v="2"/>
    </i>
    <i>
      <x v="6"/>
    </i>
    <i r="1">
      <x v="8"/>
    </i>
    <i t="grand">
      <x/>
    </i>
  </rowItems>
  <colItems count="1">
    <i/>
  </colItems>
  <dataFields count="1">
    <dataField name="Suma de Valor Catastral del Terreno" fld="6" baseField="0" baseItem="0" numFmtId="165"/>
  </dataFields>
  <formats count="20">
    <format dxfId="79">
      <pivotArea collapsedLevelsAreSubtotals="1" fieldPosition="0">
        <references count="1">
          <reference field="12" count="1">
            <x v="0"/>
          </reference>
        </references>
      </pivotArea>
    </format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12" type="button" dataOnly="0" labelOnly="1" outline="0" axis="axisRow" fieldPosition="0"/>
    </format>
    <format dxfId="74">
      <pivotArea dataOnly="0" labelOnly="1" outline="0" axis="axisValues" fieldPosition="0"/>
    </format>
    <format dxfId="73">
      <pivotArea dataOnly="0" labelOnly="1" fieldPosition="0">
        <references count="1">
          <reference field="12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2">
          <reference field="10" count="0"/>
          <reference field="12" count="1" selected="0">
            <x v="0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2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fieldPosition="0">
        <references count="1">
          <reference field="12" count="0"/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10" count="0"/>
          <reference field="12" count="1" selected="0">
            <x v="0"/>
          </reference>
        </references>
      </pivotArea>
    </format>
    <format dxfId="63">
      <pivotArea field="12" type="button" dataOnly="0" labelOnly="1" outline="0" axis="axisRow" fieldPosition="0"/>
    </format>
    <format dxfId="62">
      <pivotArea dataOnly="0" labelOnly="1" outline="0" axis="axisValues" fieldPosition="0"/>
    </format>
    <format dxfId="61">
      <pivotArea field="12" type="button" dataOnly="0" labelOnly="1" outline="0" axis="axisRow" fieldPosition="0"/>
    </format>
    <format dxfId="60">
      <pivotArea dataOnly="0" labelOnly="1" outline="0" axis="axisValues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3" name="Tabla14" displayName="Tabla14" ref="A1:M2715" totalsRowCount="1" headerRowDxfId="274" dataDxfId="273" totalsRowDxfId="272">
  <tableColumns count="13">
    <tableColumn id="1" name="Archivo" totalsRowFunction="count" dataDxfId="271" totalsRowDxfId="270"/>
    <tableColumn id="2" name="Clave Catastral" dataDxfId="269" totalsRowDxfId="268"/>
    <tableColumn id="3" name="Fraccionamiento y/o Inmueble" dataDxfId="267" totalsRowDxfId="266"/>
    <tableColumn id="4" name="Superficie Documental en m²" dataDxfId="265" totalsRowDxfId="264"/>
    <tableColumn id="5" name="Valor m²" dataDxfId="263" totalsRowDxfId="262"/>
    <tableColumn id="6" name="Valor Catastral del Terreno" totalsRowFunction="sum" dataDxfId="261" totalsRowDxfId="260" dataCellStyle="Moneda"/>
    <tableColumn id="7" name="Superficie Construida en m²" dataDxfId="259" totalsRowDxfId="258"/>
    <tableColumn id="8" name="Valor Catastral en m²" dataDxfId="257" totalsRowDxfId="256" dataCellStyle="Moneda"/>
    <tableColumn id="9" name="Valor Catastral Construido" totalsRowFunction="sum" dataDxfId="255" totalsRowDxfId="254" dataCellStyle="Moneda"/>
    <tableColumn id="10" name="Valor Catastral" dataDxfId="253" totalsRowDxfId="252" dataCellStyle="Moneda"/>
    <tableColumn id="11" name="Uso de Suelo" dataDxfId="251" totalsRowDxfId="250"/>
    <tableColumn id="12" name="Tipo de Dominio" dataDxfId="249" totalsRowDxfId="248"/>
    <tableColumn id="13" name="Comentarios" dataDxfId="247" totalsRowDxfId="246" dataCellStyle="Moneda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4" name="Tabla416" displayName="Tabla416" ref="A1:N6" totalsRowShown="0" headerRowDxfId="243">
  <autoFilter ref="A1:N6"/>
  <tableColumns count="14">
    <tableColumn id="1" name="No." dataDxfId="242"/>
    <tableColumn id="2" name="Archivo" dataDxfId="241"/>
    <tableColumn id="3" name="Clave Catastral" dataDxfId="240"/>
    <tableColumn id="4" name="Fraccionamiento y/o inmueble" dataDxfId="239"/>
    <tableColumn id="5" name="Superficie Documental en M2" dataDxfId="238"/>
    <tableColumn id="6" name="Valor M2" dataDxfId="237" dataCellStyle="Moneda"/>
    <tableColumn id="7" name="Valor Catastral del Terreno" dataDxfId="236" dataCellStyle="Moneda"/>
    <tableColumn id="8" name="Superficie Construida en M2" dataDxfId="235"/>
    <tableColumn id="9" name="Valor Catastral en M2" dataDxfId="234"/>
    <tableColumn id="10" name="Valor Catastral Construido" dataDxfId="233"/>
    <tableColumn id="11" name="Uso de Suelo" dataDxfId="232"/>
    <tableColumn id="12" name="Tipo de Dominio" dataDxfId="231"/>
    <tableColumn id="13" name="Cuenta Contable" dataDxfId="230"/>
    <tableColumn id="14" name="Nota" dataDxfId="22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1" name="Tabla1" displayName="Tabla1" ref="A1:AY2700" totalsRowCount="1" headerRowDxfId="228" dataDxfId="226" totalsRowDxfId="224" headerRowBorderDxfId="227" tableBorderDxfId="225" totalsRowBorderDxfId="223">
  <tableColumns count="51">
    <tableColumn id="1" name="Archivo" dataDxfId="222" totalsRowDxfId="221"/>
    <tableColumn id="2" name="Clave Catastral" dataDxfId="220" totalsRowDxfId="219"/>
    <tableColumn id="3" name="Fraccionamiento y/o Inmueble" dataDxfId="218" totalsRowDxfId="217"/>
    <tableColumn id="13" name="Denominación del inmueble " dataDxfId="216" totalsRowDxfId="215"/>
    <tableColumn id="14" name="Carta de asignación " dataDxfId="214" totalsRowDxfId="213"/>
    <tableColumn id="15" name="Comodatario" dataDxfId="212" totalsRowDxfId="211"/>
    <tableColumn id="16" name="Uso del bien inmueble" dataDxfId="210" totalsRowDxfId="209"/>
    <tableColumn id="17" name="Delegación" dataDxfId="208" totalsRowDxfId="207"/>
    <tableColumn id="18" name="Tipo de Vialidad" dataDxfId="206" totalsRowDxfId="205"/>
    <tableColumn id="19" name="Nombre de calle" dataDxfId="204" totalsRowDxfId="203"/>
    <tableColumn id="20" name="Número oficial" dataDxfId="202" totalsRowDxfId="201"/>
    <tableColumn id="21" name="Número interior" dataDxfId="200" totalsRowDxfId="199"/>
    <tableColumn id="22" name="Código Postal" dataDxfId="198" totalsRowDxfId="197"/>
    <tableColumn id="23" name="Nombre del Asentamiento " dataDxfId="196" totalsRowDxfId="195"/>
    <tableColumn id="4" name="Superficie Documental en m²" dataDxfId="194" totalsRowDxfId="193"/>
    <tableColumn id="5" name="Valor m²" totalsRowLabel="Total general al mes de Marzo" dataDxfId="192" totalsRowDxfId="191"/>
    <tableColumn id="6" name="Valor Catastral del Terreno" totalsRowFunction="custom" dataDxfId="190" totalsRowDxfId="189" dataCellStyle="Moneda">
      <totalsRowFormula>Q2699+T2699</totalsRowFormula>
    </tableColumn>
    <tableColumn id="7" name="Superficie Construida en m²" dataDxfId="188" totalsRowDxfId="187"/>
    <tableColumn id="8" name="Valor Catastral en m²" dataDxfId="186" totalsRowDxfId="185"/>
    <tableColumn id="9" name="Valor Catastral Construido" dataDxfId="184" totalsRowDxfId="183"/>
    <tableColumn id="10" name="Uso de Suelo" dataDxfId="182" totalsRowDxfId="181"/>
    <tableColumn id="11" name="Tipo de Dominio" dataDxfId="180" totalsRowDxfId="179"/>
    <tableColumn id="12" name="Cuenta Contable" dataDxfId="178" totalsRowDxfId="177"/>
    <tableColumn id="24" name="Valor m² 2018" dataDxfId="176" totalsRowDxfId="175" dataCellStyle="Moneda"/>
    <tableColumn id="25" name="Valor Catastral 2018" dataDxfId="174" totalsRowDxfId="173" dataCellStyle="Moneda"/>
    <tableColumn id="26" name="Diferencia" dataDxfId="172" totalsRowDxfId="171" dataCellStyle="Moneda"/>
    <tableColumn id="27" name="Comentarios" dataDxfId="170" totalsRowDxfId="169"/>
    <tableColumn id="28" name="Zona Homogénea" dataDxfId="168" totalsRowDxfId="167"/>
    <tableColumn id="29" name="ZH SIAU" dataDxfId="166" totalsRowDxfId="165"/>
    <tableColumn id="30" name="Estado" dataDxfId="164" totalsRowDxfId="163"/>
    <tableColumn id="34" name="Uso de suelo2" dataDxfId="162" totalsRowDxfId="161"/>
    <tableColumn id="36" name="OBSERVACIONES" dataDxfId="160" totalsRowDxfId="159"/>
    <tableColumn id="37" name="Fecha de Publicación" dataDxfId="158" totalsRowDxfId="157"/>
    <tableColumn id="38" name="Fecha Del Contrato De Donación O Escritura" dataDxfId="156" totalsRowDxfId="155"/>
    <tableColumn id="39" name="Fecha De Inscripción En El Rppc" dataDxfId="154" totalsRowDxfId="153"/>
    <tableColumn id="40" name="No. De Partida Registral" dataDxfId="152" totalsRowDxfId="151"/>
    <tableColumn id="41" name="Folio Real" dataDxfId="150" totalsRowDxfId="149"/>
    <tableColumn id="43" name="Enanjenante" dataDxfId="148" totalsRowDxfId="147"/>
    <tableColumn id="44" name="Denominacion Del Bien Inmueble" dataDxfId="146" totalsRowDxfId="145"/>
    <tableColumn id="45" name="Tipo de Asentamiento" dataDxfId="144" totalsRowDxfId="143"/>
    <tableColumn id="46" name="Naturaleza del Bien Inmueble" dataDxfId="142" totalsRowDxfId="141"/>
    <tableColumn id="47" name="Caracter del Monumento" dataDxfId="140" totalsRowDxfId="139"/>
    <tableColumn id="48" name="Tipo de Inmueble" dataDxfId="138" totalsRowDxfId="137"/>
    <tableColumn id="49" name="Operación que dio origen a la adquisicion del bien inmueble" dataDxfId="136" totalsRowDxfId="135"/>
    <tableColumn id="50" name="Titulo o documento con el que se adquirio el bien Inmueble" dataDxfId="134" totalsRowDxfId="133"/>
    <tableColumn id="51" name="No. Escritura" dataDxfId="132" totalsRowDxfId="131"/>
    <tableColumn id="52" name="Volumen" dataDxfId="130" totalsRowDxfId="129"/>
    <tableColumn id="53" name="Fecha de Documento" dataDxfId="128" totalsRowDxfId="127"/>
    <tableColumn id="54" name="Fecha Publicación Incorporacion Mpal" dataDxfId="126" totalsRowDxfId="125"/>
    <tableColumn id="55" name="Mes de Registro en Padron Inmobiliario Municipal" dataDxfId="124" totalsRowDxfId="123"/>
    <tableColumn id="56" name="Tipo de Valor" dataDxfId="122" totalsRowDxfId="12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M20" totalsRowShown="0" headerRowDxfId="120">
  <autoFilter ref="A1:M20"/>
  <tableColumns count="13">
    <tableColumn id="1" name="No." dataDxfId="119"/>
    <tableColumn id="2" name="Archivo" dataDxfId="118"/>
    <tableColumn id="3" name="Clave Catastral" dataDxfId="117"/>
    <tableColumn id="4" name="Fraccionamiento y/o inmueble" dataDxfId="116"/>
    <tableColumn id="5" name="Superficie Documental en M2" dataDxfId="115"/>
    <tableColumn id="6" name="Valor M2" dataDxfId="114" dataCellStyle="Moneda"/>
    <tableColumn id="7" name="Valor Catastral del Terreno" dataDxfId="113" dataCellStyle="Moneda"/>
    <tableColumn id="8" name="Superficie Construida en M2" dataDxfId="112"/>
    <tableColumn id="9" name="Valor Catastral en M2" dataDxfId="111"/>
    <tableColumn id="10" name="Valor Catastral Construido" dataDxfId="110"/>
    <tableColumn id="11" name="Uso de Suelo" dataDxfId="109"/>
    <tableColumn id="12" name="Tipo de Dominio" dataDxfId="108"/>
    <tableColumn id="13" name="Cuenta Contable" dataDxfId="107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1:M50" totalsRowCount="1" headerRowDxfId="106">
  <autoFilter ref="A1:M49"/>
  <tableColumns count="13">
    <tableColumn id="1" name="No." dataDxfId="105" totalsRowDxfId="104"/>
    <tableColumn id="2" name="Archivo" dataDxfId="103" totalsRowDxfId="102"/>
    <tableColumn id="3" name="Clave Catastral" dataDxfId="101" totalsRowDxfId="100"/>
    <tableColumn id="4" name="Fraccionamiento y/o inmueble" dataDxfId="99" totalsRowDxfId="98"/>
    <tableColumn id="5" name="Superficie Documental en m²" dataDxfId="97" totalsRowDxfId="96"/>
    <tableColumn id="6" name="Valor m²" totalsRowLabel="  Total Diciembre  " dataDxfId="95" totalsRowDxfId="94" dataCellStyle="Moneda"/>
    <tableColumn id="7" name="Valor Catastral del Terreno" totalsRowFunction="sum" dataDxfId="93" totalsRowDxfId="92" dataCellStyle="Moneda"/>
    <tableColumn id="8" name="Superficie Construida en m²" dataDxfId="91" totalsRowDxfId="90"/>
    <tableColumn id="9" name="Valor Catastral en m²" dataDxfId="89" totalsRowDxfId="88" dataCellStyle="Moneda"/>
    <tableColumn id="10" name="Valor Catastral Construido" dataDxfId="87" totalsRowDxfId="86" dataCellStyle="Moneda"/>
    <tableColumn id="11" name="Uso de Suelo" dataDxfId="85" totalsRowDxfId="84"/>
    <tableColumn id="12" name="Tipo de Dominio" dataDxfId="83" totalsRowDxfId="82"/>
    <tableColumn id="13" name="Cuenta Contable" dataDxfId="81" totalsRowDxfId="80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15" name="Tabla417" displayName="Tabla417" ref="A1:N22" totalsRowShown="0" headerRowDxfId="59">
  <autoFilter ref="A1:N22"/>
  <tableColumns count="14">
    <tableColumn id="1" name="No." dataDxfId="58"/>
    <tableColumn id="2" name="Archivo" dataDxfId="57"/>
    <tableColumn id="3" name="Clave Catastral" dataDxfId="56"/>
    <tableColumn id="4" name="Fraccionamiento y/o inmueble" dataDxfId="55"/>
    <tableColumn id="5" name="Superficie Documental en m²" dataDxfId="54"/>
    <tableColumn id="6" name="Valor m²" dataDxfId="53" dataCellStyle="Moneda"/>
    <tableColumn id="7" name="Valor Catastral del Terreno" dataDxfId="52" dataCellStyle="Moneda"/>
    <tableColumn id="8" name="Superficie Construida en m²" dataDxfId="51"/>
    <tableColumn id="9" name="Valor Catastral en m²" dataDxfId="50"/>
    <tableColumn id="10" name="Valor Catastral Construido" dataDxfId="49"/>
    <tableColumn id="11" name="Uso de Suelo" dataDxfId="48"/>
    <tableColumn id="12" name="Tipo de Dominio" dataDxfId="47"/>
    <tableColumn id="13" name="Cuenta Contable" dataDxfId="46"/>
    <tableColumn id="14" name="Nota" dataDxfId="45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18" name="Tabla719" displayName="Tabla719" ref="A1:J3" totalsRowCount="1" headerRowDxfId="44" dataDxfId="43" totalsRowDxfId="42" headerRowCellStyle="Normal 2">
  <autoFilter ref="A1:J2"/>
  <tableColumns count="10">
    <tableColumn id="1" name="No." totalsRowFunction="count" dataDxfId="41" totalsRowDxfId="40" dataCellStyle="Normal 2"/>
    <tableColumn id="2" name="COLONIA" dataDxfId="39" totalsRowDxfId="38" dataCellStyle="Normal 2"/>
    <tableColumn id="3" name="DELEGACIÓN" dataDxfId="37" totalsRowDxfId="36" dataCellStyle="Normal 2"/>
    <tableColumn id="4" name="LOTE" dataDxfId="35" totalsRowDxfId="34" dataCellStyle="Normal 2"/>
    <tableColumn id="5" name="MZA." dataDxfId="33" totalsRowDxfId="32" dataCellStyle="Normal 2"/>
    <tableColumn id="6" name="SUPERFICIE" totalsRowLabel="Total " dataDxfId="31" totalsRowDxfId="30" dataCellStyle="Normal 2"/>
    <tableColumn id="7" name="Valor Catastral " totalsRowFunction="sum" dataDxfId="29" totalsRowDxfId="28" dataCellStyle="Moneda"/>
    <tableColumn id="8" name="USO DE SUELO" dataDxfId="27" totalsRowDxfId="26" dataCellStyle="Normal 2"/>
    <tableColumn id="9" name="Cuenta Contable " dataDxfId="25" totalsRowDxfId="24" dataCellStyle="Normal 2"/>
    <tableColumn id="10" name="NOTAS" dataDxfId="23" totalsRowDxfId="22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17" name="Tabla17" displayName="Tabla17" ref="A1:P52" totalsRowCount="1" headerRowDxfId="21" headerRowCellStyle="Normal 2">
  <autoFilter ref="A1:P51"/>
  <tableColumns count="16">
    <tableColumn id="1" name="No. "/>
    <tableColumn id="2" name="No. Exp." totalsRowFunction="count"/>
    <tableColumn id="3" name="Fraccionamiento y/o Inmueble"/>
    <tableColumn id="4" name="Persona que atiende trámite"/>
    <tableColumn id="5" name="Estado de trámite"/>
    <tableColumn id="6" name="Acción a seguir en trámite"/>
    <tableColumn id="7" name="Delegación"/>
    <tableColumn id="8" name="Lote"/>
    <tableColumn id="9" name="Manzana"/>
    <tableColumn id="10" name="Superficie en M2"/>
    <tableColumn id="11" name="Valor M2 " totalsRowLabel="   Total Agosto  " totalsRowDxfId="20"/>
    <tableColumn id="12" name="Valor Catastral " totalsRowFunction="sum" totalsRowDxfId="19">
      <calculatedColumnFormula>IF(Tabla17[[#This Row],[Uso de Suelo]]="Vías Públicas",1,Tabla17[[#This Row],[Valor M2 ]]*Tabla17[[#This Row],[Superficie en M2]])</calculatedColumnFormula>
    </tableColumn>
    <tableColumn id="13" name="Uso de Suelo"/>
    <tableColumn id="14" name="Observaciones" dataDxfId="18"/>
    <tableColumn id="15" name="Estado actual de formalización de donación"/>
    <tableColumn id="16" name="Urbanizador / Enajenante 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16" name="Tabla1715" displayName="Tabla1715" ref="A1:P21" totalsRowCount="1" headerRowDxfId="17" headerRowCellStyle="Normal 2">
  <autoFilter ref="A1:P20"/>
  <tableColumns count="16">
    <tableColumn id="1" name="No. "/>
    <tableColumn id="2" name="No. Exp." totalsRowFunction="count"/>
    <tableColumn id="3" name="Fraccionamiento y/o Inmueble"/>
    <tableColumn id="4" name="Persona que atiende trámite"/>
    <tableColumn id="5" name="Estado de trámite"/>
    <tableColumn id="6" name="Acción a seguir en trámite"/>
    <tableColumn id="7" name="Delegación"/>
    <tableColumn id="8" name="Lote"/>
    <tableColumn id="9" name="Manzana"/>
    <tableColumn id="10" name="Superficie en M2"/>
    <tableColumn id="11" name="Valor M2 " totalsRowLabel="   Total Agosto  " totalsRowDxfId="16"/>
    <tableColumn id="12" name="Valor Catastral " totalsRowFunction="sum" totalsRowDxfId="15">
      <calculatedColumnFormula>IF(Tabla1715[[#This Row],[Uso de Suelo]]="Vías Públicas",1,Tabla1715[[#This Row],[Valor M2 ]]*Tabla1715[[#This Row],[Superficie en M2]])</calculatedColumnFormula>
    </tableColumn>
    <tableColumn id="13" name="Uso de Suelo"/>
    <tableColumn id="14" name="Observaciones" dataDxfId="14"/>
    <tableColumn id="15" name="Estado actual de formalización de donación"/>
    <tableColumn id="16" name="Urbanizador / Enajenante "/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id="8" name="Tabla8" displayName="Tabla8" ref="A1:L18" totalsRowShown="0" headerRowDxfId="13" dataDxfId="12" headerRowCellStyle="Normal 2">
  <autoFilter ref="A1:L18"/>
  <tableColumns count="12">
    <tableColumn id="1" name="No. " dataDxfId="11" dataCellStyle="Normal 2"/>
    <tableColumn id="2" name="No. Exp." dataDxfId="10" dataCellStyle="Normal 2"/>
    <tableColumn id="3" name="Fraccionamiento Y/O Inmueble" dataDxfId="9" dataCellStyle="Normal 2"/>
    <tableColumn id="4" name="Delegación" dataDxfId="8" dataCellStyle="Normal 2"/>
    <tableColumn id="5" name="Lote" dataDxfId="7" dataCellStyle="Normal 2"/>
    <tableColumn id="6" name="Manzana" dataDxfId="6" dataCellStyle="Normal 2"/>
    <tableColumn id="7" name="Superficie en m²" dataDxfId="5" dataCellStyle="Normal 2"/>
    <tableColumn id="8" name="Valor m² " dataDxfId="4" dataCellStyle="Moneda"/>
    <tableColumn id="9" name="Valor Catastral " dataDxfId="3" dataCellStyle="Moneda"/>
    <tableColumn id="10" name="Uso de Suelo" dataDxfId="2" dataCellStyle="Normal 2"/>
    <tableColumn id="11" name="Observaciones" dataDxfId="1" dataCellStyle="Normal 2"/>
    <tableColumn id="12" name="Cuenta Contable " dataDxfId="0" dataCellStyle="Normal 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29"/>
  <sheetViews>
    <sheetView showGridLines="0" tabSelected="1" view="pageLayout" topLeftCell="C1" zoomScaleNormal="80" workbookViewId="0">
      <selection activeCell="K8" sqref="K8"/>
    </sheetView>
  </sheetViews>
  <sheetFormatPr baseColWidth="10" defaultColWidth="4.28515625" defaultRowHeight="15" x14ac:dyDescent="0.25"/>
  <cols>
    <col min="1" max="1" width="8.85546875" bestFit="1" customWidth="1"/>
    <col min="2" max="2" width="14.42578125" bestFit="1" customWidth="1"/>
    <col min="3" max="3" width="62.28515625" customWidth="1"/>
    <col min="4" max="4" width="16.28515625" bestFit="1" customWidth="1"/>
    <col min="5" max="5" width="8" bestFit="1" customWidth="1"/>
    <col min="6" max="6" width="21" customWidth="1"/>
    <col min="7" max="7" width="13.85546875" bestFit="1" customWidth="1"/>
    <col min="8" max="8" width="15.28515625" customWidth="1"/>
    <col min="9" max="9" width="18.7109375" customWidth="1"/>
    <col min="10" max="10" width="17.5703125" bestFit="1" customWidth="1"/>
    <col min="11" max="11" width="45.7109375" bestFit="1" customWidth="1"/>
    <col min="12" max="12" width="9.28515625" bestFit="1" customWidth="1"/>
    <col min="13" max="13" width="116.28515625" bestFit="1" customWidth="1"/>
  </cols>
  <sheetData>
    <row r="1" spans="1:13" ht="61.5" customHeight="1" x14ac:dyDescent="0.25">
      <c r="A1" s="119" t="s">
        <v>0</v>
      </c>
      <c r="B1" s="119" t="s">
        <v>1</v>
      </c>
      <c r="C1" s="119" t="s">
        <v>2</v>
      </c>
      <c r="D1" s="119" t="s">
        <v>445</v>
      </c>
      <c r="E1" s="119" t="s">
        <v>446</v>
      </c>
      <c r="F1" s="119" t="s">
        <v>3</v>
      </c>
      <c r="G1" s="119" t="s">
        <v>443</v>
      </c>
      <c r="H1" s="119" t="s">
        <v>444</v>
      </c>
      <c r="I1" s="119" t="s">
        <v>4</v>
      </c>
      <c r="J1" s="119" t="s">
        <v>4975</v>
      </c>
      <c r="K1" s="119" t="s">
        <v>5</v>
      </c>
      <c r="L1" s="119" t="s">
        <v>6</v>
      </c>
      <c r="M1" s="203" t="s">
        <v>4409</v>
      </c>
    </row>
    <row r="2" spans="1:13" ht="20.100000000000001" customHeight="1" x14ac:dyDescent="0.25">
      <c r="A2" s="139">
        <v>1</v>
      </c>
      <c r="B2" s="139" t="s">
        <v>4976</v>
      </c>
      <c r="C2" s="139" t="s">
        <v>4977</v>
      </c>
      <c r="D2" s="139">
        <v>26727.09</v>
      </c>
      <c r="E2" s="139">
        <v>779.9</v>
      </c>
      <c r="F2" s="140">
        <v>20844457.489999998</v>
      </c>
      <c r="G2" s="139">
        <v>0</v>
      </c>
      <c r="H2" s="140">
        <v>0</v>
      </c>
      <c r="I2" s="140">
        <v>0</v>
      </c>
      <c r="J2" s="140">
        <v>20844457.489999998</v>
      </c>
      <c r="K2" s="139" t="s">
        <v>4978</v>
      </c>
      <c r="L2" s="139" t="s">
        <v>7</v>
      </c>
      <c r="M2" s="202"/>
    </row>
    <row r="3" spans="1:13" ht="20.100000000000001" customHeight="1" x14ac:dyDescent="0.25">
      <c r="A3" s="139">
        <v>2</v>
      </c>
      <c r="B3" s="139" t="s">
        <v>4979</v>
      </c>
      <c r="C3" s="139" t="s">
        <v>4977</v>
      </c>
      <c r="D3" s="139">
        <v>34163.35</v>
      </c>
      <c r="E3" s="139">
        <v>779.9</v>
      </c>
      <c r="F3" s="140">
        <v>26643996.670000002</v>
      </c>
      <c r="G3" s="139">
        <v>0</v>
      </c>
      <c r="H3" s="140">
        <v>0</v>
      </c>
      <c r="I3" s="140">
        <v>0</v>
      </c>
      <c r="J3" s="140">
        <v>26643996.670000002</v>
      </c>
      <c r="K3" s="139" t="s">
        <v>4980</v>
      </c>
      <c r="L3" s="139" t="s">
        <v>8</v>
      </c>
      <c r="M3" s="202"/>
    </row>
    <row r="4" spans="1:13" ht="20.100000000000001" customHeight="1" x14ac:dyDescent="0.25">
      <c r="A4" s="139">
        <v>4</v>
      </c>
      <c r="B4" s="139" t="s">
        <v>4981</v>
      </c>
      <c r="C4" s="139" t="s">
        <v>4977</v>
      </c>
      <c r="D4" s="139">
        <v>170941.1</v>
      </c>
      <c r="E4" s="139">
        <v>779.9</v>
      </c>
      <c r="F4" s="140">
        <v>133316963.89</v>
      </c>
      <c r="G4" s="139">
        <v>0</v>
      </c>
      <c r="H4" s="140">
        <v>0</v>
      </c>
      <c r="I4" s="140">
        <v>0</v>
      </c>
      <c r="J4" s="140">
        <v>133316963.89</v>
      </c>
      <c r="K4" s="139" t="s">
        <v>4982</v>
      </c>
      <c r="L4" s="139" t="s">
        <v>7</v>
      </c>
      <c r="M4" s="202"/>
    </row>
    <row r="5" spans="1:13" ht="20.100000000000001" customHeight="1" x14ac:dyDescent="0.25">
      <c r="A5" s="139">
        <v>5</v>
      </c>
      <c r="B5" s="139" t="s">
        <v>4983</v>
      </c>
      <c r="C5" s="139" t="s">
        <v>4984</v>
      </c>
      <c r="D5" s="139">
        <v>742.8</v>
      </c>
      <c r="E5" s="139">
        <v>1035.0999999999999</v>
      </c>
      <c r="F5" s="140">
        <v>768872.28</v>
      </c>
      <c r="G5" s="139">
        <v>0</v>
      </c>
      <c r="H5" s="140">
        <v>0</v>
      </c>
      <c r="I5" s="140">
        <v>0</v>
      </c>
      <c r="J5" s="140">
        <v>768872.28</v>
      </c>
      <c r="K5" s="139" t="s">
        <v>4980</v>
      </c>
      <c r="L5" s="139" t="s">
        <v>8</v>
      </c>
      <c r="M5" s="202"/>
    </row>
    <row r="6" spans="1:13" ht="20.100000000000001" customHeight="1" x14ac:dyDescent="0.25">
      <c r="A6" s="139">
        <v>6</v>
      </c>
      <c r="B6" s="139" t="s">
        <v>4985</v>
      </c>
      <c r="C6" s="139" t="s">
        <v>4984</v>
      </c>
      <c r="D6" s="139">
        <v>2479.2170000000001</v>
      </c>
      <c r="E6" s="139">
        <v>1035.0999999999999</v>
      </c>
      <c r="F6" s="140">
        <v>2566237.52</v>
      </c>
      <c r="G6" s="139">
        <v>0</v>
      </c>
      <c r="H6" s="140">
        <v>0</v>
      </c>
      <c r="I6" s="140">
        <v>0</v>
      </c>
      <c r="J6" s="140">
        <v>2566237.52</v>
      </c>
      <c r="K6" s="139" t="s">
        <v>4980</v>
      </c>
      <c r="L6" s="139" t="s">
        <v>8</v>
      </c>
      <c r="M6" s="202"/>
    </row>
    <row r="7" spans="1:13" ht="20.100000000000001" customHeight="1" x14ac:dyDescent="0.25">
      <c r="A7" s="139">
        <v>7</v>
      </c>
      <c r="B7" s="139" t="s">
        <v>4986</v>
      </c>
      <c r="C7" s="139" t="s">
        <v>4984</v>
      </c>
      <c r="D7" s="139">
        <v>441.16300000000001</v>
      </c>
      <c r="E7" s="139">
        <v>1035.0999999999999</v>
      </c>
      <c r="F7" s="140">
        <v>456647.82</v>
      </c>
      <c r="G7" s="139">
        <v>0</v>
      </c>
      <c r="H7" s="140">
        <v>0</v>
      </c>
      <c r="I7" s="140">
        <v>0</v>
      </c>
      <c r="J7" s="140">
        <v>456647.82</v>
      </c>
      <c r="K7" s="139" t="s">
        <v>4978</v>
      </c>
      <c r="L7" s="139" t="s">
        <v>7</v>
      </c>
      <c r="M7" s="202"/>
    </row>
    <row r="8" spans="1:13" ht="20.100000000000001" customHeight="1" x14ac:dyDescent="0.25">
      <c r="A8" s="139">
        <v>8</v>
      </c>
      <c r="B8" s="139" t="s">
        <v>4987</v>
      </c>
      <c r="C8" s="139" t="s">
        <v>4984</v>
      </c>
      <c r="D8" s="139">
        <v>251.517</v>
      </c>
      <c r="E8" s="139">
        <v>1035.0999999999999</v>
      </c>
      <c r="F8" s="140">
        <v>260345.25</v>
      </c>
      <c r="G8" s="139">
        <v>0</v>
      </c>
      <c r="H8" s="140">
        <v>0</v>
      </c>
      <c r="I8" s="140">
        <v>0</v>
      </c>
      <c r="J8" s="140">
        <v>260345.25</v>
      </c>
      <c r="K8" s="139" t="s">
        <v>4978</v>
      </c>
      <c r="L8" s="139" t="s">
        <v>7</v>
      </c>
      <c r="M8" s="202"/>
    </row>
    <row r="9" spans="1:13" ht="20.100000000000001" customHeight="1" x14ac:dyDescent="0.25">
      <c r="A9" s="139">
        <v>9</v>
      </c>
      <c r="B9" s="139" t="s">
        <v>4988</v>
      </c>
      <c r="C9" s="139" t="s">
        <v>4984</v>
      </c>
      <c r="D9" s="139">
        <v>1371</v>
      </c>
      <c r="E9" s="139">
        <v>1035.0999999999999</v>
      </c>
      <c r="F9" s="140">
        <v>1419122.1</v>
      </c>
      <c r="G9" s="139">
        <v>0</v>
      </c>
      <c r="H9" s="140">
        <v>0</v>
      </c>
      <c r="I9" s="140">
        <v>0</v>
      </c>
      <c r="J9" s="140">
        <v>1419122.1</v>
      </c>
      <c r="K9" s="139" t="s">
        <v>4989</v>
      </c>
      <c r="L9" s="139" t="s">
        <v>7</v>
      </c>
      <c r="M9" s="202"/>
    </row>
    <row r="10" spans="1:13" ht="20.100000000000001" customHeight="1" x14ac:dyDescent="0.25">
      <c r="A10" s="139">
        <v>10</v>
      </c>
      <c r="B10" s="139" t="s">
        <v>4990</v>
      </c>
      <c r="C10" s="139" t="s">
        <v>4984</v>
      </c>
      <c r="D10" s="139">
        <v>4125.37</v>
      </c>
      <c r="E10" s="139">
        <v>1035.0999999999999</v>
      </c>
      <c r="F10" s="140">
        <v>4270170.49</v>
      </c>
      <c r="G10" s="139">
        <v>0</v>
      </c>
      <c r="H10" s="140">
        <v>0</v>
      </c>
      <c r="I10" s="140">
        <v>0</v>
      </c>
      <c r="J10" s="140">
        <v>4270170.49</v>
      </c>
      <c r="K10" s="139" t="s">
        <v>4982</v>
      </c>
      <c r="L10" s="139" t="s">
        <v>7</v>
      </c>
      <c r="M10" s="202"/>
    </row>
    <row r="11" spans="1:13" ht="20.100000000000001" customHeight="1" x14ac:dyDescent="0.25">
      <c r="A11" s="139">
        <v>20</v>
      </c>
      <c r="B11" s="139" t="s">
        <v>4991</v>
      </c>
      <c r="C11" s="139" t="s">
        <v>4992</v>
      </c>
      <c r="D11" s="139">
        <v>850.69799999999998</v>
      </c>
      <c r="E11" s="139">
        <v>1652.2</v>
      </c>
      <c r="F11" s="140">
        <v>1405523.24</v>
      </c>
      <c r="G11" s="139">
        <v>0</v>
      </c>
      <c r="H11" s="140">
        <v>0</v>
      </c>
      <c r="I11" s="140">
        <v>0</v>
      </c>
      <c r="J11" s="140">
        <v>1405523.24</v>
      </c>
      <c r="K11" s="139" t="s">
        <v>4978</v>
      </c>
      <c r="L11" s="139" t="s">
        <v>7</v>
      </c>
      <c r="M11" s="202"/>
    </row>
    <row r="12" spans="1:13" ht="20.100000000000001" customHeight="1" x14ac:dyDescent="0.25">
      <c r="A12" s="139">
        <v>21</v>
      </c>
      <c r="B12" s="139" t="s">
        <v>4993</v>
      </c>
      <c r="C12" s="139" t="s">
        <v>4992</v>
      </c>
      <c r="D12" s="139">
        <v>109.512</v>
      </c>
      <c r="E12" s="139">
        <v>1652.2</v>
      </c>
      <c r="F12" s="140">
        <v>180935.73</v>
      </c>
      <c r="G12" s="139">
        <v>0</v>
      </c>
      <c r="H12" s="140">
        <v>0</v>
      </c>
      <c r="I12" s="140">
        <v>0</v>
      </c>
      <c r="J12" s="140">
        <v>180935.73</v>
      </c>
      <c r="K12" s="139" t="s">
        <v>4978</v>
      </c>
      <c r="L12" s="139" t="s">
        <v>7</v>
      </c>
      <c r="M12" s="202"/>
    </row>
    <row r="13" spans="1:13" ht="20.100000000000001" customHeight="1" x14ac:dyDescent="0.25">
      <c r="A13" s="139">
        <v>22</v>
      </c>
      <c r="B13" s="139" t="s">
        <v>4994</v>
      </c>
      <c r="C13" s="139" t="s">
        <v>4992</v>
      </c>
      <c r="D13" s="139">
        <v>204.054</v>
      </c>
      <c r="E13" s="139">
        <v>1652.2</v>
      </c>
      <c r="F13" s="140">
        <v>337138.02</v>
      </c>
      <c r="G13" s="139">
        <v>0</v>
      </c>
      <c r="H13" s="140">
        <v>0</v>
      </c>
      <c r="I13" s="140">
        <v>0</v>
      </c>
      <c r="J13" s="140">
        <v>337138.02</v>
      </c>
      <c r="K13" s="139" t="s">
        <v>4989</v>
      </c>
      <c r="L13" s="139" t="s">
        <v>7</v>
      </c>
      <c r="M13" s="202"/>
    </row>
    <row r="14" spans="1:13" ht="20.100000000000001" customHeight="1" x14ac:dyDescent="0.25">
      <c r="A14" s="139">
        <v>23</v>
      </c>
      <c r="B14" s="139" t="s">
        <v>4995</v>
      </c>
      <c r="C14" s="139" t="s">
        <v>4992</v>
      </c>
      <c r="D14" s="139">
        <v>8028.0259999999998</v>
      </c>
      <c r="E14" s="139">
        <v>1652.2</v>
      </c>
      <c r="F14" s="140">
        <v>13263904.560000001</v>
      </c>
      <c r="G14" s="139">
        <v>0</v>
      </c>
      <c r="H14" s="140">
        <v>0</v>
      </c>
      <c r="I14" s="140">
        <v>0</v>
      </c>
      <c r="J14" s="140">
        <v>13263904.560000001</v>
      </c>
      <c r="K14" s="139" t="s">
        <v>4982</v>
      </c>
      <c r="L14" s="139" t="s">
        <v>7</v>
      </c>
      <c r="M14" s="202"/>
    </row>
    <row r="15" spans="1:13" ht="20.100000000000001" customHeight="1" x14ac:dyDescent="0.25">
      <c r="A15" s="139">
        <v>25</v>
      </c>
      <c r="B15" s="139" t="s">
        <v>4996</v>
      </c>
      <c r="C15" s="139" t="s">
        <v>4997</v>
      </c>
      <c r="D15" s="139">
        <v>4142.5200000000004</v>
      </c>
      <c r="E15" s="139">
        <v>1250</v>
      </c>
      <c r="F15" s="140">
        <v>5178150</v>
      </c>
      <c r="G15" s="139">
        <v>0</v>
      </c>
      <c r="H15" s="140">
        <v>0</v>
      </c>
      <c r="I15" s="140">
        <v>0</v>
      </c>
      <c r="J15" s="140">
        <v>5178150</v>
      </c>
      <c r="K15" s="139" t="s">
        <v>4980</v>
      </c>
      <c r="L15" s="139" t="s">
        <v>8</v>
      </c>
      <c r="M15" s="202"/>
    </row>
    <row r="16" spans="1:13" ht="20.100000000000001" customHeight="1" x14ac:dyDescent="0.25">
      <c r="A16" s="139">
        <v>26</v>
      </c>
      <c r="B16" s="139" t="s">
        <v>4998</v>
      </c>
      <c r="C16" s="139" t="s">
        <v>4997</v>
      </c>
      <c r="D16" s="139">
        <v>2531.96</v>
      </c>
      <c r="E16" s="139">
        <v>1250</v>
      </c>
      <c r="F16" s="140">
        <v>3164950</v>
      </c>
      <c r="G16" s="139">
        <v>0</v>
      </c>
      <c r="H16" s="140">
        <v>0</v>
      </c>
      <c r="I16" s="140">
        <v>0</v>
      </c>
      <c r="J16" s="140">
        <v>3164950</v>
      </c>
      <c r="K16" s="139" t="s">
        <v>4978</v>
      </c>
      <c r="L16" s="139" t="s">
        <v>7</v>
      </c>
      <c r="M16" s="202"/>
    </row>
    <row r="17" spans="1:13" ht="20.100000000000001" customHeight="1" x14ac:dyDescent="0.25">
      <c r="A17" s="139">
        <v>27</v>
      </c>
      <c r="B17" s="139" t="s">
        <v>4999</v>
      </c>
      <c r="C17" s="139" t="s">
        <v>4997</v>
      </c>
      <c r="D17" s="139">
        <v>151.26</v>
      </c>
      <c r="E17" s="139">
        <v>1250</v>
      </c>
      <c r="F17" s="140">
        <v>189075</v>
      </c>
      <c r="G17" s="139">
        <v>0</v>
      </c>
      <c r="H17" s="140">
        <v>0</v>
      </c>
      <c r="I17" s="140">
        <v>0</v>
      </c>
      <c r="J17" s="140">
        <v>189075</v>
      </c>
      <c r="K17" s="139" t="s">
        <v>4978</v>
      </c>
      <c r="L17" s="139" t="s">
        <v>7</v>
      </c>
      <c r="M17" s="202"/>
    </row>
    <row r="18" spans="1:13" ht="20.100000000000001" customHeight="1" x14ac:dyDescent="0.25">
      <c r="A18" s="139">
        <v>28</v>
      </c>
      <c r="B18" s="139" t="s">
        <v>5001</v>
      </c>
      <c r="C18" s="139" t="s">
        <v>4997</v>
      </c>
      <c r="D18" s="139">
        <v>66.14</v>
      </c>
      <c r="E18" s="139">
        <v>1250</v>
      </c>
      <c r="F18" s="140">
        <v>82675</v>
      </c>
      <c r="G18" s="139">
        <v>0</v>
      </c>
      <c r="H18" s="140">
        <v>0</v>
      </c>
      <c r="I18" s="140">
        <v>0</v>
      </c>
      <c r="J18" s="140">
        <v>82675</v>
      </c>
      <c r="K18" s="139" t="s">
        <v>4978</v>
      </c>
      <c r="L18" s="139" t="s">
        <v>7</v>
      </c>
      <c r="M18" s="202"/>
    </row>
    <row r="19" spans="1:13" ht="20.100000000000001" customHeight="1" x14ac:dyDescent="0.25">
      <c r="A19" s="139">
        <v>29</v>
      </c>
      <c r="B19" s="139" t="s">
        <v>5002</v>
      </c>
      <c r="C19" s="139" t="s">
        <v>4997</v>
      </c>
      <c r="D19" s="139">
        <v>135.46</v>
      </c>
      <c r="E19" s="139">
        <v>1250</v>
      </c>
      <c r="F19" s="140">
        <v>169325</v>
      </c>
      <c r="G19" s="139">
        <v>0</v>
      </c>
      <c r="H19" s="140">
        <v>0</v>
      </c>
      <c r="I19" s="140">
        <v>0</v>
      </c>
      <c r="J19" s="140">
        <v>169325</v>
      </c>
      <c r="K19" s="139" t="s">
        <v>4989</v>
      </c>
      <c r="L19" s="139" t="s">
        <v>7</v>
      </c>
      <c r="M19" s="202"/>
    </row>
    <row r="20" spans="1:13" ht="20.100000000000001" customHeight="1" x14ac:dyDescent="0.25">
      <c r="A20" s="139">
        <v>30</v>
      </c>
      <c r="B20" s="139" t="s">
        <v>5003</v>
      </c>
      <c r="C20" s="139" t="s">
        <v>4997</v>
      </c>
      <c r="D20" s="139">
        <v>213.07</v>
      </c>
      <c r="E20" s="139">
        <v>1250</v>
      </c>
      <c r="F20" s="140">
        <v>266337.5</v>
      </c>
      <c r="G20" s="139">
        <v>0</v>
      </c>
      <c r="H20" s="140">
        <v>0</v>
      </c>
      <c r="I20" s="140">
        <v>0</v>
      </c>
      <c r="J20" s="140">
        <v>266337.5</v>
      </c>
      <c r="K20" s="139" t="s">
        <v>4989</v>
      </c>
      <c r="L20" s="139" t="s">
        <v>7</v>
      </c>
      <c r="M20" s="202"/>
    </row>
    <row r="21" spans="1:13" ht="20.100000000000001" customHeight="1" x14ac:dyDescent="0.25">
      <c r="A21" s="139">
        <v>31</v>
      </c>
      <c r="B21" s="139" t="s">
        <v>5004</v>
      </c>
      <c r="C21" s="139" t="s">
        <v>4997</v>
      </c>
      <c r="D21" s="139">
        <v>50555.387999999999</v>
      </c>
      <c r="E21" s="139">
        <v>1250</v>
      </c>
      <c r="F21" s="140">
        <v>63194234.75</v>
      </c>
      <c r="G21" s="139">
        <v>0</v>
      </c>
      <c r="H21" s="140">
        <v>0</v>
      </c>
      <c r="I21" s="140">
        <v>0</v>
      </c>
      <c r="J21" s="140">
        <v>63194234.75</v>
      </c>
      <c r="K21" s="139" t="s">
        <v>4982</v>
      </c>
      <c r="L21" s="139" t="s">
        <v>7</v>
      </c>
      <c r="M21" s="202"/>
    </row>
    <row r="22" spans="1:13" ht="20.100000000000001" customHeight="1" x14ac:dyDescent="0.25">
      <c r="A22" s="139">
        <v>32</v>
      </c>
      <c r="B22" s="139" t="s">
        <v>5005</v>
      </c>
      <c r="C22" s="139" t="s">
        <v>5006</v>
      </c>
      <c r="D22" s="139">
        <v>4492.51</v>
      </c>
      <c r="E22" s="139">
        <v>1670.9</v>
      </c>
      <c r="F22" s="140">
        <v>7506534.96</v>
      </c>
      <c r="G22" s="139">
        <v>0</v>
      </c>
      <c r="H22" s="140">
        <v>0</v>
      </c>
      <c r="I22" s="140">
        <v>0</v>
      </c>
      <c r="J22" s="140">
        <v>7506534.96</v>
      </c>
      <c r="K22" s="139" t="s">
        <v>4980</v>
      </c>
      <c r="L22" s="139" t="s">
        <v>8</v>
      </c>
      <c r="M22" s="202"/>
    </row>
    <row r="23" spans="1:13" ht="20.100000000000001" customHeight="1" x14ac:dyDescent="0.25">
      <c r="A23" s="139">
        <v>42</v>
      </c>
      <c r="B23" s="139" t="s">
        <v>5007</v>
      </c>
      <c r="C23" s="139" t="s">
        <v>5006</v>
      </c>
      <c r="D23" s="139">
        <v>1470.17</v>
      </c>
      <c r="E23" s="139">
        <v>1670.9</v>
      </c>
      <c r="F23" s="140">
        <v>2456507.0499999998</v>
      </c>
      <c r="G23" s="139">
        <v>0</v>
      </c>
      <c r="H23" s="140">
        <v>0</v>
      </c>
      <c r="I23" s="140">
        <v>0</v>
      </c>
      <c r="J23" s="140">
        <v>2456507.0499999998</v>
      </c>
      <c r="K23" s="139" t="s">
        <v>4978</v>
      </c>
      <c r="L23" s="139" t="s">
        <v>7</v>
      </c>
      <c r="M23" s="202"/>
    </row>
    <row r="24" spans="1:13" ht="20.100000000000001" customHeight="1" x14ac:dyDescent="0.25">
      <c r="A24" s="139">
        <v>43</v>
      </c>
      <c r="B24" s="139" t="s">
        <v>5008</v>
      </c>
      <c r="C24" s="139" t="s">
        <v>5006</v>
      </c>
      <c r="D24" s="139">
        <v>2597.98</v>
      </c>
      <c r="E24" s="139">
        <v>1670.9</v>
      </c>
      <c r="F24" s="140">
        <v>4340964.78</v>
      </c>
      <c r="G24" s="139">
        <v>0</v>
      </c>
      <c r="H24" s="140">
        <v>0</v>
      </c>
      <c r="I24" s="140">
        <v>0</v>
      </c>
      <c r="J24" s="140">
        <v>4340964.78</v>
      </c>
      <c r="K24" s="139" t="s">
        <v>4978</v>
      </c>
      <c r="L24" s="139" t="s">
        <v>7</v>
      </c>
      <c r="M24" s="202"/>
    </row>
    <row r="25" spans="1:13" ht="20.100000000000001" customHeight="1" x14ac:dyDescent="0.25">
      <c r="A25" s="139">
        <v>45</v>
      </c>
      <c r="B25" s="139" t="s">
        <v>5009</v>
      </c>
      <c r="C25" s="139" t="s">
        <v>5006</v>
      </c>
      <c r="D25" s="139">
        <v>1443.09</v>
      </c>
      <c r="E25" s="139">
        <v>1670.9</v>
      </c>
      <c r="F25" s="140">
        <v>2411259.08</v>
      </c>
      <c r="G25" s="139">
        <v>0</v>
      </c>
      <c r="H25" s="140">
        <v>0</v>
      </c>
      <c r="I25" s="140">
        <v>0</v>
      </c>
      <c r="J25" s="140">
        <v>2411259.08</v>
      </c>
      <c r="K25" s="139" t="s">
        <v>4978</v>
      </c>
      <c r="L25" s="139" t="s">
        <v>7</v>
      </c>
      <c r="M25" s="202"/>
    </row>
    <row r="26" spans="1:13" ht="20.100000000000001" customHeight="1" x14ac:dyDescent="0.25">
      <c r="A26" s="139">
        <v>47</v>
      </c>
      <c r="B26" s="139" t="s">
        <v>5011</v>
      </c>
      <c r="C26" s="139" t="s">
        <v>5006</v>
      </c>
      <c r="D26" s="139">
        <v>3031.69</v>
      </c>
      <c r="E26" s="139">
        <v>1670.9</v>
      </c>
      <c r="F26" s="140">
        <v>5065650.82</v>
      </c>
      <c r="G26" s="139">
        <v>0</v>
      </c>
      <c r="H26" s="140">
        <v>0</v>
      </c>
      <c r="I26" s="140">
        <v>0</v>
      </c>
      <c r="J26" s="140">
        <v>5065650.82</v>
      </c>
      <c r="K26" s="139" t="s">
        <v>5010</v>
      </c>
      <c r="L26" s="139" t="s">
        <v>7</v>
      </c>
      <c r="M26" s="202"/>
    </row>
    <row r="27" spans="1:13" ht="20.100000000000001" customHeight="1" x14ac:dyDescent="0.25">
      <c r="A27" s="139">
        <v>48</v>
      </c>
      <c r="B27" s="139" t="s">
        <v>5012</v>
      </c>
      <c r="C27" s="139" t="s">
        <v>5006</v>
      </c>
      <c r="D27" s="139">
        <v>996.91</v>
      </c>
      <c r="E27" s="139">
        <v>1670.9</v>
      </c>
      <c r="F27" s="140">
        <v>1665736.92</v>
      </c>
      <c r="G27" s="139">
        <v>0</v>
      </c>
      <c r="H27" s="140">
        <v>0</v>
      </c>
      <c r="I27" s="140">
        <v>0</v>
      </c>
      <c r="J27" s="140">
        <v>1665736.92</v>
      </c>
      <c r="K27" s="139" t="s">
        <v>5010</v>
      </c>
      <c r="L27" s="139" t="s">
        <v>7</v>
      </c>
      <c r="M27" s="202"/>
    </row>
    <row r="28" spans="1:13" ht="20.100000000000001" customHeight="1" x14ac:dyDescent="0.25">
      <c r="A28" s="139">
        <v>49</v>
      </c>
      <c r="B28" s="139" t="s">
        <v>5013</v>
      </c>
      <c r="C28" s="139" t="s">
        <v>5006</v>
      </c>
      <c r="D28" s="139">
        <v>1324.17</v>
      </c>
      <c r="E28" s="139">
        <v>1670.9</v>
      </c>
      <c r="F28" s="140">
        <v>2212555.65</v>
      </c>
      <c r="G28" s="139">
        <v>0</v>
      </c>
      <c r="H28" s="140">
        <v>0</v>
      </c>
      <c r="I28" s="140">
        <v>0</v>
      </c>
      <c r="J28" s="140">
        <v>2212555.65</v>
      </c>
      <c r="K28" s="139" t="s">
        <v>5010</v>
      </c>
      <c r="L28" s="139" t="s">
        <v>7</v>
      </c>
      <c r="M28" s="202"/>
    </row>
    <row r="29" spans="1:13" ht="20.100000000000001" customHeight="1" x14ac:dyDescent="0.25">
      <c r="A29" s="139">
        <v>50</v>
      </c>
      <c r="B29" s="139" t="s">
        <v>5014</v>
      </c>
      <c r="C29" s="139" t="s">
        <v>5006</v>
      </c>
      <c r="D29" s="139">
        <v>1308.6300000000001</v>
      </c>
      <c r="E29" s="139">
        <v>1670.9</v>
      </c>
      <c r="F29" s="140">
        <v>2186589.87</v>
      </c>
      <c r="G29" s="139">
        <v>0</v>
      </c>
      <c r="H29" s="140">
        <v>0</v>
      </c>
      <c r="I29" s="140">
        <v>0</v>
      </c>
      <c r="J29" s="140">
        <v>2186589.87</v>
      </c>
      <c r="K29" s="139" t="s">
        <v>5010</v>
      </c>
      <c r="L29" s="139" t="s">
        <v>7</v>
      </c>
      <c r="M29" s="202"/>
    </row>
    <row r="30" spans="1:13" ht="20.100000000000001" customHeight="1" x14ac:dyDescent="0.25">
      <c r="A30" s="139">
        <v>51</v>
      </c>
      <c r="B30" s="139" t="s">
        <v>5015</v>
      </c>
      <c r="C30" s="139" t="s">
        <v>5006</v>
      </c>
      <c r="D30" s="139">
        <v>2772.35</v>
      </c>
      <c r="E30" s="139">
        <v>1670.9</v>
      </c>
      <c r="F30" s="140">
        <v>4632319.62</v>
      </c>
      <c r="G30" s="139">
        <v>0</v>
      </c>
      <c r="H30" s="140">
        <v>0</v>
      </c>
      <c r="I30" s="140">
        <v>0</v>
      </c>
      <c r="J30" s="140">
        <v>4632319.62</v>
      </c>
      <c r="K30" s="139" t="s">
        <v>5010</v>
      </c>
      <c r="L30" s="139" t="s">
        <v>7</v>
      </c>
      <c r="M30" s="202"/>
    </row>
    <row r="31" spans="1:13" ht="20.100000000000001" customHeight="1" x14ac:dyDescent="0.25">
      <c r="A31" s="139">
        <v>52</v>
      </c>
      <c r="B31" s="139" t="s">
        <v>5016</v>
      </c>
      <c r="C31" s="139" t="s">
        <v>5006</v>
      </c>
      <c r="D31" s="139">
        <v>3626.83</v>
      </c>
      <c r="E31" s="139">
        <v>1670.9</v>
      </c>
      <c r="F31" s="140">
        <v>6060070.25</v>
      </c>
      <c r="G31" s="139">
        <v>0</v>
      </c>
      <c r="H31" s="140">
        <v>0</v>
      </c>
      <c r="I31" s="140">
        <v>0</v>
      </c>
      <c r="J31" s="140">
        <v>6060070.25</v>
      </c>
      <c r="K31" s="139" t="s">
        <v>5010</v>
      </c>
      <c r="L31" s="139" t="s">
        <v>7</v>
      </c>
      <c r="M31" s="202"/>
    </row>
    <row r="32" spans="1:13" ht="20.100000000000001" customHeight="1" x14ac:dyDescent="0.25">
      <c r="A32" s="139">
        <v>53</v>
      </c>
      <c r="B32" s="139" t="s">
        <v>5017</v>
      </c>
      <c r="C32" s="139" t="s">
        <v>5006</v>
      </c>
      <c r="D32" s="139">
        <v>2253.04</v>
      </c>
      <c r="E32" s="139">
        <v>1670.9</v>
      </c>
      <c r="F32" s="140">
        <v>3764604.54</v>
      </c>
      <c r="G32" s="139">
        <v>0</v>
      </c>
      <c r="H32" s="140">
        <v>0</v>
      </c>
      <c r="I32" s="140">
        <v>0</v>
      </c>
      <c r="J32" s="140">
        <v>3764604.54</v>
      </c>
      <c r="K32" s="139" t="s">
        <v>5010</v>
      </c>
      <c r="L32" s="139" t="s">
        <v>7</v>
      </c>
      <c r="M32" s="202"/>
    </row>
    <row r="33" spans="1:13" ht="20.100000000000001" customHeight="1" x14ac:dyDescent="0.25">
      <c r="A33" s="139">
        <v>54</v>
      </c>
      <c r="B33" s="139" t="s">
        <v>5018</v>
      </c>
      <c r="C33" s="139" t="s">
        <v>5006</v>
      </c>
      <c r="D33" s="139">
        <v>969.93</v>
      </c>
      <c r="E33" s="139">
        <v>1670.9</v>
      </c>
      <c r="F33" s="140">
        <v>1620656.04</v>
      </c>
      <c r="G33" s="139">
        <v>0</v>
      </c>
      <c r="H33" s="140">
        <v>0</v>
      </c>
      <c r="I33" s="140">
        <v>0</v>
      </c>
      <c r="J33" s="140">
        <v>1620656.04</v>
      </c>
      <c r="K33" s="139" t="s">
        <v>5010</v>
      </c>
      <c r="L33" s="139" t="s">
        <v>7</v>
      </c>
      <c r="M33" s="202"/>
    </row>
    <row r="34" spans="1:13" ht="20.100000000000001" customHeight="1" x14ac:dyDescent="0.25">
      <c r="A34" s="139">
        <v>55</v>
      </c>
      <c r="B34" s="139" t="s">
        <v>5019</v>
      </c>
      <c r="C34" s="139" t="s">
        <v>5006</v>
      </c>
      <c r="D34" s="139">
        <v>751.16</v>
      </c>
      <c r="E34" s="139">
        <v>1670.9</v>
      </c>
      <c r="F34" s="140">
        <v>1255113.24</v>
      </c>
      <c r="G34" s="139">
        <v>0</v>
      </c>
      <c r="H34" s="140">
        <v>0</v>
      </c>
      <c r="I34" s="140">
        <v>0</v>
      </c>
      <c r="J34" s="140">
        <v>1255113.24</v>
      </c>
      <c r="K34" s="139" t="s">
        <v>5010</v>
      </c>
      <c r="L34" s="139" t="s">
        <v>7</v>
      </c>
      <c r="M34" s="202"/>
    </row>
    <row r="35" spans="1:13" ht="20.100000000000001" customHeight="1" x14ac:dyDescent="0.25">
      <c r="A35" s="139">
        <v>56</v>
      </c>
      <c r="B35" s="139" t="s">
        <v>5020</v>
      </c>
      <c r="C35" s="139" t="s">
        <v>5006</v>
      </c>
      <c r="D35" s="139">
        <v>3037.16</v>
      </c>
      <c r="E35" s="139">
        <v>1670.9</v>
      </c>
      <c r="F35" s="140">
        <v>5074790.6399999997</v>
      </c>
      <c r="G35" s="139">
        <v>0</v>
      </c>
      <c r="H35" s="140">
        <v>0</v>
      </c>
      <c r="I35" s="140">
        <v>0</v>
      </c>
      <c r="J35" s="140">
        <v>5074790.6399999997</v>
      </c>
      <c r="K35" s="139" t="s">
        <v>5010</v>
      </c>
      <c r="L35" s="139" t="s">
        <v>7</v>
      </c>
      <c r="M35" s="202"/>
    </row>
    <row r="36" spans="1:13" ht="20.100000000000001" customHeight="1" x14ac:dyDescent="0.25">
      <c r="A36" s="139">
        <v>57</v>
      </c>
      <c r="B36" s="139" t="s">
        <v>5021</v>
      </c>
      <c r="C36" s="139" t="s">
        <v>5006</v>
      </c>
      <c r="D36" s="139">
        <v>2255.12</v>
      </c>
      <c r="E36" s="139">
        <v>1670.9</v>
      </c>
      <c r="F36" s="140">
        <v>3768080.01</v>
      </c>
      <c r="G36" s="139">
        <v>0</v>
      </c>
      <c r="H36" s="140">
        <v>0</v>
      </c>
      <c r="I36" s="140">
        <v>0</v>
      </c>
      <c r="J36" s="140">
        <v>3768080.01</v>
      </c>
      <c r="K36" s="139" t="s">
        <v>5010</v>
      </c>
      <c r="L36" s="139" t="s">
        <v>7</v>
      </c>
      <c r="M36" s="202"/>
    </row>
    <row r="37" spans="1:13" ht="20.100000000000001" customHeight="1" x14ac:dyDescent="0.25">
      <c r="A37" s="139">
        <v>58</v>
      </c>
      <c r="B37" s="139" t="s">
        <v>5022</v>
      </c>
      <c r="C37" s="139" t="s">
        <v>5006</v>
      </c>
      <c r="D37" s="139">
        <v>2865.51</v>
      </c>
      <c r="E37" s="139">
        <v>1670.9</v>
      </c>
      <c r="F37" s="140">
        <v>4787980.66</v>
      </c>
      <c r="G37" s="139">
        <v>0</v>
      </c>
      <c r="H37" s="140">
        <v>0</v>
      </c>
      <c r="I37" s="140">
        <v>0</v>
      </c>
      <c r="J37" s="140">
        <v>4787980.66</v>
      </c>
      <c r="K37" s="139" t="s">
        <v>5010</v>
      </c>
      <c r="L37" s="139" t="s">
        <v>7</v>
      </c>
      <c r="M37" s="202"/>
    </row>
    <row r="38" spans="1:13" ht="20.100000000000001" customHeight="1" x14ac:dyDescent="0.25">
      <c r="A38" s="139">
        <v>59</v>
      </c>
      <c r="B38" s="139" t="s">
        <v>5023</v>
      </c>
      <c r="C38" s="139" t="s">
        <v>5006</v>
      </c>
      <c r="D38" s="139">
        <v>2670.65</v>
      </c>
      <c r="E38" s="139">
        <v>1670.9</v>
      </c>
      <c r="F38" s="140">
        <v>4462389.09</v>
      </c>
      <c r="G38" s="139">
        <v>0</v>
      </c>
      <c r="H38" s="140">
        <v>0</v>
      </c>
      <c r="I38" s="140">
        <v>0</v>
      </c>
      <c r="J38" s="140">
        <v>4462389.09</v>
      </c>
      <c r="K38" s="139" t="s">
        <v>5010</v>
      </c>
      <c r="L38" s="139" t="s">
        <v>7</v>
      </c>
      <c r="M38" s="202"/>
    </row>
    <row r="39" spans="1:13" ht="20.100000000000001" customHeight="1" x14ac:dyDescent="0.25">
      <c r="A39" s="139">
        <v>60</v>
      </c>
      <c r="B39" s="139" t="s">
        <v>5024</v>
      </c>
      <c r="C39" s="139" t="s">
        <v>5006</v>
      </c>
      <c r="D39" s="139">
        <v>785.58</v>
      </c>
      <c r="E39" s="139">
        <v>1670.9</v>
      </c>
      <c r="F39" s="140">
        <v>1312625.6200000001</v>
      </c>
      <c r="G39" s="139">
        <v>0</v>
      </c>
      <c r="H39" s="140">
        <v>0</v>
      </c>
      <c r="I39" s="140">
        <v>0</v>
      </c>
      <c r="J39" s="140">
        <v>1312625.6200000001</v>
      </c>
      <c r="K39" s="139" t="s">
        <v>5010</v>
      </c>
      <c r="L39" s="139" t="s">
        <v>7</v>
      </c>
      <c r="M39" s="202"/>
    </row>
    <row r="40" spans="1:13" ht="20.100000000000001" customHeight="1" x14ac:dyDescent="0.25">
      <c r="A40" s="139">
        <v>61</v>
      </c>
      <c r="B40" s="139" t="s">
        <v>5025</v>
      </c>
      <c r="C40" s="139" t="s">
        <v>5006</v>
      </c>
      <c r="D40" s="139">
        <v>8142.21</v>
      </c>
      <c r="E40" s="139">
        <v>1670.9</v>
      </c>
      <c r="F40" s="140">
        <v>13604818.689999999</v>
      </c>
      <c r="G40" s="139">
        <v>0</v>
      </c>
      <c r="H40" s="140">
        <v>0</v>
      </c>
      <c r="I40" s="140">
        <v>0</v>
      </c>
      <c r="J40" s="140">
        <v>13604818.689999999</v>
      </c>
      <c r="K40" s="139" t="s">
        <v>5010</v>
      </c>
      <c r="L40" s="139" t="s">
        <v>7</v>
      </c>
      <c r="M40" s="202"/>
    </row>
    <row r="41" spans="1:13" ht="20.100000000000001" customHeight="1" x14ac:dyDescent="0.25">
      <c r="A41" s="139">
        <v>62</v>
      </c>
      <c r="B41" s="139" t="s">
        <v>5026</v>
      </c>
      <c r="C41" s="139" t="s">
        <v>5006</v>
      </c>
      <c r="D41" s="139">
        <v>504</v>
      </c>
      <c r="E41" s="139">
        <v>1670.9</v>
      </c>
      <c r="F41" s="140">
        <v>842133.6</v>
      </c>
      <c r="G41" s="139">
        <v>0</v>
      </c>
      <c r="H41" s="140">
        <v>0</v>
      </c>
      <c r="I41" s="140">
        <v>0</v>
      </c>
      <c r="J41" s="140">
        <v>842133.6</v>
      </c>
      <c r="K41" s="139" t="s">
        <v>4989</v>
      </c>
      <c r="L41" s="139" t="s">
        <v>7</v>
      </c>
      <c r="M41" s="202"/>
    </row>
    <row r="42" spans="1:13" ht="20.100000000000001" customHeight="1" x14ac:dyDescent="0.25">
      <c r="A42" s="139">
        <v>63</v>
      </c>
      <c r="B42" s="139" t="s">
        <v>5027</v>
      </c>
      <c r="C42" s="139" t="s">
        <v>5006</v>
      </c>
      <c r="D42" s="139">
        <v>5013.59</v>
      </c>
      <c r="E42" s="139">
        <v>1670.9</v>
      </c>
      <c r="F42" s="140">
        <v>8377207.5300000003</v>
      </c>
      <c r="G42" s="139">
        <v>0</v>
      </c>
      <c r="H42" s="140">
        <v>0</v>
      </c>
      <c r="I42" s="140">
        <v>0</v>
      </c>
      <c r="J42" s="140">
        <v>8377207.5300000003</v>
      </c>
      <c r="K42" s="139" t="s">
        <v>5028</v>
      </c>
      <c r="L42" s="139" t="s">
        <v>7</v>
      </c>
      <c r="M42" s="202"/>
    </row>
    <row r="43" spans="1:13" ht="20.100000000000001" customHeight="1" x14ac:dyDescent="0.25">
      <c r="A43" s="139">
        <v>64</v>
      </c>
      <c r="B43" s="139" t="s">
        <v>5029</v>
      </c>
      <c r="C43" s="139" t="s">
        <v>5006</v>
      </c>
      <c r="D43" s="139">
        <v>3148.27</v>
      </c>
      <c r="E43" s="139">
        <v>1670.9</v>
      </c>
      <c r="F43" s="140">
        <v>5260444.34</v>
      </c>
      <c r="G43" s="139">
        <v>0</v>
      </c>
      <c r="H43" s="140">
        <v>0</v>
      </c>
      <c r="I43" s="140">
        <v>0</v>
      </c>
      <c r="J43" s="140">
        <v>5260444.34</v>
      </c>
      <c r="K43" s="139" t="s">
        <v>5028</v>
      </c>
      <c r="L43" s="139" t="s">
        <v>7</v>
      </c>
      <c r="M43" s="202"/>
    </row>
    <row r="44" spans="1:13" ht="20.100000000000001" customHeight="1" x14ac:dyDescent="0.25">
      <c r="A44" s="139">
        <v>65</v>
      </c>
      <c r="B44" s="139" t="s">
        <v>5030</v>
      </c>
      <c r="C44" s="139" t="s">
        <v>5006</v>
      </c>
      <c r="D44" s="139">
        <v>96567.039999999994</v>
      </c>
      <c r="E44" s="139">
        <v>1670.9</v>
      </c>
      <c r="F44" s="140">
        <v>161353867.13999999</v>
      </c>
      <c r="G44" s="139">
        <v>0</v>
      </c>
      <c r="H44" s="140">
        <v>0</v>
      </c>
      <c r="I44" s="140">
        <v>0</v>
      </c>
      <c r="J44" s="140">
        <v>161353867.13999999</v>
      </c>
      <c r="K44" s="139" t="s">
        <v>4982</v>
      </c>
      <c r="L44" s="139" t="s">
        <v>7</v>
      </c>
      <c r="M44" s="202"/>
    </row>
    <row r="45" spans="1:13" ht="20.100000000000001" customHeight="1" x14ac:dyDescent="0.25">
      <c r="A45" s="139">
        <v>66</v>
      </c>
      <c r="B45" s="139" t="s">
        <v>5031</v>
      </c>
      <c r="C45" s="139" t="s">
        <v>5006</v>
      </c>
      <c r="D45" s="139">
        <v>1295.21</v>
      </c>
      <c r="E45" s="139">
        <v>1670.9</v>
      </c>
      <c r="F45" s="140">
        <v>2164166.39</v>
      </c>
      <c r="G45" s="139">
        <v>0</v>
      </c>
      <c r="H45" s="140">
        <v>0</v>
      </c>
      <c r="I45" s="140">
        <v>0</v>
      </c>
      <c r="J45" s="140">
        <v>2164166.39</v>
      </c>
      <c r="K45" s="139" t="s">
        <v>5028</v>
      </c>
      <c r="L45" s="139" t="s">
        <v>7</v>
      </c>
      <c r="M45" s="202"/>
    </row>
    <row r="46" spans="1:13" ht="20.100000000000001" customHeight="1" x14ac:dyDescent="0.25">
      <c r="A46" s="139">
        <v>71</v>
      </c>
      <c r="B46" s="139" t="s">
        <v>5032</v>
      </c>
      <c r="C46" s="139" t="s">
        <v>5033</v>
      </c>
      <c r="D46" s="139">
        <v>721.65700000000004</v>
      </c>
      <c r="E46" s="139">
        <v>892.1</v>
      </c>
      <c r="F46" s="140">
        <v>643790.21</v>
      </c>
      <c r="G46" s="139">
        <v>0</v>
      </c>
      <c r="H46" s="140">
        <v>0</v>
      </c>
      <c r="I46" s="140">
        <v>0</v>
      </c>
      <c r="J46" s="140">
        <v>643790.21</v>
      </c>
      <c r="K46" s="139" t="s">
        <v>4978</v>
      </c>
      <c r="L46" s="139" t="s">
        <v>7</v>
      </c>
      <c r="M46" s="202"/>
    </row>
    <row r="47" spans="1:13" ht="20.100000000000001" customHeight="1" x14ac:dyDescent="0.25">
      <c r="A47" s="139">
        <v>72</v>
      </c>
      <c r="B47" s="139" t="s">
        <v>5034</v>
      </c>
      <c r="C47" s="139" t="s">
        <v>5033</v>
      </c>
      <c r="D47" s="139">
        <v>1204.8130000000001</v>
      </c>
      <c r="E47" s="139">
        <v>892.1</v>
      </c>
      <c r="F47" s="140">
        <v>1074813.68</v>
      </c>
      <c r="G47" s="139">
        <v>0</v>
      </c>
      <c r="H47" s="140">
        <v>0</v>
      </c>
      <c r="I47" s="140">
        <v>0</v>
      </c>
      <c r="J47" s="140">
        <v>1074813.68</v>
      </c>
      <c r="K47" s="139" t="s">
        <v>4978</v>
      </c>
      <c r="L47" s="139" t="s">
        <v>7</v>
      </c>
      <c r="M47" s="202"/>
    </row>
    <row r="48" spans="1:13" ht="20.100000000000001" customHeight="1" x14ac:dyDescent="0.25">
      <c r="A48" s="139">
        <v>73</v>
      </c>
      <c r="B48" s="139" t="s">
        <v>5035</v>
      </c>
      <c r="C48" s="139" t="s">
        <v>5033</v>
      </c>
      <c r="D48" s="139">
        <v>1117.453</v>
      </c>
      <c r="E48" s="139">
        <v>892.1</v>
      </c>
      <c r="F48" s="140">
        <v>996879.82</v>
      </c>
      <c r="G48" s="139">
        <v>0</v>
      </c>
      <c r="H48" s="140">
        <v>0</v>
      </c>
      <c r="I48" s="140">
        <v>0</v>
      </c>
      <c r="J48" s="140">
        <v>996879.82</v>
      </c>
      <c r="K48" s="139" t="s">
        <v>4978</v>
      </c>
      <c r="L48" s="139" t="s">
        <v>7</v>
      </c>
      <c r="M48" s="202"/>
    </row>
    <row r="49" spans="1:13" ht="20.100000000000001" customHeight="1" x14ac:dyDescent="0.25">
      <c r="A49" s="139">
        <v>74</v>
      </c>
      <c r="B49" s="139" t="s">
        <v>5036</v>
      </c>
      <c r="C49" s="139" t="s">
        <v>5033</v>
      </c>
      <c r="D49" s="139">
        <v>96.9</v>
      </c>
      <c r="E49" s="139">
        <v>892.1</v>
      </c>
      <c r="F49" s="140">
        <v>86444.49</v>
      </c>
      <c r="G49" s="139">
        <v>0</v>
      </c>
      <c r="H49" s="140">
        <v>0</v>
      </c>
      <c r="I49" s="140">
        <v>0</v>
      </c>
      <c r="J49" s="140">
        <v>86444.49</v>
      </c>
      <c r="K49" s="139" t="s">
        <v>4989</v>
      </c>
      <c r="L49" s="139" t="s">
        <v>7</v>
      </c>
      <c r="M49" s="202"/>
    </row>
    <row r="50" spans="1:13" ht="20.100000000000001" customHeight="1" x14ac:dyDescent="0.25">
      <c r="A50" s="139">
        <v>75</v>
      </c>
      <c r="B50" s="139" t="s">
        <v>5037</v>
      </c>
      <c r="C50" s="139" t="s">
        <v>5033</v>
      </c>
      <c r="D50" s="139">
        <v>73.95</v>
      </c>
      <c r="E50" s="139">
        <v>892.1</v>
      </c>
      <c r="F50" s="140">
        <v>65970.8</v>
      </c>
      <c r="G50" s="139">
        <v>0</v>
      </c>
      <c r="H50" s="140">
        <v>0</v>
      </c>
      <c r="I50" s="140">
        <v>0</v>
      </c>
      <c r="J50" s="140">
        <v>65970.8</v>
      </c>
      <c r="K50" s="139" t="s">
        <v>4989</v>
      </c>
      <c r="L50" s="139" t="s">
        <v>7</v>
      </c>
      <c r="M50" s="202"/>
    </row>
    <row r="51" spans="1:13" ht="20.100000000000001" customHeight="1" x14ac:dyDescent="0.25">
      <c r="A51" s="139">
        <v>76</v>
      </c>
      <c r="B51" s="139" t="s">
        <v>5038</v>
      </c>
      <c r="C51" s="139" t="s">
        <v>5033</v>
      </c>
      <c r="D51" s="139">
        <v>53.01</v>
      </c>
      <c r="E51" s="139">
        <v>892.1</v>
      </c>
      <c r="F51" s="140">
        <v>47290.22</v>
      </c>
      <c r="G51" s="139">
        <v>0</v>
      </c>
      <c r="H51" s="140">
        <v>0</v>
      </c>
      <c r="I51" s="140">
        <v>0</v>
      </c>
      <c r="J51" s="140">
        <v>47290.22</v>
      </c>
      <c r="K51" s="139" t="s">
        <v>4989</v>
      </c>
      <c r="L51" s="139" t="s">
        <v>7</v>
      </c>
      <c r="M51" s="202"/>
    </row>
    <row r="52" spans="1:13" ht="20.100000000000001" customHeight="1" x14ac:dyDescent="0.25">
      <c r="A52" s="139">
        <v>77</v>
      </c>
      <c r="B52" s="139" t="s">
        <v>5039</v>
      </c>
      <c r="C52" s="139" t="s">
        <v>5033</v>
      </c>
      <c r="D52" s="139">
        <v>53.87</v>
      </c>
      <c r="E52" s="139">
        <v>892.1</v>
      </c>
      <c r="F52" s="140">
        <v>48057.43</v>
      </c>
      <c r="G52" s="139">
        <v>0</v>
      </c>
      <c r="H52" s="140">
        <v>0</v>
      </c>
      <c r="I52" s="140">
        <v>0</v>
      </c>
      <c r="J52" s="140">
        <v>48057.43</v>
      </c>
      <c r="K52" s="139" t="s">
        <v>4989</v>
      </c>
      <c r="L52" s="139" t="s">
        <v>7</v>
      </c>
      <c r="M52" s="202"/>
    </row>
    <row r="53" spans="1:13" ht="20.100000000000001" customHeight="1" x14ac:dyDescent="0.25">
      <c r="A53" s="139">
        <v>78</v>
      </c>
      <c r="B53" s="139" t="s">
        <v>5040</v>
      </c>
      <c r="C53" s="139" t="s">
        <v>5033</v>
      </c>
      <c r="D53" s="139">
        <v>1178.759</v>
      </c>
      <c r="E53" s="139">
        <v>892.1</v>
      </c>
      <c r="F53" s="140">
        <v>1051570.8999999999</v>
      </c>
      <c r="G53" s="139">
        <v>0</v>
      </c>
      <c r="H53" s="140">
        <v>0</v>
      </c>
      <c r="I53" s="140">
        <v>0</v>
      </c>
      <c r="J53" s="140">
        <v>1051570.8999999999</v>
      </c>
      <c r="K53" s="139" t="s">
        <v>5028</v>
      </c>
      <c r="L53" s="139" t="s">
        <v>7</v>
      </c>
      <c r="M53" s="202"/>
    </row>
    <row r="54" spans="1:13" ht="20.100000000000001" customHeight="1" x14ac:dyDescent="0.25">
      <c r="A54" s="139">
        <v>79</v>
      </c>
      <c r="B54" s="139" t="s">
        <v>5030</v>
      </c>
      <c r="C54" s="139" t="s">
        <v>5033</v>
      </c>
      <c r="D54" s="139">
        <v>45951.63</v>
      </c>
      <c r="E54" s="139">
        <v>892.1</v>
      </c>
      <c r="F54" s="140">
        <v>40993449.119999997</v>
      </c>
      <c r="G54" s="139">
        <v>0</v>
      </c>
      <c r="H54" s="140">
        <v>0</v>
      </c>
      <c r="I54" s="140">
        <v>0</v>
      </c>
      <c r="J54" s="140">
        <v>40993449.119999997</v>
      </c>
      <c r="K54" s="139" t="s">
        <v>4982</v>
      </c>
      <c r="L54" s="139" t="s">
        <v>7</v>
      </c>
      <c r="M54" s="202"/>
    </row>
    <row r="55" spans="1:13" ht="20.100000000000001" customHeight="1" x14ac:dyDescent="0.25">
      <c r="A55" s="139">
        <v>80</v>
      </c>
      <c r="B55" s="139" t="s">
        <v>5041</v>
      </c>
      <c r="C55" s="139" t="s">
        <v>5042</v>
      </c>
      <c r="D55" s="139">
        <v>10465.870000000001</v>
      </c>
      <c r="E55" s="139">
        <v>750</v>
      </c>
      <c r="F55" s="140">
        <v>7849402.5</v>
      </c>
      <c r="G55" s="139">
        <v>0</v>
      </c>
      <c r="H55" s="140">
        <v>0</v>
      </c>
      <c r="I55" s="140">
        <v>0</v>
      </c>
      <c r="J55" s="140">
        <v>7849402.5</v>
      </c>
      <c r="K55" s="139" t="s">
        <v>5043</v>
      </c>
      <c r="L55" s="139" t="s">
        <v>7</v>
      </c>
      <c r="M55" s="202"/>
    </row>
    <row r="56" spans="1:13" ht="20.100000000000001" customHeight="1" x14ac:dyDescent="0.25">
      <c r="A56" s="139">
        <v>81</v>
      </c>
      <c r="B56" s="139" t="s">
        <v>5044</v>
      </c>
      <c r="C56" s="139" t="s">
        <v>5042</v>
      </c>
      <c r="D56" s="139">
        <v>4950.1400000000003</v>
      </c>
      <c r="E56" s="139">
        <v>750</v>
      </c>
      <c r="F56" s="140">
        <v>3712605</v>
      </c>
      <c r="G56" s="139">
        <v>0</v>
      </c>
      <c r="H56" s="140">
        <v>0</v>
      </c>
      <c r="I56" s="140">
        <v>0</v>
      </c>
      <c r="J56" s="140">
        <v>3712605</v>
      </c>
      <c r="K56" s="139" t="s">
        <v>5043</v>
      </c>
      <c r="L56" s="139" t="s">
        <v>7</v>
      </c>
      <c r="M56" s="202"/>
    </row>
    <row r="57" spans="1:13" ht="20.100000000000001" customHeight="1" x14ac:dyDescent="0.25">
      <c r="A57" s="139">
        <v>82</v>
      </c>
      <c r="B57" s="139" t="s">
        <v>5045</v>
      </c>
      <c r="C57" s="139" t="s">
        <v>5042</v>
      </c>
      <c r="D57" s="139">
        <v>3022.13</v>
      </c>
      <c r="E57" s="139">
        <v>750</v>
      </c>
      <c r="F57" s="140">
        <v>2266597.5</v>
      </c>
      <c r="G57" s="139">
        <v>0</v>
      </c>
      <c r="H57" s="140">
        <v>0</v>
      </c>
      <c r="I57" s="140">
        <v>0</v>
      </c>
      <c r="J57" s="140">
        <v>2266597.5</v>
      </c>
      <c r="K57" s="139" t="s">
        <v>5043</v>
      </c>
      <c r="L57" s="139" t="s">
        <v>7</v>
      </c>
      <c r="M57" s="202"/>
    </row>
    <row r="58" spans="1:13" ht="20.100000000000001" customHeight="1" x14ac:dyDescent="0.25">
      <c r="A58" s="139">
        <v>83</v>
      </c>
      <c r="B58" s="139" t="s">
        <v>5046</v>
      </c>
      <c r="C58" s="139" t="s">
        <v>5042</v>
      </c>
      <c r="D58" s="139">
        <v>12048.82</v>
      </c>
      <c r="E58" s="139">
        <v>635.79999999999995</v>
      </c>
      <c r="F58" s="140">
        <v>7660639.7599999998</v>
      </c>
      <c r="G58" s="139">
        <v>0</v>
      </c>
      <c r="H58" s="140">
        <v>0</v>
      </c>
      <c r="I58" s="140">
        <v>0</v>
      </c>
      <c r="J58" s="140">
        <v>7660639.7599999998</v>
      </c>
      <c r="K58" s="139" t="s">
        <v>5043</v>
      </c>
      <c r="L58" s="139" t="s">
        <v>7</v>
      </c>
      <c r="M58" s="202"/>
    </row>
    <row r="59" spans="1:13" ht="20.100000000000001" customHeight="1" x14ac:dyDescent="0.25">
      <c r="A59" s="139">
        <v>84</v>
      </c>
      <c r="B59" s="139" t="s">
        <v>5047</v>
      </c>
      <c r="C59" s="139" t="s">
        <v>5042</v>
      </c>
      <c r="D59" s="139">
        <v>6444.72</v>
      </c>
      <c r="E59" s="139">
        <v>635.79999999999995</v>
      </c>
      <c r="F59" s="140">
        <v>4097552.98</v>
      </c>
      <c r="G59" s="139">
        <v>0</v>
      </c>
      <c r="H59" s="140">
        <v>0</v>
      </c>
      <c r="I59" s="140">
        <v>0</v>
      </c>
      <c r="J59" s="140">
        <v>4097552.98</v>
      </c>
      <c r="K59" s="139" t="s">
        <v>5043</v>
      </c>
      <c r="L59" s="139" t="s">
        <v>7</v>
      </c>
      <c r="M59" s="202"/>
    </row>
    <row r="60" spans="1:13" ht="20.100000000000001" customHeight="1" x14ac:dyDescent="0.25">
      <c r="A60" s="139">
        <v>100</v>
      </c>
      <c r="B60" s="139" t="s">
        <v>5048</v>
      </c>
      <c r="C60" s="139" t="s">
        <v>5042</v>
      </c>
      <c r="D60" s="139">
        <v>35937.800000000003</v>
      </c>
      <c r="E60" s="139">
        <v>635.79999999999995</v>
      </c>
      <c r="F60" s="140">
        <v>22849253.239999998</v>
      </c>
      <c r="G60" s="139">
        <v>0</v>
      </c>
      <c r="H60" s="140">
        <v>0</v>
      </c>
      <c r="I60" s="140">
        <v>0</v>
      </c>
      <c r="J60" s="140">
        <v>22849253.239999998</v>
      </c>
      <c r="K60" s="139" t="s">
        <v>4982</v>
      </c>
      <c r="L60" s="139" t="s">
        <v>7</v>
      </c>
      <c r="M60" s="202"/>
    </row>
    <row r="61" spans="1:13" ht="20.100000000000001" customHeight="1" x14ac:dyDescent="0.25">
      <c r="A61" s="139">
        <v>101</v>
      </c>
      <c r="B61" s="139" t="s">
        <v>5049</v>
      </c>
      <c r="C61" s="139" t="s">
        <v>5050</v>
      </c>
      <c r="D61" s="139">
        <v>2342.23</v>
      </c>
      <c r="E61" s="139">
        <v>1294.7</v>
      </c>
      <c r="F61" s="140">
        <v>3032485.18</v>
      </c>
      <c r="G61" s="139">
        <v>0</v>
      </c>
      <c r="H61" s="140">
        <v>0</v>
      </c>
      <c r="I61" s="140">
        <v>0</v>
      </c>
      <c r="J61" s="140">
        <v>3032485.18</v>
      </c>
      <c r="K61" s="139" t="s">
        <v>5043</v>
      </c>
      <c r="L61" s="139" t="s">
        <v>7</v>
      </c>
      <c r="M61" s="202"/>
    </row>
    <row r="62" spans="1:13" ht="20.100000000000001" customHeight="1" x14ac:dyDescent="0.25">
      <c r="A62" s="139">
        <v>102</v>
      </c>
      <c r="B62" s="139" t="s">
        <v>5051</v>
      </c>
      <c r="C62" s="139" t="s">
        <v>5050</v>
      </c>
      <c r="D62" s="139">
        <v>1926.65</v>
      </c>
      <c r="E62" s="139">
        <v>1294.7</v>
      </c>
      <c r="F62" s="140">
        <v>2494433.7599999998</v>
      </c>
      <c r="G62" s="139">
        <v>0</v>
      </c>
      <c r="H62" s="140">
        <v>0</v>
      </c>
      <c r="I62" s="140">
        <v>0</v>
      </c>
      <c r="J62" s="140">
        <v>2494433.7599999998</v>
      </c>
      <c r="K62" s="139" t="s">
        <v>4978</v>
      </c>
      <c r="L62" s="139" t="s">
        <v>7</v>
      </c>
      <c r="M62" s="202"/>
    </row>
    <row r="63" spans="1:13" ht="20.100000000000001" customHeight="1" x14ac:dyDescent="0.25">
      <c r="A63" s="139">
        <v>103</v>
      </c>
      <c r="B63" s="139" t="s">
        <v>5052</v>
      </c>
      <c r="C63" s="139" t="s">
        <v>5050</v>
      </c>
      <c r="D63" s="139">
        <v>582.01</v>
      </c>
      <c r="E63" s="139">
        <v>1294.7</v>
      </c>
      <c r="F63" s="140">
        <v>753528.35</v>
      </c>
      <c r="G63" s="139">
        <v>0</v>
      </c>
      <c r="H63" s="140">
        <v>0</v>
      </c>
      <c r="I63" s="140">
        <v>0</v>
      </c>
      <c r="J63" s="140">
        <v>753528.35</v>
      </c>
      <c r="K63" s="139" t="s">
        <v>4978</v>
      </c>
      <c r="L63" s="139" t="s">
        <v>7</v>
      </c>
      <c r="M63" s="202"/>
    </row>
    <row r="64" spans="1:13" ht="20.100000000000001" customHeight="1" x14ac:dyDescent="0.25">
      <c r="A64" s="139">
        <v>104</v>
      </c>
      <c r="B64" s="139" t="s">
        <v>5053</v>
      </c>
      <c r="C64" s="139" t="s">
        <v>5050</v>
      </c>
      <c r="D64" s="139">
        <v>10864.81</v>
      </c>
      <c r="E64" s="139">
        <v>1294.7</v>
      </c>
      <c r="F64" s="140">
        <v>14066669.51</v>
      </c>
      <c r="G64" s="139">
        <v>0</v>
      </c>
      <c r="H64" s="140">
        <v>0</v>
      </c>
      <c r="I64" s="140">
        <v>0</v>
      </c>
      <c r="J64" s="140">
        <v>14066669.51</v>
      </c>
      <c r="K64" s="139" t="s">
        <v>4982</v>
      </c>
      <c r="L64" s="139" t="s">
        <v>7</v>
      </c>
      <c r="M64" s="202"/>
    </row>
    <row r="65" spans="1:13" ht="20.100000000000001" customHeight="1" x14ac:dyDescent="0.25">
      <c r="A65" s="139">
        <v>105</v>
      </c>
      <c r="B65" s="139" t="s">
        <v>5054</v>
      </c>
      <c r="C65" s="139" t="s">
        <v>5055</v>
      </c>
      <c r="D65" s="139">
        <v>806.1</v>
      </c>
      <c r="E65" s="139">
        <v>1166</v>
      </c>
      <c r="F65" s="140">
        <v>939912.6</v>
      </c>
      <c r="G65" s="139">
        <v>0</v>
      </c>
      <c r="H65" s="140">
        <v>0</v>
      </c>
      <c r="I65" s="140">
        <v>0</v>
      </c>
      <c r="J65" s="140">
        <v>939912.6</v>
      </c>
      <c r="K65" s="139" t="s">
        <v>4978</v>
      </c>
      <c r="L65" s="139" t="s">
        <v>7</v>
      </c>
      <c r="M65" s="202"/>
    </row>
    <row r="66" spans="1:13" ht="20.100000000000001" customHeight="1" x14ac:dyDescent="0.25">
      <c r="A66" s="139">
        <v>106</v>
      </c>
      <c r="B66" s="139" t="s">
        <v>5056</v>
      </c>
      <c r="C66" s="139" t="s">
        <v>5055</v>
      </c>
      <c r="D66" s="139">
        <v>88</v>
      </c>
      <c r="E66" s="139">
        <v>1166</v>
      </c>
      <c r="F66" s="140">
        <v>102608</v>
      </c>
      <c r="G66" s="139">
        <v>0</v>
      </c>
      <c r="H66" s="140">
        <v>0</v>
      </c>
      <c r="I66" s="140">
        <v>0</v>
      </c>
      <c r="J66" s="140">
        <v>102608</v>
      </c>
      <c r="K66" s="139" t="s">
        <v>4978</v>
      </c>
      <c r="L66" s="139" t="s">
        <v>7</v>
      </c>
      <c r="M66" s="202"/>
    </row>
    <row r="67" spans="1:13" ht="20.100000000000001" customHeight="1" x14ac:dyDescent="0.25">
      <c r="A67" s="139">
        <v>107</v>
      </c>
      <c r="B67" s="139" t="s">
        <v>5057</v>
      </c>
      <c r="C67" s="139" t="s">
        <v>5055</v>
      </c>
      <c r="D67" s="139">
        <v>234.93</v>
      </c>
      <c r="E67" s="139">
        <v>1166</v>
      </c>
      <c r="F67" s="140">
        <v>273928.38</v>
      </c>
      <c r="G67" s="139">
        <v>0</v>
      </c>
      <c r="H67" s="140">
        <v>0</v>
      </c>
      <c r="I67" s="140">
        <v>0</v>
      </c>
      <c r="J67" s="140">
        <v>273928.38</v>
      </c>
      <c r="K67" s="139" t="s">
        <v>4978</v>
      </c>
      <c r="L67" s="139" t="s">
        <v>7</v>
      </c>
      <c r="M67" s="202"/>
    </row>
    <row r="68" spans="1:13" ht="20.100000000000001" customHeight="1" x14ac:dyDescent="0.25">
      <c r="A68" s="139">
        <v>108</v>
      </c>
      <c r="B68" s="139" t="s">
        <v>5058</v>
      </c>
      <c r="C68" s="139" t="s">
        <v>5055</v>
      </c>
      <c r="D68" s="139">
        <v>234.93</v>
      </c>
      <c r="E68" s="139">
        <v>1166</v>
      </c>
      <c r="F68" s="140">
        <v>273928.38</v>
      </c>
      <c r="G68" s="139">
        <v>0</v>
      </c>
      <c r="H68" s="140">
        <v>0</v>
      </c>
      <c r="I68" s="140">
        <v>0</v>
      </c>
      <c r="J68" s="140">
        <v>273928.38</v>
      </c>
      <c r="K68" s="139" t="s">
        <v>4978</v>
      </c>
      <c r="L68" s="139" t="s">
        <v>7</v>
      </c>
      <c r="M68" s="202"/>
    </row>
    <row r="69" spans="1:13" ht="20.100000000000001" customHeight="1" x14ac:dyDescent="0.25">
      <c r="A69" s="139">
        <v>109</v>
      </c>
      <c r="B69" s="139" t="s">
        <v>5059</v>
      </c>
      <c r="C69" s="139" t="s">
        <v>5055</v>
      </c>
      <c r="D69" s="139">
        <v>88</v>
      </c>
      <c r="E69" s="139">
        <v>1166</v>
      </c>
      <c r="F69" s="140">
        <v>102608</v>
      </c>
      <c r="G69" s="139">
        <v>0</v>
      </c>
      <c r="H69" s="140">
        <v>0</v>
      </c>
      <c r="I69" s="140">
        <v>0</v>
      </c>
      <c r="J69" s="140">
        <v>102608</v>
      </c>
      <c r="K69" s="139" t="s">
        <v>4978</v>
      </c>
      <c r="L69" s="139" t="s">
        <v>7</v>
      </c>
      <c r="M69" s="202"/>
    </row>
    <row r="70" spans="1:13" ht="20.100000000000001" customHeight="1" x14ac:dyDescent="0.25">
      <c r="A70" s="139">
        <v>110</v>
      </c>
      <c r="B70" s="139" t="s">
        <v>5060</v>
      </c>
      <c r="C70" s="139" t="s">
        <v>5055</v>
      </c>
      <c r="D70" s="139">
        <v>14835.4</v>
      </c>
      <c r="E70" s="139">
        <v>1166</v>
      </c>
      <c r="F70" s="140">
        <v>17298076.399999999</v>
      </c>
      <c r="G70" s="139">
        <v>0</v>
      </c>
      <c r="H70" s="140">
        <v>0</v>
      </c>
      <c r="I70" s="140">
        <v>0</v>
      </c>
      <c r="J70" s="140">
        <v>17298076.399999999</v>
      </c>
      <c r="K70" s="139" t="s">
        <v>4978</v>
      </c>
      <c r="L70" s="139" t="s">
        <v>7</v>
      </c>
      <c r="M70" s="202"/>
    </row>
    <row r="71" spans="1:13" ht="20.100000000000001" customHeight="1" x14ac:dyDescent="0.25">
      <c r="A71" s="139">
        <v>111</v>
      </c>
      <c r="B71" s="139" t="s">
        <v>5061</v>
      </c>
      <c r="C71" s="139" t="s">
        <v>5062</v>
      </c>
      <c r="D71" s="139">
        <v>88</v>
      </c>
      <c r="E71" s="139">
        <v>1135.2</v>
      </c>
      <c r="F71" s="140">
        <v>99897.600000000006</v>
      </c>
      <c r="G71" s="139">
        <v>0</v>
      </c>
      <c r="H71" s="140">
        <v>0</v>
      </c>
      <c r="I71" s="140">
        <v>0</v>
      </c>
      <c r="J71" s="140">
        <v>99897.600000000006</v>
      </c>
      <c r="K71" s="139" t="s">
        <v>4978</v>
      </c>
      <c r="L71" s="139" t="s">
        <v>7</v>
      </c>
      <c r="M71" s="202"/>
    </row>
    <row r="72" spans="1:13" ht="20.100000000000001" customHeight="1" x14ac:dyDescent="0.25">
      <c r="A72" s="139">
        <v>112</v>
      </c>
      <c r="B72" s="139" t="s">
        <v>5063</v>
      </c>
      <c r="C72" s="139" t="s">
        <v>5062</v>
      </c>
      <c r="D72" s="139">
        <v>250.988</v>
      </c>
      <c r="E72" s="139">
        <v>1135.2</v>
      </c>
      <c r="F72" s="140">
        <v>284921.58</v>
      </c>
      <c r="G72" s="139">
        <v>0</v>
      </c>
      <c r="H72" s="140">
        <v>0</v>
      </c>
      <c r="I72" s="140">
        <v>0</v>
      </c>
      <c r="J72" s="140">
        <v>284921.58</v>
      </c>
      <c r="K72" s="139" t="s">
        <v>4978</v>
      </c>
      <c r="L72" s="139" t="s">
        <v>7</v>
      </c>
      <c r="M72" s="202"/>
    </row>
    <row r="73" spans="1:13" ht="20.100000000000001" customHeight="1" x14ac:dyDescent="0.25">
      <c r="A73" s="139">
        <v>113</v>
      </c>
      <c r="B73" s="139" t="s">
        <v>5064</v>
      </c>
      <c r="C73" s="139" t="s">
        <v>5062</v>
      </c>
      <c r="D73" s="139">
        <v>230.988</v>
      </c>
      <c r="E73" s="139">
        <v>1135.2</v>
      </c>
      <c r="F73" s="140">
        <v>262217.58</v>
      </c>
      <c r="G73" s="139">
        <v>0</v>
      </c>
      <c r="H73" s="140">
        <v>0</v>
      </c>
      <c r="I73" s="140">
        <v>0</v>
      </c>
      <c r="J73" s="140">
        <v>262217.58</v>
      </c>
      <c r="K73" s="139" t="s">
        <v>4978</v>
      </c>
      <c r="L73" s="139" t="s">
        <v>7</v>
      </c>
      <c r="M73" s="202"/>
    </row>
    <row r="74" spans="1:13" ht="20.100000000000001" customHeight="1" x14ac:dyDescent="0.25">
      <c r="A74" s="139">
        <v>114</v>
      </c>
      <c r="B74" s="139" t="s">
        <v>5065</v>
      </c>
      <c r="C74" s="139" t="s">
        <v>5062</v>
      </c>
      <c r="D74" s="139">
        <v>78</v>
      </c>
      <c r="E74" s="139">
        <v>1135.2</v>
      </c>
      <c r="F74" s="140">
        <v>88545.600000000006</v>
      </c>
      <c r="G74" s="139">
        <v>0</v>
      </c>
      <c r="H74" s="140">
        <v>0</v>
      </c>
      <c r="I74" s="140">
        <v>0</v>
      </c>
      <c r="J74" s="140">
        <v>88545.600000000006</v>
      </c>
      <c r="K74" s="139" t="s">
        <v>4978</v>
      </c>
      <c r="L74" s="139" t="s">
        <v>7</v>
      </c>
      <c r="M74" s="202"/>
    </row>
    <row r="75" spans="1:13" ht="20.100000000000001" customHeight="1" x14ac:dyDescent="0.25">
      <c r="A75" s="139">
        <v>115</v>
      </c>
      <c r="B75" s="139" t="s">
        <v>5066</v>
      </c>
      <c r="C75" s="139" t="s">
        <v>5067</v>
      </c>
      <c r="D75" s="139">
        <v>162218.747</v>
      </c>
      <c r="E75" s="139">
        <v>1166</v>
      </c>
      <c r="F75" s="140">
        <v>189147059</v>
      </c>
      <c r="G75" s="139">
        <v>0</v>
      </c>
      <c r="H75" s="140">
        <v>0</v>
      </c>
      <c r="I75" s="140">
        <v>0</v>
      </c>
      <c r="J75" s="140">
        <v>189147059</v>
      </c>
      <c r="K75" s="139" t="s">
        <v>4982</v>
      </c>
      <c r="L75" s="139" t="s">
        <v>7</v>
      </c>
      <c r="M75" s="202"/>
    </row>
    <row r="76" spans="1:13" ht="20.100000000000001" customHeight="1" x14ac:dyDescent="0.25">
      <c r="A76" s="139">
        <v>116</v>
      </c>
      <c r="B76" s="139" t="s">
        <v>5068</v>
      </c>
      <c r="C76" s="139" t="s">
        <v>5069</v>
      </c>
      <c r="D76" s="139">
        <v>14990.66</v>
      </c>
      <c r="E76" s="139">
        <v>555.5</v>
      </c>
      <c r="F76" s="140">
        <v>8327311.6299999999</v>
      </c>
      <c r="G76" s="139">
        <v>0</v>
      </c>
      <c r="H76" s="140">
        <v>0</v>
      </c>
      <c r="I76" s="140">
        <v>7527719.8300000001</v>
      </c>
      <c r="J76" s="140">
        <v>15855031.460000001</v>
      </c>
      <c r="K76" s="139" t="s">
        <v>5070</v>
      </c>
      <c r="L76" s="139" t="s">
        <v>7</v>
      </c>
      <c r="M76" s="202"/>
    </row>
    <row r="77" spans="1:13" ht="20.100000000000001" customHeight="1" x14ac:dyDescent="0.25">
      <c r="A77" s="139">
        <v>120</v>
      </c>
      <c r="B77" s="139" t="s">
        <v>5071</v>
      </c>
      <c r="C77" s="139" t="s">
        <v>5072</v>
      </c>
      <c r="D77" s="139">
        <v>5147.2749999999996</v>
      </c>
      <c r="E77" s="139">
        <v>360</v>
      </c>
      <c r="F77" s="140">
        <v>1853019</v>
      </c>
      <c r="G77" s="139">
        <v>0</v>
      </c>
      <c r="H77" s="140">
        <v>0</v>
      </c>
      <c r="I77" s="140">
        <v>0</v>
      </c>
      <c r="J77" s="140">
        <v>1853019</v>
      </c>
      <c r="K77" s="139" t="s">
        <v>5028</v>
      </c>
      <c r="L77" s="139" t="s">
        <v>7</v>
      </c>
      <c r="M77" s="202"/>
    </row>
    <row r="78" spans="1:13" ht="20.100000000000001" customHeight="1" x14ac:dyDescent="0.25">
      <c r="A78" s="139">
        <v>121</v>
      </c>
      <c r="B78" s="139" t="s">
        <v>5073</v>
      </c>
      <c r="C78" s="139" t="s">
        <v>5072</v>
      </c>
      <c r="D78" s="139">
        <v>4915.152</v>
      </c>
      <c r="E78" s="139">
        <v>360</v>
      </c>
      <c r="F78" s="140">
        <v>1769454.72</v>
      </c>
      <c r="G78" s="139">
        <v>0</v>
      </c>
      <c r="H78" s="140">
        <v>0</v>
      </c>
      <c r="I78" s="140">
        <v>0</v>
      </c>
      <c r="J78" s="140">
        <v>1769454.72</v>
      </c>
      <c r="K78" s="139" t="s">
        <v>5028</v>
      </c>
      <c r="L78" s="139" t="s">
        <v>7</v>
      </c>
      <c r="M78" s="202"/>
    </row>
    <row r="79" spans="1:13" ht="20.100000000000001" customHeight="1" x14ac:dyDescent="0.25">
      <c r="A79" s="139">
        <v>122</v>
      </c>
      <c r="B79" s="139" t="s">
        <v>5074</v>
      </c>
      <c r="C79" s="139" t="s">
        <v>5072</v>
      </c>
      <c r="D79" s="139">
        <v>12774.972</v>
      </c>
      <c r="E79" s="139">
        <v>474.1</v>
      </c>
      <c r="F79" s="140">
        <v>6056614.2300000004</v>
      </c>
      <c r="G79" s="139">
        <v>0</v>
      </c>
      <c r="H79" s="140">
        <v>0</v>
      </c>
      <c r="I79" s="140">
        <v>0</v>
      </c>
      <c r="J79" s="140">
        <v>6056614.2300000004</v>
      </c>
      <c r="K79" s="139" t="s">
        <v>5028</v>
      </c>
      <c r="L79" s="139" t="s">
        <v>7</v>
      </c>
      <c r="M79" s="202"/>
    </row>
    <row r="80" spans="1:13" ht="20.100000000000001" customHeight="1" x14ac:dyDescent="0.25">
      <c r="A80" s="139">
        <v>123</v>
      </c>
      <c r="B80" s="139" t="s">
        <v>5075</v>
      </c>
      <c r="C80" s="139" t="s">
        <v>5072</v>
      </c>
      <c r="D80" s="139">
        <v>12572.825999999999</v>
      </c>
      <c r="E80" s="139">
        <v>474.1</v>
      </c>
      <c r="F80" s="140">
        <v>5960776.8099999996</v>
      </c>
      <c r="G80" s="139">
        <v>0</v>
      </c>
      <c r="H80" s="140">
        <v>0</v>
      </c>
      <c r="I80" s="140">
        <v>0</v>
      </c>
      <c r="J80" s="140">
        <v>5960776.8099999996</v>
      </c>
      <c r="K80" s="139" t="s">
        <v>5028</v>
      </c>
      <c r="L80" s="139" t="s">
        <v>7</v>
      </c>
      <c r="M80" s="202"/>
    </row>
    <row r="81" spans="1:13" ht="20.100000000000001" customHeight="1" x14ac:dyDescent="0.25">
      <c r="A81" s="139">
        <v>124</v>
      </c>
      <c r="B81" s="139" t="s">
        <v>5076</v>
      </c>
      <c r="C81" s="139" t="s">
        <v>5077</v>
      </c>
      <c r="D81" s="139">
        <v>23685.396000000001</v>
      </c>
      <c r="E81" s="139">
        <v>1135.2</v>
      </c>
      <c r="F81" s="140">
        <v>26887661.539999999</v>
      </c>
      <c r="G81" s="139">
        <v>0</v>
      </c>
      <c r="H81" s="140">
        <v>0</v>
      </c>
      <c r="I81" s="140">
        <v>0</v>
      </c>
      <c r="J81" s="140">
        <v>26887661.539999999</v>
      </c>
      <c r="K81" s="139" t="s">
        <v>5078</v>
      </c>
      <c r="L81" s="139" t="s">
        <v>7</v>
      </c>
      <c r="M81" s="202"/>
    </row>
    <row r="82" spans="1:13" ht="20.100000000000001" customHeight="1" x14ac:dyDescent="0.25">
      <c r="A82" s="139">
        <v>125</v>
      </c>
      <c r="B82" s="139" t="s">
        <v>5079</v>
      </c>
      <c r="C82" s="139" t="s">
        <v>5072</v>
      </c>
      <c r="D82" s="139">
        <v>28947.302</v>
      </c>
      <c r="E82" s="139">
        <v>360</v>
      </c>
      <c r="F82" s="140">
        <v>10421028.720000001</v>
      </c>
      <c r="G82" s="139">
        <v>0</v>
      </c>
      <c r="H82" s="140">
        <v>0</v>
      </c>
      <c r="I82" s="140">
        <v>0</v>
      </c>
      <c r="J82" s="140">
        <v>10421028.720000001</v>
      </c>
      <c r="K82" s="139" t="s">
        <v>4980</v>
      </c>
      <c r="L82" s="139" t="s">
        <v>8</v>
      </c>
      <c r="M82" s="202"/>
    </row>
    <row r="83" spans="1:13" ht="20.100000000000001" customHeight="1" x14ac:dyDescent="0.25">
      <c r="A83" s="139">
        <v>126</v>
      </c>
      <c r="B83" s="139" t="s">
        <v>5080</v>
      </c>
      <c r="C83" s="139" t="s">
        <v>5072</v>
      </c>
      <c r="D83" s="139">
        <v>14087.397000000001</v>
      </c>
      <c r="E83" s="139">
        <v>555.5</v>
      </c>
      <c r="F83" s="140">
        <v>7825549.0300000003</v>
      </c>
      <c r="G83" s="139">
        <v>0</v>
      </c>
      <c r="H83" s="140">
        <v>0</v>
      </c>
      <c r="I83" s="140">
        <v>0</v>
      </c>
      <c r="J83" s="140">
        <v>7825549.0300000003</v>
      </c>
      <c r="K83" s="139" t="s">
        <v>5028</v>
      </c>
      <c r="L83" s="139" t="s">
        <v>7</v>
      </c>
      <c r="M83" s="202"/>
    </row>
    <row r="84" spans="1:13" ht="20.100000000000001" customHeight="1" x14ac:dyDescent="0.25">
      <c r="A84" s="139">
        <v>127</v>
      </c>
      <c r="B84" s="139" t="s">
        <v>5081</v>
      </c>
      <c r="C84" s="139" t="s">
        <v>5072</v>
      </c>
      <c r="D84" s="139">
        <v>35486.917999999998</v>
      </c>
      <c r="E84" s="139">
        <v>555.5</v>
      </c>
      <c r="F84" s="140">
        <v>19712982.949999999</v>
      </c>
      <c r="G84" s="139">
        <v>0</v>
      </c>
      <c r="H84" s="140">
        <v>0</v>
      </c>
      <c r="I84" s="140">
        <v>0</v>
      </c>
      <c r="J84" s="140">
        <v>19712982.949999999</v>
      </c>
      <c r="K84" s="139" t="s">
        <v>5028</v>
      </c>
      <c r="L84" s="139" t="s">
        <v>7</v>
      </c>
      <c r="M84" s="202"/>
    </row>
    <row r="85" spans="1:13" ht="20.100000000000001" customHeight="1" x14ac:dyDescent="0.25">
      <c r="A85" s="139">
        <v>128</v>
      </c>
      <c r="B85" s="139" t="s">
        <v>5066</v>
      </c>
      <c r="C85" s="139" t="s">
        <v>5072</v>
      </c>
      <c r="D85" s="139">
        <v>427310.99</v>
      </c>
      <c r="E85" s="139">
        <v>360</v>
      </c>
      <c r="F85" s="140">
        <v>153831956.40000001</v>
      </c>
      <c r="G85" s="139">
        <v>0</v>
      </c>
      <c r="H85" s="140">
        <v>0</v>
      </c>
      <c r="I85" s="140">
        <v>0</v>
      </c>
      <c r="J85" s="140">
        <v>153831956.40000001</v>
      </c>
      <c r="K85" s="139" t="s">
        <v>4982</v>
      </c>
      <c r="L85" s="139" t="s">
        <v>7</v>
      </c>
      <c r="M85" s="202"/>
    </row>
    <row r="86" spans="1:13" ht="20.100000000000001" customHeight="1" x14ac:dyDescent="0.25">
      <c r="A86" s="139">
        <v>138</v>
      </c>
      <c r="B86" s="139" t="s">
        <v>5082</v>
      </c>
      <c r="C86" s="139" t="s">
        <v>5083</v>
      </c>
      <c r="D86" s="139">
        <v>168.04</v>
      </c>
      <c r="E86" s="139">
        <v>1280</v>
      </c>
      <c r="F86" s="140">
        <v>215091.20000000001</v>
      </c>
      <c r="G86" s="139">
        <v>0</v>
      </c>
      <c r="H86" s="140">
        <v>0</v>
      </c>
      <c r="I86" s="140">
        <v>0</v>
      </c>
      <c r="J86" s="140">
        <v>215091.20000000001</v>
      </c>
      <c r="K86" s="139" t="s">
        <v>4980</v>
      </c>
      <c r="L86" s="139" t="s">
        <v>8</v>
      </c>
      <c r="M86" s="202"/>
    </row>
    <row r="87" spans="1:13" ht="20.100000000000001" customHeight="1" x14ac:dyDescent="0.25">
      <c r="A87" s="139">
        <v>139</v>
      </c>
      <c r="B87" s="139" t="s">
        <v>5084</v>
      </c>
      <c r="C87" s="139" t="s">
        <v>5083</v>
      </c>
      <c r="D87" s="139">
        <v>182.56</v>
      </c>
      <c r="E87" s="139">
        <v>1280</v>
      </c>
      <c r="F87" s="140">
        <v>233676.79999999999</v>
      </c>
      <c r="G87" s="139">
        <v>0</v>
      </c>
      <c r="H87" s="140">
        <v>0</v>
      </c>
      <c r="I87" s="140">
        <v>0</v>
      </c>
      <c r="J87" s="140">
        <v>233676.79999999999</v>
      </c>
      <c r="K87" s="139" t="s">
        <v>4980</v>
      </c>
      <c r="L87" s="139" t="s">
        <v>8</v>
      </c>
      <c r="M87" s="202"/>
    </row>
    <row r="88" spans="1:13" ht="20.100000000000001" customHeight="1" x14ac:dyDescent="0.25">
      <c r="A88" s="139">
        <v>140</v>
      </c>
      <c r="B88" s="139" t="s">
        <v>5085</v>
      </c>
      <c r="C88" s="139" t="s">
        <v>5083</v>
      </c>
      <c r="D88" s="139">
        <v>197.08</v>
      </c>
      <c r="E88" s="139">
        <v>1280</v>
      </c>
      <c r="F88" s="140">
        <v>252262.39999999999</v>
      </c>
      <c r="G88" s="139">
        <v>0</v>
      </c>
      <c r="H88" s="140">
        <v>0</v>
      </c>
      <c r="I88" s="140">
        <v>0</v>
      </c>
      <c r="J88" s="140">
        <v>252262.39999999999</v>
      </c>
      <c r="K88" s="139" t="s">
        <v>4980</v>
      </c>
      <c r="L88" s="139" t="s">
        <v>8</v>
      </c>
      <c r="M88" s="202"/>
    </row>
    <row r="89" spans="1:13" ht="20.100000000000001" customHeight="1" x14ac:dyDescent="0.25">
      <c r="A89" s="139">
        <v>141</v>
      </c>
      <c r="B89" s="139" t="s">
        <v>5086</v>
      </c>
      <c r="C89" s="139" t="s">
        <v>5083</v>
      </c>
      <c r="D89" s="139">
        <v>211.61</v>
      </c>
      <c r="E89" s="139">
        <v>1280</v>
      </c>
      <c r="F89" s="140">
        <v>270860.79999999999</v>
      </c>
      <c r="G89" s="139">
        <v>0</v>
      </c>
      <c r="H89" s="140">
        <v>0</v>
      </c>
      <c r="I89" s="140">
        <v>0</v>
      </c>
      <c r="J89" s="140">
        <v>270860.79999999999</v>
      </c>
      <c r="K89" s="139" t="s">
        <v>4980</v>
      </c>
      <c r="L89" s="139" t="s">
        <v>8</v>
      </c>
      <c r="M89" s="202"/>
    </row>
    <row r="90" spans="1:13" ht="20.100000000000001" customHeight="1" x14ac:dyDescent="0.25">
      <c r="A90" s="139">
        <v>142</v>
      </c>
      <c r="B90" s="139" t="s">
        <v>5087</v>
      </c>
      <c r="C90" s="139" t="s">
        <v>5083</v>
      </c>
      <c r="D90" s="139">
        <v>226.13</v>
      </c>
      <c r="E90" s="139">
        <v>1280</v>
      </c>
      <c r="F90" s="140">
        <v>289446.40000000002</v>
      </c>
      <c r="G90" s="139">
        <v>0</v>
      </c>
      <c r="H90" s="140">
        <v>0</v>
      </c>
      <c r="I90" s="140">
        <v>0</v>
      </c>
      <c r="J90" s="140">
        <v>289446.40000000002</v>
      </c>
      <c r="K90" s="139" t="s">
        <v>4980</v>
      </c>
      <c r="L90" s="139" t="s">
        <v>8</v>
      </c>
      <c r="M90" s="202"/>
    </row>
    <row r="91" spans="1:13" ht="20.100000000000001" customHeight="1" x14ac:dyDescent="0.25">
      <c r="A91" s="139">
        <v>143</v>
      </c>
      <c r="B91" s="139" t="s">
        <v>5088</v>
      </c>
      <c r="C91" s="139" t="s">
        <v>5083</v>
      </c>
      <c r="D91" s="139">
        <v>240.65</v>
      </c>
      <c r="E91" s="139">
        <v>1280</v>
      </c>
      <c r="F91" s="140">
        <v>308032</v>
      </c>
      <c r="G91" s="139">
        <v>0</v>
      </c>
      <c r="H91" s="140">
        <v>0</v>
      </c>
      <c r="I91" s="140">
        <v>0</v>
      </c>
      <c r="J91" s="140">
        <v>308032</v>
      </c>
      <c r="K91" s="139" t="s">
        <v>4980</v>
      </c>
      <c r="L91" s="139" t="s">
        <v>8</v>
      </c>
      <c r="M91" s="202"/>
    </row>
    <row r="92" spans="1:13" ht="20.100000000000001" customHeight="1" x14ac:dyDescent="0.25">
      <c r="A92" s="139">
        <v>144</v>
      </c>
      <c r="B92" s="139" t="s">
        <v>5089</v>
      </c>
      <c r="C92" s="139" t="s">
        <v>5083</v>
      </c>
      <c r="D92" s="139">
        <v>255.18</v>
      </c>
      <c r="E92" s="139">
        <v>1280</v>
      </c>
      <c r="F92" s="140">
        <v>326630.40000000002</v>
      </c>
      <c r="G92" s="139">
        <v>0</v>
      </c>
      <c r="H92" s="140">
        <v>0</v>
      </c>
      <c r="I92" s="140">
        <v>0</v>
      </c>
      <c r="J92" s="140">
        <v>326630.40000000002</v>
      </c>
      <c r="K92" s="139" t="s">
        <v>4980</v>
      </c>
      <c r="L92" s="139" t="s">
        <v>8</v>
      </c>
      <c r="M92" s="202"/>
    </row>
    <row r="93" spans="1:13" ht="20.100000000000001" customHeight="1" x14ac:dyDescent="0.25">
      <c r="A93" s="139">
        <v>145</v>
      </c>
      <c r="B93" s="139" t="s">
        <v>5090</v>
      </c>
      <c r="C93" s="139" t="s">
        <v>5083</v>
      </c>
      <c r="D93" s="139">
        <v>269.7</v>
      </c>
      <c r="E93" s="139">
        <v>1280</v>
      </c>
      <c r="F93" s="140">
        <v>345216</v>
      </c>
      <c r="G93" s="139">
        <v>0</v>
      </c>
      <c r="H93" s="140">
        <v>0</v>
      </c>
      <c r="I93" s="140">
        <v>0</v>
      </c>
      <c r="J93" s="140">
        <v>345216</v>
      </c>
      <c r="K93" s="139" t="s">
        <v>4980</v>
      </c>
      <c r="L93" s="139" t="s">
        <v>8</v>
      </c>
      <c r="M93" s="202"/>
    </row>
    <row r="94" spans="1:13" ht="20.100000000000001" customHeight="1" x14ac:dyDescent="0.25">
      <c r="A94" s="139">
        <v>148</v>
      </c>
      <c r="B94" s="139" t="s">
        <v>5091</v>
      </c>
      <c r="C94" s="139" t="s">
        <v>5083</v>
      </c>
      <c r="D94" s="139">
        <v>1189.328</v>
      </c>
      <c r="E94" s="139">
        <v>1280</v>
      </c>
      <c r="F94" s="140">
        <v>1522339.8400000001</v>
      </c>
      <c r="G94" s="139">
        <v>0</v>
      </c>
      <c r="H94" s="140">
        <v>0</v>
      </c>
      <c r="I94" s="140">
        <v>0</v>
      </c>
      <c r="J94" s="140">
        <v>1522339.8400000001</v>
      </c>
      <c r="K94" s="139" t="s">
        <v>4978</v>
      </c>
      <c r="L94" s="139" t="s">
        <v>7</v>
      </c>
      <c r="M94" s="202"/>
    </row>
    <row r="95" spans="1:13" ht="20.100000000000001" customHeight="1" x14ac:dyDescent="0.25">
      <c r="A95" s="139">
        <v>149</v>
      </c>
      <c r="B95" s="139" t="s">
        <v>5092</v>
      </c>
      <c r="C95" s="139" t="s">
        <v>5083</v>
      </c>
      <c r="D95" s="139">
        <v>20553.851999999999</v>
      </c>
      <c r="E95" s="139">
        <v>1280</v>
      </c>
      <c r="F95" s="140">
        <v>26308930.559999999</v>
      </c>
      <c r="G95" s="139">
        <v>0</v>
      </c>
      <c r="H95" s="140">
        <v>0</v>
      </c>
      <c r="I95" s="140">
        <v>0</v>
      </c>
      <c r="J95" s="140">
        <v>26308930.559999999</v>
      </c>
      <c r="K95" s="139" t="s">
        <v>4982</v>
      </c>
      <c r="L95" s="139" t="s">
        <v>7</v>
      </c>
      <c r="M95" s="202"/>
    </row>
    <row r="96" spans="1:13" ht="20.100000000000001" customHeight="1" x14ac:dyDescent="0.25">
      <c r="A96" s="139">
        <v>150</v>
      </c>
      <c r="B96" s="139" t="s">
        <v>5093</v>
      </c>
      <c r="C96" s="139" t="s">
        <v>5094</v>
      </c>
      <c r="D96" s="139">
        <v>356.97</v>
      </c>
      <c r="E96" s="139">
        <v>1166</v>
      </c>
      <c r="F96" s="140">
        <v>416227.02</v>
      </c>
      <c r="G96" s="139">
        <v>0</v>
      </c>
      <c r="H96" s="140">
        <v>0</v>
      </c>
      <c r="I96" s="140">
        <v>0</v>
      </c>
      <c r="J96" s="140">
        <v>416227.02</v>
      </c>
      <c r="K96" s="139" t="s">
        <v>4978</v>
      </c>
      <c r="L96" s="139" t="s">
        <v>7</v>
      </c>
      <c r="M96" s="202"/>
    </row>
    <row r="97" spans="1:13" ht="20.100000000000001" customHeight="1" x14ac:dyDescent="0.25">
      <c r="A97" s="139">
        <v>151</v>
      </c>
      <c r="B97" s="139" t="s">
        <v>5095</v>
      </c>
      <c r="C97" s="139" t="s">
        <v>5094</v>
      </c>
      <c r="D97" s="139">
        <v>43989.79</v>
      </c>
      <c r="E97" s="139">
        <v>1166</v>
      </c>
      <c r="F97" s="140">
        <v>51292095.140000001</v>
      </c>
      <c r="G97" s="139">
        <v>0</v>
      </c>
      <c r="H97" s="140">
        <v>0</v>
      </c>
      <c r="I97" s="140">
        <v>0</v>
      </c>
      <c r="J97" s="140">
        <v>51292095.140000001</v>
      </c>
      <c r="K97" s="139" t="s">
        <v>4982</v>
      </c>
      <c r="L97" s="139" t="s">
        <v>7</v>
      </c>
      <c r="M97" s="202"/>
    </row>
    <row r="98" spans="1:13" ht="20.100000000000001" customHeight="1" x14ac:dyDescent="0.25">
      <c r="A98" s="139">
        <v>152</v>
      </c>
      <c r="B98" s="139" t="s">
        <v>5095</v>
      </c>
      <c r="C98" s="139" t="s">
        <v>5096</v>
      </c>
      <c r="D98" s="139">
        <v>4966.75</v>
      </c>
      <c r="E98" s="139">
        <v>1166</v>
      </c>
      <c r="F98" s="140">
        <v>5791230.5</v>
      </c>
      <c r="G98" s="139">
        <v>0</v>
      </c>
      <c r="H98" s="140">
        <v>0</v>
      </c>
      <c r="I98" s="140">
        <v>0</v>
      </c>
      <c r="J98" s="140">
        <v>5791230.5</v>
      </c>
      <c r="K98" s="139" t="s">
        <v>4982</v>
      </c>
      <c r="L98" s="139" t="s">
        <v>7</v>
      </c>
      <c r="M98" s="202"/>
    </row>
    <row r="99" spans="1:13" ht="20.100000000000001" customHeight="1" x14ac:dyDescent="0.25">
      <c r="A99" s="139">
        <v>153</v>
      </c>
      <c r="B99" s="139" t="s">
        <v>5097</v>
      </c>
      <c r="C99" s="139" t="s">
        <v>5098</v>
      </c>
      <c r="D99" s="139">
        <v>60.378999999999998</v>
      </c>
      <c r="E99" s="139">
        <v>1350</v>
      </c>
      <c r="F99" s="140">
        <v>81511.649999999994</v>
      </c>
      <c r="G99" s="139">
        <v>0</v>
      </c>
      <c r="H99" s="140">
        <v>0</v>
      </c>
      <c r="I99" s="140">
        <v>0</v>
      </c>
      <c r="J99" s="140">
        <v>81511.649999999994</v>
      </c>
      <c r="K99" s="139" t="s">
        <v>4989</v>
      </c>
      <c r="L99" s="139" t="s">
        <v>7</v>
      </c>
      <c r="M99" s="202"/>
    </row>
    <row r="100" spans="1:13" ht="20.100000000000001" customHeight="1" x14ac:dyDescent="0.25">
      <c r="A100" s="139">
        <v>154</v>
      </c>
      <c r="B100" s="139" t="s">
        <v>5099</v>
      </c>
      <c r="C100" s="139" t="s">
        <v>5098</v>
      </c>
      <c r="D100" s="139">
        <v>97.551000000000002</v>
      </c>
      <c r="E100" s="139">
        <v>1350</v>
      </c>
      <c r="F100" s="140">
        <v>131693.85</v>
      </c>
      <c r="G100" s="139">
        <v>0</v>
      </c>
      <c r="H100" s="140">
        <v>0</v>
      </c>
      <c r="I100" s="140">
        <v>0</v>
      </c>
      <c r="J100" s="140">
        <v>131693.85</v>
      </c>
      <c r="K100" s="139" t="s">
        <v>4989</v>
      </c>
      <c r="L100" s="139" t="s">
        <v>7</v>
      </c>
      <c r="M100" s="202"/>
    </row>
    <row r="101" spans="1:13" ht="20.100000000000001" customHeight="1" x14ac:dyDescent="0.25">
      <c r="A101" s="139">
        <v>155</v>
      </c>
      <c r="B101" s="139" t="s">
        <v>5100</v>
      </c>
      <c r="C101" s="139" t="s">
        <v>5098</v>
      </c>
      <c r="D101" s="139">
        <v>824.27300000000002</v>
      </c>
      <c r="E101" s="139">
        <v>1350</v>
      </c>
      <c r="F101" s="140">
        <v>1112768.55</v>
      </c>
      <c r="G101" s="139">
        <v>0</v>
      </c>
      <c r="H101" s="140">
        <v>0</v>
      </c>
      <c r="I101" s="140">
        <v>0</v>
      </c>
      <c r="J101" s="140">
        <v>1112768.55</v>
      </c>
      <c r="K101" s="139" t="s">
        <v>4978</v>
      </c>
      <c r="L101" s="139" t="s">
        <v>7</v>
      </c>
      <c r="M101" s="202"/>
    </row>
    <row r="102" spans="1:13" ht="20.100000000000001" customHeight="1" x14ac:dyDescent="0.25">
      <c r="A102" s="139">
        <v>156</v>
      </c>
      <c r="B102" s="139" t="s">
        <v>5101</v>
      </c>
      <c r="C102" s="139" t="s">
        <v>5098</v>
      </c>
      <c r="D102" s="139">
        <v>89.180999999999997</v>
      </c>
      <c r="E102" s="139">
        <v>1350</v>
      </c>
      <c r="F102" s="140">
        <v>120394.35</v>
      </c>
      <c r="G102" s="139">
        <v>0</v>
      </c>
      <c r="H102" s="140">
        <v>0</v>
      </c>
      <c r="I102" s="140">
        <v>0</v>
      </c>
      <c r="J102" s="140">
        <v>120394.35</v>
      </c>
      <c r="K102" s="139" t="s">
        <v>4978</v>
      </c>
      <c r="L102" s="139" t="s">
        <v>7</v>
      </c>
      <c r="M102" s="202"/>
    </row>
    <row r="103" spans="1:13" ht="20.100000000000001" customHeight="1" x14ac:dyDescent="0.25">
      <c r="A103" s="139">
        <v>157</v>
      </c>
      <c r="B103" s="139" t="s">
        <v>5004</v>
      </c>
      <c r="C103" s="139" t="s">
        <v>5098</v>
      </c>
      <c r="D103" s="139">
        <v>7066.62</v>
      </c>
      <c r="E103" s="139">
        <v>1350</v>
      </c>
      <c r="F103" s="140">
        <v>9539937</v>
      </c>
      <c r="G103" s="139">
        <v>0</v>
      </c>
      <c r="H103" s="140">
        <v>0</v>
      </c>
      <c r="I103" s="140">
        <v>0</v>
      </c>
      <c r="J103" s="140">
        <v>9539937</v>
      </c>
      <c r="K103" s="139" t="s">
        <v>4982</v>
      </c>
      <c r="L103" s="139" t="s">
        <v>7</v>
      </c>
      <c r="M103" s="202"/>
    </row>
    <row r="104" spans="1:13" ht="20.100000000000001" customHeight="1" x14ac:dyDescent="0.25">
      <c r="A104" s="139">
        <v>158</v>
      </c>
      <c r="B104" s="139" t="s">
        <v>5102</v>
      </c>
      <c r="C104" s="139" t="s">
        <v>5103</v>
      </c>
      <c r="D104" s="139">
        <v>2788.06</v>
      </c>
      <c r="E104" s="139">
        <v>1153.9000000000001</v>
      </c>
      <c r="F104" s="140">
        <v>3217142.43</v>
      </c>
      <c r="G104" s="139">
        <v>0</v>
      </c>
      <c r="H104" s="140">
        <v>0</v>
      </c>
      <c r="I104" s="140">
        <v>0</v>
      </c>
      <c r="J104" s="140">
        <v>3217142.43</v>
      </c>
      <c r="K104" s="139" t="s">
        <v>4978</v>
      </c>
      <c r="L104" s="139" t="s">
        <v>7</v>
      </c>
      <c r="M104" s="202"/>
    </row>
    <row r="105" spans="1:13" ht="20.100000000000001" customHeight="1" x14ac:dyDescent="0.25">
      <c r="A105" s="139">
        <v>159</v>
      </c>
      <c r="B105" s="139" t="s">
        <v>5066</v>
      </c>
      <c r="C105" s="139" t="s">
        <v>5104</v>
      </c>
      <c r="D105" s="139">
        <v>116875.89</v>
      </c>
      <c r="E105" s="139">
        <v>1153.9000000000001</v>
      </c>
      <c r="F105" s="140">
        <v>134863089.47</v>
      </c>
      <c r="G105" s="139">
        <v>0</v>
      </c>
      <c r="H105" s="140">
        <v>0</v>
      </c>
      <c r="I105" s="140">
        <v>0</v>
      </c>
      <c r="J105" s="140">
        <v>134863089.47</v>
      </c>
      <c r="K105" s="139" t="s">
        <v>4982</v>
      </c>
      <c r="L105" s="139" t="s">
        <v>7</v>
      </c>
      <c r="M105" s="202"/>
    </row>
    <row r="106" spans="1:13" ht="20.100000000000001" customHeight="1" x14ac:dyDescent="0.25">
      <c r="A106" s="139">
        <v>160</v>
      </c>
      <c r="B106" s="139" t="s">
        <v>5105</v>
      </c>
      <c r="C106" s="139" t="s">
        <v>5106</v>
      </c>
      <c r="D106" s="139">
        <v>4238.8500000000004</v>
      </c>
      <c r="E106" s="139">
        <v>1135.2</v>
      </c>
      <c r="F106" s="140">
        <v>4811942.5199999996</v>
      </c>
      <c r="G106" s="139">
        <v>0</v>
      </c>
      <c r="H106" s="140">
        <v>0</v>
      </c>
      <c r="I106" s="140">
        <v>0</v>
      </c>
      <c r="J106" s="140">
        <v>4811942.5199999996</v>
      </c>
      <c r="K106" s="139" t="s">
        <v>4978</v>
      </c>
      <c r="L106" s="139" t="s">
        <v>7</v>
      </c>
      <c r="M106" s="202"/>
    </row>
    <row r="107" spans="1:13" ht="20.100000000000001" customHeight="1" x14ac:dyDescent="0.25">
      <c r="A107" s="139">
        <v>161</v>
      </c>
      <c r="B107" s="139" t="s">
        <v>5066</v>
      </c>
      <c r="C107" s="139" t="s">
        <v>5106</v>
      </c>
      <c r="D107" s="139">
        <v>30818.46</v>
      </c>
      <c r="E107" s="139">
        <v>1135.2</v>
      </c>
      <c r="F107" s="140">
        <v>34985115.789999999</v>
      </c>
      <c r="G107" s="139">
        <v>0</v>
      </c>
      <c r="H107" s="140">
        <v>0</v>
      </c>
      <c r="I107" s="140">
        <v>0</v>
      </c>
      <c r="J107" s="140">
        <v>34985115.789999999</v>
      </c>
      <c r="K107" s="139" t="s">
        <v>4982</v>
      </c>
      <c r="L107" s="139" t="s">
        <v>7</v>
      </c>
      <c r="M107" s="202"/>
    </row>
    <row r="108" spans="1:13" ht="20.100000000000001" customHeight="1" x14ac:dyDescent="0.25">
      <c r="A108" s="139">
        <v>162</v>
      </c>
      <c r="B108" s="139" t="s">
        <v>5107</v>
      </c>
      <c r="C108" s="139" t="s">
        <v>5108</v>
      </c>
      <c r="D108" s="139">
        <v>793.8</v>
      </c>
      <c r="E108" s="139">
        <v>1166</v>
      </c>
      <c r="F108" s="140">
        <v>925570.8</v>
      </c>
      <c r="G108" s="139">
        <v>0</v>
      </c>
      <c r="H108" s="140">
        <v>0</v>
      </c>
      <c r="I108" s="140">
        <v>0</v>
      </c>
      <c r="J108" s="140">
        <v>925570.8</v>
      </c>
      <c r="K108" s="139" t="s">
        <v>4980</v>
      </c>
      <c r="L108" s="139" t="s">
        <v>8</v>
      </c>
      <c r="M108" s="202"/>
    </row>
    <row r="109" spans="1:13" ht="20.100000000000001" customHeight="1" x14ac:dyDescent="0.25">
      <c r="A109" s="139">
        <v>163</v>
      </c>
      <c r="B109" s="139" t="s">
        <v>5109</v>
      </c>
      <c r="C109" s="139" t="s">
        <v>5108</v>
      </c>
      <c r="D109" s="139">
        <v>256.29899999999998</v>
      </c>
      <c r="E109" s="139">
        <v>1166</v>
      </c>
      <c r="F109" s="140">
        <v>298844.63</v>
      </c>
      <c r="G109" s="139">
        <v>0</v>
      </c>
      <c r="H109" s="140">
        <v>0</v>
      </c>
      <c r="I109" s="140">
        <v>0</v>
      </c>
      <c r="J109" s="140">
        <v>298844.63</v>
      </c>
      <c r="K109" s="139" t="s">
        <v>4980</v>
      </c>
      <c r="L109" s="139" t="s">
        <v>8</v>
      </c>
      <c r="M109" s="202"/>
    </row>
    <row r="110" spans="1:13" ht="20.100000000000001" customHeight="1" x14ac:dyDescent="0.25">
      <c r="A110" s="139">
        <v>164</v>
      </c>
      <c r="B110" s="139" t="s">
        <v>5110</v>
      </c>
      <c r="C110" s="139" t="s">
        <v>5108</v>
      </c>
      <c r="D110" s="139">
        <v>847.15099999999995</v>
      </c>
      <c r="E110" s="139">
        <v>1166</v>
      </c>
      <c r="F110" s="140">
        <v>987778.07</v>
      </c>
      <c r="G110" s="139">
        <v>0</v>
      </c>
      <c r="H110" s="140">
        <v>0</v>
      </c>
      <c r="I110" s="140">
        <v>0</v>
      </c>
      <c r="J110" s="140">
        <v>987778.07</v>
      </c>
      <c r="K110" s="139" t="s">
        <v>4978</v>
      </c>
      <c r="L110" s="139" t="s">
        <v>7</v>
      </c>
      <c r="M110" s="202"/>
    </row>
    <row r="111" spans="1:13" ht="20.100000000000001" customHeight="1" x14ac:dyDescent="0.25">
      <c r="A111" s="139">
        <v>165</v>
      </c>
      <c r="B111" s="139" t="s">
        <v>5111</v>
      </c>
      <c r="C111" s="139" t="s">
        <v>5108</v>
      </c>
      <c r="D111" s="139">
        <v>1074.5519999999999</v>
      </c>
      <c r="E111" s="139">
        <v>1166</v>
      </c>
      <c r="F111" s="140">
        <v>1252927.6299999999</v>
      </c>
      <c r="G111" s="139">
        <v>0</v>
      </c>
      <c r="H111" s="140">
        <v>0</v>
      </c>
      <c r="I111" s="140">
        <v>0</v>
      </c>
      <c r="J111" s="140">
        <v>1252927.6299999999</v>
      </c>
      <c r="K111" s="139" t="s">
        <v>4978</v>
      </c>
      <c r="L111" s="139" t="s">
        <v>7</v>
      </c>
      <c r="M111" s="202"/>
    </row>
    <row r="112" spans="1:13" ht="20.100000000000001" customHeight="1" x14ac:dyDescent="0.25">
      <c r="A112" s="139">
        <v>166</v>
      </c>
      <c r="B112" s="139" t="s">
        <v>5112</v>
      </c>
      <c r="C112" s="139" t="s">
        <v>5108</v>
      </c>
      <c r="D112" s="139">
        <v>145.00800000000001</v>
      </c>
      <c r="E112" s="139">
        <v>1166</v>
      </c>
      <c r="F112" s="140">
        <v>169079.33</v>
      </c>
      <c r="G112" s="139">
        <v>0</v>
      </c>
      <c r="H112" s="140">
        <v>0</v>
      </c>
      <c r="I112" s="140">
        <v>0</v>
      </c>
      <c r="J112" s="140">
        <v>169079.33</v>
      </c>
      <c r="K112" s="139" t="s">
        <v>4978</v>
      </c>
      <c r="L112" s="139" t="s">
        <v>7</v>
      </c>
      <c r="M112" s="202"/>
    </row>
    <row r="113" spans="1:13" ht="20.100000000000001" customHeight="1" x14ac:dyDescent="0.25">
      <c r="A113" s="139">
        <v>167</v>
      </c>
      <c r="B113" s="139" t="s">
        <v>5113</v>
      </c>
      <c r="C113" s="139" t="s">
        <v>5108</v>
      </c>
      <c r="D113" s="139">
        <v>74.394000000000005</v>
      </c>
      <c r="E113" s="139">
        <v>1166</v>
      </c>
      <c r="F113" s="140">
        <v>86743.4</v>
      </c>
      <c r="G113" s="139">
        <v>0</v>
      </c>
      <c r="H113" s="140">
        <v>0</v>
      </c>
      <c r="I113" s="140">
        <v>0</v>
      </c>
      <c r="J113" s="140">
        <v>86743.4</v>
      </c>
      <c r="K113" s="139" t="s">
        <v>4978</v>
      </c>
      <c r="L113" s="139" t="s">
        <v>7</v>
      </c>
      <c r="M113" s="202"/>
    </row>
    <row r="114" spans="1:13" ht="20.100000000000001" customHeight="1" x14ac:dyDescent="0.25">
      <c r="A114" s="139">
        <v>168</v>
      </c>
      <c r="B114" s="139" t="s">
        <v>5114</v>
      </c>
      <c r="C114" s="139" t="s">
        <v>5108</v>
      </c>
      <c r="D114" s="139">
        <v>9491.65</v>
      </c>
      <c r="E114" s="139">
        <v>1166</v>
      </c>
      <c r="F114" s="140">
        <v>11067263.9</v>
      </c>
      <c r="G114" s="139">
        <v>0</v>
      </c>
      <c r="H114" s="140">
        <v>0</v>
      </c>
      <c r="I114" s="140">
        <v>0</v>
      </c>
      <c r="J114" s="140">
        <v>11067263.9</v>
      </c>
      <c r="K114" s="139" t="s">
        <v>4982</v>
      </c>
      <c r="L114" s="139" t="s">
        <v>7</v>
      </c>
      <c r="M114" s="202"/>
    </row>
    <row r="115" spans="1:13" ht="20.100000000000001" customHeight="1" x14ac:dyDescent="0.25">
      <c r="A115" s="139">
        <v>169</v>
      </c>
      <c r="B115" s="139" t="s">
        <v>5115</v>
      </c>
      <c r="C115" s="139" t="s">
        <v>5116</v>
      </c>
      <c r="D115" s="139">
        <v>1985.89</v>
      </c>
      <c r="E115" s="139">
        <v>1023</v>
      </c>
      <c r="F115" s="140">
        <v>2031565.47</v>
      </c>
      <c r="G115" s="139">
        <v>0</v>
      </c>
      <c r="H115" s="140">
        <v>0</v>
      </c>
      <c r="I115" s="140">
        <v>0</v>
      </c>
      <c r="J115" s="140">
        <v>2031565.47</v>
      </c>
      <c r="K115" s="139" t="s">
        <v>4978</v>
      </c>
      <c r="L115" s="139" t="s">
        <v>7</v>
      </c>
      <c r="M115" s="202"/>
    </row>
    <row r="116" spans="1:13" ht="20.100000000000001" customHeight="1" x14ac:dyDescent="0.25">
      <c r="A116" s="139">
        <v>170</v>
      </c>
      <c r="B116" s="139" t="s">
        <v>5117</v>
      </c>
      <c r="C116" s="139" t="s">
        <v>5116</v>
      </c>
      <c r="D116" s="139">
        <v>132.1</v>
      </c>
      <c r="E116" s="139">
        <v>1023</v>
      </c>
      <c r="F116" s="140">
        <v>135138.29999999999</v>
      </c>
      <c r="G116" s="139">
        <v>0</v>
      </c>
      <c r="H116" s="140">
        <v>0</v>
      </c>
      <c r="I116" s="140">
        <v>0</v>
      </c>
      <c r="J116" s="140">
        <v>135138.29999999999</v>
      </c>
      <c r="K116" s="139" t="s">
        <v>4989</v>
      </c>
      <c r="L116" s="139" t="s">
        <v>7</v>
      </c>
      <c r="M116" s="202"/>
    </row>
    <row r="117" spans="1:13" ht="20.100000000000001" customHeight="1" x14ac:dyDescent="0.25">
      <c r="A117" s="139">
        <v>171</v>
      </c>
      <c r="B117" s="139" t="s">
        <v>5118</v>
      </c>
      <c r="C117" s="139" t="s">
        <v>5116</v>
      </c>
      <c r="D117" s="139">
        <v>916.63</v>
      </c>
      <c r="E117" s="139">
        <v>1023</v>
      </c>
      <c r="F117" s="140">
        <v>937712.49</v>
      </c>
      <c r="G117" s="139">
        <v>0</v>
      </c>
      <c r="H117" s="140">
        <v>0</v>
      </c>
      <c r="I117" s="140">
        <v>0</v>
      </c>
      <c r="J117" s="140">
        <v>937712.49</v>
      </c>
      <c r="K117" s="139" t="s">
        <v>4989</v>
      </c>
      <c r="L117" s="139" t="s">
        <v>7</v>
      </c>
      <c r="M117" s="202"/>
    </row>
    <row r="118" spans="1:13" ht="20.100000000000001" customHeight="1" x14ac:dyDescent="0.25">
      <c r="A118" s="139">
        <v>172</v>
      </c>
      <c r="B118" s="139" t="s">
        <v>5119</v>
      </c>
      <c r="C118" s="139" t="s">
        <v>5116</v>
      </c>
      <c r="D118" s="139">
        <v>415.58</v>
      </c>
      <c r="E118" s="139">
        <v>1023</v>
      </c>
      <c r="F118" s="140">
        <v>425138.34</v>
      </c>
      <c r="G118" s="139">
        <v>0</v>
      </c>
      <c r="H118" s="140">
        <v>0</v>
      </c>
      <c r="I118" s="140">
        <v>0</v>
      </c>
      <c r="J118" s="140">
        <v>425138.34</v>
      </c>
      <c r="K118" s="139" t="s">
        <v>5010</v>
      </c>
      <c r="L118" s="139" t="s">
        <v>7</v>
      </c>
      <c r="M118" s="202"/>
    </row>
    <row r="119" spans="1:13" ht="20.100000000000001" customHeight="1" x14ac:dyDescent="0.25">
      <c r="A119" s="139">
        <v>173</v>
      </c>
      <c r="B119" s="139" t="s">
        <v>5120</v>
      </c>
      <c r="C119" s="139" t="s">
        <v>5116</v>
      </c>
      <c r="D119" s="139">
        <v>5952.5290000000005</v>
      </c>
      <c r="E119" s="139">
        <v>1023</v>
      </c>
      <c r="F119" s="140">
        <v>6089437.1699999999</v>
      </c>
      <c r="G119" s="139">
        <v>0</v>
      </c>
      <c r="H119" s="140">
        <v>0</v>
      </c>
      <c r="I119" s="140">
        <v>0</v>
      </c>
      <c r="J119" s="140">
        <v>6089437.1699999999</v>
      </c>
      <c r="K119" s="139" t="s">
        <v>4980</v>
      </c>
      <c r="L119" s="139" t="s">
        <v>8</v>
      </c>
      <c r="M119" s="202"/>
    </row>
    <row r="120" spans="1:13" ht="20.100000000000001" customHeight="1" x14ac:dyDescent="0.25">
      <c r="A120" s="139">
        <v>174</v>
      </c>
      <c r="B120" s="139" t="s">
        <v>5030</v>
      </c>
      <c r="C120" s="139" t="s">
        <v>5116</v>
      </c>
      <c r="D120" s="139">
        <v>10415.61</v>
      </c>
      <c r="E120" s="139">
        <v>1023</v>
      </c>
      <c r="F120" s="140">
        <v>10655169.029999999</v>
      </c>
      <c r="G120" s="139">
        <v>0</v>
      </c>
      <c r="H120" s="140">
        <v>0</v>
      </c>
      <c r="I120" s="140">
        <v>0</v>
      </c>
      <c r="J120" s="140">
        <v>10655169.029999999</v>
      </c>
      <c r="K120" s="139" t="s">
        <v>4982</v>
      </c>
      <c r="L120" s="139" t="s">
        <v>7</v>
      </c>
      <c r="M120" s="202"/>
    </row>
    <row r="121" spans="1:13" ht="20.100000000000001" customHeight="1" x14ac:dyDescent="0.25">
      <c r="A121" s="139">
        <v>175</v>
      </c>
      <c r="B121" s="139" t="s">
        <v>5121</v>
      </c>
      <c r="C121" s="139" t="s">
        <v>5122</v>
      </c>
      <c r="D121" s="139">
        <v>284</v>
      </c>
      <c r="E121" s="139">
        <v>1327.7</v>
      </c>
      <c r="F121" s="140">
        <v>377066.8</v>
      </c>
      <c r="G121" s="139">
        <v>0</v>
      </c>
      <c r="H121" s="140">
        <v>0</v>
      </c>
      <c r="I121" s="140">
        <v>0</v>
      </c>
      <c r="J121" s="140">
        <v>377066.8</v>
      </c>
      <c r="K121" s="139" t="s">
        <v>4978</v>
      </c>
      <c r="L121" s="139" t="s">
        <v>7</v>
      </c>
      <c r="M121" s="202"/>
    </row>
    <row r="122" spans="1:13" ht="20.100000000000001" customHeight="1" x14ac:dyDescent="0.25">
      <c r="A122" s="139">
        <v>176</v>
      </c>
      <c r="B122" s="139" t="s">
        <v>5030</v>
      </c>
      <c r="C122" s="139" t="s">
        <v>5122</v>
      </c>
      <c r="D122" s="139">
        <v>2643.7939999999999</v>
      </c>
      <c r="E122" s="139">
        <v>1327.7</v>
      </c>
      <c r="F122" s="140">
        <v>3510165.29</v>
      </c>
      <c r="G122" s="139">
        <v>0</v>
      </c>
      <c r="H122" s="140">
        <v>0</v>
      </c>
      <c r="I122" s="140">
        <v>0</v>
      </c>
      <c r="J122" s="140">
        <v>3510165.29</v>
      </c>
      <c r="K122" s="139" t="s">
        <v>4982</v>
      </c>
      <c r="L122" s="139" t="s">
        <v>7</v>
      </c>
      <c r="M122" s="202"/>
    </row>
    <row r="123" spans="1:13" ht="20.100000000000001" customHeight="1" x14ac:dyDescent="0.25">
      <c r="A123" s="139">
        <v>177</v>
      </c>
      <c r="B123" s="139" t="s">
        <v>5123</v>
      </c>
      <c r="C123" s="139" t="s">
        <v>5124</v>
      </c>
      <c r="D123" s="139">
        <v>4781.13</v>
      </c>
      <c r="E123" s="139">
        <v>1109.9000000000001</v>
      </c>
      <c r="F123" s="140">
        <v>5306576.1900000004</v>
      </c>
      <c r="G123" s="139">
        <v>0</v>
      </c>
      <c r="H123" s="140">
        <v>0</v>
      </c>
      <c r="I123" s="140">
        <v>0</v>
      </c>
      <c r="J123" s="140">
        <v>5306576.1900000004</v>
      </c>
      <c r="K123" s="139" t="s">
        <v>4978</v>
      </c>
      <c r="L123" s="139" t="s">
        <v>7</v>
      </c>
      <c r="M123" s="202"/>
    </row>
    <row r="124" spans="1:13" ht="20.100000000000001" customHeight="1" x14ac:dyDescent="0.25">
      <c r="A124" s="139">
        <v>178</v>
      </c>
      <c r="B124" s="139" t="s">
        <v>5125</v>
      </c>
      <c r="C124" s="139" t="s">
        <v>5124</v>
      </c>
      <c r="D124" s="139">
        <v>25624.17</v>
      </c>
      <c r="E124" s="139">
        <v>1109.9000000000001</v>
      </c>
      <c r="F124" s="140">
        <v>28440266.280000001</v>
      </c>
      <c r="G124" s="139">
        <v>0</v>
      </c>
      <c r="H124" s="140">
        <v>0</v>
      </c>
      <c r="I124" s="140">
        <v>0</v>
      </c>
      <c r="J124" s="140">
        <v>28440266.280000001</v>
      </c>
      <c r="K124" s="139" t="s">
        <v>5043</v>
      </c>
      <c r="L124" s="139" t="s">
        <v>7</v>
      </c>
      <c r="M124" s="202"/>
    </row>
    <row r="125" spans="1:13" ht="20.100000000000001" customHeight="1" x14ac:dyDescent="0.25">
      <c r="A125" s="139">
        <v>179</v>
      </c>
      <c r="B125" s="139" t="s">
        <v>5126</v>
      </c>
      <c r="C125" s="139" t="s">
        <v>5124</v>
      </c>
      <c r="D125" s="139">
        <v>2321.9299999999998</v>
      </c>
      <c r="E125" s="139">
        <v>1109.9000000000001</v>
      </c>
      <c r="F125" s="140">
        <v>2577110.11</v>
      </c>
      <c r="G125" s="139">
        <v>0</v>
      </c>
      <c r="H125" s="140">
        <v>0</v>
      </c>
      <c r="I125" s="140">
        <v>0</v>
      </c>
      <c r="J125" s="140">
        <v>2577110.11</v>
      </c>
      <c r="K125" s="139" t="s">
        <v>5043</v>
      </c>
      <c r="L125" s="139" t="s">
        <v>7</v>
      </c>
      <c r="M125" s="202"/>
    </row>
    <row r="126" spans="1:13" ht="20.100000000000001" customHeight="1" x14ac:dyDescent="0.25">
      <c r="A126" s="139">
        <v>180</v>
      </c>
      <c r="B126" s="139" t="s">
        <v>5127</v>
      </c>
      <c r="C126" s="139" t="s">
        <v>5124</v>
      </c>
      <c r="D126" s="139">
        <v>5728.07</v>
      </c>
      <c r="E126" s="139">
        <v>1109.9000000000001</v>
      </c>
      <c r="F126" s="140">
        <v>6357584.8899999997</v>
      </c>
      <c r="G126" s="139">
        <v>0</v>
      </c>
      <c r="H126" s="140">
        <v>0</v>
      </c>
      <c r="I126" s="140">
        <v>0</v>
      </c>
      <c r="J126" s="140">
        <v>6357584.8899999997</v>
      </c>
      <c r="K126" s="139" t="s">
        <v>5043</v>
      </c>
      <c r="L126" s="139" t="s">
        <v>7</v>
      </c>
      <c r="M126" s="202"/>
    </row>
    <row r="127" spans="1:13" ht="20.100000000000001" customHeight="1" x14ac:dyDescent="0.25">
      <c r="A127" s="139">
        <v>181</v>
      </c>
      <c r="B127" s="139" t="s">
        <v>5128</v>
      </c>
      <c r="C127" s="139" t="s">
        <v>5124</v>
      </c>
      <c r="D127" s="139">
        <v>638.34</v>
      </c>
      <c r="E127" s="139">
        <v>1109.9000000000001</v>
      </c>
      <c r="F127" s="140">
        <v>708493.57</v>
      </c>
      <c r="G127" s="139">
        <v>0</v>
      </c>
      <c r="H127" s="140">
        <v>0</v>
      </c>
      <c r="I127" s="140">
        <v>0</v>
      </c>
      <c r="J127" s="140">
        <v>708493.57</v>
      </c>
      <c r="K127" s="139" t="s">
        <v>4989</v>
      </c>
      <c r="L127" s="139" t="s">
        <v>7</v>
      </c>
      <c r="M127" s="202"/>
    </row>
    <row r="128" spans="1:13" ht="20.100000000000001" customHeight="1" x14ac:dyDescent="0.25">
      <c r="A128" s="139">
        <v>182</v>
      </c>
      <c r="B128" s="139" t="s">
        <v>5129</v>
      </c>
      <c r="C128" s="139" t="s">
        <v>5124</v>
      </c>
      <c r="D128" s="139">
        <v>33008.44</v>
      </c>
      <c r="E128" s="139">
        <v>1109.9000000000001</v>
      </c>
      <c r="F128" s="140">
        <v>36636067.560000002</v>
      </c>
      <c r="G128" s="139">
        <v>0</v>
      </c>
      <c r="H128" s="140">
        <v>0</v>
      </c>
      <c r="I128" s="140">
        <v>0</v>
      </c>
      <c r="J128" s="140">
        <v>36636067.560000002</v>
      </c>
      <c r="K128" s="139" t="s">
        <v>4982</v>
      </c>
      <c r="L128" s="139" t="s">
        <v>7</v>
      </c>
      <c r="M128" s="202"/>
    </row>
    <row r="129" spans="1:13" ht="20.100000000000001" customHeight="1" x14ac:dyDescent="0.25">
      <c r="A129" s="139">
        <v>183</v>
      </c>
      <c r="B129" s="139" t="s">
        <v>5130</v>
      </c>
      <c r="C129" s="139" t="s">
        <v>5131</v>
      </c>
      <c r="D129" s="139">
        <v>5220.01</v>
      </c>
      <c r="E129" s="139">
        <v>1153.9000000000001</v>
      </c>
      <c r="F129" s="140">
        <v>6023369.54</v>
      </c>
      <c r="G129" s="139">
        <v>0</v>
      </c>
      <c r="H129" s="140">
        <v>0</v>
      </c>
      <c r="I129" s="140">
        <v>0</v>
      </c>
      <c r="J129" s="140">
        <v>6023369.54</v>
      </c>
      <c r="K129" s="139" t="s">
        <v>4978</v>
      </c>
      <c r="L129" s="139" t="s">
        <v>7</v>
      </c>
      <c r="M129" s="202"/>
    </row>
    <row r="130" spans="1:13" ht="20.100000000000001" customHeight="1" x14ac:dyDescent="0.25">
      <c r="A130" s="139">
        <v>184</v>
      </c>
      <c r="B130" s="139" t="s">
        <v>5066</v>
      </c>
      <c r="C130" s="139" t="s">
        <v>5132</v>
      </c>
      <c r="D130" s="139">
        <v>35245.449999999997</v>
      </c>
      <c r="E130" s="139">
        <v>1166</v>
      </c>
      <c r="F130" s="140">
        <v>41096194.700000003</v>
      </c>
      <c r="G130" s="139">
        <v>0</v>
      </c>
      <c r="H130" s="140">
        <v>0</v>
      </c>
      <c r="I130" s="140">
        <v>0</v>
      </c>
      <c r="J130" s="140">
        <v>41096194.700000003</v>
      </c>
      <c r="K130" s="139" t="s">
        <v>4982</v>
      </c>
      <c r="L130" s="139" t="s">
        <v>7</v>
      </c>
      <c r="M130" s="202"/>
    </row>
    <row r="131" spans="1:13" ht="20.100000000000001" customHeight="1" x14ac:dyDescent="0.25">
      <c r="A131" s="139">
        <v>185</v>
      </c>
      <c r="B131" s="139" t="s">
        <v>5066</v>
      </c>
      <c r="C131" s="139" t="s">
        <v>5133</v>
      </c>
      <c r="D131" s="139">
        <v>16854.490000000002</v>
      </c>
      <c r="E131" s="139">
        <v>1166</v>
      </c>
      <c r="F131" s="140">
        <v>19652335.34</v>
      </c>
      <c r="G131" s="139">
        <v>0</v>
      </c>
      <c r="H131" s="140">
        <v>0</v>
      </c>
      <c r="I131" s="140">
        <v>0</v>
      </c>
      <c r="J131" s="140">
        <v>19652335.34</v>
      </c>
      <c r="K131" s="139" t="s">
        <v>4982</v>
      </c>
      <c r="L131" s="139" t="s">
        <v>7</v>
      </c>
      <c r="M131" s="202"/>
    </row>
    <row r="132" spans="1:13" ht="20.100000000000001" customHeight="1" x14ac:dyDescent="0.25">
      <c r="A132" s="139">
        <v>186</v>
      </c>
      <c r="B132" s="139" t="s">
        <v>5134</v>
      </c>
      <c r="C132" s="139" t="s">
        <v>5135</v>
      </c>
      <c r="D132" s="139">
        <v>13974.6</v>
      </c>
      <c r="E132" s="139">
        <v>2729.83</v>
      </c>
      <c r="F132" s="140">
        <v>38148282.32</v>
      </c>
      <c r="G132" s="139">
        <v>0</v>
      </c>
      <c r="H132" s="140">
        <v>0</v>
      </c>
      <c r="I132" s="140">
        <v>101437801.37</v>
      </c>
      <c r="J132" s="140">
        <v>139586083.69</v>
      </c>
      <c r="K132" s="139" t="s">
        <v>5070</v>
      </c>
      <c r="L132" s="139" t="s">
        <v>7</v>
      </c>
      <c r="M132" s="202"/>
    </row>
    <row r="133" spans="1:13" ht="20.100000000000001" customHeight="1" x14ac:dyDescent="0.25">
      <c r="A133" s="139">
        <v>187</v>
      </c>
      <c r="B133" s="139" t="s">
        <v>5136</v>
      </c>
      <c r="C133" s="139" t="s">
        <v>5137</v>
      </c>
      <c r="D133" s="139">
        <v>2191</v>
      </c>
      <c r="E133" s="139">
        <v>5770</v>
      </c>
      <c r="F133" s="140">
        <v>12642070</v>
      </c>
      <c r="G133" s="139">
        <v>2191</v>
      </c>
      <c r="H133" s="140">
        <v>771.61</v>
      </c>
      <c r="I133" s="140">
        <v>5582897.3700000001</v>
      </c>
      <c r="J133" s="140">
        <v>18224967.370000001</v>
      </c>
      <c r="K133" s="139" t="s">
        <v>5138</v>
      </c>
      <c r="L133" s="139" t="s">
        <v>7</v>
      </c>
      <c r="M133" s="202"/>
    </row>
    <row r="134" spans="1:13" ht="20.100000000000001" customHeight="1" x14ac:dyDescent="0.25">
      <c r="A134" s="139">
        <v>188</v>
      </c>
      <c r="B134" s="139" t="s">
        <v>5139</v>
      </c>
      <c r="C134" s="139" t="s">
        <v>5140</v>
      </c>
      <c r="D134" s="139">
        <v>3008</v>
      </c>
      <c r="E134" s="139">
        <v>8800</v>
      </c>
      <c r="F134" s="140">
        <v>26470400</v>
      </c>
      <c r="G134" s="139">
        <v>0</v>
      </c>
      <c r="H134" s="140">
        <v>0</v>
      </c>
      <c r="I134" s="140">
        <v>0</v>
      </c>
      <c r="J134" s="140">
        <v>26470400</v>
      </c>
      <c r="K134" s="139" t="s">
        <v>4980</v>
      </c>
      <c r="L134" s="139" t="s">
        <v>7</v>
      </c>
      <c r="M134" s="202"/>
    </row>
    <row r="135" spans="1:13" ht="20.100000000000001" customHeight="1" x14ac:dyDescent="0.25">
      <c r="A135" s="139">
        <v>190</v>
      </c>
      <c r="B135" s="139" t="s">
        <v>5141</v>
      </c>
      <c r="C135" s="139" t="s">
        <v>5142</v>
      </c>
      <c r="D135" s="139">
        <v>372.65</v>
      </c>
      <c r="E135" s="139">
        <v>1166</v>
      </c>
      <c r="F135" s="140">
        <v>434509.9</v>
      </c>
      <c r="G135" s="139">
        <v>0</v>
      </c>
      <c r="H135" s="140">
        <v>0</v>
      </c>
      <c r="I135" s="140">
        <v>76967.070000000007</v>
      </c>
      <c r="J135" s="140">
        <v>511476.97</v>
      </c>
      <c r="K135" s="139" t="s">
        <v>5143</v>
      </c>
      <c r="L135" s="139" t="s">
        <v>7</v>
      </c>
      <c r="M135" s="202"/>
    </row>
    <row r="136" spans="1:13" ht="20.100000000000001" customHeight="1" x14ac:dyDescent="0.25">
      <c r="A136" s="139">
        <v>192</v>
      </c>
      <c r="B136" s="139" t="s">
        <v>5144</v>
      </c>
      <c r="C136" s="139" t="s">
        <v>5145</v>
      </c>
      <c r="D136" s="139">
        <v>2907.35</v>
      </c>
      <c r="E136" s="139">
        <v>530.20000000000005</v>
      </c>
      <c r="F136" s="140">
        <v>1541476.97</v>
      </c>
      <c r="G136" s="139">
        <v>0</v>
      </c>
      <c r="H136" s="140">
        <v>0</v>
      </c>
      <c r="I136" s="140">
        <v>187603.3</v>
      </c>
      <c r="J136" s="140">
        <v>1729080.27</v>
      </c>
      <c r="K136" s="139" t="s">
        <v>5070</v>
      </c>
      <c r="L136" s="139" t="s">
        <v>7</v>
      </c>
      <c r="M136" s="202"/>
    </row>
    <row r="137" spans="1:13" ht="20.100000000000001" customHeight="1" x14ac:dyDescent="0.25">
      <c r="A137" s="139">
        <v>194</v>
      </c>
      <c r="B137" s="139" t="s">
        <v>5146</v>
      </c>
      <c r="C137" s="139" t="s">
        <v>5147</v>
      </c>
      <c r="D137" s="139">
        <v>2285.3000000000002</v>
      </c>
      <c r="E137" s="139">
        <v>1060</v>
      </c>
      <c r="F137" s="140">
        <v>2422418</v>
      </c>
      <c r="G137" s="139">
        <v>1601</v>
      </c>
      <c r="H137" s="140">
        <v>0</v>
      </c>
      <c r="I137" s="140">
        <v>672181.67</v>
      </c>
      <c r="J137" s="140">
        <v>3094599.67</v>
      </c>
      <c r="K137" s="139" t="s">
        <v>5138</v>
      </c>
      <c r="L137" s="139" t="s">
        <v>7</v>
      </c>
      <c r="M137" s="202"/>
    </row>
    <row r="138" spans="1:13" ht="20.100000000000001" customHeight="1" x14ac:dyDescent="0.25">
      <c r="A138" s="139">
        <v>195</v>
      </c>
      <c r="B138" s="139" t="s">
        <v>5148</v>
      </c>
      <c r="C138" s="139" t="s">
        <v>5149</v>
      </c>
      <c r="D138" s="139">
        <v>11862.33</v>
      </c>
      <c r="E138" s="139">
        <v>1035.0999999999999</v>
      </c>
      <c r="F138" s="140">
        <v>12278697.779999999</v>
      </c>
      <c r="G138" s="139">
        <v>2982</v>
      </c>
      <c r="H138" s="140">
        <v>0</v>
      </c>
      <c r="I138" s="140">
        <v>802067.5</v>
      </c>
      <c r="J138" s="140">
        <v>13080765.279999999</v>
      </c>
      <c r="K138" s="139" t="s">
        <v>5138</v>
      </c>
      <c r="L138" s="139" t="s">
        <v>7</v>
      </c>
      <c r="M138" s="202"/>
    </row>
    <row r="139" spans="1:13" ht="20.100000000000001" customHeight="1" x14ac:dyDescent="0.25">
      <c r="A139" s="139">
        <v>196</v>
      </c>
      <c r="B139" s="139" t="s">
        <v>5150</v>
      </c>
      <c r="C139" s="139" t="s">
        <v>5151</v>
      </c>
      <c r="D139" s="139">
        <v>1859</v>
      </c>
      <c r="E139" s="139">
        <v>3850</v>
      </c>
      <c r="F139" s="140">
        <v>7157150</v>
      </c>
      <c r="G139" s="139">
        <v>1723.68</v>
      </c>
      <c r="H139" s="140">
        <v>357.76</v>
      </c>
      <c r="I139" s="140">
        <v>3753571.2</v>
      </c>
      <c r="J139" s="140">
        <v>10910721.199999999</v>
      </c>
      <c r="K139" s="139" t="s">
        <v>5152</v>
      </c>
      <c r="L139" s="139" t="s">
        <v>7</v>
      </c>
      <c r="M139" s="202"/>
    </row>
    <row r="140" spans="1:13" ht="20.100000000000001" customHeight="1" x14ac:dyDescent="0.25">
      <c r="A140" s="139">
        <v>197</v>
      </c>
      <c r="B140" s="139" t="s">
        <v>5153</v>
      </c>
      <c r="C140" s="139" t="s">
        <v>5154</v>
      </c>
      <c r="D140" s="139">
        <v>14975.67</v>
      </c>
      <c r="E140" s="139">
        <v>1090</v>
      </c>
      <c r="F140" s="140">
        <v>16323480.300000001</v>
      </c>
      <c r="G140" s="139">
        <v>8895.15</v>
      </c>
      <c r="H140" s="140">
        <v>0</v>
      </c>
      <c r="I140" s="140">
        <v>1435947.07</v>
      </c>
      <c r="J140" s="140">
        <v>17759427.370000001</v>
      </c>
      <c r="K140" s="139" t="s">
        <v>5155</v>
      </c>
      <c r="L140" s="139" t="s">
        <v>7</v>
      </c>
      <c r="M140" s="202"/>
    </row>
    <row r="141" spans="1:13" ht="20.100000000000001" customHeight="1" x14ac:dyDescent="0.25">
      <c r="A141" s="139">
        <v>198</v>
      </c>
      <c r="B141" s="139" t="s">
        <v>5156</v>
      </c>
      <c r="C141" s="139" t="s">
        <v>5157</v>
      </c>
      <c r="D141" s="139">
        <v>11410.12</v>
      </c>
      <c r="E141" s="139">
        <v>1383.8</v>
      </c>
      <c r="F141" s="140">
        <v>15789324.060000001</v>
      </c>
      <c r="G141" s="139">
        <v>1190</v>
      </c>
      <c r="H141" s="140">
        <v>0</v>
      </c>
      <c r="I141" s="140">
        <v>1735926.95</v>
      </c>
      <c r="J141" s="140">
        <v>17525251.010000002</v>
      </c>
      <c r="K141" s="139" t="s">
        <v>5155</v>
      </c>
      <c r="L141" s="139" t="s">
        <v>7</v>
      </c>
      <c r="M141" s="202"/>
    </row>
    <row r="142" spans="1:13" ht="20.100000000000001" customHeight="1" x14ac:dyDescent="0.25">
      <c r="A142" s="139">
        <v>199</v>
      </c>
      <c r="B142" s="139" t="s">
        <v>5158</v>
      </c>
      <c r="C142" s="139" t="s">
        <v>5159</v>
      </c>
      <c r="D142" s="139">
        <v>10772.82</v>
      </c>
      <c r="E142" s="139">
        <v>960.3</v>
      </c>
      <c r="F142" s="140">
        <v>10345139.050000001</v>
      </c>
      <c r="G142" s="139">
        <v>0</v>
      </c>
      <c r="H142" s="140">
        <v>0</v>
      </c>
      <c r="I142" s="140">
        <v>203020.28</v>
      </c>
      <c r="J142" s="140">
        <v>10548159.33</v>
      </c>
      <c r="K142" s="139" t="s">
        <v>5160</v>
      </c>
      <c r="L142" s="139" t="s">
        <v>7</v>
      </c>
      <c r="M142" s="202"/>
    </row>
    <row r="143" spans="1:13" ht="20.100000000000001" customHeight="1" x14ac:dyDescent="0.25">
      <c r="A143" s="139">
        <v>200</v>
      </c>
      <c r="B143" s="139" t="s">
        <v>5161</v>
      </c>
      <c r="C143" s="139" t="s">
        <v>5162</v>
      </c>
      <c r="D143" s="139">
        <v>35279</v>
      </c>
      <c r="E143" s="139">
        <v>1800</v>
      </c>
      <c r="F143" s="140">
        <v>63502200</v>
      </c>
      <c r="G143" s="139">
        <v>379</v>
      </c>
      <c r="H143" s="140">
        <v>0</v>
      </c>
      <c r="I143" s="140">
        <v>377694.95</v>
      </c>
      <c r="J143" s="140">
        <v>63879894.950000003</v>
      </c>
      <c r="K143" s="139" t="s">
        <v>5160</v>
      </c>
      <c r="L143" s="139" t="s">
        <v>7</v>
      </c>
      <c r="M143" s="202"/>
    </row>
    <row r="144" spans="1:13" ht="20.100000000000001" customHeight="1" x14ac:dyDescent="0.25">
      <c r="A144" s="139">
        <v>201</v>
      </c>
      <c r="B144" s="139" t="s">
        <v>5163</v>
      </c>
      <c r="C144" s="139" t="s">
        <v>5164</v>
      </c>
      <c r="D144" s="139">
        <v>3328</v>
      </c>
      <c r="E144" s="139">
        <v>950</v>
      </c>
      <c r="F144" s="140">
        <v>3161600</v>
      </c>
      <c r="G144" s="139">
        <v>0</v>
      </c>
      <c r="H144" s="140">
        <v>0</v>
      </c>
      <c r="I144" s="140">
        <v>44766.559999999998</v>
      </c>
      <c r="J144" s="140">
        <v>3206366.56</v>
      </c>
      <c r="K144" s="139" t="s">
        <v>5160</v>
      </c>
      <c r="L144" s="139" t="s">
        <v>7</v>
      </c>
      <c r="M144" s="202"/>
    </row>
    <row r="145" spans="1:13" ht="20.100000000000001" customHeight="1" x14ac:dyDescent="0.25">
      <c r="A145" s="139">
        <v>203</v>
      </c>
      <c r="B145" s="139" t="s">
        <v>5165</v>
      </c>
      <c r="C145" s="139" t="s">
        <v>5166</v>
      </c>
      <c r="D145" s="139">
        <v>26246.5</v>
      </c>
      <c r="E145" s="139">
        <v>1079.0999999999999</v>
      </c>
      <c r="F145" s="140">
        <v>28322598.149999999</v>
      </c>
      <c r="G145" s="139">
        <v>0</v>
      </c>
      <c r="H145" s="140">
        <v>0</v>
      </c>
      <c r="I145" s="140">
        <v>0</v>
      </c>
      <c r="J145" s="140">
        <v>28322598.149999999</v>
      </c>
      <c r="K145" s="139" t="s">
        <v>5078</v>
      </c>
      <c r="L145" s="139" t="s">
        <v>7</v>
      </c>
      <c r="M145" s="202"/>
    </row>
    <row r="146" spans="1:13" ht="20.100000000000001" customHeight="1" x14ac:dyDescent="0.25">
      <c r="A146" s="139">
        <v>204</v>
      </c>
      <c r="B146" s="139" t="s">
        <v>5167</v>
      </c>
      <c r="C146" s="139" t="s">
        <v>5168</v>
      </c>
      <c r="D146" s="139">
        <v>28353.69</v>
      </c>
      <c r="E146" s="139">
        <v>1079.0999999999999</v>
      </c>
      <c r="F146" s="140">
        <v>30596466.879999999</v>
      </c>
      <c r="G146" s="139">
        <v>0</v>
      </c>
      <c r="H146" s="140">
        <v>0</v>
      </c>
      <c r="I146" s="140">
        <v>0</v>
      </c>
      <c r="J146" s="140">
        <v>30596466.879999999</v>
      </c>
      <c r="K146" s="139" t="s">
        <v>5078</v>
      </c>
      <c r="L146" s="139" t="s">
        <v>7</v>
      </c>
      <c r="M146" s="202"/>
    </row>
    <row r="147" spans="1:13" ht="20.100000000000001" customHeight="1" x14ac:dyDescent="0.25">
      <c r="A147" s="139">
        <v>205</v>
      </c>
      <c r="B147" s="139" t="s">
        <v>5169</v>
      </c>
      <c r="C147" s="139" t="s">
        <v>5170</v>
      </c>
      <c r="D147" s="139">
        <v>62000</v>
      </c>
      <c r="E147" s="139">
        <v>224.4</v>
      </c>
      <c r="F147" s="140">
        <v>13912800</v>
      </c>
      <c r="G147" s="139">
        <v>0</v>
      </c>
      <c r="H147" s="140">
        <v>0</v>
      </c>
      <c r="I147" s="140">
        <v>0</v>
      </c>
      <c r="J147" s="140">
        <v>13912800</v>
      </c>
      <c r="K147" s="139" t="s">
        <v>5078</v>
      </c>
      <c r="L147" s="139" t="s">
        <v>7</v>
      </c>
      <c r="M147" s="202"/>
    </row>
    <row r="148" spans="1:13" ht="20.100000000000001" customHeight="1" x14ac:dyDescent="0.25">
      <c r="A148" s="139">
        <v>206</v>
      </c>
      <c r="B148" s="139" t="s">
        <v>5171</v>
      </c>
      <c r="C148" s="139" t="s">
        <v>5172</v>
      </c>
      <c r="D148" s="139">
        <v>215279.75</v>
      </c>
      <c r="E148" s="139">
        <v>240</v>
      </c>
      <c r="F148" s="140">
        <v>51667140</v>
      </c>
      <c r="G148" s="139">
        <v>0</v>
      </c>
      <c r="H148" s="140">
        <v>0</v>
      </c>
      <c r="I148" s="140">
        <v>0</v>
      </c>
      <c r="J148" s="140">
        <v>51667140</v>
      </c>
      <c r="K148" s="139" t="s">
        <v>5078</v>
      </c>
      <c r="L148" s="139" t="s">
        <v>7</v>
      </c>
      <c r="M148" s="202"/>
    </row>
    <row r="149" spans="1:13" ht="20.100000000000001" customHeight="1" x14ac:dyDescent="0.25">
      <c r="A149" s="139">
        <v>207</v>
      </c>
      <c r="B149" s="139" t="s">
        <v>5173</v>
      </c>
      <c r="C149" s="139" t="s">
        <v>5174</v>
      </c>
      <c r="D149" s="139">
        <v>33006.68</v>
      </c>
      <c r="E149" s="139">
        <v>345</v>
      </c>
      <c r="F149" s="140">
        <v>11387304.6</v>
      </c>
      <c r="G149" s="139">
        <v>0</v>
      </c>
      <c r="H149" s="140">
        <v>0</v>
      </c>
      <c r="I149" s="140">
        <v>0</v>
      </c>
      <c r="J149" s="140">
        <v>11387304.6</v>
      </c>
      <c r="K149" s="139" t="s">
        <v>5078</v>
      </c>
      <c r="L149" s="139" t="s">
        <v>7</v>
      </c>
      <c r="M149" s="202"/>
    </row>
    <row r="150" spans="1:13" ht="20.100000000000001" customHeight="1" x14ac:dyDescent="0.25">
      <c r="A150" s="139">
        <v>208</v>
      </c>
      <c r="B150" s="139" t="s">
        <v>5175</v>
      </c>
      <c r="C150" s="139" t="s">
        <v>5176</v>
      </c>
      <c r="D150" s="139">
        <v>2909.46</v>
      </c>
      <c r="E150" s="139">
        <v>1730</v>
      </c>
      <c r="F150" s="140">
        <v>5033365.8</v>
      </c>
      <c r="G150" s="139">
        <v>920</v>
      </c>
      <c r="H150" s="140">
        <v>0</v>
      </c>
      <c r="I150" s="140">
        <v>1748644.65</v>
      </c>
      <c r="J150" s="140">
        <v>6782010.4500000002</v>
      </c>
      <c r="K150" s="139" t="s">
        <v>5177</v>
      </c>
      <c r="L150" s="139" t="s">
        <v>7</v>
      </c>
      <c r="M150" s="202"/>
    </row>
    <row r="151" spans="1:13" ht="20.100000000000001" customHeight="1" x14ac:dyDescent="0.25">
      <c r="A151" s="139">
        <v>210</v>
      </c>
      <c r="B151" s="139" t="s">
        <v>5178</v>
      </c>
      <c r="C151" s="139" t="s">
        <v>5179</v>
      </c>
      <c r="D151" s="139">
        <v>23708.54</v>
      </c>
      <c r="E151" s="139">
        <v>1390</v>
      </c>
      <c r="F151" s="140">
        <v>32954870.600000001</v>
      </c>
      <c r="G151" s="139">
        <v>0</v>
      </c>
      <c r="H151" s="140">
        <v>0</v>
      </c>
      <c r="I151" s="140">
        <v>285657.39</v>
      </c>
      <c r="J151" s="140">
        <v>33240527.989999998</v>
      </c>
      <c r="K151" s="139" t="s">
        <v>5155</v>
      </c>
      <c r="L151" s="139" t="s">
        <v>7</v>
      </c>
      <c r="M151" s="202"/>
    </row>
    <row r="152" spans="1:13" ht="20.100000000000001" customHeight="1" x14ac:dyDescent="0.25">
      <c r="A152" s="139">
        <v>211</v>
      </c>
      <c r="B152" s="139" t="s">
        <v>5180</v>
      </c>
      <c r="C152" s="139" t="s">
        <v>5181</v>
      </c>
      <c r="D152" s="139">
        <v>2440.56</v>
      </c>
      <c r="E152" s="139">
        <v>571</v>
      </c>
      <c r="F152" s="140">
        <v>1393559.76</v>
      </c>
      <c r="G152" s="139">
        <v>0</v>
      </c>
      <c r="H152" s="140">
        <v>0</v>
      </c>
      <c r="I152" s="140">
        <v>483683.2</v>
      </c>
      <c r="J152" s="140">
        <v>1877242.96</v>
      </c>
      <c r="K152" s="139" t="s">
        <v>5070</v>
      </c>
      <c r="L152" s="139" t="s">
        <v>7</v>
      </c>
      <c r="M152" s="202"/>
    </row>
    <row r="153" spans="1:13" ht="20.100000000000001" customHeight="1" x14ac:dyDescent="0.25">
      <c r="A153" s="139">
        <v>212</v>
      </c>
      <c r="B153" s="139" t="s">
        <v>5182</v>
      </c>
      <c r="C153" s="139" t="s">
        <v>5183</v>
      </c>
      <c r="D153" s="139">
        <v>1625.4</v>
      </c>
      <c r="E153" s="139">
        <v>492.8</v>
      </c>
      <c r="F153" s="140">
        <v>800997.12</v>
      </c>
      <c r="G153" s="139">
        <v>0</v>
      </c>
      <c r="H153" s="140">
        <v>0</v>
      </c>
      <c r="I153" s="140">
        <v>0</v>
      </c>
      <c r="J153" s="140">
        <v>800997.12</v>
      </c>
      <c r="K153" s="139" t="s">
        <v>5155</v>
      </c>
      <c r="L153" s="139" t="s">
        <v>7</v>
      </c>
      <c r="M153" s="202"/>
    </row>
    <row r="154" spans="1:13" ht="20.100000000000001" customHeight="1" x14ac:dyDescent="0.25">
      <c r="A154" s="139">
        <v>218</v>
      </c>
      <c r="B154" s="139" t="s">
        <v>5184</v>
      </c>
      <c r="C154" s="139" t="s">
        <v>5185</v>
      </c>
      <c r="D154" s="139">
        <v>4950</v>
      </c>
      <c r="E154" s="139">
        <v>1770</v>
      </c>
      <c r="F154" s="140">
        <v>8761500</v>
      </c>
      <c r="G154" s="139">
        <v>0</v>
      </c>
      <c r="H154" s="140">
        <v>0</v>
      </c>
      <c r="I154" s="140">
        <v>13407672</v>
      </c>
      <c r="J154" s="140">
        <v>22169172</v>
      </c>
      <c r="K154" s="139" t="s">
        <v>5177</v>
      </c>
      <c r="L154" s="139" t="s">
        <v>7</v>
      </c>
      <c r="M154" s="202"/>
    </row>
    <row r="155" spans="1:13" ht="20.100000000000001" customHeight="1" x14ac:dyDescent="0.25">
      <c r="A155" s="139">
        <v>221</v>
      </c>
      <c r="B155" s="139" t="s">
        <v>5186</v>
      </c>
      <c r="C155" s="139" t="s">
        <v>5187</v>
      </c>
      <c r="D155" s="139">
        <v>10000</v>
      </c>
      <c r="E155" s="139">
        <v>705.1</v>
      </c>
      <c r="F155" s="140">
        <v>7051000</v>
      </c>
      <c r="G155" s="139">
        <v>0</v>
      </c>
      <c r="H155" s="140">
        <v>0</v>
      </c>
      <c r="I155" s="140">
        <v>0</v>
      </c>
      <c r="J155" s="140">
        <v>7051000</v>
      </c>
      <c r="K155" s="139" t="s">
        <v>5078</v>
      </c>
      <c r="L155" s="139" t="s">
        <v>7</v>
      </c>
      <c r="M155" s="202"/>
    </row>
    <row r="156" spans="1:13" ht="20.100000000000001" customHeight="1" x14ac:dyDescent="0.25">
      <c r="A156" s="139">
        <v>222</v>
      </c>
      <c r="B156" s="139" t="s">
        <v>5188</v>
      </c>
      <c r="C156" s="139" t="s">
        <v>5189</v>
      </c>
      <c r="D156" s="139">
        <v>12927.58</v>
      </c>
      <c r="E156" s="139">
        <v>49</v>
      </c>
      <c r="F156" s="140">
        <v>633451.42000000004</v>
      </c>
      <c r="G156" s="139">
        <v>0</v>
      </c>
      <c r="H156" s="140">
        <v>0</v>
      </c>
      <c r="I156" s="140">
        <v>23596498.399999999</v>
      </c>
      <c r="J156" s="140">
        <v>24229949.82</v>
      </c>
      <c r="K156" s="139" t="s">
        <v>5078</v>
      </c>
      <c r="L156" s="139" t="s">
        <v>7</v>
      </c>
      <c r="M156" s="202"/>
    </row>
    <row r="157" spans="1:13" ht="20.100000000000001" customHeight="1" x14ac:dyDescent="0.25">
      <c r="A157" s="139">
        <v>224</v>
      </c>
      <c r="B157" s="139" t="s">
        <v>5190</v>
      </c>
      <c r="C157" s="139" t="s">
        <v>5191</v>
      </c>
      <c r="D157" s="139">
        <v>47047.99</v>
      </c>
      <c r="E157" s="139">
        <v>162.80000000000001</v>
      </c>
      <c r="F157" s="140">
        <v>7659412.7699999996</v>
      </c>
      <c r="G157" s="139">
        <v>0</v>
      </c>
      <c r="H157" s="140">
        <v>0</v>
      </c>
      <c r="I157" s="140">
        <v>0</v>
      </c>
      <c r="J157" s="140">
        <v>7659412.7699999996</v>
      </c>
      <c r="K157" s="139" t="s">
        <v>5138</v>
      </c>
      <c r="L157" s="139" t="s">
        <v>8</v>
      </c>
      <c r="M157" s="202"/>
    </row>
    <row r="158" spans="1:13" ht="20.100000000000001" customHeight="1" x14ac:dyDescent="0.25">
      <c r="A158" s="139">
        <v>225</v>
      </c>
      <c r="B158" s="139" t="s">
        <v>5192</v>
      </c>
      <c r="C158" s="139" t="s">
        <v>5193</v>
      </c>
      <c r="D158" s="139">
        <v>545.19000000000005</v>
      </c>
      <c r="E158" s="139">
        <v>748</v>
      </c>
      <c r="F158" s="140">
        <v>407802.12</v>
      </c>
      <c r="G158" s="139">
        <v>615.92999999999995</v>
      </c>
      <c r="H158" s="140">
        <v>0</v>
      </c>
      <c r="I158" s="140">
        <v>1269404.6599999999</v>
      </c>
      <c r="J158" s="140">
        <v>1677206.78</v>
      </c>
      <c r="K158" s="139" t="s">
        <v>5177</v>
      </c>
      <c r="L158" s="139" t="s">
        <v>7</v>
      </c>
      <c r="M158" s="202"/>
    </row>
    <row r="159" spans="1:13" ht="20.100000000000001" customHeight="1" x14ac:dyDescent="0.25">
      <c r="A159" s="139">
        <v>227</v>
      </c>
      <c r="B159" s="139" t="s">
        <v>5194</v>
      </c>
      <c r="C159" s="139" t="s">
        <v>5195</v>
      </c>
      <c r="D159" s="139">
        <v>2095.9499999999998</v>
      </c>
      <c r="E159" s="139">
        <v>321</v>
      </c>
      <c r="F159" s="140">
        <v>672799.95</v>
      </c>
      <c r="G159" s="139">
        <v>618.24</v>
      </c>
      <c r="H159" s="140">
        <v>277.99</v>
      </c>
      <c r="I159" s="140">
        <v>171864.54</v>
      </c>
      <c r="J159" s="140">
        <v>844664.49</v>
      </c>
      <c r="K159" s="139" t="s">
        <v>5155</v>
      </c>
      <c r="L159" s="139" t="s">
        <v>7</v>
      </c>
      <c r="M159" s="202"/>
    </row>
    <row r="160" spans="1:13" ht="20.100000000000001" customHeight="1" x14ac:dyDescent="0.25">
      <c r="A160" s="139">
        <v>228</v>
      </c>
      <c r="B160" s="139" t="s">
        <v>5196</v>
      </c>
      <c r="C160" s="139" t="s">
        <v>5197</v>
      </c>
      <c r="D160" s="139">
        <v>1709.44</v>
      </c>
      <c r="E160" s="139">
        <v>2580.6</v>
      </c>
      <c r="F160" s="140">
        <v>4411380.8600000003</v>
      </c>
      <c r="G160" s="139">
        <v>209</v>
      </c>
      <c r="H160" s="140">
        <v>1389.8</v>
      </c>
      <c r="I160" s="140">
        <v>290468.2</v>
      </c>
      <c r="J160" s="140">
        <v>4701849.0599999996</v>
      </c>
      <c r="K160" s="139" t="s">
        <v>4978</v>
      </c>
      <c r="L160" s="139" t="s">
        <v>7</v>
      </c>
      <c r="M160" s="202"/>
    </row>
    <row r="161" spans="1:13" ht="20.100000000000001" customHeight="1" x14ac:dyDescent="0.25">
      <c r="A161" s="139">
        <v>229</v>
      </c>
      <c r="B161" s="139" t="s">
        <v>5198</v>
      </c>
      <c r="C161" s="139" t="s">
        <v>5199</v>
      </c>
      <c r="D161" s="139">
        <v>274.12</v>
      </c>
      <c r="E161" s="139">
        <v>2580.6</v>
      </c>
      <c r="F161" s="140">
        <v>707394.07</v>
      </c>
      <c r="G161" s="139">
        <v>0</v>
      </c>
      <c r="H161" s="140">
        <v>0</v>
      </c>
      <c r="I161" s="140">
        <v>0</v>
      </c>
      <c r="J161" s="140">
        <v>707394.07</v>
      </c>
      <c r="K161" s="139" t="s">
        <v>4978</v>
      </c>
      <c r="L161" s="139" t="s">
        <v>7</v>
      </c>
      <c r="M161" s="202"/>
    </row>
    <row r="162" spans="1:13" ht="20.100000000000001" customHeight="1" x14ac:dyDescent="0.25">
      <c r="A162" s="139">
        <v>230</v>
      </c>
      <c r="B162" s="139" t="s">
        <v>5200</v>
      </c>
      <c r="C162" s="139" t="s">
        <v>5201</v>
      </c>
      <c r="D162" s="139">
        <v>23018.240000000002</v>
      </c>
      <c r="E162" s="139">
        <v>486.2</v>
      </c>
      <c r="F162" s="140">
        <v>11191468.289999999</v>
      </c>
      <c r="G162" s="139">
        <v>0</v>
      </c>
      <c r="H162" s="140">
        <v>0</v>
      </c>
      <c r="I162" s="140">
        <v>0</v>
      </c>
      <c r="J162" s="140">
        <v>11191468.289999999</v>
      </c>
      <c r="K162" s="139" t="s">
        <v>5078</v>
      </c>
      <c r="L162" s="139" t="s">
        <v>7</v>
      </c>
      <c r="M162" s="202"/>
    </row>
    <row r="163" spans="1:13" ht="20.100000000000001" customHeight="1" x14ac:dyDescent="0.25">
      <c r="A163" s="139">
        <v>231</v>
      </c>
      <c r="B163" s="139" t="s">
        <v>5202</v>
      </c>
      <c r="C163" s="139" t="s">
        <v>5203</v>
      </c>
      <c r="D163" s="139">
        <v>201.68</v>
      </c>
      <c r="E163" s="139">
        <v>536.79999999999995</v>
      </c>
      <c r="F163" s="140">
        <v>108261.82</v>
      </c>
      <c r="G163" s="139">
        <v>24</v>
      </c>
      <c r="H163" s="140">
        <v>686.9</v>
      </c>
      <c r="I163" s="140">
        <v>16485.599999999999</v>
      </c>
      <c r="J163" s="140">
        <v>124747.42</v>
      </c>
      <c r="K163" s="139" t="s">
        <v>5070</v>
      </c>
      <c r="L163" s="139" t="s">
        <v>7</v>
      </c>
      <c r="M163" s="202"/>
    </row>
    <row r="164" spans="1:13" ht="20.100000000000001" customHeight="1" x14ac:dyDescent="0.25">
      <c r="A164" s="139">
        <v>232</v>
      </c>
      <c r="B164" s="139" t="s">
        <v>5204</v>
      </c>
      <c r="C164" s="139" t="s">
        <v>5205</v>
      </c>
      <c r="D164" s="139">
        <v>337.34</v>
      </c>
      <c r="E164" s="139">
        <v>742.5</v>
      </c>
      <c r="F164" s="140">
        <v>250474.95</v>
      </c>
      <c r="G164" s="139">
        <v>0</v>
      </c>
      <c r="H164" s="140">
        <v>0</v>
      </c>
      <c r="I164" s="140">
        <v>0</v>
      </c>
      <c r="J164" s="140">
        <v>250474.95</v>
      </c>
      <c r="K164" s="139" t="s">
        <v>4978</v>
      </c>
      <c r="L164" s="139" t="s">
        <v>7</v>
      </c>
      <c r="M164" s="202"/>
    </row>
    <row r="165" spans="1:13" ht="20.100000000000001" customHeight="1" x14ac:dyDescent="0.25">
      <c r="A165" s="139">
        <v>233</v>
      </c>
      <c r="B165" s="139" t="s">
        <v>5206</v>
      </c>
      <c r="C165" s="139" t="s">
        <v>5207</v>
      </c>
      <c r="D165" s="139">
        <v>150</v>
      </c>
      <c r="E165" s="139">
        <v>1228.7</v>
      </c>
      <c r="F165" s="140">
        <v>184305</v>
      </c>
      <c r="G165" s="139">
        <v>0</v>
      </c>
      <c r="H165" s="140">
        <v>0</v>
      </c>
      <c r="I165" s="140">
        <v>0</v>
      </c>
      <c r="J165" s="140">
        <v>184305</v>
      </c>
      <c r="K165" s="139" t="s">
        <v>4982</v>
      </c>
      <c r="L165" s="139" t="s">
        <v>7</v>
      </c>
      <c r="M165" s="202"/>
    </row>
    <row r="166" spans="1:13" ht="20.100000000000001" customHeight="1" x14ac:dyDescent="0.25">
      <c r="A166" s="139">
        <v>234</v>
      </c>
      <c r="B166" s="139" t="s">
        <v>5208</v>
      </c>
      <c r="C166" s="139" t="s">
        <v>5209</v>
      </c>
      <c r="D166" s="139">
        <v>40</v>
      </c>
      <c r="E166" s="139">
        <v>1180</v>
      </c>
      <c r="F166" s="140">
        <v>47200</v>
      </c>
      <c r="G166" s="139">
        <v>0</v>
      </c>
      <c r="H166" s="140">
        <v>0</v>
      </c>
      <c r="I166" s="140">
        <v>0</v>
      </c>
      <c r="J166" s="140">
        <v>47200</v>
      </c>
      <c r="K166" s="139" t="s">
        <v>5028</v>
      </c>
      <c r="L166" s="139" t="s">
        <v>7</v>
      </c>
      <c r="M166" s="202"/>
    </row>
    <row r="167" spans="1:13" ht="20.100000000000001" customHeight="1" x14ac:dyDescent="0.25">
      <c r="A167" s="139">
        <v>235</v>
      </c>
      <c r="B167" s="139" t="s">
        <v>5210</v>
      </c>
      <c r="C167" s="139" t="s">
        <v>5211</v>
      </c>
      <c r="D167" s="139">
        <v>435.06</v>
      </c>
      <c r="E167" s="139">
        <v>550</v>
      </c>
      <c r="F167" s="140">
        <v>239283</v>
      </c>
      <c r="G167" s="139">
        <v>0</v>
      </c>
      <c r="H167" s="140">
        <v>0</v>
      </c>
      <c r="I167" s="140">
        <v>0</v>
      </c>
      <c r="J167" s="140">
        <v>239283</v>
      </c>
      <c r="K167" s="139" t="s">
        <v>5155</v>
      </c>
      <c r="L167" s="139" t="s">
        <v>7</v>
      </c>
      <c r="M167" s="202"/>
    </row>
    <row r="168" spans="1:13" ht="20.100000000000001" customHeight="1" x14ac:dyDescent="0.25">
      <c r="A168" s="139">
        <v>236</v>
      </c>
      <c r="B168" s="139" t="s">
        <v>5212</v>
      </c>
      <c r="C168" s="139" t="s">
        <v>5213</v>
      </c>
      <c r="D168" s="139">
        <v>1471</v>
      </c>
      <c r="E168" s="139">
        <v>991.1</v>
      </c>
      <c r="F168" s="140">
        <v>1457908.1</v>
      </c>
      <c r="G168" s="139">
        <v>1471</v>
      </c>
      <c r="H168" s="140">
        <v>1580.91</v>
      </c>
      <c r="I168" s="140">
        <v>2325518.61</v>
      </c>
      <c r="J168" s="140">
        <v>3783426.71</v>
      </c>
      <c r="K168" s="139" t="s">
        <v>5177</v>
      </c>
      <c r="L168" s="139" t="s">
        <v>7</v>
      </c>
      <c r="M168" s="202"/>
    </row>
    <row r="169" spans="1:13" ht="20.100000000000001" customHeight="1" x14ac:dyDescent="0.25">
      <c r="A169" s="139">
        <v>237</v>
      </c>
      <c r="B169" s="139" t="s">
        <v>5214</v>
      </c>
      <c r="C169" s="139" t="s">
        <v>5215</v>
      </c>
      <c r="D169" s="139">
        <v>3572.24</v>
      </c>
      <c r="E169" s="139">
        <v>1285</v>
      </c>
      <c r="F169" s="140">
        <v>4590328.4000000004</v>
      </c>
      <c r="G169" s="139">
        <v>6024</v>
      </c>
      <c r="H169" s="140">
        <v>551.25</v>
      </c>
      <c r="I169" s="140">
        <v>3320730</v>
      </c>
      <c r="J169" s="140">
        <v>7911058.4000000004</v>
      </c>
      <c r="K169" s="139" t="s">
        <v>5028</v>
      </c>
      <c r="L169" s="139" t="s">
        <v>7</v>
      </c>
      <c r="M169" s="202"/>
    </row>
    <row r="170" spans="1:13" ht="20.100000000000001" customHeight="1" x14ac:dyDescent="0.25">
      <c r="A170" s="139">
        <v>238</v>
      </c>
      <c r="B170" s="139" t="s">
        <v>5216</v>
      </c>
      <c r="C170" s="139" t="s">
        <v>5217</v>
      </c>
      <c r="D170" s="139">
        <v>1385.17</v>
      </c>
      <c r="E170" s="139">
        <v>586.29999999999995</v>
      </c>
      <c r="F170" s="140">
        <v>812125.17</v>
      </c>
      <c r="G170" s="139">
        <v>0</v>
      </c>
      <c r="H170" s="140">
        <v>0</v>
      </c>
      <c r="I170" s="140">
        <v>697448.55</v>
      </c>
      <c r="J170" s="140">
        <v>1509573.72</v>
      </c>
      <c r="K170" s="139" t="s">
        <v>5070</v>
      </c>
      <c r="L170" s="139" t="s">
        <v>7</v>
      </c>
      <c r="M170" s="202"/>
    </row>
    <row r="171" spans="1:13" ht="20.100000000000001" customHeight="1" x14ac:dyDescent="0.25">
      <c r="A171" s="139">
        <v>239</v>
      </c>
      <c r="B171" s="139" t="s">
        <v>5218</v>
      </c>
      <c r="C171" s="139" t="s">
        <v>5219</v>
      </c>
      <c r="D171" s="139">
        <v>411.6</v>
      </c>
      <c r="E171" s="139">
        <v>1518</v>
      </c>
      <c r="F171" s="140">
        <v>624808.80000000005</v>
      </c>
      <c r="G171" s="139">
        <v>0</v>
      </c>
      <c r="H171" s="140">
        <v>0</v>
      </c>
      <c r="I171" s="140">
        <v>0</v>
      </c>
      <c r="J171" s="140">
        <v>624808.80000000005</v>
      </c>
      <c r="K171" s="139" t="s">
        <v>4978</v>
      </c>
      <c r="L171" s="139" t="s">
        <v>7</v>
      </c>
      <c r="M171" s="202"/>
    </row>
    <row r="172" spans="1:13" ht="20.100000000000001" customHeight="1" x14ac:dyDescent="0.25">
      <c r="A172" s="139">
        <v>240</v>
      </c>
      <c r="B172" s="139" t="s">
        <v>5220</v>
      </c>
      <c r="C172" s="139" t="s">
        <v>5219</v>
      </c>
      <c r="D172" s="139">
        <v>6609.79</v>
      </c>
      <c r="E172" s="139">
        <v>1518</v>
      </c>
      <c r="F172" s="140">
        <v>10033661.220000001</v>
      </c>
      <c r="G172" s="139">
        <v>0</v>
      </c>
      <c r="H172" s="140">
        <v>0</v>
      </c>
      <c r="I172" s="140">
        <v>0</v>
      </c>
      <c r="J172" s="140">
        <v>10033661.220000001</v>
      </c>
      <c r="K172" s="139" t="s">
        <v>4982</v>
      </c>
      <c r="L172" s="139" t="s">
        <v>7</v>
      </c>
      <c r="M172" s="202"/>
    </row>
    <row r="173" spans="1:13" ht="20.100000000000001" customHeight="1" x14ac:dyDescent="0.25">
      <c r="A173" s="139">
        <v>241</v>
      </c>
      <c r="B173" s="139" t="s">
        <v>5220</v>
      </c>
      <c r="C173" s="139" t="s">
        <v>5219</v>
      </c>
      <c r="D173" s="139">
        <v>722.55</v>
      </c>
      <c r="E173" s="139">
        <v>1518</v>
      </c>
      <c r="F173" s="140">
        <v>1096830.8999999999</v>
      </c>
      <c r="G173" s="139">
        <v>0</v>
      </c>
      <c r="H173" s="140">
        <v>0</v>
      </c>
      <c r="I173" s="140">
        <v>0</v>
      </c>
      <c r="J173" s="140">
        <v>1096830.8999999999</v>
      </c>
      <c r="K173" s="139" t="s">
        <v>5028</v>
      </c>
      <c r="L173" s="139" t="s">
        <v>7</v>
      </c>
      <c r="M173" s="202"/>
    </row>
    <row r="174" spans="1:13" ht="20.100000000000001" customHeight="1" x14ac:dyDescent="0.25">
      <c r="A174" s="139">
        <v>242</v>
      </c>
      <c r="B174" s="139" t="s">
        <v>5221</v>
      </c>
      <c r="C174" s="139" t="s">
        <v>5222</v>
      </c>
      <c r="D174" s="139">
        <v>286</v>
      </c>
      <c r="E174" s="139">
        <v>567.6</v>
      </c>
      <c r="F174" s="140">
        <v>162333.6</v>
      </c>
      <c r="G174" s="139">
        <v>0</v>
      </c>
      <c r="H174" s="140">
        <v>0</v>
      </c>
      <c r="I174" s="140">
        <v>0</v>
      </c>
      <c r="J174" s="140">
        <v>162333.6</v>
      </c>
      <c r="K174" s="139" t="s">
        <v>4982</v>
      </c>
      <c r="L174" s="139" t="s">
        <v>7</v>
      </c>
      <c r="M174" s="202"/>
    </row>
    <row r="175" spans="1:13" ht="20.100000000000001" customHeight="1" x14ac:dyDescent="0.25">
      <c r="A175" s="139">
        <v>243</v>
      </c>
      <c r="B175" s="139" t="s">
        <v>5223</v>
      </c>
      <c r="C175" s="139" t="s">
        <v>5224</v>
      </c>
      <c r="D175" s="139">
        <v>14971.9</v>
      </c>
      <c r="E175" s="139">
        <v>1109.9000000000001</v>
      </c>
      <c r="F175" s="140">
        <v>16617311.810000001</v>
      </c>
      <c r="G175" s="139">
        <v>0</v>
      </c>
      <c r="H175" s="140">
        <v>0</v>
      </c>
      <c r="I175" s="140">
        <v>10633497.859999999</v>
      </c>
      <c r="J175" s="140">
        <v>27250809.670000002</v>
      </c>
      <c r="K175" s="139" t="s">
        <v>5070</v>
      </c>
      <c r="L175" s="139" t="s">
        <v>7</v>
      </c>
      <c r="M175" s="202"/>
    </row>
    <row r="176" spans="1:13" ht="20.100000000000001" customHeight="1" x14ac:dyDescent="0.25">
      <c r="A176" s="139">
        <v>244</v>
      </c>
      <c r="B176" s="139" t="s">
        <v>5225</v>
      </c>
      <c r="C176" s="139" t="s">
        <v>5226</v>
      </c>
      <c r="D176" s="139">
        <v>315.33999999999997</v>
      </c>
      <c r="E176" s="139">
        <v>997.7</v>
      </c>
      <c r="F176" s="140">
        <v>314614.71999999997</v>
      </c>
      <c r="G176" s="139">
        <v>0</v>
      </c>
      <c r="H176" s="140">
        <v>0</v>
      </c>
      <c r="I176" s="140">
        <v>0</v>
      </c>
      <c r="J176" s="140">
        <v>314614.71999999997</v>
      </c>
      <c r="K176" s="139" t="s">
        <v>4980</v>
      </c>
      <c r="L176" s="139" t="s">
        <v>7</v>
      </c>
      <c r="M176" s="202"/>
    </row>
    <row r="177" spans="1:13" ht="20.100000000000001" customHeight="1" x14ac:dyDescent="0.25">
      <c r="A177" s="139">
        <v>245</v>
      </c>
      <c r="B177" s="139" t="s">
        <v>5227</v>
      </c>
      <c r="C177" s="139" t="s">
        <v>5228</v>
      </c>
      <c r="D177" s="139">
        <v>1102.18</v>
      </c>
      <c r="E177" s="139">
        <v>2511</v>
      </c>
      <c r="F177" s="140">
        <v>2767573.98</v>
      </c>
      <c r="G177" s="139">
        <v>0</v>
      </c>
      <c r="H177" s="140">
        <v>0</v>
      </c>
      <c r="I177" s="140">
        <v>0</v>
      </c>
      <c r="J177" s="140">
        <v>2767573.98</v>
      </c>
      <c r="K177" s="139" t="s">
        <v>5229</v>
      </c>
      <c r="L177" s="139" t="s">
        <v>7</v>
      </c>
      <c r="M177" s="202"/>
    </row>
    <row r="178" spans="1:13" ht="20.100000000000001" customHeight="1" x14ac:dyDescent="0.25">
      <c r="A178" s="139">
        <v>247</v>
      </c>
      <c r="B178" s="139" t="s">
        <v>5230</v>
      </c>
      <c r="C178" s="139" t="s">
        <v>5231</v>
      </c>
      <c r="D178" s="139">
        <v>531.32000000000005</v>
      </c>
      <c r="E178" s="139">
        <v>443.3</v>
      </c>
      <c r="F178" s="140">
        <v>235534.16</v>
      </c>
      <c r="G178" s="139">
        <v>0</v>
      </c>
      <c r="H178" s="140">
        <v>0</v>
      </c>
      <c r="I178" s="140">
        <v>0</v>
      </c>
      <c r="J178" s="140">
        <v>235534.16</v>
      </c>
      <c r="K178" s="139" t="s">
        <v>5143</v>
      </c>
      <c r="L178" s="139" t="s">
        <v>7</v>
      </c>
      <c r="M178" s="202"/>
    </row>
    <row r="179" spans="1:13" ht="20.100000000000001" customHeight="1" x14ac:dyDescent="0.25">
      <c r="A179" s="139">
        <v>267</v>
      </c>
      <c r="B179" s="139" t="s">
        <v>5232</v>
      </c>
      <c r="C179" s="139" t="s">
        <v>5233</v>
      </c>
      <c r="D179" s="139">
        <v>1846.3</v>
      </c>
      <c r="E179" s="139">
        <v>1489.4</v>
      </c>
      <c r="F179" s="140">
        <v>2749879.22</v>
      </c>
      <c r="G179" s="139">
        <v>0</v>
      </c>
      <c r="H179" s="140">
        <v>0</v>
      </c>
      <c r="I179" s="140">
        <v>0</v>
      </c>
      <c r="J179" s="140">
        <v>2749879.22</v>
      </c>
      <c r="K179" s="139" t="s">
        <v>4978</v>
      </c>
      <c r="L179" s="139" t="s">
        <v>7</v>
      </c>
      <c r="M179" s="202"/>
    </row>
    <row r="180" spans="1:13" ht="20.100000000000001" customHeight="1" x14ac:dyDescent="0.25">
      <c r="A180" s="139">
        <v>268</v>
      </c>
      <c r="B180" s="139" t="s">
        <v>5234</v>
      </c>
      <c r="C180" s="139" t="s">
        <v>5233</v>
      </c>
      <c r="D180" s="139">
        <v>3435.53</v>
      </c>
      <c r="E180" s="139">
        <v>1489.4</v>
      </c>
      <c r="F180" s="140">
        <v>5116878.38</v>
      </c>
      <c r="G180" s="139">
        <v>0</v>
      </c>
      <c r="H180" s="140">
        <v>0</v>
      </c>
      <c r="I180" s="140">
        <v>0</v>
      </c>
      <c r="J180" s="140">
        <v>5116878.38</v>
      </c>
      <c r="K180" s="139" t="s">
        <v>4978</v>
      </c>
      <c r="L180" s="139" t="s">
        <v>7</v>
      </c>
      <c r="M180" s="202"/>
    </row>
    <row r="181" spans="1:13" ht="20.100000000000001" customHeight="1" x14ac:dyDescent="0.25">
      <c r="A181" s="139">
        <v>269</v>
      </c>
      <c r="B181" s="139" t="s">
        <v>5235</v>
      </c>
      <c r="C181" s="139" t="s">
        <v>5233</v>
      </c>
      <c r="D181" s="139">
        <v>806.75</v>
      </c>
      <c r="E181" s="139">
        <v>1489.4</v>
      </c>
      <c r="F181" s="140">
        <v>1201573.45</v>
      </c>
      <c r="G181" s="139">
        <v>0</v>
      </c>
      <c r="H181" s="140">
        <v>0</v>
      </c>
      <c r="I181" s="140">
        <v>0</v>
      </c>
      <c r="J181" s="140">
        <v>1201573.45</v>
      </c>
      <c r="K181" s="139" t="s">
        <v>4978</v>
      </c>
      <c r="L181" s="139" t="s">
        <v>7</v>
      </c>
      <c r="M181" s="202"/>
    </row>
    <row r="182" spans="1:13" ht="20.100000000000001" customHeight="1" x14ac:dyDescent="0.25">
      <c r="A182" s="139">
        <v>270</v>
      </c>
      <c r="B182" s="139" t="s">
        <v>5236</v>
      </c>
      <c r="C182" s="139" t="s">
        <v>5233</v>
      </c>
      <c r="D182" s="139">
        <v>6562.57</v>
      </c>
      <c r="E182" s="139">
        <v>1489.4</v>
      </c>
      <c r="F182" s="140">
        <v>9774291.7599999998</v>
      </c>
      <c r="G182" s="139">
        <v>0</v>
      </c>
      <c r="H182" s="140">
        <v>0</v>
      </c>
      <c r="I182" s="140">
        <v>0</v>
      </c>
      <c r="J182" s="140">
        <v>9774291.7599999998</v>
      </c>
      <c r="K182" s="139" t="s">
        <v>5043</v>
      </c>
      <c r="L182" s="139" t="s">
        <v>7</v>
      </c>
      <c r="M182" s="202"/>
    </row>
    <row r="183" spans="1:13" ht="20.100000000000001" customHeight="1" x14ac:dyDescent="0.25">
      <c r="A183" s="139">
        <v>271</v>
      </c>
      <c r="B183" s="139" t="s">
        <v>5237</v>
      </c>
      <c r="C183" s="139" t="s">
        <v>5233</v>
      </c>
      <c r="D183" s="139">
        <v>4571.5</v>
      </c>
      <c r="E183" s="139">
        <v>1489.4</v>
      </c>
      <c r="F183" s="140">
        <v>6808792.0999999996</v>
      </c>
      <c r="G183" s="139">
        <v>0</v>
      </c>
      <c r="H183" s="140">
        <v>0</v>
      </c>
      <c r="I183" s="140">
        <v>0</v>
      </c>
      <c r="J183" s="140">
        <v>6808792.0999999996</v>
      </c>
      <c r="K183" s="139" t="s">
        <v>5043</v>
      </c>
      <c r="L183" s="139" t="s">
        <v>7</v>
      </c>
      <c r="M183" s="202"/>
    </row>
    <row r="184" spans="1:13" ht="20.100000000000001" customHeight="1" x14ac:dyDescent="0.25">
      <c r="A184" s="139">
        <v>272</v>
      </c>
      <c r="B184" s="139" t="s">
        <v>5238</v>
      </c>
      <c r="C184" s="139" t="s">
        <v>5233</v>
      </c>
      <c r="D184" s="139">
        <v>19747.5</v>
      </c>
      <c r="E184" s="139">
        <v>1489.4</v>
      </c>
      <c r="F184" s="140">
        <v>29411926.5</v>
      </c>
      <c r="G184" s="139">
        <v>0</v>
      </c>
      <c r="H184" s="140">
        <v>0</v>
      </c>
      <c r="I184" s="140">
        <v>0</v>
      </c>
      <c r="J184" s="140">
        <v>29411926.5</v>
      </c>
      <c r="K184" s="139" t="s">
        <v>5043</v>
      </c>
      <c r="L184" s="139" t="s">
        <v>7</v>
      </c>
      <c r="M184" s="202"/>
    </row>
    <row r="185" spans="1:13" ht="20.100000000000001" customHeight="1" x14ac:dyDescent="0.25">
      <c r="A185" s="139">
        <v>273</v>
      </c>
      <c r="B185" s="139" t="s">
        <v>5239</v>
      </c>
      <c r="C185" s="139" t="s">
        <v>5233</v>
      </c>
      <c r="D185" s="139">
        <v>432.45</v>
      </c>
      <c r="E185" s="139">
        <v>1489.4</v>
      </c>
      <c r="F185" s="140">
        <v>644091.03</v>
      </c>
      <c r="G185" s="139">
        <v>0</v>
      </c>
      <c r="H185" s="140">
        <v>0</v>
      </c>
      <c r="I185" s="140">
        <v>0</v>
      </c>
      <c r="J185" s="140">
        <v>644091.03</v>
      </c>
      <c r="K185" s="139" t="s">
        <v>5043</v>
      </c>
      <c r="L185" s="139" t="s">
        <v>7</v>
      </c>
      <c r="M185" s="202"/>
    </row>
    <row r="186" spans="1:13" ht="20.100000000000001" customHeight="1" x14ac:dyDescent="0.25">
      <c r="A186" s="139">
        <v>274</v>
      </c>
      <c r="B186" s="139" t="s">
        <v>5240</v>
      </c>
      <c r="C186" s="139" t="s">
        <v>5233</v>
      </c>
      <c r="D186" s="139">
        <v>3261.42</v>
      </c>
      <c r="E186" s="139">
        <v>1489.4</v>
      </c>
      <c r="F186" s="140">
        <v>4857558.95</v>
      </c>
      <c r="G186" s="139">
        <v>0</v>
      </c>
      <c r="H186" s="140">
        <v>0</v>
      </c>
      <c r="I186" s="140">
        <v>0</v>
      </c>
      <c r="J186" s="140">
        <v>4857558.95</v>
      </c>
      <c r="K186" s="139" t="s">
        <v>5043</v>
      </c>
      <c r="L186" s="139" t="s">
        <v>7</v>
      </c>
      <c r="M186" s="202"/>
    </row>
    <row r="187" spans="1:13" ht="20.100000000000001" customHeight="1" x14ac:dyDescent="0.25">
      <c r="A187" s="139">
        <v>275</v>
      </c>
      <c r="B187" s="139" t="s">
        <v>5241</v>
      </c>
      <c r="C187" s="139" t="s">
        <v>5233</v>
      </c>
      <c r="D187" s="139">
        <v>29412.71</v>
      </c>
      <c r="E187" s="139">
        <v>1489.4</v>
      </c>
      <c r="F187" s="140">
        <v>43807290.270000003</v>
      </c>
      <c r="G187" s="139">
        <v>0</v>
      </c>
      <c r="H187" s="140">
        <v>0</v>
      </c>
      <c r="I187" s="140">
        <v>0</v>
      </c>
      <c r="J187" s="140">
        <v>43807290.270000003</v>
      </c>
      <c r="K187" s="139" t="s">
        <v>4982</v>
      </c>
      <c r="L187" s="139" t="s">
        <v>7</v>
      </c>
      <c r="M187" s="202"/>
    </row>
    <row r="188" spans="1:13" ht="20.100000000000001" customHeight="1" x14ac:dyDescent="0.25">
      <c r="A188" s="139">
        <v>276</v>
      </c>
      <c r="B188" s="139" t="s">
        <v>5242</v>
      </c>
      <c r="C188" s="139" t="s">
        <v>5243</v>
      </c>
      <c r="D188" s="139">
        <v>5172.0600000000004</v>
      </c>
      <c r="E188" s="139">
        <v>1446.5</v>
      </c>
      <c r="F188" s="140">
        <v>7481384.79</v>
      </c>
      <c r="G188" s="139">
        <v>0</v>
      </c>
      <c r="H188" s="140">
        <v>0</v>
      </c>
      <c r="I188" s="140">
        <v>0</v>
      </c>
      <c r="J188" s="140">
        <v>7481384.79</v>
      </c>
      <c r="K188" s="139" t="s">
        <v>5010</v>
      </c>
      <c r="L188" s="139" t="s">
        <v>7</v>
      </c>
      <c r="M188" s="202"/>
    </row>
    <row r="189" spans="1:13" ht="20.100000000000001" customHeight="1" x14ac:dyDescent="0.25">
      <c r="A189" s="139">
        <v>277</v>
      </c>
      <c r="B189" s="139" t="s">
        <v>5244</v>
      </c>
      <c r="C189" s="139" t="s">
        <v>5243</v>
      </c>
      <c r="D189" s="139">
        <v>1613.06</v>
      </c>
      <c r="E189" s="139">
        <v>1446.5</v>
      </c>
      <c r="F189" s="140">
        <v>2333291.29</v>
      </c>
      <c r="G189" s="139">
        <v>0</v>
      </c>
      <c r="H189" s="140">
        <v>0</v>
      </c>
      <c r="I189" s="140">
        <v>0</v>
      </c>
      <c r="J189" s="140">
        <v>2333291.29</v>
      </c>
      <c r="K189" s="139" t="s">
        <v>5010</v>
      </c>
      <c r="L189" s="139" t="s">
        <v>7</v>
      </c>
      <c r="M189" s="202"/>
    </row>
    <row r="190" spans="1:13" ht="20.100000000000001" customHeight="1" x14ac:dyDescent="0.25">
      <c r="A190" s="139">
        <v>278</v>
      </c>
      <c r="B190" s="139" t="s">
        <v>5245</v>
      </c>
      <c r="C190" s="139" t="s">
        <v>5243</v>
      </c>
      <c r="D190" s="139">
        <v>6749.2920000000004</v>
      </c>
      <c r="E190" s="139">
        <v>1446.5</v>
      </c>
      <c r="F190" s="140">
        <v>9762850.8800000008</v>
      </c>
      <c r="G190" s="139">
        <v>0</v>
      </c>
      <c r="H190" s="140">
        <v>0</v>
      </c>
      <c r="I190" s="140">
        <v>0</v>
      </c>
      <c r="J190" s="140">
        <v>9762850.8800000008</v>
      </c>
      <c r="K190" s="139" t="s">
        <v>4982</v>
      </c>
      <c r="L190" s="139" t="s">
        <v>7</v>
      </c>
      <c r="M190" s="202"/>
    </row>
    <row r="191" spans="1:13" ht="20.100000000000001" customHeight="1" x14ac:dyDescent="0.25">
      <c r="A191" s="139">
        <v>279</v>
      </c>
      <c r="B191" s="139" t="s">
        <v>5245</v>
      </c>
      <c r="C191" s="139" t="s">
        <v>5243</v>
      </c>
      <c r="D191" s="139">
        <v>628.39200000000005</v>
      </c>
      <c r="E191" s="139">
        <v>1446.5</v>
      </c>
      <c r="F191" s="140">
        <v>908969.03</v>
      </c>
      <c r="G191" s="139">
        <v>0</v>
      </c>
      <c r="H191" s="140">
        <v>0</v>
      </c>
      <c r="I191" s="140">
        <v>0</v>
      </c>
      <c r="J191" s="140">
        <v>908969.03</v>
      </c>
      <c r="K191" s="139" t="s">
        <v>4982</v>
      </c>
      <c r="L191" s="139" t="s">
        <v>7</v>
      </c>
      <c r="M191" s="202"/>
    </row>
    <row r="192" spans="1:13" ht="20.100000000000001" customHeight="1" x14ac:dyDescent="0.25">
      <c r="A192" s="139">
        <v>280</v>
      </c>
      <c r="B192" s="139" t="s">
        <v>5246</v>
      </c>
      <c r="C192" s="139" t="s">
        <v>5247</v>
      </c>
      <c r="D192" s="139">
        <v>1572.59</v>
      </c>
      <c r="E192" s="139">
        <v>1228.7</v>
      </c>
      <c r="F192" s="140">
        <v>1932241.33</v>
      </c>
      <c r="G192" s="139">
        <v>0</v>
      </c>
      <c r="H192" s="140">
        <v>0</v>
      </c>
      <c r="I192" s="140">
        <v>0</v>
      </c>
      <c r="J192" s="140">
        <v>1932241.33</v>
      </c>
      <c r="K192" s="139" t="s">
        <v>4978</v>
      </c>
      <c r="L192" s="139" t="s">
        <v>7</v>
      </c>
      <c r="M192" s="202"/>
    </row>
    <row r="193" spans="1:13" ht="20.100000000000001" customHeight="1" x14ac:dyDescent="0.25">
      <c r="A193" s="139">
        <v>282</v>
      </c>
      <c r="B193" s="139" t="s">
        <v>5249</v>
      </c>
      <c r="C193" s="139" t="s">
        <v>5250</v>
      </c>
      <c r="D193" s="139">
        <v>21120.63</v>
      </c>
      <c r="E193" s="139">
        <v>592.9</v>
      </c>
      <c r="F193" s="140">
        <v>12522421.529999999</v>
      </c>
      <c r="G193" s="139">
        <v>0</v>
      </c>
      <c r="H193" s="140">
        <v>0</v>
      </c>
      <c r="I193" s="140">
        <v>0</v>
      </c>
      <c r="J193" s="140">
        <v>12522421.529999999</v>
      </c>
      <c r="K193" s="139" t="s">
        <v>4982</v>
      </c>
      <c r="L193" s="139" t="s">
        <v>7</v>
      </c>
      <c r="M193" s="202"/>
    </row>
    <row r="194" spans="1:13" ht="20.100000000000001" customHeight="1" x14ac:dyDescent="0.25">
      <c r="A194" s="139">
        <v>286</v>
      </c>
      <c r="B194" s="139" t="s">
        <v>5251</v>
      </c>
      <c r="C194" s="139" t="s">
        <v>5072</v>
      </c>
      <c r="D194" s="139">
        <v>1048.3320000000001</v>
      </c>
      <c r="E194" s="139">
        <v>555.5</v>
      </c>
      <c r="F194" s="140">
        <v>582348.43000000005</v>
      </c>
      <c r="G194" s="139">
        <v>0</v>
      </c>
      <c r="H194" s="140">
        <v>0</v>
      </c>
      <c r="I194" s="140">
        <v>0</v>
      </c>
      <c r="J194" s="140">
        <v>582348.43000000005</v>
      </c>
      <c r="K194" s="139" t="s">
        <v>4989</v>
      </c>
      <c r="L194" s="139" t="s">
        <v>7</v>
      </c>
      <c r="M194" s="202"/>
    </row>
    <row r="195" spans="1:13" ht="20.100000000000001" customHeight="1" x14ac:dyDescent="0.25">
      <c r="A195" s="139">
        <v>287</v>
      </c>
      <c r="B195" s="139" t="s">
        <v>5252</v>
      </c>
      <c r="C195" s="139" t="s">
        <v>5072</v>
      </c>
      <c r="D195" s="139">
        <v>4652.9129999999996</v>
      </c>
      <c r="E195" s="139">
        <v>555.5</v>
      </c>
      <c r="F195" s="140">
        <v>2584693.17</v>
      </c>
      <c r="G195" s="139">
        <v>0</v>
      </c>
      <c r="H195" s="140">
        <v>0</v>
      </c>
      <c r="I195" s="140">
        <v>0</v>
      </c>
      <c r="J195" s="140">
        <v>2584693.17</v>
      </c>
      <c r="K195" s="139" t="s">
        <v>4989</v>
      </c>
      <c r="L195" s="139" t="s">
        <v>7</v>
      </c>
      <c r="M195" s="202"/>
    </row>
    <row r="196" spans="1:13" ht="20.100000000000001" customHeight="1" x14ac:dyDescent="0.25">
      <c r="A196" s="139">
        <v>288</v>
      </c>
      <c r="B196" s="139" t="s">
        <v>5253</v>
      </c>
      <c r="C196" s="139" t="s">
        <v>5072</v>
      </c>
      <c r="D196" s="139">
        <v>3541.5720000000001</v>
      </c>
      <c r="E196" s="139">
        <v>555.5</v>
      </c>
      <c r="F196" s="140">
        <v>1967343.25</v>
      </c>
      <c r="G196" s="139">
        <v>0</v>
      </c>
      <c r="H196" s="140">
        <v>0</v>
      </c>
      <c r="I196" s="140">
        <v>0</v>
      </c>
      <c r="J196" s="140">
        <v>1967343.25</v>
      </c>
      <c r="K196" s="139" t="s">
        <v>4982</v>
      </c>
      <c r="L196" s="139" t="s">
        <v>7</v>
      </c>
      <c r="M196" s="202"/>
    </row>
    <row r="197" spans="1:13" ht="20.100000000000001" customHeight="1" x14ac:dyDescent="0.25">
      <c r="A197" s="139">
        <v>289</v>
      </c>
      <c r="B197" s="139" t="s">
        <v>5254</v>
      </c>
      <c r="C197" s="139" t="s">
        <v>5255</v>
      </c>
      <c r="D197" s="139">
        <v>20046.400000000001</v>
      </c>
      <c r="E197" s="139">
        <v>617.1</v>
      </c>
      <c r="F197" s="140">
        <v>12370633.439999999</v>
      </c>
      <c r="G197" s="139">
        <v>0</v>
      </c>
      <c r="H197" s="140">
        <v>0</v>
      </c>
      <c r="I197" s="140">
        <v>0</v>
      </c>
      <c r="J197" s="140">
        <v>12370633.439999999</v>
      </c>
      <c r="K197" s="139" t="s">
        <v>5155</v>
      </c>
      <c r="L197" s="139" t="s">
        <v>7</v>
      </c>
      <c r="M197" s="202"/>
    </row>
    <row r="198" spans="1:13" ht="20.100000000000001" customHeight="1" x14ac:dyDescent="0.25">
      <c r="A198" s="139">
        <v>290</v>
      </c>
      <c r="B198" s="139" t="s">
        <v>5256</v>
      </c>
      <c r="C198" s="139" t="s">
        <v>5257</v>
      </c>
      <c r="D198" s="139">
        <v>1814.91</v>
      </c>
      <c r="E198" s="139">
        <v>729.3</v>
      </c>
      <c r="F198" s="140">
        <v>1323613.8600000001</v>
      </c>
      <c r="G198" s="139">
        <v>0</v>
      </c>
      <c r="H198" s="140">
        <v>0</v>
      </c>
      <c r="I198" s="140">
        <v>0</v>
      </c>
      <c r="J198" s="140">
        <v>1323613.8600000001</v>
      </c>
      <c r="K198" s="139" t="s">
        <v>5028</v>
      </c>
      <c r="L198" s="139" t="s">
        <v>7</v>
      </c>
      <c r="M198" s="202"/>
    </row>
    <row r="199" spans="1:13" ht="20.100000000000001" customHeight="1" x14ac:dyDescent="0.25">
      <c r="A199" s="139">
        <v>291</v>
      </c>
      <c r="B199" s="139" t="s">
        <v>5258</v>
      </c>
      <c r="C199" s="139" t="s">
        <v>5257</v>
      </c>
      <c r="D199" s="139">
        <v>11106.73</v>
      </c>
      <c r="E199" s="139">
        <v>729.3</v>
      </c>
      <c r="F199" s="140">
        <v>8100138.1900000004</v>
      </c>
      <c r="G199" s="139">
        <v>0</v>
      </c>
      <c r="H199" s="140">
        <v>0</v>
      </c>
      <c r="I199" s="140">
        <v>0</v>
      </c>
      <c r="J199" s="140">
        <v>8100138.1900000004</v>
      </c>
      <c r="K199" s="139" t="s">
        <v>4978</v>
      </c>
      <c r="L199" s="139" t="s">
        <v>7</v>
      </c>
      <c r="M199" s="202"/>
    </row>
    <row r="200" spans="1:13" ht="20.100000000000001" customHeight="1" x14ac:dyDescent="0.25">
      <c r="A200" s="139">
        <v>293</v>
      </c>
      <c r="B200" s="139" t="s">
        <v>5259</v>
      </c>
      <c r="C200" s="139" t="s">
        <v>5257</v>
      </c>
      <c r="D200" s="139">
        <v>14890.04</v>
      </c>
      <c r="E200" s="139">
        <v>729.3</v>
      </c>
      <c r="F200" s="140">
        <v>10859306.17</v>
      </c>
      <c r="G200" s="139">
        <v>0</v>
      </c>
      <c r="H200" s="140">
        <v>0</v>
      </c>
      <c r="I200" s="140">
        <v>0</v>
      </c>
      <c r="J200" s="140">
        <v>10859306.17</v>
      </c>
      <c r="K200" s="139" t="s">
        <v>4982</v>
      </c>
      <c r="L200" s="139" t="s">
        <v>7</v>
      </c>
      <c r="M200" s="202"/>
    </row>
    <row r="201" spans="1:13" ht="20.100000000000001" customHeight="1" x14ac:dyDescent="0.25">
      <c r="A201" s="139">
        <v>294</v>
      </c>
      <c r="B201" s="139" t="s">
        <v>5260</v>
      </c>
      <c r="C201" s="139" t="s">
        <v>5261</v>
      </c>
      <c r="D201" s="139">
        <v>511.65</v>
      </c>
      <c r="E201" s="139">
        <v>1502.6</v>
      </c>
      <c r="F201" s="140">
        <v>768805.29</v>
      </c>
      <c r="G201" s="139">
        <v>0</v>
      </c>
      <c r="H201" s="140">
        <v>0</v>
      </c>
      <c r="I201" s="140">
        <v>0</v>
      </c>
      <c r="J201" s="140">
        <v>768805.29</v>
      </c>
      <c r="K201" s="139" t="s">
        <v>4978</v>
      </c>
      <c r="L201" s="139" t="s">
        <v>7</v>
      </c>
      <c r="M201" s="202"/>
    </row>
    <row r="202" spans="1:13" ht="20.100000000000001" customHeight="1" x14ac:dyDescent="0.25">
      <c r="A202" s="139">
        <v>295</v>
      </c>
      <c r="B202" s="139" t="s">
        <v>5262</v>
      </c>
      <c r="C202" s="139" t="s">
        <v>5261</v>
      </c>
      <c r="D202" s="139">
        <v>3129.24</v>
      </c>
      <c r="E202" s="139">
        <v>1502.6</v>
      </c>
      <c r="F202" s="140">
        <v>4701996.0199999996</v>
      </c>
      <c r="G202" s="139">
        <v>0</v>
      </c>
      <c r="H202" s="140">
        <v>0</v>
      </c>
      <c r="I202" s="140">
        <v>0</v>
      </c>
      <c r="J202" s="140">
        <v>4701996.0199999996</v>
      </c>
      <c r="K202" s="139" t="s">
        <v>4982</v>
      </c>
      <c r="L202" s="139" t="s">
        <v>7</v>
      </c>
      <c r="M202" s="202"/>
    </row>
    <row r="203" spans="1:13" ht="20.100000000000001" customHeight="1" x14ac:dyDescent="0.25">
      <c r="A203" s="139">
        <v>296</v>
      </c>
      <c r="B203" s="139" t="s">
        <v>5066</v>
      </c>
      <c r="C203" s="139" t="s">
        <v>5263</v>
      </c>
      <c r="D203" s="139">
        <v>7520.6620000000003</v>
      </c>
      <c r="E203" s="139">
        <v>1135.2</v>
      </c>
      <c r="F203" s="140">
        <v>8537455.5</v>
      </c>
      <c r="G203" s="139">
        <v>0</v>
      </c>
      <c r="H203" s="140">
        <v>0</v>
      </c>
      <c r="I203" s="140">
        <v>0</v>
      </c>
      <c r="J203" s="140">
        <v>8537455.5</v>
      </c>
      <c r="K203" s="139" t="s">
        <v>4982</v>
      </c>
      <c r="L203" s="139" t="s">
        <v>7</v>
      </c>
      <c r="M203" s="202"/>
    </row>
    <row r="204" spans="1:13" ht="20.100000000000001" customHeight="1" x14ac:dyDescent="0.25">
      <c r="A204" s="139">
        <v>297</v>
      </c>
      <c r="B204" s="139" t="s">
        <v>5066</v>
      </c>
      <c r="C204" s="139" t="s">
        <v>5264</v>
      </c>
      <c r="D204" s="139">
        <v>11476.441999999999</v>
      </c>
      <c r="E204" s="139">
        <v>1135.2</v>
      </c>
      <c r="F204" s="140">
        <v>13028056.960000001</v>
      </c>
      <c r="G204" s="139">
        <v>0</v>
      </c>
      <c r="H204" s="140">
        <v>0</v>
      </c>
      <c r="I204" s="140">
        <v>0</v>
      </c>
      <c r="J204" s="140">
        <v>13028056.960000001</v>
      </c>
      <c r="K204" s="139" t="s">
        <v>4982</v>
      </c>
      <c r="L204" s="139" t="s">
        <v>7</v>
      </c>
      <c r="M204" s="202"/>
    </row>
    <row r="205" spans="1:13" ht="20.100000000000001" customHeight="1" x14ac:dyDescent="0.25">
      <c r="A205" s="139">
        <v>298</v>
      </c>
      <c r="B205" s="139" t="s">
        <v>5265</v>
      </c>
      <c r="C205" s="139" t="s">
        <v>5266</v>
      </c>
      <c r="D205" s="139">
        <v>1917.26</v>
      </c>
      <c r="E205" s="139">
        <v>1166</v>
      </c>
      <c r="F205" s="140">
        <v>2235525.16</v>
      </c>
      <c r="G205" s="139">
        <v>0</v>
      </c>
      <c r="H205" s="140">
        <v>0</v>
      </c>
      <c r="I205" s="140">
        <v>0</v>
      </c>
      <c r="J205" s="140">
        <v>2235525.16</v>
      </c>
      <c r="K205" s="139" t="s">
        <v>4978</v>
      </c>
      <c r="L205" s="139" t="s">
        <v>7</v>
      </c>
      <c r="M205" s="202"/>
    </row>
    <row r="206" spans="1:13" ht="20.100000000000001" customHeight="1" x14ac:dyDescent="0.25">
      <c r="A206" s="139">
        <v>299</v>
      </c>
      <c r="B206" s="139" t="s">
        <v>5066</v>
      </c>
      <c r="C206" s="139" t="s">
        <v>5266</v>
      </c>
      <c r="D206" s="139">
        <v>9105.31</v>
      </c>
      <c r="E206" s="139">
        <v>1166</v>
      </c>
      <c r="F206" s="140">
        <v>10616791.460000001</v>
      </c>
      <c r="G206" s="139">
        <v>0</v>
      </c>
      <c r="H206" s="140">
        <v>0</v>
      </c>
      <c r="I206" s="140">
        <v>0</v>
      </c>
      <c r="J206" s="140">
        <v>10616791.460000001</v>
      </c>
      <c r="K206" s="139" t="s">
        <v>4982</v>
      </c>
      <c r="L206" s="139" t="s">
        <v>7</v>
      </c>
      <c r="M206" s="202"/>
    </row>
    <row r="207" spans="1:13" ht="20.100000000000001" customHeight="1" x14ac:dyDescent="0.25">
      <c r="A207" s="139">
        <v>300</v>
      </c>
      <c r="B207" s="139" t="s">
        <v>5267</v>
      </c>
      <c r="C207" s="139" t="s">
        <v>5268</v>
      </c>
      <c r="D207" s="139">
        <v>1152.9100000000001</v>
      </c>
      <c r="E207" s="139">
        <v>804.1</v>
      </c>
      <c r="F207" s="140">
        <v>927054.93</v>
      </c>
      <c r="G207" s="139">
        <v>0</v>
      </c>
      <c r="H207" s="140">
        <v>0</v>
      </c>
      <c r="I207" s="140">
        <v>0</v>
      </c>
      <c r="J207" s="140">
        <v>927054.93</v>
      </c>
      <c r="K207" s="139" t="s">
        <v>5010</v>
      </c>
      <c r="L207" s="139" t="s">
        <v>7</v>
      </c>
      <c r="M207" s="202"/>
    </row>
    <row r="208" spans="1:13" ht="20.100000000000001" customHeight="1" x14ac:dyDescent="0.25">
      <c r="A208" s="139">
        <v>301</v>
      </c>
      <c r="B208" s="139" t="s">
        <v>5269</v>
      </c>
      <c r="C208" s="139" t="s">
        <v>5268</v>
      </c>
      <c r="D208" s="139">
        <v>100.01</v>
      </c>
      <c r="E208" s="139">
        <v>804.1</v>
      </c>
      <c r="F208" s="140">
        <v>80418.039999999994</v>
      </c>
      <c r="G208" s="139">
        <v>0</v>
      </c>
      <c r="H208" s="140">
        <v>0</v>
      </c>
      <c r="I208" s="140">
        <v>0</v>
      </c>
      <c r="J208" s="140">
        <v>80418.039999999994</v>
      </c>
      <c r="K208" s="139" t="s">
        <v>4989</v>
      </c>
      <c r="L208" s="139" t="s">
        <v>7</v>
      </c>
      <c r="M208" s="202"/>
    </row>
    <row r="209" spans="1:13" ht="20.100000000000001" customHeight="1" x14ac:dyDescent="0.25">
      <c r="A209" s="139">
        <v>302</v>
      </c>
      <c r="B209" s="139" t="s">
        <v>5270</v>
      </c>
      <c r="C209" s="139" t="s">
        <v>5268</v>
      </c>
      <c r="D209" s="139">
        <v>753.22</v>
      </c>
      <c r="E209" s="139">
        <v>804.1</v>
      </c>
      <c r="F209" s="140">
        <v>605664.19999999995</v>
      </c>
      <c r="G209" s="139">
        <v>0</v>
      </c>
      <c r="H209" s="140">
        <v>0</v>
      </c>
      <c r="I209" s="140">
        <v>0</v>
      </c>
      <c r="J209" s="140">
        <v>605664.19999999995</v>
      </c>
      <c r="K209" s="139" t="s">
        <v>4978</v>
      </c>
      <c r="L209" s="139" t="s">
        <v>7</v>
      </c>
      <c r="M209" s="202"/>
    </row>
    <row r="210" spans="1:13" ht="20.100000000000001" customHeight="1" x14ac:dyDescent="0.25">
      <c r="A210" s="139">
        <v>303</v>
      </c>
      <c r="B210" s="139" t="s">
        <v>4990</v>
      </c>
      <c r="C210" s="139" t="s">
        <v>5268</v>
      </c>
      <c r="D210" s="139">
        <v>9798.4500000000007</v>
      </c>
      <c r="E210" s="139">
        <v>804.1</v>
      </c>
      <c r="F210" s="140">
        <v>7878933.6500000004</v>
      </c>
      <c r="G210" s="139">
        <v>0</v>
      </c>
      <c r="H210" s="140">
        <v>0</v>
      </c>
      <c r="I210" s="140">
        <v>0</v>
      </c>
      <c r="J210" s="140">
        <v>7878933.6500000004</v>
      </c>
      <c r="K210" s="139" t="s">
        <v>4982</v>
      </c>
      <c r="L210" s="139" t="s">
        <v>7</v>
      </c>
      <c r="M210" s="202"/>
    </row>
    <row r="211" spans="1:13" ht="20.100000000000001" customHeight="1" x14ac:dyDescent="0.25">
      <c r="A211" s="139">
        <v>304</v>
      </c>
      <c r="B211" s="139" t="s">
        <v>5271</v>
      </c>
      <c r="C211" s="139" t="s">
        <v>5272</v>
      </c>
      <c r="D211" s="139">
        <v>471.43400000000003</v>
      </c>
      <c r="E211" s="139">
        <v>1079.0999999999999</v>
      </c>
      <c r="F211" s="140">
        <v>508724.21</v>
      </c>
      <c r="G211" s="139">
        <v>0</v>
      </c>
      <c r="H211" s="140">
        <v>0</v>
      </c>
      <c r="I211" s="140">
        <v>0</v>
      </c>
      <c r="J211" s="140">
        <v>508724.21</v>
      </c>
      <c r="K211" s="139" t="s">
        <v>4982</v>
      </c>
      <c r="L211" s="139" t="s">
        <v>7</v>
      </c>
      <c r="M211" s="202"/>
    </row>
    <row r="212" spans="1:13" ht="20.100000000000001" customHeight="1" x14ac:dyDescent="0.25">
      <c r="A212" s="139">
        <v>305</v>
      </c>
      <c r="B212" s="139" t="s">
        <v>5273</v>
      </c>
      <c r="C212" s="139" t="s">
        <v>5055</v>
      </c>
      <c r="D212" s="139">
        <v>759.69</v>
      </c>
      <c r="E212" s="139">
        <v>1166</v>
      </c>
      <c r="F212" s="140">
        <v>885798.54</v>
      </c>
      <c r="G212" s="139">
        <v>0</v>
      </c>
      <c r="H212" s="140">
        <v>0</v>
      </c>
      <c r="I212" s="140">
        <v>0</v>
      </c>
      <c r="J212" s="140">
        <v>885798.54</v>
      </c>
      <c r="K212" s="139" t="s">
        <v>4978</v>
      </c>
      <c r="L212" s="139" t="s">
        <v>7</v>
      </c>
      <c r="M212" s="202"/>
    </row>
    <row r="213" spans="1:13" ht="20.100000000000001" customHeight="1" x14ac:dyDescent="0.25">
      <c r="A213" s="139">
        <v>306</v>
      </c>
      <c r="B213" s="139" t="s">
        <v>5274</v>
      </c>
      <c r="C213" s="139" t="s">
        <v>5055</v>
      </c>
      <c r="D213" s="139">
        <v>592.01</v>
      </c>
      <c r="E213" s="139">
        <v>1166</v>
      </c>
      <c r="F213" s="140">
        <v>690283.66</v>
      </c>
      <c r="G213" s="139">
        <v>0</v>
      </c>
      <c r="H213" s="140">
        <v>0</v>
      </c>
      <c r="I213" s="140">
        <v>0</v>
      </c>
      <c r="J213" s="140">
        <v>690283.66</v>
      </c>
      <c r="K213" s="139" t="s">
        <v>4978</v>
      </c>
      <c r="L213" s="139" t="s">
        <v>7</v>
      </c>
      <c r="M213" s="202"/>
    </row>
    <row r="214" spans="1:13" ht="20.100000000000001" customHeight="1" x14ac:dyDescent="0.25">
      <c r="A214" s="139">
        <v>307</v>
      </c>
      <c r="B214" s="139" t="s">
        <v>5275</v>
      </c>
      <c r="C214" s="139" t="s">
        <v>5276</v>
      </c>
      <c r="D214" s="139">
        <v>725.02</v>
      </c>
      <c r="E214" s="139">
        <v>1645.6</v>
      </c>
      <c r="F214" s="140">
        <v>1193092.9099999999</v>
      </c>
      <c r="G214" s="139">
        <v>0</v>
      </c>
      <c r="H214" s="140">
        <v>0</v>
      </c>
      <c r="I214" s="140">
        <v>0</v>
      </c>
      <c r="J214" s="140">
        <v>1193092.9099999999</v>
      </c>
      <c r="K214" s="139" t="s">
        <v>4978</v>
      </c>
      <c r="L214" s="139" t="s">
        <v>7</v>
      </c>
      <c r="M214" s="202"/>
    </row>
    <row r="215" spans="1:13" ht="20.100000000000001" customHeight="1" x14ac:dyDescent="0.25">
      <c r="A215" s="139">
        <v>308</v>
      </c>
      <c r="B215" s="139" t="s">
        <v>5277</v>
      </c>
      <c r="C215" s="139" t="s">
        <v>5276</v>
      </c>
      <c r="D215" s="139">
        <v>3182.47</v>
      </c>
      <c r="E215" s="139">
        <v>1645.6</v>
      </c>
      <c r="F215" s="140">
        <v>5237072.63</v>
      </c>
      <c r="G215" s="139">
        <v>0</v>
      </c>
      <c r="H215" s="140">
        <v>0</v>
      </c>
      <c r="I215" s="140">
        <v>0</v>
      </c>
      <c r="J215" s="140">
        <v>5237072.63</v>
      </c>
      <c r="K215" s="139" t="s">
        <v>4978</v>
      </c>
      <c r="L215" s="139" t="s">
        <v>7</v>
      </c>
      <c r="M215" s="202"/>
    </row>
    <row r="216" spans="1:13" ht="20.100000000000001" customHeight="1" x14ac:dyDescent="0.25">
      <c r="A216" s="139">
        <v>309</v>
      </c>
      <c r="B216" s="139" t="s">
        <v>5278</v>
      </c>
      <c r="C216" s="139" t="s">
        <v>5276</v>
      </c>
      <c r="D216" s="139">
        <v>2987.61</v>
      </c>
      <c r="E216" s="139">
        <v>1645.6</v>
      </c>
      <c r="F216" s="140">
        <v>4916411.0199999996</v>
      </c>
      <c r="G216" s="139">
        <v>0</v>
      </c>
      <c r="H216" s="140">
        <v>0</v>
      </c>
      <c r="I216" s="140">
        <v>0</v>
      </c>
      <c r="J216" s="140">
        <v>4916411.0199999996</v>
      </c>
      <c r="K216" s="139" t="s">
        <v>4978</v>
      </c>
      <c r="L216" s="139" t="s">
        <v>7</v>
      </c>
      <c r="M216" s="202"/>
    </row>
    <row r="217" spans="1:13" ht="20.100000000000001" customHeight="1" x14ac:dyDescent="0.25">
      <c r="A217" s="139">
        <v>310</v>
      </c>
      <c r="B217" s="139" t="s">
        <v>5279</v>
      </c>
      <c r="C217" s="139" t="s">
        <v>5276</v>
      </c>
      <c r="D217" s="139">
        <v>1253.3</v>
      </c>
      <c r="E217" s="139">
        <v>1645.6</v>
      </c>
      <c r="F217" s="140">
        <v>2062430.48</v>
      </c>
      <c r="G217" s="139">
        <v>0</v>
      </c>
      <c r="H217" s="140">
        <v>0</v>
      </c>
      <c r="I217" s="140">
        <v>0</v>
      </c>
      <c r="J217" s="140">
        <v>2062430.48</v>
      </c>
      <c r="K217" s="139" t="s">
        <v>4978</v>
      </c>
      <c r="L217" s="139" t="s">
        <v>7</v>
      </c>
      <c r="M217" s="202"/>
    </row>
    <row r="218" spans="1:13" ht="20.100000000000001" customHeight="1" x14ac:dyDescent="0.25">
      <c r="A218" s="139">
        <v>311</v>
      </c>
      <c r="B218" s="139" t="s">
        <v>5280</v>
      </c>
      <c r="C218" s="139" t="s">
        <v>5276</v>
      </c>
      <c r="D218" s="139">
        <v>1459.81</v>
      </c>
      <c r="E218" s="139">
        <v>1645.6</v>
      </c>
      <c r="F218" s="140">
        <v>2402263.34</v>
      </c>
      <c r="G218" s="139">
        <v>0</v>
      </c>
      <c r="H218" s="140">
        <v>0</v>
      </c>
      <c r="I218" s="140">
        <v>0</v>
      </c>
      <c r="J218" s="140">
        <v>2402263.34</v>
      </c>
      <c r="K218" s="139" t="s">
        <v>4978</v>
      </c>
      <c r="L218" s="139" t="s">
        <v>7</v>
      </c>
      <c r="M218" s="202"/>
    </row>
    <row r="219" spans="1:13" ht="20.100000000000001" customHeight="1" x14ac:dyDescent="0.25">
      <c r="A219" s="139">
        <v>312</v>
      </c>
      <c r="B219" s="139" t="s">
        <v>5281</v>
      </c>
      <c r="C219" s="139" t="s">
        <v>5276</v>
      </c>
      <c r="D219" s="139">
        <v>2020.05</v>
      </c>
      <c r="E219" s="139">
        <v>1645.6</v>
      </c>
      <c r="F219" s="140">
        <v>3324194.28</v>
      </c>
      <c r="G219" s="139">
        <v>0</v>
      </c>
      <c r="H219" s="140">
        <v>0</v>
      </c>
      <c r="I219" s="140">
        <v>0</v>
      </c>
      <c r="J219" s="140">
        <v>3324194.28</v>
      </c>
      <c r="K219" s="139" t="s">
        <v>4978</v>
      </c>
      <c r="L219" s="139" t="s">
        <v>7</v>
      </c>
      <c r="M219" s="202"/>
    </row>
    <row r="220" spans="1:13" ht="20.100000000000001" customHeight="1" x14ac:dyDescent="0.25">
      <c r="A220" s="139">
        <v>313</v>
      </c>
      <c r="B220" s="139" t="s">
        <v>5282</v>
      </c>
      <c r="C220" s="139" t="s">
        <v>5276</v>
      </c>
      <c r="D220" s="139">
        <v>509.32</v>
      </c>
      <c r="E220" s="139">
        <v>1645.6</v>
      </c>
      <c r="F220" s="140">
        <v>838136.99</v>
      </c>
      <c r="G220" s="139">
        <v>0</v>
      </c>
      <c r="H220" s="140">
        <v>0</v>
      </c>
      <c r="I220" s="140">
        <v>0</v>
      </c>
      <c r="J220" s="140">
        <v>838136.99</v>
      </c>
      <c r="K220" s="139" t="s">
        <v>4978</v>
      </c>
      <c r="L220" s="139" t="s">
        <v>7</v>
      </c>
      <c r="M220" s="202"/>
    </row>
    <row r="221" spans="1:13" ht="20.100000000000001" customHeight="1" x14ac:dyDescent="0.25">
      <c r="A221" s="139">
        <v>314</v>
      </c>
      <c r="B221" s="139" t="s">
        <v>5283</v>
      </c>
      <c r="C221" s="139" t="s">
        <v>5276</v>
      </c>
      <c r="D221" s="139">
        <v>536.14</v>
      </c>
      <c r="E221" s="139">
        <v>1645.6</v>
      </c>
      <c r="F221" s="140">
        <v>882271.98</v>
      </c>
      <c r="G221" s="139">
        <v>0</v>
      </c>
      <c r="H221" s="140">
        <v>0</v>
      </c>
      <c r="I221" s="140">
        <v>0</v>
      </c>
      <c r="J221" s="140">
        <v>882271.98</v>
      </c>
      <c r="K221" s="139" t="s">
        <v>4978</v>
      </c>
      <c r="L221" s="139" t="s">
        <v>7</v>
      </c>
      <c r="M221" s="202"/>
    </row>
    <row r="222" spans="1:13" ht="20.100000000000001" customHeight="1" x14ac:dyDescent="0.25">
      <c r="A222" s="139">
        <v>315</v>
      </c>
      <c r="B222" s="139" t="s">
        <v>5284</v>
      </c>
      <c r="C222" s="139" t="s">
        <v>5276</v>
      </c>
      <c r="D222" s="139">
        <v>5532.88</v>
      </c>
      <c r="E222" s="139">
        <v>1645.6</v>
      </c>
      <c r="F222" s="140">
        <v>9104907.3300000001</v>
      </c>
      <c r="G222" s="139">
        <v>0</v>
      </c>
      <c r="H222" s="140">
        <v>0</v>
      </c>
      <c r="I222" s="140">
        <v>0</v>
      </c>
      <c r="J222" s="140">
        <v>9104907.3300000001</v>
      </c>
      <c r="K222" s="139" t="s">
        <v>4978</v>
      </c>
      <c r="L222" s="139" t="s">
        <v>7</v>
      </c>
      <c r="M222" s="202"/>
    </row>
    <row r="223" spans="1:13" ht="20.100000000000001" customHeight="1" x14ac:dyDescent="0.25">
      <c r="A223" s="139">
        <v>316</v>
      </c>
      <c r="B223" s="139" t="s">
        <v>5285</v>
      </c>
      <c r="C223" s="139" t="s">
        <v>5276</v>
      </c>
      <c r="D223" s="139">
        <v>6461.02</v>
      </c>
      <c r="E223" s="139">
        <v>1645.6</v>
      </c>
      <c r="F223" s="140">
        <v>10632254.51</v>
      </c>
      <c r="G223" s="139">
        <v>0</v>
      </c>
      <c r="H223" s="140">
        <v>0</v>
      </c>
      <c r="I223" s="140">
        <v>0</v>
      </c>
      <c r="J223" s="140">
        <v>10632254.51</v>
      </c>
      <c r="K223" s="139" t="s">
        <v>4978</v>
      </c>
      <c r="L223" s="139" t="s">
        <v>7</v>
      </c>
      <c r="M223" s="202"/>
    </row>
    <row r="224" spans="1:13" ht="20.100000000000001" customHeight="1" x14ac:dyDescent="0.25">
      <c r="A224" s="139">
        <v>317</v>
      </c>
      <c r="B224" s="139" t="s">
        <v>5286</v>
      </c>
      <c r="C224" s="139" t="s">
        <v>5276</v>
      </c>
      <c r="D224" s="139">
        <v>541.49</v>
      </c>
      <c r="E224" s="139">
        <v>1645.6</v>
      </c>
      <c r="F224" s="140">
        <v>891075.94</v>
      </c>
      <c r="G224" s="139">
        <v>0</v>
      </c>
      <c r="H224" s="140">
        <v>0</v>
      </c>
      <c r="I224" s="140">
        <v>0</v>
      </c>
      <c r="J224" s="140">
        <v>891075.94</v>
      </c>
      <c r="K224" s="139" t="s">
        <v>4978</v>
      </c>
      <c r="L224" s="139" t="s">
        <v>7</v>
      </c>
      <c r="M224" s="202"/>
    </row>
    <row r="225" spans="1:13" ht="20.100000000000001" customHeight="1" x14ac:dyDescent="0.25">
      <c r="A225" s="139">
        <v>318</v>
      </c>
      <c r="B225" s="139" t="s">
        <v>5287</v>
      </c>
      <c r="C225" s="139" t="s">
        <v>5276</v>
      </c>
      <c r="D225" s="139">
        <v>4269.58</v>
      </c>
      <c r="E225" s="139">
        <v>1645.6</v>
      </c>
      <c r="F225" s="140">
        <v>7026020.8499999996</v>
      </c>
      <c r="G225" s="139">
        <v>0</v>
      </c>
      <c r="H225" s="140">
        <v>0</v>
      </c>
      <c r="I225" s="140">
        <v>0</v>
      </c>
      <c r="J225" s="140">
        <v>7026020.8499999996</v>
      </c>
      <c r="K225" s="139" t="s">
        <v>4978</v>
      </c>
      <c r="L225" s="139" t="s">
        <v>7</v>
      </c>
      <c r="M225" s="202"/>
    </row>
    <row r="226" spans="1:13" ht="20.100000000000001" customHeight="1" x14ac:dyDescent="0.25">
      <c r="A226" s="139">
        <v>319</v>
      </c>
      <c r="B226" s="139" t="s">
        <v>5288</v>
      </c>
      <c r="C226" s="139" t="s">
        <v>5276</v>
      </c>
      <c r="D226" s="139">
        <v>4858.2700000000004</v>
      </c>
      <c r="E226" s="139">
        <v>1645.6</v>
      </c>
      <c r="F226" s="140">
        <v>7994769.1100000003</v>
      </c>
      <c r="G226" s="139">
        <v>0</v>
      </c>
      <c r="H226" s="140">
        <v>0</v>
      </c>
      <c r="I226" s="140">
        <v>0</v>
      </c>
      <c r="J226" s="140">
        <v>7994769.1100000003</v>
      </c>
      <c r="K226" s="139" t="s">
        <v>5010</v>
      </c>
      <c r="L226" s="139" t="s">
        <v>7</v>
      </c>
      <c r="M226" s="202"/>
    </row>
    <row r="227" spans="1:13" ht="20.100000000000001" customHeight="1" x14ac:dyDescent="0.25">
      <c r="A227" s="139">
        <v>320</v>
      </c>
      <c r="B227" s="139" t="s">
        <v>5289</v>
      </c>
      <c r="C227" s="139" t="s">
        <v>5276</v>
      </c>
      <c r="D227" s="139">
        <v>1676.9</v>
      </c>
      <c r="E227" s="139">
        <v>1645.6</v>
      </c>
      <c r="F227" s="140">
        <v>2759506.64</v>
      </c>
      <c r="G227" s="139">
        <v>0</v>
      </c>
      <c r="H227" s="140">
        <v>0</v>
      </c>
      <c r="I227" s="140">
        <v>0</v>
      </c>
      <c r="J227" s="140">
        <v>2759506.64</v>
      </c>
      <c r="K227" s="139" t="s">
        <v>5010</v>
      </c>
      <c r="L227" s="139" t="s">
        <v>7</v>
      </c>
      <c r="M227" s="202"/>
    </row>
    <row r="228" spans="1:13" ht="20.100000000000001" customHeight="1" x14ac:dyDescent="0.25">
      <c r="A228" s="139">
        <v>321</v>
      </c>
      <c r="B228" s="139" t="s">
        <v>5290</v>
      </c>
      <c r="C228" s="139" t="s">
        <v>5276</v>
      </c>
      <c r="D228" s="139">
        <v>623.98</v>
      </c>
      <c r="E228" s="139">
        <v>1645.6</v>
      </c>
      <c r="F228" s="140">
        <v>1026821.49</v>
      </c>
      <c r="G228" s="139">
        <v>0</v>
      </c>
      <c r="H228" s="140">
        <v>0</v>
      </c>
      <c r="I228" s="140">
        <v>0</v>
      </c>
      <c r="J228" s="140">
        <v>1026821.49</v>
      </c>
      <c r="K228" s="139" t="s">
        <v>5010</v>
      </c>
      <c r="L228" s="139" t="s">
        <v>7</v>
      </c>
      <c r="M228" s="202"/>
    </row>
    <row r="229" spans="1:13" ht="20.100000000000001" customHeight="1" x14ac:dyDescent="0.25">
      <c r="A229" s="139">
        <v>322</v>
      </c>
      <c r="B229" s="139" t="s">
        <v>5291</v>
      </c>
      <c r="C229" s="139" t="s">
        <v>5276</v>
      </c>
      <c r="D229" s="139">
        <v>5316.33</v>
      </c>
      <c r="E229" s="139">
        <v>1645.6</v>
      </c>
      <c r="F229" s="140">
        <v>8748552.6500000004</v>
      </c>
      <c r="G229" s="139">
        <v>0</v>
      </c>
      <c r="H229" s="140">
        <v>0</v>
      </c>
      <c r="I229" s="140">
        <v>0</v>
      </c>
      <c r="J229" s="140">
        <v>8748552.6500000004</v>
      </c>
      <c r="K229" s="139" t="s">
        <v>5010</v>
      </c>
      <c r="L229" s="139" t="s">
        <v>7</v>
      </c>
      <c r="M229" s="202"/>
    </row>
    <row r="230" spans="1:13" ht="20.100000000000001" customHeight="1" x14ac:dyDescent="0.25">
      <c r="A230" s="139">
        <v>323</v>
      </c>
      <c r="B230" s="139" t="s">
        <v>5292</v>
      </c>
      <c r="C230" s="139" t="s">
        <v>5276</v>
      </c>
      <c r="D230" s="139">
        <v>4304.3100000000004</v>
      </c>
      <c r="E230" s="139">
        <v>1645.6</v>
      </c>
      <c r="F230" s="140">
        <v>7083172.54</v>
      </c>
      <c r="G230" s="139">
        <v>0</v>
      </c>
      <c r="H230" s="140">
        <v>0</v>
      </c>
      <c r="I230" s="140">
        <v>0</v>
      </c>
      <c r="J230" s="140">
        <v>7083172.54</v>
      </c>
      <c r="K230" s="139" t="s">
        <v>5010</v>
      </c>
      <c r="L230" s="139" t="s">
        <v>7</v>
      </c>
      <c r="M230" s="202"/>
    </row>
    <row r="231" spans="1:13" ht="20.100000000000001" customHeight="1" x14ac:dyDescent="0.25">
      <c r="A231" s="139">
        <v>324</v>
      </c>
      <c r="B231" s="139" t="s">
        <v>5293</v>
      </c>
      <c r="C231" s="139" t="s">
        <v>5276</v>
      </c>
      <c r="D231" s="139">
        <v>241.57</v>
      </c>
      <c r="E231" s="139">
        <v>1645.6</v>
      </c>
      <c r="F231" s="140">
        <v>397527.59</v>
      </c>
      <c r="G231" s="139">
        <v>0</v>
      </c>
      <c r="H231" s="140">
        <v>0</v>
      </c>
      <c r="I231" s="140">
        <v>0</v>
      </c>
      <c r="J231" s="140">
        <v>397527.59</v>
      </c>
      <c r="K231" s="139" t="s">
        <v>4989</v>
      </c>
      <c r="L231" s="139" t="s">
        <v>7</v>
      </c>
      <c r="M231" s="202"/>
    </row>
    <row r="232" spans="1:13" ht="20.100000000000001" customHeight="1" x14ac:dyDescent="0.25">
      <c r="A232" s="139">
        <v>325</v>
      </c>
      <c r="B232" s="139" t="s">
        <v>5294</v>
      </c>
      <c r="C232" s="139" t="s">
        <v>5276</v>
      </c>
      <c r="D232" s="139">
        <v>3135.59</v>
      </c>
      <c r="E232" s="139">
        <v>1645.6</v>
      </c>
      <c r="F232" s="140">
        <v>5159926.9000000004</v>
      </c>
      <c r="G232" s="139">
        <v>0</v>
      </c>
      <c r="H232" s="140">
        <v>0</v>
      </c>
      <c r="I232" s="140">
        <v>0</v>
      </c>
      <c r="J232" s="140">
        <v>5159926.9000000004</v>
      </c>
      <c r="K232" s="139" t="s">
        <v>4989</v>
      </c>
      <c r="L232" s="139" t="s">
        <v>7</v>
      </c>
      <c r="M232" s="202"/>
    </row>
    <row r="233" spans="1:13" ht="20.100000000000001" customHeight="1" x14ac:dyDescent="0.25">
      <c r="A233" s="139">
        <v>326</v>
      </c>
      <c r="B233" s="139" t="s">
        <v>5295</v>
      </c>
      <c r="C233" s="139" t="s">
        <v>5276</v>
      </c>
      <c r="D233" s="139">
        <v>108</v>
      </c>
      <c r="E233" s="139">
        <v>1645.6</v>
      </c>
      <c r="F233" s="140">
        <v>177724.79999999999</v>
      </c>
      <c r="G233" s="139">
        <v>0</v>
      </c>
      <c r="H233" s="140">
        <v>0</v>
      </c>
      <c r="I233" s="140">
        <v>0</v>
      </c>
      <c r="J233" s="140">
        <v>177724.79999999999</v>
      </c>
      <c r="K233" s="139" t="s">
        <v>4989</v>
      </c>
      <c r="L233" s="139" t="s">
        <v>7</v>
      </c>
      <c r="M233" s="202"/>
    </row>
    <row r="234" spans="1:13" ht="20.100000000000001" customHeight="1" x14ac:dyDescent="0.25">
      <c r="A234" s="139">
        <v>327</v>
      </c>
      <c r="B234" s="139" t="s">
        <v>5296</v>
      </c>
      <c r="C234" s="139" t="s">
        <v>5276</v>
      </c>
      <c r="D234" s="139">
        <v>108</v>
      </c>
      <c r="E234" s="139">
        <v>1645.6</v>
      </c>
      <c r="F234" s="140">
        <v>177724.79999999999</v>
      </c>
      <c r="G234" s="139">
        <v>0</v>
      </c>
      <c r="H234" s="140">
        <v>0</v>
      </c>
      <c r="I234" s="140">
        <v>0</v>
      </c>
      <c r="J234" s="140">
        <v>177724.79999999999</v>
      </c>
      <c r="K234" s="139" t="s">
        <v>4989</v>
      </c>
      <c r="L234" s="139" t="s">
        <v>7</v>
      </c>
      <c r="M234" s="202"/>
    </row>
    <row r="235" spans="1:13" ht="20.100000000000001" customHeight="1" x14ac:dyDescent="0.25">
      <c r="A235" s="139">
        <v>328</v>
      </c>
      <c r="B235" s="139" t="s">
        <v>5297</v>
      </c>
      <c r="C235" s="139" t="s">
        <v>5276</v>
      </c>
      <c r="D235" s="139">
        <v>109.15</v>
      </c>
      <c r="E235" s="139">
        <v>1645.6</v>
      </c>
      <c r="F235" s="140">
        <v>179617.24</v>
      </c>
      <c r="G235" s="139">
        <v>0</v>
      </c>
      <c r="H235" s="140">
        <v>0</v>
      </c>
      <c r="I235" s="140">
        <v>0</v>
      </c>
      <c r="J235" s="140">
        <v>179617.24</v>
      </c>
      <c r="K235" s="139" t="s">
        <v>4989</v>
      </c>
      <c r="L235" s="139" t="s">
        <v>7</v>
      </c>
      <c r="M235" s="202"/>
    </row>
    <row r="236" spans="1:13" ht="20.100000000000001" customHeight="1" x14ac:dyDescent="0.25">
      <c r="A236" s="139">
        <v>329</v>
      </c>
      <c r="B236" s="139" t="s">
        <v>5298</v>
      </c>
      <c r="C236" s="139" t="s">
        <v>5276</v>
      </c>
      <c r="D236" s="139">
        <v>215.15</v>
      </c>
      <c r="E236" s="139">
        <v>1645.6</v>
      </c>
      <c r="F236" s="140">
        <v>354050.84</v>
      </c>
      <c r="G236" s="139">
        <v>0</v>
      </c>
      <c r="H236" s="140">
        <v>0</v>
      </c>
      <c r="I236" s="140">
        <v>0</v>
      </c>
      <c r="J236" s="140">
        <v>354050.84</v>
      </c>
      <c r="K236" s="139" t="s">
        <v>4989</v>
      </c>
      <c r="L236" s="139" t="s">
        <v>7</v>
      </c>
      <c r="M236" s="202"/>
    </row>
    <row r="237" spans="1:13" ht="20.100000000000001" customHeight="1" x14ac:dyDescent="0.25">
      <c r="A237" s="139">
        <v>330</v>
      </c>
      <c r="B237" s="139" t="s">
        <v>5299</v>
      </c>
      <c r="C237" s="139" t="s">
        <v>5276</v>
      </c>
      <c r="D237" s="139">
        <v>81.760000000000005</v>
      </c>
      <c r="E237" s="139">
        <v>1645.6</v>
      </c>
      <c r="F237" s="140">
        <v>134544.26</v>
      </c>
      <c r="G237" s="139">
        <v>0</v>
      </c>
      <c r="H237" s="140">
        <v>0</v>
      </c>
      <c r="I237" s="140">
        <v>0</v>
      </c>
      <c r="J237" s="140">
        <v>134544.26</v>
      </c>
      <c r="K237" s="139" t="s">
        <v>4989</v>
      </c>
      <c r="L237" s="139" t="s">
        <v>7</v>
      </c>
      <c r="M237" s="202"/>
    </row>
    <row r="238" spans="1:13" ht="20.100000000000001" customHeight="1" x14ac:dyDescent="0.25">
      <c r="A238" s="139">
        <v>331</v>
      </c>
      <c r="B238" s="139" t="s">
        <v>5300</v>
      </c>
      <c r="C238" s="139" t="s">
        <v>5276</v>
      </c>
      <c r="D238" s="139">
        <v>2113.6799999999998</v>
      </c>
      <c r="E238" s="139">
        <v>1645.6</v>
      </c>
      <c r="F238" s="140">
        <v>3478271.81</v>
      </c>
      <c r="G238" s="139">
        <v>0</v>
      </c>
      <c r="H238" s="140">
        <v>0</v>
      </c>
      <c r="I238" s="140">
        <v>0</v>
      </c>
      <c r="J238" s="140">
        <v>3478271.81</v>
      </c>
      <c r="K238" s="139" t="s">
        <v>4989</v>
      </c>
      <c r="L238" s="139" t="s">
        <v>7</v>
      </c>
      <c r="M238" s="202"/>
    </row>
    <row r="239" spans="1:13" ht="20.100000000000001" customHeight="1" x14ac:dyDescent="0.25">
      <c r="A239" s="139">
        <v>332</v>
      </c>
      <c r="B239" s="139" t="s">
        <v>5301</v>
      </c>
      <c r="C239" s="139" t="s">
        <v>5276</v>
      </c>
      <c r="D239" s="139">
        <v>85.94</v>
      </c>
      <c r="E239" s="139">
        <v>1645.6</v>
      </c>
      <c r="F239" s="140">
        <v>141422.85999999999</v>
      </c>
      <c r="G239" s="139">
        <v>0</v>
      </c>
      <c r="H239" s="140">
        <v>0</v>
      </c>
      <c r="I239" s="140">
        <v>0</v>
      </c>
      <c r="J239" s="140">
        <v>141422.85999999999</v>
      </c>
      <c r="K239" s="139" t="s">
        <v>4989</v>
      </c>
      <c r="L239" s="139" t="s">
        <v>7</v>
      </c>
      <c r="M239" s="202"/>
    </row>
    <row r="240" spans="1:13" ht="20.100000000000001" customHeight="1" x14ac:dyDescent="0.25">
      <c r="A240" s="139">
        <v>333</v>
      </c>
      <c r="B240" s="139" t="s">
        <v>5302</v>
      </c>
      <c r="C240" s="139" t="s">
        <v>5276</v>
      </c>
      <c r="D240" s="139">
        <v>228.25</v>
      </c>
      <c r="E240" s="139">
        <v>1645.6</v>
      </c>
      <c r="F240" s="140">
        <v>375608.2</v>
      </c>
      <c r="G240" s="139">
        <v>0</v>
      </c>
      <c r="H240" s="140">
        <v>0</v>
      </c>
      <c r="I240" s="140">
        <v>0</v>
      </c>
      <c r="J240" s="140">
        <v>375608.2</v>
      </c>
      <c r="K240" s="139" t="s">
        <v>4989</v>
      </c>
      <c r="L240" s="139" t="s">
        <v>7</v>
      </c>
      <c r="M240" s="202"/>
    </row>
    <row r="241" spans="1:13" ht="20.100000000000001" customHeight="1" x14ac:dyDescent="0.25">
      <c r="A241" s="139">
        <v>334</v>
      </c>
      <c r="B241" s="139" t="s">
        <v>5303</v>
      </c>
      <c r="C241" s="139" t="s">
        <v>5276</v>
      </c>
      <c r="D241" s="139">
        <v>108.18</v>
      </c>
      <c r="E241" s="139">
        <v>1645.6</v>
      </c>
      <c r="F241" s="140">
        <v>178021.01</v>
      </c>
      <c r="G241" s="139">
        <v>0</v>
      </c>
      <c r="H241" s="140">
        <v>0</v>
      </c>
      <c r="I241" s="140">
        <v>0</v>
      </c>
      <c r="J241" s="140">
        <v>178021.01</v>
      </c>
      <c r="K241" s="139" t="s">
        <v>4989</v>
      </c>
      <c r="L241" s="139" t="s">
        <v>7</v>
      </c>
      <c r="M241" s="202"/>
    </row>
    <row r="242" spans="1:13" ht="20.100000000000001" customHeight="1" x14ac:dyDescent="0.25">
      <c r="A242" s="139">
        <v>335</v>
      </c>
      <c r="B242" s="139" t="s">
        <v>5304</v>
      </c>
      <c r="C242" s="139" t="s">
        <v>5276</v>
      </c>
      <c r="D242" s="139">
        <v>147.65</v>
      </c>
      <c r="E242" s="139">
        <v>1645.6</v>
      </c>
      <c r="F242" s="140">
        <v>242972.84</v>
      </c>
      <c r="G242" s="139">
        <v>0</v>
      </c>
      <c r="H242" s="140">
        <v>0</v>
      </c>
      <c r="I242" s="140">
        <v>0</v>
      </c>
      <c r="J242" s="140">
        <v>242972.84</v>
      </c>
      <c r="K242" s="139" t="s">
        <v>4989</v>
      </c>
      <c r="L242" s="139" t="s">
        <v>7</v>
      </c>
      <c r="M242" s="202"/>
    </row>
    <row r="243" spans="1:13" ht="20.100000000000001" customHeight="1" x14ac:dyDescent="0.25">
      <c r="A243" s="139">
        <v>336</v>
      </c>
      <c r="B243" s="139" t="s">
        <v>5305</v>
      </c>
      <c r="C243" s="139" t="s">
        <v>5276</v>
      </c>
      <c r="D243" s="139">
        <v>491.64</v>
      </c>
      <c r="E243" s="139">
        <v>1645.6</v>
      </c>
      <c r="F243" s="140">
        <v>809042.78</v>
      </c>
      <c r="G243" s="139">
        <v>0</v>
      </c>
      <c r="H243" s="140">
        <v>0</v>
      </c>
      <c r="I243" s="140">
        <v>0</v>
      </c>
      <c r="J243" s="140">
        <v>809042.78</v>
      </c>
      <c r="K243" s="139" t="s">
        <v>4989</v>
      </c>
      <c r="L243" s="139" t="s">
        <v>7</v>
      </c>
      <c r="M243" s="202"/>
    </row>
    <row r="244" spans="1:13" ht="20.100000000000001" customHeight="1" x14ac:dyDescent="0.25">
      <c r="A244" s="139">
        <v>337</v>
      </c>
      <c r="B244" s="139" t="s">
        <v>5306</v>
      </c>
      <c r="C244" s="139" t="s">
        <v>5276</v>
      </c>
      <c r="D244" s="139">
        <v>83.44</v>
      </c>
      <c r="E244" s="139">
        <v>1645.6</v>
      </c>
      <c r="F244" s="140">
        <v>137308.85999999999</v>
      </c>
      <c r="G244" s="139">
        <v>0</v>
      </c>
      <c r="H244" s="140">
        <v>0</v>
      </c>
      <c r="I244" s="140">
        <v>0</v>
      </c>
      <c r="J244" s="140">
        <v>137308.85999999999</v>
      </c>
      <c r="K244" s="139" t="s">
        <v>4989</v>
      </c>
      <c r="L244" s="139" t="s">
        <v>7</v>
      </c>
      <c r="M244" s="202"/>
    </row>
    <row r="245" spans="1:13" ht="20.100000000000001" customHeight="1" x14ac:dyDescent="0.25">
      <c r="A245" s="139">
        <v>338</v>
      </c>
      <c r="B245" s="139" t="s">
        <v>5307</v>
      </c>
      <c r="C245" s="139" t="s">
        <v>5276</v>
      </c>
      <c r="D245" s="139">
        <v>82.41</v>
      </c>
      <c r="E245" s="139">
        <v>1645.6</v>
      </c>
      <c r="F245" s="140">
        <v>135613.9</v>
      </c>
      <c r="G245" s="139">
        <v>0</v>
      </c>
      <c r="H245" s="140">
        <v>0</v>
      </c>
      <c r="I245" s="140">
        <v>0</v>
      </c>
      <c r="J245" s="140">
        <v>135613.9</v>
      </c>
      <c r="K245" s="139" t="s">
        <v>4989</v>
      </c>
      <c r="L245" s="139" t="s">
        <v>7</v>
      </c>
      <c r="M245" s="202"/>
    </row>
    <row r="246" spans="1:13" ht="20.100000000000001" customHeight="1" x14ac:dyDescent="0.25">
      <c r="A246" s="139">
        <v>339</v>
      </c>
      <c r="B246" s="139" t="s">
        <v>5308</v>
      </c>
      <c r="C246" s="139" t="s">
        <v>5276</v>
      </c>
      <c r="D246" s="139">
        <v>50.24</v>
      </c>
      <c r="E246" s="139">
        <v>1645.6</v>
      </c>
      <c r="F246" s="140">
        <v>82674.94</v>
      </c>
      <c r="G246" s="139">
        <v>0</v>
      </c>
      <c r="H246" s="140">
        <v>0</v>
      </c>
      <c r="I246" s="140">
        <v>0</v>
      </c>
      <c r="J246" s="140">
        <v>82674.94</v>
      </c>
      <c r="K246" s="139" t="s">
        <v>4989</v>
      </c>
      <c r="L246" s="139" t="s">
        <v>7</v>
      </c>
      <c r="M246" s="202"/>
    </row>
    <row r="247" spans="1:13" ht="20.100000000000001" customHeight="1" x14ac:dyDescent="0.25">
      <c r="A247" s="139">
        <v>340</v>
      </c>
      <c r="B247" s="139" t="s">
        <v>5309</v>
      </c>
      <c r="C247" s="139" t="s">
        <v>5276</v>
      </c>
      <c r="D247" s="139">
        <v>52.74</v>
      </c>
      <c r="E247" s="139">
        <v>1645.6</v>
      </c>
      <c r="F247" s="140">
        <v>86788.94</v>
      </c>
      <c r="G247" s="139">
        <v>0</v>
      </c>
      <c r="H247" s="140">
        <v>0</v>
      </c>
      <c r="I247" s="140">
        <v>0</v>
      </c>
      <c r="J247" s="140">
        <v>86788.94</v>
      </c>
      <c r="K247" s="139" t="s">
        <v>4989</v>
      </c>
      <c r="L247" s="139" t="s">
        <v>7</v>
      </c>
      <c r="M247" s="202"/>
    </row>
    <row r="248" spans="1:13" ht="20.100000000000001" customHeight="1" x14ac:dyDescent="0.25">
      <c r="A248" s="139">
        <v>341</v>
      </c>
      <c r="B248" s="139" t="s">
        <v>5310</v>
      </c>
      <c r="C248" s="139" t="s">
        <v>5276</v>
      </c>
      <c r="D248" s="139">
        <v>2506.3200000000002</v>
      </c>
      <c r="E248" s="139">
        <v>1645.6</v>
      </c>
      <c r="F248" s="140">
        <v>4124400.19</v>
      </c>
      <c r="G248" s="139">
        <v>0</v>
      </c>
      <c r="H248" s="140">
        <v>0</v>
      </c>
      <c r="I248" s="140">
        <v>0</v>
      </c>
      <c r="J248" s="140">
        <v>4124400.19</v>
      </c>
      <c r="K248" s="139" t="s">
        <v>4989</v>
      </c>
      <c r="L248" s="139" t="s">
        <v>7</v>
      </c>
      <c r="M248" s="202"/>
    </row>
    <row r="249" spans="1:13" ht="20.100000000000001" customHeight="1" x14ac:dyDescent="0.25">
      <c r="A249" s="139">
        <v>342</v>
      </c>
      <c r="B249" s="139" t="s">
        <v>5311</v>
      </c>
      <c r="C249" s="139" t="s">
        <v>5276</v>
      </c>
      <c r="D249" s="139">
        <v>48.76</v>
      </c>
      <c r="E249" s="139">
        <v>1645.6</v>
      </c>
      <c r="F249" s="140">
        <v>80239.460000000006</v>
      </c>
      <c r="G249" s="139">
        <v>0</v>
      </c>
      <c r="H249" s="140">
        <v>0</v>
      </c>
      <c r="I249" s="140">
        <v>0</v>
      </c>
      <c r="J249" s="140">
        <v>80239.460000000006</v>
      </c>
      <c r="K249" s="139" t="s">
        <v>4989</v>
      </c>
      <c r="L249" s="139" t="s">
        <v>7</v>
      </c>
      <c r="M249" s="202"/>
    </row>
    <row r="250" spans="1:13" ht="20.100000000000001" customHeight="1" x14ac:dyDescent="0.25">
      <c r="A250" s="139">
        <v>343</v>
      </c>
      <c r="B250" s="139" t="s">
        <v>5312</v>
      </c>
      <c r="C250" s="139" t="s">
        <v>5276</v>
      </c>
      <c r="D250" s="139">
        <v>52.23</v>
      </c>
      <c r="E250" s="139">
        <v>1645.6</v>
      </c>
      <c r="F250" s="140">
        <v>85949.69</v>
      </c>
      <c r="G250" s="139">
        <v>0</v>
      </c>
      <c r="H250" s="140">
        <v>0</v>
      </c>
      <c r="I250" s="140">
        <v>0</v>
      </c>
      <c r="J250" s="140">
        <v>85949.69</v>
      </c>
      <c r="K250" s="139" t="s">
        <v>4989</v>
      </c>
      <c r="L250" s="139" t="s">
        <v>7</v>
      </c>
      <c r="M250" s="202"/>
    </row>
    <row r="251" spans="1:13" ht="20.100000000000001" customHeight="1" x14ac:dyDescent="0.25">
      <c r="A251" s="139">
        <v>344</v>
      </c>
      <c r="B251" s="139" t="s">
        <v>5313</v>
      </c>
      <c r="C251" s="139" t="s">
        <v>5276</v>
      </c>
      <c r="D251" s="139">
        <v>98.22</v>
      </c>
      <c r="E251" s="139">
        <v>1645.6</v>
      </c>
      <c r="F251" s="140">
        <v>161630.82999999999</v>
      </c>
      <c r="G251" s="139">
        <v>0</v>
      </c>
      <c r="H251" s="140">
        <v>0</v>
      </c>
      <c r="I251" s="140">
        <v>0</v>
      </c>
      <c r="J251" s="140">
        <v>161630.82999999999</v>
      </c>
      <c r="K251" s="139" t="s">
        <v>4989</v>
      </c>
      <c r="L251" s="139" t="s">
        <v>7</v>
      </c>
      <c r="M251" s="202"/>
    </row>
    <row r="252" spans="1:13" ht="20.100000000000001" customHeight="1" x14ac:dyDescent="0.25">
      <c r="A252" s="139">
        <v>345</v>
      </c>
      <c r="B252" s="139" t="s">
        <v>5314</v>
      </c>
      <c r="C252" s="139" t="s">
        <v>5276</v>
      </c>
      <c r="D252" s="139">
        <v>1837.99</v>
      </c>
      <c r="E252" s="139">
        <v>1645.6</v>
      </c>
      <c r="F252" s="140">
        <v>3024596.34</v>
      </c>
      <c r="G252" s="139">
        <v>0</v>
      </c>
      <c r="H252" s="140">
        <v>0</v>
      </c>
      <c r="I252" s="140">
        <v>0</v>
      </c>
      <c r="J252" s="140">
        <v>3024596.34</v>
      </c>
      <c r="K252" s="139" t="s">
        <v>4989</v>
      </c>
      <c r="L252" s="139" t="s">
        <v>7</v>
      </c>
      <c r="M252" s="202"/>
    </row>
    <row r="253" spans="1:13" ht="20.100000000000001" customHeight="1" x14ac:dyDescent="0.25">
      <c r="A253" s="139">
        <v>346</v>
      </c>
      <c r="B253" s="139" t="s">
        <v>5315</v>
      </c>
      <c r="C253" s="139" t="s">
        <v>5276</v>
      </c>
      <c r="D253" s="139">
        <v>59.9</v>
      </c>
      <c r="E253" s="139">
        <v>1645.6</v>
      </c>
      <c r="F253" s="140">
        <v>98571.44</v>
      </c>
      <c r="G253" s="139">
        <v>0</v>
      </c>
      <c r="H253" s="140">
        <v>0</v>
      </c>
      <c r="I253" s="140">
        <v>0</v>
      </c>
      <c r="J253" s="140">
        <v>98571.44</v>
      </c>
      <c r="K253" s="139" t="s">
        <v>4989</v>
      </c>
      <c r="L253" s="139" t="s">
        <v>7</v>
      </c>
      <c r="M253" s="202"/>
    </row>
    <row r="254" spans="1:13" ht="20.100000000000001" customHeight="1" x14ac:dyDescent="0.25">
      <c r="A254" s="139">
        <v>347</v>
      </c>
      <c r="B254" s="139" t="s">
        <v>5316</v>
      </c>
      <c r="C254" s="139" t="s">
        <v>5276</v>
      </c>
      <c r="D254" s="139">
        <v>348.37</v>
      </c>
      <c r="E254" s="139">
        <v>1645.6</v>
      </c>
      <c r="F254" s="140">
        <v>573277.67000000004</v>
      </c>
      <c r="G254" s="139">
        <v>0</v>
      </c>
      <c r="H254" s="140">
        <v>0</v>
      </c>
      <c r="I254" s="140">
        <v>0</v>
      </c>
      <c r="J254" s="140">
        <v>573277.67000000004</v>
      </c>
      <c r="K254" s="139" t="s">
        <v>4989</v>
      </c>
      <c r="L254" s="139" t="s">
        <v>7</v>
      </c>
      <c r="M254" s="202"/>
    </row>
    <row r="255" spans="1:13" ht="20.100000000000001" customHeight="1" x14ac:dyDescent="0.25">
      <c r="A255" s="139">
        <v>348</v>
      </c>
      <c r="B255" s="139" t="s">
        <v>5317</v>
      </c>
      <c r="C255" s="139" t="s">
        <v>5276</v>
      </c>
      <c r="D255" s="139">
        <v>163.82</v>
      </c>
      <c r="E255" s="139">
        <v>1645.6</v>
      </c>
      <c r="F255" s="140">
        <v>269582.19</v>
      </c>
      <c r="G255" s="139">
        <v>0</v>
      </c>
      <c r="H255" s="140">
        <v>0</v>
      </c>
      <c r="I255" s="140">
        <v>0</v>
      </c>
      <c r="J255" s="140">
        <v>269582.19</v>
      </c>
      <c r="K255" s="139" t="s">
        <v>4989</v>
      </c>
      <c r="L255" s="139" t="s">
        <v>7</v>
      </c>
      <c r="M255" s="202"/>
    </row>
    <row r="256" spans="1:13" ht="20.100000000000001" customHeight="1" x14ac:dyDescent="0.25">
      <c r="A256" s="139">
        <v>349</v>
      </c>
      <c r="B256" s="139" t="s">
        <v>5318</v>
      </c>
      <c r="C256" s="139" t="s">
        <v>5276</v>
      </c>
      <c r="D256" s="139">
        <v>80</v>
      </c>
      <c r="E256" s="139">
        <v>1645.6</v>
      </c>
      <c r="F256" s="140">
        <v>131648</v>
      </c>
      <c r="G256" s="139">
        <v>0</v>
      </c>
      <c r="H256" s="140">
        <v>0</v>
      </c>
      <c r="I256" s="140">
        <v>0</v>
      </c>
      <c r="J256" s="140">
        <v>131648</v>
      </c>
      <c r="K256" s="139" t="s">
        <v>4989</v>
      </c>
      <c r="L256" s="139" t="s">
        <v>7</v>
      </c>
      <c r="M256" s="202"/>
    </row>
    <row r="257" spans="1:13" ht="20.100000000000001" customHeight="1" x14ac:dyDescent="0.25">
      <c r="A257" s="139">
        <v>350</v>
      </c>
      <c r="B257" s="139" t="s">
        <v>5319</v>
      </c>
      <c r="C257" s="139" t="s">
        <v>5276</v>
      </c>
      <c r="D257" s="139">
        <v>484.57</v>
      </c>
      <c r="E257" s="139">
        <v>1645.6</v>
      </c>
      <c r="F257" s="140">
        <v>797408.39</v>
      </c>
      <c r="G257" s="139">
        <v>0</v>
      </c>
      <c r="H257" s="140">
        <v>0</v>
      </c>
      <c r="I257" s="140">
        <v>0</v>
      </c>
      <c r="J257" s="140">
        <v>797408.39</v>
      </c>
      <c r="K257" s="139" t="s">
        <v>4989</v>
      </c>
      <c r="L257" s="139" t="s">
        <v>7</v>
      </c>
      <c r="M257" s="202"/>
    </row>
    <row r="258" spans="1:13" ht="20.100000000000001" customHeight="1" x14ac:dyDescent="0.25">
      <c r="A258" s="139">
        <v>351</v>
      </c>
      <c r="B258" s="139" t="s">
        <v>5320</v>
      </c>
      <c r="C258" s="139" t="s">
        <v>5276</v>
      </c>
      <c r="D258" s="139">
        <v>819.13</v>
      </c>
      <c r="E258" s="139">
        <v>1645.6</v>
      </c>
      <c r="F258" s="140">
        <v>1347960.33</v>
      </c>
      <c r="G258" s="139">
        <v>0</v>
      </c>
      <c r="H258" s="140">
        <v>0</v>
      </c>
      <c r="I258" s="140">
        <v>0</v>
      </c>
      <c r="J258" s="140">
        <v>1347960.33</v>
      </c>
      <c r="K258" s="139" t="s">
        <v>4989</v>
      </c>
      <c r="L258" s="139" t="s">
        <v>7</v>
      </c>
      <c r="M258" s="202"/>
    </row>
    <row r="259" spans="1:13" ht="20.100000000000001" customHeight="1" x14ac:dyDescent="0.25">
      <c r="A259" s="139">
        <v>352</v>
      </c>
      <c r="B259" s="139" t="s">
        <v>5321</v>
      </c>
      <c r="C259" s="139" t="s">
        <v>5276</v>
      </c>
      <c r="D259" s="139">
        <v>4049.44</v>
      </c>
      <c r="E259" s="139">
        <v>1645.6</v>
      </c>
      <c r="F259" s="140">
        <v>6663758.46</v>
      </c>
      <c r="G259" s="139">
        <v>0</v>
      </c>
      <c r="H259" s="140">
        <v>0</v>
      </c>
      <c r="I259" s="140">
        <v>0</v>
      </c>
      <c r="J259" s="140">
        <v>6663758.46</v>
      </c>
      <c r="K259" s="139" t="s">
        <v>5028</v>
      </c>
      <c r="L259" s="139" t="s">
        <v>7</v>
      </c>
      <c r="M259" s="202"/>
    </row>
    <row r="260" spans="1:13" ht="20.100000000000001" customHeight="1" x14ac:dyDescent="0.25">
      <c r="A260" s="139">
        <v>353</v>
      </c>
      <c r="B260" s="139" t="s">
        <v>5322</v>
      </c>
      <c r="C260" s="139" t="s">
        <v>5276</v>
      </c>
      <c r="D260" s="139">
        <v>307.93</v>
      </c>
      <c r="E260" s="139">
        <v>1645.6</v>
      </c>
      <c r="F260" s="140">
        <v>506729.61</v>
      </c>
      <c r="G260" s="139">
        <v>0</v>
      </c>
      <c r="H260" s="140">
        <v>0</v>
      </c>
      <c r="I260" s="140">
        <v>0</v>
      </c>
      <c r="J260" s="140">
        <v>506729.61</v>
      </c>
      <c r="K260" s="139" t="s">
        <v>5028</v>
      </c>
      <c r="L260" s="139" t="s">
        <v>7</v>
      </c>
      <c r="M260" s="202"/>
    </row>
    <row r="261" spans="1:13" ht="20.100000000000001" customHeight="1" x14ac:dyDescent="0.25">
      <c r="A261" s="139">
        <v>354</v>
      </c>
      <c r="B261" s="139" t="s">
        <v>5323</v>
      </c>
      <c r="C261" s="139" t="s">
        <v>5276</v>
      </c>
      <c r="D261" s="139">
        <v>2786.8</v>
      </c>
      <c r="E261" s="139">
        <v>1645.6</v>
      </c>
      <c r="F261" s="140">
        <v>4585958.08</v>
      </c>
      <c r="G261" s="139">
        <v>0</v>
      </c>
      <c r="H261" s="140">
        <v>0</v>
      </c>
      <c r="I261" s="140">
        <v>0</v>
      </c>
      <c r="J261" s="140">
        <v>4585958.08</v>
      </c>
      <c r="K261" s="139" t="s">
        <v>5028</v>
      </c>
      <c r="L261" s="139" t="s">
        <v>7</v>
      </c>
      <c r="M261" s="202"/>
    </row>
    <row r="262" spans="1:13" ht="20.100000000000001" customHeight="1" x14ac:dyDescent="0.25">
      <c r="A262" s="139">
        <v>355</v>
      </c>
      <c r="B262" s="139" t="s">
        <v>5324</v>
      </c>
      <c r="C262" s="139" t="s">
        <v>5276</v>
      </c>
      <c r="D262" s="139">
        <v>1414.58</v>
      </c>
      <c r="E262" s="139">
        <v>1645.6</v>
      </c>
      <c r="F262" s="140">
        <v>2327832.85</v>
      </c>
      <c r="G262" s="139">
        <v>0</v>
      </c>
      <c r="H262" s="140">
        <v>0</v>
      </c>
      <c r="I262" s="140">
        <v>0</v>
      </c>
      <c r="J262" s="140">
        <v>2327832.85</v>
      </c>
      <c r="K262" s="139" t="s">
        <v>5028</v>
      </c>
      <c r="L262" s="139" t="s">
        <v>7</v>
      </c>
      <c r="M262" s="202"/>
    </row>
    <row r="263" spans="1:13" ht="20.100000000000001" customHeight="1" x14ac:dyDescent="0.25">
      <c r="A263" s="139">
        <v>356</v>
      </c>
      <c r="B263" s="139" t="s">
        <v>5325</v>
      </c>
      <c r="C263" s="139" t="s">
        <v>5276</v>
      </c>
      <c r="D263" s="139">
        <v>1252.95</v>
      </c>
      <c r="E263" s="139">
        <v>1645.6</v>
      </c>
      <c r="F263" s="140">
        <v>2061854.52</v>
      </c>
      <c r="G263" s="139">
        <v>0</v>
      </c>
      <c r="H263" s="140">
        <v>0</v>
      </c>
      <c r="I263" s="140">
        <v>0</v>
      </c>
      <c r="J263" s="140">
        <v>2061854.52</v>
      </c>
      <c r="K263" s="139" t="s">
        <v>5028</v>
      </c>
      <c r="L263" s="139" t="s">
        <v>7</v>
      </c>
      <c r="M263" s="202"/>
    </row>
    <row r="264" spans="1:13" ht="20.100000000000001" customHeight="1" x14ac:dyDescent="0.25">
      <c r="A264" s="139">
        <v>357</v>
      </c>
      <c r="B264" s="139" t="s">
        <v>5326</v>
      </c>
      <c r="C264" s="139" t="s">
        <v>5276</v>
      </c>
      <c r="D264" s="139">
        <v>1093.0999999999999</v>
      </c>
      <c r="E264" s="139">
        <v>1645.6</v>
      </c>
      <c r="F264" s="140">
        <v>1798805.36</v>
      </c>
      <c r="G264" s="139">
        <v>0</v>
      </c>
      <c r="H264" s="140">
        <v>0</v>
      </c>
      <c r="I264" s="140">
        <v>0</v>
      </c>
      <c r="J264" s="140">
        <v>1798805.36</v>
      </c>
      <c r="K264" s="139" t="s">
        <v>5028</v>
      </c>
      <c r="L264" s="139" t="s">
        <v>7</v>
      </c>
      <c r="M264" s="202"/>
    </row>
    <row r="265" spans="1:13" ht="20.100000000000001" customHeight="1" x14ac:dyDescent="0.25">
      <c r="A265" s="139">
        <v>358</v>
      </c>
      <c r="B265" s="139" t="s">
        <v>5327</v>
      </c>
      <c r="C265" s="139" t="s">
        <v>5276</v>
      </c>
      <c r="D265" s="139">
        <v>100.6</v>
      </c>
      <c r="E265" s="139">
        <v>1645.6</v>
      </c>
      <c r="F265" s="140">
        <v>165547.35999999999</v>
      </c>
      <c r="G265" s="139">
        <v>0</v>
      </c>
      <c r="H265" s="140">
        <v>0</v>
      </c>
      <c r="I265" s="140">
        <v>0</v>
      </c>
      <c r="J265" s="140">
        <v>165547.35999999999</v>
      </c>
      <c r="K265" s="139" t="s">
        <v>5028</v>
      </c>
      <c r="L265" s="139" t="s">
        <v>7</v>
      </c>
      <c r="M265" s="202"/>
    </row>
    <row r="266" spans="1:13" ht="20.100000000000001" customHeight="1" x14ac:dyDescent="0.25">
      <c r="A266" s="139">
        <v>359</v>
      </c>
      <c r="B266" s="139" t="s">
        <v>5328</v>
      </c>
      <c r="C266" s="139" t="s">
        <v>5276</v>
      </c>
      <c r="D266" s="139">
        <v>160.02000000000001</v>
      </c>
      <c r="E266" s="139">
        <v>1645.6</v>
      </c>
      <c r="F266" s="140">
        <v>263328.90999999997</v>
      </c>
      <c r="G266" s="139">
        <v>0</v>
      </c>
      <c r="H266" s="140">
        <v>0</v>
      </c>
      <c r="I266" s="140">
        <v>0</v>
      </c>
      <c r="J266" s="140">
        <v>263328.90999999997</v>
      </c>
      <c r="K266" s="139" t="s">
        <v>5028</v>
      </c>
      <c r="L266" s="139" t="s">
        <v>7</v>
      </c>
      <c r="M266" s="202"/>
    </row>
    <row r="267" spans="1:13" ht="20.100000000000001" customHeight="1" x14ac:dyDescent="0.25">
      <c r="A267" s="139">
        <v>360</v>
      </c>
      <c r="B267" s="139" t="s">
        <v>5329</v>
      </c>
      <c r="C267" s="139" t="s">
        <v>5276</v>
      </c>
      <c r="D267" s="139">
        <v>1288.8900000000001</v>
      </c>
      <c r="E267" s="139">
        <v>1645.6</v>
      </c>
      <c r="F267" s="140">
        <v>2120997.38</v>
      </c>
      <c r="G267" s="139">
        <v>0</v>
      </c>
      <c r="H267" s="140">
        <v>0</v>
      </c>
      <c r="I267" s="140">
        <v>0</v>
      </c>
      <c r="J267" s="140">
        <v>2120997.38</v>
      </c>
      <c r="K267" s="139" t="s">
        <v>5028</v>
      </c>
      <c r="L267" s="139" t="s">
        <v>7</v>
      </c>
      <c r="M267" s="202"/>
    </row>
    <row r="268" spans="1:13" ht="20.100000000000001" customHeight="1" x14ac:dyDescent="0.25">
      <c r="A268" s="139">
        <v>363</v>
      </c>
      <c r="B268" s="139" t="s">
        <v>5330</v>
      </c>
      <c r="C268" s="139" t="s">
        <v>5276</v>
      </c>
      <c r="D268" s="139">
        <v>33683.51</v>
      </c>
      <c r="E268" s="139">
        <v>1645.6</v>
      </c>
      <c r="F268" s="140">
        <v>55429584.060000002</v>
      </c>
      <c r="G268" s="139">
        <v>0</v>
      </c>
      <c r="H268" s="140">
        <v>0</v>
      </c>
      <c r="I268" s="140">
        <v>0</v>
      </c>
      <c r="J268" s="140">
        <v>55429584.060000002</v>
      </c>
      <c r="K268" s="139" t="s">
        <v>4980</v>
      </c>
      <c r="L268" s="139" t="s">
        <v>8</v>
      </c>
      <c r="M268" s="202"/>
    </row>
    <row r="269" spans="1:13" ht="20.100000000000001" customHeight="1" x14ac:dyDescent="0.25">
      <c r="A269" s="139">
        <v>364</v>
      </c>
      <c r="B269" s="139" t="s">
        <v>5331</v>
      </c>
      <c r="C269" s="139" t="s">
        <v>5276</v>
      </c>
      <c r="D269" s="139">
        <v>168560.52</v>
      </c>
      <c r="E269" s="139">
        <v>1645.6</v>
      </c>
      <c r="F269" s="140">
        <v>277383191.70999998</v>
      </c>
      <c r="G269" s="139">
        <v>0</v>
      </c>
      <c r="H269" s="140">
        <v>0</v>
      </c>
      <c r="I269" s="140">
        <v>0</v>
      </c>
      <c r="J269" s="140">
        <v>277383191.70999998</v>
      </c>
      <c r="K269" s="139" t="s">
        <v>4982</v>
      </c>
      <c r="L269" s="139" t="s">
        <v>7</v>
      </c>
      <c r="M269" s="202"/>
    </row>
    <row r="270" spans="1:13" ht="20.100000000000001" customHeight="1" x14ac:dyDescent="0.25">
      <c r="A270" s="139">
        <v>365</v>
      </c>
      <c r="B270" s="139" t="s">
        <v>5332</v>
      </c>
      <c r="C270" s="139" t="s">
        <v>5333</v>
      </c>
      <c r="D270" s="139">
        <v>1283.3900000000001</v>
      </c>
      <c r="E270" s="139">
        <v>1035.0999999999999</v>
      </c>
      <c r="F270" s="140">
        <v>1328436.99</v>
      </c>
      <c r="G270" s="139">
        <v>0</v>
      </c>
      <c r="H270" s="140">
        <v>0</v>
      </c>
      <c r="I270" s="140">
        <v>0</v>
      </c>
      <c r="J270" s="140">
        <v>1328436.99</v>
      </c>
      <c r="K270" s="139" t="s">
        <v>4978</v>
      </c>
      <c r="L270" s="139" t="s">
        <v>7</v>
      </c>
      <c r="M270" s="202"/>
    </row>
    <row r="271" spans="1:13" ht="20.100000000000001" customHeight="1" x14ac:dyDescent="0.25">
      <c r="A271" s="139">
        <v>366</v>
      </c>
      <c r="B271" s="139" t="s">
        <v>5334</v>
      </c>
      <c r="C271" s="139" t="s">
        <v>5333</v>
      </c>
      <c r="D271" s="139">
        <v>648.22</v>
      </c>
      <c r="E271" s="139">
        <v>1035.0999999999999</v>
      </c>
      <c r="F271" s="140">
        <v>670972.52</v>
      </c>
      <c r="G271" s="139">
        <v>0</v>
      </c>
      <c r="H271" s="140">
        <v>0</v>
      </c>
      <c r="I271" s="140">
        <v>0</v>
      </c>
      <c r="J271" s="140">
        <v>670972.52</v>
      </c>
      <c r="K271" s="139" t="s">
        <v>4989</v>
      </c>
      <c r="L271" s="139" t="s">
        <v>7</v>
      </c>
      <c r="M271" s="202"/>
    </row>
    <row r="272" spans="1:13" ht="20.100000000000001" customHeight="1" x14ac:dyDescent="0.25">
      <c r="A272" s="139">
        <v>367</v>
      </c>
      <c r="B272" s="139" t="s">
        <v>5335</v>
      </c>
      <c r="C272" s="139" t="s">
        <v>5333</v>
      </c>
      <c r="D272" s="139">
        <v>2932.96</v>
      </c>
      <c r="E272" s="139">
        <v>1035.0999999999999</v>
      </c>
      <c r="F272" s="140">
        <v>3035906.9</v>
      </c>
      <c r="G272" s="139">
        <v>0</v>
      </c>
      <c r="H272" s="140">
        <v>0</v>
      </c>
      <c r="I272" s="140">
        <v>0</v>
      </c>
      <c r="J272" s="140">
        <v>3035906.9</v>
      </c>
      <c r="K272" s="139" t="s">
        <v>4989</v>
      </c>
      <c r="L272" s="139" t="s">
        <v>7</v>
      </c>
      <c r="M272" s="202"/>
    </row>
    <row r="273" spans="1:13" ht="20.100000000000001" customHeight="1" x14ac:dyDescent="0.25">
      <c r="A273" s="139">
        <v>368</v>
      </c>
      <c r="B273" s="139" t="s">
        <v>5336</v>
      </c>
      <c r="C273" s="139" t="s">
        <v>5333</v>
      </c>
      <c r="D273" s="139">
        <v>1893.11</v>
      </c>
      <c r="E273" s="139">
        <v>1035.0999999999999</v>
      </c>
      <c r="F273" s="140">
        <v>1959558.16</v>
      </c>
      <c r="G273" s="139">
        <v>0</v>
      </c>
      <c r="H273" s="140">
        <v>0</v>
      </c>
      <c r="I273" s="140">
        <v>0</v>
      </c>
      <c r="J273" s="140">
        <v>1959558.16</v>
      </c>
      <c r="K273" s="139" t="s">
        <v>5010</v>
      </c>
      <c r="L273" s="139" t="s">
        <v>7</v>
      </c>
      <c r="M273" s="202"/>
    </row>
    <row r="274" spans="1:13" ht="20.100000000000001" customHeight="1" x14ac:dyDescent="0.25">
      <c r="A274" s="139">
        <v>369</v>
      </c>
      <c r="B274" s="139" t="s">
        <v>5337</v>
      </c>
      <c r="C274" s="139" t="s">
        <v>5333</v>
      </c>
      <c r="D274" s="139">
        <v>956.11</v>
      </c>
      <c r="E274" s="139">
        <v>1035.0999999999999</v>
      </c>
      <c r="F274" s="140">
        <v>989669.46</v>
      </c>
      <c r="G274" s="139">
        <v>0</v>
      </c>
      <c r="H274" s="140">
        <v>0</v>
      </c>
      <c r="I274" s="140">
        <v>0</v>
      </c>
      <c r="J274" s="140">
        <v>989669.46</v>
      </c>
      <c r="K274" s="139" t="s">
        <v>5010</v>
      </c>
      <c r="L274" s="139" t="s">
        <v>7</v>
      </c>
      <c r="M274" s="202"/>
    </row>
    <row r="275" spans="1:13" ht="20.100000000000001" customHeight="1" x14ac:dyDescent="0.25">
      <c r="A275" s="139">
        <v>372</v>
      </c>
      <c r="B275" s="139" t="s">
        <v>5331</v>
      </c>
      <c r="C275" s="139" t="s">
        <v>5333</v>
      </c>
      <c r="D275" s="139">
        <v>14005.31</v>
      </c>
      <c r="E275" s="139">
        <v>1035.0999999999999</v>
      </c>
      <c r="F275" s="140">
        <v>14496896.380000001</v>
      </c>
      <c r="G275" s="139">
        <v>0</v>
      </c>
      <c r="H275" s="140">
        <v>0</v>
      </c>
      <c r="I275" s="140">
        <v>0</v>
      </c>
      <c r="J275" s="140">
        <v>14496896.380000001</v>
      </c>
      <c r="K275" s="139" t="s">
        <v>4982</v>
      </c>
      <c r="L275" s="139" t="s">
        <v>7</v>
      </c>
      <c r="M275" s="202"/>
    </row>
    <row r="276" spans="1:13" ht="20.100000000000001" customHeight="1" x14ac:dyDescent="0.25">
      <c r="A276" s="139">
        <v>374</v>
      </c>
      <c r="B276" s="139" t="s">
        <v>5249</v>
      </c>
      <c r="C276" s="139" t="s">
        <v>5339</v>
      </c>
      <c r="D276" s="139">
        <v>22735.599999999999</v>
      </c>
      <c r="E276" s="139">
        <v>677</v>
      </c>
      <c r="F276" s="140">
        <v>15392001.199999999</v>
      </c>
      <c r="G276" s="139">
        <v>0</v>
      </c>
      <c r="H276" s="140">
        <v>0</v>
      </c>
      <c r="I276" s="140">
        <v>0</v>
      </c>
      <c r="J276" s="140">
        <v>15392001.199999999</v>
      </c>
      <c r="K276" s="139" t="s">
        <v>4982</v>
      </c>
      <c r="L276" s="139" t="s">
        <v>7</v>
      </c>
      <c r="M276" s="202"/>
    </row>
    <row r="277" spans="1:13" ht="20.100000000000001" customHeight="1" x14ac:dyDescent="0.25">
      <c r="A277" s="139">
        <v>375</v>
      </c>
      <c r="B277" s="139" t="s">
        <v>5340</v>
      </c>
      <c r="C277" s="139" t="s">
        <v>5341</v>
      </c>
      <c r="D277" s="139">
        <v>184.47</v>
      </c>
      <c r="E277" s="139">
        <v>990</v>
      </c>
      <c r="F277" s="140">
        <v>182625.3</v>
      </c>
      <c r="G277" s="139">
        <v>0</v>
      </c>
      <c r="H277" s="140">
        <v>0</v>
      </c>
      <c r="I277" s="140">
        <v>0</v>
      </c>
      <c r="J277" s="140">
        <v>182625.3</v>
      </c>
      <c r="K277" s="139" t="s">
        <v>4978</v>
      </c>
      <c r="L277" s="139" t="s">
        <v>7</v>
      </c>
      <c r="M277" s="202"/>
    </row>
    <row r="278" spans="1:13" ht="20.100000000000001" customHeight="1" x14ac:dyDescent="0.25">
      <c r="A278" s="139">
        <v>376</v>
      </c>
      <c r="B278" s="139" t="s">
        <v>5066</v>
      </c>
      <c r="C278" s="139" t="s">
        <v>5342</v>
      </c>
      <c r="D278" s="139">
        <v>15147.63</v>
      </c>
      <c r="E278" s="139">
        <v>1166</v>
      </c>
      <c r="F278" s="140">
        <v>17662136.579999998</v>
      </c>
      <c r="G278" s="139">
        <v>0</v>
      </c>
      <c r="H278" s="140">
        <v>0</v>
      </c>
      <c r="I278" s="140">
        <v>0</v>
      </c>
      <c r="J278" s="140">
        <v>17662136.579999998</v>
      </c>
      <c r="K278" s="139" t="s">
        <v>4982</v>
      </c>
      <c r="L278" s="139" t="s">
        <v>7</v>
      </c>
      <c r="M278" s="202"/>
    </row>
    <row r="279" spans="1:13" ht="20.100000000000001" customHeight="1" x14ac:dyDescent="0.25">
      <c r="A279" s="139">
        <v>377</v>
      </c>
      <c r="B279" s="139" t="s">
        <v>5343</v>
      </c>
      <c r="C279" s="139" t="s">
        <v>5344</v>
      </c>
      <c r="D279" s="139">
        <v>7113.43</v>
      </c>
      <c r="E279" s="139">
        <v>1166</v>
      </c>
      <c r="F279" s="140">
        <v>8294259.3799999999</v>
      </c>
      <c r="G279" s="139">
        <v>0</v>
      </c>
      <c r="H279" s="140">
        <v>0</v>
      </c>
      <c r="I279" s="140">
        <v>0</v>
      </c>
      <c r="J279" s="140">
        <v>8294259.3799999999</v>
      </c>
      <c r="K279" s="139" t="s">
        <v>4978</v>
      </c>
      <c r="L279" s="139" t="s">
        <v>7</v>
      </c>
      <c r="M279" s="202"/>
    </row>
    <row r="280" spans="1:13" ht="20.100000000000001" customHeight="1" x14ac:dyDescent="0.25">
      <c r="A280" s="139">
        <v>378</v>
      </c>
      <c r="B280" s="139" t="s">
        <v>5066</v>
      </c>
      <c r="C280" s="139" t="s">
        <v>5344</v>
      </c>
      <c r="D280" s="139">
        <v>27336.26</v>
      </c>
      <c r="E280" s="139">
        <v>1166</v>
      </c>
      <c r="F280" s="140">
        <v>31874079.16</v>
      </c>
      <c r="G280" s="139">
        <v>0</v>
      </c>
      <c r="H280" s="140">
        <v>0</v>
      </c>
      <c r="I280" s="140">
        <v>0</v>
      </c>
      <c r="J280" s="140">
        <v>31874079.16</v>
      </c>
      <c r="K280" s="139" t="s">
        <v>4982</v>
      </c>
      <c r="L280" s="139" t="s">
        <v>7</v>
      </c>
      <c r="M280" s="202"/>
    </row>
    <row r="281" spans="1:13" ht="20.100000000000001" customHeight="1" x14ac:dyDescent="0.25">
      <c r="A281" s="139">
        <v>379</v>
      </c>
      <c r="B281" s="139" t="s">
        <v>5345</v>
      </c>
      <c r="C281" s="139" t="s">
        <v>5346</v>
      </c>
      <c r="D281" s="139">
        <v>878.73500000000001</v>
      </c>
      <c r="E281" s="139">
        <v>523.6</v>
      </c>
      <c r="F281" s="140">
        <v>460105.65</v>
      </c>
      <c r="G281" s="139">
        <v>0</v>
      </c>
      <c r="H281" s="140">
        <v>0</v>
      </c>
      <c r="I281" s="140">
        <v>0</v>
      </c>
      <c r="J281" s="140">
        <v>460105.65</v>
      </c>
      <c r="K281" s="139" t="s">
        <v>5143</v>
      </c>
      <c r="L281" s="139" t="s">
        <v>7</v>
      </c>
      <c r="M281" s="202"/>
    </row>
    <row r="282" spans="1:13" ht="20.100000000000001" customHeight="1" x14ac:dyDescent="0.25">
      <c r="A282" s="139">
        <v>380</v>
      </c>
      <c r="B282" s="139" t="s">
        <v>5347</v>
      </c>
      <c r="C282" s="139" t="s">
        <v>5346</v>
      </c>
      <c r="D282" s="139">
        <v>1992.605</v>
      </c>
      <c r="E282" s="139">
        <v>523.6</v>
      </c>
      <c r="F282" s="140">
        <v>1043327.98</v>
      </c>
      <c r="G282" s="139">
        <v>0</v>
      </c>
      <c r="H282" s="140">
        <v>0</v>
      </c>
      <c r="I282" s="140">
        <v>0</v>
      </c>
      <c r="J282" s="140">
        <v>1043327.98</v>
      </c>
      <c r="K282" s="139" t="s">
        <v>5155</v>
      </c>
      <c r="L282" s="139" t="s">
        <v>7</v>
      </c>
      <c r="M282" s="202"/>
    </row>
    <row r="283" spans="1:13" ht="20.100000000000001" customHeight="1" x14ac:dyDescent="0.25">
      <c r="A283" s="139">
        <v>381</v>
      </c>
      <c r="B283" s="139" t="s">
        <v>5348</v>
      </c>
      <c r="C283" s="139" t="s">
        <v>5346</v>
      </c>
      <c r="D283" s="139">
        <v>1818.595</v>
      </c>
      <c r="E283" s="139">
        <v>523.6</v>
      </c>
      <c r="F283" s="140">
        <v>952216.34</v>
      </c>
      <c r="G283" s="139">
        <v>0</v>
      </c>
      <c r="H283" s="140">
        <v>0</v>
      </c>
      <c r="I283" s="140">
        <v>0</v>
      </c>
      <c r="J283" s="140">
        <v>952216.34</v>
      </c>
      <c r="K283" s="139" t="s">
        <v>4978</v>
      </c>
      <c r="L283" s="139" t="s">
        <v>7</v>
      </c>
      <c r="M283" s="202"/>
    </row>
    <row r="284" spans="1:13" ht="20.100000000000001" customHeight="1" x14ac:dyDescent="0.25">
      <c r="A284" s="139">
        <v>382</v>
      </c>
      <c r="B284" s="139" t="s">
        <v>5349</v>
      </c>
      <c r="C284" s="139" t="s">
        <v>5350</v>
      </c>
      <c r="D284" s="139">
        <v>30756</v>
      </c>
      <c r="E284" s="139">
        <v>800</v>
      </c>
      <c r="F284" s="140">
        <v>24604800</v>
      </c>
      <c r="G284" s="139">
        <v>0</v>
      </c>
      <c r="H284" s="140">
        <v>0</v>
      </c>
      <c r="I284" s="140">
        <v>0</v>
      </c>
      <c r="J284" s="140">
        <v>24604800</v>
      </c>
      <c r="K284" s="139" t="s">
        <v>4980</v>
      </c>
      <c r="L284" s="139" t="s">
        <v>8</v>
      </c>
      <c r="M284" s="202"/>
    </row>
    <row r="285" spans="1:13" ht="20.100000000000001" customHeight="1" x14ac:dyDescent="0.25">
      <c r="A285" s="139">
        <v>409</v>
      </c>
      <c r="B285" s="139" t="s">
        <v>5351</v>
      </c>
      <c r="C285" s="139" t="s">
        <v>5352</v>
      </c>
      <c r="D285" s="139">
        <v>257.3</v>
      </c>
      <c r="E285" s="139">
        <v>2580.6</v>
      </c>
      <c r="F285" s="140">
        <v>663988.38</v>
      </c>
      <c r="G285" s="139">
        <v>0</v>
      </c>
      <c r="H285" s="140">
        <v>0</v>
      </c>
      <c r="I285" s="140">
        <v>0</v>
      </c>
      <c r="J285" s="140">
        <v>663988.38</v>
      </c>
      <c r="K285" s="139" t="s">
        <v>4978</v>
      </c>
      <c r="L285" s="139" t="s">
        <v>7</v>
      </c>
      <c r="M285" s="202"/>
    </row>
    <row r="286" spans="1:13" ht="20.100000000000001" customHeight="1" x14ac:dyDescent="0.25">
      <c r="A286" s="139">
        <v>410</v>
      </c>
      <c r="B286" s="139" t="s">
        <v>5353</v>
      </c>
      <c r="C286" s="139" t="s">
        <v>5352</v>
      </c>
      <c r="D286" s="139">
        <v>1202.92</v>
      </c>
      <c r="E286" s="139">
        <v>2580.6</v>
      </c>
      <c r="F286" s="140">
        <v>3104255.35</v>
      </c>
      <c r="G286" s="139">
        <v>0</v>
      </c>
      <c r="H286" s="140">
        <v>0</v>
      </c>
      <c r="I286" s="140">
        <v>0</v>
      </c>
      <c r="J286" s="140">
        <v>3104255.35</v>
      </c>
      <c r="K286" s="139" t="s">
        <v>4978</v>
      </c>
      <c r="L286" s="139" t="s">
        <v>7</v>
      </c>
      <c r="M286" s="202"/>
    </row>
    <row r="287" spans="1:13" ht="20.100000000000001" customHeight="1" x14ac:dyDescent="0.25">
      <c r="A287" s="139">
        <v>411</v>
      </c>
      <c r="B287" s="139" t="s">
        <v>5354</v>
      </c>
      <c r="C287" s="139" t="s">
        <v>5352</v>
      </c>
      <c r="D287" s="139">
        <v>496.56</v>
      </c>
      <c r="E287" s="139">
        <v>2580.6</v>
      </c>
      <c r="F287" s="140">
        <v>1281422.74</v>
      </c>
      <c r="G287" s="139">
        <v>0</v>
      </c>
      <c r="H287" s="140">
        <v>0</v>
      </c>
      <c r="I287" s="140">
        <v>0</v>
      </c>
      <c r="J287" s="140">
        <v>1281422.74</v>
      </c>
      <c r="K287" s="139" t="s">
        <v>4978</v>
      </c>
      <c r="L287" s="139" t="s">
        <v>7</v>
      </c>
      <c r="M287" s="202"/>
    </row>
    <row r="288" spans="1:13" ht="20.100000000000001" customHeight="1" x14ac:dyDescent="0.25">
      <c r="A288" s="139">
        <v>412</v>
      </c>
      <c r="B288" s="139" t="s">
        <v>5355</v>
      </c>
      <c r="C288" s="139" t="s">
        <v>5352</v>
      </c>
      <c r="D288" s="139">
        <v>226.79</v>
      </c>
      <c r="E288" s="139">
        <v>2580.6</v>
      </c>
      <c r="F288" s="140">
        <v>585254.27</v>
      </c>
      <c r="G288" s="139">
        <v>0</v>
      </c>
      <c r="H288" s="140">
        <v>0</v>
      </c>
      <c r="I288" s="140">
        <v>0</v>
      </c>
      <c r="J288" s="140">
        <v>585254.27</v>
      </c>
      <c r="K288" s="139" t="s">
        <v>4978</v>
      </c>
      <c r="L288" s="139" t="s">
        <v>7</v>
      </c>
      <c r="M288" s="202"/>
    </row>
    <row r="289" spans="1:13" ht="20.100000000000001" customHeight="1" x14ac:dyDescent="0.25">
      <c r="A289" s="139">
        <v>413</v>
      </c>
      <c r="B289" s="139" t="s">
        <v>5356</v>
      </c>
      <c r="C289" s="139" t="s">
        <v>5352</v>
      </c>
      <c r="D289" s="139">
        <v>945.67</v>
      </c>
      <c r="E289" s="139">
        <v>2580.6</v>
      </c>
      <c r="F289" s="140">
        <v>2440396</v>
      </c>
      <c r="G289" s="139">
        <v>0</v>
      </c>
      <c r="H289" s="140">
        <v>0</v>
      </c>
      <c r="I289" s="140">
        <v>0</v>
      </c>
      <c r="J289" s="140">
        <v>2440396</v>
      </c>
      <c r="K289" s="139" t="s">
        <v>4978</v>
      </c>
      <c r="L289" s="139" t="s">
        <v>7</v>
      </c>
      <c r="M289" s="202"/>
    </row>
    <row r="290" spans="1:13" ht="20.100000000000001" customHeight="1" x14ac:dyDescent="0.25">
      <c r="A290" s="139">
        <v>414</v>
      </c>
      <c r="B290" s="139" t="s">
        <v>5357</v>
      </c>
      <c r="C290" s="139" t="s">
        <v>5352</v>
      </c>
      <c r="D290" s="139">
        <v>356.01</v>
      </c>
      <c r="E290" s="139">
        <v>2580.6</v>
      </c>
      <c r="F290" s="140">
        <v>918719.41</v>
      </c>
      <c r="G290" s="139">
        <v>0</v>
      </c>
      <c r="H290" s="140">
        <v>0</v>
      </c>
      <c r="I290" s="140">
        <v>0</v>
      </c>
      <c r="J290" s="140">
        <v>918719.41</v>
      </c>
      <c r="K290" s="139" t="s">
        <v>4978</v>
      </c>
      <c r="L290" s="139" t="s">
        <v>7</v>
      </c>
      <c r="M290" s="202"/>
    </row>
    <row r="291" spans="1:13" ht="20.100000000000001" customHeight="1" x14ac:dyDescent="0.25">
      <c r="A291" s="139">
        <v>415</v>
      </c>
      <c r="B291" s="139" t="s">
        <v>5358</v>
      </c>
      <c r="C291" s="139" t="s">
        <v>5352</v>
      </c>
      <c r="D291" s="139">
        <v>405.24</v>
      </c>
      <c r="E291" s="139">
        <v>2580.6</v>
      </c>
      <c r="F291" s="140">
        <v>1045762.34</v>
      </c>
      <c r="G291" s="139">
        <v>0</v>
      </c>
      <c r="H291" s="140">
        <v>0</v>
      </c>
      <c r="I291" s="140">
        <v>0</v>
      </c>
      <c r="J291" s="140">
        <v>1045762.34</v>
      </c>
      <c r="K291" s="139" t="s">
        <v>4978</v>
      </c>
      <c r="L291" s="139" t="s">
        <v>7</v>
      </c>
      <c r="M291" s="202"/>
    </row>
    <row r="292" spans="1:13" ht="20.100000000000001" customHeight="1" x14ac:dyDescent="0.25">
      <c r="A292" s="139">
        <v>416</v>
      </c>
      <c r="B292" s="139" t="s">
        <v>5359</v>
      </c>
      <c r="C292" s="139" t="s">
        <v>5352</v>
      </c>
      <c r="D292" s="139">
        <v>394.37</v>
      </c>
      <c r="E292" s="139">
        <v>2580.6</v>
      </c>
      <c r="F292" s="140">
        <v>1017711.22</v>
      </c>
      <c r="G292" s="139">
        <v>0</v>
      </c>
      <c r="H292" s="140">
        <v>0</v>
      </c>
      <c r="I292" s="140">
        <v>0</v>
      </c>
      <c r="J292" s="140">
        <v>1017711.22</v>
      </c>
      <c r="K292" s="139" t="s">
        <v>4978</v>
      </c>
      <c r="L292" s="139" t="s">
        <v>7</v>
      </c>
      <c r="M292" s="202"/>
    </row>
    <row r="293" spans="1:13" ht="20.100000000000001" customHeight="1" x14ac:dyDescent="0.25">
      <c r="A293" s="139">
        <v>417</v>
      </c>
      <c r="B293" s="139" t="s">
        <v>5360</v>
      </c>
      <c r="C293" s="139" t="s">
        <v>5352</v>
      </c>
      <c r="D293" s="139">
        <v>396.23</v>
      </c>
      <c r="E293" s="139">
        <v>2580.6</v>
      </c>
      <c r="F293" s="140">
        <v>1022511.14</v>
      </c>
      <c r="G293" s="139">
        <v>0</v>
      </c>
      <c r="H293" s="140">
        <v>0</v>
      </c>
      <c r="I293" s="140">
        <v>0</v>
      </c>
      <c r="J293" s="140">
        <v>1022511.14</v>
      </c>
      <c r="K293" s="139" t="s">
        <v>4978</v>
      </c>
      <c r="L293" s="139" t="s">
        <v>7</v>
      </c>
      <c r="M293" s="202"/>
    </row>
    <row r="294" spans="1:13" ht="20.100000000000001" customHeight="1" x14ac:dyDescent="0.25">
      <c r="A294" s="139">
        <v>418</v>
      </c>
      <c r="B294" s="139" t="s">
        <v>5361</v>
      </c>
      <c r="C294" s="139" t="s">
        <v>5352</v>
      </c>
      <c r="D294" s="139">
        <v>378.22</v>
      </c>
      <c r="E294" s="139">
        <v>2580.6</v>
      </c>
      <c r="F294" s="140">
        <v>976034.53</v>
      </c>
      <c r="G294" s="139">
        <v>0</v>
      </c>
      <c r="H294" s="140">
        <v>0</v>
      </c>
      <c r="I294" s="140">
        <v>0</v>
      </c>
      <c r="J294" s="140">
        <v>976034.53</v>
      </c>
      <c r="K294" s="139" t="s">
        <v>4978</v>
      </c>
      <c r="L294" s="139" t="s">
        <v>7</v>
      </c>
      <c r="M294" s="202"/>
    </row>
    <row r="295" spans="1:13" ht="20.100000000000001" customHeight="1" x14ac:dyDescent="0.25">
      <c r="A295" s="139">
        <v>419</v>
      </c>
      <c r="B295" s="139" t="s">
        <v>5362</v>
      </c>
      <c r="C295" s="139" t="s">
        <v>5352</v>
      </c>
      <c r="D295" s="139">
        <v>427.44</v>
      </c>
      <c r="E295" s="139">
        <v>2580.6</v>
      </c>
      <c r="F295" s="140">
        <v>1103051.6599999999</v>
      </c>
      <c r="G295" s="139">
        <v>0</v>
      </c>
      <c r="H295" s="140">
        <v>0</v>
      </c>
      <c r="I295" s="140">
        <v>0</v>
      </c>
      <c r="J295" s="140">
        <v>1103051.6599999999</v>
      </c>
      <c r="K295" s="139" t="s">
        <v>4978</v>
      </c>
      <c r="L295" s="139" t="s">
        <v>7</v>
      </c>
      <c r="M295" s="202"/>
    </row>
    <row r="296" spans="1:13" ht="20.100000000000001" customHeight="1" x14ac:dyDescent="0.25">
      <c r="A296" s="139">
        <v>420</v>
      </c>
      <c r="B296" s="139" t="s">
        <v>5363</v>
      </c>
      <c r="C296" s="139" t="s">
        <v>5352</v>
      </c>
      <c r="D296" s="139">
        <v>414.45</v>
      </c>
      <c r="E296" s="139">
        <v>2580.6</v>
      </c>
      <c r="F296" s="140">
        <v>1069529.67</v>
      </c>
      <c r="G296" s="139">
        <v>0</v>
      </c>
      <c r="H296" s="140">
        <v>0</v>
      </c>
      <c r="I296" s="140">
        <v>0</v>
      </c>
      <c r="J296" s="140">
        <v>1069529.67</v>
      </c>
      <c r="K296" s="139" t="s">
        <v>4978</v>
      </c>
      <c r="L296" s="139" t="s">
        <v>7</v>
      </c>
      <c r="M296" s="202"/>
    </row>
    <row r="297" spans="1:13" ht="20.100000000000001" customHeight="1" x14ac:dyDescent="0.25">
      <c r="A297" s="139">
        <v>421</v>
      </c>
      <c r="B297" s="139" t="s">
        <v>5364</v>
      </c>
      <c r="C297" s="139" t="s">
        <v>5352</v>
      </c>
      <c r="D297" s="139">
        <v>304</v>
      </c>
      <c r="E297" s="139">
        <v>2580.6</v>
      </c>
      <c r="F297" s="140">
        <v>784502.4</v>
      </c>
      <c r="G297" s="139">
        <v>0</v>
      </c>
      <c r="H297" s="140">
        <v>0</v>
      </c>
      <c r="I297" s="140">
        <v>0</v>
      </c>
      <c r="J297" s="140">
        <v>784502.4</v>
      </c>
      <c r="K297" s="139" t="s">
        <v>4978</v>
      </c>
      <c r="L297" s="139" t="s">
        <v>7</v>
      </c>
      <c r="M297" s="202"/>
    </row>
    <row r="298" spans="1:13" ht="20.100000000000001" customHeight="1" x14ac:dyDescent="0.25">
      <c r="A298" s="139">
        <v>422</v>
      </c>
      <c r="B298" s="139" t="s">
        <v>5365</v>
      </c>
      <c r="C298" s="139" t="s">
        <v>5352</v>
      </c>
      <c r="D298" s="139">
        <v>304</v>
      </c>
      <c r="E298" s="139">
        <v>2580.6</v>
      </c>
      <c r="F298" s="140">
        <v>784502.4</v>
      </c>
      <c r="G298" s="139">
        <v>0</v>
      </c>
      <c r="H298" s="140">
        <v>0</v>
      </c>
      <c r="I298" s="140">
        <v>0</v>
      </c>
      <c r="J298" s="140">
        <v>784502.4</v>
      </c>
      <c r="K298" s="139" t="s">
        <v>4978</v>
      </c>
      <c r="L298" s="139" t="s">
        <v>7</v>
      </c>
      <c r="M298" s="202"/>
    </row>
    <row r="299" spans="1:13" ht="20.100000000000001" customHeight="1" x14ac:dyDescent="0.25">
      <c r="A299" s="139">
        <v>423</v>
      </c>
      <c r="B299" s="139" t="s">
        <v>5366</v>
      </c>
      <c r="C299" s="139" t="s">
        <v>5352</v>
      </c>
      <c r="D299" s="139">
        <v>304</v>
      </c>
      <c r="E299" s="139">
        <v>2580.6</v>
      </c>
      <c r="F299" s="140">
        <v>784502.4</v>
      </c>
      <c r="G299" s="139">
        <v>0</v>
      </c>
      <c r="H299" s="140">
        <v>0</v>
      </c>
      <c r="I299" s="140">
        <v>0</v>
      </c>
      <c r="J299" s="140">
        <v>784502.4</v>
      </c>
      <c r="K299" s="139" t="s">
        <v>4978</v>
      </c>
      <c r="L299" s="139" t="s">
        <v>7</v>
      </c>
      <c r="M299" s="202"/>
    </row>
    <row r="300" spans="1:13" ht="20.100000000000001" customHeight="1" x14ac:dyDescent="0.25">
      <c r="A300" s="139">
        <v>424</v>
      </c>
      <c r="B300" s="139" t="s">
        <v>5367</v>
      </c>
      <c r="C300" s="139" t="s">
        <v>5352</v>
      </c>
      <c r="D300" s="139">
        <v>54250</v>
      </c>
      <c r="E300" s="139">
        <v>2580.6</v>
      </c>
      <c r="F300" s="140">
        <v>139997550</v>
      </c>
      <c r="G300" s="139">
        <v>0</v>
      </c>
      <c r="H300" s="140">
        <v>0</v>
      </c>
      <c r="I300" s="140">
        <v>0</v>
      </c>
      <c r="J300" s="140">
        <v>139997550</v>
      </c>
      <c r="K300" s="139" t="s">
        <v>4982</v>
      </c>
      <c r="L300" s="139" t="s">
        <v>7</v>
      </c>
      <c r="M300" s="202"/>
    </row>
    <row r="301" spans="1:13" ht="20.100000000000001" customHeight="1" x14ac:dyDescent="0.25">
      <c r="A301" s="139">
        <v>426</v>
      </c>
      <c r="B301" s="139" t="s">
        <v>5066</v>
      </c>
      <c r="C301" s="139" t="s">
        <v>5368</v>
      </c>
      <c r="D301" s="139">
        <v>13736.88</v>
      </c>
      <c r="E301" s="139">
        <v>904.2</v>
      </c>
      <c r="F301" s="140">
        <v>12420886.9</v>
      </c>
      <c r="G301" s="139">
        <v>0</v>
      </c>
      <c r="H301" s="140">
        <v>0</v>
      </c>
      <c r="I301" s="140">
        <v>0</v>
      </c>
      <c r="J301" s="140">
        <v>12420886.9</v>
      </c>
      <c r="K301" s="139" t="s">
        <v>4982</v>
      </c>
      <c r="L301" s="139" t="s">
        <v>7</v>
      </c>
      <c r="M301" s="202"/>
    </row>
    <row r="302" spans="1:13" ht="20.100000000000001" customHeight="1" x14ac:dyDescent="0.25">
      <c r="A302" s="139">
        <v>427</v>
      </c>
      <c r="B302" s="139" t="s">
        <v>5370</v>
      </c>
      <c r="C302" s="139" t="s">
        <v>5268</v>
      </c>
      <c r="D302" s="139">
        <v>756.92</v>
      </c>
      <c r="E302" s="139">
        <v>804.1</v>
      </c>
      <c r="F302" s="140">
        <v>608639.37</v>
      </c>
      <c r="G302" s="139">
        <v>0</v>
      </c>
      <c r="H302" s="140">
        <v>0</v>
      </c>
      <c r="I302" s="140">
        <v>0</v>
      </c>
      <c r="J302" s="140">
        <v>608639.37</v>
      </c>
      <c r="K302" s="139" t="s">
        <v>4980</v>
      </c>
      <c r="L302" s="139" t="s">
        <v>8</v>
      </c>
      <c r="M302" s="202"/>
    </row>
    <row r="303" spans="1:13" ht="20.100000000000001" customHeight="1" x14ac:dyDescent="0.25">
      <c r="A303" s="139">
        <v>429</v>
      </c>
      <c r="B303" s="139" t="s">
        <v>5371</v>
      </c>
      <c r="C303" s="139" t="s">
        <v>5372</v>
      </c>
      <c r="D303" s="139">
        <v>35169.17</v>
      </c>
      <c r="E303" s="139">
        <v>635.79999999999995</v>
      </c>
      <c r="F303" s="140">
        <v>22360558.289999999</v>
      </c>
      <c r="G303" s="139">
        <v>0</v>
      </c>
      <c r="H303" s="140">
        <v>0</v>
      </c>
      <c r="I303" s="140">
        <v>0</v>
      </c>
      <c r="J303" s="140">
        <v>22360558.289999999</v>
      </c>
      <c r="K303" s="139" t="s">
        <v>5043</v>
      </c>
      <c r="L303" s="139" t="s">
        <v>7</v>
      </c>
      <c r="M303" s="202"/>
    </row>
    <row r="304" spans="1:13" ht="20.100000000000001" customHeight="1" x14ac:dyDescent="0.25">
      <c r="A304" s="139">
        <v>430</v>
      </c>
      <c r="B304" s="139" t="s">
        <v>5373</v>
      </c>
      <c r="C304" s="139" t="s">
        <v>5372</v>
      </c>
      <c r="D304" s="139">
        <v>6480.7</v>
      </c>
      <c r="E304" s="139">
        <v>635.79999999999995</v>
      </c>
      <c r="F304" s="140">
        <v>4120429.06</v>
      </c>
      <c r="G304" s="139">
        <v>0</v>
      </c>
      <c r="H304" s="140">
        <v>0</v>
      </c>
      <c r="I304" s="140">
        <v>0</v>
      </c>
      <c r="J304" s="140">
        <v>4120429.06</v>
      </c>
      <c r="K304" s="139" t="s">
        <v>5043</v>
      </c>
      <c r="L304" s="139" t="s">
        <v>7</v>
      </c>
      <c r="M304" s="202"/>
    </row>
    <row r="305" spans="1:13" ht="20.100000000000001" customHeight="1" x14ac:dyDescent="0.25">
      <c r="A305" s="139">
        <v>431</v>
      </c>
      <c r="B305" s="139" t="s">
        <v>5374</v>
      </c>
      <c r="C305" s="139" t="s">
        <v>5372</v>
      </c>
      <c r="D305" s="139">
        <v>1405.44</v>
      </c>
      <c r="E305" s="139">
        <v>635.79999999999995</v>
      </c>
      <c r="F305" s="140">
        <v>893578.75</v>
      </c>
      <c r="G305" s="139">
        <v>0</v>
      </c>
      <c r="H305" s="140">
        <v>0</v>
      </c>
      <c r="I305" s="140">
        <v>0</v>
      </c>
      <c r="J305" s="140">
        <v>893578.75</v>
      </c>
      <c r="K305" s="139" t="s">
        <v>5043</v>
      </c>
      <c r="L305" s="139" t="s">
        <v>7</v>
      </c>
      <c r="M305" s="202"/>
    </row>
    <row r="306" spans="1:13" ht="20.100000000000001" customHeight="1" x14ac:dyDescent="0.25">
      <c r="A306" s="139">
        <v>432</v>
      </c>
      <c r="B306" s="139" t="s">
        <v>5375</v>
      </c>
      <c r="C306" s="139" t="s">
        <v>5372</v>
      </c>
      <c r="D306" s="139">
        <v>10792.8</v>
      </c>
      <c r="E306" s="139">
        <v>635.79999999999995</v>
      </c>
      <c r="F306" s="140">
        <v>6862062.2400000002</v>
      </c>
      <c r="G306" s="139">
        <v>0</v>
      </c>
      <c r="H306" s="140">
        <v>0</v>
      </c>
      <c r="I306" s="140">
        <v>0</v>
      </c>
      <c r="J306" s="140">
        <v>6862062.2400000002</v>
      </c>
      <c r="K306" s="139" t="s">
        <v>5043</v>
      </c>
      <c r="L306" s="139" t="s">
        <v>7</v>
      </c>
      <c r="M306" s="202"/>
    </row>
    <row r="307" spans="1:13" ht="20.100000000000001" customHeight="1" x14ac:dyDescent="0.25">
      <c r="A307" s="139">
        <v>433</v>
      </c>
      <c r="B307" s="139" t="s">
        <v>5376</v>
      </c>
      <c r="C307" s="139" t="s">
        <v>5372</v>
      </c>
      <c r="D307" s="139">
        <v>21795.72</v>
      </c>
      <c r="E307" s="139">
        <v>635.79999999999995</v>
      </c>
      <c r="F307" s="140">
        <v>13857718.779999999</v>
      </c>
      <c r="G307" s="139">
        <v>0</v>
      </c>
      <c r="H307" s="140">
        <v>0</v>
      </c>
      <c r="I307" s="140">
        <v>0</v>
      </c>
      <c r="J307" s="140">
        <v>13857718.779999999</v>
      </c>
      <c r="K307" s="139" t="s">
        <v>5043</v>
      </c>
      <c r="L307" s="139" t="s">
        <v>7</v>
      </c>
      <c r="M307" s="202"/>
    </row>
    <row r="308" spans="1:13" ht="20.100000000000001" customHeight="1" x14ac:dyDescent="0.25">
      <c r="A308" s="139">
        <v>434</v>
      </c>
      <c r="B308" s="139" t="s">
        <v>5377</v>
      </c>
      <c r="C308" s="139" t="s">
        <v>5372</v>
      </c>
      <c r="D308" s="139">
        <v>2555.2600000000002</v>
      </c>
      <c r="E308" s="139">
        <v>635.79999999999995</v>
      </c>
      <c r="F308" s="140">
        <v>1624634.31</v>
      </c>
      <c r="G308" s="139">
        <v>0</v>
      </c>
      <c r="H308" s="140">
        <v>0</v>
      </c>
      <c r="I308" s="140">
        <v>0</v>
      </c>
      <c r="J308" s="140">
        <v>1624634.31</v>
      </c>
      <c r="K308" s="139" t="s">
        <v>5043</v>
      </c>
      <c r="L308" s="139" t="s">
        <v>7</v>
      </c>
      <c r="M308" s="202"/>
    </row>
    <row r="309" spans="1:13" ht="20.100000000000001" customHeight="1" x14ac:dyDescent="0.25">
      <c r="A309" s="139">
        <v>435</v>
      </c>
      <c r="B309" s="139" t="s">
        <v>5378</v>
      </c>
      <c r="C309" s="139" t="s">
        <v>5372</v>
      </c>
      <c r="D309" s="139">
        <v>442.25</v>
      </c>
      <c r="E309" s="139">
        <v>635.79999999999995</v>
      </c>
      <c r="F309" s="140">
        <v>281182.55</v>
      </c>
      <c r="G309" s="139">
        <v>0</v>
      </c>
      <c r="H309" s="140">
        <v>0</v>
      </c>
      <c r="I309" s="140">
        <v>0</v>
      </c>
      <c r="J309" s="140">
        <v>281182.55</v>
      </c>
      <c r="K309" s="139" t="s">
        <v>5043</v>
      </c>
      <c r="L309" s="139" t="s">
        <v>7</v>
      </c>
      <c r="M309" s="202"/>
    </row>
    <row r="310" spans="1:13" ht="20.100000000000001" customHeight="1" x14ac:dyDescent="0.25">
      <c r="A310" s="139">
        <v>436</v>
      </c>
      <c r="B310" s="139" t="s">
        <v>5379</v>
      </c>
      <c r="C310" s="139" t="s">
        <v>5372</v>
      </c>
      <c r="D310" s="139">
        <v>2099.09</v>
      </c>
      <c r="E310" s="139">
        <v>635.79999999999995</v>
      </c>
      <c r="F310" s="140">
        <v>1334601.42</v>
      </c>
      <c r="G310" s="139">
        <v>0</v>
      </c>
      <c r="H310" s="140">
        <v>0</v>
      </c>
      <c r="I310" s="140">
        <v>0</v>
      </c>
      <c r="J310" s="140">
        <v>1334601.42</v>
      </c>
      <c r="K310" s="139" t="s">
        <v>5043</v>
      </c>
      <c r="L310" s="139" t="s">
        <v>7</v>
      </c>
      <c r="M310" s="202"/>
    </row>
    <row r="311" spans="1:13" ht="20.100000000000001" customHeight="1" x14ac:dyDescent="0.25">
      <c r="A311" s="139">
        <v>437</v>
      </c>
      <c r="B311" s="139" t="s">
        <v>5380</v>
      </c>
      <c r="C311" s="139" t="s">
        <v>5372</v>
      </c>
      <c r="D311" s="139">
        <v>2210.5300000000002</v>
      </c>
      <c r="E311" s="139">
        <v>635.79999999999995</v>
      </c>
      <c r="F311" s="140">
        <v>1405454.97</v>
      </c>
      <c r="G311" s="139">
        <v>0</v>
      </c>
      <c r="H311" s="140">
        <v>0</v>
      </c>
      <c r="I311" s="140">
        <v>0</v>
      </c>
      <c r="J311" s="140">
        <v>1405454.97</v>
      </c>
      <c r="K311" s="139" t="s">
        <v>5043</v>
      </c>
      <c r="L311" s="139" t="s">
        <v>7</v>
      </c>
      <c r="M311" s="202"/>
    </row>
    <row r="312" spans="1:13" ht="20.100000000000001" customHeight="1" x14ac:dyDescent="0.25">
      <c r="A312" s="139">
        <v>438</v>
      </c>
      <c r="B312" s="139" t="s">
        <v>5381</v>
      </c>
      <c r="C312" s="139" t="s">
        <v>5372</v>
      </c>
      <c r="D312" s="139">
        <v>4330.87</v>
      </c>
      <c r="E312" s="139">
        <v>635.79999999999995</v>
      </c>
      <c r="F312" s="140">
        <v>2753567.15</v>
      </c>
      <c r="G312" s="139">
        <v>0</v>
      </c>
      <c r="H312" s="140">
        <v>0</v>
      </c>
      <c r="I312" s="140">
        <v>0</v>
      </c>
      <c r="J312" s="140">
        <v>2753567.15</v>
      </c>
      <c r="K312" s="139" t="s">
        <v>5043</v>
      </c>
      <c r="L312" s="139" t="s">
        <v>7</v>
      </c>
      <c r="M312" s="202"/>
    </row>
    <row r="313" spans="1:13" ht="20.100000000000001" customHeight="1" x14ac:dyDescent="0.25">
      <c r="A313" s="139">
        <v>439</v>
      </c>
      <c r="B313" s="139" t="s">
        <v>5382</v>
      </c>
      <c r="C313" s="139" t="s">
        <v>5372</v>
      </c>
      <c r="D313" s="139">
        <v>11755.82</v>
      </c>
      <c r="E313" s="139">
        <v>635.79999999999995</v>
      </c>
      <c r="F313" s="140">
        <v>7474350.3600000003</v>
      </c>
      <c r="G313" s="139">
        <v>0</v>
      </c>
      <c r="H313" s="140">
        <v>0</v>
      </c>
      <c r="I313" s="140">
        <v>0</v>
      </c>
      <c r="J313" s="140">
        <v>7474350.3600000003</v>
      </c>
      <c r="K313" s="139" t="s">
        <v>5043</v>
      </c>
      <c r="L313" s="139" t="s">
        <v>7</v>
      </c>
      <c r="M313" s="202"/>
    </row>
    <row r="314" spans="1:13" ht="20.100000000000001" customHeight="1" x14ac:dyDescent="0.25">
      <c r="A314" s="139">
        <v>441</v>
      </c>
      <c r="B314" s="139" t="s">
        <v>5383</v>
      </c>
      <c r="C314" s="139" t="s">
        <v>5372</v>
      </c>
      <c r="D314" s="139">
        <v>10446.31</v>
      </c>
      <c r="E314" s="139">
        <v>635.79999999999995</v>
      </c>
      <c r="F314" s="140">
        <v>6641763.9000000004</v>
      </c>
      <c r="G314" s="139">
        <v>0</v>
      </c>
      <c r="H314" s="140">
        <v>0</v>
      </c>
      <c r="I314" s="140">
        <v>0</v>
      </c>
      <c r="J314" s="140">
        <v>6641763.9000000004</v>
      </c>
      <c r="K314" s="139" t="s">
        <v>4980</v>
      </c>
      <c r="L314" s="139" t="s">
        <v>8</v>
      </c>
      <c r="M314" s="202"/>
    </row>
    <row r="315" spans="1:13" ht="20.100000000000001" customHeight="1" x14ac:dyDescent="0.25">
      <c r="A315" s="139">
        <v>443</v>
      </c>
      <c r="B315" s="139" t="s">
        <v>5384</v>
      </c>
      <c r="C315" s="139" t="s">
        <v>5372</v>
      </c>
      <c r="D315" s="139">
        <v>46950.89</v>
      </c>
      <c r="E315" s="139">
        <v>635.79999999999995</v>
      </c>
      <c r="F315" s="140">
        <v>29851375.859999999</v>
      </c>
      <c r="G315" s="139">
        <v>0</v>
      </c>
      <c r="H315" s="140">
        <v>0</v>
      </c>
      <c r="I315" s="140">
        <v>0</v>
      </c>
      <c r="J315" s="140">
        <v>29851375.859999999</v>
      </c>
      <c r="K315" s="139" t="s">
        <v>4982</v>
      </c>
      <c r="L315" s="139" t="s">
        <v>7</v>
      </c>
      <c r="M315" s="202"/>
    </row>
    <row r="316" spans="1:13" ht="20.100000000000001" customHeight="1" x14ac:dyDescent="0.25">
      <c r="A316" s="139">
        <v>444</v>
      </c>
      <c r="B316" s="139" t="s">
        <v>5385</v>
      </c>
      <c r="C316" s="139" t="s">
        <v>5386</v>
      </c>
      <c r="D316" s="139">
        <v>249.21</v>
      </c>
      <c r="E316" s="139">
        <v>1339.8</v>
      </c>
      <c r="F316" s="140">
        <v>333891.56</v>
      </c>
      <c r="G316" s="139">
        <v>0</v>
      </c>
      <c r="H316" s="140">
        <v>0</v>
      </c>
      <c r="I316" s="140">
        <v>0</v>
      </c>
      <c r="J316" s="140">
        <v>333891.56</v>
      </c>
      <c r="K316" s="139" t="s">
        <v>4978</v>
      </c>
      <c r="L316" s="139" t="s">
        <v>7</v>
      </c>
      <c r="M316" s="202"/>
    </row>
    <row r="317" spans="1:13" ht="20.100000000000001" customHeight="1" x14ac:dyDescent="0.25">
      <c r="A317" s="139">
        <v>445</v>
      </c>
      <c r="B317" s="139" t="s">
        <v>5387</v>
      </c>
      <c r="C317" s="139" t="s">
        <v>5386</v>
      </c>
      <c r="D317" s="139">
        <v>1349.83</v>
      </c>
      <c r="E317" s="139">
        <v>1339.8</v>
      </c>
      <c r="F317" s="140">
        <v>1808502.23</v>
      </c>
      <c r="G317" s="139">
        <v>0</v>
      </c>
      <c r="H317" s="140">
        <v>0</v>
      </c>
      <c r="I317" s="140">
        <v>0</v>
      </c>
      <c r="J317" s="140">
        <v>1808502.23</v>
      </c>
      <c r="K317" s="139" t="s">
        <v>4978</v>
      </c>
      <c r="L317" s="139" t="s">
        <v>7</v>
      </c>
      <c r="M317" s="202"/>
    </row>
    <row r="318" spans="1:13" ht="20.100000000000001" customHeight="1" x14ac:dyDescent="0.25">
      <c r="A318" s="139">
        <v>446</v>
      </c>
      <c r="B318" s="139" t="s">
        <v>5388</v>
      </c>
      <c r="C318" s="139" t="s">
        <v>5386</v>
      </c>
      <c r="D318" s="139">
        <v>2091.7399999999998</v>
      </c>
      <c r="E318" s="139">
        <v>1339.8</v>
      </c>
      <c r="F318" s="140">
        <v>2802513.25</v>
      </c>
      <c r="G318" s="139">
        <v>0</v>
      </c>
      <c r="H318" s="140">
        <v>0</v>
      </c>
      <c r="I318" s="140">
        <v>0</v>
      </c>
      <c r="J318" s="140">
        <v>2802513.25</v>
      </c>
      <c r="K318" s="139" t="s">
        <v>4978</v>
      </c>
      <c r="L318" s="139" t="s">
        <v>7</v>
      </c>
      <c r="M318" s="202"/>
    </row>
    <row r="319" spans="1:13" ht="20.100000000000001" customHeight="1" x14ac:dyDescent="0.25">
      <c r="A319" s="139">
        <v>447</v>
      </c>
      <c r="B319" s="139" t="s">
        <v>5389</v>
      </c>
      <c r="C319" s="139" t="s">
        <v>5386</v>
      </c>
      <c r="D319" s="139">
        <v>567.29999999999995</v>
      </c>
      <c r="E319" s="139">
        <v>1339.8</v>
      </c>
      <c r="F319" s="140">
        <v>760068.54</v>
      </c>
      <c r="G319" s="139">
        <v>0</v>
      </c>
      <c r="H319" s="140">
        <v>0</v>
      </c>
      <c r="I319" s="140">
        <v>0</v>
      </c>
      <c r="J319" s="140">
        <v>760068.54</v>
      </c>
      <c r="K319" s="139" t="s">
        <v>4978</v>
      </c>
      <c r="L319" s="139" t="s">
        <v>7</v>
      </c>
      <c r="M319" s="202"/>
    </row>
    <row r="320" spans="1:13" ht="20.100000000000001" customHeight="1" x14ac:dyDescent="0.25">
      <c r="A320" s="139">
        <v>448</v>
      </c>
      <c r="B320" s="139" t="s">
        <v>5390</v>
      </c>
      <c r="C320" s="139" t="s">
        <v>5386</v>
      </c>
      <c r="D320" s="139">
        <v>292.14999999999998</v>
      </c>
      <c r="E320" s="139">
        <v>1339.8</v>
      </c>
      <c r="F320" s="140">
        <v>391422.57</v>
      </c>
      <c r="G320" s="139">
        <v>0</v>
      </c>
      <c r="H320" s="140">
        <v>0</v>
      </c>
      <c r="I320" s="140">
        <v>0</v>
      </c>
      <c r="J320" s="140">
        <v>391422.57</v>
      </c>
      <c r="K320" s="139" t="s">
        <v>4978</v>
      </c>
      <c r="L320" s="139" t="s">
        <v>7</v>
      </c>
      <c r="M320" s="202"/>
    </row>
    <row r="321" spans="1:13" ht="20.100000000000001" customHeight="1" x14ac:dyDescent="0.25">
      <c r="A321" s="139">
        <v>449</v>
      </c>
      <c r="B321" s="139" t="s">
        <v>5391</v>
      </c>
      <c r="C321" s="139" t="s">
        <v>5386</v>
      </c>
      <c r="D321" s="139">
        <v>181.24</v>
      </c>
      <c r="E321" s="139">
        <v>1339.8</v>
      </c>
      <c r="F321" s="140">
        <v>242825.35</v>
      </c>
      <c r="G321" s="139">
        <v>0</v>
      </c>
      <c r="H321" s="140">
        <v>0</v>
      </c>
      <c r="I321" s="140">
        <v>0</v>
      </c>
      <c r="J321" s="140">
        <v>242825.35</v>
      </c>
      <c r="K321" s="139" t="s">
        <v>4978</v>
      </c>
      <c r="L321" s="139" t="s">
        <v>7</v>
      </c>
      <c r="M321" s="202"/>
    </row>
    <row r="322" spans="1:13" ht="20.100000000000001" customHeight="1" x14ac:dyDescent="0.25">
      <c r="A322" s="139">
        <v>450</v>
      </c>
      <c r="B322" s="139" t="s">
        <v>5392</v>
      </c>
      <c r="C322" s="139" t="s">
        <v>5386</v>
      </c>
      <c r="D322" s="139">
        <v>567.27</v>
      </c>
      <c r="E322" s="139">
        <v>1339.8</v>
      </c>
      <c r="F322" s="140">
        <v>760028.35</v>
      </c>
      <c r="G322" s="139">
        <v>0</v>
      </c>
      <c r="H322" s="140">
        <v>0</v>
      </c>
      <c r="I322" s="140">
        <v>0</v>
      </c>
      <c r="J322" s="140">
        <v>760028.35</v>
      </c>
      <c r="K322" s="139" t="s">
        <v>4978</v>
      </c>
      <c r="L322" s="139" t="s">
        <v>7</v>
      </c>
      <c r="M322" s="202"/>
    </row>
    <row r="323" spans="1:13" ht="20.100000000000001" customHeight="1" x14ac:dyDescent="0.25">
      <c r="A323" s="139">
        <v>451</v>
      </c>
      <c r="B323" s="139" t="s">
        <v>5393</v>
      </c>
      <c r="C323" s="139" t="s">
        <v>5386</v>
      </c>
      <c r="D323" s="139">
        <v>312.27</v>
      </c>
      <c r="E323" s="139">
        <v>1339.8</v>
      </c>
      <c r="F323" s="140">
        <v>418379.35</v>
      </c>
      <c r="G323" s="139">
        <v>0</v>
      </c>
      <c r="H323" s="140">
        <v>0</v>
      </c>
      <c r="I323" s="140">
        <v>0</v>
      </c>
      <c r="J323" s="140">
        <v>418379.35</v>
      </c>
      <c r="K323" s="139" t="s">
        <v>4978</v>
      </c>
      <c r="L323" s="139" t="s">
        <v>7</v>
      </c>
      <c r="M323" s="202"/>
    </row>
    <row r="324" spans="1:13" ht="20.100000000000001" customHeight="1" x14ac:dyDescent="0.25">
      <c r="A324" s="139">
        <v>452</v>
      </c>
      <c r="B324" s="139" t="s">
        <v>5394</v>
      </c>
      <c r="C324" s="139" t="s">
        <v>5386</v>
      </c>
      <c r="D324" s="139">
        <v>1075.27</v>
      </c>
      <c r="E324" s="139">
        <v>1339.8</v>
      </c>
      <c r="F324" s="140">
        <v>1440646.75</v>
      </c>
      <c r="G324" s="139">
        <v>0</v>
      </c>
      <c r="H324" s="140">
        <v>0</v>
      </c>
      <c r="I324" s="140">
        <v>0</v>
      </c>
      <c r="J324" s="140">
        <v>1440646.75</v>
      </c>
      <c r="K324" s="139" t="s">
        <v>4978</v>
      </c>
      <c r="L324" s="139" t="s">
        <v>7</v>
      </c>
      <c r="M324" s="202"/>
    </row>
    <row r="325" spans="1:13" ht="20.100000000000001" customHeight="1" x14ac:dyDescent="0.25">
      <c r="A325" s="139">
        <v>453</v>
      </c>
      <c r="B325" s="139" t="s">
        <v>5395</v>
      </c>
      <c r="C325" s="139" t="s">
        <v>5386</v>
      </c>
      <c r="D325" s="139">
        <v>8132.5</v>
      </c>
      <c r="E325" s="139">
        <v>1339.8</v>
      </c>
      <c r="F325" s="140">
        <v>10895923.5</v>
      </c>
      <c r="G325" s="139">
        <v>0</v>
      </c>
      <c r="H325" s="140">
        <v>0</v>
      </c>
      <c r="I325" s="140">
        <v>0</v>
      </c>
      <c r="J325" s="140">
        <v>10895923.5</v>
      </c>
      <c r="K325" s="139" t="s">
        <v>5010</v>
      </c>
      <c r="L325" s="139" t="s">
        <v>7</v>
      </c>
      <c r="M325" s="202"/>
    </row>
    <row r="326" spans="1:13" ht="20.100000000000001" customHeight="1" x14ac:dyDescent="0.25">
      <c r="A326" s="139">
        <v>454</v>
      </c>
      <c r="B326" s="139" t="s">
        <v>5396</v>
      </c>
      <c r="C326" s="139" t="s">
        <v>5386</v>
      </c>
      <c r="D326" s="139">
        <v>8512.7199999999993</v>
      </c>
      <c r="E326" s="139">
        <v>1339.8</v>
      </c>
      <c r="F326" s="140">
        <v>11405342.26</v>
      </c>
      <c r="G326" s="139">
        <v>0</v>
      </c>
      <c r="H326" s="140">
        <v>0</v>
      </c>
      <c r="I326" s="140">
        <v>0</v>
      </c>
      <c r="J326" s="140">
        <v>11405342.26</v>
      </c>
      <c r="K326" s="139" t="s">
        <v>5010</v>
      </c>
      <c r="L326" s="139" t="s">
        <v>7</v>
      </c>
      <c r="M326" s="202"/>
    </row>
    <row r="327" spans="1:13" ht="20.100000000000001" customHeight="1" x14ac:dyDescent="0.25">
      <c r="A327" s="139">
        <v>455</v>
      </c>
      <c r="B327" s="139" t="s">
        <v>5397</v>
      </c>
      <c r="C327" s="139" t="s">
        <v>5386</v>
      </c>
      <c r="D327" s="139">
        <v>2113.04</v>
      </c>
      <c r="E327" s="139">
        <v>1339.8</v>
      </c>
      <c r="F327" s="140">
        <v>2831050.99</v>
      </c>
      <c r="G327" s="139">
        <v>0</v>
      </c>
      <c r="H327" s="140">
        <v>0</v>
      </c>
      <c r="I327" s="140">
        <v>0</v>
      </c>
      <c r="J327" s="140">
        <v>2831050.99</v>
      </c>
      <c r="K327" s="139" t="s">
        <v>5010</v>
      </c>
      <c r="L327" s="139" t="s">
        <v>7</v>
      </c>
      <c r="M327" s="202"/>
    </row>
    <row r="328" spans="1:13" ht="20.100000000000001" customHeight="1" x14ac:dyDescent="0.25">
      <c r="A328" s="139">
        <v>456</v>
      </c>
      <c r="B328" s="139" t="s">
        <v>5398</v>
      </c>
      <c r="C328" s="139" t="s">
        <v>5386</v>
      </c>
      <c r="D328" s="139">
        <v>972.86</v>
      </c>
      <c r="E328" s="139">
        <v>1339.8</v>
      </c>
      <c r="F328" s="140">
        <v>1303437.83</v>
      </c>
      <c r="G328" s="139">
        <v>0</v>
      </c>
      <c r="H328" s="140">
        <v>0</v>
      </c>
      <c r="I328" s="140">
        <v>0</v>
      </c>
      <c r="J328" s="140">
        <v>1303437.83</v>
      </c>
      <c r="K328" s="139" t="s">
        <v>5010</v>
      </c>
      <c r="L328" s="139" t="s">
        <v>7</v>
      </c>
      <c r="M328" s="202"/>
    </row>
    <row r="329" spans="1:13" ht="20.100000000000001" customHeight="1" x14ac:dyDescent="0.25">
      <c r="A329" s="139">
        <v>457</v>
      </c>
      <c r="B329" s="139" t="s">
        <v>5399</v>
      </c>
      <c r="C329" s="139" t="s">
        <v>5386</v>
      </c>
      <c r="D329" s="139">
        <v>3729.27</v>
      </c>
      <c r="E329" s="139">
        <v>1339.8</v>
      </c>
      <c r="F329" s="140">
        <v>4996475.95</v>
      </c>
      <c r="G329" s="139">
        <v>0</v>
      </c>
      <c r="H329" s="140">
        <v>0</v>
      </c>
      <c r="I329" s="140">
        <v>0</v>
      </c>
      <c r="J329" s="140">
        <v>4996475.95</v>
      </c>
      <c r="K329" s="139" t="s">
        <v>5010</v>
      </c>
      <c r="L329" s="139" t="s">
        <v>7</v>
      </c>
      <c r="M329" s="202"/>
    </row>
    <row r="330" spans="1:13" ht="20.100000000000001" customHeight="1" x14ac:dyDescent="0.25">
      <c r="A330" s="139">
        <v>458</v>
      </c>
      <c r="B330" s="139" t="s">
        <v>5400</v>
      </c>
      <c r="C330" s="139" t="s">
        <v>5386</v>
      </c>
      <c r="D330" s="139">
        <v>952.26</v>
      </c>
      <c r="E330" s="139">
        <v>1339.8</v>
      </c>
      <c r="F330" s="140">
        <v>1275837.95</v>
      </c>
      <c r="G330" s="139">
        <v>0</v>
      </c>
      <c r="H330" s="140">
        <v>0</v>
      </c>
      <c r="I330" s="140">
        <v>0</v>
      </c>
      <c r="J330" s="140">
        <v>1275837.95</v>
      </c>
      <c r="K330" s="139" t="s">
        <v>5010</v>
      </c>
      <c r="L330" s="139" t="s">
        <v>7</v>
      </c>
      <c r="M330" s="202"/>
    </row>
    <row r="331" spans="1:13" ht="20.100000000000001" customHeight="1" x14ac:dyDescent="0.25">
      <c r="A331" s="139">
        <v>459</v>
      </c>
      <c r="B331" s="139" t="s">
        <v>5401</v>
      </c>
      <c r="C331" s="139" t="s">
        <v>5386</v>
      </c>
      <c r="D331" s="139">
        <v>378.26</v>
      </c>
      <c r="E331" s="139">
        <v>1339.8</v>
      </c>
      <c r="F331" s="140">
        <v>506792.75</v>
      </c>
      <c r="G331" s="139">
        <v>0</v>
      </c>
      <c r="H331" s="140">
        <v>0</v>
      </c>
      <c r="I331" s="140">
        <v>0</v>
      </c>
      <c r="J331" s="140">
        <v>506792.75</v>
      </c>
      <c r="K331" s="139" t="s">
        <v>5028</v>
      </c>
      <c r="L331" s="139" t="s">
        <v>7</v>
      </c>
      <c r="M331" s="202"/>
    </row>
    <row r="332" spans="1:13" ht="20.100000000000001" customHeight="1" x14ac:dyDescent="0.25">
      <c r="A332" s="139">
        <v>462</v>
      </c>
      <c r="B332" s="139" t="s">
        <v>5331</v>
      </c>
      <c r="C332" s="139" t="s">
        <v>5386</v>
      </c>
      <c r="D332" s="139">
        <v>26577.56</v>
      </c>
      <c r="E332" s="139">
        <v>1339.8</v>
      </c>
      <c r="F332" s="140">
        <v>35608614.890000001</v>
      </c>
      <c r="G332" s="139">
        <v>0</v>
      </c>
      <c r="H332" s="140">
        <v>0</v>
      </c>
      <c r="I332" s="140">
        <v>0</v>
      </c>
      <c r="J332" s="140">
        <v>35608614.890000001</v>
      </c>
      <c r="K332" s="139" t="s">
        <v>4982</v>
      </c>
      <c r="L332" s="139" t="s">
        <v>7</v>
      </c>
      <c r="M332" s="202"/>
    </row>
    <row r="333" spans="1:13" ht="20.100000000000001" customHeight="1" x14ac:dyDescent="0.25">
      <c r="A333" s="139">
        <v>463</v>
      </c>
      <c r="B333" s="139" t="s">
        <v>5402</v>
      </c>
      <c r="C333" s="139" t="s">
        <v>5403</v>
      </c>
      <c r="D333" s="139">
        <v>52.48</v>
      </c>
      <c r="E333" s="139">
        <v>1502.6</v>
      </c>
      <c r="F333" s="140">
        <v>78856.45</v>
      </c>
      <c r="G333" s="139">
        <v>0</v>
      </c>
      <c r="H333" s="140">
        <v>0</v>
      </c>
      <c r="I333" s="140">
        <v>0</v>
      </c>
      <c r="J333" s="140">
        <v>78856.45</v>
      </c>
      <c r="K333" s="139" t="s">
        <v>4989</v>
      </c>
      <c r="L333" s="139" t="s">
        <v>7</v>
      </c>
      <c r="M333" s="202"/>
    </row>
    <row r="334" spans="1:13" ht="20.100000000000001" customHeight="1" x14ac:dyDescent="0.25">
      <c r="A334" s="139">
        <v>464</v>
      </c>
      <c r="B334" s="139" t="s">
        <v>5262</v>
      </c>
      <c r="C334" s="139" t="s">
        <v>5403</v>
      </c>
      <c r="D334" s="139">
        <v>4831.88</v>
      </c>
      <c r="E334" s="139">
        <v>1502.6</v>
      </c>
      <c r="F334" s="140">
        <v>7260382.8899999997</v>
      </c>
      <c r="G334" s="139">
        <v>0</v>
      </c>
      <c r="H334" s="140">
        <v>0</v>
      </c>
      <c r="I334" s="140">
        <v>0</v>
      </c>
      <c r="J334" s="140">
        <v>7260382.8899999997</v>
      </c>
      <c r="K334" s="139" t="s">
        <v>4982</v>
      </c>
      <c r="L334" s="139" t="s">
        <v>7</v>
      </c>
      <c r="M334" s="202"/>
    </row>
    <row r="335" spans="1:13" ht="20.100000000000001" customHeight="1" x14ac:dyDescent="0.25">
      <c r="A335" s="139">
        <v>465</v>
      </c>
      <c r="B335" s="139" t="s">
        <v>5404</v>
      </c>
      <c r="C335" s="139" t="s">
        <v>5405</v>
      </c>
      <c r="D335" s="139">
        <v>291.17</v>
      </c>
      <c r="E335" s="139">
        <v>1327.7</v>
      </c>
      <c r="F335" s="140">
        <v>386586.41</v>
      </c>
      <c r="G335" s="139">
        <v>0</v>
      </c>
      <c r="H335" s="140">
        <v>0</v>
      </c>
      <c r="I335" s="140">
        <v>0</v>
      </c>
      <c r="J335" s="140">
        <v>386586.41</v>
      </c>
      <c r="K335" s="139" t="s">
        <v>4978</v>
      </c>
      <c r="L335" s="139" t="s">
        <v>7</v>
      </c>
      <c r="M335" s="202"/>
    </row>
    <row r="336" spans="1:13" ht="20.100000000000001" customHeight="1" x14ac:dyDescent="0.25">
      <c r="A336" s="139">
        <v>471</v>
      </c>
      <c r="B336" s="139" t="s">
        <v>5030</v>
      </c>
      <c r="C336" s="139" t="s">
        <v>5405</v>
      </c>
      <c r="D336" s="139">
        <v>4297.76</v>
      </c>
      <c r="E336" s="139">
        <v>1327.7</v>
      </c>
      <c r="F336" s="140">
        <v>5706135.9500000002</v>
      </c>
      <c r="G336" s="139">
        <v>0</v>
      </c>
      <c r="H336" s="140">
        <v>0</v>
      </c>
      <c r="I336" s="140">
        <v>0</v>
      </c>
      <c r="J336" s="140">
        <v>5706135.9500000002</v>
      </c>
      <c r="K336" s="139" t="s">
        <v>4982</v>
      </c>
      <c r="L336" s="139" t="s">
        <v>7</v>
      </c>
      <c r="M336" s="202"/>
    </row>
    <row r="337" spans="1:13" ht="20.100000000000001" customHeight="1" x14ac:dyDescent="0.25">
      <c r="A337" s="139">
        <v>472</v>
      </c>
      <c r="B337" s="139" t="s">
        <v>5066</v>
      </c>
      <c r="C337" s="139" t="s">
        <v>5406</v>
      </c>
      <c r="D337" s="139">
        <v>7119.52</v>
      </c>
      <c r="E337" s="139">
        <v>1135.2</v>
      </c>
      <c r="F337" s="140">
        <v>8082079.0999999996</v>
      </c>
      <c r="G337" s="139">
        <v>0</v>
      </c>
      <c r="H337" s="140">
        <v>0</v>
      </c>
      <c r="I337" s="140">
        <v>0</v>
      </c>
      <c r="J337" s="140">
        <v>8082079.0999999996</v>
      </c>
      <c r="K337" s="139" t="s">
        <v>4982</v>
      </c>
      <c r="L337" s="139" t="s">
        <v>7</v>
      </c>
      <c r="M337" s="202"/>
    </row>
    <row r="338" spans="1:13" ht="20.100000000000001" customHeight="1" x14ac:dyDescent="0.25">
      <c r="A338" s="139">
        <v>473</v>
      </c>
      <c r="B338" s="139" t="s">
        <v>5407</v>
      </c>
      <c r="C338" s="139" t="s">
        <v>5408</v>
      </c>
      <c r="D338" s="139">
        <v>3120.7</v>
      </c>
      <c r="E338" s="139">
        <v>555.5</v>
      </c>
      <c r="F338" s="140">
        <v>1733548.85</v>
      </c>
      <c r="G338" s="139">
        <v>0</v>
      </c>
      <c r="H338" s="140">
        <v>0</v>
      </c>
      <c r="I338" s="140">
        <v>0</v>
      </c>
      <c r="J338" s="140">
        <v>1733548.85</v>
      </c>
      <c r="K338" s="139" t="s">
        <v>5152</v>
      </c>
      <c r="L338" s="139" t="s">
        <v>8</v>
      </c>
      <c r="M338" s="202"/>
    </row>
    <row r="339" spans="1:13" ht="20.100000000000001" customHeight="1" x14ac:dyDescent="0.25">
      <c r="A339" s="139">
        <v>474</v>
      </c>
      <c r="B339" s="139" t="s">
        <v>5409</v>
      </c>
      <c r="C339" s="139" t="s">
        <v>5408</v>
      </c>
      <c r="D339" s="139">
        <v>3515.9</v>
      </c>
      <c r="E339" s="139">
        <v>555.5</v>
      </c>
      <c r="F339" s="140">
        <v>1953082.45</v>
      </c>
      <c r="G339" s="139">
        <v>0</v>
      </c>
      <c r="H339" s="140">
        <v>0</v>
      </c>
      <c r="I339" s="140">
        <v>0</v>
      </c>
      <c r="J339" s="140">
        <v>1953082.45</v>
      </c>
      <c r="K339" s="139" t="s">
        <v>4982</v>
      </c>
      <c r="L339" s="139" t="s">
        <v>7</v>
      </c>
      <c r="M339" s="202"/>
    </row>
    <row r="340" spans="1:13" ht="20.100000000000001" customHeight="1" x14ac:dyDescent="0.25">
      <c r="A340" s="139">
        <v>475</v>
      </c>
      <c r="B340" s="139" t="s">
        <v>5410</v>
      </c>
      <c r="C340" s="139" t="s">
        <v>5411</v>
      </c>
      <c r="D340" s="139">
        <v>11358.22</v>
      </c>
      <c r="E340" s="139">
        <v>590</v>
      </c>
      <c r="F340" s="140">
        <v>6701349.7999999998</v>
      </c>
      <c r="G340" s="139">
        <v>0</v>
      </c>
      <c r="H340" s="140">
        <v>0</v>
      </c>
      <c r="I340" s="140">
        <v>0</v>
      </c>
      <c r="J340" s="140">
        <v>6701349.7999999998</v>
      </c>
      <c r="K340" s="139" t="s">
        <v>5152</v>
      </c>
      <c r="L340" s="139" t="s">
        <v>7</v>
      </c>
      <c r="M340" s="202"/>
    </row>
    <row r="341" spans="1:13" ht="20.100000000000001" customHeight="1" x14ac:dyDescent="0.25">
      <c r="A341" s="139">
        <v>477</v>
      </c>
      <c r="B341" s="139" t="s">
        <v>5412</v>
      </c>
      <c r="C341" s="139" t="s">
        <v>487</v>
      </c>
      <c r="D341" s="139">
        <v>3004.0949999999998</v>
      </c>
      <c r="E341" s="139">
        <v>1377.2</v>
      </c>
      <c r="F341" s="140">
        <v>4137239.63</v>
      </c>
      <c r="G341" s="139">
        <v>0</v>
      </c>
      <c r="H341" s="140">
        <v>0</v>
      </c>
      <c r="I341" s="140">
        <v>0</v>
      </c>
      <c r="J341" s="140">
        <v>4137239.63</v>
      </c>
      <c r="K341" s="139" t="s">
        <v>5043</v>
      </c>
      <c r="L341" s="139" t="s">
        <v>7</v>
      </c>
      <c r="M341" s="202"/>
    </row>
    <row r="342" spans="1:13" ht="20.100000000000001" customHeight="1" x14ac:dyDescent="0.25">
      <c r="A342" s="139">
        <v>478</v>
      </c>
      <c r="B342" s="139" t="s">
        <v>5413</v>
      </c>
      <c r="C342" s="139" t="s">
        <v>487</v>
      </c>
      <c r="D342" s="139">
        <v>197.762</v>
      </c>
      <c r="E342" s="139">
        <v>1377.2</v>
      </c>
      <c r="F342" s="140">
        <v>272357.83</v>
      </c>
      <c r="G342" s="139">
        <v>0</v>
      </c>
      <c r="H342" s="140">
        <v>0</v>
      </c>
      <c r="I342" s="140">
        <v>0</v>
      </c>
      <c r="J342" s="140">
        <v>272357.83</v>
      </c>
      <c r="K342" s="139" t="s">
        <v>5043</v>
      </c>
      <c r="L342" s="139" t="s">
        <v>7</v>
      </c>
      <c r="M342" s="202"/>
    </row>
    <row r="343" spans="1:13" ht="20.100000000000001" customHeight="1" x14ac:dyDescent="0.25">
      <c r="A343" s="139">
        <v>479</v>
      </c>
      <c r="B343" s="139" t="s">
        <v>5414</v>
      </c>
      <c r="C343" s="139" t="s">
        <v>487</v>
      </c>
      <c r="D343" s="139">
        <v>29.192</v>
      </c>
      <c r="E343" s="139">
        <v>1377.2</v>
      </c>
      <c r="F343" s="140">
        <v>40203.22</v>
      </c>
      <c r="G343" s="139">
        <v>0</v>
      </c>
      <c r="H343" s="140">
        <v>0</v>
      </c>
      <c r="I343" s="140">
        <v>0</v>
      </c>
      <c r="J343" s="140">
        <v>40203.22</v>
      </c>
      <c r="K343" s="139" t="s">
        <v>5043</v>
      </c>
      <c r="L343" s="139" t="s">
        <v>7</v>
      </c>
      <c r="M343" s="202"/>
    </row>
    <row r="344" spans="1:13" ht="20.100000000000001" customHeight="1" x14ac:dyDescent="0.25">
      <c r="A344" s="139">
        <v>480</v>
      </c>
      <c r="B344" s="139" t="s">
        <v>5415</v>
      </c>
      <c r="C344" s="139" t="s">
        <v>487</v>
      </c>
      <c r="D344" s="139">
        <v>166.50899999999999</v>
      </c>
      <c r="E344" s="139">
        <v>1377.2</v>
      </c>
      <c r="F344" s="140">
        <v>229316.19</v>
      </c>
      <c r="G344" s="139">
        <v>0</v>
      </c>
      <c r="H344" s="140">
        <v>0</v>
      </c>
      <c r="I344" s="140">
        <v>0</v>
      </c>
      <c r="J344" s="140">
        <v>229316.19</v>
      </c>
      <c r="K344" s="139" t="s">
        <v>5043</v>
      </c>
      <c r="L344" s="139" t="s">
        <v>7</v>
      </c>
      <c r="M344" s="202"/>
    </row>
    <row r="345" spans="1:13" ht="20.100000000000001" customHeight="1" x14ac:dyDescent="0.25">
      <c r="A345" s="139">
        <v>481</v>
      </c>
      <c r="B345" s="139" t="s">
        <v>5416</v>
      </c>
      <c r="C345" s="139" t="s">
        <v>487</v>
      </c>
      <c r="D345" s="139">
        <v>170.536</v>
      </c>
      <c r="E345" s="139">
        <v>1377.2</v>
      </c>
      <c r="F345" s="140">
        <v>234862.18</v>
      </c>
      <c r="G345" s="139">
        <v>0</v>
      </c>
      <c r="H345" s="140">
        <v>0</v>
      </c>
      <c r="I345" s="140">
        <v>0</v>
      </c>
      <c r="J345" s="140">
        <v>234862.18</v>
      </c>
      <c r="K345" s="139" t="s">
        <v>5043</v>
      </c>
      <c r="L345" s="139" t="s">
        <v>7</v>
      </c>
      <c r="M345" s="202"/>
    </row>
    <row r="346" spans="1:13" ht="20.100000000000001" customHeight="1" x14ac:dyDescent="0.25">
      <c r="A346" s="139">
        <v>482</v>
      </c>
      <c r="B346" s="139" t="s">
        <v>5417</v>
      </c>
      <c r="C346" s="139" t="s">
        <v>487</v>
      </c>
      <c r="D346" s="139">
        <v>21.567</v>
      </c>
      <c r="E346" s="139">
        <v>1377.2</v>
      </c>
      <c r="F346" s="140">
        <v>29702.07</v>
      </c>
      <c r="G346" s="139">
        <v>0</v>
      </c>
      <c r="H346" s="140">
        <v>0</v>
      </c>
      <c r="I346" s="140">
        <v>0</v>
      </c>
      <c r="J346" s="140">
        <v>29702.07</v>
      </c>
      <c r="K346" s="139" t="s">
        <v>4989</v>
      </c>
      <c r="L346" s="139" t="s">
        <v>7</v>
      </c>
      <c r="M346" s="202"/>
    </row>
    <row r="347" spans="1:13" ht="20.100000000000001" customHeight="1" x14ac:dyDescent="0.25">
      <c r="A347" s="139">
        <v>483</v>
      </c>
      <c r="B347" s="139" t="s">
        <v>5418</v>
      </c>
      <c r="C347" s="139" t="s">
        <v>487</v>
      </c>
      <c r="D347" s="139">
        <v>6363.5169999999998</v>
      </c>
      <c r="E347" s="139">
        <v>1377.2</v>
      </c>
      <c r="F347" s="140">
        <v>8763835.6099999994</v>
      </c>
      <c r="G347" s="139">
        <v>0</v>
      </c>
      <c r="H347" s="140">
        <v>0</v>
      </c>
      <c r="I347" s="140">
        <v>0</v>
      </c>
      <c r="J347" s="140">
        <v>8763835.6099999994</v>
      </c>
      <c r="K347" s="139" t="s">
        <v>4982</v>
      </c>
      <c r="L347" s="139" t="s">
        <v>7</v>
      </c>
      <c r="M347" s="202"/>
    </row>
    <row r="348" spans="1:13" ht="20.100000000000001" customHeight="1" x14ac:dyDescent="0.25">
      <c r="A348" s="139">
        <v>484</v>
      </c>
      <c r="B348" s="139" t="s">
        <v>5419</v>
      </c>
      <c r="C348" s="139" t="s">
        <v>487</v>
      </c>
      <c r="D348" s="139">
        <v>48.33</v>
      </c>
      <c r="E348" s="139">
        <v>1377.2</v>
      </c>
      <c r="F348" s="140">
        <v>66560.08</v>
      </c>
      <c r="G348" s="139">
        <v>0</v>
      </c>
      <c r="H348" s="140">
        <v>0</v>
      </c>
      <c r="I348" s="140">
        <v>0</v>
      </c>
      <c r="J348" s="140">
        <v>66560.08</v>
      </c>
      <c r="K348" s="139" t="s">
        <v>4989</v>
      </c>
      <c r="L348" s="139" t="s">
        <v>7</v>
      </c>
      <c r="M348" s="202"/>
    </row>
    <row r="349" spans="1:13" ht="20.100000000000001" customHeight="1" x14ac:dyDescent="0.25">
      <c r="A349" s="139">
        <v>485</v>
      </c>
      <c r="B349" s="139" t="s">
        <v>5420</v>
      </c>
      <c r="C349" s="139" t="s">
        <v>487</v>
      </c>
      <c r="D349" s="139">
        <v>1403.6859999999999</v>
      </c>
      <c r="E349" s="139">
        <v>1377.2</v>
      </c>
      <c r="F349" s="140">
        <v>1933156.36</v>
      </c>
      <c r="G349" s="139">
        <v>0</v>
      </c>
      <c r="H349" s="140">
        <v>0</v>
      </c>
      <c r="I349" s="140">
        <v>0</v>
      </c>
      <c r="J349" s="140">
        <v>1933156.36</v>
      </c>
      <c r="K349" s="139" t="s">
        <v>4989</v>
      </c>
      <c r="L349" s="139" t="s">
        <v>7</v>
      </c>
      <c r="M349" s="202"/>
    </row>
    <row r="350" spans="1:13" ht="20.100000000000001" customHeight="1" x14ac:dyDescent="0.25">
      <c r="A350" s="139">
        <v>486</v>
      </c>
      <c r="B350" s="139" t="s">
        <v>5421</v>
      </c>
      <c r="C350" s="139" t="s">
        <v>487</v>
      </c>
      <c r="D350" s="139">
        <v>1626.6769999999999</v>
      </c>
      <c r="E350" s="139">
        <v>1377.2</v>
      </c>
      <c r="F350" s="140">
        <v>2240259.56</v>
      </c>
      <c r="G350" s="139">
        <v>0</v>
      </c>
      <c r="H350" s="140">
        <v>0</v>
      </c>
      <c r="I350" s="140">
        <v>0</v>
      </c>
      <c r="J350" s="140">
        <v>2240259.56</v>
      </c>
      <c r="K350" s="139" t="s">
        <v>4989</v>
      </c>
      <c r="L350" s="139" t="s">
        <v>7</v>
      </c>
      <c r="M350" s="202"/>
    </row>
    <row r="351" spans="1:13" ht="20.100000000000001" customHeight="1" x14ac:dyDescent="0.25">
      <c r="A351" s="139">
        <v>487</v>
      </c>
      <c r="B351" s="139" t="s">
        <v>5422</v>
      </c>
      <c r="C351" s="139" t="s">
        <v>487</v>
      </c>
      <c r="D351" s="139">
        <v>1297.711</v>
      </c>
      <c r="E351" s="139">
        <v>1377.2</v>
      </c>
      <c r="F351" s="140">
        <v>1787207.59</v>
      </c>
      <c r="G351" s="139">
        <v>0</v>
      </c>
      <c r="H351" s="140">
        <v>0</v>
      </c>
      <c r="I351" s="140">
        <v>0</v>
      </c>
      <c r="J351" s="140">
        <v>1787207.59</v>
      </c>
      <c r="K351" s="139" t="s">
        <v>4989</v>
      </c>
      <c r="L351" s="139" t="s">
        <v>7</v>
      </c>
      <c r="M351" s="202"/>
    </row>
    <row r="352" spans="1:13" ht="20.100000000000001" customHeight="1" x14ac:dyDescent="0.25">
      <c r="A352" s="139">
        <v>488</v>
      </c>
      <c r="B352" s="139" t="s">
        <v>5423</v>
      </c>
      <c r="C352" s="139" t="s">
        <v>487</v>
      </c>
      <c r="D352" s="139">
        <v>2785.1289999999999</v>
      </c>
      <c r="E352" s="139">
        <v>1377.2</v>
      </c>
      <c r="F352" s="140">
        <v>3835679.66</v>
      </c>
      <c r="G352" s="139">
        <v>0</v>
      </c>
      <c r="H352" s="140">
        <v>0</v>
      </c>
      <c r="I352" s="140">
        <v>0</v>
      </c>
      <c r="J352" s="140">
        <v>3835679.66</v>
      </c>
      <c r="K352" s="139" t="s">
        <v>4989</v>
      </c>
      <c r="L352" s="139" t="s">
        <v>7</v>
      </c>
      <c r="M352" s="202"/>
    </row>
    <row r="353" spans="1:13" ht="20.100000000000001" customHeight="1" x14ac:dyDescent="0.25">
      <c r="A353" s="139">
        <v>489</v>
      </c>
      <c r="B353" s="139" t="s">
        <v>5424</v>
      </c>
      <c r="C353" s="139" t="s">
        <v>487</v>
      </c>
      <c r="D353" s="139">
        <v>379.79899999999998</v>
      </c>
      <c r="E353" s="139">
        <v>1377.2</v>
      </c>
      <c r="F353" s="140">
        <v>523059.18</v>
      </c>
      <c r="G353" s="139">
        <v>0</v>
      </c>
      <c r="H353" s="140">
        <v>0</v>
      </c>
      <c r="I353" s="140">
        <v>0</v>
      </c>
      <c r="J353" s="140">
        <v>523059.18</v>
      </c>
      <c r="K353" s="139" t="s">
        <v>4989</v>
      </c>
      <c r="L353" s="139" t="s">
        <v>7</v>
      </c>
      <c r="M353" s="202"/>
    </row>
    <row r="354" spans="1:13" ht="20.100000000000001" customHeight="1" x14ac:dyDescent="0.25">
      <c r="A354" s="139">
        <v>490</v>
      </c>
      <c r="B354" s="139" t="s">
        <v>5418</v>
      </c>
      <c r="C354" s="139" t="s">
        <v>487</v>
      </c>
      <c r="D354" s="139">
        <v>88535.785999999993</v>
      </c>
      <c r="E354" s="139">
        <v>1377.2</v>
      </c>
      <c r="F354" s="140">
        <v>121931484.48</v>
      </c>
      <c r="G354" s="139">
        <v>0</v>
      </c>
      <c r="H354" s="140">
        <v>0</v>
      </c>
      <c r="I354" s="140">
        <v>0</v>
      </c>
      <c r="J354" s="140">
        <v>121931484.48</v>
      </c>
      <c r="K354" s="139" t="s">
        <v>4982</v>
      </c>
      <c r="L354" s="139" t="s">
        <v>7</v>
      </c>
      <c r="M354" s="202"/>
    </row>
    <row r="355" spans="1:13" ht="20.100000000000001" customHeight="1" x14ac:dyDescent="0.25">
      <c r="A355" s="139">
        <v>491</v>
      </c>
      <c r="B355" s="139" t="s">
        <v>5425</v>
      </c>
      <c r="C355" s="139" t="s">
        <v>5426</v>
      </c>
      <c r="D355" s="139">
        <v>1024.885</v>
      </c>
      <c r="E355" s="139">
        <v>1149.5</v>
      </c>
      <c r="F355" s="140">
        <v>1178105.31</v>
      </c>
      <c r="G355" s="139">
        <v>0</v>
      </c>
      <c r="H355" s="140">
        <v>0</v>
      </c>
      <c r="I355" s="140">
        <v>0</v>
      </c>
      <c r="J355" s="140">
        <v>1178105.31</v>
      </c>
      <c r="K355" s="139" t="s">
        <v>4978</v>
      </c>
      <c r="L355" s="139" t="s">
        <v>7</v>
      </c>
      <c r="M355" s="202"/>
    </row>
    <row r="356" spans="1:13" ht="20.100000000000001" customHeight="1" x14ac:dyDescent="0.25">
      <c r="A356" s="139">
        <v>492</v>
      </c>
      <c r="B356" s="139" t="s">
        <v>5427</v>
      </c>
      <c r="C356" s="139" t="s">
        <v>5426</v>
      </c>
      <c r="D356" s="139">
        <v>196.292</v>
      </c>
      <c r="E356" s="139">
        <v>1149.5</v>
      </c>
      <c r="F356" s="140">
        <v>225637.65</v>
      </c>
      <c r="G356" s="139">
        <v>0</v>
      </c>
      <c r="H356" s="140">
        <v>0</v>
      </c>
      <c r="I356" s="140">
        <v>0</v>
      </c>
      <c r="J356" s="140">
        <v>225637.65</v>
      </c>
      <c r="K356" s="139" t="s">
        <v>4978</v>
      </c>
      <c r="L356" s="139" t="s">
        <v>7</v>
      </c>
      <c r="M356" s="202"/>
    </row>
    <row r="357" spans="1:13" ht="20.100000000000001" customHeight="1" x14ac:dyDescent="0.25">
      <c r="A357" s="139">
        <v>493</v>
      </c>
      <c r="B357" s="139" t="s">
        <v>5428</v>
      </c>
      <c r="C357" s="139" t="s">
        <v>5426</v>
      </c>
      <c r="D357" s="139">
        <v>124.077</v>
      </c>
      <c r="E357" s="139">
        <v>1149.5</v>
      </c>
      <c r="F357" s="140">
        <v>142626.51</v>
      </c>
      <c r="G357" s="139">
        <v>0</v>
      </c>
      <c r="H357" s="140">
        <v>0</v>
      </c>
      <c r="I357" s="140">
        <v>0</v>
      </c>
      <c r="J357" s="140">
        <v>142626.51</v>
      </c>
      <c r="K357" s="139" t="s">
        <v>4989</v>
      </c>
      <c r="L357" s="139" t="s">
        <v>7</v>
      </c>
      <c r="M357" s="202"/>
    </row>
    <row r="358" spans="1:13" ht="20.100000000000001" customHeight="1" x14ac:dyDescent="0.25">
      <c r="A358" s="139">
        <v>494</v>
      </c>
      <c r="B358" s="139" t="s">
        <v>5429</v>
      </c>
      <c r="C358" s="139" t="s">
        <v>5426</v>
      </c>
      <c r="D358" s="139">
        <v>109.395</v>
      </c>
      <c r="E358" s="139">
        <v>1149.5</v>
      </c>
      <c r="F358" s="140">
        <v>125749.55</v>
      </c>
      <c r="G358" s="139">
        <v>0</v>
      </c>
      <c r="H358" s="140">
        <v>0</v>
      </c>
      <c r="I358" s="140">
        <v>0</v>
      </c>
      <c r="J358" s="140">
        <v>125749.55</v>
      </c>
      <c r="K358" s="139" t="s">
        <v>4989</v>
      </c>
      <c r="L358" s="139" t="s">
        <v>7</v>
      </c>
      <c r="M358" s="202"/>
    </row>
    <row r="359" spans="1:13" ht="20.100000000000001" customHeight="1" x14ac:dyDescent="0.25">
      <c r="A359" s="139">
        <v>495</v>
      </c>
      <c r="B359" s="139" t="s">
        <v>5430</v>
      </c>
      <c r="C359" s="139" t="s">
        <v>5426</v>
      </c>
      <c r="D359" s="139">
        <v>180.57499999999999</v>
      </c>
      <c r="E359" s="139">
        <v>1149.5</v>
      </c>
      <c r="F359" s="140">
        <v>207570.96</v>
      </c>
      <c r="G359" s="139">
        <v>0</v>
      </c>
      <c r="H359" s="140">
        <v>0</v>
      </c>
      <c r="I359" s="140">
        <v>0</v>
      </c>
      <c r="J359" s="140">
        <v>207570.96</v>
      </c>
      <c r="K359" s="139" t="s">
        <v>4989</v>
      </c>
      <c r="L359" s="139" t="s">
        <v>7</v>
      </c>
      <c r="M359" s="202"/>
    </row>
    <row r="360" spans="1:13" ht="20.100000000000001" customHeight="1" x14ac:dyDescent="0.25">
      <c r="A360" s="139">
        <v>496</v>
      </c>
      <c r="B360" s="139" t="s">
        <v>5431</v>
      </c>
      <c r="C360" s="139" t="s">
        <v>5426</v>
      </c>
      <c r="D360" s="139">
        <v>98.088999999999999</v>
      </c>
      <c r="E360" s="139">
        <v>1149.5</v>
      </c>
      <c r="F360" s="140">
        <v>112753.31</v>
      </c>
      <c r="G360" s="139">
        <v>0</v>
      </c>
      <c r="H360" s="140">
        <v>0</v>
      </c>
      <c r="I360" s="140">
        <v>0</v>
      </c>
      <c r="J360" s="140">
        <v>112753.31</v>
      </c>
      <c r="K360" s="139" t="s">
        <v>4989</v>
      </c>
      <c r="L360" s="139" t="s">
        <v>7</v>
      </c>
      <c r="M360" s="202"/>
    </row>
    <row r="361" spans="1:13" ht="20.100000000000001" customHeight="1" x14ac:dyDescent="0.25">
      <c r="A361" s="139">
        <v>497</v>
      </c>
      <c r="B361" s="139" t="s">
        <v>5432</v>
      </c>
      <c r="C361" s="139" t="s">
        <v>5426</v>
      </c>
      <c r="D361" s="139">
        <v>3001.7739999999999</v>
      </c>
      <c r="E361" s="139">
        <v>1149.5</v>
      </c>
      <c r="F361" s="140">
        <v>3450539.21</v>
      </c>
      <c r="G361" s="139">
        <v>0</v>
      </c>
      <c r="H361" s="140">
        <v>0</v>
      </c>
      <c r="I361" s="140">
        <v>0</v>
      </c>
      <c r="J361" s="140">
        <v>3450539.21</v>
      </c>
      <c r="K361" s="139" t="s">
        <v>4980</v>
      </c>
      <c r="L361" s="139" t="s">
        <v>7</v>
      </c>
      <c r="M361" s="202"/>
    </row>
    <row r="362" spans="1:13" ht="20.100000000000001" customHeight="1" x14ac:dyDescent="0.25">
      <c r="A362" s="139">
        <v>498</v>
      </c>
      <c r="B362" s="139" t="s">
        <v>5433</v>
      </c>
      <c r="C362" s="139" t="s">
        <v>5426</v>
      </c>
      <c r="D362" s="139">
        <v>14499.841</v>
      </c>
      <c r="E362" s="139">
        <v>1149.5</v>
      </c>
      <c r="F362" s="140">
        <v>16667567.23</v>
      </c>
      <c r="G362" s="139">
        <v>0</v>
      </c>
      <c r="H362" s="140">
        <v>0</v>
      </c>
      <c r="I362" s="140">
        <v>0</v>
      </c>
      <c r="J362" s="140">
        <v>16667567.23</v>
      </c>
      <c r="K362" s="139" t="s">
        <v>4982</v>
      </c>
      <c r="L362" s="139" t="s">
        <v>7</v>
      </c>
      <c r="M362" s="202"/>
    </row>
    <row r="363" spans="1:13" ht="20.100000000000001" customHeight="1" x14ac:dyDescent="0.25">
      <c r="A363" s="139">
        <v>499</v>
      </c>
      <c r="B363" s="139" t="s">
        <v>5434</v>
      </c>
      <c r="C363" s="139" t="s">
        <v>5276</v>
      </c>
      <c r="D363" s="139">
        <v>1409.35</v>
      </c>
      <c r="E363" s="139">
        <v>1645.6</v>
      </c>
      <c r="F363" s="140">
        <v>2319226.36</v>
      </c>
      <c r="G363" s="139">
        <v>0</v>
      </c>
      <c r="H363" s="140">
        <v>0</v>
      </c>
      <c r="I363" s="140">
        <v>0</v>
      </c>
      <c r="J363" s="140">
        <v>2319226.36</v>
      </c>
      <c r="K363" s="139" t="s">
        <v>4989</v>
      </c>
      <c r="L363" s="139" t="s">
        <v>7</v>
      </c>
      <c r="M363" s="202"/>
    </row>
    <row r="364" spans="1:13" ht="20.100000000000001" customHeight="1" x14ac:dyDescent="0.25">
      <c r="A364" s="139">
        <v>500</v>
      </c>
      <c r="B364" s="139" t="s">
        <v>5435</v>
      </c>
      <c r="C364" s="139" t="s">
        <v>5436</v>
      </c>
      <c r="D364" s="139">
        <v>2233.33</v>
      </c>
      <c r="E364" s="139">
        <v>605</v>
      </c>
      <c r="F364" s="140">
        <v>1351164.65</v>
      </c>
      <c r="G364" s="139">
        <v>0</v>
      </c>
      <c r="H364" s="140">
        <v>0</v>
      </c>
      <c r="I364" s="140">
        <v>0</v>
      </c>
      <c r="J364" s="140">
        <v>1351164.65</v>
      </c>
      <c r="K364" s="139" t="s">
        <v>5010</v>
      </c>
      <c r="L364" s="139" t="s">
        <v>7</v>
      </c>
      <c r="M364" s="202"/>
    </row>
    <row r="365" spans="1:13" ht="20.100000000000001" customHeight="1" x14ac:dyDescent="0.25">
      <c r="A365" s="139">
        <v>501</v>
      </c>
      <c r="B365" s="139" t="s">
        <v>5437</v>
      </c>
      <c r="C365" s="139" t="s">
        <v>5436</v>
      </c>
      <c r="D365" s="139">
        <v>2012.02</v>
      </c>
      <c r="E365" s="139">
        <v>605</v>
      </c>
      <c r="F365" s="140">
        <v>1217272.1000000001</v>
      </c>
      <c r="G365" s="139">
        <v>0</v>
      </c>
      <c r="H365" s="140">
        <v>0</v>
      </c>
      <c r="I365" s="140">
        <v>0</v>
      </c>
      <c r="J365" s="140">
        <v>1217272.1000000001</v>
      </c>
      <c r="K365" s="139" t="s">
        <v>5010</v>
      </c>
      <c r="L365" s="139" t="s">
        <v>7</v>
      </c>
      <c r="M365" s="202"/>
    </row>
    <row r="366" spans="1:13" ht="20.100000000000001" customHeight="1" x14ac:dyDescent="0.25">
      <c r="A366" s="139">
        <v>502</v>
      </c>
      <c r="B366" s="139" t="s">
        <v>5438</v>
      </c>
      <c r="C366" s="139" t="s">
        <v>5436</v>
      </c>
      <c r="D366" s="139">
        <v>1000</v>
      </c>
      <c r="E366" s="139">
        <v>605</v>
      </c>
      <c r="F366" s="140">
        <v>605000</v>
      </c>
      <c r="G366" s="139">
        <v>0</v>
      </c>
      <c r="H366" s="140">
        <v>0</v>
      </c>
      <c r="I366" s="140">
        <v>0</v>
      </c>
      <c r="J366" s="140">
        <v>605000</v>
      </c>
      <c r="K366" s="139" t="s">
        <v>5028</v>
      </c>
      <c r="L366" s="139" t="s">
        <v>7</v>
      </c>
      <c r="M366" s="202"/>
    </row>
    <row r="367" spans="1:13" ht="20.100000000000001" customHeight="1" x14ac:dyDescent="0.25">
      <c r="A367" s="139">
        <v>503</v>
      </c>
      <c r="B367" s="139" t="s">
        <v>5439</v>
      </c>
      <c r="C367" s="139" t="s">
        <v>5436</v>
      </c>
      <c r="D367" s="139">
        <v>1000</v>
      </c>
      <c r="E367" s="139">
        <v>605</v>
      </c>
      <c r="F367" s="140">
        <v>605000</v>
      </c>
      <c r="G367" s="139">
        <v>0</v>
      </c>
      <c r="H367" s="140">
        <v>0</v>
      </c>
      <c r="I367" s="140">
        <v>0</v>
      </c>
      <c r="J367" s="140">
        <v>605000</v>
      </c>
      <c r="K367" s="139" t="s">
        <v>5028</v>
      </c>
      <c r="L367" s="139" t="s">
        <v>7</v>
      </c>
      <c r="M367" s="202"/>
    </row>
    <row r="368" spans="1:13" ht="20.100000000000001" customHeight="1" x14ac:dyDescent="0.25">
      <c r="A368" s="139">
        <v>504</v>
      </c>
      <c r="B368" s="139" t="s">
        <v>5440</v>
      </c>
      <c r="C368" s="139" t="s">
        <v>5436</v>
      </c>
      <c r="D368" s="139">
        <v>1000</v>
      </c>
      <c r="E368" s="139">
        <v>605</v>
      </c>
      <c r="F368" s="140">
        <v>605000</v>
      </c>
      <c r="G368" s="139">
        <v>0</v>
      </c>
      <c r="H368" s="140">
        <v>0</v>
      </c>
      <c r="I368" s="140">
        <v>0</v>
      </c>
      <c r="J368" s="140">
        <v>605000</v>
      </c>
      <c r="K368" s="139" t="s">
        <v>4989</v>
      </c>
      <c r="L368" s="139" t="s">
        <v>7</v>
      </c>
      <c r="M368" s="202"/>
    </row>
    <row r="369" spans="1:13" ht="20.100000000000001" customHeight="1" x14ac:dyDescent="0.25">
      <c r="A369" s="139">
        <v>505</v>
      </c>
      <c r="B369" s="139" t="s">
        <v>5441</v>
      </c>
      <c r="C369" s="139" t="s">
        <v>5436</v>
      </c>
      <c r="D369" s="139">
        <v>4135.24</v>
      </c>
      <c r="E369" s="139">
        <v>605</v>
      </c>
      <c r="F369" s="140">
        <v>2501820.2000000002</v>
      </c>
      <c r="G369" s="139">
        <v>0</v>
      </c>
      <c r="H369" s="140">
        <v>0</v>
      </c>
      <c r="I369" s="140">
        <v>0</v>
      </c>
      <c r="J369" s="140">
        <v>2501820.2000000002</v>
      </c>
      <c r="K369" s="139" t="s">
        <v>4989</v>
      </c>
      <c r="L369" s="139" t="s">
        <v>7</v>
      </c>
      <c r="M369" s="202"/>
    </row>
    <row r="370" spans="1:13" ht="20.100000000000001" customHeight="1" x14ac:dyDescent="0.25">
      <c r="A370" s="139">
        <v>510</v>
      </c>
      <c r="B370" s="139" t="s">
        <v>5442</v>
      </c>
      <c r="C370" s="139" t="s">
        <v>5436</v>
      </c>
      <c r="D370" s="139">
        <v>11489.44</v>
      </c>
      <c r="E370" s="139">
        <v>605</v>
      </c>
      <c r="F370" s="140">
        <v>6951111.2000000002</v>
      </c>
      <c r="G370" s="139">
        <v>0</v>
      </c>
      <c r="H370" s="140">
        <v>0</v>
      </c>
      <c r="I370" s="140">
        <v>0</v>
      </c>
      <c r="J370" s="140">
        <v>6951111.2000000002</v>
      </c>
      <c r="K370" s="139" t="s">
        <v>4980</v>
      </c>
      <c r="L370" s="139" t="s">
        <v>8</v>
      </c>
      <c r="M370" s="202"/>
    </row>
    <row r="371" spans="1:13" ht="20.100000000000001" customHeight="1" x14ac:dyDescent="0.25">
      <c r="A371" s="139">
        <v>512</v>
      </c>
      <c r="B371" s="139" t="s">
        <v>5443</v>
      </c>
      <c r="C371" s="139" t="s">
        <v>5436</v>
      </c>
      <c r="D371" s="139">
        <v>46758.44</v>
      </c>
      <c r="E371" s="139">
        <v>605</v>
      </c>
      <c r="F371" s="140">
        <v>28288856.199999999</v>
      </c>
      <c r="G371" s="139">
        <v>0</v>
      </c>
      <c r="H371" s="140">
        <v>0</v>
      </c>
      <c r="I371" s="140">
        <v>0</v>
      </c>
      <c r="J371" s="140">
        <v>28288856.199999999</v>
      </c>
      <c r="K371" s="139" t="s">
        <v>4982</v>
      </c>
      <c r="L371" s="139" t="s">
        <v>7</v>
      </c>
      <c r="M371" s="202"/>
    </row>
    <row r="372" spans="1:13" ht="20.100000000000001" customHeight="1" x14ac:dyDescent="0.25">
      <c r="A372" s="139">
        <v>513</v>
      </c>
      <c r="B372" s="139" t="s">
        <v>5444</v>
      </c>
      <c r="C372" s="139" t="s">
        <v>5445</v>
      </c>
      <c r="D372" s="139">
        <v>544029.28300000005</v>
      </c>
      <c r="E372" s="139">
        <v>935</v>
      </c>
      <c r="F372" s="140">
        <v>508667379.61000001</v>
      </c>
      <c r="G372" s="139">
        <v>0</v>
      </c>
      <c r="H372" s="140">
        <v>0</v>
      </c>
      <c r="I372" s="140">
        <v>0</v>
      </c>
      <c r="J372" s="140">
        <v>508667379.61000001</v>
      </c>
      <c r="K372" s="139" t="s">
        <v>5160</v>
      </c>
      <c r="L372" s="139" t="s">
        <v>7</v>
      </c>
      <c r="M372" s="202"/>
    </row>
    <row r="373" spans="1:13" ht="20.100000000000001" customHeight="1" x14ac:dyDescent="0.25">
      <c r="A373" s="139">
        <v>514</v>
      </c>
      <c r="B373" s="139" t="s">
        <v>5446</v>
      </c>
      <c r="C373" s="139" t="s">
        <v>5447</v>
      </c>
      <c r="D373" s="139">
        <v>1262.1559999999999</v>
      </c>
      <c r="E373" s="139">
        <v>941.6</v>
      </c>
      <c r="F373" s="140">
        <v>1188446.0900000001</v>
      </c>
      <c r="G373" s="139">
        <v>0</v>
      </c>
      <c r="H373" s="140">
        <v>0</v>
      </c>
      <c r="I373" s="140">
        <v>0</v>
      </c>
      <c r="J373" s="140">
        <v>1188446.0900000001</v>
      </c>
      <c r="K373" s="139" t="s">
        <v>4989</v>
      </c>
      <c r="L373" s="139" t="s">
        <v>7</v>
      </c>
      <c r="M373" s="202"/>
    </row>
    <row r="374" spans="1:13" ht="20.100000000000001" customHeight="1" x14ac:dyDescent="0.25">
      <c r="A374" s="139">
        <v>515</v>
      </c>
      <c r="B374" s="139" t="s">
        <v>5448</v>
      </c>
      <c r="C374" s="139" t="s">
        <v>5447</v>
      </c>
      <c r="D374" s="139">
        <v>498.33499999999998</v>
      </c>
      <c r="E374" s="139">
        <v>941.6</v>
      </c>
      <c r="F374" s="140">
        <v>469232.24</v>
      </c>
      <c r="G374" s="139">
        <v>0</v>
      </c>
      <c r="H374" s="140">
        <v>0</v>
      </c>
      <c r="I374" s="140">
        <v>0</v>
      </c>
      <c r="J374" s="140">
        <v>469232.24</v>
      </c>
      <c r="K374" s="139" t="s">
        <v>4989</v>
      </c>
      <c r="L374" s="139" t="s">
        <v>7</v>
      </c>
      <c r="M374" s="202"/>
    </row>
    <row r="375" spans="1:13" ht="20.100000000000001" customHeight="1" x14ac:dyDescent="0.25">
      <c r="A375" s="139">
        <v>516</v>
      </c>
      <c r="B375" s="139" t="s">
        <v>5449</v>
      </c>
      <c r="C375" s="139" t="s">
        <v>5447</v>
      </c>
      <c r="D375" s="139">
        <v>436.41899999999998</v>
      </c>
      <c r="E375" s="139">
        <v>941.6</v>
      </c>
      <c r="F375" s="140">
        <v>410932.13</v>
      </c>
      <c r="G375" s="139">
        <v>0</v>
      </c>
      <c r="H375" s="140">
        <v>0</v>
      </c>
      <c r="I375" s="140">
        <v>0</v>
      </c>
      <c r="J375" s="140">
        <v>410932.13</v>
      </c>
      <c r="K375" s="139" t="s">
        <v>4980</v>
      </c>
      <c r="L375" s="139" t="s">
        <v>7</v>
      </c>
      <c r="M375" s="202"/>
    </row>
    <row r="376" spans="1:13" ht="20.100000000000001" customHeight="1" x14ac:dyDescent="0.25">
      <c r="A376" s="139">
        <v>517</v>
      </c>
      <c r="B376" s="139" t="s">
        <v>5450</v>
      </c>
      <c r="C376" s="139" t="s">
        <v>5447</v>
      </c>
      <c r="D376" s="139">
        <v>1649.87</v>
      </c>
      <c r="E376" s="139">
        <v>941.6</v>
      </c>
      <c r="F376" s="140">
        <v>1553517.59</v>
      </c>
      <c r="G376" s="139">
        <v>0</v>
      </c>
      <c r="H376" s="140">
        <v>0</v>
      </c>
      <c r="I376" s="140">
        <v>0</v>
      </c>
      <c r="J376" s="140">
        <v>1553517.59</v>
      </c>
      <c r="K376" s="139" t="s">
        <v>4980</v>
      </c>
      <c r="L376" s="139" t="s">
        <v>7</v>
      </c>
      <c r="M376" s="202"/>
    </row>
    <row r="377" spans="1:13" ht="20.100000000000001" customHeight="1" x14ac:dyDescent="0.25">
      <c r="A377" s="139">
        <v>518</v>
      </c>
      <c r="B377" s="139" t="s">
        <v>5451</v>
      </c>
      <c r="C377" s="139" t="s">
        <v>5447</v>
      </c>
      <c r="D377" s="139">
        <v>2452.8159999999998</v>
      </c>
      <c r="E377" s="139">
        <v>941.6</v>
      </c>
      <c r="F377" s="140">
        <v>2309571.5499999998</v>
      </c>
      <c r="G377" s="139">
        <v>0</v>
      </c>
      <c r="H377" s="140">
        <v>0</v>
      </c>
      <c r="I377" s="140">
        <v>0</v>
      </c>
      <c r="J377" s="140">
        <v>2309571.5499999998</v>
      </c>
      <c r="K377" s="139" t="s">
        <v>4980</v>
      </c>
      <c r="L377" s="139" t="s">
        <v>7</v>
      </c>
      <c r="M377" s="202"/>
    </row>
    <row r="378" spans="1:13" ht="20.100000000000001" customHeight="1" x14ac:dyDescent="0.25">
      <c r="A378" s="139">
        <v>519</v>
      </c>
      <c r="B378" s="139" t="s">
        <v>5030</v>
      </c>
      <c r="C378" s="139" t="s">
        <v>5447</v>
      </c>
      <c r="D378" s="139">
        <v>5448.1009999999997</v>
      </c>
      <c r="E378" s="139">
        <v>941.6</v>
      </c>
      <c r="F378" s="140">
        <v>5129931.9000000004</v>
      </c>
      <c r="G378" s="139">
        <v>0</v>
      </c>
      <c r="H378" s="140">
        <v>0</v>
      </c>
      <c r="I378" s="140">
        <v>0</v>
      </c>
      <c r="J378" s="140">
        <v>5129931.9000000004</v>
      </c>
      <c r="K378" s="139" t="s">
        <v>4982</v>
      </c>
      <c r="L378" s="139" t="s">
        <v>7</v>
      </c>
      <c r="M378" s="202"/>
    </row>
    <row r="379" spans="1:13" ht="20.100000000000001" customHeight="1" x14ac:dyDescent="0.25">
      <c r="A379" s="139">
        <v>520</v>
      </c>
      <c r="B379" s="139" t="s">
        <v>5452</v>
      </c>
      <c r="C379" s="139" t="s">
        <v>5453</v>
      </c>
      <c r="D379" s="139">
        <v>2351.58</v>
      </c>
      <c r="E379" s="139">
        <v>785.4</v>
      </c>
      <c r="F379" s="140">
        <v>1846930.93</v>
      </c>
      <c r="G379" s="139">
        <v>0</v>
      </c>
      <c r="H379" s="140">
        <v>0</v>
      </c>
      <c r="I379" s="140">
        <v>0</v>
      </c>
      <c r="J379" s="140">
        <v>1846930.93</v>
      </c>
      <c r="K379" s="139" t="s">
        <v>4978</v>
      </c>
      <c r="L379" s="139" t="s">
        <v>7</v>
      </c>
      <c r="M379" s="202"/>
    </row>
    <row r="380" spans="1:13" ht="20.100000000000001" customHeight="1" x14ac:dyDescent="0.25">
      <c r="A380" s="139">
        <v>521</v>
      </c>
      <c r="B380" s="139" t="s">
        <v>5454</v>
      </c>
      <c r="C380" s="139" t="s">
        <v>5453</v>
      </c>
      <c r="D380" s="139">
        <v>299.33</v>
      </c>
      <c r="E380" s="139">
        <v>785.4</v>
      </c>
      <c r="F380" s="140">
        <v>235093.78</v>
      </c>
      <c r="G380" s="139">
        <v>0</v>
      </c>
      <c r="H380" s="140">
        <v>0</v>
      </c>
      <c r="I380" s="140">
        <v>0</v>
      </c>
      <c r="J380" s="140">
        <v>235093.78</v>
      </c>
      <c r="K380" s="139" t="s">
        <v>4989</v>
      </c>
      <c r="L380" s="139" t="s">
        <v>7</v>
      </c>
      <c r="M380" s="202"/>
    </row>
    <row r="381" spans="1:13" ht="20.100000000000001" customHeight="1" x14ac:dyDescent="0.25">
      <c r="A381" s="139">
        <v>522</v>
      </c>
      <c r="B381" s="139" t="s">
        <v>5455</v>
      </c>
      <c r="C381" s="139" t="s">
        <v>5453</v>
      </c>
      <c r="D381" s="139">
        <v>6884.1</v>
      </c>
      <c r="E381" s="139">
        <v>785.4</v>
      </c>
      <c r="F381" s="140">
        <v>5406772.1399999997</v>
      </c>
      <c r="G381" s="139">
        <v>0</v>
      </c>
      <c r="H381" s="140">
        <v>0</v>
      </c>
      <c r="I381" s="140">
        <v>0</v>
      </c>
      <c r="J381" s="140">
        <v>5406772.1399999997</v>
      </c>
      <c r="K381" s="139" t="s">
        <v>5043</v>
      </c>
      <c r="L381" s="139" t="s">
        <v>7</v>
      </c>
      <c r="M381" s="202"/>
    </row>
    <row r="382" spans="1:13" ht="20.100000000000001" customHeight="1" x14ac:dyDescent="0.25">
      <c r="A382" s="139">
        <v>525</v>
      </c>
      <c r="B382" s="139" t="s">
        <v>5456</v>
      </c>
      <c r="C382" s="139" t="s">
        <v>5453</v>
      </c>
      <c r="D382" s="139">
        <v>35829.93</v>
      </c>
      <c r="E382" s="139">
        <v>785.4</v>
      </c>
      <c r="F382" s="140">
        <v>28140827.02</v>
      </c>
      <c r="G382" s="139">
        <v>0</v>
      </c>
      <c r="H382" s="140">
        <v>0</v>
      </c>
      <c r="I382" s="140">
        <v>0</v>
      </c>
      <c r="J382" s="140">
        <v>28140827.02</v>
      </c>
      <c r="K382" s="139" t="s">
        <v>4982</v>
      </c>
      <c r="L382" s="139" t="s">
        <v>7</v>
      </c>
      <c r="M382" s="202"/>
    </row>
    <row r="383" spans="1:13" ht="20.100000000000001" customHeight="1" x14ac:dyDescent="0.25">
      <c r="A383" s="139">
        <v>526</v>
      </c>
      <c r="B383" s="139" t="s">
        <v>5457</v>
      </c>
      <c r="C383" s="139" t="s">
        <v>5458</v>
      </c>
      <c r="D383" s="139">
        <v>102</v>
      </c>
      <c r="E383" s="139">
        <v>935</v>
      </c>
      <c r="F383" s="140">
        <v>95370</v>
      </c>
      <c r="G383" s="139">
        <v>0</v>
      </c>
      <c r="H383" s="140">
        <v>0</v>
      </c>
      <c r="I383" s="140">
        <v>0</v>
      </c>
      <c r="J383" s="140">
        <v>95370</v>
      </c>
      <c r="K383" s="139" t="s">
        <v>4989</v>
      </c>
      <c r="L383" s="139" t="s">
        <v>7</v>
      </c>
      <c r="M383" s="202"/>
    </row>
    <row r="384" spans="1:13" ht="20.100000000000001" customHeight="1" x14ac:dyDescent="0.25">
      <c r="A384" s="139">
        <v>527</v>
      </c>
      <c r="B384" s="139" t="s">
        <v>5459</v>
      </c>
      <c r="C384" s="139" t="s">
        <v>5458</v>
      </c>
      <c r="D384" s="139">
        <v>102</v>
      </c>
      <c r="E384" s="139">
        <v>935</v>
      </c>
      <c r="F384" s="140">
        <v>95370</v>
      </c>
      <c r="G384" s="139">
        <v>0</v>
      </c>
      <c r="H384" s="140">
        <v>0</v>
      </c>
      <c r="I384" s="140">
        <v>0</v>
      </c>
      <c r="J384" s="140">
        <v>95370</v>
      </c>
      <c r="K384" s="139" t="s">
        <v>4989</v>
      </c>
      <c r="L384" s="139" t="s">
        <v>7</v>
      </c>
      <c r="M384" s="202"/>
    </row>
    <row r="385" spans="1:13" ht="20.100000000000001" customHeight="1" x14ac:dyDescent="0.25">
      <c r="A385" s="139">
        <v>528</v>
      </c>
      <c r="B385" s="139" t="s">
        <v>5460</v>
      </c>
      <c r="C385" s="139" t="s">
        <v>5458</v>
      </c>
      <c r="D385" s="139">
        <v>69</v>
      </c>
      <c r="E385" s="139">
        <v>935</v>
      </c>
      <c r="F385" s="140">
        <v>64515</v>
      </c>
      <c r="G385" s="139">
        <v>0</v>
      </c>
      <c r="H385" s="140">
        <v>0</v>
      </c>
      <c r="I385" s="140">
        <v>0</v>
      </c>
      <c r="J385" s="140">
        <v>64515</v>
      </c>
      <c r="K385" s="139" t="s">
        <v>4989</v>
      </c>
      <c r="L385" s="139" t="s">
        <v>7</v>
      </c>
      <c r="M385" s="202"/>
    </row>
    <row r="386" spans="1:13" ht="20.100000000000001" customHeight="1" x14ac:dyDescent="0.25">
      <c r="A386" s="139">
        <v>529</v>
      </c>
      <c r="B386" s="139" t="s">
        <v>5461</v>
      </c>
      <c r="C386" s="139" t="s">
        <v>5458</v>
      </c>
      <c r="D386" s="139">
        <v>78</v>
      </c>
      <c r="E386" s="139">
        <v>935</v>
      </c>
      <c r="F386" s="140">
        <v>72930</v>
      </c>
      <c r="G386" s="139">
        <v>0</v>
      </c>
      <c r="H386" s="140">
        <v>0</v>
      </c>
      <c r="I386" s="140">
        <v>0</v>
      </c>
      <c r="J386" s="140">
        <v>72930</v>
      </c>
      <c r="K386" s="139" t="s">
        <v>4989</v>
      </c>
      <c r="L386" s="139" t="s">
        <v>7</v>
      </c>
      <c r="M386" s="202"/>
    </row>
    <row r="387" spans="1:13" ht="20.100000000000001" customHeight="1" x14ac:dyDescent="0.25">
      <c r="A387" s="139">
        <v>530</v>
      </c>
      <c r="B387" s="139" t="s">
        <v>5462</v>
      </c>
      <c r="C387" s="139" t="s">
        <v>5458</v>
      </c>
      <c r="D387" s="139">
        <v>69</v>
      </c>
      <c r="E387" s="139">
        <v>935</v>
      </c>
      <c r="F387" s="140">
        <v>64515</v>
      </c>
      <c r="G387" s="139">
        <v>0</v>
      </c>
      <c r="H387" s="140">
        <v>0</v>
      </c>
      <c r="I387" s="140">
        <v>0</v>
      </c>
      <c r="J387" s="140">
        <v>64515</v>
      </c>
      <c r="K387" s="139" t="s">
        <v>4989</v>
      </c>
      <c r="L387" s="139" t="s">
        <v>7</v>
      </c>
      <c r="M387" s="202"/>
    </row>
    <row r="388" spans="1:13" ht="20.100000000000001" customHeight="1" x14ac:dyDescent="0.25">
      <c r="A388" s="139">
        <v>531</v>
      </c>
      <c r="B388" s="139" t="s">
        <v>5463</v>
      </c>
      <c r="C388" s="139" t="s">
        <v>5458</v>
      </c>
      <c r="D388" s="139">
        <v>101.73</v>
      </c>
      <c r="E388" s="139">
        <v>935</v>
      </c>
      <c r="F388" s="140">
        <v>95117.55</v>
      </c>
      <c r="G388" s="139">
        <v>0</v>
      </c>
      <c r="H388" s="140">
        <v>0</v>
      </c>
      <c r="I388" s="140">
        <v>0</v>
      </c>
      <c r="J388" s="140">
        <v>95117.55</v>
      </c>
      <c r="K388" s="139" t="s">
        <v>4989</v>
      </c>
      <c r="L388" s="139" t="s">
        <v>7</v>
      </c>
      <c r="M388" s="202"/>
    </row>
    <row r="389" spans="1:13" ht="20.100000000000001" customHeight="1" x14ac:dyDescent="0.25">
      <c r="A389" s="139">
        <v>532</v>
      </c>
      <c r="B389" s="139" t="s">
        <v>5464</v>
      </c>
      <c r="C389" s="139" t="s">
        <v>5458</v>
      </c>
      <c r="D389" s="139">
        <v>69</v>
      </c>
      <c r="E389" s="139">
        <v>935</v>
      </c>
      <c r="F389" s="140">
        <v>64515</v>
      </c>
      <c r="G389" s="139">
        <v>0</v>
      </c>
      <c r="H389" s="140">
        <v>0</v>
      </c>
      <c r="I389" s="140">
        <v>0</v>
      </c>
      <c r="J389" s="140">
        <v>64515</v>
      </c>
      <c r="K389" s="139" t="s">
        <v>4989</v>
      </c>
      <c r="L389" s="139" t="s">
        <v>7</v>
      </c>
      <c r="M389" s="202"/>
    </row>
    <row r="390" spans="1:13" ht="20.100000000000001" customHeight="1" x14ac:dyDescent="0.25">
      <c r="A390" s="139">
        <v>533</v>
      </c>
      <c r="B390" s="139" t="s">
        <v>5465</v>
      </c>
      <c r="C390" s="139" t="s">
        <v>5458</v>
      </c>
      <c r="D390" s="139">
        <v>69</v>
      </c>
      <c r="E390" s="139">
        <v>935</v>
      </c>
      <c r="F390" s="140">
        <v>64515</v>
      </c>
      <c r="G390" s="139">
        <v>0</v>
      </c>
      <c r="H390" s="140">
        <v>0</v>
      </c>
      <c r="I390" s="140">
        <v>0</v>
      </c>
      <c r="J390" s="140">
        <v>64515</v>
      </c>
      <c r="K390" s="139" t="s">
        <v>4989</v>
      </c>
      <c r="L390" s="139" t="s">
        <v>7</v>
      </c>
      <c r="M390" s="202"/>
    </row>
    <row r="391" spans="1:13" ht="20.100000000000001" customHeight="1" x14ac:dyDescent="0.25">
      <c r="A391" s="139">
        <v>534</v>
      </c>
      <c r="B391" s="139" t="s">
        <v>5466</v>
      </c>
      <c r="C391" s="139" t="s">
        <v>5458</v>
      </c>
      <c r="D391" s="139">
        <v>72.73</v>
      </c>
      <c r="E391" s="139">
        <v>935</v>
      </c>
      <c r="F391" s="140">
        <v>68002.55</v>
      </c>
      <c r="G391" s="139">
        <v>0</v>
      </c>
      <c r="H391" s="140">
        <v>0</v>
      </c>
      <c r="I391" s="140">
        <v>0</v>
      </c>
      <c r="J391" s="140">
        <v>68002.55</v>
      </c>
      <c r="K391" s="139" t="s">
        <v>4989</v>
      </c>
      <c r="L391" s="139" t="s">
        <v>7</v>
      </c>
      <c r="M391" s="202"/>
    </row>
    <row r="392" spans="1:13" ht="20.100000000000001" customHeight="1" x14ac:dyDescent="0.25">
      <c r="A392" s="139">
        <v>535</v>
      </c>
      <c r="B392" s="139" t="s">
        <v>5467</v>
      </c>
      <c r="C392" s="139" t="s">
        <v>5458</v>
      </c>
      <c r="D392" s="139">
        <v>70.180000000000007</v>
      </c>
      <c r="E392" s="139">
        <v>935</v>
      </c>
      <c r="F392" s="140">
        <v>65618.3</v>
      </c>
      <c r="G392" s="139">
        <v>0</v>
      </c>
      <c r="H392" s="140">
        <v>0</v>
      </c>
      <c r="I392" s="140">
        <v>0</v>
      </c>
      <c r="J392" s="140">
        <v>65618.3</v>
      </c>
      <c r="K392" s="139" t="s">
        <v>4989</v>
      </c>
      <c r="L392" s="139" t="s">
        <v>7</v>
      </c>
      <c r="M392" s="202"/>
    </row>
    <row r="393" spans="1:13" ht="20.100000000000001" customHeight="1" x14ac:dyDescent="0.25">
      <c r="A393" s="139">
        <v>536</v>
      </c>
      <c r="B393" s="139" t="s">
        <v>5468</v>
      </c>
      <c r="C393" s="139" t="s">
        <v>5458</v>
      </c>
      <c r="D393" s="139">
        <v>84.48</v>
      </c>
      <c r="E393" s="139">
        <v>935</v>
      </c>
      <c r="F393" s="140">
        <v>78988.800000000003</v>
      </c>
      <c r="G393" s="139">
        <v>0</v>
      </c>
      <c r="H393" s="140">
        <v>0</v>
      </c>
      <c r="I393" s="140">
        <v>0</v>
      </c>
      <c r="J393" s="140">
        <v>78988.800000000003</v>
      </c>
      <c r="K393" s="139" t="s">
        <v>4989</v>
      </c>
      <c r="L393" s="139" t="s">
        <v>7</v>
      </c>
      <c r="M393" s="202"/>
    </row>
    <row r="394" spans="1:13" ht="20.100000000000001" customHeight="1" x14ac:dyDescent="0.25">
      <c r="A394" s="139">
        <v>537</v>
      </c>
      <c r="B394" s="139" t="s">
        <v>5469</v>
      </c>
      <c r="C394" s="139" t="s">
        <v>5458</v>
      </c>
      <c r="D394" s="139">
        <v>102</v>
      </c>
      <c r="E394" s="139">
        <v>935</v>
      </c>
      <c r="F394" s="140">
        <v>95370</v>
      </c>
      <c r="G394" s="139">
        <v>0</v>
      </c>
      <c r="H394" s="140">
        <v>0</v>
      </c>
      <c r="I394" s="140">
        <v>0</v>
      </c>
      <c r="J394" s="140">
        <v>95370</v>
      </c>
      <c r="K394" s="139" t="s">
        <v>4989</v>
      </c>
      <c r="L394" s="139" t="s">
        <v>7</v>
      </c>
      <c r="M394" s="202"/>
    </row>
    <row r="395" spans="1:13" ht="20.100000000000001" customHeight="1" x14ac:dyDescent="0.25">
      <c r="A395" s="139">
        <v>538</v>
      </c>
      <c r="B395" s="139" t="s">
        <v>5470</v>
      </c>
      <c r="C395" s="139" t="s">
        <v>5458</v>
      </c>
      <c r="D395" s="139">
        <v>102</v>
      </c>
      <c r="E395" s="139">
        <v>935</v>
      </c>
      <c r="F395" s="140">
        <v>95370</v>
      </c>
      <c r="G395" s="139">
        <v>0</v>
      </c>
      <c r="H395" s="140">
        <v>0</v>
      </c>
      <c r="I395" s="140">
        <v>0</v>
      </c>
      <c r="J395" s="140">
        <v>95370</v>
      </c>
      <c r="K395" s="139" t="s">
        <v>4989</v>
      </c>
      <c r="L395" s="139" t="s">
        <v>7</v>
      </c>
      <c r="M395" s="202"/>
    </row>
    <row r="396" spans="1:13" ht="20.100000000000001" customHeight="1" x14ac:dyDescent="0.25">
      <c r="A396" s="139">
        <v>539</v>
      </c>
      <c r="B396" s="139" t="s">
        <v>5471</v>
      </c>
      <c r="C396" s="139" t="s">
        <v>5458</v>
      </c>
      <c r="D396" s="139">
        <v>102</v>
      </c>
      <c r="E396" s="139">
        <v>935</v>
      </c>
      <c r="F396" s="140">
        <v>95370</v>
      </c>
      <c r="G396" s="139">
        <v>0</v>
      </c>
      <c r="H396" s="140">
        <v>0</v>
      </c>
      <c r="I396" s="140">
        <v>0</v>
      </c>
      <c r="J396" s="140">
        <v>95370</v>
      </c>
      <c r="K396" s="139" t="s">
        <v>4989</v>
      </c>
      <c r="L396" s="139" t="s">
        <v>7</v>
      </c>
      <c r="M396" s="202"/>
    </row>
    <row r="397" spans="1:13" ht="20.100000000000001" customHeight="1" x14ac:dyDescent="0.25">
      <c r="A397" s="139">
        <v>540</v>
      </c>
      <c r="B397" s="139" t="s">
        <v>5472</v>
      </c>
      <c r="C397" s="139" t="s">
        <v>5458</v>
      </c>
      <c r="D397" s="139">
        <v>102</v>
      </c>
      <c r="E397" s="139">
        <v>935</v>
      </c>
      <c r="F397" s="140">
        <v>95370</v>
      </c>
      <c r="G397" s="139">
        <v>0</v>
      </c>
      <c r="H397" s="140">
        <v>0</v>
      </c>
      <c r="I397" s="140">
        <v>0</v>
      </c>
      <c r="J397" s="140">
        <v>95370</v>
      </c>
      <c r="K397" s="139" t="s">
        <v>4989</v>
      </c>
      <c r="L397" s="139" t="s">
        <v>7</v>
      </c>
      <c r="M397" s="202"/>
    </row>
    <row r="398" spans="1:13" ht="20.100000000000001" customHeight="1" x14ac:dyDescent="0.25">
      <c r="A398" s="139">
        <v>541</v>
      </c>
      <c r="B398" s="139" t="s">
        <v>5473</v>
      </c>
      <c r="C398" s="139" t="s">
        <v>5458</v>
      </c>
      <c r="D398" s="139">
        <v>36</v>
      </c>
      <c r="E398" s="139">
        <v>935</v>
      </c>
      <c r="F398" s="140">
        <v>33660</v>
      </c>
      <c r="G398" s="139">
        <v>0</v>
      </c>
      <c r="H398" s="140">
        <v>0</v>
      </c>
      <c r="I398" s="140">
        <v>0</v>
      </c>
      <c r="J398" s="140">
        <v>33660</v>
      </c>
      <c r="K398" s="139" t="s">
        <v>4989</v>
      </c>
      <c r="L398" s="139" t="s">
        <v>7</v>
      </c>
      <c r="M398" s="202"/>
    </row>
    <row r="399" spans="1:13" ht="20.100000000000001" customHeight="1" x14ac:dyDescent="0.25">
      <c r="A399" s="139">
        <v>544</v>
      </c>
      <c r="B399" s="139" t="s">
        <v>5474</v>
      </c>
      <c r="C399" s="139" t="s">
        <v>5458</v>
      </c>
      <c r="D399" s="139">
        <v>5650.46</v>
      </c>
      <c r="E399" s="139">
        <v>935</v>
      </c>
      <c r="F399" s="140">
        <v>5283180.0999999996</v>
      </c>
      <c r="G399" s="139">
        <v>0</v>
      </c>
      <c r="H399" s="140">
        <v>0</v>
      </c>
      <c r="I399" s="140">
        <v>0</v>
      </c>
      <c r="J399" s="140">
        <v>5283180.0999999996</v>
      </c>
      <c r="K399" s="139" t="s">
        <v>4978</v>
      </c>
      <c r="L399" s="139" t="s">
        <v>7</v>
      </c>
      <c r="M399" s="202"/>
    </row>
    <row r="400" spans="1:13" ht="20.100000000000001" customHeight="1" x14ac:dyDescent="0.25">
      <c r="A400" s="139">
        <v>546</v>
      </c>
      <c r="B400" s="139" t="s">
        <v>5475</v>
      </c>
      <c r="C400" s="139" t="s">
        <v>5458</v>
      </c>
      <c r="D400" s="139">
        <v>10368.620000000001</v>
      </c>
      <c r="E400" s="139">
        <v>935</v>
      </c>
      <c r="F400" s="140">
        <v>9694659.6999999993</v>
      </c>
      <c r="G400" s="139">
        <v>0</v>
      </c>
      <c r="H400" s="140">
        <v>0</v>
      </c>
      <c r="I400" s="140">
        <v>0</v>
      </c>
      <c r="J400" s="140">
        <v>9694659.6999999993</v>
      </c>
      <c r="K400" s="139" t="s">
        <v>4980</v>
      </c>
      <c r="L400" s="139" t="s">
        <v>8</v>
      </c>
      <c r="M400" s="202"/>
    </row>
    <row r="401" spans="1:13" ht="20.100000000000001" customHeight="1" x14ac:dyDescent="0.25">
      <c r="A401" s="139">
        <v>547</v>
      </c>
      <c r="B401" s="139" t="s">
        <v>5456</v>
      </c>
      <c r="C401" s="139" t="s">
        <v>5458</v>
      </c>
      <c r="D401" s="139">
        <v>101419.52</v>
      </c>
      <c r="E401" s="139">
        <v>935</v>
      </c>
      <c r="F401" s="140">
        <v>94827251.200000003</v>
      </c>
      <c r="G401" s="139">
        <v>0</v>
      </c>
      <c r="H401" s="140">
        <v>0</v>
      </c>
      <c r="I401" s="140">
        <v>0</v>
      </c>
      <c r="J401" s="140">
        <v>94827251.200000003</v>
      </c>
      <c r="K401" s="139" t="s">
        <v>4982</v>
      </c>
      <c r="L401" s="139" t="s">
        <v>7</v>
      </c>
      <c r="M401" s="202"/>
    </row>
    <row r="402" spans="1:13" ht="20.100000000000001" customHeight="1" x14ac:dyDescent="0.25">
      <c r="A402" s="139">
        <v>548</v>
      </c>
      <c r="B402" s="139" t="s">
        <v>5066</v>
      </c>
      <c r="C402" s="139" t="s">
        <v>5476</v>
      </c>
      <c r="D402" s="139">
        <v>5253.4949999999999</v>
      </c>
      <c r="E402" s="139">
        <v>1166</v>
      </c>
      <c r="F402" s="140">
        <v>6125575.1699999999</v>
      </c>
      <c r="G402" s="139">
        <v>0</v>
      </c>
      <c r="H402" s="140">
        <v>0</v>
      </c>
      <c r="I402" s="140">
        <v>0</v>
      </c>
      <c r="J402" s="140">
        <v>6125575.1699999999</v>
      </c>
      <c r="K402" s="139" t="s">
        <v>4982</v>
      </c>
      <c r="L402" s="139" t="s">
        <v>7</v>
      </c>
      <c r="M402" s="202"/>
    </row>
    <row r="403" spans="1:13" ht="20.100000000000001" customHeight="1" x14ac:dyDescent="0.25">
      <c r="A403" s="139">
        <v>549</v>
      </c>
      <c r="B403" s="139" t="s">
        <v>5066</v>
      </c>
      <c r="C403" s="139" t="s">
        <v>5476</v>
      </c>
      <c r="D403" s="139">
        <v>3963.98</v>
      </c>
      <c r="E403" s="139">
        <v>1166</v>
      </c>
      <c r="F403" s="140">
        <v>4622000.68</v>
      </c>
      <c r="G403" s="139">
        <v>0</v>
      </c>
      <c r="H403" s="140">
        <v>0</v>
      </c>
      <c r="I403" s="140">
        <v>0</v>
      </c>
      <c r="J403" s="140">
        <v>4622000.68</v>
      </c>
      <c r="K403" s="139" t="s">
        <v>4982</v>
      </c>
      <c r="L403" s="139" t="s">
        <v>7</v>
      </c>
      <c r="M403" s="202"/>
    </row>
    <row r="404" spans="1:13" ht="20.100000000000001" customHeight="1" x14ac:dyDescent="0.25">
      <c r="A404" s="139">
        <v>550</v>
      </c>
      <c r="B404" s="139" t="s">
        <v>5477</v>
      </c>
      <c r="C404" s="139" t="s">
        <v>5478</v>
      </c>
      <c r="D404" s="139">
        <v>15058.808000000001</v>
      </c>
      <c r="E404" s="139">
        <v>1600</v>
      </c>
      <c r="F404" s="140">
        <v>24094092.800000001</v>
      </c>
      <c r="G404" s="139">
        <v>0</v>
      </c>
      <c r="H404" s="140">
        <v>0</v>
      </c>
      <c r="I404" s="140">
        <v>0</v>
      </c>
      <c r="J404" s="140">
        <v>24094092.800000001</v>
      </c>
      <c r="K404" s="139" t="s">
        <v>5010</v>
      </c>
      <c r="L404" s="139" t="s">
        <v>7</v>
      </c>
      <c r="M404" s="202"/>
    </row>
    <row r="405" spans="1:13" ht="20.100000000000001" customHeight="1" x14ac:dyDescent="0.25">
      <c r="A405" s="139">
        <v>551</v>
      </c>
      <c r="B405" s="139" t="s">
        <v>5479</v>
      </c>
      <c r="C405" s="139" t="s">
        <v>5478</v>
      </c>
      <c r="D405" s="139">
        <v>873.74</v>
      </c>
      <c r="E405" s="139">
        <v>1600</v>
      </c>
      <c r="F405" s="140">
        <v>1397984</v>
      </c>
      <c r="G405" s="139">
        <v>0</v>
      </c>
      <c r="H405" s="140">
        <v>0</v>
      </c>
      <c r="I405" s="140">
        <v>0</v>
      </c>
      <c r="J405" s="140">
        <v>1397984</v>
      </c>
      <c r="K405" s="139" t="s">
        <v>5010</v>
      </c>
      <c r="L405" s="139" t="s">
        <v>7</v>
      </c>
      <c r="M405" s="202"/>
    </row>
    <row r="406" spans="1:13" ht="20.100000000000001" customHeight="1" x14ac:dyDescent="0.25">
      <c r="A406" s="139">
        <v>552</v>
      </c>
      <c r="B406" s="139" t="s">
        <v>5480</v>
      </c>
      <c r="C406" s="139" t="s">
        <v>5478</v>
      </c>
      <c r="D406" s="139">
        <v>1542.248</v>
      </c>
      <c r="E406" s="139">
        <v>1600</v>
      </c>
      <c r="F406" s="140">
        <v>2467596.7999999998</v>
      </c>
      <c r="G406" s="139">
        <v>0</v>
      </c>
      <c r="H406" s="140">
        <v>0</v>
      </c>
      <c r="I406" s="140">
        <v>0</v>
      </c>
      <c r="J406" s="140">
        <v>2467596.7999999998</v>
      </c>
      <c r="K406" s="139" t="s">
        <v>5010</v>
      </c>
      <c r="L406" s="139" t="s">
        <v>7</v>
      </c>
      <c r="M406" s="202"/>
    </row>
    <row r="407" spans="1:13" ht="20.100000000000001" customHeight="1" x14ac:dyDescent="0.25">
      <c r="A407" s="139">
        <v>553</v>
      </c>
      <c r="B407" s="139" t="s">
        <v>5481</v>
      </c>
      <c r="C407" s="139" t="s">
        <v>5478</v>
      </c>
      <c r="D407" s="139">
        <v>2730.4079999999999</v>
      </c>
      <c r="E407" s="139">
        <v>1600</v>
      </c>
      <c r="F407" s="140">
        <v>4368652.8</v>
      </c>
      <c r="G407" s="139">
        <v>0</v>
      </c>
      <c r="H407" s="140">
        <v>0</v>
      </c>
      <c r="I407" s="140">
        <v>0</v>
      </c>
      <c r="J407" s="140">
        <v>4368652.8</v>
      </c>
      <c r="K407" s="139" t="s">
        <v>4978</v>
      </c>
      <c r="L407" s="139" t="s">
        <v>7</v>
      </c>
      <c r="M407" s="202"/>
    </row>
    <row r="408" spans="1:13" ht="20.100000000000001" customHeight="1" x14ac:dyDescent="0.25">
      <c r="A408" s="139">
        <v>554</v>
      </c>
      <c r="B408" s="139" t="s">
        <v>5482</v>
      </c>
      <c r="C408" s="139" t="s">
        <v>5478</v>
      </c>
      <c r="D408" s="139">
        <v>276.93</v>
      </c>
      <c r="E408" s="139">
        <v>1600</v>
      </c>
      <c r="F408" s="140">
        <v>443088</v>
      </c>
      <c r="G408" s="139">
        <v>0</v>
      </c>
      <c r="H408" s="140">
        <v>0</v>
      </c>
      <c r="I408" s="140">
        <v>0</v>
      </c>
      <c r="J408" s="140">
        <v>443088</v>
      </c>
      <c r="K408" s="139" t="s">
        <v>4978</v>
      </c>
      <c r="L408" s="139" t="s">
        <v>7</v>
      </c>
      <c r="M408" s="202"/>
    </row>
    <row r="409" spans="1:13" ht="20.100000000000001" customHeight="1" x14ac:dyDescent="0.25">
      <c r="A409" s="139">
        <v>555</v>
      </c>
      <c r="B409" s="139" t="s">
        <v>5483</v>
      </c>
      <c r="C409" s="139" t="s">
        <v>5478</v>
      </c>
      <c r="D409" s="139">
        <v>481.12</v>
      </c>
      <c r="E409" s="139">
        <v>1600</v>
      </c>
      <c r="F409" s="140">
        <v>769792</v>
      </c>
      <c r="G409" s="139">
        <v>0</v>
      </c>
      <c r="H409" s="140">
        <v>0</v>
      </c>
      <c r="I409" s="140">
        <v>0</v>
      </c>
      <c r="J409" s="140">
        <v>769792</v>
      </c>
      <c r="K409" s="139" t="s">
        <v>4989</v>
      </c>
      <c r="L409" s="139" t="s">
        <v>7</v>
      </c>
      <c r="M409" s="202"/>
    </row>
    <row r="410" spans="1:13" ht="20.100000000000001" customHeight="1" x14ac:dyDescent="0.25">
      <c r="A410" s="139">
        <v>556</v>
      </c>
      <c r="B410" s="139" t="s">
        <v>5484</v>
      </c>
      <c r="C410" s="139" t="s">
        <v>5478</v>
      </c>
      <c r="D410" s="139">
        <v>507.49</v>
      </c>
      <c r="E410" s="139">
        <v>1600</v>
      </c>
      <c r="F410" s="140">
        <v>811984</v>
      </c>
      <c r="G410" s="139">
        <v>0</v>
      </c>
      <c r="H410" s="140">
        <v>0</v>
      </c>
      <c r="I410" s="140">
        <v>0</v>
      </c>
      <c r="J410" s="140">
        <v>811984</v>
      </c>
      <c r="K410" s="139" t="s">
        <v>4989</v>
      </c>
      <c r="L410" s="139" t="s">
        <v>7</v>
      </c>
      <c r="M410" s="202"/>
    </row>
    <row r="411" spans="1:13" ht="20.100000000000001" customHeight="1" x14ac:dyDescent="0.25">
      <c r="A411" s="139">
        <v>557</v>
      </c>
      <c r="B411" s="139" t="s">
        <v>5485</v>
      </c>
      <c r="C411" s="139" t="s">
        <v>5478</v>
      </c>
      <c r="D411" s="139">
        <v>289.83</v>
      </c>
      <c r="E411" s="139">
        <v>1600</v>
      </c>
      <c r="F411" s="140">
        <v>463728</v>
      </c>
      <c r="G411" s="139">
        <v>0</v>
      </c>
      <c r="H411" s="140">
        <v>0</v>
      </c>
      <c r="I411" s="140">
        <v>0</v>
      </c>
      <c r="J411" s="140">
        <v>463728</v>
      </c>
      <c r="K411" s="139" t="s">
        <v>4989</v>
      </c>
      <c r="L411" s="139" t="s">
        <v>7</v>
      </c>
      <c r="M411" s="202"/>
    </row>
    <row r="412" spans="1:13" ht="20.100000000000001" customHeight="1" x14ac:dyDescent="0.25">
      <c r="A412" s="139">
        <v>560</v>
      </c>
      <c r="B412" s="139" t="s">
        <v>5486</v>
      </c>
      <c r="C412" s="139" t="s">
        <v>5478</v>
      </c>
      <c r="D412" s="139">
        <v>38457</v>
      </c>
      <c r="E412" s="139">
        <v>1600</v>
      </c>
      <c r="F412" s="140">
        <v>61531200</v>
      </c>
      <c r="G412" s="139">
        <v>0</v>
      </c>
      <c r="H412" s="140">
        <v>0</v>
      </c>
      <c r="I412" s="140">
        <v>0</v>
      </c>
      <c r="J412" s="140">
        <v>61531200</v>
      </c>
      <c r="K412" s="139" t="s">
        <v>4982</v>
      </c>
      <c r="L412" s="139" t="s">
        <v>7</v>
      </c>
      <c r="M412" s="202"/>
    </row>
    <row r="413" spans="1:13" ht="20.100000000000001" customHeight="1" x14ac:dyDescent="0.25">
      <c r="A413" s="139">
        <v>561</v>
      </c>
      <c r="B413" s="139" t="s">
        <v>5487</v>
      </c>
      <c r="C413" s="139" t="s">
        <v>5488</v>
      </c>
      <c r="D413" s="139">
        <v>744.02</v>
      </c>
      <c r="E413" s="139">
        <v>698.5</v>
      </c>
      <c r="F413" s="140">
        <v>519697.97</v>
      </c>
      <c r="G413" s="139">
        <v>0</v>
      </c>
      <c r="H413" s="140">
        <v>0</v>
      </c>
      <c r="I413" s="140">
        <v>0</v>
      </c>
      <c r="J413" s="140">
        <v>519697.97</v>
      </c>
      <c r="K413" s="139" t="s">
        <v>4978</v>
      </c>
      <c r="L413" s="139" t="s">
        <v>7</v>
      </c>
      <c r="M413" s="202"/>
    </row>
    <row r="414" spans="1:13" ht="20.100000000000001" customHeight="1" x14ac:dyDescent="0.25">
      <c r="A414" s="139">
        <v>562</v>
      </c>
      <c r="B414" s="139" t="s">
        <v>5489</v>
      </c>
      <c r="C414" s="139" t="s">
        <v>5488</v>
      </c>
      <c r="D414" s="139">
        <v>1981.28</v>
      </c>
      <c r="E414" s="139">
        <v>698.5</v>
      </c>
      <c r="F414" s="140">
        <v>1383924.08</v>
      </c>
      <c r="G414" s="139">
        <v>0</v>
      </c>
      <c r="H414" s="140">
        <v>0</v>
      </c>
      <c r="I414" s="140">
        <v>0</v>
      </c>
      <c r="J414" s="140">
        <v>1383924.08</v>
      </c>
      <c r="K414" s="139" t="s">
        <v>4978</v>
      </c>
      <c r="L414" s="139" t="s">
        <v>7</v>
      </c>
      <c r="M414" s="202"/>
    </row>
    <row r="415" spans="1:13" ht="20.100000000000001" customHeight="1" x14ac:dyDescent="0.25">
      <c r="A415" s="139">
        <v>563</v>
      </c>
      <c r="B415" s="139" t="s">
        <v>5490</v>
      </c>
      <c r="C415" s="139" t="s">
        <v>5488</v>
      </c>
      <c r="D415" s="139">
        <v>1027.3699999999999</v>
      </c>
      <c r="E415" s="139">
        <v>698.5</v>
      </c>
      <c r="F415" s="140">
        <v>717617.95</v>
      </c>
      <c r="G415" s="139">
        <v>0</v>
      </c>
      <c r="H415" s="140">
        <v>0</v>
      </c>
      <c r="I415" s="140">
        <v>0</v>
      </c>
      <c r="J415" s="140">
        <v>717617.95</v>
      </c>
      <c r="K415" s="139" t="s">
        <v>5028</v>
      </c>
      <c r="L415" s="139" t="s">
        <v>7</v>
      </c>
      <c r="M415" s="202"/>
    </row>
    <row r="416" spans="1:13" ht="20.100000000000001" customHeight="1" x14ac:dyDescent="0.25">
      <c r="A416" s="139">
        <v>564</v>
      </c>
      <c r="B416" s="139" t="s">
        <v>5491</v>
      </c>
      <c r="C416" s="139" t="s">
        <v>5488</v>
      </c>
      <c r="D416" s="139">
        <v>1643.03</v>
      </c>
      <c r="E416" s="139">
        <v>1233.83</v>
      </c>
      <c r="F416" s="140">
        <v>2027224.67</v>
      </c>
      <c r="G416" s="139">
        <v>0</v>
      </c>
      <c r="H416" s="140">
        <v>0</v>
      </c>
      <c r="I416" s="140">
        <v>0</v>
      </c>
      <c r="J416" s="140">
        <v>2027224.67</v>
      </c>
      <c r="K416" s="139" t="s">
        <v>4980</v>
      </c>
      <c r="L416" s="139" t="s">
        <v>8</v>
      </c>
      <c r="M416" s="202"/>
    </row>
    <row r="417" spans="1:13" ht="20.100000000000001" customHeight="1" x14ac:dyDescent="0.25">
      <c r="A417" s="139">
        <v>566</v>
      </c>
      <c r="B417" s="139" t="s">
        <v>5030</v>
      </c>
      <c r="C417" s="139" t="s">
        <v>5488</v>
      </c>
      <c r="D417" s="139">
        <v>21257.52</v>
      </c>
      <c r="E417" s="139">
        <v>698.5</v>
      </c>
      <c r="F417" s="140">
        <v>14848377.720000001</v>
      </c>
      <c r="G417" s="139">
        <v>0</v>
      </c>
      <c r="H417" s="140">
        <v>0</v>
      </c>
      <c r="I417" s="140">
        <v>0</v>
      </c>
      <c r="J417" s="140">
        <v>14848377.720000001</v>
      </c>
      <c r="K417" s="139" t="s">
        <v>4982</v>
      </c>
      <c r="L417" s="139" t="s">
        <v>7</v>
      </c>
      <c r="M417" s="202"/>
    </row>
    <row r="418" spans="1:13" ht="20.100000000000001" customHeight="1" x14ac:dyDescent="0.25">
      <c r="A418" s="139">
        <v>567</v>
      </c>
      <c r="B418" s="139" t="s">
        <v>5492</v>
      </c>
      <c r="C418" s="139" t="s">
        <v>5493</v>
      </c>
      <c r="D418" s="139">
        <v>17000</v>
      </c>
      <c r="E418" s="139">
        <v>1153.9000000000001</v>
      </c>
      <c r="F418" s="140">
        <v>19616300</v>
      </c>
      <c r="G418" s="139">
        <v>0</v>
      </c>
      <c r="H418" s="140">
        <v>0</v>
      </c>
      <c r="I418" s="140">
        <v>0</v>
      </c>
      <c r="J418" s="140">
        <v>19616300</v>
      </c>
      <c r="K418" s="139" t="s">
        <v>4978</v>
      </c>
      <c r="L418" s="139" t="s">
        <v>7</v>
      </c>
      <c r="M418" s="202"/>
    </row>
    <row r="419" spans="1:13" ht="20.100000000000001" customHeight="1" x14ac:dyDescent="0.25">
      <c r="A419" s="139">
        <v>568</v>
      </c>
      <c r="B419" s="139" t="s">
        <v>5066</v>
      </c>
      <c r="C419" s="139" t="s">
        <v>5494</v>
      </c>
      <c r="D419" s="139">
        <v>9197.2900000000009</v>
      </c>
      <c r="E419" s="139">
        <v>1153.9000000000001</v>
      </c>
      <c r="F419" s="140">
        <v>10612752.93</v>
      </c>
      <c r="G419" s="139">
        <v>0</v>
      </c>
      <c r="H419" s="140">
        <v>0</v>
      </c>
      <c r="I419" s="140">
        <v>0</v>
      </c>
      <c r="J419" s="140">
        <v>10612752.93</v>
      </c>
      <c r="K419" s="139" t="s">
        <v>4982</v>
      </c>
      <c r="L419" s="139" t="s">
        <v>7</v>
      </c>
      <c r="M419" s="202"/>
    </row>
    <row r="420" spans="1:13" ht="20.100000000000001" customHeight="1" x14ac:dyDescent="0.25">
      <c r="A420" s="139">
        <v>569</v>
      </c>
      <c r="B420" s="139" t="s">
        <v>5495</v>
      </c>
      <c r="C420" s="139" t="s">
        <v>5496</v>
      </c>
      <c r="D420" s="139">
        <v>3210.7840000000001</v>
      </c>
      <c r="E420" s="139">
        <v>455.4</v>
      </c>
      <c r="F420" s="140">
        <v>1462191.03</v>
      </c>
      <c r="G420" s="139">
        <v>1</v>
      </c>
      <c r="H420" s="140">
        <v>0</v>
      </c>
      <c r="I420" s="140">
        <v>0</v>
      </c>
      <c r="J420" s="140">
        <v>1462191.03</v>
      </c>
      <c r="K420" s="139" t="s">
        <v>4978</v>
      </c>
      <c r="L420" s="139" t="s">
        <v>7</v>
      </c>
      <c r="M420" s="202"/>
    </row>
    <row r="421" spans="1:13" ht="20.100000000000001" customHeight="1" x14ac:dyDescent="0.25">
      <c r="A421" s="139">
        <v>570</v>
      </c>
      <c r="B421" s="139" t="s">
        <v>5497</v>
      </c>
      <c r="C421" s="139" t="s">
        <v>5346</v>
      </c>
      <c r="D421" s="139">
        <v>496.255</v>
      </c>
      <c r="E421" s="139">
        <v>523.6</v>
      </c>
      <c r="F421" s="140">
        <v>259839.12</v>
      </c>
      <c r="G421" s="139">
        <v>0</v>
      </c>
      <c r="H421" s="140">
        <v>0</v>
      </c>
      <c r="I421" s="140">
        <v>0</v>
      </c>
      <c r="J421" s="140">
        <v>259839.12</v>
      </c>
      <c r="K421" s="139" t="s">
        <v>4978</v>
      </c>
      <c r="L421" s="139" t="s">
        <v>7</v>
      </c>
      <c r="M421" s="202"/>
    </row>
    <row r="422" spans="1:13" ht="20.100000000000001" customHeight="1" x14ac:dyDescent="0.25">
      <c r="A422" s="139">
        <v>571</v>
      </c>
      <c r="B422" s="139" t="s">
        <v>5498</v>
      </c>
      <c r="C422" s="139" t="s">
        <v>5346</v>
      </c>
      <c r="D422" s="139">
        <v>491.76</v>
      </c>
      <c r="E422" s="139">
        <v>523.6</v>
      </c>
      <c r="F422" s="140">
        <v>257485.54</v>
      </c>
      <c r="G422" s="139">
        <v>0</v>
      </c>
      <c r="H422" s="140">
        <v>0</v>
      </c>
      <c r="I422" s="140">
        <v>0</v>
      </c>
      <c r="J422" s="140">
        <v>257485.54</v>
      </c>
      <c r="K422" s="139" t="s">
        <v>5155</v>
      </c>
      <c r="L422" s="139" t="s">
        <v>7</v>
      </c>
      <c r="M422" s="202"/>
    </row>
    <row r="423" spans="1:13" ht="20.100000000000001" customHeight="1" x14ac:dyDescent="0.25">
      <c r="A423" s="139">
        <v>572</v>
      </c>
      <c r="B423" s="139" t="s">
        <v>5499</v>
      </c>
      <c r="C423" s="139" t="s">
        <v>5500</v>
      </c>
      <c r="D423" s="139">
        <v>3850.3</v>
      </c>
      <c r="E423" s="139">
        <v>486.2</v>
      </c>
      <c r="F423" s="140">
        <v>1872015.86</v>
      </c>
      <c r="G423" s="139">
        <v>2</v>
      </c>
      <c r="H423" s="140">
        <v>0</v>
      </c>
      <c r="I423" s="140">
        <v>0</v>
      </c>
      <c r="J423" s="140">
        <v>1872015.86</v>
      </c>
      <c r="K423" s="139" t="s">
        <v>4978</v>
      </c>
      <c r="L423" s="139" t="s">
        <v>7</v>
      </c>
      <c r="M423" s="202"/>
    </row>
    <row r="424" spans="1:13" ht="20.100000000000001" customHeight="1" x14ac:dyDescent="0.25">
      <c r="A424" s="139">
        <v>573</v>
      </c>
      <c r="B424" s="139" t="s">
        <v>5501</v>
      </c>
      <c r="C424" s="139" t="s">
        <v>5502</v>
      </c>
      <c r="D424" s="139">
        <v>261.3</v>
      </c>
      <c r="E424" s="139">
        <v>735.9</v>
      </c>
      <c r="F424" s="140">
        <v>192290.67</v>
      </c>
      <c r="G424" s="139">
        <v>3</v>
      </c>
      <c r="H424" s="140">
        <v>0</v>
      </c>
      <c r="I424" s="140">
        <v>0</v>
      </c>
      <c r="J424" s="140">
        <v>192290.67</v>
      </c>
      <c r="K424" s="139" t="s">
        <v>5155</v>
      </c>
      <c r="L424" s="139" t="s">
        <v>7</v>
      </c>
      <c r="M424" s="202"/>
    </row>
    <row r="425" spans="1:13" ht="20.100000000000001" customHeight="1" x14ac:dyDescent="0.25">
      <c r="A425" s="139">
        <v>575</v>
      </c>
      <c r="B425" s="139" t="s">
        <v>5503</v>
      </c>
      <c r="C425" s="139" t="s">
        <v>5504</v>
      </c>
      <c r="D425" s="139">
        <v>10109.83</v>
      </c>
      <c r="E425" s="139">
        <v>317.89999999999998</v>
      </c>
      <c r="F425" s="140">
        <v>3213914.96</v>
      </c>
      <c r="G425" s="139">
        <v>4</v>
      </c>
      <c r="H425" s="140">
        <v>0</v>
      </c>
      <c r="I425" s="140">
        <v>0</v>
      </c>
      <c r="J425" s="140">
        <v>3213914.96</v>
      </c>
      <c r="K425" s="139" t="s">
        <v>4978</v>
      </c>
      <c r="L425" s="139" t="s">
        <v>7</v>
      </c>
      <c r="M425" s="202"/>
    </row>
    <row r="426" spans="1:13" ht="20.100000000000001" customHeight="1" x14ac:dyDescent="0.25">
      <c r="A426" s="139">
        <v>576</v>
      </c>
      <c r="B426" s="139" t="s">
        <v>5505</v>
      </c>
      <c r="C426" s="139" t="s">
        <v>5506</v>
      </c>
      <c r="D426" s="139">
        <v>566.41499999999996</v>
      </c>
      <c r="E426" s="139">
        <v>1234</v>
      </c>
      <c r="F426" s="140">
        <v>698956.11</v>
      </c>
      <c r="G426" s="139">
        <v>0</v>
      </c>
      <c r="H426" s="140">
        <v>0</v>
      </c>
      <c r="I426" s="140">
        <v>0</v>
      </c>
      <c r="J426" s="140">
        <v>698956.11</v>
      </c>
      <c r="K426" s="139" t="s">
        <v>4978</v>
      </c>
      <c r="L426" s="139" t="s">
        <v>7</v>
      </c>
      <c r="M426" s="202"/>
    </row>
    <row r="427" spans="1:13" ht="20.100000000000001" customHeight="1" x14ac:dyDescent="0.25">
      <c r="A427" s="139">
        <v>577</v>
      </c>
      <c r="B427" s="139" t="s">
        <v>5507</v>
      </c>
      <c r="C427" s="139" t="s">
        <v>5506</v>
      </c>
      <c r="D427" s="139">
        <v>1459.8019999999999</v>
      </c>
      <c r="E427" s="139">
        <v>1234.2</v>
      </c>
      <c r="F427" s="140">
        <v>1801687.63</v>
      </c>
      <c r="G427" s="139">
        <v>0</v>
      </c>
      <c r="H427" s="140">
        <v>0</v>
      </c>
      <c r="I427" s="140">
        <v>0</v>
      </c>
      <c r="J427" s="140">
        <v>1801687.63</v>
      </c>
      <c r="K427" s="139" t="s">
        <v>4978</v>
      </c>
      <c r="L427" s="139" t="s">
        <v>7</v>
      </c>
      <c r="M427" s="202"/>
    </row>
    <row r="428" spans="1:13" ht="20.100000000000001" customHeight="1" x14ac:dyDescent="0.25">
      <c r="A428" s="139">
        <v>578</v>
      </c>
      <c r="B428" s="139" t="s">
        <v>5508</v>
      </c>
      <c r="C428" s="139" t="s">
        <v>5509</v>
      </c>
      <c r="D428" s="139">
        <v>244.13</v>
      </c>
      <c r="E428" s="139">
        <v>1210</v>
      </c>
      <c r="F428" s="140">
        <v>295397.3</v>
      </c>
      <c r="G428" s="139">
        <v>0</v>
      </c>
      <c r="H428" s="140">
        <v>0</v>
      </c>
      <c r="I428" s="140">
        <v>0</v>
      </c>
      <c r="J428" s="140">
        <v>295397.3</v>
      </c>
      <c r="K428" s="139" t="s">
        <v>5028</v>
      </c>
      <c r="L428" s="139" t="s">
        <v>7</v>
      </c>
      <c r="M428" s="202"/>
    </row>
    <row r="429" spans="1:13" ht="20.100000000000001" customHeight="1" x14ac:dyDescent="0.25">
      <c r="A429" s="139">
        <v>579</v>
      </c>
      <c r="B429" s="139" t="s">
        <v>5510</v>
      </c>
      <c r="C429" s="139" t="s">
        <v>5509</v>
      </c>
      <c r="D429" s="139">
        <v>111.32</v>
      </c>
      <c r="E429" s="139">
        <v>1210</v>
      </c>
      <c r="F429" s="140">
        <v>134697.20000000001</v>
      </c>
      <c r="G429" s="139">
        <v>0</v>
      </c>
      <c r="H429" s="140">
        <v>0</v>
      </c>
      <c r="I429" s="140">
        <v>0</v>
      </c>
      <c r="J429" s="140">
        <v>134697.20000000001</v>
      </c>
      <c r="K429" s="139" t="s">
        <v>5143</v>
      </c>
      <c r="L429" s="139" t="s">
        <v>7</v>
      </c>
      <c r="M429" s="202"/>
    </row>
    <row r="430" spans="1:13" ht="20.100000000000001" customHeight="1" x14ac:dyDescent="0.25">
      <c r="A430" s="139">
        <v>580</v>
      </c>
      <c r="B430" s="139" t="s">
        <v>5511</v>
      </c>
      <c r="C430" s="139" t="s">
        <v>5512</v>
      </c>
      <c r="D430" s="139">
        <v>77610.69</v>
      </c>
      <c r="E430" s="139">
        <v>1448</v>
      </c>
      <c r="F430" s="140">
        <v>112380279.12</v>
      </c>
      <c r="G430" s="139">
        <v>0</v>
      </c>
      <c r="H430" s="140">
        <v>0</v>
      </c>
      <c r="I430" s="140">
        <v>0</v>
      </c>
      <c r="J430" s="140">
        <v>112380279.12</v>
      </c>
      <c r="K430" s="139" t="s">
        <v>5155</v>
      </c>
      <c r="L430" s="139" t="s">
        <v>7</v>
      </c>
      <c r="M430" s="202"/>
    </row>
    <row r="431" spans="1:13" ht="20.100000000000001" customHeight="1" x14ac:dyDescent="0.25">
      <c r="A431" s="139">
        <v>582</v>
      </c>
      <c r="B431" s="139" t="s">
        <v>5513</v>
      </c>
      <c r="C431" s="139" t="s">
        <v>5514</v>
      </c>
      <c r="D431" s="139">
        <v>999.27</v>
      </c>
      <c r="E431" s="139">
        <v>443.3</v>
      </c>
      <c r="F431" s="140">
        <v>442976.39</v>
      </c>
      <c r="G431" s="139">
        <v>0</v>
      </c>
      <c r="H431" s="140">
        <v>0</v>
      </c>
      <c r="I431" s="140">
        <v>0</v>
      </c>
      <c r="J431" s="140">
        <v>442976.39</v>
      </c>
      <c r="K431" s="139" t="s">
        <v>4978</v>
      </c>
      <c r="L431" s="139" t="s">
        <v>7</v>
      </c>
      <c r="M431" s="202"/>
    </row>
    <row r="432" spans="1:13" ht="20.100000000000001" customHeight="1" x14ac:dyDescent="0.25">
      <c r="A432" s="139">
        <v>583</v>
      </c>
      <c r="B432" s="139" t="s">
        <v>5515</v>
      </c>
      <c r="C432" s="139" t="s">
        <v>5516</v>
      </c>
      <c r="D432" s="139">
        <v>476.69</v>
      </c>
      <c r="E432" s="139">
        <v>474.1</v>
      </c>
      <c r="F432" s="140">
        <v>225998.73</v>
      </c>
      <c r="G432" s="139">
        <v>0</v>
      </c>
      <c r="H432" s="140">
        <v>0</v>
      </c>
      <c r="I432" s="140">
        <v>0</v>
      </c>
      <c r="J432" s="140">
        <v>225998.73</v>
      </c>
      <c r="K432" s="139" t="s">
        <v>4978</v>
      </c>
      <c r="L432" s="139" t="s">
        <v>7</v>
      </c>
      <c r="M432" s="202"/>
    </row>
    <row r="433" spans="1:13" ht="20.100000000000001" customHeight="1" x14ac:dyDescent="0.25">
      <c r="A433" s="139">
        <v>584</v>
      </c>
      <c r="B433" s="139" t="s">
        <v>5517</v>
      </c>
      <c r="C433" s="139" t="s">
        <v>5516</v>
      </c>
      <c r="D433" s="139">
        <v>403.81</v>
      </c>
      <c r="E433" s="139">
        <v>474.1</v>
      </c>
      <c r="F433" s="140">
        <v>191446.32</v>
      </c>
      <c r="G433" s="139">
        <v>0</v>
      </c>
      <c r="H433" s="140">
        <v>0</v>
      </c>
      <c r="I433" s="140">
        <v>0</v>
      </c>
      <c r="J433" s="140">
        <v>191446.32</v>
      </c>
      <c r="K433" s="139" t="s">
        <v>5143</v>
      </c>
      <c r="L433" s="139" t="s">
        <v>7</v>
      </c>
      <c r="M433" s="202"/>
    </row>
    <row r="434" spans="1:13" ht="20.100000000000001" customHeight="1" x14ac:dyDescent="0.25">
      <c r="A434" s="139">
        <v>585</v>
      </c>
      <c r="B434" s="139" t="s">
        <v>5518</v>
      </c>
      <c r="C434" s="139" t="s">
        <v>5519</v>
      </c>
      <c r="D434" s="139">
        <v>1202.18</v>
      </c>
      <c r="E434" s="139">
        <v>1271</v>
      </c>
      <c r="F434" s="140">
        <v>1527970.78</v>
      </c>
      <c r="G434" s="139">
        <v>0</v>
      </c>
      <c r="H434" s="140">
        <v>0</v>
      </c>
      <c r="I434" s="140">
        <v>0</v>
      </c>
      <c r="J434" s="140">
        <v>1527970.78</v>
      </c>
      <c r="K434" s="139" t="s">
        <v>5143</v>
      </c>
      <c r="L434" s="139" t="s">
        <v>7</v>
      </c>
      <c r="M434" s="202"/>
    </row>
    <row r="435" spans="1:13" ht="20.100000000000001" customHeight="1" x14ac:dyDescent="0.25">
      <c r="A435" s="139">
        <v>587</v>
      </c>
      <c r="B435" s="139" t="s">
        <v>5520</v>
      </c>
      <c r="C435" s="139" t="s">
        <v>5519</v>
      </c>
      <c r="D435" s="139">
        <v>7612.65</v>
      </c>
      <c r="E435" s="139">
        <v>635.79999999999995</v>
      </c>
      <c r="F435" s="140">
        <v>4840122.87</v>
      </c>
      <c r="G435" s="139">
        <v>0</v>
      </c>
      <c r="H435" s="140">
        <v>0</v>
      </c>
      <c r="I435" s="140">
        <v>0</v>
      </c>
      <c r="J435" s="140">
        <v>4840122.87</v>
      </c>
      <c r="K435" s="139" t="s">
        <v>5155</v>
      </c>
      <c r="L435" s="139" t="s">
        <v>7</v>
      </c>
      <c r="M435" s="202"/>
    </row>
    <row r="436" spans="1:13" ht="20.100000000000001" customHeight="1" x14ac:dyDescent="0.25">
      <c r="A436" s="139">
        <v>588</v>
      </c>
      <c r="B436" s="139" t="s">
        <v>5521</v>
      </c>
      <c r="C436" s="139" t="s">
        <v>5519</v>
      </c>
      <c r="D436" s="139">
        <v>10360.27</v>
      </c>
      <c r="E436" s="139">
        <v>635.79999999999995</v>
      </c>
      <c r="F436" s="140">
        <v>6587059.6699999999</v>
      </c>
      <c r="G436" s="139">
        <v>0</v>
      </c>
      <c r="H436" s="140">
        <v>0</v>
      </c>
      <c r="I436" s="140">
        <v>0</v>
      </c>
      <c r="J436" s="140">
        <v>6587059.6699999999</v>
      </c>
      <c r="K436" s="139" t="s">
        <v>4978</v>
      </c>
      <c r="L436" s="139" t="s">
        <v>7</v>
      </c>
      <c r="M436" s="202"/>
    </row>
    <row r="437" spans="1:13" ht="20.100000000000001" customHeight="1" x14ac:dyDescent="0.25">
      <c r="A437" s="139">
        <v>590</v>
      </c>
      <c r="B437" s="139" t="s">
        <v>5522</v>
      </c>
      <c r="C437" s="139" t="s">
        <v>5523</v>
      </c>
      <c r="D437" s="139">
        <v>7262.8109999999997</v>
      </c>
      <c r="E437" s="139">
        <v>922.9</v>
      </c>
      <c r="F437" s="140">
        <v>6702848.2699999996</v>
      </c>
      <c r="G437" s="139">
        <v>0</v>
      </c>
      <c r="H437" s="140">
        <v>0</v>
      </c>
      <c r="I437" s="140">
        <v>0</v>
      </c>
      <c r="J437" s="140">
        <v>6702848.2699999996</v>
      </c>
      <c r="K437" s="139" t="s">
        <v>4978</v>
      </c>
      <c r="L437" s="139" t="s">
        <v>7</v>
      </c>
      <c r="M437" s="202"/>
    </row>
    <row r="438" spans="1:13" ht="20.100000000000001" customHeight="1" x14ac:dyDescent="0.25">
      <c r="A438" s="139">
        <v>591</v>
      </c>
      <c r="B438" s="139" t="s">
        <v>5524</v>
      </c>
      <c r="C438" s="139" t="s">
        <v>5523</v>
      </c>
      <c r="D438" s="139">
        <v>1392.0119999999999</v>
      </c>
      <c r="E438" s="139">
        <v>922.9</v>
      </c>
      <c r="F438" s="140">
        <v>1284687.8700000001</v>
      </c>
      <c r="G438" s="139">
        <v>0</v>
      </c>
      <c r="H438" s="140">
        <v>0</v>
      </c>
      <c r="I438" s="140">
        <v>0</v>
      </c>
      <c r="J438" s="140">
        <v>1284687.8700000001</v>
      </c>
      <c r="K438" s="139" t="s">
        <v>4978</v>
      </c>
      <c r="L438" s="139" t="s">
        <v>7</v>
      </c>
      <c r="M438" s="202"/>
    </row>
    <row r="439" spans="1:13" ht="20.100000000000001" customHeight="1" x14ac:dyDescent="0.25">
      <c r="A439" s="139">
        <v>592</v>
      </c>
      <c r="B439" s="139" t="s">
        <v>5525</v>
      </c>
      <c r="C439" s="139" t="s">
        <v>5523</v>
      </c>
      <c r="D439" s="139">
        <v>5882.5219999999999</v>
      </c>
      <c r="E439" s="139">
        <v>922.9</v>
      </c>
      <c r="F439" s="140">
        <v>5428979.5499999998</v>
      </c>
      <c r="G439" s="139">
        <v>0</v>
      </c>
      <c r="H439" s="140">
        <v>0</v>
      </c>
      <c r="I439" s="140">
        <v>0</v>
      </c>
      <c r="J439" s="140">
        <v>5428979.5499999998</v>
      </c>
      <c r="K439" s="139" t="s">
        <v>4978</v>
      </c>
      <c r="L439" s="139" t="s">
        <v>7</v>
      </c>
      <c r="M439" s="202"/>
    </row>
    <row r="440" spans="1:13" ht="20.100000000000001" customHeight="1" x14ac:dyDescent="0.25">
      <c r="A440" s="139">
        <v>593</v>
      </c>
      <c r="B440" s="139" t="s">
        <v>5526</v>
      </c>
      <c r="C440" s="139" t="s">
        <v>5523</v>
      </c>
      <c r="D440" s="139">
        <v>6132.5140000000001</v>
      </c>
      <c r="E440" s="139">
        <v>922.9</v>
      </c>
      <c r="F440" s="140">
        <v>5659697.1699999999</v>
      </c>
      <c r="G440" s="139">
        <v>0</v>
      </c>
      <c r="H440" s="140">
        <v>0</v>
      </c>
      <c r="I440" s="140">
        <v>0</v>
      </c>
      <c r="J440" s="140">
        <v>5659697.1699999999</v>
      </c>
      <c r="K440" s="139" t="s">
        <v>4978</v>
      </c>
      <c r="L440" s="139" t="s">
        <v>7</v>
      </c>
      <c r="M440" s="202"/>
    </row>
    <row r="441" spans="1:13" ht="20.100000000000001" customHeight="1" x14ac:dyDescent="0.25">
      <c r="A441" s="139">
        <v>594</v>
      </c>
      <c r="B441" s="139" t="s">
        <v>5527</v>
      </c>
      <c r="C441" s="139" t="s">
        <v>5528</v>
      </c>
      <c r="D441" s="139">
        <v>1809.78</v>
      </c>
      <c r="E441" s="139">
        <v>1034.8800000000001</v>
      </c>
      <c r="F441" s="140">
        <v>1872905.13</v>
      </c>
      <c r="G441" s="139">
        <v>0</v>
      </c>
      <c r="H441" s="140">
        <v>0</v>
      </c>
      <c r="I441" s="140">
        <v>0</v>
      </c>
      <c r="J441" s="140">
        <v>1872905.13</v>
      </c>
      <c r="K441" s="139" t="s">
        <v>4982</v>
      </c>
      <c r="L441" s="139" t="s">
        <v>7</v>
      </c>
      <c r="M441" s="202"/>
    </row>
    <row r="442" spans="1:13" ht="20.100000000000001" customHeight="1" x14ac:dyDescent="0.25">
      <c r="A442" s="139">
        <v>595</v>
      </c>
      <c r="B442" s="139" t="s">
        <v>5529</v>
      </c>
      <c r="C442" s="139" t="s">
        <v>488</v>
      </c>
      <c r="D442" s="139">
        <v>392.92</v>
      </c>
      <c r="E442" s="139">
        <v>1409.1</v>
      </c>
      <c r="F442" s="140">
        <v>553663.56999999995</v>
      </c>
      <c r="G442" s="139">
        <v>0</v>
      </c>
      <c r="H442" s="140">
        <v>0</v>
      </c>
      <c r="I442" s="140">
        <v>0</v>
      </c>
      <c r="J442" s="140">
        <v>553663.56999999995</v>
      </c>
      <c r="K442" s="139" t="s">
        <v>4978</v>
      </c>
      <c r="L442" s="139" t="s">
        <v>7</v>
      </c>
      <c r="M442" s="202"/>
    </row>
    <row r="443" spans="1:13" ht="20.100000000000001" customHeight="1" x14ac:dyDescent="0.25">
      <c r="A443" s="139">
        <v>597</v>
      </c>
      <c r="B443" s="139" t="s">
        <v>5530</v>
      </c>
      <c r="C443" s="139" t="s">
        <v>5531</v>
      </c>
      <c r="D443" s="139">
        <v>374.18</v>
      </c>
      <c r="E443" s="139">
        <v>548.9</v>
      </c>
      <c r="F443" s="140">
        <v>205387.4</v>
      </c>
      <c r="G443" s="139">
        <v>0</v>
      </c>
      <c r="H443" s="140">
        <v>0</v>
      </c>
      <c r="I443" s="140">
        <v>0</v>
      </c>
      <c r="J443" s="140">
        <v>205387.4</v>
      </c>
      <c r="K443" s="139" t="s">
        <v>5143</v>
      </c>
      <c r="L443" s="139" t="s">
        <v>7</v>
      </c>
      <c r="M443" s="202"/>
    </row>
    <row r="444" spans="1:13" ht="20.100000000000001" customHeight="1" x14ac:dyDescent="0.25">
      <c r="A444" s="139">
        <v>598</v>
      </c>
      <c r="B444" s="139" t="s">
        <v>5532</v>
      </c>
      <c r="C444" s="139" t="s">
        <v>5533</v>
      </c>
      <c r="D444" s="139">
        <v>2765</v>
      </c>
      <c r="E444" s="139">
        <v>997.7</v>
      </c>
      <c r="F444" s="140">
        <v>2758640.5</v>
      </c>
      <c r="G444" s="139">
        <v>0</v>
      </c>
      <c r="H444" s="140">
        <v>0</v>
      </c>
      <c r="I444" s="140">
        <v>0</v>
      </c>
      <c r="J444" s="140">
        <v>2758640.5</v>
      </c>
      <c r="K444" s="139" t="s">
        <v>4978</v>
      </c>
      <c r="L444" s="139" t="s">
        <v>7</v>
      </c>
      <c r="M444" s="202"/>
    </row>
    <row r="445" spans="1:13" ht="20.100000000000001" customHeight="1" x14ac:dyDescent="0.25">
      <c r="A445" s="139">
        <v>599</v>
      </c>
      <c r="B445" s="139" t="s">
        <v>5534</v>
      </c>
      <c r="C445" s="139" t="s">
        <v>5535</v>
      </c>
      <c r="D445" s="139">
        <v>3931.4319999999998</v>
      </c>
      <c r="E445" s="139">
        <v>997.7</v>
      </c>
      <c r="F445" s="140">
        <v>3922389.71</v>
      </c>
      <c r="G445" s="139">
        <v>0</v>
      </c>
      <c r="H445" s="140">
        <v>0</v>
      </c>
      <c r="I445" s="140">
        <v>0</v>
      </c>
      <c r="J445" s="140">
        <v>3922389.71</v>
      </c>
      <c r="K445" s="139" t="s">
        <v>4978</v>
      </c>
      <c r="L445" s="139" t="s">
        <v>7</v>
      </c>
      <c r="M445" s="202"/>
    </row>
    <row r="446" spans="1:13" ht="20.100000000000001" customHeight="1" x14ac:dyDescent="0.25">
      <c r="A446" s="139">
        <v>600</v>
      </c>
      <c r="B446" s="139" t="s">
        <v>5536</v>
      </c>
      <c r="C446" s="139" t="s">
        <v>5537</v>
      </c>
      <c r="D446" s="139">
        <v>229688.55</v>
      </c>
      <c r="E446" s="139">
        <v>518</v>
      </c>
      <c r="F446" s="140">
        <v>118978668.90000001</v>
      </c>
      <c r="G446" s="139">
        <v>0</v>
      </c>
      <c r="H446" s="140">
        <v>0</v>
      </c>
      <c r="I446" s="140">
        <v>0</v>
      </c>
      <c r="J446" s="140">
        <v>118978668.90000001</v>
      </c>
      <c r="K446" s="139" t="s">
        <v>5160</v>
      </c>
      <c r="L446" s="139" t="s">
        <v>7</v>
      </c>
      <c r="M446" s="202"/>
    </row>
    <row r="447" spans="1:13" ht="20.100000000000001" customHeight="1" x14ac:dyDescent="0.25">
      <c r="A447" s="139">
        <v>601</v>
      </c>
      <c r="B447" s="139" t="s">
        <v>5538</v>
      </c>
      <c r="C447" s="139" t="s">
        <v>5539</v>
      </c>
      <c r="D447" s="139">
        <v>1805.63</v>
      </c>
      <c r="E447" s="139">
        <v>536.79999999999995</v>
      </c>
      <c r="F447" s="140">
        <v>969262.18</v>
      </c>
      <c r="G447" s="139">
        <v>0</v>
      </c>
      <c r="H447" s="140">
        <v>0</v>
      </c>
      <c r="I447" s="140">
        <v>0</v>
      </c>
      <c r="J447" s="140">
        <v>969262.18</v>
      </c>
      <c r="K447" s="139" t="s">
        <v>4978</v>
      </c>
      <c r="L447" s="139" t="s">
        <v>7</v>
      </c>
      <c r="M447" s="202"/>
    </row>
    <row r="448" spans="1:13" ht="20.100000000000001" customHeight="1" x14ac:dyDescent="0.25">
      <c r="A448" s="139">
        <v>602</v>
      </c>
      <c r="B448" s="139" t="s">
        <v>5540</v>
      </c>
      <c r="C448" s="139" t="s">
        <v>5539</v>
      </c>
      <c r="D448" s="139">
        <v>5642.8</v>
      </c>
      <c r="E448" s="139">
        <v>536.79999999999995</v>
      </c>
      <c r="F448" s="140">
        <v>3029055.04</v>
      </c>
      <c r="G448" s="139">
        <v>0</v>
      </c>
      <c r="H448" s="140">
        <v>0</v>
      </c>
      <c r="I448" s="140">
        <v>0</v>
      </c>
      <c r="J448" s="140">
        <v>3029055.04</v>
      </c>
      <c r="K448" s="139" t="s">
        <v>4978</v>
      </c>
      <c r="L448" s="139" t="s">
        <v>7</v>
      </c>
      <c r="M448" s="202"/>
    </row>
    <row r="449" spans="1:13" ht="20.100000000000001" customHeight="1" x14ac:dyDescent="0.25">
      <c r="A449" s="139">
        <v>603</v>
      </c>
      <c r="B449" s="139" t="s">
        <v>5541</v>
      </c>
      <c r="C449" s="139" t="s">
        <v>5539</v>
      </c>
      <c r="D449" s="139">
        <v>5005.53</v>
      </c>
      <c r="E449" s="139">
        <v>536.79999999999995</v>
      </c>
      <c r="F449" s="140">
        <v>2686968.5</v>
      </c>
      <c r="G449" s="139">
        <v>0</v>
      </c>
      <c r="H449" s="140">
        <v>0</v>
      </c>
      <c r="I449" s="140">
        <v>0</v>
      </c>
      <c r="J449" s="140">
        <v>2686968.5</v>
      </c>
      <c r="K449" s="139" t="s">
        <v>4978</v>
      </c>
      <c r="L449" s="139" t="s">
        <v>7</v>
      </c>
      <c r="M449" s="202"/>
    </row>
    <row r="450" spans="1:13" ht="20.100000000000001" customHeight="1" x14ac:dyDescent="0.25">
      <c r="A450" s="139">
        <v>604</v>
      </c>
      <c r="B450" s="139" t="s">
        <v>5542</v>
      </c>
      <c r="C450" s="139" t="s">
        <v>5539</v>
      </c>
      <c r="D450" s="139">
        <v>3959.13</v>
      </c>
      <c r="E450" s="139">
        <v>536.79999999999995</v>
      </c>
      <c r="F450" s="140">
        <v>2125260.98</v>
      </c>
      <c r="G450" s="139">
        <v>0</v>
      </c>
      <c r="H450" s="140">
        <v>0</v>
      </c>
      <c r="I450" s="140">
        <v>0</v>
      </c>
      <c r="J450" s="140">
        <v>2125260.98</v>
      </c>
      <c r="K450" s="139" t="s">
        <v>4978</v>
      </c>
      <c r="L450" s="139" t="s">
        <v>7</v>
      </c>
      <c r="M450" s="202"/>
    </row>
    <row r="451" spans="1:13" ht="20.100000000000001" customHeight="1" x14ac:dyDescent="0.25">
      <c r="A451" s="139">
        <v>605</v>
      </c>
      <c r="B451" s="139" t="s">
        <v>5543</v>
      </c>
      <c r="C451" s="139" t="s">
        <v>5539</v>
      </c>
      <c r="D451" s="139">
        <v>8873.58</v>
      </c>
      <c r="E451" s="139">
        <v>536.79999999999995</v>
      </c>
      <c r="F451" s="140">
        <v>4763337.74</v>
      </c>
      <c r="G451" s="139">
        <v>0</v>
      </c>
      <c r="H451" s="140">
        <v>0</v>
      </c>
      <c r="I451" s="140">
        <v>0</v>
      </c>
      <c r="J451" s="140">
        <v>4763337.74</v>
      </c>
      <c r="K451" s="139" t="s">
        <v>4978</v>
      </c>
      <c r="L451" s="139" t="s">
        <v>7</v>
      </c>
      <c r="M451" s="202"/>
    </row>
    <row r="452" spans="1:13" ht="20.100000000000001" customHeight="1" x14ac:dyDescent="0.25">
      <c r="A452" s="139">
        <v>607</v>
      </c>
      <c r="B452" s="139" t="s">
        <v>5544</v>
      </c>
      <c r="C452" s="139" t="s">
        <v>5539</v>
      </c>
      <c r="D452" s="139">
        <v>881.23</v>
      </c>
      <c r="E452" s="139">
        <v>536.79999999999995</v>
      </c>
      <c r="F452" s="140">
        <v>473044.26</v>
      </c>
      <c r="G452" s="139">
        <v>0</v>
      </c>
      <c r="H452" s="140">
        <v>0</v>
      </c>
      <c r="I452" s="140">
        <v>0</v>
      </c>
      <c r="J452" s="140">
        <v>473044.26</v>
      </c>
      <c r="K452" s="139" t="s">
        <v>5155</v>
      </c>
      <c r="L452" s="139" t="s">
        <v>7</v>
      </c>
      <c r="M452" s="202"/>
    </row>
    <row r="453" spans="1:13" ht="20.100000000000001" customHeight="1" x14ac:dyDescent="0.25">
      <c r="A453" s="139">
        <v>608</v>
      </c>
      <c r="B453" s="139" t="s">
        <v>5545</v>
      </c>
      <c r="C453" s="139" t="s">
        <v>5539</v>
      </c>
      <c r="D453" s="139">
        <v>18386.25</v>
      </c>
      <c r="E453" s="139">
        <v>536.79999999999995</v>
      </c>
      <c r="F453" s="140">
        <v>9869739</v>
      </c>
      <c r="G453" s="139">
        <v>0</v>
      </c>
      <c r="H453" s="140">
        <v>0</v>
      </c>
      <c r="I453" s="140">
        <v>0</v>
      </c>
      <c r="J453" s="140">
        <v>9869739</v>
      </c>
      <c r="K453" s="139" t="s">
        <v>5010</v>
      </c>
      <c r="L453" s="139" t="s">
        <v>7</v>
      </c>
      <c r="M453" s="202"/>
    </row>
    <row r="454" spans="1:13" ht="20.100000000000001" customHeight="1" x14ac:dyDescent="0.25">
      <c r="A454" s="139">
        <v>609</v>
      </c>
      <c r="B454" s="139" t="s">
        <v>5546</v>
      </c>
      <c r="C454" s="139" t="s">
        <v>5547</v>
      </c>
      <c r="D454" s="139">
        <v>299.45</v>
      </c>
      <c r="E454" s="139">
        <v>586.29999999999995</v>
      </c>
      <c r="F454" s="140">
        <v>175567.54</v>
      </c>
      <c r="G454" s="139">
        <v>0</v>
      </c>
      <c r="H454" s="140">
        <v>0</v>
      </c>
      <c r="I454" s="140">
        <v>0</v>
      </c>
      <c r="J454" s="140">
        <v>175567.54</v>
      </c>
      <c r="K454" s="139" t="s">
        <v>5143</v>
      </c>
      <c r="L454" s="139" t="s">
        <v>7</v>
      </c>
      <c r="M454" s="202"/>
    </row>
    <row r="455" spans="1:13" ht="20.100000000000001" customHeight="1" x14ac:dyDescent="0.25">
      <c r="A455" s="139">
        <v>610</v>
      </c>
      <c r="B455" s="139" t="s">
        <v>5548</v>
      </c>
      <c r="C455" s="139" t="s">
        <v>5547</v>
      </c>
      <c r="D455" s="139">
        <v>3375.4569999999999</v>
      </c>
      <c r="E455" s="139">
        <v>586.29999999999995</v>
      </c>
      <c r="F455" s="140">
        <v>1979030.44</v>
      </c>
      <c r="G455" s="139">
        <v>0</v>
      </c>
      <c r="H455" s="140">
        <v>0</v>
      </c>
      <c r="I455" s="140">
        <v>0</v>
      </c>
      <c r="J455" s="140">
        <v>1979030.44</v>
      </c>
      <c r="K455" s="139" t="s">
        <v>5155</v>
      </c>
      <c r="L455" s="139" t="s">
        <v>7</v>
      </c>
      <c r="M455" s="202"/>
    </row>
    <row r="456" spans="1:13" ht="20.100000000000001" customHeight="1" x14ac:dyDescent="0.25">
      <c r="A456" s="139">
        <v>611</v>
      </c>
      <c r="B456" s="139" t="s">
        <v>5549</v>
      </c>
      <c r="C456" s="139" t="s">
        <v>5547</v>
      </c>
      <c r="D456" s="139">
        <v>849.48800000000006</v>
      </c>
      <c r="E456" s="139">
        <v>586.29999999999995</v>
      </c>
      <c r="F456" s="140">
        <v>498054.81</v>
      </c>
      <c r="G456" s="139">
        <v>0</v>
      </c>
      <c r="H456" s="140">
        <v>0</v>
      </c>
      <c r="I456" s="140">
        <v>0</v>
      </c>
      <c r="J456" s="140">
        <v>498054.81</v>
      </c>
      <c r="K456" s="139" t="s">
        <v>5155</v>
      </c>
      <c r="L456" s="139" t="s">
        <v>7</v>
      </c>
      <c r="M456" s="202"/>
    </row>
    <row r="457" spans="1:13" ht="20.100000000000001" customHeight="1" x14ac:dyDescent="0.25">
      <c r="A457" s="139">
        <v>612</v>
      </c>
      <c r="B457" s="139" t="s">
        <v>5550</v>
      </c>
      <c r="C457" s="139" t="s">
        <v>5547</v>
      </c>
      <c r="D457" s="139">
        <v>1586.09</v>
      </c>
      <c r="E457" s="139">
        <v>586.29999999999995</v>
      </c>
      <c r="F457" s="140">
        <v>929924.57</v>
      </c>
      <c r="G457" s="139">
        <v>0</v>
      </c>
      <c r="H457" s="140">
        <v>0</v>
      </c>
      <c r="I457" s="140">
        <v>0</v>
      </c>
      <c r="J457" s="140">
        <v>929924.57</v>
      </c>
      <c r="K457" s="139" t="s">
        <v>4978</v>
      </c>
      <c r="L457" s="139" t="s">
        <v>7</v>
      </c>
      <c r="M457" s="202"/>
    </row>
    <row r="458" spans="1:13" ht="20.100000000000001" customHeight="1" x14ac:dyDescent="0.25">
      <c r="A458" s="139">
        <v>613</v>
      </c>
      <c r="B458" s="139" t="s">
        <v>5551</v>
      </c>
      <c r="C458" s="139" t="s">
        <v>5547</v>
      </c>
      <c r="D458" s="139">
        <v>841.41700000000003</v>
      </c>
      <c r="E458" s="139">
        <v>586.29999999999995</v>
      </c>
      <c r="F458" s="140">
        <v>493322.79</v>
      </c>
      <c r="G458" s="139">
        <v>0</v>
      </c>
      <c r="H458" s="140">
        <v>0</v>
      </c>
      <c r="I458" s="140">
        <v>0</v>
      </c>
      <c r="J458" s="140">
        <v>493322.79</v>
      </c>
      <c r="K458" s="139" t="s">
        <v>4978</v>
      </c>
      <c r="L458" s="139" t="s">
        <v>7</v>
      </c>
      <c r="M458" s="202"/>
    </row>
    <row r="459" spans="1:13" ht="20.100000000000001" customHeight="1" x14ac:dyDescent="0.25">
      <c r="A459" s="139">
        <v>614</v>
      </c>
      <c r="B459" s="139" t="s">
        <v>5552</v>
      </c>
      <c r="C459" s="139" t="s">
        <v>5547</v>
      </c>
      <c r="D459" s="139">
        <v>248.68899999999999</v>
      </c>
      <c r="E459" s="139">
        <v>586.29999999999995</v>
      </c>
      <c r="F459" s="140">
        <v>145806.35999999999</v>
      </c>
      <c r="G459" s="139">
        <v>0</v>
      </c>
      <c r="H459" s="140">
        <v>0</v>
      </c>
      <c r="I459" s="140">
        <v>0</v>
      </c>
      <c r="J459" s="140">
        <v>145806.35999999999</v>
      </c>
      <c r="K459" s="139" t="s">
        <v>4978</v>
      </c>
      <c r="L459" s="139" t="s">
        <v>7</v>
      </c>
      <c r="M459" s="202"/>
    </row>
    <row r="460" spans="1:13" ht="20.100000000000001" customHeight="1" x14ac:dyDescent="0.25">
      <c r="A460" s="139">
        <v>615</v>
      </c>
      <c r="B460" s="139" t="s">
        <v>5553</v>
      </c>
      <c r="C460" s="139" t="s">
        <v>5547</v>
      </c>
      <c r="D460" s="139">
        <v>6020.59</v>
      </c>
      <c r="E460" s="139">
        <v>586.29999999999995</v>
      </c>
      <c r="F460" s="140">
        <v>3529871.92</v>
      </c>
      <c r="G460" s="139">
        <v>0</v>
      </c>
      <c r="H460" s="140">
        <v>0</v>
      </c>
      <c r="I460" s="140">
        <v>0</v>
      </c>
      <c r="J460" s="140">
        <v>3529871.92</v>
      </c>
      <c r="K460" s="139" t="s">
        <v>4978</v>
      </c>
      <c r="L460" s="139" t="s">
        <v>7</v>
      </c>
      <c r="M460" s="202"/>
    </row>
    <row r="461" spans="1:13" ht="20.100000000000001" customHeight="1" x14ac:dyDescent="0.25">
      <c r="A461" s="139">
        <v>616</v>
      </c>
      <c r="B461" s="139" t="s">
        <v>5554</v>
      </c>
      <c r="C461" s="139" t="s">
        <v>5555</v>
      </c>
      <c r="D461" s="139">
        <v>16961.28</v>
      </c>
      <c r="E461" s="139">
        <v>991.1</v>
      </c>
      <c r="F461" s="140">
        <v>16810324.609999999</v>
      </c>
      <c r="G461" s="139">
        <v>0</v>
      </c>
      <c r="H461" s="140">
        <v>0</v>
      </c>
      <c r="I461" s="140">
        <v>0</v>
      </c>
      <c r="J461" s="140">
        <v>16810324.609999999</v>
      </c>
      <c r="K461" s="139" t="s">
        <v>5152</v>
      </c>
      <c r="L461" s="139" t="s">
        <v>7</v>
      </c>
      <c r="M461" s="202"/>
    </row>
    <row r="462" spans="1:13" ht="20.100000000000001" customHeight="1" x14ac:dyDescent="0.25">
      <c r="A462" s="139">
        <v>617</v>
      </c>
      <c r="B462" s="139" t="s">
        <v>5556</v>
      </c>
      <c r="C462" s="139" t="s">
        <v>5557</v>
      </c>
      <c r="D462" s="139">
        <v>5562.6090000000004</v>
      </c>
      <c r="E462" s="139">
        <v>1041.7</v>
      </c>
      <c r="F462" s="140">
        <v>5794569.7999999998</v>
      </c>
      <c r="G462" s="139">
        <v>0</v>
      </c>
      <c r="H462" s="140">
        <v>0</v>
      </c>
      <c r="I462" s="140">
        <v>0</v>
      </c>
      <c r="J462" s="140">
        <v>5794569.7999999998</v>
      </c>
      <c r="K462" s="139" t="s">
        <v>4978</v>
      </c>
      <c r="L462" s="139" t="s">
        <v>7</v>
      </c>
      <c r="M462" s="202"/>
    </row>
    <row r="463" spans="1:13" ht="20.100000000000001" customHeight="1" x14ac:dyDescent="0.25">
      <c r="A463" s="139">
        <v>618</v>
      </c>
      <c r="B463" s="139" t="s">
        <v>5066</v>
      </c>
      <c r="C463" s="139" t="s">
        <v>5557</v>
      </c>
      <c r="D463" s="139">
        <v>15673.016</v>
      </c>
      <c r="E463" s="139">
        <v>1041.7</v>
      </c>
      <c r="F463" s="140">
        <v>16326580.77</v>
      </c>
      <c r="G463" s="139">
        <v>0</v>
      </c>
      <c r="H463" s="140">
        <v>0</v>
      </c>
      <c r="I463" s="140">
        <v>0</v>
      </c>
      <c r="J463" s="140">
        <v>16326580.77</v>
      </c>
      <c r="K463" s="139" t="s">
        <v>4982</v>
      </c>
      <c r="L463" s="139" t="s">
        <v>7</v>
      </c>
      <c r="M463" s="202"/>
    </row>
    <row r="464" spans="1:13" ht="20.100000000000001" customHeight="1" x14ac:dyDescent="0.25">
      <c r="A464" s="139">
        <v>619</v>
      </c>
      <c r="B464" s="139" t="s">
        <v>5558</v>
      </c>
      <c r="C464" s="139" t="s">
        <v>5559</v>
      </c>
      <c r="D464" s="139">
        <v>339.96</v>
      </c>
      <c r="E464" s="139">
        <v>941.6</v>
      </c>
      <c r="F464" s="140">
        <v>320106.34000000003</v>
      </c>
      <c r="G464" s="139">
        <v>0</v>
      </c>
      <c r="H464" s="140">
        <v>0</v>
      </c>
      <c r="I464" s="140">
        <v>0</v>
      </c>
      <c r="J464" s="140">
        <v>320106.34000000003</v>
      </c>
      <c r="K464" s="139" t="s">
        <v>4989</v>
      </c>
      <c r="L464" s="139" t="s">
        <v>7</v>
      </c>
      <c r="M464" s="202"/>
    </row>
    <row r="465" spans="1:13" ht="20.100000000000001" customHeight="1" x14ac:dyDescent="0.25">
      <c r="A465" s="139">
        <v>620</v>
      </c>
      <c r="B465" s="139" t="s">
        <v>5560</v>
      </c>
      <c r="C465" s="139" t="s">
        <v>5559</v>
      </c>
      <c r="D465" s="139">
        <v>59.94</v>
      </c>
      <c r="E465" s="139">
        <v>941.6</v>
      </c>
      <c r="F465" s="140">
        <v>56439.5</v>
      </c>
      <c r="G465" s="139">
        <v>0</v>
      </c>
      <c r="H465" s="140">
        <v>0</v>
      </c>
      <c r="I465" s="140">
        <v>0</v>
      </c>
      <c r="J465" s="140">
        <v>56439.5</v>
      </c>
      <c r="K465" s="139" t="s">
        <v>4989</v>
      </c>
      <c r="L465" s="139" t="s">
        <v>7</v>
      </c>
      <c r="M465" s="202"/>
    </row>
    <row r="466" spans="1:13" ht="20.100000000000001" customHeight="1" x14ac:dyDescent="0.25">
      <c r="A466" s="139">
        <v>621</v>
      </c>
      <c r="B466" s="139" t="s">
        <v>5561</v>
      </c>
      <c r="C466" s="139" t="s">
        <v>5559</v>
      </c>
      <c r="D466" s="139">
        <v>1005.37</v>
      </c>
      <c r="E466" s="139">
        <v>941.6</v>
      </c>
      <c r="F466" s="140">
        <v>946656.39</v>
      </c>
      <c r="G466" s="139">
        <v>0</v>
      </c>
      <c r="H466" s="140">
        <v>0</v>
      </c>
      <c r="I466" s="140">
        <v>0</v>
      </c>
      <c r="J466" s="140">
        <v>946656.39</v>
      </c>
      <c r="K466" s="139" t="s">
        <v>4978</v>
      </c>
      <c r="L466" s="139" t="s">
        <v>7</v>
      </c>
      <c r="M466" s="202"/>
    </row>
    <row r="467" spans="1:13" ht="20.100000000000001" customHeight="1" x14ac:dyDescent="0.25">
      <c r="A467" s="139">
        <v>623</v>
      </c>
      <c r="B467" s="139" t="s">
        <v>5030</v>
      </c>
      <c r="C467" s="139" t="s">
        <v>5559</v>
      </c>
      <c r="D467" s="139">
        <v>5683.78</v>
      </c>
      <c r="E467" s="139">
        <v>941.6</v>
      </c>
      <c r="F467" s="140">
        <v>5351847.25</v>
      </c>
      <c r="G467" s="139">
        <v>0</v>
      </c>
      <c r="H467" s="140">
        <v>0</v>
      </c>
      <c r="I467" s="140">
        <v>0</v>
      </c>
      <c r="J467" s="140">
        <v>5351847.25</v>
      </c>
      <c r="K467" s="139" t="s">
        <v>4982</v>
      </c>
      <c r="L467" s="139" t="s">
        <v>7</v>
      </c>
      <c r="M467" s="202"/>
    </row>
    <row r="468" spans="1:13" ht="20.100000000000001" customHeight="1" x14ac:dyDescent="0.25">
      <c r="A468" s="139">
        <v>624</v>
      </c>
      <c r="B468" s="139" t="s">
        <v>5562</v>
      </c>
      <c r="C468" s="139" t="s">
        <v>5563</v>
      </c>
      <c r="D468" s="139">
        <v>3423.42</v>
      </c>
      <c r="E468" s="139">
        <v>1047.2</v>
      </c>
      <c r="F468" s="140">
        <v>3585005.42</v>
      </c>
      <c r="G468" s="139">
        <v>0</v>
      </c>
      <c r="H468" s="140">
        <v>0</v>
      </c>
      <c r="I468" s="140">
        <v>0</v>
      </c>
      <c r="J468" s="140">
        <v>3585005.42</v>
      </c>
      <c r="K468" s="139" t="s">
        <v>5043</v>
      </c>
      <c r="L468" s="139" t="s">
        <v>7</v>
      </c>
      <c r="M468" s="202"/>
    </row>
    <row r="469" spans="1:13" ht="20.100000000000001" customHeight="1" x14ac:dyDescent="0.25">
      <c r="A469" s="139">
        <v>625</v>
      </c>
      <c r="B469" s="139" t="s">
        <v>5564</v>
      </c>
      <c r="C469" s="139" t="s">
        <v>5563</v>
      </c>
      <c r="D469" s="139">
        <v>1384.03</v>
      </c>
      <c r="E469" s="139">
        <v>1047.2</v>
      </c>
      <c r="F469" s="140">
        <v>1449356.22</v>
      </c>
      <c r="G469" s="139">
        <v>0</v>
      </c>
      <c r="H469" s="140">
        <v>0</v>
      </c>
      <c r="I469" s="140">
        <v>0</v>
      </c>
      <c r="J469" s="140">
        <v>1449356.22</v>
      </c>
      <c r="K469" s="139" t="s">
        <v>5043</v>
      </c>
      <c r="L469" s="139" t="s">
        <v>7</v>
      </c>
      <c r="M469" s="202"/>
    </row>
    <row r="470" spans="1:13" ht="20.100000000000001" customHeight="1" x14ac:dyDescent="0.25">
      <c r="A470" s="139">
        <v>626</v>
      </c>
      <c r="B470" s="139" t="s">
        <v>5565</v>
      </c>
      <c r="C470" s="139" t="s">
        <v>5563</v>
      </c>
      <c r="D470" s="139">
        <v>1798.82</v>
      </c>
      <c r="E470" s="139">
        <v>1047.2</v>
      </c>
      <c r="F470" s="140">
        <v>1883724.3</v>
      </c>
      <c r="G470" s="139">
        <v>0</v>
      </c>
      <c r="H470" s="140">
        <v>0</v>
      </c>
      <c r="I470" s="140">
        <v>0</v>
      </c>
      <c r="J470" s="140">
        <v>1883724.3</v>
      </c>
      <c r="K470" s="139" t="s">
        <v>5043</v>
      </c>
      <c r="L470" s="139" t="s">
        <v>7</v>
      </c>
      <c r="M470" s="202"/>
    </row>
    <row r="471" spans="1:13" ht="20.100000000000001" customHeight="1" x14ac:dyDescent="0.25">
      <c r="A471" s="139">
        <v>627</v>
      </c>
      <c r="B471" s="139" t="s">
        <v>5566</v>
      </c>
      <c r="C471" s="139" t="s">
        <v>5563</v>
      </c>
      <c r="D471" s="139">
        <v>1844.75</v>
      </c>
      <c r="E471" s="139">
        <v>1047.2</v>
      </c>
      <c r="F471" s="140">
        <v>1931822.2</v>
      </c>
      <c r="G471" s="139">
        <v>0</v>
      </c>
      <c r="H471" s="140">
        <v>0</v>
      </c>
      <c r="I471" s="140">
        <v>0</v>
      </c>
      <c r="J471" s="140">
        <v>1931822.2</v>
      </c>
      <c r="K471" s="139" t="s">
        <v>5043</v>
      </c>
      <c r="L471" s="139" t="s">
        <v>7</v>
      </c>
      <c r="M471" s="202"/>
    </row>
    <row r="472" spans="1:13" ht="20.100000000000001" customHeight="1" x14ac:dyDescent="0.25">
      <c r="A472" s="139">
        <v>628</v>
      </c>
      <c r="B472" s="139" t="s">
        <v>5567</v>
      </c>
      <c r="C472" s="139" t="s">
        <v>5563</v>
      </c>
      <c r="D472" s="139">
        <v>1833.52</v>
      </c>
      <c r="E472" s="139">
        <v>1047.2</v>
      </c>
      <c r="F472" s="140">
        <v>1920062.14</v>
      </c>
      <c r="G472" s="139">
        <v>0</v>
      </c>
      <c r="H472" s="140">
        <v>0</v>
      </c>
      <c r="I472" s="140">
        <v>0</v>
      </c>
      <c r="J472" s="140">
        <v>1920062.14</v>
      </c>
      <c r="K472" s="139" t="s">
        <v>5043</v>
      </c>
      <c r="L472" s="139" t="s">
        <v>7</v>
      </c>
      <c r="M472" s="202"/>
    </row>
    <row r="473" spans="1:13" ht="20.100000000000001" customHeight="1" x14ac:dyDescent="0.25">
      <c r="A473" s="139">
        <v>629</v>
      </c>
      <c r="B473" s="139" t="s">
        <v>5568</v>
      </c>
      <c r="C473" s="139" t="s">
        <v>5563</v>
      </c>
      <c r="D473" s="139">
        <v>2702.97</v>
      </c>
      <c r="E473" s="139">
        <v>1047.2</v>
      </c>
      <c r="F473" s="140">
        <v>2830550.18</v>
      </c>
      <c r="G473" s="139">
        <v>0</v>
      </c>
      <c r="H473" s="140">
        <v>0</v>
      </c>
      <c r="I473" s="140">
        <v>0</v>
      </c>
      <c r="J473" s="140">
        <v>2830550.18</v>
      </c>
      <c r="K473" s="139" t="s">
        <v>5043</v>
      </c>
      <c r="L473" s="139" t="s">
        <v>7</v>
      </c>
      <c r="M473" s="202"/>
    </row>
    <row r="474" spans="1:13" ht="20.100000000000001" customHeight="1" x14ac:dyDescent="0.25">
      <c r="A474" s="139">
        <v>630</v>
      </c>
      <c r="B474" s="139" t="s">
        <v>5569</v>
      </c>
      <c r="C474" s="139" t="s">
        <v>5563</v>
      </c>
      <c r="D474" s="139">
        <v>4676.6899999999996</v>
      </c>
      <c r="E474" s="139">
        <v>1047.2</v>
      </c>
      <c r="F474" s="140">
        <v>4897429.7699999996</v>
      </c>
      <c r="G474" s="139">
        <v>0</v>
      </c>
      <c r="H474" s="140">
        <v>0</v>
      </c>
      <c r="I474" s="140">
        <v>0</v>
      </c>
      <c r="J474" s="140">
        <v>4897429.7699999996</v>
      </c>
      <c r="K474" s="139" t="s">
        <v>5043</v>
      </c>
      <c r="L474" s="139" t="s">
        <v>7</v>
      </c>
      <c r="M474" s="202"/>
    </row>
    <row r="475" spans="1:13" ht="20.100000000000001" customHeight="1" x14ac:dyDescent="0.25">
      <c r="A475" s="139">
        <v>631</v>
      </c>
      <c r="B475" s="139" t="s">
        <v>5570</v>
      </c>
      <c r="C475" s="139" t="s">
        <v>5563</v>
      </c>
      <c r="D475" s="139">
        <v>20066.400000000001</v>
      </c>
      <c r="E475" s="139">
        <v>1047.2</v>
      </c>
      <c r="F475" s="140">
        <v>21013534.079999998</v>
      </c>
      <c r="G475" s="139">
        <v>0</v>
      </c>
      <c r="H475" s="140">
        <v>0</v>
      </c>
      <c r="I475" s="140">
        <v>0</v>
      </c>
      <c r="J475" s="140">
        <v>21013534.079999998</v>
      </c>
      <c r="K475" s="139" t="s">
        <v>5043</v>
      </c>
      <c r="L475" s="139" t="s">
        <v>7</v>
      </c>
      <c r="M475" s="202"/>
    </row>
    <row r="476" spans="1:13" ht="20.100000000000001" customHeight="1" x14ac:dyDescent="0.25">
      <c r="A476" s="139">
        <v>632</v>
      </c>
      <c r="B476" s="139" t="s">
        <v>5571</v>
      </c>
      <c r="C476" s="139" t="s">
        <v>5563</v>
      </c>
      <c r="D476" s="139">
        <v>2295.1979999999999</v>
      </c>
      <c r="E476" s="139">
        <v>1047.2</v>
      </c>
      <c r="F476" s="140">
        <v>2403531.35</v>
      </c>
      <c r="G476" s="139">
        <v>0</v>
      </c>
      <c r="H476" s="140">
        <v>0</v>
      </c>
      <c r="I476" s="140">
        <v>0</v>
      </c>
      <c r="J476" s="140">
        <v>2403531.35</v>
      </c>
      <c r="K476" s="139" t="s">
        <v>5043</v>
      </c>
      <c r="L476" s="139" t="s">
        <v>7</v>
      </c>
      <c r="M476" s="202"/>
    </row>
    <row r="477" spans="1:13" ht="20.100000000000001" customHeight="1" x14ac:dyDescent="0.25">
      <c r="A477" s="139">
        <v>633</v>
      </c>
      <c r="B477" s="139" t="s">
        <v>5572</v>
      </c>
      <c r="C477" s="139" t="s">
        <v>5563</v>
      </c>
      <c r="D477" s="139">
        <v>404.54</v>
      </c>
      <c r="E477" s="139">
        <v>1047.2</v>
      </c>
      <c r="F477" s="140">
        <v>423634.29</v>
      </c>
      <c r="G477" s="139">
        <v>0</v>
      </c>
      <c r="H477" s="140">
        <v>0</v>
      </c>
      <c r="I477" s="140">
        <v>0</v>
      </c>
      <c r="J477" s="140">
        <v>423634.29</v>
      </c>
      <c r="K477" s="139" t="s">
        <v>5043</v>
      </c>
      <c r="L477" s="139" t="s">
        <v>7</v>
      </c>
      <c r="M477" s="202"/>
    </row>
    <row r="478" spans="1:13" ht="20.100000000000001" customHeight="1" x14ac:dyDescent="0.25">
      <c r="A478" s="139">
        <v>634</v>
      </c>
      <c r="B478" s="139" t="s">
        <v>5573</v>
      </c>
      <c r="C478" s="139" t="s">
        <v>5563</v>
      </c>
      <c r="D478" s="139">
        <v>1910.1210000000001</v>
      </c>
      <c r="E478" s="139">
        <v>1047.2</v>
      </c>
      <c r="F478" s="140">
        <v>2000278.71</v>
      </c>
      <c r="G478" s="139">
        <v>0</v>
      </c>
      <c r="H478" s="140">
        <v>0</v>
      </c>
      <c r="I478" s="140">
        <v>0</v>
      </c>
      <c r="J478" s="140">
        <v>2000278.71</v>
      </c>
      <c r="K478" s="139" t="s">
        <v>5043</v>
      </c>
      <c r="L478" s="139" t="s">
        <v>7</v>
      </c>
      <c r="M478" s="202"/>
    </row>
    <row r="479" spans="1:13" ht="20.100000000000001" customHeight="1" x14ac:dyDescent="0.25">
      <c r="A479" s="139">
        <v>635</v>
      </c>
      <c r="B479" s="139" t="s">
        <v>5574</v>
      </c>
      <c r="C479" s="139" t="s">
        <v>5563</v>
      </c>
      <c r="D479" s="139">
        <v>1571.453</v>
      </c>
      <c r="E479" s="139">
        <v>1047.2</v>
      </c>
      <c r="F479" s="140">
        <v>1645625.58</v>
      </c>
      <c r="G479" s="139">
        <v>0</v>
      </c>
      <c r="H479" s="140">
        <v>0</v>
      </c>
      <c r="I479" s="140">
        <v>0</v>
      </c>
      <c r="J479" s="140">
        <v>1645625.58</v>
      </c>
      <c r="K479" s="139" t="s">
        <v>5043</v>
      </c>
      <c r="L479" s="139" t="s">
        <v>7</v>
      </c>
      <c r="M479" s="202"/>
    </row>
    <row r="480" spans="1:13" ht="20.100000000000001" customHeight="1" x14ac:dyDescent="0.25">
      <c r="A480" s="139">
        <v>636</v>
      </c>
      <c r="B480" s="139" t="s">
        <v>5575</v>
      </c>
      <c r="C480" s="139" t="s">
        <v>5563</v>
      </c>
      <c r="D480" s="139">
        <v>1553.18</v>
      </c>
      <c r="E480" s="139">
        <v>1047.2</v>
      </c>
      <c r="F480" s="140">
        <v>1626490.1</v>
      </c>
      <c r="G480" s="139">
        <v>0</v>
      </c>
      <c r="H480" s="140">
        <v>0</v>
      </c>
      <c r="I480" s="140">
        <v>0</v>
      </c>
      <c r="J480" s="140">
        <v>1626490.1</v>
      </c>
      <c r="K480" s="139" t="s">
        <v>5043</v>
      </c>
      <c r="L480" s="139" t="s">
        <v>7</v>
      </c>
      <c r="M480" s="202"/>
    </row>
    <row r="481" spans="1:13" ht="20.100000000000001" customHeight="1" x14ac:dyDescent="0.25">
      <c r="A481" s="139">
        <v>637</v>
      </c>
      <c r="B481" s="139" t="s">
        <v>5576</v>
      </c>
      <c r="C481" s="139" t="s">
        <v>5563</v>
      </c>
      <c r="D481" s="139">
        <v>3947.6</v>
      </c>
      <c r="E481" s="139">
        <v>1047.2</v>
      </c>
      <c r="F481" s="140">
        <v>4133926.72</v>
      </c>
      <c r="G481" s="139">
        <v>0</v>
      </c>
      <c r="H481" s="140">
        <v>0</v>
      </c>
      <c r="I481" s="140">
        <v>0</v>
      </c>
      <c r="J481" s="140">
        <v>4133926.72</v>
      </c>
      <c r="K481" s="139" t="s">
        <v>5043</v>
      </c>
      <c r="L481" s="139" t="s">
        <v>7</v>
      </c>
      <c r="M481" s="202"/>
    </row>
    <row r="482" spans="1:13" ht="20.100000000000001" customHeight="1" x14ac:dyDescent="0.25">
      <c r="A482" s="139">
        <v>638</v>
      </c>
      <c r="B482" s="139" t="s">
        <v>5577</v>
      </c>
      <c r="C482" s="139" t="s">
        <v>5563</v>
      </c>
      <c r="D482" s="139">
        <v>734.81</v>
      </c>
      <c r="E482" s="139">
        <v>1047.2</v>
      </c>
      <c r="F482" s="140">
        <v>769493.03</v>
      </c>
      <c r="G482" s="139">
        <v>0</v>
      </c>
      <c r="H482" s="140">
        <v>0</v>
      </c>
      <c r="I482" s="140">
        <v>0</v>
      </c>
      <c r="J482" s="140">
        <v>769493.03</v>
      </c>
      <c r="K482" s="139" t="s">
        <v>5043</v>
      </c>
      <c r="L482" s="139" t="s">
        <v>7</v>
      </c>
      <c r="M482" s="202"/>
    </row>
    <row r="483" spans="1:13" ht="20.100000000000001" customHeight="1" x14ac:dyDescent="0.25">
      <c r="A483" s="139">
        <v>639</v>
      </c>
      <c r="B483" s="139" t="s">
        <v>5578</v>
      </c>
      <c r="C483" s="139" t="s">
        <v>5563</v>
      </c>
      <c r="D483" s="139">
        <v>1668.04</v>
      </c>
      <c r="E483" s="139">
        <v>1047.2</v>
      </c>
      <c r="F483" s="140">
        <v>1746771.49</v>
      </c>
      <c r="G483" s="139">
        <v>0</v>
      </c>
      <c r="H483" s="140">
        <v>0</v>
      </c>
      <c r="I483" s="140">
        <v>0</v>
      </c>
      <c r="J483" s="140">
        <v>1746771.49</v>
      </c>
      <c r="K483" s="139" t="s">
        <v>5043</v>
      </c>
      <c r="L483" s="139" t="s">
        <v>7</v>
      </c>
      <c r="M483" s="202"/>
    </row>
    <row r="484" spans="1:13" ht="20.100000000000001" customHeight="1" x14ac:dyDescent="0.25">
      <c r="A484" s="139">
        <v>640</v>
      </c>
      <c r="B484" s="139" t="s">
        <v>5579</v>
      </c>
      <c r="C484" s="139" t="s">
        <v>5563</v>
      </c>
      <c r="D484" s="139">
        <v>5230.87</v>
      </c>
      <c r="E484" s="139">
        <v>1047.2</v>
      </c>
      <c r="F484" s="140">
        <v>5477767.0599999996</v>
      </c>
      <c r="G484" s="139">
        <v>0</v>
      </c>
      <c r="H484" s="140">
        <v>0</v>
      </c>
      <c r="I484" s="140">
        <v>0</v>
      </c>
      <c r="J484" s="140">
        <v>5477767.0599999996</v>
      </c>
      <c r="K484" s="139" t="s">
        <v>4978</v>
      </c>
      <c r="L484" s="139" t="s">
        <v>7</v>
      </c>
      <c r="M484" s="202"/>
    </row>
    <row r="485" spans="1:13" ht="20.100000000000001" customHeight="1" x14ac:dyDescent="0.25">
      <c r="A485" s="139">
        <v>641</v>
      </c>
      <c r="B485" s="139" t="s">
        <v>5580</v>
      </c>
      <c r="C485" s="139" t="s">
        <v>5563</v>
      </c>
      <c r="D485" s="139">
        <v>559.91999999999996</v>
      </c>
      <c r="E485" s="139">
        <v>1047.2</v>
      </c>
      <c r="F485" s="140">
        <v>586348.22</v>
      </c>
      <c r="G485" s="139">
        <v>0</v>
      </c>
      <c r="H485" s="140">
        <v>0</v>
      </c>
      <c r="I485" s="140">
        <v>0</v>
      </c>
      <c r="J485" s="140">
        <v>586348.22</v>
      </c>
      <c r="K485" s="139" t="s">
        <v>4978</v>
      </c>
      <c r="L485" s="139" t="s">
        <v>7</v>
      </c>
      <c r="M485" s="202"/>
    </row>
    <row r="486" spans="1:13" ht="20.100000000000001" customHeight="1" x14ac:dyDescent="0.25">
      <c r="A486" s="139">
        <v>642</v>
      </c>
      <c r="B486" s="139" t="s">
        <v>5581</v>
      </c>
      <c r="C486" s="139" t="s">
        <v>5563</v>
      </c>
      <c r="D486" s="139">
        <v>53.84</v>
      </c>
      <c r="E486" s="139">
        <v>1047.2</v>
      </c>
      <c r="F486" s="140">
        <v>56381.25</v>
      </c>
      <c r="G486" s="139">
        <v>0</v>
      </c>
      <c r="H486" s="140">
        <v>0</v>
      </c>
      <c r="I486" s="140">
        <v>0</v>
      </c>
      <c r="J486" s="140">
        <v>56381.25</v>
      </c>
      <c r="K486" s="139" t="s">
        <v>4989</v>
      </c>
      <c r="L486" s="139" t="s">
        <v>7</v>
      </c>
      <c r="M486" s="202"/>
    </row>
    <row r="487" spans="1:13" ht="20.100000000000001" customHeight="1" x14ac:dyDescent="0.25">
      <c r="A487" s="139">
        <v>643</v>
      </c>
      <c r="B487" s="139" t="s">
        <v>5582</v>
      </c>
      <c r="C487" s="139" t="s">
        <v>5563</v>
      </c>
      <c r="D487" s="139">
        <v>67.176000000000002</v>
      </c>
      <c r="E487" s="139">
        <v>1047.2</v>
      </c>
      <c r="F487" s="140">
        <v>70346.710000000006</v>
      </c>
      <c r="G487" s="139">
        <v>0</v>
      </c>
      <c r="H487" s="140">
        <v>0</v>
      </c>
      <c r="I487" s="140">
        <v>0</v>
      </c>
      <c r="J487" s="140">
        <v>70346.710000000006</v>
      </c>
      <c r="K487" s="139" t="s">
        <v>4989</v>
      </c>
      <c r="L487" s="139" t="s">
        <v>7</v>
      </c>
      <c r="M487" s="202"/>
    </row>
    <row r="488" spans="1:13" ht="20.100000000000001" customHeight="1" x14ac:dyDescent="0.25">
      <c r="A488" s="139">
        <v>644</v>
      </c>
      <c r="B488" s="139" t="s">
        <v>5583</v>
      </c>
      <c r="C488" s="139" t="s">
        <v>5563</v>
      </c>
      <c r="D488" s="139">
        <v>65776.214999999997</v>
      </c>
      <c r="E488" s="139">
        <v>1047.2</v>
      </c>
      <c r="F488" s="140">
        <v>68880852.349999994</v>
      </c>
      <c r="G488" s="139">
        <v>0</v>
      </c>
      <c r="H488" s="140">
        <v>0</v>
      </c>
      <c r="I488" s="140">
        <v>0</v>
      </c>
      <c r="J488" s="140">
        <v>68880852.349999994</v>
      </c>
      <c r="K488" s="139" t="s">
        <v>4982</v>
      </c>
      <c r="L488" s="139" t="s">
        <v>7</v>
      </c>
      <c r="M488" s="202"/>
    </row>
    <row r="489" spans="1:13" ht="20.100000000000001" customHeight="1" x14ac:dyDescent="0.25">
      <c r="A489" s="139">
        <v>646</v>
      </c>
      <c r="B489" s="139" t="s">
        <v>5066</v>
      </c>
      <c r="C489" s="139" t="s">
        <v>5584</v>
      </c>
      <c r="D489" s="139">
        <v>5286.57</v>
      </c>
      <c r="E489" s="139">
        <v>742</v>
      </c>
      <c r="F489" s="140">
        <v>3922634.94</v>
      </c>
      <c r="G489" s="139">
        <v>0</v>
      </c>
      <c r="H489" s="140">
        <v>0</v>
      </c>
      <c r="I489" s="140">
        <v>0</v>
      </c>
      <c r="J489" s="140">
        <v>3922634.94</v>
      </c>
      <c r="K489" s="139" t="s">
        <v>4982</v>
      </c>
      <c r="L489" s="139" t="s">
        <v>7</v>
      </c>
      <c r="M489" s="202"/>
    </row>
    <row r="490" spans="1:13" ht="20.100000000000001" customHeight="1" x14ac:dyDescent="0.25">
      <c r="A490" s="139">
        <v>647</v>
      </c>
      <c r="B490" s="139" t="s">
        <v>5066</v>
      </c>
      <c r="C490" s="139" t="s">
        <v>5584</v>
      </c>
      <c r="D490" s="139">
        <v>23982.66</v>
      </c>
      <c r="E490" s="139">
        <v>756</v>
      </c>
      <c r="F490" s="140">
        <v>18130890.960000001</v>
      </c>
      <c r="G490" s="139">
        <v>0</v>
      </c>
      <c r="H490" s="140">
        <v>0</v>
      </c>
      <c r="I490" s="140">
        <v>0</v>
      </c>
      <c r="J490" s="140">
        <v>18130890.960000001</v>
      </c>
      <c r="K490" s="139" t="s">
        <v>4982</v>
      </c>
      <c r="L490" s="139" t="s">
        <v>7</v>
      </c>
      <c r="M490" s="202"/>
    </row>
    <row r="491" spans="1:13" ht="20.100000000000001" customHeight="1" x14ac:dyDescent="0.25">
      <c r="A491" s="139">
        <v>648</v>
      </c>
      <c r="B491" s="139" t="s">
        <v>5074</v>
      </c>
      <c r="C491" s="139" t="s">
        <v>5585</v>
      </c>
      <c r="D491" s="139">
        <v>334.05</v>
      </c>
      <c r="E491" s="139">
        <v>474.1</v>
      </c>
      <c r="F491" s="140">
        <v>158373.10999999999</v>
      </c>
      <c r="G491" s="139">
        <v>0</v>
      </c>
      <c r="H491" s="140">
        <v>0</v>
      </c>
      <c r="I491" s="140">
        <v>0</v>
      </c>
      <c r="J491" s="140">
        <v>158373.10999999999</v>
      </c>
      <c r="K491" s="139" t="s">
        <v>5152</v>
      </c>
      <c r="L491" s="139" t="s">
        <v>7</v>
      </c>
      <c r="M491" s="202"/>
    </row>
    <row r="492" spans="1:13" ht="20.100000000000001" customHeight="1" x14ac:dyDescent="0.25">
      <c r="A492" s="139">
        <v>650</v>
      </c>
      <c r="B492" s="139" t="s">
        <v>5075</v>
      </c>
      <c r="C492" s="139" t="s">
        <v>5585</v>
      </c>
      <c r="D492" s="139">
        <v>3671.08</v>
      </c>
      <c r="E492" s="139">
        <v>474.1</v>
      </c>
      <c r="F492" s="140">
        <v>1740459.03</v>
      </c>
      <c r="G492" s="139">
        <v>0</v>
      </c>
      <c r="H492" s="140">
        <v>0</v>
      </c>
      <c r="I492" s="140">
        <v>0</v>
      </c>
      <c r="J492" s="140">
        <v>1740459.03</v>
      </c>
      <c r="K492" s="139" t="s">
        <v>5152</v>
      </c>
      <c r="L492" s="139" t="s">
        <v>7</v>
      </c>
      <c r="M492" s="202"/>
    </row>
    <row r="493" spans="1:13" ht="20.100000000000001" customHeight="1" x14ac:dyDescent="0.25">
      <c r="A493" s="139">
        <v>651</v>
      </c>
      <c r="B493" s="139" t="s">
        <v>5586</v>
      </c>
      <c r="C493" s="139" t="s">
        <v>5585</v>
      </c>
      <c r="D493" s="139">
        <v>2017.7</v>
      </c>
      <c r="E493" s="139">
        <v>474.1</v>
      </c>
      <c r="F493" s="140">
        <v>956591.57</v>
      </c>
      <c r="G493" s="139">
        <v>0</v>
      </c>
      <c r="H493" s="140">
        <v>0</v>
      </c>
      <c r="I493" s="140">
        <v>0</v>
      </c>
      <c r="J493" s="140">
        <v>956591.57</v>
      </c>
      <c r="K493" s="139" t="s">
        <v>5152</v>
      </c>
      <c r="L493" s="139" t="s">
        <v>7</v>
      </c>
      <c r="M493" s="202"/>
    </row>
    <row r="494" spans="1:13" ht="20.100000000000001" customHeight="1" x14ac:dyDescent="0.25">
      <c r="A494" s="139">
        <v>654</v>
      </c>
      <c r="B494" s="139" t="s">
        <v>5587</v>
      </c>
      <c r="C494" s="139" t="s">
        <v>5588</v>
      </c>
      <c r="D494" s="139">
        <v>32157.177</v>
      </c>
      <c r="E494" s="139">
        <v>654.5</v>
      </c>
      <c r="F494" s="140">
        <v>21046872.350000001</v>
      </c>
      <c r="G494" s="139">
        <v>0</v>
      </c>
      <c r="H494" s="140">
        <v>0</v>
      </c>
      <c r="I494" s="140">
        <v>0</v>
      </c>
      <c r="J494" s="140">
        <v>21046872.350000001</v>
      </c>
      <c r="K494" s="139" t="s">
        <v>4982</v>
      </c>
      <c r="L494" s="139" t="s">
        <v>7</v>
      </c>
      <c r="M494" s="202"/>
    </row>
    <row r="495" spans="1:13" ht="20.100000000000001" customHeight="1" x14ac:dyDescent="0.25">
      <c r="A495" s="139">
        <v>655</v>
      </c>
      <c r="B495" s="139" t="s">
        <v>5589</v>
      </c>
      <c r="C495" s="139" t="s">
        <v>5590</v>
      </c>
      <c r="D495" s="139">
        <v>4207.2749999999996</v>
      </c>
      <c r="E495" s="139">
        <v>729.3</v>
      </c>
      <c r="F495" s="140">
        <v>3068365.66</v>
      </c>
      <c r="G495" s="139">
        <v>0</v>
      </c>
      <c r="H495" s="140">
        <v>0</v>
      </c>
      <c r="I495" s="140">
        <v>0</v>
      </c>
      <c r="J495" s="140">
        <v>3068365.66</v>
      </c>
      <c r="K495" s="139" t="s">
        <v>5010</v>
      </c>
      <c r="L495" s="139" t="s">
        <v>7</v>
      </c>
      <c r="M495" s="202"/>
    </row>
    <row r="496" spans="1:13" ht="20.100000000000001" customHeight="1" x14ac:dyDescent="0.25">
      <c r="A496" s="139">
        <v>656</v>
      </c>
      <c r="B496" s="139" t="s">
        <v>5591</v>
      </c>
      <c r="C496" s="139" t="s">
        <v>5590</v>
      </c>
      <c r="D496" s="139">
        <v>4021.2310000000002</v>
      </c>
      <c r="E496" s="139">
        <v>729.3</v>
      </c>
      <c r="F496" s="140">
        <v>2932683.77</v>
      </c>
      <c r="G496" s="139">
        <v>0</v>
      </c>
      <c r="H496" s="140">
        <v>0</v>
      </c>
      <c r="I496" s="140">
        <v>0</v>
      </c>
      <c r="J496" s="140">
        <v>2932683.77</v>
      </c>
      <c r="K496" s="139" t="s">
        <v>5010</v>
      </c>
      <c r="L496" s="139" t="s">
        <v>7</v>
      </c>
      <c r="M496" s="202"/>
    </row>
    <row r="497" spans="1:13" ht="20.100000000000001" customHeight="1" x14ac:dyDescent="0.25">
      <c r="A497" s="139">
        <v>658</v>
      </c>
      <c r="B497" s="139" t="s">
        <v>5592</v>
      </c>
      <c r="C497" s="139" t="s">
        <v>5590</v>
      </c>
      <c r="D497" s="139">
        <v>2230.2640000000001</v>
      </c>
      <c r="E497" s="139">
        <v>729.3</v>
      </c>
      <c r="F497" s="140">
        <v>1626531.54</v>
      </c>
      <c r="G497" s="139">
        <v>0</v>
      </c>
      <c r="H497" s="140">
        <v>0</v>
      </c>
      <c r="I497" s="140">
        <v>0</v>
      </c>
      <c r="J497" s="140">
        <v>1626531.54</v>
      </c>
      <c r="K497" s="139" t="s">
        <v>4989</v>
      </c>
      <c r="L497" s="139" t="s">
        <v>7</v>
      </c>
      <c r="M497" s="202"/>
    </row>
    <row r="498" spans="1:13" ht="20.100000000000001" customHeight="1" x14ac:dyDescent="0.25">
      <c r="A498" s="139">
        <v>660</v>
      </c>
      <c r="B498" s="139" t="s">
        <v>5587</v>
      </c>
      <c r="C498" s="139" t="s">
        <v>5590</v>
      </c>
      <c r="D498" s="139">
        <v>8051.6940000000004</v>
      </c>
      <c r="E498" s="139">
        <v>729.3</v>
      </c>
      <c r="F498" s="140">
        <v>5872100.4299999997</v>
      </c>
      <c r="G498" s="139">
        <v>0</v>
      </c>
      <c r="H498" s="140">
        <v>0</v>
      </c>
      <c r="I498" s="140">
        <v>0</v>
      </c>
      <c r="J498" s="140">
        <v>5872100.4299999997</v>
      </c>
      <c r="K498" s="139" t="s">
        <v>4982</v>
      </c>
      <c r="L498" s="139" t="s">
        <v>7</v>
      </c>
      <c r="M498" s="202"/>
    </row>
    <row r="499" spans="1:13" ht="20.100000000000001" customHeight="1" x14ac:dyDescent="0.25">
      <c r="A499" s="139">
        <v>661</v>
      </c>
      <c r="B499" s="139" t="s">
        <v>5593</v>
      </c>
      <c r="C499" s="139" t="s">
        <v>5594</v>
      </c>
      <c r="D499" s="139">
        <v>1877.2670000000001</v>
      </c>
      <c r="E499" s="139">
        <v>1600</v>
      </c>
      <c r="F499" s="140">
        <v>3003627.2</v>
      </c>
      <c r="G499" s="139">
        <v>0</v>
      </c>
      <c r="H499" s="140">
        <v>0</v>
      </c>
      <c r="I499" s="140">
        <v>0</v>
      </c>
      <c r="J499" s="140">
        <v>3003627.2</v>
      </c>
      <c r="K499" s="139" t="s">
        <v>4978</v>
      </c>
      <c r="L499" s="139" t="s">
        <v>7</v>
      </c>
      <c r="M499" s="202"/>
    </row>
    <row r="500" spans="1:13" ht="20.100000000000001" customHeight="1" x14ac:dyDescent="0.25">
      <c r="A500" s="139">
        <v>662</v>
      </c>
      <c r="B500" s="139" t="s">
        <v>5595</v>
      </c>
      <c r="C500" s="139" t="s">
        <v>5594</v>
      </c>
      <c r="D500" s="139">
        <v>4215.5829999999996</v>
      </c>
      <c r="E500" s="139">
        <v>1600</v>
      </c>
      <c r="F500" s="140">
        <v>6744932.7999999998</v>
      </c>
      <c r="G500" s="139">
        <v>0</v>
      </c>
      <c r="H500" s="140">
        <v>0</v>
      </c>
      <c r="I500" s="140">
        <v>0</v>
      </c>
      <c r="J500" s="140">
        <v>6744932.7999999998</v>
      </c>
      <c r="K500" s="139" t="s">
        <v>5010</v>
      </c>
      <c r="L500" s="139" t="s">
        <v>7</v>
      </c>
      <c r="M500" s="202"/>
    </row>
    <row r="501" spans="1:13" ht="20.100000000000001" customHeight="1" x14ac:dyDescent="0.25">
      <c r="A501" s="139">
        <v>663</v>
      </c>
      <c r="B501" s="139" t="s">
        <v>5596</v>
      </c>
      <c r="C501" s="139" t="s">
        <v>5594</v>
      </c>
      <c r="D501" s="139">
        <v>7647.6189999999997</v>
      </c>
      <c r="E501" s="139">
        <v>1600</v>
      </c>
      <c r="F501" s="140">
        <v>12236190.4</v>
      </c>
      <c r="G501" s="139">
        <v>0</v>
      </c>
      <c r="H501" s="140">
        <v>0</v>
      </c>
      <c r="I501" s="140">
        <v>0</v>
      </c>
      <c r="J501" s="140">
        <v>12236190.4</v>
      </c>
      <c r="K501" s="139" t="s">
        <v>5010</v>
      </c>
      <c r="L501" s="139" t="s">
        <v>7</v>
      </c>
      <c r="M501" s="202"/>
    </row>
    <row r="502" spans="1:13" ht="20.100000000000001" customHeight="1" x14ac:dyDescent="0.25">
      <c r="A502" s="139">
        <v>664</v>
      </c>
      <c r="B502" s="139" t="s">
        <v>5597</v>
      </c>
      <c r="C502" s="139" t="s">
        <v>5594</v>
      </c>
      <c r="D502" s="139">
        <v>8582.5290000000005</v>
      </c>
      <c r="E502" s="139">
        <v>1600</v>
      </c>
      <c r="F502" s="140">
        <v>13732046.4</v>
      </c>
      <c r="G502" s="139">
        <v>0</v>
      </c>
      <c r="H502" s="140">
        <v>0</v>
      </c>
      <c r="I502" s="140">
        <v>0</v>
      </c>
      <c r="J502" s="140">
        <v>13732046.4</v>
      </c>
      <c r="K502" s="139" t="s">
        <v>5010</v>
      </c>
      <c r="L502" s="139" t="s">
        <v>7</v>
      </c>
      <c r="M502" s="202"/>
    </row>
    <row r="503" spans="1:13" ht="20.100000000000001" customHeight="1" x14ac:dyDescent="0.25">
      <c r="A503" s="139">
        <v>666</v>
      </c>
      <c r="B503" s="139" t="s">
        <v>5486</v>
      </c>
      <c r="C503" s="139" t="s">
        <v>5594</v>
      </c>
      <c r="D503" s="139">
        <v>19269.403999999999</v>
      </c>
      <c r="E503" s="139">
        <v>1600</v>
      </c>
      <c r="F503" s="140">
        <v>30831046.399999999</v>
      </c>
      <c r="G503" s="139">
        <v>0</v>
      </c>
      <c r="H503" s="140">
        <v>0</v>
      </c>
      <c r="I503" s="140">
        <v>0</v>
      </c>
      <c r="J503" s="140">
        <v>30831046.399999999</v>
      </c>
      <c r="K503" s="139" t="s">
        <v>4982</v>
      </c>
      <c r="L503" s="139" t="s">
        <v>7</v>
      </c>
      <c r="M503" s="202"/>
    </row>
    <row r="504" spans="1:13" ht="20.100000000000001" customHeight="1" x14ac:dyDescent="0.25">
      <c r="A504" s="139">
        <v>667</v>
      </c>
      <c r="B504" s="139" t="s">
        <v>5598</v>
      </c>
      <c r="C504" s="139" t="s">
        <v>5599</v>
      </c>
      <c r="D504" s="139">
        <v>85.45</v>
      </c>
      <c r="E504" s="139">
        <v>729.3</v>
      </c>
      <c r="F504" s="140">
        <v>62318.69</v>
      </c>
      <c r="G504" s="139">
        <v>0</v>
      </c>
      <c r="H504" s="140">
        <v>0</v>
      </c>
      <c r="I504" s="140">
        <v>0</v>
      </c>
      <c r="J504" s="140">
        <v>62318.69</v>
      </c>
      <c r="K504" s="139" t="s">
        <v>4978</v>
      </c>
      <c r="L504" s="139" t="s">
        <v>7</v>
      </c>
      <c r="M504" s="202"/>
    </row>
    <row r="505" spans="1:13" ht="20.100000000000001" customHeight="1" x14ac:dyDescent="0.25">
      <c r="A505" s="139">
        <v>668</v>
      </c>
      <c r="B505" s="139" t="s">
        <v>5600</v>
      </c>
      <c r="C505" s="139" t="s">
        <v>5599</v>
      </c>
      <c r="D505" s="139">
        <v>646.37</v>
      </c>
      <c r="E505" s="139">
        <v>729.3</v>
      </c>
      <c r="F505" s="140">
        <v>471397.64</v>
      </c>
      <c r="G505" s="139">
        <v>0</v>
      </c>
      <c r="H505" s="140">
        <v>0</v>
      </c>
      <c r="I505" s="140">
        <v>0</v>
      </c>
      <c r="J505" s="140">
        <v>471397.64</v>
      </c>
      <c r="K505" s="139" t="s">
        <v>4978</v>
      </c>
      <c r="L505" s="139" t="s">
        <v>7</v>
      </c>
      <c r="M505" s="202"/>
    </row>
    <row r="506" spans="1:13" ht="20.100000000000001" customHeight="1" x14ac:dyDescent="0.25">
      <c r="A506" s="139">
        <v>670</v>
      </c>
      <c r="B506" s="139" t="s">
        <v>5259</v>
      </c>
      <c r="C506" s="139" t="s">
        <v>5599</v>
      </c>
      <c r="D506" s="139">
        <v>10654.78</v>
      </c>
      <c r="E506" s="139">
        <v>729.3</v>
      </c>
      <c r="F506" s="140">
        <v>7770531.0499999998</v>
      </c>
      <c r="G506" s="139">
        <v>0</v>
      </c>
      <c r="H506" s="140">
        <v>0</v>
      </c>
      <c r="I506" s="140">
        <v>0</v>
      </c>
      <c r="J506" s="140">
        <v>7770531.0499999998</v>
      </c>
      <c r="K506" s="139" t="s">
        <v>4982</v>
      </c>
      <c r="L506" s="139" t="s">
        <v>7</v>
      </c>
      <c r="M506" s="202"/>
    </row>
    <row r="507" spans="1:13" ht="20.100000000000001" customHeight="1" x14ac:dyDescent="0.25">
      <c r="A507" s="139">
        <v>673</v>
      </c>
      <c r="B507" s="139" t="s">
        <v>5066</v>
      </c>
      <c r="C507" s="139" t="s">
        <v>5601</v>
      </c>
      <c r="D507" s="139">
        <v>2341.37</v>
      </c>
      <c r="E507" s="139">
        <v>1166</v>
      </c>
      <c r="F507" s="140">
        <v>2730037.42</v>
      </c>
      <c r="G507" s="139">
        <v>0</v>
      </c>
      <c r="H507" s="140">
        <v>0</v>
      </c>
      <c r="I507" s="140">
        <v>0</v>
      </c>
      <c r="J507" s="140">
        <v>2730037.42</v>
      </c>
      <c r="K507" s="139" t="s">
        <v>4982</v>
      </c>
      <c r="L507" s="139" t="s">
        <v>7</v>
      </c>
      <c r="M507" s="202"/>
    </row>
    <row r="508" spans="1:13" ht="20.100000000000001" customHeight="1" x14ac:dyDescent="0.25">
      <c r="A508" s="139">
        <v>674</v>
      </c>
      <c r="B508" s="139" t="s">
        <v>5602</v>
      </c>
      <c r="C508" s="139" t="s">
        <v>5603</v>
      </c>
      <c r="D508" s="139">
        <v>219.41</v>
      </c>
      <c r="E508" s="139">
        <v>474.1</v>
      </c>
      <c r="F508" s="140">
        <v>104022.28</v>
      </c>
      <c r="G508" s="139">
        <v>0</v>
      </c>
      <c r="H508" s="140">
        <v>0</v>
      </c>
      <c r="I508" s="140">
        <v>0</v>
      </c>
      <c r="J508" s="140">
        <v>104022.28</v>
      </c>
      <c r="K508" s="139" t="s">
        <v>4978</v>
      </c>
      <c r="L508" s="139" t="s">
        <v>7</v>
      </c>
      <c r="M508" s="202"/>
    </row>
    <row r="509" spans="1:13" ht="20.100000000000001" customHeight="1" x14ac:dyDescent="0.25">
      <c r="A509" s="139">
        <v>675</v>
      </c>
      <c r="B509" s="139" t="s">
        <v>5604</v>
      </c>
      <c r="C509" s="139" t="s">
        <v>5603</v>
      </c>
      <c r="D509" s="139">
        <v>6418.02</v>
      </c>
      <c r="E509" s="139">
        <v>474.1</v>
      </c>
      <c r="F509" s="140">
        <v>3042783.28</v>
      </c>
      <c r="G509" s="139">
        <v>0</v>
      </c>
      <c r="H509" s="140">
        <v>0</v>
      </c>
      <c r="I509" s="140">
        <v>0</v>
      </c>
      <c r="J509" s="140">
        <v>3042783.28</v>
      </c>
      <c r="K509" s="139" t="s">
        <v>4978</v>
      </c>
      <c r="L509" s="139" t="s">
        <v>7</v>
      </c>
      <c r="M509" s="202"/>
    </row>
    <row r="510" spans="1:13" ht="20.100000000000001" customHeight="1" x14ac:dyDescent="0.25">
      <c r="A510" s="139">
        <v>676</v>
      </c>
      <c r="B510" s="139" t="s">
        <v>5605</v>
      </c>
      <c r="C510" s="139" t="s">
        <v>5603</v>
      </c>
      <c r="D510" s="139">
        <v>903.35</v>
      </c>
      <c r="E510" s="139">
        <v>474.1</v>
      </c>
      <c r="F510" s="140">
        <v>428278.24</v>
      </c>
      <c r="G510" s="139">
        <v>0</v>
      </c>
      <c r="H510" s="140">
        <v>0</v>
      </c>
      <c r="I510" s="140">
        <v>0</v>
      </c>
      <c r="J510" s="140">
        <v>428278.24</v>
      </c>
      <c r="K510" s="139" t="s">
        <v>4989</v>
      </c>
      <c r="L510" s="139" t="s">
        <v>7</v>
      </c>
      <c r="M510" s="202"/>
    </row>
    <row r="511" spans="1:13" ht="20.100000000000001" customHeight="1" x14ac:dyDescent="0.25">
      <c r="A511" s="139">
        <v>677</v>
      </c>
      <c r="B511" s="139" t="s">
        <v>5606</v>
      </c>
      <c r="C511" s="139" t="s">
        <v>5603</v>
      </c>
      <c r="D511" s="139">
        <v>125</v>
      </c>
      <c r="E511" s="139">
        <v>474.1</v>
      </c>
      <c r="F511" s="140">
        <v>59262.5</v>
      </c>
      <c r="G511" s="139">
        <v>0</v>
      </c>
      <c r="H511" s="140">
        <v>0</v>
      </c>
      <c r="I511" s="140">
        <v>0</v>
      </c>
      <c r="J511" s="140">
        <v>59262.5</v>
      </c>
      <c r="K511" s="139" t="s">
        <v>4989</v>
      </c>
      <c r="L511" s="139" t="s">
        <v>7</v>
      </c>
      <c r="M511" s="202"/>
    </row>
    <row r="512" spans="1:13" ht="20.100000000000001" customHeight="1" x14ac:dyDescent="0.25">
      <c r="A512" s="139">
        <v>678</v>
      </c>
      <c r="B512" s="139" t="s">
        <v>5607</v>
      </c>
      <c r="C512" s="139" t="s">
        <v>5603</v>
      </c>
      <c r="D512" s="139">
        <v>125</v>
      </c>
      <c r="E512" s="139">
        <v>474.1</v>
      </c>
      <c r="F512" s="140">
        <v>59262.5</v>
      </c>
      <c r="G512" s="139">
        <v>0</v>
      </c>
      <c r="H512" s="140">
        <v>0</v>
      </c>
      <c r="I512" s="140">
        <v>0</v>
      </c>
      <c r="J512" s="140">
        <v>59262.5</v>
      </c>
      <c r="K512" s="139" t="s">
        <v>4989</v>
      </c>
      <c r="L512" s="139" t="s">
        <v>7</v>
      </c>
      <c r="M512" s="202"/>
    </row>
    <row r="513" spans="1:13" ht="20.100000000000001" customHeight="1" x14ac:dyDescent="0.25">
      <c r="A513" s="139">
        <v>679</v>
      </c>
      <c r="B513" s="139" t="s">
        <v>5608</v>
      </c>
      <c r="C513" s="139" t="s">
        <v>5603</v>
      </c>
      <c r="D513" s="139">
        <v>5234.21</v>
      </c>
      <c r="E513" s="139">
        <v>474.1</v>
      </c>
      <c r="F513" s="140">
        <v>2481538.96</v>
      </c>
      <c r="G513" s="139">
        <v>0</v>
      </c>
      <c r="H513" s="140">
        <v>0</v>
      </c>
      <c r="I513" s="140">
        <v>0</v>
      </c>
      <c r="J513" s="140">
        <v>2481538.96</v>
      </c>
      <c r="K513" s="139" t="s">
        <v>5043</v>
      </c>
      <c r="L513" s="139" t="s">
        <v>7</v>
      </c>
      <c r="M513" s="202"/>
    </row>
    <row r="514" spans="1:13" ht="20.100000000000001" customHeight="1" x14ac:dyDescent="0.25">
      <c r="A514" s="139">
        <v>680</v>
      </c>
      <c r="B514" s="139" t="s">
        <v>5609</v>
      </c>
      <c r="C514" s="139" t="s">
        <v>5603</v>
      </c>
      <c r="D514" s="139">
        <v>4190</v>
      </c>
      <c r="E514" s="139">
        <v>474.1</v>
      </c>
      <c r="F514" s="140">
        <v>1986479</v>
      </c>
      <c r="G514" s="139">
        <v>0</v>
      </c>
      <c r="H514" s="140">
        <v>0</v>
      </c>
      <c r="I514" s="140">
        <v>0</v>
      </c>
      <c r="J514" s="140">
        <v>1986479</v>
      </c>
      <c r="K514" s="139" t="s">
        <v>5043</v>
      </c>
      <c r="L514" s="139" t="s">
        <v>7</v>
      </c>
      <c r="M514" s="202"/>
    </row>
    <row r="515" spans="1:13" ht="20.100000000000001" customHeight="1" x14ac:dyDescent="0.25">
      <c r="A515" s="139">
        <v>681</v>
      </c>
      <c r="B515" s="139" t="s">
        <v>5610</v>
      </c>
      <c r="C515" s="139" t="s">
        <v>5603</v>
      </c>
      <c r="D515" s="139">
        <v>11596.3</v>
      </c>
      <c r="E515" s="139">
        <v>474.1</v>
      </c>
      <c r="F515" s="140">
        <v>5497805.8300000001</v>
      </c>
      <c r="G515" s="139">
        <v>0</v>
      </c>
      <c r="H515" s="140">
        <v>0</v>
      </c>
      <c r="I515" s="140">
        <v>0</v>
      </c>
      <c r="J515" s="140">
        <v>5497805.8300000001</v>
      </c>
      <c r="K515" s="139" t="s">
        <v>5043</v>
      </c>
      <c r="L515" s="139" t="s">
        <v>7</v>
      </c>
      <c r="M515" s="202"/>
    </row>
    <row r="516" spans="1:13" ht="20.100000000000001" customHeight="1" x14ac:dyDescent="0.25">
      <c r="A516" s="139">
        <v>682</v>
      </c>
      <c r="B516" s="139" t="s">
        <v>5611</v>
      </c>
      <c r="C516" s="139" t="s">
        <v>5603</v>
      </c>
      <c r="D516" s="139">
        <v>1498.7</v>
      </c>
      <c r="E516" s="139">
        <v>474.1</v>
      </c>
      <c r="F516" s="140">
        <v>710533.67</v>
      </c>
      <c r="G516" s="139">
        <v>0</v>
      </c>
      <c r="H516" s="140">
        <v>0</v>
      </c>
      <c r="I516" s="140">
        <v>0</v>
      </c>
      <c r="J516" s="140">
        <v>710533.67</v>
      </c>
      <c r="K516" s="139" t="s">
        <v>5043</v>
      </c>
      <c r="L516" s="139" t="s">
        <v>7</v>
      </c>
      <c r="M516" s="202"/>
    </row>
    <row r="517" spans="1:13" ht="20.100000000000001" customHeight="1" x14ac:dyDescent="0.25">
      <c r="A517" s="139">
        <v>683</v>
      </c>
      <c r="B517" s="139" t="s">
        <v>5612</v>
      </c>
      <c r="C517" s="139" t="s">
        <v>5603</v>
      </c>
      <c r="D517" s="139">
        <v>4198.2</v>
      </c>
      <c r="E517" s="139">
        <v>474.1</v>
      </c>
      <c r="F517" s="140">
        <v>1990366.62</v>
      </c>
      <c r="G517" s="139">
        <v>0</v>
      </c>
      <c r="H517" s="140">
        <v>0</v>
      </c>
      <c r="I517" s="140">
        <v>0</v>
      </c>
      <c r="J517" s="140">
        <v>1990366.62</v>
      </c>
      <c r="K517" s="139" t="s">
        <v>5043</v>
      </c>
      <c r="L517" s="139" t="s">
        <v>7</v>
      </c>
      <c r="M517" s="202"/>
    </row>
    <row r="518" spans="1:13" ht="20.100000000000001" customHeight="1" x14ac:dyDescent="0.25">
      <c r="A518" s="139">
        <v>684</v>
      </c>
      <c r="B518" s="139" t="s">
        <v>5613</v>
      </c>
      <c r="C518" s="139" t="s">
        <v>5603</v>
      </c>
      <c r="D518" s="139">
        <v>3574.15</v>
      </c>
      <c r="E518" s="139">
        <v>474.1</v>
      </c>
      <c r="F518" s="140">
        <v>1694504.52</v>
      </c>
      <c r="G518" s="139">
        <v>0</v>
      </c>
      <c r="H518" s="140">
        <v>0</v>
      </c>
      <c r="I518" s="140">
        <v>0</v>
      </c>
      <c r="J518" s="140">
        <v>1694504.52</v>
      </c>
      <c r="K518" s="139" t="s">
        <v>5043</v>
      </c>
      <c r="L518" s="139" t="s">
        <v>7</v>
      </c>
      <c r="M518" s="202"/>
    </row>
    <row r="519" spans="1:13" ht="20.100000000000001" customHeight="1" x14ac:dyDescent="0.25">
      <c r="A519" s="139">
        <v>685</v>
      </c>
      <c r="B519" s="139" t="s">
        <v>5614</v>
      </c>
      <c r="C519" s="139" t="s">
        <v>5603</v>
      </c>
      <c r="D519" s="139">
        <v>7490.74</v>
      </c>
      <c r="E519" s="139">
        <v>474.1</v>
      </c>
      <c r="F519" s="140">
        <v>3551359.83</v>
      </c>
      <c r="G519" s="139">
        <v>0</v>
      </c>
      <c r="H519" s="140">
        <v>0</v>
      </c>
      <c r="I519" s="140">
        <v>0</v>
      </c>
      <c r="J519" s="140">
        <v>3551359.83</v>
      </c>
      <c r="K519" s="139" t="s">
        <v>5043</v>
      </c>
      <c r="L519" s="139" t="s">
        <v>7</v>
      </c>
      <c r="M519" s="202"/>
    </row>
    <row r="520" spans="1:13" ht="20.100000000000001" customHeight="1" x14ac:dyDescent="0.25">
      <c r="A520" s="139">
        <v>686</v>
      </c>
      <c r="B520" s="139" t="s">
        <v>5615</v>
      </c>
      <c r="C520" s="139" t="s">
        <v>5603</v>
      </c>
      <c r="D520" s="139">
        <v>24790.84</v>
      </c>
      <c r="E520" s="139">
        <v>474.1</v>
      </c>
      <c r="F520" s="140">
        <v>11753337.24</v>
      </c>
      <c r="G520" s="139">
        <v>0</v>
      </c>
      <c r="H520" s="140">
        <v>0</v>
      </c>
      <c r="I520" s="140">
        <v>0</v>
      </c>
      <c r="J520" s="140">
        <v>11753337.24</v>
      </c>
      <c r="K520" s="139" t="s">
        <v>5043</v>
      </c>
      <c r="L520" s="139" t="s">
        <v>7</v>
      </c>
      <c r="M520" s="202"/>
    </row>
    <row r="521" spans="1:13" ht="20.100000000000001" customHeight="1" x14ac:dyDescent="0.25">
      <c r="A521" s="139">
        <v>687</v>
      </c>
      <c r="B521" s="139" t="s">
        <v>5616</v>
      </c>
      <c r="C521" s="139" t="s">
        <v>9</v>
      </c>
      <c r="D521" s="139">
        <v>1051.4770000000001</v>
      </c>
      <c r="E521" s="139">
        <v>817</v>
      </c>
      <c r="F521" s="140">
        <v>859056.71</v>
      </c>
      <c r="G521" s="139">
        <v>0</v>
      </c>
      <c r="H521" s="140">
        <v>0</v>
      </c>
      <c r="I521" s="140">
        <v>0</v>
      </c>
      <c r="J521" s="140">
        <v>859056.71</v>
      </c>
      <c r="K521" s="139" t="s">
        <v>4980</v>
      </c>
      <c r="L521" s="139" t="s">
        <v>8</v>
      </c>
      <c r="M521" s="202"/>
    </row>
    <row r="522" spans="1:13" ht="20.100000000000001" customHeight="1" x14ac:dyDescent="0.25">
      <c r="A522" s="139">
        <v>688</v>
      </c>
      <c r="B522" s="139" t="s">
        <v>5617</v>
      </c>
      <c r="C522" s="139" t="s">
        <v>5603</v>
      </c>
      <c r="D522" s="139">
        <v>342.16</v>
      </c>
      <c r="E522" s="139">
        <v>474.1</v>
      </c>
      <c r="F522" s="140">
        <v>162218.06</v>
      </c>
      <c r="G522" s="139">
        <v>0</v>
      </c>
      <c r="H522" s="140">
        <v>0</v>
      </c>
      <c r="I522" s="140">
        <v>0</v>
      </c>
      <c r="J522" s="140">
        <v>162218.06</v>
      </c>
      <c r="K522" s="139" t="s">
        <v>4980</v>
      </c>
      <c r="L522" s="139" t="s">
        <v>7</v>
      </c>
      <c r="M522" s="202"/>
    </row>
    <row r="523" spans="1:13" ht="20.100000000000001" customHeight="1" x14ac:dyDescent="0.25">
      <c r="A523" s="139">
        <v>689</v>
      </c>
      <c r="B523" s="139" t="s">
        <v>5618</v>
      </c>
      <c r="C523" s="139" t="s">
        <v>5603</v>
      </c>
      <c r="D523" s="139">
        <v>182.16</v>
      </c>
      <c r="E523" s="139">
        <v>474.1</v>
      </c>
      <c r="F523" s="140">
        <v>86362.06</v>
      </c>
      <c r="G523" s="139">
        <v>0</v>
      </c>
      <c r="H523" s="140">
        <v>0</v>
      </c>
      <c r="I523" s="140">
        <v>0</v>
      </c>
      <c r="J523" s="140">
        <v>86362.06</v>
      </c>
      <c r="K523" s="139" t="s">
        <v>4980</v>
      </c>
      <c r="L523" s="139" t="s">
        <v>7</v>
      </c>
      <c r="M523" s="202"/>
    </row>
    <row r="524" spans="1:13" ht="20.100000000000001" customHeight="1" x14ac:dyDescent="0.25">
      <c r="A524" s="139">
        <v>690</v>
      </c>
      <c r="B524" s="139" t="s">
        <v>5619</v>
      </c>
      <c r="C524" s="139" t="s">
        <v>5603</v>
      </c>
      <c r="D524" s="139">
        <v>182.18</v>
      </c>
      <c r="E524" s="139">
        <v>474.1</v>
      </c>
      <c r="F524" s="140">
        <v>86371.54</v>
      </c>
      <c r="G524" s="139">
        <v>0</v>
      </c>
      <c r="H524" s="140">
        <v>0</v>
      </c>
      <c r="I524" s="140">
        <v>0</v>
      </c>
      <c r="J524" s="140">
        <v>86371.54</v>
      </c>
      <c r="K524" s="139" t="s">
        <v>4980</v>
      </c>
      <c r="L524" s="139" t="s">
        <v>7</v>
      </c>
      <c r="M524" s="202"/>
    </row>
    <row r="525" spans="1:13" ht="20.100000000000001" customHeight="1" x14ac:dyDescent="0.25">
      <c r="A525" s="139">
        <v>691</v>
      </c>
      <c r="B525" s="139" t="s">
        <v>5620</v>
      </c>
      <c r="C525" s="139" t="s">
        <v>5603</v>
      </c>
      <c r="D525" s="139">
        <v>177.78</v>
      </c>
      <c r="E525" s="139">
        <v>474.1</v>
      </c>
      <c r="F525" s="140">
        <v>84285.5</v>
      </c>
      <c r="G525" s="139">
        <v>0</v>
      </c>
      <c r="H525" s="140">
        <v>0</v>
      </c>
      <c r="I525" s="140">
        <v>0</v>
      </c>
      <c r="J525" s="140">
        <v>84285.5</v>
      </c>
      <c r="K525" s="139" t="s">
        <v>4980</v>
      </c>
      <c r="L525" s="139" t="s">
        <v>7</v>
      </c>
      <c r="M525" s="202"/>
    </row>
    <row r="526" spans="1:13" ht="20.100000000000001" customHeight="1" x14ac:dyDescent="0.25">
      <c r="A526" s="139">
        <v>692</v>
      </c>
      <c r="B526" s="139" t="s">
        <v>5621</v>
      </c>
      <c r="C526" s="139" t="s">
        <v>5603</v>
      </c>
      <c r="D526" s="139">
        <v>160.11000000000001</v>
      </c>
      <c r="E526" s="139">
        <v>474.1</v>
      </c>
      <c r="F526" s="140">
        <v>75908.149999999994</v>
      </c>
      <c r="G526" s="139">
        <v>0</v>
      </c>
      <c r="H526" s="140">
        <v>0</v>
      </c>
      <c r="I526" s="140">
        <v>0</v>
      </c>
      <c r="J526" s="140">
        <v>75908.149999999994</v>
      </c>
      <c r="K526" s="139" t="s">
        <v>4980</v>
      </c>
      <c r="L526" s="139" t="s">
        <v>7</v>
      </c>
      <c r="M526" s="202"/>
    </row>
    <row r="527" spans="1:13" ht="20.100000000000001" customHeight="1" x14ac:dyDescent="0.25">
      <c r="A527" s="139">
        <v>693</v>
      </c>
      <c r="B527" s="139" t="s">
        <v>5622</v>
      </c>
      <c r="C527" s="139" t="s">
        <v>5603</v>
      </c>
      <c r="D527" s="139">
        <v>160.03</v>
      </c>
      <c r="E527" s="139">
        <v>474.1</v>
      </c>
      <c r="F527" s="140">
        <v>75870.22</v>
      </c>
      <c r="G527" s="139">
        <v>0</v>
      </c>
      <c r="H527" s="140">
        <v>0</v>
      </c>
      <c r="I527" s="140">
        <v>0</v>
      </c>
      <c r="J527" s="140">
        <v>75870.22</v>
      </c>
      <c r="K527" s="139" t="s">
        <v>4980</v>
      </c>
      <c r="L527" s="139" t="s">
        <v>7</v>
      </c>
      <c r="M527" s="202"/>
    </row>
    <row r="528" spans="1:13" ht="20.100000000000001" customHeight="1" x14ac:dyDescent="0.25">
      <c r="A528" s="139">
        <v>694</v>
      </c>
      <c r="B528" s="139" t="s">
        <v>5623</v>
      </c>
      <c r="C528" s="139" t="s">
        <v>5603</v>
      </c>
      <c r="D528" s="139">
        <v>161.91999999999999</v>
      </c>
      <c r="E528" s="139">
        <v>474.1</v>
      </c>
      <c r="F528" s="140">
        <v>76766.27</v>
      </c>
      <c r="G528" s="139">
        <v>0</v>
      </c>
      <c r="H528" s="140">
        <v>0</v>
      </c>
      <c r="I528" s="140">
        <v>0</v>
      </c>
      <c r="J528" s="140">
        <v>76766.27</v>
      </c>
      <c r="K528" s="139" t="s">
        <v>4980</v>
      </c>
      <c r="L528" s="139" t="s">
        <v>7</v>
      </c>
      <c r="M528" s="202"/>
    </row>
    <row r="529" spans="1:13" ht="20.100000000000001" customHeight="1" x14ac:dyDescent="0.25">
      <c r="A529" s="139">
        <v>695</v>
      </c>
      <c r="B529" s="139" t="s">
        <v>5624</v>
      </c>
      <c r="C529" s="139" t="s">
        <v>5603</v>
      </c>
      <c r="D529" s="139">
        <v>165.88</v>
      </c>
      <c r="E529" s="139">
        <v>474.1</v>
      </c>
      <c r="F529" s="140">
        <v>78643.710000000006</v>
      </c>
      <c r="G529" s="139">
        <v>0</v>
      </c>
      <c r="H529" s="140">
        <v>0</v>
      </c>
      <c r="I529" s="140">
        <v>0</v>
      </c>
      <c r="J529" s="140">
        <v>78643.710000000006</v>
      </c>
      <c r="K529" s="139" t="s">
        <v>4980</v>
      </c>
      <c r="L529" s="139" t="s">
        <v>7</v>
      </c>
      <c r="M529" s="202"/>
    </row>
    <row r="530" spans="1:13" ht="20.100000000000001" customHeight="1" x14ac:dyDescent="0.25">
      <c r="A530" s="139">
        <v>696</v>
      </c>
      <c r="B530" s="139" t="s">
        <v>5625</v>
      </c>
      <c r="C530" s="139" t="s">
        <v>5603</v>
      </c>
      <c r="D530" s="139">
        <v>185.93</v>
      </c>
      <c r="E530" s="139">
        <v>474.1</v>
      </c>
      <c r="F530" s="140">
        <v>88149.41</v>
      </c>
      <c r="G530" s="139">
        <v>0</v>
      </c>
      <c r="H530" s="140">
        <v>0</v>
      </c>
      <c r="I530" s="140">
        <v>0</v>
      </c>
      <c r="J530" s="140">
        <v>88149.41</v>
      </c>
      <c r="K530" s="139" t="s">
        <v>4980</v>
      </c>
      <c r="L530" s="139" t="s">
        <v>7</v>
      </c>
      <c r="M530" s="202"/>
    </row>
    <row r="531" spans="1:13" ht="20.100000000000001" customHeight="1" x14ac:dyDescent="0.25">
      <c r="A531" s="139">
        <v>697</v>
      </c>
      <c r="B531" s="139" t="s">
        <v>5626</v>
      </c>
      <c r="C531" s="139" t="s">
        <v>5603</v>
      </c>
      <c r="D531" s="139">
        <v>375.41</v>
      </c>
      <c r="E531" s="139">
        <v>474.1</v>
      </c>
      <c r="F531" s="140">
        <v>177981.88</v>
      </c>
      <c r="G531" s="139">
        <v>0</v>
      </c>
      <c r="H531" s="140">
        <v>0</v>
      </c>
      <c r="I531" s="140">
        <v>0</v>
      </c>
      <c r="J531" s="140">
        <v>177981.88</v>
      </c>
      <c r="K531" s="139" t="s">
        <v>4980</v>
      </c>
      <c r="L531" s="139" t="s">
        <v>7</v>
      </c>
      <c r="M531" s="202"/>
    </row>
    <row r="532" spans="1:13" ht="20.100000000000001" customHeight="1" x14ac:dyDescent="0.25">
      <c r="A532" s="139">
        <v>698</v>
      </c>
      <c r="B532" s="139" t="s">
        <v>5627</v>
      </c>
      <c r="C532" s="139" t="s">
        <v>5603</v>
      </c>
      <c r="D532" s="139">
        <v>189.38</v>
      </c>
      <c r="E532" s="139">
        <v>474.1</v>
      </c>
      <c r="F532" s="140">
        <v>89785.06</v>
      </c>
      <c r="G532" s="139">
        <v>0</v>
      </c>
      <c r="H532" s="140">
        <v>0</v>
      </c>
      <c r="I532" s="140">
        <v>0</v>
      </c>
      <c r="J532" s="140">
        <v>89785.06</v>
      </c>
      <c r="K532" s="139" t="s">
        <v>4980</v>
      </c>
      <c r="L532" s="139" t="s">
        <v>7</v>
      </c>
      <c r="M532" s="202"/>
    </row>
    <row r="533" spans="1:13" ht="20.100000000000001" customHeight="1" x14ac:dyDescent="0.25">
      <c r="A533" s="139">
        <v>699</v>
      </c>
      <c r="B533" s="139" t="s">
        <v>5628</v>
      </c>
      <c r="C533" s="139" t="s">
        <v>5603</v>
      </c>
      <c r="D533" s="139">
        <v>177</v>
      </c>
      <c r="E533" s="139">
        <v>474.1</v>
      </c>
      <c r="F533" s="140">
        <v>83915.7</v>
      </c>
      <c r="G533" s="139">
        <v>0</v>
      </c>
      <c r="H533" s="140">
        <v>0</v>
      </c>
      <c r="I533" s="140">
        <v>0</v>
      </c>
      <c r="J533" s="140">
        <v>83915.7</v>
      </c>
      <c r="K533" s="139" t="s">
        <v>4980</v>
      </c>
      <c r="L533" s="139" t="s">
        <v>7</v>
      </c>
      <c r="M533" s="202"/>
    </row>
    <row r="534" spans="1:13" ht="20.100000000000001" customHeight="1" x14ac:dyDescent="0.25">
      <c r="A534" s="139">
        <v>700</v>
      </c>
      <c r="B534" s="139" t="s">
        <v>5629</v>
      </c>
      <c r="C534" s="139" t="s">
        <v>5603</v>
      </c>
      <c r="D534" s="139">
        <v>160</v>
      </c>
      <c r="E534" s="139">
        <v>474.1</v>
      </c>
      <c r="F534" s="140">
        <v>75856</v>
      </c>
      <c r="G534" s="139">
        <v>0</v>
      </c>
      <c r="H534" s="140">
        <v>0</v>
      </c>
      <c r="I534" s="140">
        <v>0</v>
      </c>
      <c r="J534" s="140">
        <v>75856</v>
      </c>
      <c r="K534" s="139" t="s">
        <v>4980</v>
      </c>
      <c r="L534" s="139" t="s">
        <v>7</v>
      </c>
      <c r="M534" s="202"/>
    </row>
    <row r="535" spans="1:13" ht="20.100000000000001" customHeight="1" x14ac:dyDescent="0.25">
      <c r="A535" s="139">
        <v>701</v>
      </c>
      <c r="B535" s="139" t="s">
        <v>5630</v>
      </c>
      <c r="C535" s="139" t="s">
        <v>5603</v>
      </c>
      <c r="D535" s="139">
        <v>160</v>
      </c>
      <c r="E535" s="139">
        <v>474.1</v>
      </c>
      <c r="F535" s="140">
        <v>75856</v>
      </c>
      <c r="G535" s="139">
        <v>0</v>
      </c>
      <c r="H535" s="140">
        <v>0</v>
      </c>
      <c r="I535" s="140">
        <v>0</v>
      </c>
      <c r="J535" s="140">
        <v>75856</v>
      </c>
      <c r="K535" s="139" t="s">
        <v>4980</v>
      </c>
      <c r="L535" s="139" t="s">
        <v>7</v>
      </c>
      <c r="M535" s="202"/>
    </row>
    <row r="536" spans="1:13" ht="20.100000000000001" customHeight="1" x14ac:dyDescent="0.25">
      <c r="A536" s="139">
        <v>702</v>
      </c>
      <c r="B536" s="139" t="s">
        <v>5631</v>
      </c>
      <c r="C536" s="139" t="s">
        <v>5603</v>
      </c>
      <c r="D536" s="139">
        <v>202.56</v>
      </c>
      <c r="E536" s="139">
        <v>474.1</v>
      </c>
      <c r="F536" s="140">
        <v>96033.7</v>
      </c>
      <c r="G536" s="139">
        <v>0</v>
      </c>
      <c r="H536" s="140">
        <v>0</v>
      </c>
      <c r="I536" s="140">
        <v>0</v>
      </c>
      <c r="J536" s="140">
        <v>96033.7</v>
      </c>
      <c r="K536" s="139" t="s">
        <v>4980</v>
      </c>
      <c r="L536" s="139" t="s">
        <v>7</v>
      </c>
      <c r="M536" s="202"/>
    </row>
    <row r="537" spans="1:13" ht="20.100000000000001" customHeight="1" x14ac:dyDescent="0.25">
      <c r="A537" s="139">
        <v>703</v>
      </c>
      <c r="B537" s="139" t="s">
        <v>5632</v>
      </c>
      <c r="C537" s="139" t="s">
        <v>5603</v>
      </c>
      <c r="D537" s="139">
        <v>249.8</v>
      </c>
      <c r="E537" s="139">
        <v>474.1</v>
      </c>
      <c r="F537" s="140">
        <v>118430.18</v>
      </c>
      <c r="G537" s="139">
        <v>0</v>
      </c>
      <c r="H537" s="140">
        <v>0</v>
      </c>
      <c r="I537" s="140">
        <v>0</v>
      </c>
      <c r="J537" s="140">
        <v>118430.18</v>
      </c>
      <c r="K537" s="139" t="s">
        <v>4980</v>
      </c>
      <c r="L537" s="139" t="s">
        <v>7</v>
      </c>
      <c r="M537" s="202"/>
    </row>
    <row r="538" spans="1:13" ht="20.100000000000001" customHeight="1" x14ac:dyDescent="0.25">
      <c r="A538" s="139">
        <v>704</v>
      </c>
      <c r="B538" s="139" t="s">
        <v>5633</v>
      </c>
      <c r="C538" s="139" t="s">
        <v>5603</v>
      </c>
      <c r="D538" s="139">
        <v>190.85</v>
      </c>
      <c r="E538" s="139">
        <v>474.1</v>
      </c>
      <c r="F538" s="140">
        <v>90481.99</v>
      </c>
      <c r="G538" s="139">
        <v>0</v>
      </c>
      <c r="H538" s="140">
        <v>0</v>
      </c>
      <c r="I538" s="140">
        <v>0</v>
      </c>
      <c r="J538" s="140">
        <v>90481.99</v>
      </c>
      <c r="K538" s="139" t="s">
        <v>4980</v>
      </c>
      <c r="L538" s="139" t="s">
        <v>7</v>
      </c>
      <c r="M538" s="202"/>
    </row>
    <row r="539" spans="1:13" ht="20.100000000000001" customHeight="1" x14ac:dyDescent="0.25">
      <c r="A539" s="139">
        <v>705</v>
      </c>
      <c r="B539" s="139" t="s">
        <v>5634</v>
      </c>
      <c r="C539" s="139" t="s">
        <v>5603</v>
      </c>
      <c r="D539" s="139">
        <v>883.12</v>
      </c>
      <c r="E539" s="139">
        <v>474.1</v>
      </c>
      <c r="F539" s="140">
        <v>418687.19</v>
      </c>
      <c r="G539" s="139">
        <v>0</v>
      </c>
      <c r="H539" s="140">
        <v>0</v>
      </c>
      <c r="I539" s="140">
        <v>0</v>
      </c>
      <c r="J539" s="140">
        <v>418687.19</v>
      </c>
      <c r="K539" s="139" t="s">
        <v>4980</v>
      </c>
      <c r="L539" s="139" t="s">
        <v>7</v>
      </c>
      <c r="M539" s="202"/>
    </row>
    <row r="540" spans="1:13" ht="20.100000000000001" customHeight="1" x14ac:dyDescent="0.25">
      <c r="A540" s="139">
        <v>706</v>
      </c>
      <c r="B540" s="139" t="s">
        <v>5635</v>
      </c>
      <c r="C540" s="139" t="s">
        <v>5603</v>
      </c>
      <c r="D540" s="139">
        <v>294.70999999999998</v>
      </c>
      <c r="E540" s="139">
        <v>474.1</v>
      </c>
      <c r="F540" s="140">
        <v>139722.01</v>
      </c>
      <c r="G540" s="139">
        <v>0</v>
      </c>
      <c r="H540" s="140">
        <v>0</v>
      </c>
      <c r="I540" s="140">
        <v>0</v>
      </c>
      <c r="J540" s="140">
        <v>139722.01</v>
      </c>
      <c r="K540" s="139" t="s">
        <v>4980</v>
      </c>
      <c r="L540" s="139" t="s">
        <v>7</v>
      </c>
      <c r="M540" s="202"/>
    </row>
    <row r="541" spans="1:13" ht="20.100000000000001" customHeight="1" x14ac:dyDescent="0.25">
      <c r="A541" s="139">
        <v>707</v>
      </c>
      <c r="B541" s="139" t="s">
        <v>5636</v>
      </c>
      <c r="C541" s="139" t="s">
        <v>5603</v>
      </c>
      <c r="D541" s="139">
        <v>160</v>
      </c>
      <c r="E541" s="139">
        <v>474.1</v>
      </c>
      <c r="F541" s="140">
        <v>75856</v>
      </c>
      <c r="G541" s="139">
        <v>0</v>
      </c>
      <c r="H541" s="140">
        <v>0</v>
      </c>
      <c r="I541" s="140">
        <v>0</v>
      </c>
      <c r="J541" s="140">
        <v>75856</v>
      </c>
      <c r="K541" s="139" t="s">
        <v>4980</v>
      </c>
      <c r="L541" s="139" t="s">
        <v>7</v>
      </c>
      <c r="M541" s="202"/>
    </row>
    <row r="542" spans="1:13" ht="20.100000000000001" customHeight="1" x14ac:dyDescent="0.25">
      <c r="A542" s="139">
        <v>708</v>
      </c>
      <c r="B542" s="139" t="s">
        <v>5637</v>
      </c>
      <c r="C542" s="139" t="s">
        <v>5603</v>
      </c>
      <c r="D542" s="139">
        <v>160</v>
      </c>
      <c r="E542" s="139">
        <v>474.1</v>
      </c>
      <c r="F542" s="140">
        <v>75856</v>
      </c>
      <c r="G542" s="139">
        <v>0</v>
      </c>
      <c r="H542" s="140">
        <v>0</v>
      </c>
      <c r="I542" s="140">
        <v>0</v>
      </c>
      <c r="J542" s="140">
        <v>75856</v>
      </c>
      <c r="K542" s="139" t="s">
        <v>4980</v>
      </c>
      <c r="L542" s="139" t="s">
        <v>7</v>
      </c>
      <c r="M542" s="202"/>
    </row>
    <row r="543" spans="1:13" ht="20.100000000000001" customHeight="1" x14ac:dyDescent="0.25">
      <c r="A543" s="139">
        <v>709</v>
      </c>
      <c r="B543" s="139" t="s">
        <v>5638</v>
      </c>
      <c r="C543" s="139" t="s">
        <v>5603</v>
      </c>
      <c r="D543" s="139">
        <v>160</v>
      </c>
      <c r="E543" s="139">
        <v>474.1</v>
      </c>
      <c r="F543" s="140">
        <v>75856</v>
      </c>
      <c r="G543" s="139">
        <v>0</v>
      </c>
      <c r="H543" s="140">
        <v>0</v>
      </c>
      <c r="I543" s="140">
        <v>0</v>
      </c>
      <c r="J543" s="140">
        <v>75856</v>
      </c>
      <c r="K543" s="139" t="s">
        <v>4980</v>
      </c>
      <c r="L543" s="139" t="s">
        <v>7</v>
      </c>
      <c r="M543" s="202"/>
    </row>
    <row r="544" spans="1:13" ht="20.100000000000001" customHeight="1" x14ac:dyDescent="0.25">
      <c r="A544" s="139">
        <v>710</v>
      </c>
      <c r="B544" s="139" t="s">
        <v>5639</v>
      </c>
      <c r="C544" s="139" t="s">
        <v>5603</v>
      </c>
      <c r="D544" s="139">
        <v>160</v>
      </c>
      <c r="E544" s="139">
        <v>474.1</v>
      </c>
      <c r="F544" s="140">
        <v>75856</v>
      </c>
      <c r="G544" s="139">
        <v>0</v>
      </c>
      <c r="H544" s="140">
        <v>0</v>
      </c>
      <c r="I544" s="140">
        <v>0</v>
      </c>
      <c r="J544" s="140">
        <v>75856</v>
      </c>
      <c r="K544" s="139" t="s">
        <v>4980</v>
      </c>
      <c r="L544" s="139" t="s">
        <v>7</v>
      </c>
      <c r="M544" s="202"/>
    </row>
    <row r="545" spans="1:13" ht="20.100000000000001" customHeight="1" x14ac:dyDescent="0.25">
      <c r="A545" s="139">
        <v>711</v>
      </c>
      <c r="B545" s="139" t="s">
        <v>5640</v>
      </c>
      <c r="C545" s="139" t="s">
        <v>5603</v>
      </c>
      <c r="D545" s="139">
        <v>160</v>
      </c>
      <c r="E545" s="139">
        <v>474.1</v>
      </c>
      <c r="F545" s="140">
        <v>75856</v>
      </c>
      <c r="G545" s="139">
        <v>0</v>
      </c>
      <c r="H545" s="140">
        <v>0</v>
      </c>
      <c r="I545" s="140">
        <v>0</v>
      </c>
      <c r="J545" s="140">
        <v>75856</v>
      </c>
      <c r="K545" s="139" t="s">
        <v>4980</v>
      </c>
      <c r="L545" s="139" t="s">
        <v>7</v>
      </c>
      <c r="M545" s="202"/>
    </row>
    <row r="546" spans="1:13" ht="20.100000000000001" customHeight="1" x14ac:dyDescent="0.25">
      <c r="A546" s="139">
        <v>712</v>
      </c>
      <c r="B546" s="139" t="s">
        <v>5641</v>
      </c>
      <c r="C546" s="139" t="s">
        <v>5603</v>
      </c>
      <c r="D546" s="139">
        <v>160</v>
      </c>
      <c r="E546" s="139">
        <v>474.1</v>
      </c>
      <c r="F546" s="140">
        <v>75856</v>
      </c>
      <c r="G546" s="139">
        <v>0</v>
      </c>
      <c r="H546" s="140">
        <v>0</v>
      </c>
      <c r="I546" s="140">
        <v>0</v>
      </c>
      <c r="J546" s="140">
        <v>75856</v>
      </c>
      <c r="K546" s="139" t="s">
        <v>4980</v>
      </c>
      <c r="L546" s="139" t="s">
        <v>7</v>
      </c>
      <c r="M546" s="202"/>
    </row>
    <row r="547" spans="1:13" ht="20.100000000000001" customHeight="1" x14ac:dyDescent="0.25">
      <c r="A547" s="139">
        <v>713</v>
      </c>
      <c r="B547" s="139" t="s">
        <v>5642</v>
      </c>
      <c r="C547" s="139" t="s">
        <v>5603</v>
      </c>
      <c r="D547" s="139">
        <v>175.85</v>
      </c>
      <c r="E547" s="139">
        <v>474.1</v>
      </c>
      <c r="F547" s="140">
        <v>83370.490000000005</v>
      </c>
      <c r="G547" s="139">
        <v>0</v>
      </c>
      <c r="H547" s="140">
        <v>0</v>
      </c>
      <c r="I547" s="140">
        <v>0</v>
      </c>
      <c r="J547" s="140">
        <v>83370.490000000005</v>
      </c>
      <c r="K547" s="139" t="s">
        <v>4980</v>
      </c>
      <c r="L547" s="139" t="s">
        <v>7</v>
      </c>
      <c r="M547" s="202"/>
    </row>
    <row r="548" spans="1:13" ht="20.100000000000001" customHeight="1" x14ac:dyDescent="0.25">
      <c r="A548" s="139">
        <v>714</v>
      </c>
      <c r="B548" s="139" t="s">
        <v>5643</v>
      </c>
      <c r="C548" s="139" t="s">
        <v>5603</v>
      </c>
      <c r="D548" s="139">
        <v>191.78</v>
      </c>
      <c r="E548" s="139">
        <v>474.1</v>
      </c>
      <c r="F548" s="140">
        <v>90922.9</v>
      </c>
      <c r="G548" s="139">
        <v>0</v>
      </c>
      <c r="H548" s="140">
        <v>0</v>
      </c>
      <c r="I548" s="140">
        <v>0</v>
      </c>
      <c r="J548" s="140">
        <v>90922.9</v>
      </c>
      <c r="K548" s="139" t="s">
        <v>4980</v>
      </c>
      <c r="L548" s="139" t="s">
        <v>7</v>
      </c>
      <c r="M548" s="202"/>
    </row>
    <row r="549" spans="1:13" ht="20.100000000000001" customHeight="1" x14ac:dyDescent="0.25">
      <c r="A549" s="139">
        <v>715</v>
      </c>
      <c r="B549" s="139" t="s">
        <v>5644</v>
      </c>
      <c r="C549" s="139" t="s">
        <v>5603</v>
      </c>
      <c r="D549" s="139">
        <v>115336.96000000001</v>
      </c>
      <c r="E549" s="139">
        <v>474.1</v>
      </c>
      <c r="F549" s="140">
        <v>54681252.740000002</v>
      </c>
      <c r="G549" s="139">
        <v>0</v>
      </c>
      <c r="H549" s="140">
        <v>0</v>
      </c>
      <c r="I549" s="140">
        <v>0</v>
      </c>
      <c r="J549" s="140">
        <v>54681252.740000002</v>
      </c>
      <c r="K549" s="139" t="s">
        <v>4982</v>
      </c>
      <c r="L549" s="139" t="s">
        <v>7</v>
      </c>
      <c r="M549" s="202"/>
    </row>
    <row r="550" spans="1:13" ht="20.100000000000001" customHeight="1" x14ac:dyDescent="0.25">
      <c r="A550" s="139">
        <v>716</v>
      </c>
      <c r="B550" s="139" t="s">
        <v>5645</v>
      </c>
      <c r="C550" s="139" t="s">
        <v>5646</v>
      </c>
      <c r="D550" s="139">
        <v>141.327</v>
      </c>
      <c r="E550" s="139">
        <v>1041.7</v>
      </c>
      <c r="F550" s="140">
        <v>147220.34</v>
      </c>
      <c r="G550" s="139">
        <v>0</v>
      </c>
      <c r="H550" s="140">
        <v>0</v>
      </c>
      <c r="I550" s="140">
        <v>0</v>
      </c>
      <c r="J550" s="140">
        <v>147220.34</v>
      </c>
      <c r="K550" s="139" t="s">
        <v>4978</v>
      </c>
      <c r="L550" s="139" t="s">
        <v>7</v>
      </c>
      <c r="M550" s="202"/>
    </row>
    <row r="551" spans="1:13" ht="20.100000000000001" customHeight="1" x14ac:dyDescent="0.25">
      <c r="A551" s="139">
        <v>717</v>
      </c>
      <c r="B551" s="139" t="s">
        <v>5647</v>
      </c>
      <c r="C551" s="139" t="s">
        <v>5646</v>
      </c>
      <c r="D551" s="139">
        <v>2543.6329999999998</v>
      </c>
      <c r="E551" s="139">
        <v>1041.7</v>
      </c>
      <c r="F551" s="140">
        <v>2649702.5</v>
      </c>
      <c r="G551" s="139">
        <v>0</v>
      </c>
      <c r="H551" s="140">
        <v>0</v>
      </c>
      <c r="I551" s="140">
        <v>0</v>
      </c>
      <c r="J551" s="140">
        <v>2649702.5</v>
      </c>
      <c r="K551" s="139" t="s">
        <v>4978</v>
      </c>
      <c r="L551" s="139" t="s">
        <v>7</v>
      </c>
      <c r="M551" s="202"/>
    </row>
    <row r="552" spans="1:13" ht="20.100000000000001" customHeight="1" x14ac:dyDescent="0.25">
      <c r="A552" s="139">
        <v>718</v>
      </c>
      <c r="B552" s="139" t="s">
        <v>5648</v>
      </c>
      <c r="C552" s="139" t="s">
        <v>5646</v>
      </c>
      <c r="D552" s="139">
        <v>120.139</v>
      </c>
      <c r="E552" s="139">
        <v>1041.7</v>
      </c>
      <c r="F552" s="140">
        <v>125148.8</v>
      </c>
      <c r="G552" s="139">
        <v>0</v>
      </c>
      <c r="H552" s="140">
        <v>0</v>
      </c>
      <c r="I552" s="140">
        <v>0</v>
      </c>
      <c r="J552" s="140">
        <v>125148.8</v>
      </c>
      <c r="K552" s="139" t="s">
        <v>4978</v>
      </c>
      <c r="L552" s="139" t="s">
        <v>7</v>
      </c>
      <c r="M552" s="202"/>
    </row>
    <row r="553" spans="1:13" ht="20.100000000000001" customHeight="1" x14ac:dyDescent="0.25">
      <c r="A553" s="139">
        <v>719</v>
      </c>
      <c r="B553" s="139" t="s">
        <v>5649</v>
      </c>
      <c r="C553" s="139" t="s">
        <v>5646</v>
      </c>
      <c r="D553" s="139">
        <v>924.15300000000002</v>
      </c>
      <c r="E553" s="139">
        <v>1041.7</v>
      </c>
      <c r="F553" s="140">
        <v>962690.18</v>
      </c>
      <c r="G553" s="139">
        <v>0</v>
      </c>
      <c r="H553" s="140">
        <v>0</v>
      </c>
      <c r="I553" s="140">
        <v>0</v>
      </c>
      <c r="J553" s="140">
        <v>962690.18</v>
      </c>
      <c r="K553" s="139" t="s">
        <v>5043</v>
      </c>
      <c r="L553" s="139" t="s">
        <v>7</v>
      </c>
      <c r="M553" s="202"/>
    </row>
    <row r="554" spans="1:13" ht="20.100000000000001" customHeight="1" x14ac:dyDescent="0.25">
      <c r="A554" s="139">
        <v>720</v>
      </c>
      <c r="B554" s="139" t="s">
        <v>5650</v>
      </c>
      <c r="C554" s="139" t="s">
        <v>5646</v>
      </c>
      <c r="D554" s="139">
        <v>6229.0649999999996</v>
      </c>
      <c r="E554" s="139">
        <v>1041.7</v>
      </c>
      <c r="F554" s="140">
        <v>6488817.0099999998</v>
      </c>
      <c r="G554" s="139">
        <v>0</v>
      </c>
      <c r="H554" s="140">
        <v>0</v>
      </c>
      <c r="I554" s="140">
        <v>0</v>
      </c>
      <c r="J554" s="140">
        <v>6488817.0099999998</v>
      </c>
      <c r="K554" s="139" t="s">
        <v>5043</v>
      </c>
      <c r="L554" s="139" t="s">
        <v>7</v>
      </c>
      <c r="M554" s="202"/>
    </row>
    <row r="555" spans="1:13" ht="20.100000000000001" customHeight="1" x14ac:dyDescent="0.25">
      <c r="A555" s="139">
        <v>721</v>
      </c>
      <c r="B555" s="139" t="s">
        <v>5651</v>
      </c>
      <c r="C555" s="139" t="s">
        <v>5646</v>
      </c>
      <c r="D555" s="139">
        <v>412.5</v>
      </c>
      <c r="E555" s="139">
        <v>1041.7</v>
      </c>
      <c r="F555" s="140">
        <v>429701.25</v>
      </c>
      <c r="G555" s="139">
        <v>0</v>
      </c>
      <c r="H555" s="140">
        <v>0</v>
      </c>
      <c r="I555" s="140">
        <v>0</v>
      </c>
      <c r="J555" s="140">
        <v>429701.25</v>
      </c>
      <c r="K555" s="139" t="s">
        <v>5028</v>
      </c>
      <c r="L555" s="139" t="s">
        <v>7</v>
      </c>
      <c r="M555" s="202"/>
    </row>
    <row r="556" spans="1:13" ht="20.100000000000001" customHeight="1" x14ac:dyDescent="0.25">
      <c r="A556" s="139">
        <v>722</v>
      </c>
      <c r="B556" s="139" t="s">
        <v>5652</v>
      </c>
      <c r="C556" s="139" t="s">
        <v>5646</v>
      </c>
      <c r="D556" s="139">
        <v>613.25900000000001</v>
      </c>
      <c r="E556" s="139">
        <v>1041.7</v>
      </c>
      <c r="F556" s="140">
        <v>638831.9</v>
      </c>
      <c r="G556" s="139">
        <v>0</v>
      </c>
      <c r="H556" s="140">
        <v>0</v>
      </c>
      <c r="I556" s="140">
        <v>0</v>
      </c>
      <c r="J556" s="140">
        <v>638831.9</v>
      </c>
      <c r="K556" s="139" t="s">
        <v>4989</v>
      </c>
      <c r="L556" s="139" t="s">
        <v>7</v>
      </c>
      <c r="M556" s="202"/>
    </row>
    <row r="557" spans="1:13" ht="20.100000000000001" customHeight="1" x14ac:dyDescent="0.25">
      <c r="A557" s="139">
        <v>723</v>
      </c>
      <c r="B557" s="139" t="s">
        <v>5066</v>
      </c>
      <c r="C557" s="139" t="s">
        <v>5646</v>
      </c>
      <c r="D557" s="139">
        <v>43977.09</v>
      </c>
      <c r="E557" s="139">
        <v>1041.7</v>
      </c>
      <c r="F557" s="140">
        <v>45810934.649999999</v>
      </c>
      <c r="G557" s="139">
        <v>0</v>
      </c>
      <c r="H557" s="140">
        <v>0</v>
      </c>
      <c r="I557" s="140">
        <v>0</v>
      </c>
      <c r="J557" s="140">
        <v>45810934.649999999</v>
      </c>
      <c r="K557" s="139" t="s">
        <v>4982</v>
      </c>
      <c r="L557" s="139" t="s">
        <v>7</v>
      </c>
      <c r="M557" s="202"/>
    </row>
    <row r="558" spans="1:13" ht="20.100000000000001" customHeight="1" x14ac:dyDescent="0.25">
      <c r="A558" s="139">
        <v>724</v>
      </c>
      <c r="B558" s="139" t="s">
        <v>5653</v>
      </c>
      <c r="C558" s="139" t="s">
        <v>5654</v>
      </c>
      <c r="D558" s="139">
        <v>188.035</v>
      </c>
      <c r="E558" s="139">
        <v>2431</v>
      </c>
      <c r="F558" s="140">
        <v>457113.09</v>
      </c>
      <c r="G558" s="139">
        <v>0</v>
      </c>
      <c r="H558" s="140">
        <v>0</v>
      </c>
      <c r="I558" s="140">
        <v>0</v>
      </c>
      <c r="J558" s="140">
        <v>457113.09</v>
      </c>
      <c r="K558" s="139" t="s">
        <v>4978</v>
      </c>
      <c r="L558" s="139" t="s">
        <v>7</v>
      </c>
      <c r="M558" s="202"/>
    </row>
    <row r="559" spans="1:13" ht="20.100000000000001" customHeight="1" x14ac:dyDescent="0.25">
      <c r="A559" s="139">
        <v>725</v>
      </c>
      <c r="B559" s="139" t="s">
        <v>5655</v>
      </c>
      <c r="C559" s="139" t="s">
        <v>5654</v>
      </c>
      <c r="D559" s="139">
        <v>46.368000000000002</v>
      </c>
      <c r="E559" s="139">
        <v>2431</v>
      </c>
      <c r="F559" s="140">
        <v>112720.61</v>
      </c>
      <c r="G559" s="139">
        <v>0</v>
      </c>
      <c r="H559" s="140">
        <v>0</v>
      </c>
      <c r="I559" s="140">
        <v>0</v>
      </c>
      <c r="J559" s="140">
        <v>112720.61</v>
      </c>
      <c r="K559" s="139" t="s">
        <v>4989</v>
      </c>
      <c r="L559" s="139" t="s">
        <v>7</v>
      </c>
      <c r="M559" s="202"/>
    </row>
    <row r="560" spans="1:13" ht="20.100000000000001" customHeight="1" x14ac:dyDescent="0.25">
      <c r="A560" s="139">
        <v>726</v>
      </c>
      <c r="B560" s="139" t="s">
        <v>5656</v>
      </c>
      <c r="C560" s="139" t="s">
        <v>5654</v>
      </c>
      <c r="D560" s="139">
        <v>1424.77</v>
      </c>
      <c r="E560" s="139">
        <v>2431</v>
      </c>
      <c r="F560" s="140">
        <v>3463615.87</v>
      </c>
      <c r="G560" s="139">
        <v>0</v>
      </c>
      <c r="H560" s="140">
        <v>0</v>
      </c>
      <c r="I560" s="140">
        <v>0</v>
      </c>
      <c r="J560" s="140">
        <v>3463615.87</v>
      </c>
      <c r="K560" s="139" t="s">
        <v>4982</v>
      </c>
      <c r="L560" s="139" t="s">
        <v>7</v>
      </c>
      <c r="M560" s="202"/>
    </row>
    <row r="561" spans="1:13" ht="20.100000000000001" customHeight="1" x14ac:dyDescent="0.25">
      <c r="A561" s="139">
        <v>727</v>
      </c>
      <c r="B561" s="139" t="s">
        <v>5657</v>
      </c>
      <c r="C561" s="139" t="s">
        <v>5658</v>
      </c>
      <c r="D561" s="139">
        <v>1279.1500000000001</v>
      </c>
      <c r="E561" s="139">
        <v>1166</v>
      </c>
      <c r="F561" s="140">
        <v>1491488.9</v>
      </c>
      <c r="G561" s="139">
        <v>0</v>
      </c>
      <c r="H561" s="140">
        <v>0</v>
      </c>
      <c r="I561" s="140">
        <v>0</v>
      </c>
      <c r="J561" s="140">
        <v>1491488.9</v>
      </c>
      <c r="K561" s="139" t="s">
        <v>4978</v>
      </c>
      <c r="L561" s="139" t="s">
        <v>7</v>
      </c>
      <c r="M561" s="202"/>
    </row>
    <row r="562" spans="1:13" ht="20.100000000000001" customHeight="1" x14ac:dyDescent="0.25">
      <c r="A562" s="139">
        <v>728</v>
      </c>
      <c r="B562" s="139" t="s">
        <v>5066</v>
      </c>
      <c r="C562" s="139" t="s">
        <v>5658</v>
      </c>
      <c r="D562" s="139">
        <v>24491.216</v>
      </c>
      <c r="E562" s="139">
        <v>1166</v>
      </c>
      <c r="F562" s="140">
        <v>28556757.859999999</v>
      </c>
      <c r="G562" s="139">
        <v>0</v>
      </c>
      <c r="H562" s="140">
        <v>0</v>
      </c>
      <c r="I562" s="140">
        <v>0</v>
      </c>
      <c r="J562" s="140">
        <v>28556757.859999999</v>
      </c>
      <c r="K562" s="139" t="s">
        <v>4982</v>
      </c>
      <c r="L562" s="139" t="s">
        <v>7</v>
      </c>
      <c r="M562" s="202"/>
    </row>
    <row r="563" spans="1:13" ht="20.100000000000001" customHeight="1" x14ac:dyDescent="0.25">
      <c r="A563" s="139">
        <v>729</v>
      </c>
      <c r="B563" s="139" t="s">
        <v>5659</v>
      </c>
      <c r="C563" s="139" t="s">
        <v>5660</v>
      </c>
      <c r="D563" s="139">
        <v>132.33000000000001</v>
      </c>
      <c r="E563" s="139">
        <v>1178.0999999999999</v>
      </c>
      <c r="F563" s="140">
        <v>155897.97</v>
      </c>
      <c r="G563" s="139">
        <v>0</v>
      </c>
      <c r="H563" s="140">
        <v>0</v>
      </c>
      <c r="I563" s="140">
        <v>0</v>
      </c>
      <c r="J563" s="140">
        <v>155897.97</v>
      </c>
      <c r="K563" s="139" t="s">
        <v>4978</v>
      </c>
      <c r="L563" s="139" t="s">
        <v>7</v>
      </c>
      <c r="M563" s="202"/>
    </row>
    <row r="564" spans="1:13" ht="20.100000000000001" customHeight="1" x14ac:dyDescent="0.25">
      <c r="A564" s="139">
        <v>730</v>
      </c>
      <c r="B564" s="139" t="s">
        <v>5661</v>
      </c>
      <c r="C564" s="139" t="s">
        <v>5660</v>
      </c>
      <c r="D564" s="139">
        <v>164.18799999999999</v>
      </c>
      <c r="E564" s="139">
        <v>1178.0999999999999</v>
      </c>
      <c r="F564" s="140">
        <v>193429.88</v>
      </c>
      <c r="G564" s="139">
        <v>0</v>
      </c>
      <c r="H564" s="140">
        <v>0</v>
      </c>
      <c r="I564" s="140">
        <v>0</v>
      </c>
      <c r="J564" s="140">
        <v>193429.88</v>
      </c>
      <c r="K564" s="139" t="s">
        <v>4978</v>
      </c>
      <c r="L564" s="139" t="s">
        <v>7</v>
      </c>
      <c r="M564" s="202"/>
    </row>
    <row r="565" spans="1:13" ht="20.100000000000001" customHeight="1" x14ac:dyDescent="0.25">
      <c r="A565" s="139">
        <v>731</v>
      </c>
      <c r="B565" s="139" t="s">
        <v>5662</v>
      </c>
      <c r="C565" s="139" t="s">
        <v>5660</v>
      </c>
      <c r="D565" s="139">
        <v>1890.7729999999999</v>
      </c>
      <c r="E565" s="139">
        <v>1178.0999999999999</v>
      </c>
      <c r="F565" s="140">
        <v>2227519.67</v>
      </c>
      <c r="G565" s="139">
        <v>0</v>
      </c>
      <c r="H565" s="140">
        <v>0</v>
      </c>
      <c r="I565" s="140">
        <v>0</v>
      </c>
      <c r="J565" s="140">
        <v>2227519.67</v>
      </c>
      <c r="K565" s="139" t="s">
        <v>5043</v>
      </c>
      <c r="L565" s="139" t="s">
        <v>7</v>
      </c>
      <c r="M565" s="202"/>
    </row>
    <row r="566" spans="1:13" ht="20.100000000000001" customHeight="1" x14ac:dyDescent="0.25">
      <c r="A566" s="139">
        <v>732</v>
      </c>
      <c r="B566" s="139" t="s">
        <v>5066</v>
      </c>
      <c r="C566" s="139" t="s">
        <v>5660</v>
      </c>
      <c r="D566" s="139">
        <v>65558.744999999995</v>
      </c>
      <c r="E566" s="139">
        <v>1178.0999999999999</v>
      </c>
      <c r="F566" s="140">
        <v>77234757.480000004</v>
      </c>
      <c r="G566" s="139">
        <v>0</v>
      </c>
      <c r="H566" s="140">
        <v>0</v>
      </c>
      <c r="I566" s="140">
        <v>0</v>
      </c>
      <c r="J566" s="140">
        <v>77234757.480000004</v>
      </c>
      <c r="K566" s="139" t="s">
        <v>4982</v>
      </c>
      <c r="L566" s="139" t="s">
        <v>7</v>
      </c>
      <c r="M566" s="202"/>
    </row>
    <row r="567" spans="1:13" ht="20.100000000000001" customHeight="1" x14ac:dyDescent="0.25">
      <c r="A567" s="139">
        <v>733</v>
      </c>
      <c r="B567" s="139" t="s">
        <v>5663</v>
      </c>
      <c r="C567" s="139" t="s">
        <v>5664</v>
      </c>
      <c r="D567" s="139">
        <v>1888.7470000000001</v>
      </c>
      <c r="E567" s="139">
        <v>504.9</v>
      </c>
      <c r="F567" s="140">
        <v>953628.36</v>
      </c>
      <c r="G567" s="139">
        <v>0</v>
      </c>
      <c r="H567" s="140">
        <v>0</v>
      </c>
      <c r="I567" s="140">
        <v>0</v>
      </c>
      <c r="J567" s="140">
        <v>953628.36</v>
      </c>
      <c r="K567" s="139" t="s">
        <v>4982</v>
      </c>
      <c r="L567" s="139" t="s">
        <v>7</v>
      </c>
      <c r="M567" s="202"/>
    </row>
    <row r="568" spans="1:13" ht="20.100000000000001" customHeight="1" x14ac:dyDescent="0.25">
      <c r="A568" s="139">
        <v>737</v>
      </c>
      <c r="B568" s="139" t="s">
        <v>5665</v>
      </c>
      <c r="C568" s="139" t="s">
        <v>5666</v>
      </c>
      <c r="D568" s="139">
        <v>3240.2660000000001</v>
      </c>
      <c r="E568" s="139">
        <v>260</v>
      </c>
      <c r="F568" s="140">
        <v>842469.16</v>
      </c>
      <c r="G568" s="139">
        <v>0</v>
      </c>
      <c r="H568" s="140">
        <v>0</v>
      </c>
      <c r="I568" s="140">
        <v>0</v>
      </c>
      <c r="J568" s="140">
        <v>842469.16</v>
      </c>
      <c r="K568" s="139" t="s">
        <v>5138</v>
      </c>
      <c r="L568" s="139" t="s">
        <v>7</v>
      </c>
      <c r="M568" s="202"/>
    </row>
    <row r="569" spans="1:13" ht="20.100000000000001" customHeight="1" x14ac:dyDescent="0.25">
      <c r="A569" s="139">
        <v>738</v>
      </c>
      <c r="B569" s="139" t="s">
        <v>5667</v>
      </c>
      <c r="C569" s="139" t="s">
        <v>5666</v>
      </c>
      <c r="D569" s="139">
        <v>2824.4</v>
      </c>
      <c r="E569" s="139">
        <v>635.79999999999995</v>
      </c>
      <c r="F569" s="140">
        <v>1795753.52</v>
      </c>
      <c r="G569" s="139">
        <v>0</v>
      </c>
      <c r="H569" s="140">
        <v>0</v>
      </c>
      <c r="I569" s="140">
        <v>0</v>
      </c>
      <c r="J569" s="140">
        <v>1795753.52</v>
      </c>
      <c r="K569" s="139" t="s">
        <v>4989</v>
      </c>
      <c r="L569" s="139" t="s">
        <v>7</v>
      </c>
      <c r="M569" s="202"/>
    </row>
    <row r="570" spans="1:13" ht="20.100000000000001" customHeight="1" x14ac:dyDescent="0.25">
      <c r="A570" s="139">
        <v>739</v>
      </c>
      <c r="B570" s="139" t="s">
        <v>5668</v>
      </c>
      <c r="C570" s="139" t="s">
        <v>5666</v>
      </c>
      <c r="D570" s="139">
        <v>196.02</v>
      </c>
      <c r="E570" s="139">
        <v>635.79999999999995</v>
      </c>
      <c r="F570" s="140">
        <v>124629.52</v>
      </c>
      <c r="G570" s="139">
        <v>0</v>
      </c>
      <c r="H570" s="140">
        <v>0</v>
      </c>
      <c r="I570" s="140">
        <v>0</v>
      </c>
      <c r="J570" s="140">
        <v>124629.52</v>
      </c>
      <c r="K570" s="139" t="s">
        <v>4989</v>
      </c>
      <c r="L570" s="139" t="s">
        <v>7</v>
      </c>
      <c r="M570" s="202"/>
    </row>
    <row r="571" spans="1:13" ht="20.100000000000001" customHeight="1" x14ac:dyDescent="0.25">
      <c r="A571" s="139">
        <v>740</v>
      </c>
      <c r="B571" s="139" t="s">
        <v>5259</v>
      </c>
      <c r="C571" s="139" t="s">
        <v>5666</v>
      </c>
      <c r="D571" s="139">
        <v>77259.289999999994</v>
      </c>
      <c r="E571" s="139">
        <v>635.79999999999995</v>
      </c>
      <c r="F571" s="140">
        <v>49121456.579999998</v>
      </c>
      <c r="G571" s="139">
        <v>0</v>
      </c>
      <c r="H571" s="140">
        <v>0</v>
      </c>
      <c r="I571" s="140">
        <v>0</v>
      </c>
      <c r="J571" s="140">
        <v>49121456.579999998</v>
      </c>
      <c r="K571" s="139" t="s">
        <v>4982</v>
      </c>
      <c r="L571" s="139" t="s">
        <v>7</v>
      </c>
      <c r="M571" s="202"/>
    </row>
    <row r="572" spans="1:13" ht="20.100000000000001" customHeight="1" x14ac:dyDescent="0.25">
      <c r="A572" s="139">
        <v>741</v>
      </c>
      <c r="B572" s="139" t="s">
        <v>5669</v>
      </c>
      <c r="C572" s="139" t="s">
        <v>5670</v>
      </c>
      <c r="D572" s="139">
        <v>939.58</v>
      </c>
      <c r="E572" s="139">
        <v>598.4</v>
      </c>
      <c r="F572" s="140">
        <v>562244.67000000004</v>
      </c>
      <c r="G572" s="139">
        <v>0</v>
      </c>
      <c r="H572" s="140">
        <v>0</v>
      </c>
      <c r="I572" s="140">
        <v>0</v>
      </c>
      <c r="J572" s="140">
        <v>562244.67000000004</v>
      </c>
      <c r="K572" s="139" t="s">
        <v>4978</v>
      </c>
      <c r="L572" s="139" t="s">
        <v>7</v>
      </c>
      <c r="M572" s="202"/>
    </row>
    <row r="573" spans="1:13" ht="20.100000000000001" customHeight="1" x14ac:dyDescent="0.25">
      <c r="A573" s="139">
        <v>742</v>
      </c>
      <c r="B573" s="139" t="s">
        <v>5671</v>
      </c>
      <c r="C573" s="139" t="s">
        <v>5670</v>
      </c>
      <c r="D573" s="139">
        <v>40.97</v>
      </c>
      <c r="E573" s="139">
        <v>598.4</v>
      </c>
      <c r="F573" s="140">
        <v>24516.45</v>
      </c>
      <c r="G573" s="139">
        <v>0</v>
      </c>
      <c r="H573" s="140">
        <v>0</v>
      </c>
      <c r="I573" s="140">
        <v>0</v>
      </c>
      <c r="J573" s="140">
        <v>24516.45</v>
      </c>
      <c r="K573" s="139" t="s">
        <v>4978</v>
      </c>
      <c r="L573" s="139" t="s">
        <v>7</v>
      </c>
      <c r="M573" s="202"/>
    </row>
    <row r="574" spans="1:13" ht="20.100000000000001" customHeight="1" x14ac:dyDescent="0.25">
      <c r="A574" s="139">
        <v>743</v>
      </c>
      <c r="B574" s="139" t="s">
        <v>5672</v>
      </c>
      <c r="C574" s="139" t="s">
        <v>5670</v>
      </c>
      <c r="D574" s="139">
        <v>3163.38</v>
      </c>
      <c r="E574" s="139">
        <v>598.4</v>
      </c>
      <c r="F574" s="140">
        <v>1892966.59</v>
      </c>
      <c r="G574" s="139">
        <v>0</v>
      </c>
      <c r="H574" s="140">
        <v>0</v>
      </c>
      <c r="I574" s="140">
        <v>0</v>
      </c>
      <c r="J574" s="140">
        <v>1892966.59</v>
      </c>
      <c r="K574" s="139" t="s">
        <v>5160</v>
      </c>
      <c r="L574" s="139" t="s">
        <v>7</v>
      </c>
      <c r="M574" s="202"/>
    </row>
    <row r="575" spans="1:13" ht="20.100000000000001" customHeight="1" x14ac:dyDescent="0.25">
      <c r="A575" s="139">
        <v>744</v>
      </c>
      <c r="B575" s="139" t="s">
        <v>5673</v>
      </c>
      <c r="C575" s="139" t="s">
        <v>5674</v>
      </c>
      <c r="D575" s="139">
        <v>321.26</v>
      </c>
      <c r="E575" s="139">
        <v>455.4</v>
      </c>
      <c r="F575" s="140">
        <v>146301.79999999999</v>
      </c>
      <c r="G575" s="139">
        <v>0</v>
      </c>
      <c r="H575" s="140">
        <v>0</v>
      </c>
      <c r="I575" s="140">
        <v>0</v>
      </c>
      <c r="J575" s="140">
        <v>146301.79999999999</v>
      </c>
      <c r="K575" s="139" t="s">
        <v>5143</v>
      </c>
      <c r="L575" s="139" t="s">
        <v>7</v>
      </c>
      <c r="M575" s="202"/>
    </row>
    <row r="576" spans="1:13" ht="20.100000000000001" customHeight="1" x14ac:dyDescent="0.25">
      <c r="A576" s="139">
        <v>745</v>
      </c>
      <c r="B576" s="139" t="s">
        <v>5675</v>
      </c>
      <c r="C576" s="139" t="s">
        <v>5676</v>
      </c>
      <c r="D576" s="139">
        <v>1427.86</v>
      </c>
      <c r="E576" s="139">
        <v>878.9</v>
      </c>
      <c r="F576" s="140">
        <v>1254946.1499999999</v>
      </c>
      <c r="G576" s="139">
        <v>0</v>
      </c>
      <c r="H576" s="140">
        <v>0</v>
      </c>
      <c r="I576" s="140">
        <v>0</v>
      </c>
      <c r="J576" s="140">
        <v>1254946.1499999999</v>
      </c>
      <c r="K576" s="139" t="s">
        <v>5143</v>
      </c>
      <c r="L576" s="139" t="s">
        <v>7</v>
      </c>
      <c r="M576" s="202"/>
    </row>
    <row r="577" spans="1:13" ht="20.100000000000001" customHeight="1" x14ac:dyDescent="0.25">
      <c r="A577" s="139">
        <v>746</v>
      </c>
      <c r="B577" s="139" t="s">
        <v>5163</v>
      </c>
      <c r="C577" s="139" t="s">
        <v>5677</v>
      </c>
      <c r="D577" s="139">
        <v>3787.83</v>
      </c>
      <c r="E577" s="139">
        <v>878.9</v>
      </c>
      <c r="F577" s="140">
        <v>3329123.79</v>
      </c>
      <c r="G577" s="139">
        <v>0</v>
      </c>
      <c r="H577" s="140">
        <v>0</v>
      </c>
      <c r="I577" s="140">
        <v>0</v>
      </c>
      <c r="J577" s="140">
        <v>3329123.79</v>
      </c>
      <c r="K577" s="139" t="s">
        <v>5160</v>
      </c>
      <c r="L577" s="139" t="s">
        <v>7</v>
      </c>
      <c r="M577" s="202"/>
    </row>
    <row r="578" spans="1:13" ht="20.100000000000001" customHeight="1" x14ac:dyDescent="0.25">
      <c r="A578" s="139">
        <v>747</v>
      </c>
      <c r="B578" s="139" t="s">
        <v>5678</v>
      </c>
      <c r="C578" s="139" t="s">
        <v>5679</v>
      </c>
      <c r="D578" s="139">
        <v>15723.25</v>
      </c>
      <c r="E578" s="139">
        <v>324.5</v>
      </c>
      <c r="F578" s="140">
        <v>5102194.63</v>
      </c>
      <c r="G578" s="139">
        <v>0</v>
      </c>
      <c r="H578" s="140">
        <v>0</v>
      </c>
      <c r="I578" s="140">
        <v>0</v>
      </c>
      <c r="J578" s="140">
        <v>5102194.63</v>
      </c>
      <c r="K578" s="139" t="s">
        <v>4978</v>
      </c>
      <c r="L578" s="139" t="s">
        <v>7</v>
      </c>
      <c r="M578" s="202"/>
    </row>
    <row r="579" spans="1:13" ht="20.100000000000001" customHeight="1" x14ac:dyDescent="0.25">
      <c r="A579" s="139">
        <v>748</v>
      </c>
      <c r="B579" s="139" t="s">
        <v>5680</v>
      </c>
      <c r="C579" s="139" t="s">
        <v>5679</v>
      </c>
      <c r="D579" s="139">
        <v>2134.4699999999998</v>
      </c>
      <c r="E579" s="139">
        <v>324.5</v>
      </c>
      <c r="F579" s="140">
        <v>692635.52</v>
      </c>
      <c r="G579" s="139">
        <v>0</v>
      </c>
      <c r="H579" s="140">
        <v>0</v>
      </c>
      <c r="I579" s="140">
        <v>0</v>
      </c>
      <c r="J579" s="140">
        <v>692635.52</v>
      </c>
      <c r="K579" s="139" t="s">
        <v>4978</v>
      </c>
      <c r="L579" s="139" t="s">
        <v>7</v>
      </c>
      <c r="M579" s="202"/>
    </row>
    <row r="580" spans="1:13" ht="20.100000000000001" customHeight="1" x14ac:dyDescent="0.25">
      <c r="A580" s="139">
        <v>749</v>
      </c>
      <c r="B580" s="139" t="s">
        <v>5681</v>
      </c>
      <c r="C580" s="139" t="s">
        <v>5679</v>
      </c>
      <c r="D580" s="139">
        <v>23864.38</v>
      </c>
      <c r="E580" s="139">
        <v>324.5</v>
      </c>
      <c r="F580" s="140">
        <v>7743991.3099999996</v>
      </c>
      <c r="G580" s="139">
        <v>0</v>
      </c>
      <c r="H580" s="140">
        <v>0</v>
      </c>
      <c r="I580" s="140">
        <v>0</v>
      </c>
      <c r="J580" s="140">
        <v>7743991.3099999996</v>
      </c>
      <c r="K580" s="139" t="s">
        <v>4978</v>
      </c>
      <c r="L580" s="139" t="s">
        <v>7</v>
      </c>
      <c r="M580" s="202"/>
    </row>
    <row r="581" spans="1:13" ht="20.100000000000001" customHeight="1" x14ac:dyDescent="0.25">
      <c r="A581" s="139">
        <v>750</v>
      </c>
      <c r="B581" s="139" t="s">
        <v>5682</v>
      </c>
      <c r="C581" s="139" t="s">
        <v>5683</v>
      </c>
      <c r="D581" s="139">
        <v>7210.17</v>
      </c>
      <c r="E581" s="139">
        <v>635.79999999999995</v>
      </c>
      <c r="F581" s="140">
        <v>4584226.09</v>
      </c>
      <c r="G581" s="139">
        <v>0</v>
      </c>
      <c r="H581" s="140">
        <v>0</v>
      </c>
      <c r="I581" s="140">
        <v>0</v>
      </c>
      <c r="J581" s="140">
        <v>4584226.09</v>
      </c>
      <c r="K581" s="139" t="s">
        <v>5010</v>
      </c>
      <c r="L581" s="139" t="s">
        <v>7</v>
      </c>
      <c r="M581" s="202"/>
    </row>
    <row r="582" spans="1:13" ht="20.100000000000001" customHeight="1" x14ac:dyDescent="0.25">
      <c r="A582" s="139">
        <v>751</v>
      </c>
      <c r="B582" s="139" t="s">
        <v>5684</v>
      </c>
      <c r="C582" s="139" t="s">
        <v>5683</v>
      </c>
      <c r="D582" s="139">
        <v>4129.57</v>
      </c>
      <c r="E582" s="139">
        <v>635.79999999999995</v>
      </c>
      <c r="F582" s="140">
        <v>2625580.61</v>
      </c>
      <c r="G582" s="139">
        <v>0</v>
      </c>
      <c r="H582" s="140">
        <v>0</v>
      </c>
      <c r="I582" s="140">
        <v>0</v>
      </c>
      <c r="J582" s="140">
        <v>2625580.61</v>
      </c>
      <c r="K582" s="139" t="s">
        <v>5010</v>
      </c>
      <c r="L582" s="139" t="s">
        <v>7</v>
      </c>
      <c r="M582" s="202"/>
    </row>
    <row r="583" spans="1:13" ht="20.100000000000001" customHeight="1" x14ac:dyDescent="0.25">
      <c r="A583" s="139">
        <v>752</v>
      </c>
      <c r="B583" s="139" t="s">
        <v>5685</v>
      </c>
      <c r="C583" s="139" t="s">
        <v>5683</v>
      </c>
      <c r="D583" s="139">
        <v>1801.72</v>
      </c>
      <c r="E583" s="139">
        <v>635.79999999999995</v>
      </c>
      <c r="F583" s="140">
        <v>1145533.58</v>
      </c>
      <c r="G583" s="139">
        <v>0</v>
      </c>
      <c r="H583" s="140">
        <v>0</v>
      </c>
      <c r="I583" s="140">
        <v>0</v>
      </c>
      <c r="J583" s="140">
        <v>1145533.58</v>
      </c>
      <c r="K583" s="139" t="s">
        <v>5010</v>
      </c>
      <c r="L583" s="139" t="s">
        <v>7</v>
      </c>
      <c r="M583" s="202"/>
    </row>
    <row r="584" spans="1:13" ht="20.100000000000001" customHeight="1" x14ac:dyDescent="0.25">
      <c r="A584" s="139">
        <v>753</v>
      </c>
      <c r="B584" s="139" t="s">
        <v>5686</v>
      </c>
      <c r="C584" s="139" t="s">
        <v>5683</v>
      </c>
      <c r="D584" s="139">
        <v>1365.19</v>
      </c>
      <c r="E584" s="139">
        <v>635.79999999999995</v>
      </c>
      <c r="F584" s="140">
        <v>867987.8</v>
      </c>
      <c r="G584" s="139">
        <v>0</v>
      </c>
      <c r="H584" s="140">
        <v>0</v>
      </c>
      <c r="I584" s="140">
        <v>0</v>
      </c>
      <c r="J584" s="140">
        <v>867987.8</v>
      </c>
      <c r="K584" s="139" t="s">
        <v>5010</v>
      </c>
      <c r="L584" s="139" t="s">
        <v>7</v>
      </c>
      <c r="M584" s="202"/>
    </row>
    <row r="585" spans="1:13" ht="20.100000000000001" customHeight="1" x14ac:dyDescent="0.25">
      <c r="A585" s="139">
        <v>754</v>
      </c>
      <c r="B585" s="139" t="s">
        <v>5687</v>
      </c>
      <c r="C585" s="139" t="s">
        <v>5683</v>
      </c>
      <c r="D585" s="139">
        <v>9493.51</v>
      </c>
      <c r="E585" s="139">
        <v>635.79999999999995</v>
      </c>
      <c r="F585" s="140">
        <v>6035973.6600000001</v>
      </c>
      <c r="G585" s="139">
        <v>0</v>
      </c>
      <c r="H585" s="140">
        <v>0</v>
      </c>
      <c r="I585" s="140">
        <v>0</v>
      </c>
      <c r="J585" s="140">
        <v>6035973.6600000001</v>
      </c>
      <c r="K585" s="139" t="s">
        <v>5010</v>
      </c>
      <c r="L585" s="139" t="s">
        <v>7</v>
      </c>
      <c r="M585" s="202"/>
    </row>
    <row r="586" spans="1:13" ht="20.100000000000001" customHeight="1" x14ac:dyDescent="0.25">
      <c r="A586" s="139">
        <v>755</v>
      </c>
      <c r="B586" s="139" t="s">
        <v>5688</v>
      </c>
      <c r="C586" s="139" t="s">
        <v>5683</v>
      </c>
      <c r="D586" s="139">
        <v>1205.9100000000001</v>
      </c>
      <c r="E586" s="139">
        <v>635.79999999999995</v>
      </c>
      <c r="F586" s="140">
        <v>766717.58</v>
      </c>
      <c r="G586" s="139">
        <v>0</v>
      </c>
      <c r="H586" s="140">
        <v>0</v>
      </c>
      <c r="I586" s="140">
        <v>0</v>
      </c>
      <c r="J586" s="140">
        <v>766717.58</v>
      </c>
      <c r="K586" s="139" t="s">
        <v>5010</v>
      </c>
      <c r="L586" s="139" t="s">
        <v>7</v>
      </c>
      <c r="M586" s="202"/>
    </row>
    <row r="587" spans="1:13" ht="20.100000000000001" customHeight="1" x14ac:dyDescent="0.25">
      <c r="A587" s="139">
        <v>756</v>
      </c>
      <c r="B587" s="139" t="s">
        <v>5689</v>
      </c>
      <c r="C587" s="139" t="s">
        <v>5683</v>
      </c>
      <c r="D587" s="139">
        <v>4802.4799999999996</v>
      </c>
      <c r="E587" s="139">
        <v>635.79999999999995</v>
      </c>
      <c r="F587" s="140">
        <v>3053416.78</v>
      </c>
      <c r="G587" s="139">
        <v>0</v>
      </c>
      <c r="H587" s="140">
        <v>0</v>
      </c>
      <c r="I587" s="140">
        <v>0</v>
      </c>
      <c r="J587" s="140">
        <v>3053416.78</v>
      </c>
      <c r="K587" s="139" t="s">
        <v>5010</v>
      </c>
      <c r="L587" s="139" t="s">
        <v>7</v>
      </c>
      <c r="M587" s="202"/>
    </row>
    <row r="588" spans="1:13" ht="20.100000000000001" customHeight="1" x14ac:dyDescent="0.25">
      <c r="A588" s="139">
        <v>757</v>
      </c>
      <c r="B588" s="139" t="s">
        <v>5690</v>
      </c>
      <c r="C588" s="139" t="s">
        <v>5683</v>
      </c>
      <c r="D588" s="139">
        <v>1344.58</v>
      </c>
      <c r="E588" s="139">
        <v>635.79999999999995</v>
      </c>
      <c r="F588" s="140">
        <v>854883.96</v>
      </c>
      <c r="G588" s="139">
        <v>0</v>
      </c>
      <c r="H588" s="140">
        <v>0</v>
      </c>
      <c r="I588" s="140">
        <v>0</v>
      </c>
      <c r="J588" s="140">
        <v>854883.96</v>
      </c>
      <c r="K588" s="139" t="s">
        <v>5010</v>
      </c>
      <c r="L588" s="139" t="s">
        <v>7</v>
      </c>
      <c r="M588" s="202"/>
    </row>
    <row r="589" spans="1:13" ht="20.100000000000001" customHeight="1" x14ac:dyDescent="0.25">
      <c r="A589" s="139">
        <v>758</v>
      </c>
      <c r="B589" s="139" t="s">
        <v>5691</v>
      </c>
      <c r="C589" s="139" t="s">
        <v>5683</v>
      </c>
      <c r="D589" s="139">
        <v>7138.49</v>
      </c>
      <c r="E589" s="139">
        <v>635.79999999999995</v>
      </c>
      <c r="F589" s="140">
        <v>4538651.9400000004</v>
      </c>
      <c r="G589" s="139">
        <v>0</v>
      </c>
      <c r="H589" s="140">
        <v>0</v>
      </c>
      <c r="I589" s="140">
        <v>0</v>
      </c>
      <c r="J589" s="140">
        <v>4538651.9400000004</v>
      </c>
      <c r="K589" s="139" t="s">
        <v>5010</v>
      </c>
      <c r="L589" s="139" t="s">
        <v>7</v>
      </c>
      <c r="M589" s="202"/>
    </row>
    <row r="590" spans="1:13" ht="20.100000000000001" customHeight="1" x14ac:dyDescent="0.25">
      <c r="A590" s="139">
        <v>759</v>
      </c>
      <c r="B590" s="139" t="s">
        <v>5692</v>
      </c>
      <c r="C590" s="139" t="s">
        <v>5683</v>
      </c>
      <c r="D590" s="139">
        <v>1973.34</v>
      </c>
      <c r="E590" s="139">
        <v>635.79999999999995</v>
      </c>
      <c r="F590" s="140">
        <v>1254649.57</v>
      </c>
      <c r="G590" s="139">
        <v>0</v>
      </c>
      <c r="H590" s="140">
        <v>0</v>
      </c>
      <c r="I590" s="140">
        <v>0</v>
      </c>
      <c r="J590" s="140">
        <v>1254649.57</v>
      </c>
      <c r="K590" s="139" t="s">
        <v>5010</v>
      </c>
      <c r="L590" s="139" t="s">
        <v>7</v>
      </c>
      <c r="M590" s="202"/>
    </row>
    <row r="591" spans="1:13" ht="20.100000000000001" customHeight="1" x14ac:dyDescent="0.25">
      <c r="A591" s="139">
        <v>760</v>
      </c>
      <c r="B591" s="139" t="s">
        <v>5693</v>
      </c>
      <c r="C591" s="139" t="s">
        <v>5683</v>
      </c>
      <c r="D591" s="139">
        <v>6260.91</v>
      </c>
      <c r="E591" s="139">
        <v>635.79999999999995</v>
      </c>
      <c r="F591" s="140">
        <v>3980686.58</v>
      </c>
      <c r="G591" s="139">
        <v>0</v>
      </c>
      <c r="H591" s="140">
        <v>0</v>
      </c>
      <c r="I591" s="140">
        <v>0</v>
      </c>
      <c r="J591" s="140">
        <v>3980686.58</v>
      </c>
      <c r="K591" s="139" t="s">
        <v>5010</v>
      </c>
      <c r="L591" s="139" t="s">
        <v>7</v>
      </c>
      <c r="M591" s="202"/>
    </row>
    <row r="592" spans="1:13" ht="20.100000000000001" customHeight="1" x14ac:dyDescent="0.25">
      <c r="A592" s="139">
        <v>761</v>
      </c>
      <c r="B592" s="139" t="s">
        <v>5694</v>
      </c>
      <c r="C592" s="139" t="s">
        <v>5683</v>
      </c>
      <c r="D592" s="139">
        <v>1961.56</v>
      </c>
      <c r="E592" s="139">
        <v>635.79999999999995</v>
      </c>
      <c r="F592" s="140">
        <v>1247159.8500000001</v>
      </c>
      <c r="G592" s="139">
        <v>0</v>
      </c>
      <c r="H592" s="140">
        <v>0</v>
      </c>
      <c r="I592" s="140">
        <v>0</v>
      </c>
      <c r="J592" s="140">
        <v>1247159.8500000001</v>
      </c>
      <c r="K592" s="139" t="s">
        <v>5010</v>
      </c>
      <c r="L592" s="139" t="s">
        <v>7</v>
      </c>
      <c r="M592" s="202"/>
    </row>
    <row r="593" spans="1:13" ht="20.100000000000001" customHeight="1" x14ac:dyDescent="0.25">
      <c r="A593" s="139">
        <v>762</v>
      </c>
      <c r="B593" s="139" t="s">
        <v>5695</v>
      </c>
      <c r="C593" s="139" t="s">
        <v>5683</v>
      </c>
      <c r="D593" s="139">
        <v>4484.0600000000004</v>
      </c>
      <c r="E593" s="139">
        <v>635.79999999999995</v>
      </c>
      <c r="F593" s="140">
        <v>2850965.35</v>
      </c>
      <c r="G593" s="139">
        <v>0</v>
      </c>
      <c r="H593" s="140">
        <v>0</v>
      </c>
      <c r="I593" s="140">
        <v>0</v>
      </c>
      <c r="J593" s="140">
        <v>2850965.35</v>
      </c>
      <c r="K593" s="139" t="s">
        <v>5010</v>
      </c>
      <c r="L593" s="139" t="s">
        <v>7</v>
      </c>
      <c r="M593" s="202"/>
    </row>
    <row r="594" spans="1:13" ht="20.100000000000001" customHeight="1" x14ac:dyDescent="0.25">
      <c r="A594" s="139">
        <v>763</v>
      </c>
      <c r="B594" s="139" t="s">
        <v>5696</v>
      </c>
      <c r="C594" s="139" t="s">
        <v>5683</v>
      </c>
      <c r="D594" s="139">
        <v>3295.21</v>
      </c>
      <c r="E594" s="139">
        <v>635.79999999999995</v>
      </c>
      <c r="F594" s="140">
        <v>2095094.52</v>
      </c>
      <c r="G594" s="139">
        <v>0</v>
      </c>
      <c r="H594" s="140">
        <v>0</v>
      </c>
      <c r="I594" s="140">
        <v>0</v>
      </c>
      <c r="J594" s="140">
        <v>2095094.52</v>
      </c>
      <c r="K594" s="139" t="s">
        <v>4978</v>
      </c>
      <c r="L594" s="139" t="s">
        <v>7</v>
      </c>
      <c r="M594" s="202"/>
    </row>
    <row r="595" spans="1:13" ht="20.100000000000001" customHeight="1" x14ac:dyDescent="0.25">
      <c r="A595" s="139">
        <v>764</v>
      </c>
      <c r="B595" s="139" t="s">
        <v>5697</v>
      </c>
      <c r="C595" s="139" t="s">
        <v>5683</v>
      </c>
      <c r="D595" s="139">
        <v>8.11</v>
      </c>
      <c r="E595" s="139">
        <v>635.79999999999995</v>
      </c>
      <c r="F595" s="140">
        <v>5156.34</v>
      </c>
      <c r="G595" s="139">
        <v>0</v>
      </c>
      <c r="H595" s="140">
        <v>0</v>
      </c>
      <c r="I595" s="140">
        <v>0</v>
      </c>
      <c r="J595" s="140">
        <v>5156.34</v>
      </c>
      <c r="K595" s="139" t="s">
        <v>4989</v>
      </c>
      <c r="L595" s="139" t="s">
        <v>7</v>
      </c>
      <c r="M595" s="202"/>
    </row>
    <row r="596" spans="1:13" ht="20.100000000000001" customHeight="1" x14ac:dyDescent="0.25">
      <c r="A596" s="139">
        <v>765</v>
      </c>
      <c r="B596" s="139" t="s">
        <v>5698</v>
      </c>
      <c r="C596" s="139" t="s">
        <v>5683</v>
      </c>
      <c r="D596" s="139">
        <v>287.63</v>
      </c>
      <c r="E596" s="139">
        <v>635.79999999999995</v>
      </c>
      <c r="F596" s="140">
        <v>182875.15</v>
      </c>
      <c r="G596" s="139">
        <v>0</v>
      </c>
      <c r="H596" s="140">
        <v>0</v>
      </c>
      <c r="I596" s="140">
        <v>0</v>
      </c>
      <c r="J596" s="140">
        <v>182875.15</v>
      </c>
      <c r="K596" s="139" t="s">
        <v>4989</v>
      </c>
      <c r="L596" s="139" t="s">
        <v>7</v>
      </c>
      <c r="M596" s="202"/>
    </row>
    <row r="597" spans="1:13" ht="20.100000000000001" customHeight="1" x14ac:dyDescent="0.25">
      <c r="A597" s="139">
        <v>767</v>
      </c>
      <c r="B597" s="139" t="s">
        <v>5699</v>
      </c>
      <c r="C597" s="139" t="s">
        <v>5683</v>
      </c>
      <c r="D597" s="139">
        <v>713.25</v>
      </c>
      <c r="E597" s="139">
        <v>635.79999999999995</v>
      </c>
      <c r="F597" s="140">
        <v>453484.35</v>
      </c>
      <c r="G597" s="139">
        <v>0</v>
      </c>
      <c r="H597" s="140">
        <v>0</v>
      </c>
      <c r="I597" s="140">
        <v>0</v>
      </c>
      <c r="J597" s="140">
        <v>453484.35</v>
      </c>
      <c r="K597" s="139" t="s">
        <v>5028</v>
      </c>
      <c r="L597" s="139" t="s">
        <v>7</v>
      </c>
      <c r="M597" s="202"/>
    </row>
    <row r="598" spans="1:13" ht="20.100000000000001" customHeight="1" x14ac:dyDescent="0.25">
      <c r="A598" s="139">
        <v>768</v>
      </c>
      <c r="B598" s="139" t="s">
        <v>5700</v>
      </c>
      <c r="C598" s="139" t="s">
        <v>5683</v>
      </c>
      <c r="D598" s="139">
        <v>512.79999999999995</v>
      </c>
      <c r="E598" s="139">
        <v>635.79999999999995</v>
      </c>
      <c r="F598" s="140">
        <v>326038.24</v>
      </c>
      <c r="G598" s="139">
        <v>0</v>
      </c>
      <c r="H598" s="140">
        <v>0</v>
      </c>
      <c r="I598" s="140">
        <v>0</v>
      </c>
      <c r="J598" s="140">
        <v>326038.24</v>
      </c>
      <c r="K598" s="139" t="s">
        <v>5028</v>
      </c>
      <c r="L598" s="139" t="s">
        <v>7</v>
      </c>
      <c r="M598" s="202"/>
    </row>
    <row r="599" spans="1:13" ht="20.100000000000001" customHeight="1" x14ac:dyDescent="0.25">
      <c r="A599" s="139">
        <v>769</v>
      </c>
      <c r="B599" s="139" t="s">
        <v>5701</v>
      </c>
      <c r="C599" s="139" t="s">
        <v>5683</v>
      </c>
      <c r="D599" s="139">
        <v>160</v>
      </c>
      <c r="E599" s="139">
        <v>635.79999999999995</v>
      </c>
      <c r="F599" s="140">
        <v>101728</v>
      </c>
      <c r="G599" s="139">
        <v>0</v>
      </c>
      <c r="H599" s="140">
        <v>0</v>
      </c>
      <c r="I599" s="140">
        <v>0</v>
      </c>
      <c r="J599" s="140">
        <v>101728</v>
      </c>
      <c r="K599" s="139" t="s">
        <v>5028</v>
      </c>
      <c r="L599" s="139" t="s">
        <v>7</v>
      </c>
      <c r="M599" s="202"/>
    </row>
    <row r="600" spans="1:13" ht="20.100000000000001" customHeight="1" x14ac:dyDescent="0.25">
      <c r="A600" s="139">
        <v>770</v>
      </c>
      <c r="B600" s="139" t="s">
        <v>5702</v>
      </c>
      <c r="C600" s="139" t="s">
        <v>5703</v>
      </c>
      <c r="D600" s="139">
        <v>1472.13</v>
      </c>
      <c r="E600" s="139">
        <v>162.80000000000001</v>
      </c>
      <c r="F600" s="140">
        <v>239662.76</v>
      </c>
      <c r="G600" s="139">
        <v>0</v>
      </c>
      <c r="H600" s="140">
        <v>0</v>
      </c>
      <c r="I600" s="140">
        <v>0</v>
      </c>
      <c r="J600" s="140">
        <v>239662.76</v>
      </c>
      <c r="K600" s="139" t="s">
        <v>4978</v>
      </c>
      <c r="L600" s="139" t="s">
        <v>7</v>
      </c>
      <c r="M600" s="202"/>
    </row>
    <row r="601" spans="1:13" ht="20.100000000000001" customHeight="1" x14ac:dyDescent="0.25">
      <c r="A601" s="139">
        <v>771</v>
      </c>
      <c r="B601" s="139" t="s">
        <v>5704</v>
      </c>
      <c r="C601" s="139" t="s">
        <v>5703</v>
      </c>
      <c r="D601" s="139">
        <v>7912.6</v>
      </c>
      <c r="E601" s="139">
        <v>162.80000000000001</v>
      </c>
      <c r="F601" s="140">
        <v>1288171.28</v>
      </c>
      <c r="G601" s="139">
        <v>0</v>
      </c>
      <c r="H601" s="140">
        <v>0</v>
      </c>
      <c r="I601" s="140">
        <v>0</v>
      </c>
      <c r="J601" s="140">
        <v>1288171.28</v>
      </c>
      <c r="K601" s="139" t="s">
        <v>4978</v>
      </c>
      <c r="L601" s="139" t="s">
        <v>7</v>
      </c>
      <c r="M601" s="202"/>
    </row>
    <row r="602" spans="1:13" ht="20.100000000000001" customHeight="1" x14ac:dyDescent="0.25">
      <c r="A602" s="139">
        <v>772</v>
      </c>
      <c r="B602" s="139" t="s">
        <v>5705</v>
      </c>
      <c r="C602" s="139" t="s">
        <v>5703</v>
      </c>
      <c r="D602" s="139">
        <v>5665.62</v>
      </c>
      <c r="E602" s="139">
        <v>162.80000000000001</v>
      </c>
      <c r="F602" s="140">
        <v>922362.94</v>
      </c>
      <c r="G602" s="139">
        <v>0</v>
      </c>
      <c r="H602" s="140">
        <v>0</v>
      </c>
      <c r="I602" s="140">
        <v>0</v>
      </c>
      <c r="J602" s="140">
        <v>922362.94</v>
      </c>
      <c r="K602" s="139" t="s">
        <v>4978</v>
      </c>
      <c r="L602" s="139" t="s">
        <v>7</v>
      </c>
      <c r="M602" s="202"/>
    </row>
    <row r="603" spans="1:13" ht="20.100000000000001" customHeight="1" x14ac:dyDescent="0.25">
      <c r="A603" s="139">
        <v>773</v>
      </c>
      <c r="B603" s="139" t="s">
        <v>5706</v>
      </c>
      <c r="C603" s="139" t="s">
        <v>5707</v>
      </c>
      <c r="D603" s="139">
        <v>5885</v>
      </c>
      <c r="E603" s="139">
        <v>873.4</v>
      </c>
      <c r="F603" s="140">
        <v>5139959</v>
      </c>
      <c r="G603" s="139">
        <v>0</v>
      </c>
      <c r="H603" s="140">
        <v>0</v>
      </c>
      <c r="I603" s="140">
        <v>0</v>
      </c>
      <c r="J603" s="140">
        <v>5139959</v>
      </c>
      <c r="K603" s="139" t="s">
        <v>4978</v>
      </c>
      <c r="L603" s="139" t="s">
        <v>7</v>
      </c>
      <c r="M603" s="202"/>
    </row>
    <row r="604" spans="1:13" ht="20.100000000000001" customHeight="1" x14ac:dyDescent="0.25">
      <c r="A604" s="139">
        <v>774</v>
      </c>
      <c r="B604" s="139" t="s">
        <v>5708</v>
      </c>
      <c r="C604" s="139" t="s">
        <v>5707</v>
      </c>
      <c r="D604" s="139">
        <v>247.05</v>
      </c>
      <c r="E604" s="139">
        <v>873.4</v>
      </c>
      <c r="F604" s="140">
        <v>215773.47</v>
      </c>
      <c r="G604" s="139">
        <v>0</v>
      </c>
      <c r="H604" s="140">
        <v>0</v>
      </c>
      <c r="I604" s="140">
        <v>0</v>
      </c>
      <c r="J604" s="140">
        <v>215773.47</v>
      </c>
      <c r="K604" s="139" t="s">
        <v>5010</v>
      </c>
      <c r="L604" s="139" t="s">
        <v>7</v>
      </c>
      <c r="M604" s="202"/>
    </row>
    <row r="605" spans="1:13" ht="20.100000000000001" customHeight="1" x14ac:dyDescent="0.25">
      <c r="A605" s="139">
        <v>775</v>
      </c>
      <c r="B605" s="139" t="s">
        <v>5709</v>
      </c>
      <c r="C605" s="139" t="s">
        <v>5707</v>
      </c>
      <c r="D605" s="139">
        <v>3226.17</v>
      </c>
      <c r="E605" s="139">
        <v>873.4</v>
      </c>
      <c r="F605" s="140">
        <v>2817736.88</v>
      </c>
      <c r="G605" s="139">
        <v>0</v>
      </c>
      <c r="H605" s="140">
        <v>0</v>
      </c>
      <c r="I605" s="140">
        <v>0</v>
      </c>
      <c r="J605" s="140">
        <v>2817736.88</v>
      </c>
      <c r="K605" s="139" t="s">
        <v>5010</v>
      </c>
      <c r="L605" s="139" t="s">
        <v>7</v>
      </c>
      <c r="M605" s="202"/>
    </row>
    <row r="606" spans="1:13" ht="20.100000000000001" customHeight="1" x14ac:dyDescent="0.25">
      <c r="A606" s="139">
        <v>776</v>
      </c>
      <c r="B606" s="139" t="s">
        <v>5710</v>
      </c>
      <c r="C606" s="139" t="s">
        <v>5707</v>
      </c>
      <c r="D606" s="139">
        <v>4369.8599999999997</v>
      </c>
      <c r="E606" s="139">
        <v>873.4</v>
      </c>
      <c r="F606" s="140">
        <v>3816635.72</v>
      </c>
      <c r="G606" s="139">
        <v>0</v>
      </c>
      <c r="H606" s="140">
        <v>0</v>
      </c>
      <c r="I606" s="140">
        <v>0</v>
      </c>
      <c r="J606" s="140">
        <v>3816635.72</v>
      </c>
      <c r="K606" s="139" t="s">
        <v>5010</v>
      </c>
      <c r="L606" s="139" t="s">
        <v>7</v>
      </c>
      <c r="M606" s="202"/>
    </row>
    <row r="607" spans="1:13" ht="20.100000000000001" customHeight="1" x14ac:dyDescent="0.25">
      <c r="A607" s="139">
        <v>777</v>
      </c>
      <c r="B607" s="139" t="s">
        <v>5711</v>
      </c>
      <c r="C607" s="139" t="s">
        <v>5707</v>
      </c>
      <c r="D607" s="139">
        <v>87.51</v>
      </c>
      <c r="E607" s="139">
        <v>873.4</v>
      </c>
      <c r="F607" s="140">
        <v>76431.23</v>
      </c>
      <c r="G607" s="139">
        <v>0</v>
      </c>
      <c r="H607" s="140">
        <v>0</v>
      </c>
      <c r="I607" s="140">
        <v>0</v>
      </c>
      <c r="J607" s="140">
        <v>76431.23</v>
      </c>
      <c r="K607" s="139" t="s">
        <v>5010</v>
      </c>
      <c r="L607" s="139" t="s">
        <v>7</v>
      </c>
      <c r="M607" s="202"/>
    </row>
    <row r="608" spans="1:13" ht="20.100000000000001" customHeight="1" x14ac:dyDescent="0.25">
      <c r="A608" s="139">
        <v>778</v>
      </c>
      <c r="B608" s="139" t="s">
        <v>5712</v>
      </c>
      <c r="C608" s="139" t="s">
        <v>5707</v>
      </c>
      <c r="D608" s="139">
        <v>713.1</v>
      </c>
      <c r="E608" s="139">
        <v>873.4</v>
      </c>
      <c r="F608" s="140">
        <v>622821.54</v>
      </c>
      <c r="G608" s="139">
        <v>0</v>
      </c>
      <c r="H608" s="140">
        <v>0</v>
      </c>
      <c r="I608" s="140">
        <v>0</v>
      </c>
      <c r="J608" s="140">
        <v>622821.54</v>
      </c>
      <c r="K608" s="139" t="s">
        <v>5010</v>
      </c>
      <c r="L608" s="139" t="s">
        <v>7</v>
      </c>
      <c r="M608" s="202"/>
    </row>
    <row r="609" spans="1:13" ht="20.100000000000001" customHeight="1" x14ac:dyDescent="0.25">
      <c r="A609" s="139">
        <v>779</v>
      </c>
      <c r="B609" s="139" t="s">
        <v>5713</v>
      </c>
      <c r="C609" s="139" t="s">
        <v>5707</v>
      </c>
      <c r="D609" s="139">
        <v>1367.87</v>
      </c>
      <c r="E609" s="139">
        <v>873.4</v>
      </c>
      <c r="F609" s="140">
        <v>1194697.6599999999</v>
      </c>
      <c r="G609" s="139">
        <v>0</v>
      </c>
      <c r="H609" s="140">
        <v>0</v>
      </c>
      <c r="I609" s="140">
        <v>0</v>
      </c>
      <c r="J609" s="140">
        <v>1194697.6599999999</v>
      </c>
      <c r="K609" s="139" t="s">
        <v>5010</v>
      </c>
      <c r="L609" s="139" t="s">
        <v>7</v>
      </c>
      <c r="M609" s="202"/>
    </row>
    <row r="610" spans="1:13" ht="20.100000000000001" customHeight="1" x14ac:dyDescent="0.25">
      <c r="A610" s="139">
        <v>780</v>
      </c>
      <c r="B610" s="139" t="s">
        <v>5714</v>
      </c>
      <c r="C610" s="139" t="s">
        <v>5707</v>
      </c>
      <c r="D610" s="139">
        <v>1477.6</v>
      </c>
      <c r="E610" s="139">
        <v>873.4</v>
      </c>
      <c r="F610" s="140">
        <v>1290535.8400000001</v>
      </c>
      <c r="G610" s="139">
        <v>0</v>
      </c>
      <c r="H610" s="140">
        <v>0</v>
      </c>
      <c r="I610" s="140">
        <v>0</v>
      </c>
      <c r="J610" s="140">
        <v>1290535.8400000001</v>
      </c>
      <c r="K610" s="139" t="s">
        <v>5010</v>
      </c>
      <c r="L610" s="139" t="s">
        <v>7</v>
      </c>
      <c r="M610" s="202"/>
    </row>
    <row r="611" spans="1:13" ht="20.100000000000001" customHeight="1" x14ac:dyDescent="0.25">
      <c r="A611" s="139">
        <v>781</v>
      </c>
      <c r="B611" s="139" t="s">
        <v>5715</v>
      </c>
      <c r="C611" s="139" t="s">
        <v>5707</v>
      </c>
      <c r="D611" s="139">
        <v>164.53</v>
      </c>
      <c r="E611" s="139">
        <v>873.4</v>
      </c>
      <c r="F611" s="140">
        <v>143700.5</v>
      </c>
      <c r="G611" s="139">
        <v>0</v>
      </c>
      <c r="H611" s="140">
        <v>0</v>
      </c>
      <c r="I611" s="140">
        <v>0</v>
      </c>
      <c r="J611" s="140">
        <v>143700.5</v>
      </c>
      <c r="K611" s="139" t="s">
        <v>5010</v>
      </c>
      <c r="L611" s="139" t="s">
        <v>7</v>
      </c>
      <c r="M611" s="202"/>
    </row>
    <row r="612" spans="1:13" ht="20.100000000000001" customHeight="1" x14ac:dyDescent="0.25">
      <c r="A612" s="139">
        <v>782</v>
      </c>
      <c r="B612" s="139" t="s">
        <v>5716</v>
      </c>
      <c r="C612" s="139" t="s">
        <v>5707</v>
      </c>
      <c r="D612" s="139">
        <v>489.75</v>
      </c>
      <c r="E612" s="139">
        <v>873.4</v>
      </c>
      <c r="F612" s="140">
        <v>427747.65</v>
      </c>
      <c r="G612" s="139">
        <v>0</v>
      </c>
      <c r="H612" s="140">
        <v>0</v>
      </c>
      <c r="I612" s="140">
        <v>0</v>
      </c>
      <c r="J612" s="140">
        <v>427747.65</v>
      </c>
      <c r="K612" s="139" t="s">
        <v>5010</v>
      </c>
      <c r="L612" s="139" t="s">
        <v>7</v>
      </c>
      <c r="M612" s="202"/>
    </row>
    <row r="613" spans="1:13" ht="20.100000000000001" customHeight="1" x14ac:dyDescent="0.25">
      <c r="A613" s="139">
        <v>783</v>
      </c>
      <c r="B613" s="139" t="s">
        <v>5717</v>
      </c>
      <c r="C613" s="139" t="s">
        <v>5707</v>
      </c>
      <c r="D613" s="139">
        <v>1768.79</v>
      </c>
      <c r="E613" s="139">
        <v>873.4</v>
      </c>
      <c r="F613" s="140">
        <v>1544861.19</v>
      </c>
      <c r="G613" s="139">
        <v>0</v>
      </c>
      <c r="H613" s="140">
        <v>0</v>
      </c>
      <c r="I613" s="140">
        <v>0</v>
      </c>
      <c r="J613" s="140">
        <v>1544861.19</v>
      </c>
      <c r="K613" s="139" t="s">
        <v>5010</v>
      </c>
      <c r="L613" s="139" t="s">
        <v>7</v>
      </c>
      <c r="M613" s="202"/>
    </row>
    <row r="614" spans="1:13" ht="20.100000000000001" customHeight="1" x14ac:dyDescent="0.25">
      <c r="A614" s="139">
        <v>784</v>
      </c>
      <c r="B614" s="139" t="s">
        <v>5718</v>
      </c>
      <c r="C614" s="139" t="s">
        <v>5707</v>
      </c>
      <c r="D614" s="139">
        <v>1182.3800000000001</v>
      </c>
      <c r="E614" s="139">
        <v>873.4</v>
      </c>
      <c r="F614" s="140">
        <v>1032690.69</v>
      </c>
      <c r="G614" s="139">
        <v>0</v>
      </c>
      <c r="H614" s="140">
        <v>0</v>
      </c>
      <c r="I614" s="140">
        <v>0</v>
      </c>
      <c r="J614" s="140">
        <v>1032690.69</v>
      </c>
      <c r="K614" s="139" t="s">
        <v>5010</v>
      </c>
      <c r="L614" s="139" t="s">
        <v>7</v>
      </c>
      <c r="M614" s="202"/>
    </row>
    <row r="615" spans="1:13" ht="20.100000000000001" customHeight="1" x14ac:dyDescent="0.25">
      <c r="A615" s="139">
        <v>785</v>
      </c>
      <c r="B615" s="139" t="s">
        <v>5719</v>
      </c>
      <c r="C615" s="139" t="s">
        <v>5707</v>
      </c>
      <c r="D615" s="139">
        <v>1305.69</v>
      </c>
      <c r="E615" s="139">
        <v>873.4</v>
      </c>
      <c r="F615" s="140">
        <v>1140389.6499999999</v>
      </c>
      <c r="G615" s="139">
        <v>0</v>
      </c>
      <c r="H615" s="140">
        <v>0</v>
      </c>
      <c r="I615" s="140">
        <v>0</v>
      </c>
      <c r="J615" s="140">
        <v>1140389.6499999999</v>
      </c>
      <c r="K615" s="139" t="s">
        <v>4989</v>
      </c>
      <c r="L615" s="139" t="s">
        <v>7</v>
      </c>
      <c r="M615" s="202"/>
    </row>
    <row r="616" spans="1:13" ht="20.100000000000001" customHeight="1" x14ac:dyDescent="0.25">
      <c r="A616" s="139">
        <v>786</v>
      </c>
      <c r="B616" s="139" t="s">
        <v>5720</v>
      </c>
      <c r="C616" s="139" t="s">
        <v>5707</v>
      </c>
      <c r="D616" s="139">
        <v>4720.55</v>
      </c>
      <c r="E616" s="139">
        <v>873.4</v>
      </c>
      <c r="F616" s="140">
        <v>4122928.37</v>
      </c>
      <c r="G616" s="139">
        <v>0</v>
      </c>
      <c r="H616" s="140">
        <v>0</v>
      </c>
      <c r="I616" s="140">
        <v>0</v>
      </c>
      <c r="J616" s="140">
        <v>4122928.37</v>
      </c>
      <c r="K616" s="139" t="s">
        <v>4989</v>
      </c>
      <c r="L616" s="139" t="s">
        <v>7</v>
      </c>
      <c r="M616" s="202"/>
    </row>
    <row r="617" spans="1:13" ht="20.100000000000001" customHeight="1" x14ac:dyDescent="0.25">
      <c r="A617" s="139">
        <v>787</v>
      </c>
      <c r="B617" s="139" t="s">
        <v>5721</v>
      </c>
      <c r="C617" s="139" t="s">
        <v>5707</v>
      </c>
      <c r="D617" s="139">
        <v>706.7</v>
      </c>
      <c r="E617" s="139">
        <v>873.4</v>
      </c>
      <c r="F617" s="140">
        <v>617231.78</v>
      </c>
      <c r="G617" s="139">
        <v>0</v>
      </c>
      <c r="H617" s="140">
        <v>0</v>
      </c>
      <c r="I617" s="140">
        <v>0</v>
      </c>
      <c r="J617" s="140">
        <v>617231.78</v>
      </c>
      <c r="K617" s="139" t="s">
        <v>4989</v>
      </c>
      <c r="L617" s="139" t="s">
        <v>7</v>
      </c>
      <c r="M617" s="202"/>
    </row>
    <row r="618" spans="1:13" ht="20.100000000000001" customHeight="1" x14ac:dyDescent="0.25">
      <c r="A618" s="139">
        <v>788</v>
      </c>
      <c r="B618" s="139" t="s">
        <v>5722</v>
      </c>
      <c r="C618" s="139" t="s">
        <v>5707</v>
      </c>
      <c r="D618" s="139">
        <v>120</v>
      </c>
      <c r="E618" s="139">
        <v>873.4</v>
      </c>
      <c r="F618" s="140">
        <v>104808</v>
      </c>
      <c r="G618" s="139">
        <v>0</v>
      </c>
      <c r="H618" s="140">
        <v>0</v>
      </c>
      <c r="I618" s="140">
        <v>0</v>
      </c>
      <c r="J618" s="140">
        <v>104808</v>
      </c>
      <c r="K618" s="139" t="s">
        <v>4989</v>
      </c>
      <c r="L618" s="139" t="s">
        <v>7</v>
      </c>
      <c r="M618" s="202"/>
    </row>
    <row r="619" spans="1:13" ht="20.100000000000001" customHeight="1" x14ac:dyDescent="0.25">
      <c r="A619" s="139">
        <v>789</v>
      </c>
      <c r="B619" s="139" t="s">
        <v>5723</v>
      </c>
      <c r="C619" s="139" t="s">
        <v>5707</v>
      </c>
      <c r="D619" s="139">
        <v>158.41</v>
      </c>
      <c r="E619" s="139">
        <v>873.4</v>
      </c>
      <c r="F619" s="140">
        <v>138355.29</v>
      </c>
      <c r="G619" s="139">
        <v>0</v>
      </c>
      <c r="H619" s="140">
        <v>0</v>
      </c>
      <c r="I619" s="140">
        <v>0</v>
      </c>
      <c r="J619" s="140">
        <v>138355.29</v>
      </c>
      <c r="K619" s="139" t="s">
        <v>4989</v>
      </c>
      <c r="L619" s="139" t="s">
        <v>7</v>
      </c>
      <c r="M619" s="202"/>
    </row>
    <row r="620" spans="1:13" ht="20.100000000000001" customHeight="1" x14ac:dyDescent="0.25">
      <c r="A620" s="139">
        <v>790</v>
      </c>
      <c r="B620" s="139" t="s">
        <v>5724</v>
      </c>
      <c r="C620" s="139" t="s">
        <v>5707</v>
      </c>
      <c r="D620" s="139">
        <v>261.18</v>
      </c>
      <c r="E620" s="139">
        <v>873.4</v>
      </c>
      <c r="F620" s="140">
        <v>228114.61</v>
      </c>
      <c r="G620" s="139">
        <v>0</v>
      </c>
      <c r="H620" s="140">
        <v>0</v>
      </c>
      <c r="I620" s="140">
        <v>0</v>
      </c>
      <c r="J620" s="140">
        <v>228114.61</v>
      </c>
      <c r="K620" s="139" t="s">
        <v>4989</v>
      </c>
      <c r="L620" s="139" t="s">
        <v>7</v>
      </c>
      <c r="M620" s="202"/>
    </row>
    <row r="621" spans="1:13" ht="20.100000000000001" customHeight="1" x14ac:dyDescent="0.25">
      <c r="A621" s="139">
        <v>791</v>
      </c>
      <c r="B621" s="139" t="s">
        <v>5725</v>
      </c>
      <c r="C621" s="139" t="s">
        <v>5707</v>
      </c>
      <c r="D621" s="139">
        <v>244.44</v>
      </c>
      <c r="E621" s="139">
        <v>873.4</v>
      </c>
      <c r="F621" s="140">
        <v>213493.9</v>
      </c>
      <c r="G621" s="139">
        <v>0</v>
      </c>
      <c r="H621" s="140">
        <v>0</v>
      </c>
      <c r="I621" s="140">
        <v>0</v>
      </c>
      <c r="J621" s="140">
        <v>213493.9</v>
      </c>
      <c r="K621" s="139" t="s">
        <v>4989</v>
      </c>
      <c r="L621" s="139" t="s">
        <v>7</v>
      </c>
      <c r="M621" s="202"/>
    </row>
    <row r="622" spans="1:13" ht="20.100000000000001" customHeight="1" x14ac:dyDescent="0.25">
      <c r="A622" s="139">
        <v>792</v>
      </c>
      <c r="B622" s="139" t="s">
        <v>5726</v>
      </c>
      <c r="C622" s="139" t="s">
        <v>5707</v>
      </c>
      <c r="D622" s="139">
        <v>483.25</v>
      </c>
      <c r="E622" s="139">
        <v>873.4</v>
      </c>
      <c r="F622" s="140">
        <v>422070.55</v>
      </c>
      <c r="G622" s="139">
        <v>0</v>
      </c>
      <c r="H622" s="140">
        <v>0</v>
      </c>
      <c r="I622" s="140">
        <v>0</v>
      </c>
      <c r="J622" s="140">
        <v>422070.55</v>
      </c>
      <c r="K622" s="139" t="s">
        <v>4989</v>
      </c>
      <c r="L622" s="139" t="s">
        <v>7</v>
      </c>
      <c r="M622" s="202"/>
    </row>
    <row r="623" spans="1:13" ht="20.100000000000001" customHeight="1" x14ac:dyDescent="0.25">
      <c r="A623" s="139">
        <v>793</v>
      </c>
      <c r="B623" s="139" t="s">
        <v>5727</v>
      </c>
      <c r="C623" s="139" t="s">
        <v>5707</v>
      </c>
      <c r="D623" s="139">
        <v>452.86</v>
      </c>
      <c r="E623" s="139">
        <v>873.4</v>
      </c>
      <c r="F623" s="140">
        <v>395527.92</v>
      </c>
      <c r="G623" s="139">
        <v>0</v>
      </c>
      <c r="H623" s="140">
        <v>0</v>
      </c>
      <c r="I623" s="140">
        <v>0</v>
      </c>
      <c r="J623" s="140">
        <v>395527.92</v>
      </c>
      <c r="K623" s="139" t="s">
        <v>4989</v>
      </c>
      <c r="L623" s="139" t="s">
        <v>7</v>
      </c>
      <c r="M623" s="202"/>
    </row>
    <row r="624" spans="1:13" ht="20.100000000000001" customHeight="1" x14ac:dyDescent="0.25">
      <c r="A624" s="139">
        <v>794</v>
      </c>
      <c r="B624" s="139" t="s">
        <v>5728</v>
      </c>
      <c r="C624" s="139" t="s">
        <v>5707</v>
      </c>
      <c r="D624" s="139">
        <v>3315.24</v>
      </c>
      <c r="E624" s="139">
        <v>873.4</v>
      </c>
      <c r="F624" s="140">
        <v>2895530.62</v>
      </c>
      <c r="G624" s="139">
        <v>0</v>
      </c>
      <c r="H624" s="140">
        <v>0</v>
      </c>
      <c r="I624" s="140">
        <v>0</v>
      </c>
      <c r="J624" s="140">
        <v>2895530.62</v>
      </c>
      <c r="K624" s="139" t="s">
        <v>4980</v>
      </c>
      <c r="L624" s="139" t="s">
        <v>7</v>
      </c>
      <c r="M624" s="202"/>
    </row>
    <row r="625" spans="1:13" ht="20.100000000000001" customHeight="1" x14ac:dyDescent="0.25">
      <c r="A625" s="139">
        <v>796</v>
      </c>
      <c r="B625" s="139" t="s">
        <v>5729</v>
      </c>
      <c r="C625" s="139" t="s">
        <v>5707</v>
      </c>
      <c r="D625" s="139">
        <v>48786.277999999998</v>
      </c>
      <c r="E625" s="139">
        <v>873.4</v>
      </c>
      <c r="F625" s="140">
        <v>42609935.210000001</v>
      </c>
      <c r="G625" s="139">
        <v>0</v>
      </c>
      <c r="H625" s="140">
        <v>0</v>
      </c>
      <c r="I625" s="140">
        <v>0</v>
      </c>
      <c r="J625" s="140">
        <v>42609935.210000001</v>
      </c>
      <c r="K625" s="139" t="s">
        <v>4982</v>
      </c>
      <c r="L625" s="139" t="s">
        <v>7</v>
      </c>
      <c r="M625" s="202"/>
    </row>
    <row r="626" spans="1:13" ht="20.100000000000001" customHeight="1" x14ac:dyDescent="0.25">
      <c r="A626" s="139">
        <v>797</v>
      </c>
      <c r="B626" s="139" t="s">
        <v>10</v>
      </c>
      <c r="C626" s="139" t="s">
        <v>5730</v>
      </c>
      <c r="D626" s="139">
        <v>0</v>
      </c>
      <c r="E626" s="139">
        <v>0</v>
      </c>
      <c r="F626" s="140">
        <v>0</v>
      </c>
      <c r="G626" s="139">
        <v>0</v>
      </c>
      <c r="H626" s="140">
        <v>0</v>
      </c>
      <c r="I626" s="140">
        <v>10399895.140000001</v>
      </c>
      <c r="J626" s="140">
        <v>10399895.140000001</v>
      </c>
      <c r="K626" s="139" t="s">
        <v>5229</v>
      </c>
      <c r="L626" s="139" t="s">
        <v>7</v>
      </c>
      <c r="M626" s="202"/>
    </row>
    <row r="627" spans="1:13" ht="20.100000000000001" customHeight="1" x14ac:dyDescent="0.25">
      <c r="A627" s="139">
        <v>799</v>
      </c>
      <c r="B627" s="139" t="s">
        <v>5731</v>
      </c>
      <c r="C627" s="139" t="s">
        <v>5732</v>
      </c>
      <c r="D627" s="139">
        <v>854.18</v>
      </c>
      <c r="E627" s="139">
        <v>1200</v>
      </c>
      <c r="F627" s="140">
        <v>1025016</v>
      </c>
      <c r="G627" s="139">
        <v>0</v>
      </c>
      <c r="H627" s="140">
        <v>0</v>
      </c>
      <c r="I627" s="140">
        <v>0</v>
      </c>
      <c r="J627" s="140">
        <v>1025016</v>
      </c>
      <c r="K627" s="139" t="s">
        <v>4989</v>
      </c>
      <c r="L627" s="139" t="s">
        <v>7</v>
      </c>
      <c r="M627" s="202"/>
    </row>
    <row r="628" spans="1:13" ht="20.100000000000001" customHeight="1" x14ac:dyDescent="0.25">
      <c r="A628" s="139">
        <v>800</v>
      </c>
      <c r="B628" s="139" t="s">
        <v>5456</v>
      </c>
      <c r="C628" s="139" t="s">
        <v>5732</v>
      </c>
      <c r="D628" s="139">
        <v>16372.9</v>
      </c>
      <c r="E628" s="139">
        <v>1200</v>
      </c>
      <c r="F628" s="140">
        <v>19647480</v>
      </c>
      <c r="G628" s="139">
        <v>0</v>
      </c>
      <c r="H628" s="140">
        <v>0</v>
      </c>
      <c r="I628" s="140">
        <v>0</v>
      </c>
      <c r="J628" s="140">
        <v>19647480</v>
      </c>
      <c r="K628" s="139" t="s">
        <v>4982</v>
      </c>
      <c r="L628" s="139" t="s">
        <v>7</v>
      </c>
      <c r="M628" s="202"/>
    </row>
    <row r="629" spans="1:13" ht="20.100000000000001" customHeight="1" x14ac:dyDescent="0.25">
      <c r="A629" s="139">
        <v>802</v>
      </c>
      <c r="B629" s="139" t="s">
        <v>5733</v>
      </c>
      <c r="C629" s="139" t="s">
        <v>5539</v>
      </c>
      <c r="D629" s="139">
        <v>14510.62</v>
      </c>
      <c r="E629" s="139">
        <v>536.79999999999995</v>
      </c>
      <c r="F629" s="140">
        <v>7789300.8200000003</v>
      </c>
      <c r="G629" s="139">
        <v>0</v>
      </c>
      <c r="H629" s="140">
        <v>0</v>
      </c>
      <c r="I629" s="140">
        <v>0</v>
      </c>
      <c r="J629" s="140">
        <v>7789300.8200000003</v>
      </c>
      <c r="K629" s="139" t="s">
        <v>5010</v>
      </c>
      <c r="L629" s="139" t="s">
        <v>7</v>
      </c>
      <c r="M629" s="202"/>
    </row>
    <row r="630" spans="1:13" ht="20.100000000000001" customHeight="1" x14ac:dyDescent="0.25">
      <c r="A630" s="139">
        <v>803</v>
      </c>
      <c r="B630" s="139" t="s">
        <v>5734</v>
      </c>
      <c r="C630" s="139" t="s">
        <v>5735</v>
      </c>
      <c r="D630" s="139">
        <v>902.09</v>
      </c>
      <c r="E630" s="139">
        <v>878.9</v>
      </c>
      <c r="F630" s="140">
        <v>792846.9</v>
      </c>
      <c r="G630" s="139">
        <v>0</v>
      </c>
      <c r="H630" s="140">
        <v>0</v>
      </c>
      <c r="I630" s="140">
        <v>0</v>
      </c>
      <c r="J630" s="140">
        <v>792846.9</v>
      </c>
      <c r="K630" s="139" t="s">
        <v>5155</v>
      </c>
      <c r="L630" s="139" t="s">
        <v>7</v>
      </c>
      <c r="M630" s="202"/>
    </row>
    <row r="631" spans="1:13" ht="20.100000000000001" customHeight="1" x14ac:dyDescent="0.25">
      <c r="A631" s="139">
        <v>804</v>
      </c>
      <c r="B631" s="139" t="s">
        <v>5736</v>
      </c>
      <c r="C631" s="139" t="s">
        <v>5737</v>
      </c>
      <c r="D631" s="139">
        <v>1413.49</v>
      </c>
      <c r="E631" s="139">
        <v>810.7</v>
      </c>
      <c r="F631" s="140">
        <v>1145916.3400000001</v>
      </c>
      <c r="G631" s="139">
        <v>0</v>
      </c>
      <c r="H631" s="140">
        <v>0</v>
      </c>
      <c r="I631" s="140">
        <v>0</v>
      </c>
      <c r="J631" s="140">
        <v>1145916.3400000001</v>
      </c>
      <c r="K631" s="139" t="s">
        <v>5155</v>
      </c>
      <c r="L631" s="139" t="s">
        <v>7</v>
      </c>
      <c r="M631" s="202"/>
    </row>
    <row r="632" spans="1:13" ht="20.100000000000001" customHeight="1" x14ac:dyDescent="0.25">
      <c r="A632" s="139">
        <v>805</v>
      </c>
      <c r="B632" s="139" t="s">
        <v>5738</v>
      </c>
      <c r="C632" s="139" t="s">
        <v>5339</v>
      </c>
      <c r="D632" s="139">
        <v>131.85</v>
      </c>
      <c r="E632" s="139">
        <v>810.7</v>
      </c>
      <c r="F632" s="140">
        <v>106890.8</v>
      </c>
      <c r="G632" s="139">
        <v>0</v>
      </c>
      <c r="H632" s="140">
        <v>0</v>
      </c>
      <c r="I632" s="140">
        <v>0</v>
      </c>
      <c r="J632" s="140">
        <v>106890.8</v>
      </c>
      <c r="K632" s="139" t="s">
        <v>4978</v>
      </c>
      <c r="L632" s="139" t="s">
        <v>7</v>
      </c>
      <c r="M632" s="202"/>
    </row>
    <row r="633" spans="1:13" ht="20.100000000000001" customHeight="1" x14ac:dyDescent="0.25">
      <c r="A633" s="139">
        <v>807</v>
      </c>
      <c r="B633" s="139" t="s">
        <v>5739</v>
      </c>
      <c r="C633" s="139" t="s">
        <v>5740</v>
      </c>
      <c r="D633" s="139">
        <v>19945.939999999999</v>
      </c>
      <c r="E633" s="139">
        <v>779.9</v>
      </c>
      <c r="F633" s="140">
        <v>15555838.609999999</v>
      </c>
      <c r="G633" s="139">
        <v>0</v>
      </c>
      <c r="H633" s="140">
        <v>0</v>
      </c>
      <c r="I633" s="140">
        <v>0</v>
      </c>
      <c r="J633" s="140">
        <v>15555838.609999999</v>
      </c>
      <c r="K633" s="139" t="s">
        <v>4982</v>
      </c>
      <c r="L633" s="139" t="s">
        <v>7</v>
      </c>
      <c r="M633" s="202"/>
    </row>
    <row r="634" spans="1:13" ht="20.100000000000001" customHeight="1" x14ac:dyDescent="0.25">
      <c r="A634" s="139">
        <v>808</v>
      </c>
      <c r="B634" s="139" t="s">
        <v>5433</v>
      </c>
      <c r="C634" s="139" t="s">
        <v>5741</v>
      </c>
      <c r="D634" s="139">
        <v>13992.61</v>
      </c>
      <c r="E634" s="139">
        <v>592.9</v>
      </c>
      <c r="F634" s="140">
        <v>8296218.4699999997</v>
      </c>
      <c r="G634" s="139">
        <v>0</v>
      </c>
      <c r="H634" s="140">
        <v>0</v>
      </c>
      <c r="I634" s="140">
        <v>0</v>
      </c>
      <c r="J634" s="140">
        <v>8296218.4699999997</v>
      </c>
      <c r="K634" s="139" t="s">
        <v>4982</v>
      </c>
      <c r="L634" s="139" t="s">
        <v>7</v>
      </c>
      <c r="M634" s="202"/>
    </row>
    <row r="635" spans="1:13" ht="20.100000000000001" customHeight="1" x14ac:dyDescent="0.25">
      <c r="A635" s="139">
        <v>809</v>
      </c>
      <c r="B635" s="139" t="s">
        <v>5220</v>
      </c>
      <c r="C635" s="139" t="s">
        <v>5742</v>
      </c>
      <c r="D635" s="139">
        <v>26440.661</v>
      </c>
      <c r="E635" s="139">
        <v>635.79999999999995</v>
      </c>
      <c r="F635" s="140">
        <v>16810972.260000002</v>
      </c>
      <c r="G635" s="139">
        <v>0</v>
      </c>
      <c r="H635" s="140">
        <v>0</v>
      </c>
      <c r="I635" s="140">
        <v>0</v>
      </c>
      <c r="J635" s="140">
        <v>16810972.260000002</v>
      </c>
      <c r="K635" s="139" t="s">
        <v>4982</v>
      </c>
      <c r="L635" s="139" t="s">
        <v>7</v>
      </c>
      <c r="M635" s="202"/>
    </row>
    <row r="636" spans="1:13" ht="20.100000000000001" customHeight="1" x14ac:dyDescent="0.25">
      <c r="A636" s="139">
        <v>810</v>
      </c>
      <c r="B636" s="139" t="s">
        <v>5743</v>
      </c>
      <c r="C636" s="139" t="s">
        <v>5744</v>
      </c>
      <c r="D636" s="139">
        <v>1636.55</v>
      </c>
      <c r="E636" s="139">
        <v>729.3</v>
      </c>
      <c r="F636" s="140">
        <v>1193535.92</v>
      </c>
      <c r="G636" s="139">
        <v>0</v>
      </c>
      <c r="H636" s="140">
        <v>0</v>
      </c>
      <c r="I636" s="140">
        <v>0</v>
      </c>
      <c r="J636" s="140">
        <v>1193535.92</v>
      </c>
      <c r="K636" s="139" t="s">
        <v>4978</v>
      </c>
      <c r="L636" s="139" t="s">
        <v>7</v>
      </c>
      <c r="M636" s="202"/>
    </row>
    <row r="637" spans="1:13" ht="20.100000000000001" customHeight="1" x14ac:dyDescent="0.25">
      <c r="A637" s="139">
        <v>811</v>
      </c>
      <c r="B637" s="139" t="s">
        <v>5745</v>
      </c>
      <c r="C637" s="139" t="s">
        <v>5744</v>
      </c>
      <c r="D637" s="139">
        <v>769.85</v>
      </c>
      <c r="E637" s="139">
        <v>729.3</v>
      </c>
      <c r="F637" s="140">
        <v>561451.61</v>
      </c>
      <c r="G637" s="139">
        <v>0</v>
      </c>
      <c r="H637" s="140">
        <v>0</v>
      </c>
      <c r="I637" s="140">
        <v>0</v>
      </c>
      <c r="J637" s="140">
        <v>561451.61</v>
      </c>
      <c r="K637" s="139" t="s">
        <v>4978</v>
      </c>
      <c r="L637" s="139" t="s">
        <v>7</v>
      </c>
      <c r="M637" s="202"/>
    </row>
    <row r="638" spans="1:13" ht="20.100000000000001" customHeight="1" x14ac:dyDescent="0.25">
      <c r="A638" s="139">
        <v>813</v>
      </c>
      <c r="B638" s="139" t="s">
        <v>5259</v>
      </c>
      <c r="C638" s="139" t="s">
        <v>5744</v>
      </c>
      <c r="D638" s="139">
        <v>5658.59</v>
      </c>
      <c r="E638" s="139">
        <v>729.3</v>
      </c>
      <c r="F638" s="140">
        <v>4126809.69</v>
      </c>
      <c r="G638" s="139">
        <v>0</v>
      </c>
      <c r="H638" s="140">
        <v>0</v>
      </c>
      <c r="I638" s="140">
        <v>0</v>
      </c>
      <c r="J638" s="140">
        <v>4126809.69</v>
      </c>
      <c r="K638" s="139" t="s">
        <v>4982</v>
      </c>
      <c r="L638" s="139" t="s">
        <v>7</v>
      </c>
      <c r="M638" s="202"/>
    </row>
    <row r="639" spans="1:13" ht="20.100000000000001" customHeight="1" x14ac:dyDescent="0.25">
      <c r="A639" s="139">
        <v>814</v>
      </c>
      <c r="B639" s="139" t="s">
        <v>5746</v>
      </c>
      <c r="C639" s="139" t="s">
        <v>5747</v>
      </c>
      <c r="D639" s="139">
        <v>8778.3189999999995</v>
      </c>
      <c r="E639" s="139">
        <v>74.8</v>
      </c>
      <c r="F639" s="140">
        <v>656618.26</v>
      </c>
      <c r="G639" s="139">
        <v>0</v>
      </c>
      <c r="H639" s="140">
        <v>0</v>
      </c>
      <c r="I639" s="140">
        <v>0</v>
      </c>
      <c r="J639" s="140">
        <v>656618.26</v>
      </c>
      <c r="K639" s="139" t="s">
        <v>4982</v>
      </c>
      <c r="L639" s="139" t="s">
        <v>7</v>
      </c>
      <c r="M639" s="202"/>
    </row>
    <row r="640" spans="1:13" ht="20.100000000000001" customHeight="1" x14ac:dyDescent="0.25">
      <c r="A640" s="139">
        <v>815</v>
      </c>
      <c r="B640" s="139" t="s">
        <v>5748</v>
      </c>
      <c r="C640" s="139" t="s">
        <v>5747</v>
      </c>
      <c r="D640" s="139">
        <v>32936.328000000001</v>
      </c>
      <c r="E640" s="139">
        <v>74.8</v>
      </c>
      <c r="F640" s="140">
        <v>2463637.33</v>
      </c>
      <c r="G640" s="139">
        <v>0</v>
      </c>
      <c r="H640" s="140">
        <v>0</v>
      </c>
      <c r="I640" s="140">
        <v>0</v>
      </c>
      <c r="J640" s="140">
        <v>2463637.33</v>
      </c>
      <c r="K640" s="139" t="s">
        <v>5078</v>
      </c>
      <c r="L640" s="139" t="s">
        <v>7</v>
      </c>
      <c r="M640" s="202"/>
    </row>
    <row r="641" spans="1:13" ht="20.100000000000001" customHeight="1" x14ac:dyDescent="0.25">
      <c r="A641" s="139">
        <v>816</v>
      </c>
      <c r="B641" s="139" t="s">
        <v>5456</v>
      </c>
      <c r="C641" s="139" t="s">
        <v>5747</v>
      </c>
      <c r="D641" s="139">
        <v>104788.474</v>
      </c>
      <c r="E641" s="139">
        <v>74.8</v>
      </c>
      <c r="F641" s="140">
        <v>7838177.8600000003</v>
      </c>
      <c r="G641" s="139">
        <v>0</v>
      </c>
      <c r="H641" s="140">
        <v>0</v>
      </c>
      <c r="I641" s="140">
        <v>0</v>
      </c>
      <c r="J641" s="140">
        <v>7838177.8600000003</v>
      </c>
      <c r="K641" s="139" t="s">
        <v>4982</v>
      </c>
      <c r="L641" s="139" t="s">
        <v>7</v>
      </c>
      <c r="M641" s="202"/>
    </row>
    <row r="642" spans="1:13" ht="20.100000000000001" customHeight="1" x14ac:dyDescent="0.25">
      <c r="A642" s="139">
        <v>818</v>
      </c>
      <c r="B642" s="139" t="s">
        <v>5750</v>
      </c>
      <c r="C642" s="139" t="s">
        <v>5751</v>
      </c>
      <c r="D642" s="139">
        <v>200</v>
      </c>
      <c r="E642" s="139">
        <v>536.79999999999995</v>
      </c>
      <c r="F642" s="140">
        <v>107360</v>
      </c>
      <c r="G642" s="139">
        <v>0</v>
      </c>
      <c r="H642" s="140">
        <v>0</v>
      </c>
      <c r="I642" s="140">
        <v>0</v>
      </c>
      <c r="J642" s="140">
        <v>107360</v>
      </c>
      <c r="K642" s="139" t="s">
        <v>5143</v>
      </c>
      <c r="L642" s="139" t="s">
        <v>7</v>
      </c>
      <c r="M642" s="202"/>
    </row>
    <row r="643" spans="1:13" ht="20.100000000000001" customHeight="1" x14ac:dyDescent="0.25">
      <c r="A643" s="139">
        <v>819</v>
      </c>
      <c r="B643" s="139" t="s">
        <v>5752</v>
      </c>
      <c r="C643" s="139" t="s">
        <v>5751</v>
      </c>
      <c r="D643" s="139">
        <v>2573.71</v>
      </c>
      <c r="E643" s="139">
        <v>536.79999999999995</v>
      </c>
      <c r="F643" s="140">
        <v>1381567.53</v>
      </c>
      <c r="G643" s="139">
        <v>0</v>
      </c>
      <c r="H643" s="140">
        <v>0</v>
      </c>
      <c r="I643" s="140">
        <v>0</v>
      </c>
      <c r="J643" s="140">
        <v>1381567.53</v>
      </c>
      <c r="K643" s="139" t="s">
        <v>5155</v>
      </c>
      <c r="L643" s="139" t="s">
        <v>7</v>
      </c>
      <c r="M643" s="202"/>
    </row>
    <row r="644" spans="1:13" ht="20.100000000000001" customHeight="1" x14ac:dyDescent="0.25">
      <c r="A644" s="139">
        <v>820</v>
      </c>
      <c r="B644" s="139" t="s">
        <v>5753</v>
      </c>
      <c r="C644" s="139" t="s">
        <v>5754</v>
      </c>
      <c r="D644" s="139">
        <v>26310.92</v>
      </c>
      <c r="E644" s="139">
        <v>679.8</v>
      </c>
      <c r="F644" s="140">
        <v>17886163.420000002</v>
      </c>
      <c r="G644" s="139">
        <v>0</v>
      </c>
      <c r="H644" s="140">
        <v>0</v>
      </c>
      <c r="I644" s="140">
        <v>0</v>
      </c>
      <c r="J644" s="140">
        <v>17886163.420000002</v>
      </c>
      <c r="K644" s="139" t="s">
        <v>4982</v>
      </c>
      <c r="L644" s="139" t="s">
        <v>7</v>
      </c>
      <c r="M644" s="202"/>
    </row>
    <row r="645" spans="1:13" ht="20.100000000000001" customHeight="1" x14ac:dyDescent="0.25">
      <c r="A645" s="139">
        <v>821</v>
      </c>
      <c r="B645" s="139" t="s">
        <v>5755</v>
      </c>
      <c r="C645" s="139" t="s">
        <v>5547</v>
      </c>
      <c r="D645" s="139">
        <v>252915.04</v>
      </c>
      <c r="E645" s="139">
        <v>586.29999999999995</v>
      </c>
      <c r="F645" s="140">
        <v>148284087.94999999</v>
      </c>
      <c r="G645" s="139">
        <v>0</v>
      </c>
      <c r="H645" s="140">
        <v>0</v>
      </c>
      <c r="I645" s="140">
        <v>0</v>
      </c>
      <c r="J645" s="140">
        <v>148284087.94999999</v>
      </c>
      <c r="K645" s="139" t="s">
        <v>4982</v>
      </c>
      <c r="L645" s="139" t="s">
        <v>7</v>
      </c>
      <c r="M645" s="202"/>
    </row>
    <row r="646" spans="1:13" ht="20.100000000000001" customHeight="1" x14ac:dyDescent="0.25">
      <c r="A646" s="139">
        <v>822</v>
      </c>
      <c r="B646" s="139" t="s">
        <v>5755</v>
      </c>
      <c r="C646" s="139" t="s">
        <v>5547</v>
      </c>
      <c r="D646" s="139">
        <v>4025.18</v>
      </c>
      <c r="E646" s="139">
        <v>586.29999999999995</v>
      </c>
      <c r="F646" s="140">
        <v>2359963.0299999998</v>
      </c>
      <c r="G646" s="139">
        <v>0</v>
      </c>
      <c r="H646" s="140">
        <v>0</v>
      </c>
      <c r="I646" s="140">
        <v>0</v>
      </c>
      <c r="J646" s="140">
        <v>2359963.0299999998</v>
      </c>
      <c r="K646" s="139" t="s">
        <v>4989</v>
      </c>
      <c r="L646" s="139" t="s">
        <v>7</v>
      </c>
      <c r="M646" s="202"/>
    </row>
    <row r="647" spans="1:13" ht="20.100000000000001" customHeight="1" x14ac:dyDescent="0.25">
      <c r="A647" s="139">
        <v>823</v>
      </c>
      <c r="B647" s="139" t="s">
        <v>5755</v>
      </c>
      <c r="C647" s="139" t="s">
        <v>5547</v>
      </c>
      <c r="D647" s="139">
        <v>740.71</v>
      </c>
      <c r="E647" s="139">
        <v>586.29999999999995</v>
      </c>
      <c r="F647" s="140">
        <v>434278.27</v>
      </c>
      <c r="G647" s="139">
        <v>0</v>
      </c>
      <c r="H647" s="140">
        <v>0</v>
      </c>
      <c r="I647" s="140">
        <v>0</v>
      </c>
      <c r="J647" s="140">
        <v>434278.27</v>
      </c>
      <c r="K647" s="139" t="s">
        <v>4989</v>
      </c>
      <c r="L647" s="139" t="s">
        <v>7</v>
      </c>
      <c r="M647" s="202"/>
    </row>
    <row r="648" spans="1:13" ht="20.100000000000001" customHeight="1" x14ac:dyDescent="0.25">
      <c r="A648" s="139">
        <v>824</v>
      </c>
      <c r="B648" s="139" t="s">
        <v>5755</v>
      </c>
      <c r="C648" s="139" t="s">
        <v>5547</v>
      </c>
      <c r="D648" s="139">
        <v>86195.01</v>
      </c>
      <c r="E648" s="139">
        <v>586.29999999999995</v>
      </c>
      <c r="F648" s="140">
        <v>50536134.359999999</v>
      </c>
      <c r="G648" s="139">
        <v>0</v>
      </c>
      <c r="H648" s="140">
        <v>0</v>
      </c>
      <c r="I648" s="140">
        <v>0</v>
      </c>
      <c r="J648" s="140">
        <v>50536134.359999999</v>
      </c>
      <c r="K648" s="139" t="s">
        <v>4982</v>
      </c>
      <c r="L648" s="139" t="s">
        <v>7</v>
      </c>
      <c r="M648" s="202"/>
    </row>
    <row r="649" spans="1:13" ht="20.100000000000001" customHeight="1" x14ac:dyDescent="0.25">
      <c r="A649" s="139">
        <v>825</v>
      </c>
      <c r="B649" s="139" t="s">
        <v>5756</v>
      </c>
      <c r="C649" s="139" t="s">
        <v>5757</v>
      </c>
      <c r="D649" s="139">
        <v>1000005.24</v>
      </c>
      <c r="E649" s="139">
        <v>536.79999999999995</v>
      </c>
      <c r="F649" s="140">
        <v>536802812.82999998</v>
      </c>
      <c r="G649" s="139">
        <v>0</v>
      </c>
      <c r="H649" s="140">
        <v>0</v>
      </c>
      <c r="I649" s="140">
        <v>13390000</v>
      </c>
      <c r="J649" s="140">
        <v>550192812.83000004</v>
      </c>
      <c r="K649" s="139" t="s">
        <v>5028</v>
      </c>
      <c r="L649" s="139" t="s">
        <v>7</v>
      </c>
      <c r="M649" s="202"/>
    </row>
    <row r="650" spans="1:13" ht="20.100000000000001" customHeight="1" x14ac:dyDescent="0.25">
      <c r="A650" s="139">
        <v>826</v>
      </c>
      <c r="B650" s="139" t="s">
        <v>5758</v>
      </c>
      <c r="C650" s="139" t="s">
        <v>5539</v>
      </c>
      <c r="D650" s="139">
        <v>145499.72200000001</v>
      </c>
      <c r="E650" s="139">
        <v>536.79999999999995</v>
      </c>
      <c r="F650" s="140">
        <v>78104250.769999996</v>
      </c>
      <c r="G650" s="139">
        <v>0</v>
      </c>
      <c r="H650" s="140">
        <v>0</v>
      </c>
      <c r="I650" s="140">
        <v>0</v>
      </c>
      <c r="J650" s="140">
        <v>78104250.769999996</v>
      </c>
      <c r="K650" s="139" t="s">
        <v>4982</v>
      </c>
      <c r="L650" s="139" t="s">
        <v>7</v>
      </c>
      <c r="M650" s="202"/>
    </row>
    <row r="651" spans="1:13" ht="20.100000000000001" customHeight="1" x14ac:dyDescent="0.25">
      <c r="A651" s="139">
        <v>827</v>
      </c>
      <c r="B651" s="139" t="s">
        <v>5759</v>
      </c>
      <c r="C651" s="139" t="s">
        <v>5760</v>
      </c>
      <c r="D651" s="139">
        <v>609.82500000000005</v>
      </c>
      <c r="E651" s="139">
        <v>586.29999999999995</v>
      </c>
      <c r="F651" s="140">
        <v>357540.4</v>
      </c>
      <c r="G651" s="139">
        <v>0</v>
      </c>
      <c r="H651" s="140">
        <v>0</v>
      </c>
      <c r="I651" s="140">
        <v>0</v>
      </c>
      <c r="J651" s="140">
        <v>357540.4</v>
      </c>
      <c r="K651" s="139" t="s">
        <v>4980</v>
      </c>
      <c r="L651" s="139" t="s">
        <v>7</v>
      </c>
      <c r="M651" s="202"/>
    </row>
    <row r="652" spans="1:13" ht="20.100000000000001" customHeight="1" x14ac:dyDescent="0.25">
      <c r="A652" s="139">
        <v>828</v>
      </c>
      <c r="B652" s="139" t="s">
        <v>5761</v>
      </c>
      <c r="C652" s="139" t="s">
        <v>5760</v>
      </c>
      <c r="D652" s="139">
        <v>3391.5680000000002</v>
      </c>
      <c r="E652" s="139">
        <v>586.29999999999995</v>
      </c>
      <c r="F652" s="140">
        <v>1988476.32</v>
      </c>
      <c r="G652" s="139">
        <v>0</v>
      </c>
      <c r="H652" s="140">
        <v>0</v>
      </c>
      <c r="I652" s="140">
        <v>0</v>
      </c>
      <c r="J652" s="140">
        <v>1988476.32</v>
      </c>
      <c r="K652" s="139" t="s">
        <v>4982</v>
      </c>
      <c r="L652" s="139" t="s">
        <v>7</v>
      </c>
      <c r="M652" s="202"/>
    </row>
    <row r="653" spans="1:13" ht="20.100000000000001" customHeight="1" x14ac:dyDescent="0.25">
      <c r="A653" s="139">
        <v>829</v>
      </c>
      <c r="B653" s="139" t="s">
        <v>5762</v>
      </c>
      <c r="C653" s="139" t="s">
        <v>5760</v>
      </c>
      <c r="D653" s="139">
        <v>3649.4630000000002</v>
      </c>
      <c r="E653" s="139">
        <v>586.29999999999995</v>
      </c>
      <c r="F653" s="140">
        <v>2139680.16</v>
      </c>
      <c r="G653" s="139">
        <v>0</v>
      </c>
      <c r="H653" s="140">
        <v>0</v>
      </c>
      <c r="I653" s="140">
        <v>0</v>
      </c>
      <c r="J653" s="140">
        <v>2139680.16</v>
      </c>
      <c r="K653" s="139" t="s">
        <v>4980</v>
      </c>
      <c r="L653" s="139" t="s">
        <v>7</v>
      </c>
      <c r="M653" s="202"/>
    </row>
    <row r="654" spans="1:13" ht="20.100000000000001" customHeight="1" x14ac:dyDescent="0.25">
      <c r="A654" s="139">
        <v>830</v>
      </c>
      <c r="B654" s="139" t="s">
        <v>5763</v>
      </c>
      <c r="C654" s="139" t="s">
        <v>5764</v>
      </c>
      <c r="D654" s="139">
        <v>1572199.99</v>
      </c>
      <c r="E654" s="139">
        <v>4170</v>
      </c>
      <c r="F654" s="140">
        <v>6556073958.3000002</v>
      </c>
      <c r="G654" s="139">
        <v>0</v>
      </c>
      <c r="H654" s="140">
        <v>0</v>
      </c>
      <c r="I654" s="140">
        <v>0</v>
      </c>
      <c r="J654" s="140">
        <v>6556073958.3000002</v>
      </c>
      <c r="K654" s="139" t="s">
        <v>4982</v>
      </c>
      <c r="L654" s="139" t="s">
        <v>7</v>
      </c>
      <c r="M654" s="202"/>
    </row>
    <row r="655" spans="1:13" ht="20.100000000000001" customHeight="1" x14ac:dyDescent="0.25">
      <c r="A655" s="139">
        <v>831</v>
      </c>
      <c r="B655" s="139" t="s">
        <v>11</v>
      </c>
      <c r="C655" s="139" t="s">
        <v>5764</v>
      </c>
      <c r="D655" s="139">
        <v>240000</v>
      </c>
      <c r="E655" s="139">
        <v>4170</v>
      </c>
      <c r="F655" s="140">
        <v>1000800000</v>
      </c>
      <c r="G655" s="139">
        <v>0</v>
      </c>
      <c r="H655" s="140">
        <v>0</v>
      </c>
      <c r="I655" s="140">
        <v>0</v>
      </c>
      <c r="J655" s="140">
        <v>1000800000</v>
      </c>
      <c r="K655" s="139" t="s">
        <v>4982</v>
      </c>
      <c r="L655" s="139" t="s">
        <v>7</v>
      </c>
      <c r="M655" s="202"/>
    </row>
    <row r="656" spans="1:13" ht="20.100000000000001" customHeight="1" x14ac:dyDescent="0.25">
      <c r="A656" s="139">
        <v>832</v>
      </c>
      <c r="B656" s="139" t="s">
        <v>11</v>
      </c>
      <c r="C656" s="139" t="s">
        <v>5764</v>
      </c>
      <c r="D656" s="139">
        <v>40000</v>
      </c>
      <c r="E656" s="139">
        <v>4170</v>
      </c>
      <c r="F656" s="140">
        <v>166800000</v>
      </c>
      <c r="G656" s="139">
        <v>0</v>
      </c>
      <c r="H656" s="140">
        <v>0</v>
      </c>
      <c r="I656" s="140">
        <v>0</v>
      </c>
      <c r="J656" s="140">
        <v>166800000</v>
      </c>
      <c r="K656" s="139" t="s">
        <v>4982</v>
      </c>
      <c r="L656" s="139" t="s">
        <v>7</v>
      </c>
      <c r="M656" s="202"/>
    </row>
    <row r="657" spans="1:13" ht="20.100000000000001" customHeight="1" x14ac:dyDescent="0.25">
      <c r="A657" s="139">
        <v>833</v>
      </c>
      <c r="B657" s="139" t="s">
        <v>5765</v>
      </c>
      <c r="C657" s="139" t="s">
        <v>5766</v>
      </c>
      <c r="D657" s="139">
        <v>173.81299999999999</v>
      </c>
      <c r="E657" s="139">
        <v>1296.9000000000001</v>
      </c>
      <c r="F657" s="140">
        <v>225418.08</v>
      </c>
      <c r="G657" s="139">
        <v>0</v>
      </c>
      <c r="H657" s="140">
        <v>0</v>
      </c>
      <c r="I657" s="140">
        <v>0</v>
      </c>
      <c r="J657" s="140">
        <v>225418.08</v>
      </c>
      <c r="K657" s="139" t="s">
        <v>5177</v>
      </c>
      <c r="L657" s="139" t="s">
        <v>7</v>
      </c>
      <c r="M657" s="202"/>
    </row>
    <row r="658" spans="1:13" ht="20.100000000000001" customHeight="1" x14ac:dyDescent="0.25">
      <c r="A658" s="139">
        <v>834</v>
      </c>
      <c r="B658" s="139" t="s">
        <v>5767</v>
      </c>
      <c r="C658" s="139" t="s">
        <v>5766</v>
      </c>
      <c r="D658" s="139">
        <v>3357.4459999999999</v>
      </c>
      <c r="E658" s="139">
        <v>1296.9000000000001</v>
      </c>
      <c r="F658" s="140">
        <v>4354271.72</v>
      </c>
      <c r="G658" s="139">
        <v>0</v>
      </c>
      <c r="H658" s="140">
        <v>0</v>
      </c>
      <c r="I658" s="140">
        <v>0</v>
      </c>
      <c r="J658" s="140">
        <v>4354271.72</v>
      </c>
      <c r="K658" s="139" t="s">
        <v>5155</v>
      </c>
      <c r="L658" s="139" t="s">
        <v>7</v>
      </c>
      <c r="M658" s="202"/>
    </row>
    <row r="659" spans="1:13" ht="20.100000000000001" customHeight="1" x14ac:dyDescent="0.25">
      <c r="A659" s="139">
        <v>835</v>
      </c>
      <c r="B659" s="139" t="s">
        <v>5768</v>
      </c>
      <c r="C659" s="139" t="s">
        <v>5769</v>
      </c>
      <c r="D659" s="139">
        <v>503.83800000000002</v>
      </c>
      <c r="E659" s="139">
        <v>548.9</v>
      </c>
      <c r="F659" s="140">
        <v>276556.68</v>
      </c>
      <c r="G659" s="139">
        <v>0</v>
      </c>
      <c r="H659" s="140">
        <v>0</v>
      </c>
      <c r="I659" s="140">
        <v>0</v>
      </c>
      <c r="J659" s="140">
        <v>276556.68</v>
      </c>
      <c r="K659" s="139" t="s">
        <v>5155</v>
      </c>
      <c r="L659" s="139" t="s">
        <v>7</v>
      </c>
      <c r="M659" s="202"/>
    </row>
    <row r="660" spans="1:13" ht="20.100000000000001" customHeight="1" x14ac:dyDescent="0.25">
      <c r="A660" s="139">
        <v>836</v>
      </c>
      <c r="B660" s="139" t="s">
        <v>5770</v>
      </c>
      <c r="C660" s="139" t="s">
        <v>5771</v>
      </c>
      <c r="D660" s="139">
        <v>18987.499</v>
      </c>
      <c r="E660" s="139">
        <v>991.1</v>
      </c>
      <c r="F660" s="140">
        <v>18818510.260000002</v>
      </c>
      <c r="G660" s="139">
        <v>0</v>
      </c>
      <c r="H660" s="140">
        <v>0</v>
      </c>
      <c r="I660" s="140">
        <v>0</v>
      </c>
      <c r="J660" s="140">
        <v>18818510.260000002</v>
      </c>
      <c r="K660" s="139" t="s">
        <v>5155</v>
      </c>
      <c r="L660" s="139" t="s">
        <v>7</v>
      </c>
      <c r="M660" s="202"/>
    </row>
    <row r="661" spans="1:13" ht="20.100000000000001" customHeight="1" x14ac:dyDescent="0.25">
      <c r="A661" s="139">
        <v>837</v>
      </c>
      <c r="B661" s="139" t="s">
        <v>11</v>
      </c>
      <c r="C661" s="139" t="s">
        <v>5772</v>
      </c>
      <c r="D661" s="139">
        <v>734050.07700000005</v>
      </c>
      <c r="E661" s="139">
        <v>3610</v>
      </c>
      <c r="F661" s="140">
        <v>2649920777.9699998</v>
      </c>
      <c r="G661" s="139">
        <v>0</v>
      </c>
      <c r="H661" s="140">
        <v>0</v>
      </c>
      <c r="I661" s="140">
        <v>0</v>
      </c>
      <c r="J661" s="140">
        <v>2649920777.9699998</v>
      </c>
      <c r="K661" s="139" t="s">
        <v>4982</v>
      </c>
      <c r="L661" s="139" t="s">
        <v>7</v>
      </c>
      <c r="M661" s="202"/>
    </row>
    <row r="662" spans="1:13" ht="20.100000000000001" customHeight="1" x14ac:dyDescent="0.25">
      <c r="A662" s="139">
        <v>838</v>
      </c>
      <c r="B662" s="139" t="s">
        <v>5773</v>
      </c>
      <c r="C662" s="139" t="s">
        <v>5774</v>
      </c>
      <c r="D662" s="139">
        <v>110.92100000000001</v>
      </c>
      <c r="E662" s="139">
        <v>1601.6</v>
      </c>
      <c r="F662" s="140">
        <v>177651.07</v>
      </c>
      <c r="G662" s="139">
        <v>0</v>
      </c>
      <c r="H662" s="140">
        <v>0</v>
      </c>
      <c r="I662" s="140">
        <v>0</v>
      </c>
      <c r="J662" s="140">
        <v>177651.07</v>
      </c>
      <c r="K662" s="139" t="s">
        <v>4978</v>
      </c>
      <c r="L662" s="139" t="s">
        <v>7</v>
      </c>
      <c r="M662" s="202"/>
    </row>
    <row r="663" spans="1:13" ht="20.100000000000001" customHeight="1" x14ac:dyDescent="0.25">
      <c r="A663" s="139">
        <v>839</v>
      </c>
      <c r="B663" s="139" t="s">
        <v>5775</v>
      </c>
      <c r="C663" s="139" t="s">
        <v>5774</v>
      </c>
      <c r="D663" s="139">
        <v>182.72399999999999</v>
      </c>
      <c r="E663" s="139">
        <v>1601.6</v>
      </c>
      <c r="F663" s="140">
        <v>292650.76</v>
      </c>
      <c r="G663" s="139">
        <v>0</v>
      </c>
      <c r="H663" s="140">
        <v>0</v>
      </c>
      <c r="I663" s="140">
        <v>0</v>
      </c>
      <c r="J663" s="140">
        <v>292650.76</v>
      </c>
      <c r="K663" s="139" t="s">
        <v>4978</v>
      </c>
      <c r="L663" s="139" t="s">
        <v>7</v>
      </c>
      <c r="M663" s="202"/>
    </row>
    <row r="664" spans="1:13" ht="20.100000000000001" customHeight="1" x14ac:dyDescent="0.25">
      <c r="A664" s="139">
        <v>840</v>
      </c>
      <c r="B664" s="139" t="s">
        <v>5776</v>
      </c>
      <c r="C664" s="139" t="s">
        <v>5777</v>
      </c>
      <c r="D664" s="139">
        <v>7255.2430000000004</v>
      </c>
      <c r="E664" s="139">
        <v>941.6</v>
      </c>
      <c r="F664" s="140">
        <v>6831536.8099999996</v>
      </c>
      <c r="G664" s="139">
        <v>0</v>
      </c>
      <c r="H664" s="140">
        <v>0</v>
      </c>
      <c r="I664" s="140">
        <v>0</v>
      </c>
      <c r="J664" s="140">
        <v>6831536.8099999996</v>
      </c>
      <c r="K664" s="139" t="s">
        <v>4978</v>
      </c>
      <c r="L664" s="139" t="s">
        <v>7</v>
      </c>
      <c r="M664" s="202"/>
    </row>
    <row r="665" spans="1:13" ht="20.100000000000001" customHeight="1" x14ac:dyDescent="0.25">
      <c r="A665" s="139">
        <v>841</v>
      </c>
      <c r="B665" s="139" t="s">
        <v>5778</v>
      </c>
      <c r="C665" s="139" t="s">
        <v>5777</v>
      </c>
      <c r="D665" s="139">
        <v>275.91699999999997</v>
      </c>
      <c r="E665" s="139">
        <v>941.6</v>
      </c>
      <c r="F665" s="140">
        <v>259803.45</v>
      </c>
      <c r="G665" s="139">
        <v>0</v>
      </c>
      <c r="H665" s="140">
        <v>0</v>
      </c>
      <c r="I665" s="140">
        <v>0</v>
      </c>
      <c r="J665" s="140">
        <v>259803.45</v>
      </c>
      <c r="K665" s="139" t="s">
        <v>4989</v>
      </c>
      <c r="L665" s="139" t="s">
        <v>7</v>
      </c>
      <c r="M665" s="202"/>
    </row>
    <row r="666" spans="1:13" ht="20.100000000000001" customHeight="1" x14ac:dyDescent="0.25">
      <c r="A666" s="139">
        <v>842</v>
      </c>
      <c r="B666" s="139" t="s">
        <v>5779</v>
      </c>
      <c r="C666" s="139" t="s">
        <v>5777</v>
      </c>
      <c r="D666" s="139">
        <v>862.27</v>
      </c>
      <c r="E666" s="139">
        <v>941.6</v>
      </c>
      <c r="F666" s="140">
        <v>811913.43</v>
      </c>
      <c r="G666" s="139">
        <v>0</v>
      </c>
      <c r="H666" s="140">
        <v>0</v>
      </c>
      <c r="I666" s="140">
        <v>0</v>
      </c>
      <c r="J666" s="140">
        <v>811913.43</v>
      </c>
      <c r="K666" s="139" t="s">
        <v>4989</v>
      </c>
      <c r="L666" s="139" t="s">
        <v>7</v>
      </c>
      <c r="M666" s="202"/>
    </row>
    <row r="667" spans="1:13" ht="20.100000000000001" customHeight="1" x14ac:dyDescent="0.25">
      <c r="A667" s="139">
        <v>843</v>
      </c>
      <c r="B667" s="139" t="s">
        <v>5780</v>
      </c>
      <c r="C667" s="139" t="s">
        <v>5777</v>
      </c>
      <c r="D667" s="139">
        <v>1646.19</v>
      </c>
      <c r="E667" s="139">
        <v>941.6</v>
      </c>
      <c r="F667" s="140">
        <v>1550052.5</v>
      </c>
      <c r="G667" s="139">
        <v>0</v>
      </c>
      <c r="H667" s="140">
        <v>0</v>
      </c>
      <c r="I667" s="140">
        <v>0</v>
      </c>
      <c r="J667" s="140">
        <v>1550052.5</v>
      </c>
      <c r="K667" s="139" t="s">
        <v>5010</v>
      </c>
      <c r="L667" s="139" t="s">
        <v>7</v>
      </c>
      <c r="M667" s="202"/>
    </row>
    <row r="668" spans="1:13" ht="20.100000000000001" customHeight="1" x14ac:dyDescent="0.25">
      <c r="A668" s="139">
        <v>844</v>
      </c>
      <c r="B668" s="139" t="s">
        <v>5781</v>
      </c>
      <c r="C668" s="139" t="s">
        <v>5777</v>
      </c>
      <c r="D668" s="139">
        <v>3947.4009999999998</v>
      </c>
      <c r="E668" s="139">
        <v>941.6</v>
      </c>
      <c r="F668" s="140">
        <v>3716872.78</v>
      </c>
      <c r="G668" s="139">
        <v>0</v>
      </c>
      <c r="H668" s="140">
        <v>0</v>
      </c>
      <c r="I668" s="140">
        <v>0</v>
      </c>
      <c r="J668" s="140">
        <v>3716872.78</v>
      </c>
      <c r="K668" s="139" t="s">
        <v>5010</v>
      </c>
      <c r="L668" s="139" t="s">
        <v>7</v>
      </c>
      <c r="M668" s="202"/>
    </row>
    <row r="669" spans="1:13" ht="20.100000000000001" customHeight="1" x14ac:dyDescent="0.25">
      <c r="A669" s="139">
        <v>845</v>
      </c>
      <c r="B669" s="139" t="s">
        <v>5782</v>
      </c>
      <c r="C669" s="139" t="s">
        <v>5777</v>
      </c>
      <c r="D669" s="139">
        <v>668.33</v>
      </c>
      <c r="E669" s="139">
        <v>941.6</v>
      </c>
      <c r="F669" s="140">
        <v>629299.53</v>
      </c>
      <c r="G669" s="139">
        <v>0</v>
      </c>
      <c r="H669" s="140">
        <v>0</v>
      </c>
      <c r="I669" s="140">
        <v>0</v>
      </c>
      <c r="J669" s="140">
        <v>629299.53</v>
      </c>
      <c r="K669" s="139" t="s">
        <v>5010</v>
      </c>
      <c r="L669" s="139" t="s">
        <v>7</v>
      </c>
      <c r="M669" s="202"/>
    </row>
    <row r="670" spans="1:13" ht="20.100000000000001" customHeight="1" x14ac:dyDescent="0.25">
      <c r="A670" s="139">
        <v>846</v>
      </c>
      <c r="B670" s="139" t="s">
        <v>5783</v>
      </c>
      <c r="C670" s="139" t="s">
        <v>5777</v>
      </c>
      <c r="D670" s="139">
        <v>3263.7979999999998</v>
      </c>
      <c r="E670" s="139">
        <v>941.6</v>
      </c>
      <c r="F670" s="140">
        <v>3073192.2</v>
      </c>
      <c r="G670" s="139">
        <v>0</v>
      </c>
      <c r="H670" s="140">
        <v>0</v>
      </c>
      <c r="I670" s="140">
        <v>0</v>
      </c>
      <c r="J670" s="140">
        <v>3073192.2</v>
      </c>
      <c r="K670" s="139" t="s">
        <v>5010</v>
      </c>
      <c r="L670" s="139" t="s">
        <v>7</v>
      </c>
      <c r="M670" s="202"/>
    </row>
    <row r="671" spans="1:13" ht="20.100000000000001" customHeight="1" x14ac:dyDescent="0.25">
      <c r="A671" s="139">
        <v>847</v>
      </c>
      <c r="B671" s="139" t="s">
        <v>5784</v>
      </c>
      <c r="C671" s="139" t="s">
        <v>5777</v>
      </c>
      <c r="D671" s="139">
        <v>2131.922</v>
      </c>
      <c r="E671" s="139">
        <v>941.6</v>
      </c>
      <c r="F671" s="140">
        <v>2007417.76</v>
      </c>
      <c r="G671" s="139">
        <v>0</v>
      </c>
      <c r="H671" s="140">
        <v>0</v>
      </c>
      <c r="I671" s="140">
        <v>0</v>
      </c>
      <c r="J671" s="140">
        <v>2007417.76</v>
      </c>
      <c r="K671" s="139" t="s">
        <v>5010</v>
      </c>
      <c r="L671" s="139" t="s">
        <v>7</v>
      </c>
      <c r="M671" s="202"/>
    </row>
    <row r="672" spans="1:13" ht="20.100000000000001" customHeight="1" x14ac:dyDescent="0.25">
      <c r="A672" s="139">
        <v>848</v>
      </c>
      <c r="B672" s="139" t="s">
        <v>5785</v>
      </c>
      <c r="C672" s="139" t="s">
        <v>5777</v>
      </c>
      <c r="D672" s="139">
        <v>248.84</v>
      </c>
      <c r="E672" s="139">
        <v>941.6</v>
      </c>
      <c r="F672" s="140">
        <v>234307.74</v>
      </c>
      <c r="G672" s="139">
        <v>0</v>
      </c>
      <c r="H672" s="140">
        <v>0</v>
      </c>
      <c r="I672" s="140">
        <v>0</v>
      </c>
      <c r="J672" s="140">
        <v>234307.74</v>
      </c>
      <c r="K672" s="139" t="s">
        <v>5010</v>
      </c>
      <c r="L672" s="139" t="s">
        <v>7</v>
      </c>
      <c r="M672" s="202"/>
    </row>
    <row r="673" spans="1:13" ht="20.100000000000001" customHeight="1" x14ac:dyDescent="0.25">
      <c r="A673" s="139">
        <v>849</v>
      </c>
      <c r="B673" s="139" t="s">
        <v>5786</v>
      </c>
      <c r="C673" s="139" t="s">
        <v>5777</v>
      </c>
      <c r="D673" s="139">
        <v>648.53200000000004</v>
      </c>
      <c r="E673" s="139">
        <v>941.6</v>
      </c>
      <c r="F673" s="140">
        <v>610657.73</v>
      </c>
      <c r="G673" s="139">
        <v>0</v>
      </c>
      <c r="H673" s="140">
        <v>0</v>
      </c>
      <c r="I673" s="140">
        <v>0</v>
      </c>
      <c r="J673" s="140">
        <v>610657.73</v>
      </c>
      <c r="K673" s="139" t="s">
        <v>5010</v>
      </c>
      <c r="L673" s="139" t="s">
        <v>7</v>
      </c>
      <c r="M673" s="202"/>
    </row>
    <row r="674" spans="1:13" ht="20.100000000000001" customHeight="1" x14ac:dyDescent="0.25">
      <c r="A674" s="139">
        <v>850</v>
      </c>
      <c r="B674" s="139" t="s">
        <v>5787</v>
      </c>
      <c r="C674" s="139" t="s">
        <v>5777</v>
      </c>
      <c r="D674" s="139">
        <v>573.649</v>
      </c>
      <c r="E674" s="139">
        <v>941.6</v>
      </c>
      <c r="F674" s="140">
        <v>540147.9</v>
      </c>
      <c r="G674" s="139">
        <v>0</v>
      </c>
      <c r="H674" s="140">
        <v>0</v>
      </c>
      <c r="I674" s="140">
        <v>0</v>
      </c>
      <c r="J674" s="140">
        <v>540147.9</v>
      </c>
      <c r="K674" s="139" t="s">
        <v>5010</v>
      </c>
      <c r="L674" s="139" t="s">
        <v>7</v>
      </c>
      <c r="M674" s="202"/>
    </row>
    <row r="675" spans="1:13" ht="20.100000000000001" customHeight="1" x14ac:dyDescent="0.25">
      <c r="A675" s="139">
        <v>852</v>
      </c>
      <c r="B675" s="139" t="s">
        <v>5788</v>
      </c>
      <c r="C675" s="139" t="s">
        <v>5789</v>
      </c>
      <c r="D675" s="139">
        <v>453.71899999999999</v>
      </c>
      <c r="E675" s="139">
        <v>1334.3</v>
      </c>
      <c r="F675" s="140">
        <v>605397.26</v>
      </c>
      <c r="G675" s="139">
        <v>0</v>
      </c>
      <c r="H675" s="140">
        <v>0</v>
      </c>
      <c r="I675" s="140">
        <v>0</v>
      </c>
      <c r="J675" s="140">
        <v>605397.26</v>
      </c>
      <c r="K675" s="139" t="s">
        <v>4978</v>
      </c>
      <c r="L675" s="139" t="s">
        <v>7</v>
      </c>
      <c r="M675" s="202"/>
    </row>
    <row r="676" spans="1:13" ht="20.100000000000001" customHeight="1" x14ac:dyDescent="0.25">
      <c r="A676" s="139">
        <v>853</v>
      </c>
      <c r="B676" s="139" t="s">
        <v>5790</v>
      </c>
      <c r="C676" s="139" t="s">
        <v>5791</v>
      </c>
      <c r="D676" s="139">
        <v>180.15299999999999</v>
      </c>
      <c r="E676" s="139">
        <v>1334.3</v>
      </c>
      <c r="F676" s="140">
        <v>240378.15</v>
      </c>
      <c r="G676" s="139">
        <v>0</v>
      </c>
      <c r="H676" s="140">
        <v>0</v>
      </c>
      <c r="I676" s="140">
        <v>0</v>
      </c>
      <c r="J676" s="140">
        <v>240378.15</v>
      </c>
      <c r="K676" s="139" t="s">
        <v>4978</v>
      </c>
      <c r="L676" s="139" t="s">
        <v>7</v>
      </c>
      <c r="M676" s="202"/>
    </row>
    <row r="677" spans="1:13" ht="20.100000000000001" customHeight="1" x14ac:dyDescent="0.25">
      <c r="A677" s="139">
        <v>854</v>
      </c>
      <c r="B677" s="139" t="s">
        <v>5792</v>
      </c>
      <c r="C677" s="139" t="s">
        <v>5791</v>
      </c>
      <c r="D677" s="139">
        <v>52.420999999999999</v>
      </c>
      <c r="E677" s="139">
        <v>1334.3</v>
      </c>
      <c r="F677" s="140">
        <v>69945.34</v>
      </c>
      <c r="G677" s="139">
        <v>0</v>
      </c>
      <c r="H677" s="140">
        <v>0</v>
      </c>
      <c r="I677" s="140">
        <v>0</v>
      </c>
      <c r="J677" s="140">
        <v>69945.34</v>
      </c>
      <c r="K677" s="139" t="s">
        <v>4978</v>
      </c>
      <c r="L677" s="139" t="s">
        <v>7</v>
      </c>
      <c r="M677" s="202"/>
    </row>
    <row r="678" spans="1:13" ht="20.100000000000001" customHeight="1" x14ac:dyDescent="0.25">
      <c r="A678" s="139">
        <v>855</v>
      </c>
      <c r="B678" s="139" t="s">
        <v>5793</v>
      </c>
      <c r="C678" s="139" t="s">
        <v>5791</v>
      </c>
      <c r="D678" s="139">
        <v>471.86399999999998</v>
      </c>
      <c r="E678" s="139">
        <v>1334.3</v>
      </c>
      <c r="F678" s="140">
        <v>629608.14</v>
      </c>
      <c r="G678" s="139">
        <v>0</v>
      </c>
      <c r="H678" s="140">
        <v>0</v>
      </c>
      <c r="I678" s="140">
        <v>0</v>
      </c>
      <c r="J678" s="140">
        <v>629608.14</v>
      </c>
      <c r="K678" s="139" t="s">
        <v>4978</v>
      </c>
      <c r="L678" s="139" t="s">
        <v>7</v>
      </c>
      <c r="M678" s="202"/>
    </row>
    <row r="679" spans="1:13" ht="20.100000000000001" customHeight="1" x14ac:dyDescent="0.25">
      <c r="A679" s="139">
        <v>856</v>
      </c>
      <c r="B679" s="139" t="s">
        <v>5794</v>
      </c>
      <c r="C679" s="139" t="s">
        <v>5791</v>
      </c>
      <c r="D679" s="139">
        <v>23305.02</v>
      </c>
      <c r="E679" s="139">
        <v>1334.3</v>
      </c>
      <c r="F679" s="140">
        <v>31095888.190000001</v>
      </c>
      <c r="G679" s="139">
        <v>0</v>
      </c>
      <c r="H679" s="140">
        <v>0</v>
      </c>
      <c r="I679" s="140">
        <v>0</v>
      </c>
      <c r="J679" s="140">
        <v>31095888.190000001</v>
      </c>
      <c r="K679" s="139" t="s">
        <v>4982</v>
      </c>
      <c r="L679" s="139" t="s">
        <v>7</v>
      </c>
      <c r="M679" s="202"/>
    </row>
    <row r="680" spans="1:13" ht="20.100000000000001" customHeight="1" x14ac:dyDescent="0.25">
      <c r="A680" s="139">
        <v>857</v>
      </c>
      <c r="B680" s="139" t="s">
        <v>5795</v>
      </c>
      <c r="C680" s="139" t="s">
        <v>487</v>
      </c>
      <c r="D680" s="139">
        <v>3701.81</v>
      </c>
      <c r="E680" s="139">
        <v>1377.2</v>
      </c>
      <c r="F680" s="140">
        <v>5098132.7300000004</v>
      </c>
      <c r="G680" s="139">
        <v>0</v>
      </c>
      <c r="H680" s="140">
        <v>0</v>
      </c>
      <c r="I680" s="140">
        <v>0</v>
      </c>
      <c r="J680" s="140">
        <v>5098132.7300000004</v>
      </c>
      <c r="K680" s="139" t="s">
        <v>5043</v>
      </c>
      <c r="L680" s="139" t="s">
        <v>7</v>
      </c>
      <c r="M680" s="202"/>
    </row>
    <row r="681" spans="1:13" ht="20.100000000000001" customHeight="1" x14ac:dyDescent="0.25">
      <c r="A681" s="139">
        <v>858</v>
      </c>
      <c r="B681" s="139" t="s">
        <v>5796</v>
      </c>
      <c r="C681" s="139" t="s">
        <v>487</v>
      </c>
      <c r="D681" s="139">
        <v>6829.866</v>
      </c>
      <c r="E681" s="139">
        <v>1377.2</v>
      </c>
      <c r="F681" s="140">
        <v>9406091.4600000009</v>
      </c>
      <c r="G681" s="139">
        <v>0</v>
      </c>
      <c r="H681" s="140">
        <v>0</v>
      </c>
      <c r="I681" s="140">
        <v>0</v>
      </c>
      <c r="J681" s="140">
        <v>9406091.4600000009</v>
      </c>
      <c r="K681" s="139" t="s">
        <v>5043</v>
      </c>
      <c r="L681" s="139" t="s">
        <v>7</v>
      </c>
      <c r="M681" s="202"/>
    </row>
    <row r="682" spans="1:13" ht="20.100000000000001" customHeight="1" x14ac:dyDescent="0.25">
      <c r="A682" s="139">
        <v>859</v>
      </c>
      <c r="B682" s="139" t="s">
        <v>5418</v>
      </c>
      <c r="C682" s="139" t="s">
        <v>487</v>
      </c>
      <c r="D682" s="139">
        <v>406.49799999999999</v>
      </c>
      <c r="E682" s="139">
        <v>1377.2</v>
      </c>
      <c r="F682" s="140">
        <v>559829.05000000005</v>
      </c>
      <c r="G682" s="139">
        <v>0</v>
      </c>
      <c r="H682" s="140">
        <v>0</v>
      </c>
      <c r="I682" s="140">
        <v>0</v>
      </c>
      <c r="J682" s="140">
        <v>559829.05000000005</v>
      </c>
      <c r="K682" s="139" t="s">
        <v>4982</v>
      </c>
      <c r="L682" s="139" t="s">
        <v>7</v>
      </c>
      <c r="M682" s="202"/>
    </row>
    <row r="683" spans="1:13" ht="20.100000000000001" customHeight="1" x14ac:dyDescent="0.25">
      <c r="A683" s="139">
        <v>860</v>
      </c>
      <c r="B683" s="139" t="s">
        <v>5797</v>
      </c>
      <c r="C683" s="139" t="s">
        <v>5798</v>
      </c>
      <c r="D683" s="139">
        <v>80.641999999999996</v>
      </c>
      <c r="E683" s="139">
        <v>1331</v>
      </c>
      <c r="F683" s="140">
        <v>107334.5</v>
      </c>
      <c r="G683" s="139">
        <v>0</v>
      </c>
      <c r="H683" s="140">
        <v>0</v>
      </c>
      <c r="I683" s="140">
        <v>0</v>
      </c>
      <c r="J683" s="140">
        <v>107334.5</v>
      </c>
      <c r="K683" s="139" t="s">
        <v>5010</v>
      </c>
      <c r="L683" s="139" t="s">
        <v>7</v>
      </c>
      <c r="M683" s="202"/>
    </row>
    <row r="684" spans="1:13" ht="20.100000000000001" customHeight="1" x14ac:dyDescent="0.25">
      <c r="A684" s="139">
        <v>861</v>
      </c>
      <c r="B684" s="139" t="s">
        <v>5799</v>
      </c>
      <c r="C684" s="139" t="s">
        <v>5798</v>
      </c>
      <c r="D684" s="139">
        <v>205.24100000000001</v>
      </c>
      <c r="E684" s="139">
        <v>1331</v>
      </c>
      <c r="F684" s="140">
        <v>273175.77</v>
      </c>
      <c r="G684" s="139">
        <v>0</v>
      </c>
      <c r="H684" s="140">
        <v>0</v>
      </c>
      <c r="I684" s="140">
        <v>0</v>
      </c>
      <c r="J684" s="140">
        <v>273175.77</v>
      </c>
      <c r="K684" s="139" t="s">
        <v>5010</v>
      </c>
      <c r="L684" s="139" t="s">
        <v>7</v>
      </c>
      <c r="M684" s="202"/>
    </row>
    <row r="685" spans="1:13" ht="20.100000000000001" customHeight="1" x14ac:dyDescent="0.25">
      <c r="A685" s="139">
        <v>862</v>
      </c>
      <c r="B685" s="139" t="s">
        <v>5800</v>
      </c>
      <c r="C685" s="139" t="s">
        <v>5798</v>
      </c>
      <c r="D685" s="139">
        <v>457.90199999999999</v>
      </c>
      <c r="E685" s="139">
        <v>1331</v>
      </c>
      <c r="F685" s="140">
        <v>609467.56000000006</v>
      </c>
      <c r="G685" s="139">
        <v>0</v>
      </c>
      <c r="H685" s="140">
        <v>0</v>
      </c>
      <c r="I685" s="140">
        <v>0</v>
      </c>
      <c r="J685" s="140">
        <v>609467.56000000006</v>
      </c>
      <c r="K685" s="139" t="s">
        <v>5010</v>
      </c>
      <c r="L685" s="139" t="s">
        <v>7</v>
      </c>
      <c r="M685" s="202"/>
    </row>
    <row r="686" spans="1:13" ht="20.100000000000001" customHeight="1" x14ac:dyDescent="0.25">
      <c r="A686" s="139">
        <v>863</v>
      </c>
      <c r="B686" s="139" t="s">
        <v>5801</v>
      </c>
      <c r="C686" s="139" t="s">
        <v>5798</v>
      </c>
      <c r="D686" s="139">
        <v>802.99</v>
      </c>
      <c r="E686" s="139">
        <v>1331</v>
      </c>
      <c r="F686" s="140">
        <v>1068779.69</v>
      </c>
      <c r="G686" s="139">
        <v>0</v>
      </c>
      <c r="H686" s="140">
        <v>0</v>
      </c>
      <c r="I686" s="140">
        <v>0</v>
      </c>
      <c r="J686" s="140">
        <v>1068779.69</v>
      </c>
      <c r="K686" s="139" t="s">
        <v>5010</v>
      </c>
      <c r="L686" s="139" t="s">
        <v>7</v>
      </c>
      <c r="M686" s="202"/>
    </row>
    <row r="687" spans="1:13" ht="20.100000000000001" customHeight="1" x14ac:dyDescent="0.25">
      <c r="A687" s="139">
        <v>865</v>
      </c>
      <c r="B687" s="139" t="s">
        <v>5802</v>
      </c>
      <c r="C687" s="139" t="s">
        <v>5798</v>
      </c>
      <c r="D687" s="139">
        <v>282.529</v>
      </c>
      <c r="E687" s="139">
        <v>1331</v>
      </c>
      <c r="F687" s="140">
        <v>376046.1</v>
      </c>
      <c r="G687" s="139">
        <v>0</v>
      </c>
      <c r="H687" s="140">
        <v>0</v>
      </c>
      <c r="I687" s="140">
        <v>0</v>
      </c>
      <c r="J687" s="140">
        <v>376046.1</v>
      </c>
      <c r="K687" s="139" t="s">
        <v>5010</v>
      </c>
      <c r="L687" s="139" t="s">
        <v>7</v>
      </c>
      <c r="M687" s="202"/>
    </row>
    <row r="688" spans="1:13" ht="20.100000000000001" customHeight="1" x14ac:dyDescent="0.25">
      <c r="A688" s="139">
        <v>866</v>
      </c>
      <c r="B688" s="139" t="s">
        <v>5803</v>
      </c>
      <c r="C688" s="139" t="s">
        <v>5798</v>
      </c>
      <c r="D688" s="139">
        <v>145.08000000000001</v>
      </c>
      <c r="E688" s="139">
        <v>1331</v>
      </c>
      <c r="F688" s="140">
        <v>193101.48</v>
      </c>
      <c r="G688" s="139">
        <v>0</v>
      </c>
      <c r="H688" s="140">
        <v>0</v>
      </c>
      <c r="I688" s="140">
        <v>0</v>
      </c>
      <c r="J688" s="140">
        <v>193101.48</v>
      </c>
      <c r="K688" s="139" t="s">
        <v>5010</v>
      </c>
      <c r="L688" s="139" t="s">
        <v>7</v>
      </c>
      <c r="M688" s="202"/>
    </row>
    <row r="689" spans="1:14" ht="20.100000000000001" customHeight="1" x14ac:dyDescent="0.25">
      <c r="A689" s="139">
        <v>867</v>
      </c>
      <c r="B689" s="139" t="s">
        <v>5804</v>
      </c>
      <c r="C689" s="139" t="s">
        <v>5798</v>
      </c>
      <c r="D689" s="139">
        <v>60.631999999999998</v>
      </c>
      <c r="E689" s="139">
        <v>1331</v>
      </c>
      <c r="F689" s="140">
        <v>80701.19</v>
      </c>
      <c r="G689" s="139">
        <v>0</v>
      </c>
      <c r="H689" s="140">
        <v>0</v>
      </c>
      <c r="I689" s="140">
        <v>0</v>
      </c>
      <c r="J689" s="140">
        <v>80701.19</v>
      </c>
      <c r="K689" s="139" t="s">
        <v>4978</v>
      </c>
      <c r="L689" s="139" t="s">
        <v>7</v>
      </c>
      <c r="M689" s="202"/>
    </row>
    <row r="690" spans="1:14" ht="20.100000000000001" customHeight="1" x14ac:dyDescent="0.25">
      <c r="A690" s="139">
        <v>868</v>
      </c>
      <c r="B690" s="139" t="s">
        <v>5805</v>
      </c>
      <c r="C690" s="139" t="s">
        <v>5798</v>
      </c>
      <c r="D690" s="139">
        <v>1508.271</v>
      </c>
      <c r="E690" s="139">
        <v>1331</v>
      </c>
      <c r="F690" s="140">
        <v>2007508.7</v>
      </c>
      <c r="G690" s="139">
        <v>0</v>
      </c>
      <c r="H690" s="140">
        <v>0</v>
      </c>
      <c r="I690" s="140">
        <v>0</v>
      </c>
      <c r="J690" s="140">
        <v>2007508.7</v>
      </c>
      <c r="K690" s="139" t="s">
        <v>4978</v>
      </c>
      <c r="L690" s="139" t="s">
        <v>7</v>
      </c>
      <c r="M690" s="202"/>
    </row>
    <row r="691" spans="1:14" ht="20.100000000000001" customHeight="1" x14ac:dyDescent="0.25">
      <c r="A691" s="139">
        <v>869</v>
      </c>
      <c r="B691" s="139" t="s">
        <v>5806</v>
      </c>
      <c r="C691" s="139" t="s">
        <v>5798</v>
      </c>
      <c r="D691" s="139">
        <v>74.724999999999994</v>
      </c>
      <c r="E691" s="139">
        <v>1331</v>
      </c>
      <c r="F691" s="140">
        <v>99458.98</v>
      </c>
      <c r="G691" s="139">
        <v>0</v>
      </c>
      <c r="H691" s="140">
        <v>0</v>
      </c>
      <c r="I691" s="140">
        <v>0</v>
      </c>
      <c r="J691" s="140">
        <v>99458.98</v>
      </c>
      <c r="K691" s="139" t="s">
        <v>4989</v>
      </c>
      <c r="L691" s="139" t="s">
        <v>7</v>
      </c>
      <c r="M691" s="202"/>
    </row>
    <row r="692" spans="1:14" ht="20.100000000000001" customHeight="1" x14ac:dyDescent="0.25">
      <c r="A692" s="139">
        <v>870</v>
      </c>
      <c r="B692" s="139" t="s">
        <v>5807</v>
      </c>
      <c r="C692" s="139" t="s">
        <v>5798</v>
      </c>
      <c r="D692" s="139">
        <v>576.197</v>
      </c>
      <c r="E692" s="139">
        <v>1331</v>
      </c>
      <c r="F692" s="140">
        <v>766918.21</v>
      </c>
      <c r="G692" s="139">
        <v>0</v>
      </c>
      <c r="H692" s="140">
        <v>0</v>
      </c>
      <c r="I692" s="140">
        <v>0</v>
      </c>
      <c r="J692" s="140">
        <v>766918.21</v>
      </c>
      <c r="K692" s="139" t="s">
        <v>5028</v>
      </c>
      <c r="L692" s="139" t="s">
        <v>7</v>
      </c>
      <c r="M692" s="202"/>
    </row>
    <row r="693" spans="1:14" ht="20.100000000000001" customHeight="1" x14ac:dyDescent="0.25">
      <c r="A693" s="139">
        <v>871</v>
      </c>
      <c r="B693" s="139" t="s">
        <v>5808</v>
      </c>
      <c r="C693" s="139" t="s">
        <v>5798</v>
      </c>
      <c r="D693" s="139">
        <v>597.15800000000002</v>
      </c>
      <c r="E693" s="139">
        <v>1331</v>
      </c>
      <c r="F693" s="140">
        <v>794817.3</v>
      </c>
      <c r="G693" s="139">
        <v>0</v>
      </c>
      <c r="H693" s="140">
        <v>0</v>
      </c>
      <c r="I693" s="140">
        <v>0</v>
      </c>
      <c r="J693" s="140">
        <v>794817.3</v>
      </c>
      <c r="K693" s="139" t="s">
        <v>5028</v>
      </c>
      <c r="L693" s="139" t="s">
        <v>7</v>
      </c>
      <c r="M693" s="202"/>
    </row>
    <row r="694" spans="1:14" ht="20.100000000000001" customHeight="1" x14ac:dyDescent="0.25">
      <c r="A694" s="139">
        <v>872</v>
      </c>
      <c r="B694" s="139" t="s">
        <v>5809</v>
      </c>
      <c r="C694" s="139" t="s">
        <v>5798</v>
      </c>
      <c r="D694" s="139">
        <v>9540.2860000000001</v>
      </c>
      <c r="E694" s="139">
        <v>1331</v>
      </c>
      <c r="F694" s="140">
        <v>12698120.67</v>
      </c>
      <c r="G694" s="139">
        <v>0</v>
      </c>
      <c r="H694" s="140">
        <v>0</v>
      </c>
      <c r="I694" s="140">
        <v>0</v>
      </c>
      <c r="J694" s="140">
        <v>12698120.67</v>
      </c>
      <c r="K694" s="139" t="s">
        <v>4982</v>
      </c>
      <c r="L694" s="139" t="s">
        <v>7</v>
      </c>
      <c r="M694" s="202"/>
    </row>
    <row r="695" spans="1:14" ht="20.100000000000001" customHeight="1" x14ac:dyDescent="0.25">
      <c r="A695" s="139">
        <v>873</v>
      </c>
      <c r="B695" s="139" t="s">
        <v>5810</v>
      </c>
      <c r="C695" s="139" t="s">
        <v>5811</v>
      </c>
      <c r="D695" s="139">
        <v>10745.284</v>
      </c>
      <c r="E695" s="139">
        <v>729.3</v>
      </c>
      <c r="F695" s="140">
        <v>7836535.6200000001</v>
      </c>
      <c r="G695" s="139">
        <v>0</v>
      </c>
      <c r="H695" s="140">
        <v>0</v>
      </c>
      <c r="I695" s="140">
        <v>0</v>
      </c>
      <c r="J695" s="140">
        <v>7836535.6200000001</v>
      </c>
      <c r="K695" s="139" t="s">
        <v>5043</v>
      </c>
      <c r="L695" s="139" t="s">
        <v>7</v>
      </c>
      <c r="M695" s="202"/>
    </row>
    <row r="696" spans="1:14" s="199" customFormat="1" ht="20.100000000000001" customHeight="1" x14ac:dyDescent="0.25">
      <c r="A696" s="197">
        <v>874</v>
      </c>
      <c r="B696" s="197" t="s">
        <v>5812</v>
      </c>
      <c r="C696" s="197" t="s">
        <v>5811</v>
      </c>
      <c r="D696" s="197">
        <f>373.644+11.85</f>
        <v>385.49400000000003</v>
      </c>
      <c r="E696" s="197">
        <v>1456.99</v>
      </c>
      <c r="F696" s="198">
        <v>544395.56999999995</v>
      </c>
      <c r="G696" s="197">
        <v>0</v>
      </c>
      <c r="H696" s="198">
        <v>0</v>
      </c>
      <c r="I696" s="198">
        <v>0</v>
      </c>
      <c r="J696" s="198">
        <v>544395.56999999995</v>
      </c>
      <c r="K696" s="197" t="s">
        <v>4978</v>
      </c>
      <c r="L696" s="197" t="s">
        <v>7</v>
      </c>
      <c r="M696" s="202"/>
      <c r="N696" s="199" t="s">
        <v>7970</v>
      </c>
    </row>
    <row r="697" spans="1:14" ht="20.100000000000001" customHeight="1" x14ac:dyDescent="0.25">
      <c r="A697" s="139">
        <v>875</v>
      </c>
      <c r="B697" s="139" t="s">
        <v>5813</v>
      </c>
      <c r="C697" s="139" t="s">
        <v>5811</v>
      </c>
      <c r="D697" s="139">
        <v>4054.3629999999998</v>
      </c>
      <c r="E697" s="139">
        <v>729.3</v>
      </c>
      <c r="F697" s="140">
        <v>2956846.94</v>
      </c>
      <c r="G697" s="139">
        <v>0</v>
      </c>
      <c r="H697" s="140">
        <v>0</v>
      </c>
      <c r="I697" s="140">
        <v>0</v>
      </c>
      <c r="J697" s="140">
        <v>2956846.94</v>
      </c>
      <c r="K697" s="139" t="s">
        <v>4978</v>
      </c>
      <c r="L697" s="139" t="s">
        <v>7</v>
      </c>
      <c r="M697" s="202"/>
    </row>
    <row r="698" spans="1:14" ht="20.100000000000001" customHeight="1" x14ac:dyDescent="0.25">
      <c r="A698" s="139">
        <v>876</v>
      </c>
      <c r="B698" s="139" t="s">
        <v>5814</v>
      </c>
      <c r="C698" s="139" t="s">
        <v>5811</v>
      </c>
      <c r="D698" s="139">
        <v>493.61200000000002</v>
      </c>
      <c r="E698" s="139">
        <v>729.3</v>
      </c>
      <c r="F698" s="140">
        <v>359991.23</v>
      </c>
      <c r="G698" s="139">
        <v>0</v>
      </c>
      <c r="H698" s="140">
        <v>0</v>
      </c>
      <c r="I698" s="140">
        <v>0</v>
      </c>
      <c r="J698" s="140">
        <v>359991.23</v>
      </c>
      <c r="K698" s="139" t="s">
        <v>4978</v>
      </c>
      <c r="L698" s="139" t="s">
        <v>7</v>
      </c>
      <c r="M698" s="202"/>
    </row>
    <row r="699" spans="1:14" ht="20.100000000000001" customHeight="1" x14ac:dyDescent="0.25">
      <c r="A699" s="139">
        <v>877</v>
      </c>
      <c r="B699" s="139" t="s">
        <v>5815</v>
      </c>
      <c r="C699" s="139" t="s">
        <v>5811</v>
      </c>
      <c r="D699" s="139">
        <v>849</v>
      </c>
      <c r="E699" s="139">
        <v>729.3</v>
      </c>
      <c r="F699" s="140">
        <v>619175.69999999995</v>
      </c>
      <c r="G699" s="139">
        <v>0</v>
      </c>
      <c r="H699" s="140">
        <v>0</v>
      </c>
      <c r="I699" s="140">
        <v>0</v>
      </c>
      <c r="J699" s="140">
        <v>619175.69999999995</v>
      </c>
      <c r="K699" s="139" t="s">
        <v>5028</v>
      </c>
      <c r="L699" s="139" t="s">
        <v>7</v>
      </c>
      <c r="M699" s="202"/>
    </row>
    <row r="700" spans="1:14" ht="20.100000000000001" customHeight="1" x14ac:dyDescent="0.25">
      <c r="A700" s="139">
        <v>878</v>
      </c>
      <c r="B700" s="139" t="s">
        <v>5816</v>
      </c>
      <c r="C700" s="139" t="s">
        <v>5811</v>
      </c>
      <c r="D700" s="139">
        <v>2017.4179999999999</v>
      </c>
      <c r="E700" s="139">
        <v>729.3</v>
      </c>
      <c r="F700" s="140">
        <v>1471302.95</v>
      </c>
      <c r="G700" s="139">
        <v>0</v>
      </c>
      <c r="H700" s="140">
        <v>0</v>
      </c>
      <c r="I700" s="140">
        <v>0</v>
      </c>
      <c r="J700" s="140">
        <v>1471302.95</v>
      </c>
      <c r="K700" s="139" t="s">
        <v>5028</v>
      </c>
      <c r="L700" s="139" t="s">
        <v>7</v>
      </c>
      <c r="M700" s="202"/>
    </row>
    <row r="701" spans="1:14" ht="20.100000000000001" customHeight="1" x14ac:dyDescent="0.25">
      <c r="A701" s="139">
        <v>880</v>
      </c>
      <c r="B701" s="139" t="s">
        <v>5384</v>
      </c>
      <c r="C701" s="139" t="s">
        <v>5811</v>
      </c>
      <c r="D701" s="139">
        <v>76320.388000000006</v>
      </c>
      <c r="E701" s="139">
        <v>729.3</v>
      </c>
      <c r="F701" s="140">
        <v>55660458.969999999</v>
      </c>
      <c r="G701" s="139">
        <v>0</v>
      </c>
      <c r="H701" s="140">
        <v>0</v>
      </c>
      <c r="I701" s="140">
        <v>0</v>
      </c>
      <c r="J701" s="140">
        <v>55660458.969999999</v>
      </c>
      <c r="K701" s="139" t="s">
        <v>4982</v>
      </c>
      <c r="L701" s="139" t="s">
        <v>7</v>
      </c>
      <c r="M701" s="202"/>
    </row>
    <row r="702" spans="1:14" ht="20.100000000000001" customHeight="1" x14ac:dyDescent="0.25">
      <c r="A702" s="139">
        <v>881</v>
      </c>
      <c r="B702" s="139" t="s">
        <v>5817</v>
      </c>
      <c r="C702" s="139" t="s">
        <v>5777</v>
      </c>
      <c r="D702" s="139">
        <v>1960.3430000000001</v>
      </c>
      <c r="E702" s="139">
        <v>941.6</v>
      </c>
      <c r="F702" s="140">
        <v>1845858.97</v>
      </c>
      <c r="G702" s="139">
        <v>0</v>
      </c>
      <c r="H702" s="140">
        <v>0</v>
      </c>
      <c r="I702" s="140">
        <v>0</v>
      </c>
      <c r="J702" s="140">
        <v>1845858.97</v>
      </c>
      <c r="K702" s="139" t="s">
        <v>5028</v>
      </c>
      <c r="L702" s="139" t="s">
        <v>7</v>
      </c>
      <c r="M702" s="202"/>
    </row>
    <row r="703" spans="1:14" ht="20.100000000000001" customHeight="1" x14ac:dyDescent="0.25">
      <c r="A703" s="139">
        <v>882</v>
      </c>
      <c r="B703" s="139" t="s">
        <v>5818</v>
      </c>
      <c r="C703" s="139" t="s">
        <v>5777</v>
      </c>
      <c r="D703" s="139">
        <v>2209.9899999999998</v>
      </c>
      <c r="E703" s="139">
        <v>941.6</v>
      </c>
      <c r="F703" s="140">
        <v>2080926.58</v>
      </c>
      <c r="G703" s="139">
        <v>0</v>
      </c>
      <c r="H703" s="140">
        <v>0</v>
      </c>
      <c r="I703" s="140">
        <v>0</v>
      </c>
      <c r="J703" s="140">
        <v>2080926.58</v>
      </c>
      <c r="K703" s="139" t="s">
        <v>5010</v>
      </c>
      <c r="L703" s="139" t="s">
        <v>7</v>
      </c>
      <c r="M703" s="202"/>
    </row>
    <row r="704" spans="1:14" ht="20.100000000000001" customHeight="1" x14ac:dyDescent="0.25">
      <c r="A704" s="139">
        <v>883</v>
      </c>
      <c r="B704" s="139" t="s">
        <v>5819</v>
      </c>
      <c r="C704" s="139" t="s">
        <v>5777</v>
      </c>
      <c r="D704" s="139">
        <v>1943.162</v>
      </c>
      <c r="E704" s="139">
        <v>941.6</v>
      </c>
      <c r="F704" s="140">
        <v>1829681.34</v>
      </c>
      <c r="G704" s="139">
        <v>0</v>
      </c>
      <c r="H704" s="140">
        <v>0</v>
      </c>
      <c r="I704" s="140">
        <v>0</v>
      </c>
      <c r="J704" s="140">
        <v>1829681.34</v>
      </c>
      <c r="K704" s="139" t="s">
        <v>5028</v>
      </c>
      <c r="L704" s="139" t="s">
        <v>7</v>
      </c>
      <c r="M704" s="202"/>
    </row>
    <row r="705" spans="1:13" ht="20.100000000000001" customHeight="1" x14ac:dyDescent="0.25">
      <c r="A705" s="139">
        <v>884</v>
      </c>
      <c r="B705" s="139" t="s">
        <v>5456</v>
      </c>
      <c r="C705" s="139" t="s">
        <v>5777</v>
      </c>
      <c r="D705" s="139">
        <v>74562.78</v>
      </c>
      <c r="E705" s="139">
        <v>941.6</v>
      </c>
      <c r="F705" s="140">
        <v>70208313.650000006</v>
      </c>
      <c r="G705" s="139">
        <v>0</v>
      </c>
      <c r="H705" s="140">
        <v>0</v>
      </c>
      <c r="I705" s="140">
        <v>0</v>
      </c>
      <c r="J705" s="140">
        <v>70208313.650000006</v>
      </c>
      <c r="K705" s="139" t="s">
        <v>4982</v>
      </c>
      <c r="L705" s="139" t="s">
        <v>7</v>
      </c>
      <c r="M705" s="202"/>
    </row>
    <row r="706" spans="1:13" ht="20.100000000000001" customHeight="1" x14ac:dyDescent="0.25">
      <c r="A706" s="139">
        <v>885</v>
      </c>
      <c r="B706" s="139" t="s">
        <v>5820</v>
      </c>
      <c r="C706" s="139" t="s">
        <v>5821</v>
      </c>
      <c r="D706" s="139">
        <v>62446.091</v>
      </c>
      <c r="E706" s="139">
        <v>74.8</v>
      </c>
      <c r="F706" s="140">
        <v>4670967.6100000003</v>
      </c>
      <c r="G706" s="139">
        <v>0</v>
      </c>
      <c r="H706" s="140">
        <v>0</v>
      </c>
      <c r="I706" s="140">
        <v>0</v>
      </c>
      <c r="J706" s="140">
        <v>4670967.6100000003</v>
      </c>
      <c r="K706" s="139" t="s">
        <v>5078</v>
      </c>
      <c r="L706" s="139" t="s">
        <v>7</v>
      </c>
      <c r="M706" s="202"/>
    </row>
    <row r="707" spans="1:13" ht="20.100000000000001" customHeight="1" x14ac:dyDescent="0.25">
      <c r="A707" s="139">
        <v>886</v>
      </c>
      <c r="B707" s="139" t="s">
        <v>5822</v>
      </c>
      <c r="C707" s="139" t="s">
        <v>5821</v>
      </c>
      <c r="D707" s="139">
        <v>22693.1</v>
      </c>
      <c r="E707" s="139">
        <v>74.8</v>
      </c>
      <c r="F707" s="140">
        <v>1697443.88</v>
      </c>
      <c r="G707" s="139">
        <v>0</v>
      </c>
      <c r="H707" s="140">
        <v>0</v>
      </c>
      <c r="I707" s="140">
        <v>0</v>
      </c>
      <c r="J707" s="140">
        <v>1697443.88</v>
      </c>
      <c r="K707" s="139" t="s">
        <v>5078</v>
      </c>
      <c r="L707" s="139" t="s">
        <v>7</v>
      </c>
      <c r="M707" s="202"/>
    </row>
    <row r="708" spans="1:13" ht="20.100000000000001" customHeight="1" x14ac:dyDescent="0.25">
      <c r="A708" s="139">
        <v>887</v>
      </c>
      <c r="B708" s="139" t="s">
        <v>5823</v>
      </c>
      <c r="C708" s="139" t="s">
        <v>5747</v>
      </c>
      <c r="D708" s="139">
        <v>818.10799999999995</v>
      </c>
      <c r="E708" s="139">
        <v>74.8</v>
      </c>
      <c r="F708" s="140">
        <v>61194.48</v>
      </c>
      <c r="G708" s="139">
        <v>0</v>
      </c>
      <c r="H708" s="140">
        <v>0</v>
      </c>
      <c r="I708" s="140">
        <v>0</v>
      </c>
      <c r="J708" s="140">
        <v>61194.48</v>
      </c>
      <c r="K708" s="139" t="s">
        <v>5152</v>
      </c>
      <c r="L708" s="139" t="s">
        <v>7</v>
      </c>
      <c r="M708" s="202"/>
    </row>
    <row r="709" spans="1:13" ht="20.100000000000001" customHeight="1" x14ac:dyDescent="0.25">
      <c r="A709" s="139">
        <v>888</v>
      </c>
      <c r="B709" s="139" t="s">
        <v>5824</v>
      </c>
      <c r="C709" s="139" t="s">
        <v>5747</v>
      </c>
      <c r="D709" s="139">
        <v>4567.6239999999998</v>
      </c>
      <c r="E709" s="139">
        <v>74.8</v>
      </c>
      <c r="F709" s="140">
        <v>341658.28</v>
      </c>
      <c r="G709" s="139">
        <v>0</v>
      </c>
      <c r="H709" s="140">
        <v>0</v>
      </c>
      <c r="I709" s="140">
        <v>0</v>
      </c>
      <c r="J709" s="140">
        <v>341658.28</v>
      </c>
      <c r="K709" s="139" t="s">
        <v>4982</v>
      </c>
      <c r="L709" s="139" t="s">
        <v>7</v>
      </c>
      <c r="M709" s="202"/>
    </row>
    <row r="710" spans="1:13" ht="20.100000000000001" customHeight="1" x14ac:dyDescent="0.25">
      <c r="A710" s="139">
        <v>889</v>
      </c>
      <c r="B710" s="139" t="s">
        <v>5825</v>
      </c>
      <c r="C710" s="139" t="s">
        <v>5747</v>
      </c>
      <c r="D710" s="139">
        <v>6586.46</v>
      </c>
      <c r="E710" s="139">
        <v>74.8</v>
      </c>
      <c r="F710" s="140">
        <v>492667.21</v>
      </c>
      <c r="G710" s="139">
        <v>0</v>
      </c>
      <c r="H710" s="140">
        <v>0</v>
      </c>
      <c r="I710" s="140">
        <v>0</v>
      </c>
      <c r="J710" s="140">
        <v>492667.21</v>
      </c>
      <c r="K710" s="139" t="s">
        <v>5078</v>
      </c>
      <c r="L710" s="139" t="s">
        <v>7</v>
      </c>
      <c r="M710" s="202"/>
    </row>
    <row r="711" spans="1:13" ht="20.100000000000001" customHeight="1" x14ac:dyDescent="0.25">
      <c r="A711" s="139">
        <v>890</v>
      </c>
      <c r="B711" s="139" t="s">
        <v>5826</v>
      </c>
      <c r="C711" s="139" t="s">
        <v>5827</v>
      </c>
      <c r="D711" s="139">
        <v>828.37199999999996</v>
      </c>
      <c r="E711" s="139">
        <v>941.6</v>
      </c>
      <c r="F711" s="140">
        <v>779995.08</v>
      </c>
      <c r="G711" s="139">
        <v>0</v>
      </c>
      <c r="H711" s="140">
        <v>0</v>
      </c>
      <c r="I711" s="140">
        <v>0</v>
      </c>
      <c r="J711" s="140">
        <v>779995.08</v>
      </c>
      <c r="K711" s="139" t="s">
        <v>4978</v>
      </c>
      <c r="L711" s="139" t="s">
        <v>7</v>
      </c>
      <c r="M711" s="202"/>
    </row>
    <row r="712" spans="1:13" ht="20.100000000000001" customHeight="1" x14ac:dyDescent="0.25">
      <c r="A712" s="139">
        <v>891</v>
      </c>
      <c r="B712" s="139" t="s">
        <v>5828</v>
      </c>
      <c r="C712" s="139" t="s">
        <v>5827</v>
      </c>
      <c r="D712" s="139">
        <v>7072.6030000000001</v>
      </c>
      <c r="E712" s="139">
        <v>941.6</v>
      </c>
      <c r="F712" s="140">
        <v>6659562.9800000004</v>
      </c>
      <c r="G712" s="139">
        <v>0</v>
      </c>
      <c r="H712" s="140">
        <v>0</v>
      </c>
      <c r="I712" s="140">
        <v>0</v>
      </c>
      <c r="J712" s="140">
        <v>6659562.9800000004</v>
      </c>
      <c r="K712" s="139" t="s">
        <v>4978</v>
      </c>
      <c r="L712" s="139" t="s">
        <v>7</v>
      </c>
      <c r="M712" s="202"/>
    </row>
    <row r="713" spans="1:13" ht="20.100000000000001" customHeight="1" x14ac:dyDescent="0.25">
      <c r="A713" s="139">
        <v>895</v>
      </c>
      <c r="B713" s="139" t="s">
        <v>5829</v>
      </c>
      <c r="C713" s="139" t="s">
        <v>5827</v>
      </c>
      <c r="D713" s="139">
        <v>145.27500000000001</v>
      </c>
      <c r="E713" s="139">
        <v>941.6</v>
      </c>
      <c r="F713" s="140">
        <v>136790.94</v>
      </c>
      <c r="G713" s="139">
        <v>0</v>
      </c>
      <c r="H713" s="140">
        <v>0</v>
      </c>
      <c r="I713" s="140">
        <v>0</v>
      </c>
      <c r="J713" s="140">
        <v>136790.94</v>
      </c>
      <c r="K713" s="139" t="s">
        <v>5010</v>
      </c>
      <c r="L713" s="139" t="s">
        <v>7</v>
      </c>
      <c r="M713" s="202"/>
    </row>
    <row r="714" spans="1:13" ht="20.100000000000001" customHeight="1" x14ac:dyDescent="0.25">
      <c r="A714" s="139">
        <v>911</v>
      </c>
      <c r="B714" s="139" t="s">
        <v>5830</v>
      </c>
      <c r="C714" s="139" t="s">
        <v>5831</v>
      </c>
      <c r="D714" s="139">
        <v>6870</v>
      </c>
      <c r="E714" s="139">
        <v>922.9</v>
      </c>
      <c r="F714" s="140">
        <v>6340323</v>
      </c>
      <c r="G714" s="139">
        <v>0</v>
      </c>
      <c r="H714" s="140">
        <v>0</v>
      </c>
      <c r="I714" s="140">
        <v>0</v>
      </c>
      <c r="J714" s="140">
        <v>6340323</v>
      </c>
      <c r="K714" s="139" t="s">
        <v>4978</v>
      </c>
      <c r="L714" s="139" t="s">
        <v>7</v>
      </c>
      <c r="M714" s="202"/>
    </row>
    <row r="715" spans="1:13" ht="20.100000000000001" customHeight="1" x14ac:dyDescent="0.25">
      <c r="A715" s="139">
        <v>912</v>
      </c>
      <c r="B715" s="139" t="s">
        <v>5832</v>
      </c>
      <c r="C715" s="139" t="s">
        <v>5831</v>
      </c>
      <c r="D715" s="139">
        <v>736.63400000000001</v>
      </c>
      <c r="E715" s="139">
        <v>922.9</v>
      </c>
      <c r="F715" s="140">
        <v>679839.52</v>
      </c>
      <c r="G715" s="139">
        <v>0</v>
      </c>
      <c r="H715" s="140">
        <v>0</v>
      </c>
      <c r="I715" s="140">
        <v>0</v>
      </c>
      <c r="J715" s="140">
        <v>679839.52</v>
      </c>
      <c r="K715" s="139" t="s">
        <v>4978</v>
      </c>
      <c r="L715" s="139" t="s">
        <v>7</v>
      </c>
      <c r="M715" s="202"/>
    </row>
    <row r="716" spans="1:13" ht="20.100000000000001" customHeight="1" x14ac:dyDescent="0.25">
      <c r="A716" s="139">
        <v>913</v>
      </c>
      <c r="B716" s="139" t="s">
        <v>5833</v>
      </c>
      <c r="C716" s="139" t="s">
        <v>5831</v>
      </c>
      <c r="D716" s="139">
        <v>1000</v>
      </c>
      <c r="E716" s="139">
        <v>922.9</v>
      </c>
      <c r="F716" s="140">
        <v>922900</v>
      </c>
      <c r="G716" s="139">
        <v>0</v>
      </c>
      <c r="H716" s="140">
        <v>0</v>
      </c>
      <c r="I716" s="140">
        <v>0</v>
      </c>
      <c r="J716" s="140">
        <v>922900</v>
      </c>
      <c r="K716" s="139" t="s">
        <v>4978</v>
      </c>
      <c r="L716" s="139" t="s">
        <v>7</v>
      </c>
      <c r="M716" s="202"/>
    </row>
    <row r="717" spans="1:13" ht="20.100000000000001" customHeight="1" x14ac:dyDescent="0.25">
      <c r="A717" s="139">
        <v>914</v>
      </c>
      <c r="B717" s="139" t="s">
        <v>5834</v>
      </c>
      <c r="C717" s="139" t="s">
        <v>5831</v>
      </c>
      <c r="D717" s="139">
        <v>746.26199999999994</v>
      </c>
      <c r="E717" s="139">
        <v>922.9</v>
      </c>
      <c r="F717" s="140">
        <v>688725.2</v>
      </c>
      <c r="G717" s="139">
        <v>0</v>
      </c>
      <c r="H717" s="140">
        <v>0</v>
      </c>
      <c r="I717" s="140">
        <v>0</v>
      </c>
      <c r="J717" s="140">
        <v>688725.2</v>
      </c>
      <c r="K717" s="139" t="s">
        <v>4978</v>
      </c>
      <c r="L717" s="139" t="s">
        <v>7</v>
      </c>
      <c r="M717" s="202"/>
    </row>
    <row r="718" spans="1:13" ht="20.100000000000001" customHeight="1" x14ac:dyDescent="0.25">
      <c r="A718" s="139">
        <v>915</v>
      </c>
      <c r="B718" s="139" t="s">
        <v>5835</v>
      </c>
      <c r="C718" s="139" t="s">
        <v>5836</v>
      </c>
      <c r="D718" s="139">
        <v>1079.1210000000001</v>
      </c>
      <c r="E718" s="139">
        <v>922.9</v>
      </c>
      <c r="F718" s="140">
        <v>995920.77</v>
      </c>
      <c r="G718" s="139">
        <v>0</v>
      </c>
      <c r="H718" s="140">
        <v>0</v>
      </c>
      <c r="I718" s="140">
        <v>0</v>
      </c>
      <c r="J718" s="140">
        <v>995920.77</v>
      </c>
      <c r="K718" s="139" t="s">
        <v>4978</v>
      </c>
      <c r="L718" s="139" t="s">
        <v>7</v>
      </c>
      <c r="M718" s="202"/>
    </row>
    <row r="719" spans="1:13" ht="20.100000000000001" customHeight="1" x14ac:dyDescent="0.25">
      <c r="A719" s="139">
        <v>916</v>
      </c>
      <c r="B719" s="139" t="s">
        <v>5837</v>
      </c>
      <c r="C719" s="139" t="s">
        <v>5836</v>
      </c>
      <c r="D719" s="139">
        <v>476.47899999999998</v>
      </c>
      <c r="E719" s="139">
        <v>922.9</v>
      </c>
      <c r="F719" s="140">
        <v>439742.47</v>
      </c>
      <c r="G719" s="139">
        <v>0</v>
      </c>
      <c r="H719" s="140">
        <v>0</v>
      </c>
      <c r="I719" s="140">
        <v>0</v>
      </c>
      <c r="J719" s="140">
        <v>439742.47</v>
      </c>
      <c r="K719" s="139" t="s">
        <v>4978</v>
      </c>
      <c r="L719" s="139" t="s">
        <v>7</v>
      </c>
      <c r="M719" s="202"/>
    </row>
    <row r="720" spans="1:13" ht="20.100000000000001" customHeight="1" x14ac:dyDescent="0.25">
      <c r="A720" s="139">
        <v>918</v>
      </c>
      <c r="B720" s="139" t="s">
        <v>5838</v>
      </c>
      <c r="C720" s="139" t="s">
        <v>5831</v>
      </c>
      <c r="D720" s="139">
        <v>9639.6919999999991</v>
      </c>
      <c r="E720" s="139">
        <v>922.9</v>
      </c>
      <c r="F720" s="140">
        <v>8896471.75</v>
      </c>
      <c r="G720" s="139">
        <v>0</v>
      </c>
      <c r="H720" s="140">
        <v>0</v>
      </c>
      <c r="I720" s="140">
        <v>0</v>
      </c>
      <c r="J720" s="140">
        <v>8896471.75</v>
      </c>
      <c r="K720" s="139" t="s">
        <v>4978</v>
      </c>
      <c r="L720" s="139" t="s">
        <v>7</v>
      </c>
      <c r="M720" s="202"/>
    </row>
    <row r="721" spans="1:13" ht="20.100000000000001" customHeight="1" x14ac:dyDescent="0.25">
      <c r="A721" s="139">
        <v>919</v>
      </c>
      <c r="B721" s="139" t="s">
        <v>5839</v>
      </c>
      <c r="C721" s="139" t="s">
        <v>5831</v>
      </c>
      <c r="D721" s="139">
        <v>10000</v>
      </c>
      <c r="E721" s="139">
        <v>922.9</v>
      </c>
      <c r="F721" s="140">
        <v>9229000</v>
      </c>
      <c r="G721" s="139">
        <v>0</v>
      </c>
      <c r="H721" s="140">
        <v>0</v>
      </c>
      <c r="I721" s="140">
        <v>0</v>
      </c>
      <c r="J721" s="140">
        <v>9229000</v>
      </c>
      <c r="K721" s="139" t="s">
        <v>4978</v>
      </c>
      <c r="L721" s="139" t="s">
        <v>7</v>
      </c>
      <c r="M721" s="202"/>
    </row>
    <row r="722" spans="1:13" ht="20.100000000000001" customHeight="1" x14ac:dyDescent="0.25">
      <c r="A722" s="139">
        <v>920</v>
      </c>
      <c r="B722" s="139" t="s">
        <v>5840</v>
      </c>
      <c r="C722" s="139" t="s">
        <v>5831</v>
      </c>
      <c r="D722" s="139">
        <v>20570.903999999999</v>
      </c>
      <c r="E722" s="139">
        <v>1807.54</v>
      </c>
      <c r="F722" s="140">
        <v>37182731.82</v>
      </c>
      <c r="G722" s="139">
        <v>0</v>
      </c>
      <c r="H722" s="140">
        <v>0</v>
      </c>
      <c r="I722" s="140">
        <v>0</v>
      </c>
      <c r="J722" s="140">
        <v>37182731.82</v>
      </c>
      <c r="K722" s="139" t="s">
        <v>5152</v>
      </c>
      <c r="L722" s="139" t="s">
        <v>7</v>
      </c>
      <c r="M722" s="202"/>
    </row>
    <row r="723" spans="1:13" ht="20.100000000000001" customHeight="1" x14ac:dyDescent="0.25">
      <c r="A723" s="139">
        <v>932</v>
      </c>
      <c r="B723" s="139" t="s">
        <v>5841</v>
      </c>
      <c r="C723" s="139" t="s">
        <v>5842</v>
      </c>
      <c r="D723" s="139">
        <v>2215.38</v>
      </c>
      <c r="E723" s="139">
        <v>922.9</v>
      </c>
      <c r="F723" s="140">
        <v>2044574.2</v>
      </c>
      <c r="G723" s="139">
        <v>0</v>
      </c>
      <c r="H723" s="140">
        <v>0</v>
      </c>
      <c r="I723" s="140">
        <v>0</v>
      </c>
      <c r="J723" s="140">
        <v>2044574.2</v>
      </c>
      <c r="K723" s="139" t="s">
        <v>4980</v>
      </c>
      <c r="L723" s="139" t="s">
        <v>7</v>
      </c>
      <c r="M723" s="202"/>
    </row>
    <row r="724" spans="1:13" ht="20.100000000000001" customHeight="1" x14ac:dyDescent="0.25">
      <c r="A724" s="139">
        <v>939</v>
      </c>
      <c r="B724" s="139" t="s">
        <v>5843</v>
      </c>
      <c r="C724" s="139" t="s">
        <v>5844</v>
      </c>
      <c r="D724" s="139">
        <v>4351.4870000000001</v>
      </c>
      <c r="E724" s="139">
        <v>922.9</v>
      </c>
      <c r="F724" s="140">
        <v>4015987.35</v>
      </c>
      <c r="G724" s="139">
        <v>0</v>
      </c>
      <c r="H724" s="140">
        <v>0</v>
      </c>
      <c r="I724" s="140">
        <v>0</v>
      </c>
      <c r="J724" s="140">
        <v>4015987.35</v>
      </c>
      <c r="K724" s="139" t="s">
        <v>4980</v>
      </c>
      <c r="L724" s="139" t="s">
        <v>8</v>
      </c>
      <c r="M724" s="202"/>
    </row>
    <row r="725" spans="1:13" ht="20.100000000000001" customHeight="1" x14ac:dyDescent="0.25">
      <c r="A725" s="139">
        <v>940</v>
      </c>
      <c r="B725" s="139" t="s">
        <v>5845</v>
      </c>
      <c r="C725" s="139" t="s">
        <v>5831</v>
      </c>
      <c r="D725" s="139">
        <v>23413.835999999999</v>
      </c>
      <c r="E725" s="139">
        <v>922.9</v>
      </c>
      <c r="F725" s="140">
        <v>21608629.239999998</v>
      </c>
      <c r="G725" s="139">
        <v>0</v>
      </c>
      <c r="H725" s="140">
        <v>0</v>
      </c>
      <c r="I725" s="140">
        <v>0</v>
      </c>
      <c r="J725" s="140">
        <v>21608629.239999998</v>
      </c>
      <c r="K725" s="139" t="s">
        <v>4980</v>
      </c>
      <c r="L725" s="139" t="s">
        <v>7</v>
      </c>
      <c r="M725" s="202"/>
    </row>
    <row r="726" spans="1:13" ht="20.100000000000001" customHeight="1" x14ac:dyDescent="0.25">
      <c r="A726" s="139">
        <v>941</v>
      </c>
      <c r="B726" s="139" t="s">
        <v>5846</v>
      </c>
      <c r="C726" s="139" t="s">
        <v>5831</v>
      </c>
      <c r="D726" s="139">
        <v>4407.3410000000003</v>
      </c>
      <c r="E726" s="139">
        <v>922.9</v>
      </c>
      <c r="F726" s="140">
        <v>4067535.01</v>
      </c>
      <c r="G726" s="139">
        <v>0</v>
      </c>
      <c r="H726" s="140">
        <v>0</v>
      </c>
      <c r="I726" s="140">
        <v>0</v>
      </c>
      <c r="J726" s="140">
        <v>4067535.01</v>
      </c>
      <c r="K726" s="139" t="s">
        <v>4980</v>
      </c>
      <c r="L726" s="139" t="s">
        <v>7</v>
      </c>
      <c r="M726" s="202"/>
    </row>
    <row r="727" spans="1:13" ht="20.100000000000001" customHeight="1" x14ac:dyDescent="0.25">
      <c r="A727" s="139">
        <v>942</v>
      </c>
      <c r="B727" s="139" t="s">
        <v>5847</v>
      </c>
      <c r="C727" s="139" t="s">
        <v>5831</v>
      </c>
      <c r="D727" s="139">
        <v>5694.8490000000002</v>
      </c>
      <c r="E727" s="139">
        <v>922.9</v>
      </c>
      <c r="F727" s="140">
        <v>5255776.1399999997</v>
      </c>
      <c r="G727" s="139">
        <v>0</v>
      </c>
      <c r="H727" s="140">
        <v>0</v>
      </c>
      <c r="I727" s="140">
        <v>0</v>
      </c>
      <c r="J727" s="140">
        <v>5255776.1399999997</v>
      </c>
      <c r="K727" s="139" t="s">
        <v>4980</v>
      </c>
      <c r="L727" s="139" t="s">
        <v>7</v>
      </c>
      <c r="M727" s="202"/>
    </row>
    <row r="728" spans="1:13" ht="20.100000000000001" customHeight="1" x14ac:dyDescent="0.25">
      <c r="A728" s="139">
        <v>943</v>
      </c>
      <c r="B728" s="139" t="s">
        <v>5848</v>
      </c>
      <c r="C728" s="139" t="s">
        <v>5831</v>
      </c>
      <c r="D728" s="139">
        <v>2930.7489999999998</v>
      </c>
      <c r="E728" s="139">
        <v>922.9</v>
      </c>
      <c r="F728" s="140">
        <v>2704788.25</v>
      </c>
      <c r="G728" s="139">
        <v>0</v>
      </c>
      <c r="H728" s="140">
        <v>0</v>
      </c>
      <c r="I728" s="140">
        <v>0</v>
      </c>
      <c r="J728" s="140">
        <v>2704788.25</v>
      </c>
      <c r="K728" s="139" t="s">
        <v>4980</v>
      </c>
      <c r="L728" s="139" t="s">
        <v>7</v>
      </c>
      <c r="M728" s="202"/>
    </row>
    <row r="729" spans="1:13" ht="20.100000000000001" customHeight="1" x14ac:dyDescent="0.25">
      <c r="A729" s="139">
        <v>944</v>
      </c>
      <c r="B729" s="139" t="s">
        <v>5849</v>
      </c>
      <c r="C729" s="139" t="s">
        <v>5831</v>
      </c>
      <c r="D729" s="139">
        <v>9711.4009999999998</v>
      </c>
      <c r="E729" s="139">
        <v>922.9</v>
      </c>
      <c r="F729" s="140">
        <v>8962651.9800000004</v>
      </c>
      <c r="G729" s="139">
        <v>0</v>
      </c>
      <c r="H729" s="140">
        <v>0</v>
      </c>
      <c r="I729" s="140">
        <v>0</v>
      </c>
      <c r="J729" s="140">
        <v>8962651.9800000004</v>
      </c>
      <c r="K729" s="139" t="s">
        <v>4980</v>
      </c>
      <c r="L729" s="139" t="s">
        <v>7</v>
      </c>
      <c r="M729" s="202"/>
    </row>
    <row r="730" spans="1:13" ht="20.100000000000001" customHeight="1" x14ac:dyDescent="0.25">
      <c r="A730" s="139">
        <v>945</v>
      </c>
      <c r="B730" s="139" t="s">
        <v>5850</v>
      </c>
      <c r="C730" s="139" t="s">
        <v>5831</v>
      </c>
      <c r="D730" s="139">
        <v>669994.23199999996</v>
      </c>
      <c r="E730" s="139">
        <v>922.9</v>
      </c>
      <c r="F730" s="140">
        <v>618337676.71000004</v>
      </c>
      <c r="G730" s="139">
        <v>0</v>
      </c>
      <c r="H730" s="140">
        <v>0</v>
      </c>
      <c r="I730" s="140">
        <v>0</v>
      </c>
      <c r="J730" s="140">
        <v>618337676.71000004</v>
      </c>
      <c r="K730" s="139" t="s">
        <v>4982</v>
      </c>
      <c r="L730" s="139" t="s">
        <v>7</v>
      </c>
      <c r="M730" s="202"/>
    </row>
    <row r="731" spans="1:13" ht="20.100000000000001" customHeight="1" x14ac:dyDescent="0.25">
      <c r="A731" s="139">
        <v>947</v>
      </c>
      <c r="B731" s="139" t="s">
        <v>5852</v>
      </c>
      <c r="C731" s="139" t="s">
        <v>5851</v>
      </c>
      <c r="D731" s="139">
        <v>480</v>
      </c>
      <c r="E731" s="139">
        <v>1550</v>
      </c>
      <c r="F731" s="140">
        <v>744000</v>
      </c>
      <c r="G731" s="139">
        <v>0</v>
      </c>
      <c r="H731" s="140">
        <v>0</v>
      </c>
      <c r="I731" s="140">
        <v>0</v>
      </c>
      <c r="J731" s="140">
        <v>744000</v>
      </c>
      <c r="K731" s="139" t="s">
        <v>4989</v>
      </c>
      <c r="L731" s="139" t="s">
        <v>7</v>
      </c>
      <c r="M731" s="202"/>
    </row>
    <row r="732" spans="1:13" ht="20.100000000000001" customHeight="1" x14ac:dyDescent="0.25">
      <c r="A732" s="139">
        <v>949</v>
      </c>
      <c r="B732" s="139" t="s">
        <v>5853</v>
      </c>
      <c r="C732" s="139" t="s">
        <v>5851</v>
      </c>
      <c r="D732" s="139">
        <v>600</v>
      </c>
      <c r="E732" s="139">
        <v>1550</v>
      </c>
      <c r="F732" s="140">
        <v>930000</v>
      </c>
      <c r="G732" s="139">
        <v>0</v>
      </c>
      <c r="H732" s="140">
        <v>0</v>
      </c>
      <c r="I732" s="140">
        <v>0</v>
      </c>
      <c r="J732" s="140">
        <v>930000</v>
      </c>
      <c r="K732" s="139" t="s">
        <v>4980</v>
      </c>
      <c r="L732" s="139" t="s">
        <v>7</v>
      </c>
      <c r="M732" s="202"/>
    </row>
    <row r="733" spans="1:13" ht="20.100000000000001" customHeight="1" x14ac:dyDescent="0.25">
      <c r="A733" s="139">
        <v>950</v>
      </c>
      <c r="B733" s="139" t="s">
        <v>5854</v>
      </c>
      <c r="C733" s="139" t="s">
        <v>5851</v>
      </c>
      <c r="D733" s="139">
        <v>2867.79</v>
      </c>
      <c r="E733" s="139">
        <v>1764.5</v>
      </c>
      <c r="F733" s="140">
        <v>5060218.43</v>
      </c>
      <c r="G733" s="139">
        <v>0</v>
      </c>
      <c r="H733" s="140">
        <v>0</v>
      </c>
      <c r="I733" s="140">
        <v>0</v>
      </c>
      <c r="J733" s="140">
        <v>5060218.43</v>
      </c>
      <c r="K733" s="139" t="s">
        <v>4980</v>
      </c>
      <c r="L733" s="139" t="s">
        <v>7</v>
      </c>
      <c r="M733" s="202"/>
    </row>
    <row r="734" spans="1:13" ht="20.100000000000001" customHeight="1" x14ac:dyDescent="0.25">
      <c r="A734" s="139">
        <v>951</v>
      </c>
      <c r="B734" s="139" t="s">
        <v>5855</v>
      </c>
      <c r="C734" s="139" t="s">
        <v>5851</v>
      </c>
      <c r="D734" s="139">
        <v>5531.4369999999999</v>
      </c>
      <c r="E734" s="139">
        <v>1550</v>
      </c>
      <c r="F734" s="140">
        <v>8573727.3499999996</v>
      </c>
      <c r="G734" s="139">
        <v>0</v>
      </c>
      <c r="H734" s="140">
        <v>0</v>
      </c>
      <c r="I734" s="140">
        <v>0</v>
      </c>
      <c r="J734" s="140">
        <v>8573727.3499999996</v>
      </c>
      <c r="K734" s="139" t="s">
        <v>5010</v>
      </c>
      <c r="L734" s="139" t="s">
        <v>7</v>
      </c>
      <c r="M734" s="202"/>
    </row>
    <row r="735" spans="1:13" ht="20.100000000000001" customHeight="1" x14ac:dyDescent="0.25">
      <c r="A735" s="139">
        <v>952</v>
      </c>
      <c r="B735" s="139" t="s">
        <v>5856</v>
      </c>
      <c r="C735" s="139" t="s">
        <v>5851</v>
      </c>
      <c r="D735" s="139">
        <v>127.65</v>
      </c>
      <c r="E735" s="139">
        <v>1550</v>
      </c>
      <c r="F735" s="140">
        <v>197857.5</v>
      </c>
      <c r="G735" s="139">
        <v>0</v>
      </c>
      <c r="H735" s="140">
        <v>0</v>
      </c>
      <c r="I735" s="140">
        <v>0</v>
      </c>
      <c r="J735" s="140">
        <v>197857.5</v>
      </c>
      <c r="K735" s="139" t="s">
        <v>5010</v>
      </c>
      <c r="L735" s="139" t="s">
        <v>7</v>
      </c>
      <c r="M735" s="202"/>
    </row>
    <row r="736" spans="1:13" ht="20.100000000000001" customHeight="1" x14ac:dyDescent="0.25">
      <c r="A736" s="139">
        <v>953</v>
      </c>
      <c r="B736" s="139" t="s">
        <v>5857</v>
      </c>
      <c r="C736" s="139" t="s">
        <v>5851</v>
      </c>
      <c r="D736" s="139">
        <v>1036.4949999999999</v>
      </c>
      <c r="E736" s="139">
        <v>1550</v>
      </c>
      <c r="F736" s="140">
        <v>1606567.25</v>
      </c>
      <c r="G736" s="139">
        <v>0</v>
      </c>
      <c r="H736" s="140">
        <v>0</v>
      </c>
      <c r="I736" s="140">
        <v>0</v>
      </c>
      <c r="J736" s="140">
        <v>1606567.25</v>
      </c>
      <c r="K736" s="139" t="s">
        <v>5010</v>
      </c>
      <c r="L736" s="139" t="s">
        <v>7</v>
      </c>
      <c r="M736" s="202"/>
    </row>
    <row r="737" spans="1:13" ht="20.100000000000001" customHeight="1" x14ac:dyDescent="0.25">
      <c r="A737" s="139">
        <v>954</v>
      </c>
      <c r="B737" s="139" t="s">
        <v>5858</v>
      </c>
      <c r="C737" s="139" t="s">
        <v>5851</v>
      </c>
      <c r="D737" s="139">
        <v>11869.522999999999</v>
      </c>
      <c r="E737" s="139">
        <v>1550</v>
      </c>
      <c r="F737" s="140">
        <v>18397760.649999999</v>
      </c>
      <c r="G737" s="139">
        <v>0</v>
      </c>
      <c r="H737" s="140">
        <v>0</v>
      </c>
      <c r="I737" s="140">
        <v>0</v>
      </c>
      <c r="J737" s="140">
        <v>18397760.649999999</v>
      </c>
      <c r="K737" s="139" t="s">
        <v>5010</v>
      </c>
      <c r="L737" s="139" t="s">
        <v>7</v>
      </c>
      <c r="M737" s="202"/>
    </row>
    <row r="738" spans="1:13" ht="20.100000000000001" customHeight="1" x14ac:dyDescent="0.25">
      <c r="A738" s="139">
        <v>955</v>
      </c>
      <c r="B738" s="139" t="s">
        <v>5859</v>
      </c>
      <c r="C738" s="139" t="s">
        <v>5851</v>
      </c>
      <c r="D738" s="139">
        <v>15057.43</v>
      </c>
      <c r="E738" s="139">
        <v>1550</v>
      </c>
      <c r="F738" s="140">
        <v>23339016.5</v>
      </c>
      <c r="G738" s="139">
        <v>0</v>
      </c>
      <c r="H738" s="140">
        <v>0</v>
      </c>
      <c r="I738" s="140">
        <v>0</v>
      </c>
      <c r="J738" s="140">
        <v>23339016.5</v>
      </c>
      <c r="K738" s="139" t="s">
        <v>4982</v>
      </c>
      <c r="L738" s="139" t="s">
        <v>7</v>
      </c>
      <c r="M738" s="202"/>
    </row>
    <row r="739" spans="1:13" ht="20.100000000000001" customHeight="1" x14ac:dyDescent="0.25">
      <c r="A739" s="139">
        <v>956</v>
      </c>
      <c r="B739" s="139" t="s">
        <v>5860</v>
      </c>
      <c r="C739" s="139" t="s">
        <v>5861</v>
      </c>
      <c r="D739" s="139">
        <v>604.98400000000004</v>
      </c>
      <c r="E739" s="139">
        <v>729.3</v>
      </c>
      <c r="F739" s="140">
        <v>441214.83</v>
      </c>
      <c r="G739" s="139">
        <v>0</v>
      </c>
      <c r="H739" s="140">
        <v>0</v>
      </c>
      <c r="I739" s="140">
        <v>0</v>
      </c>
      <c r="J739" s="140">
        <v>441214.83</v>
      </c>
      <c r="K739" s="139" t="s">
        <v>4978</v>
      </c>
      <c r="L739" s="139" t="s">
        <v>7</v>
      </c>
      <c r="M739" s="202"/>
    </row>
    <row r="740" spans="1:13" ht="20.100000000000001" customHeight="1" x14ac:dyDescent="0.25">
      <c r="A740" s="139">
        <v>957</v>
      </c>
      <c r="B740" s="139" t="s">
        <v>5862</v>
      </c>
      <c r="C740" s="139" t="s">
        <v>5861</v>
      </c>
      <c r="D740" s="139">
        <v>162.018</v>
      </c>
      <c r="E740" s="139">
        <v>729.3</v>
      </c>
      <c r="F740" s="140">
        <v>118159.73</v>
      </c>
      <c r="G740" s="139">
        <v>0</v>
      </c>
      <c r="H740" s="140">
        <v>0</v>
      </c>
      <c r="I740" s="140">
        <v>0</v>
      </c>
      <c r="J740" s="140">
        <v>118159.73</v>
      </c>
      <c r="K740" s="139" t="s">
        <v>4978</v>
      </c>
      <c r="L740" s="139" t="s">
        <v>7</v>
      </c>
      <c r="M740" s="202"/>
    </row>
    <row r="741" spans="1:13" ht="20.100000000000001" customHeight="1" x14ac:dyDescent="0.25">
      <c r="A741" s="139">
        <v>958</v>
      </c>
      <c r="B741" s="139" t="s">
        <v>5863</v>
      </c>
      <c r="C741" s="139" t="s">
        <v>5861</v>
      </c>
      <c r="D741" s="139">
        <v>544.79700000000003</v>
      </c>
      <c r="E741" s="139">
        <v>729.3</v>
      </c>
      <c r="F741" s="140">
        <v>397320.45</v>
      </c>
      <c r="G741" s="139">
        <v>0</v>
      </c>
      <c r="H741" s="140">
        <v>0</v>
      </c>
      <c r="I741" s="140">
        <v>0</v>
      </c>
      <c r="J741" s="140">
        <v>397320.45</v>
      </c>
      <c r="K741" s="139" t="s">
        <v>4978</v>
      </c>
      <c r="L741" s="139" t="s">
        <v>7</v>
      </c>
      <c r="M741" s="202"/>
    </row>
    <row r="742" spans="1:13" ht="20.100000000000001" customHeight="1" x14ac:dyDescent="0.25">
      <c r="A742" s="139">
        <v>959</v>
      </c>
      <c r="B742" s="139" t="s">
        <v>5864</v>
      </c>
      <c r="C742" s="139" t="s">
        <v>5861</v>
      </c>
      <c r="D742" s="139">
        <v>187.15299999999999</v>
      </c>
      <c r="E742" s="139">
        <v>729.3</v>
      </c>
      <c r="F742" s="140">
        <v>136490.68</v>
      </c>
      <c r="G742" s="139">
        <v>0</v>
      </c>
      <c r="H742" s="140">
        <v>0</v>
      </c>
      <c r="I742" s="140">
        <v>0</v>
      </c>
      <c r="J742" s="140">
        <v>136490.68</v>
      </c>
      <c r="K742" s="139" t="s">
        <v>4978</v>
      </c>
      <c r="L742" s="139" t="s">
        <v>7</v>
      </c>
      <c r="M742" s="202"/>
    </row>
    <row r="743" spans="1:13" ht="20.100000000000001" customHeight="1" x14ac:dyDescent="0.25">
      <c r="A743" s="139">
        <v>960</v>
      </c>
      <c r="B743" s="139" t="s">
        <v>5865</v>
      </c>
      <c r="C743" s="139" t="s">
        <v>5861</v>
      </c>
      <c r="D743" s="139">
        <v>198.17699999999999</v>
      </c>
      <c r="E743" s="139">
        <v>729.3</v>
      </c>
      <c r="F743" s="140">
        <v>144530.49</v>
      </c>
      <c r="G743" s="139">
        <v>0</v>
      </c>
      <c r="H743" s="140">
        <v>0</v>
      </c>
      <c r="I743" s="140">
        <v>0</v>
      </c>
      <c r="J743" s="140">
        <v>144530.49</v>
      </c>
      <c r="K743" s="139" t="s">
        <v>4978</v>
      </c>
      <c r="L743" s="139" t="s">
        <v>7</v>
      </c>
      <c r="M743" s="202"/>
    </row>
    <row r="744" spans="1:13" ht="20.100000000000001" customHeight="1" x14ac:dyDescent="0.25">
      <c r="A744" s="139">
        <v>961</v>
      </c>
      <c r="B744" s="139" t="s">
        <v>5866</v>
      </c>
      <c r="C744" s="139" t="s">
        <v>5861</v>
      </c>
      <c r="D744" s="139">
        <v>7133.4179999999997</v>
      </c>
      <c r="E744" s="139">
        <v>729.3</v>
      </c>
      <c r="F744" s="140">
        <v>5202401.75</v>
      </c>
      <c r="G744" s="139">
        <v>0</v>
      </c>
      <c r="H744" s="140">
        <v>0</v>
      </c>
      <c r="I744" s="140">
        <v>0</v>
      </c>
      <c r="J744" s="140">
        <v>5202401.75</v>
      </c>
      <c r="K744" s="139" t="s">
        <v>4978</v>
      </c>
      <c r="L744" s="139" t="s">
        <v>7</v>
      </c>
      <c r="M744" s="202"/>
    </row>
    <row r="745" spans="1:13" ht="20.100000000000001" customHeight="1" x14ac:dyDescent="0.25">
      <c r="A745" s="139">
        <v>962</v>
      </c>
      <c r="B745" s="139" t="s">
        <v>5867</v>
      </c>
      <c r="C745" s="139" t="s">
        <v>5861</v>
      </c>
      <c r="D745" s="139">
        <v>3634.8270000000002</v>
      </c>
      <c r="E745" s="139">
        <v>729.3</v>
      </c>
      <c r="F745" s="140">
        <v>2650879.33</v>
      </c>
      <c r="G745" s="139">
        <v>0</v>
      </c>
      <c r="H745" s="140">
        <v>0</v>
      </c>
      <c r="I745" s="140">
        <v>0</v>
      </c>
      <c r="J745" s="140">
        <v>2650879.33</v>
      </c>
      <c r="K745" s="139" t="s">
        <v>4978</v>
      </c>
      <c r="L745" s="139" t="s">
        <v>7</v>
      </c>
      <c r="M745" s="202"/>
    </row>
    <row r="746" spans="1:13" ht="20.100000000000001" customHeight="1" x14ac:dyDescent="0.25">
      <c r="A746" s="139">
        <v>963</v>
      </c>
      <c r="B746" s="139" t="s">
        <v>5868</v>
      </c>
      <c r="C746" s="139" t="s">
        <v>5861</v>
      </c>
      <c r="D746" s="139">
        <v>935.12800000000004</v>
      </c>
      <c r="E746" s="139">
        <v>729.3</v>
      </c>
      <c r="F746" s="140">
        <v>681988.85</v>
      </c>
      <c r="G746" s="139">
        <v>0</v>
      </c>
      <c r="H746" s="140">
        <v>0</v>
      </c>
      <c r="I746" s="140">
        <v>0</v>
      </c>
      <c r="J746" s="140">
        <v>681988.85</v>
      </c>
      <c r="K746" s="139" t="s">
        <v>5010</v>
      </c>
      <c r="L746" s="139" t="s">
        <v>7</v>
      </c>
      <c r="M746" s="202"/>
    </row>
    <row r="747" spans="1:13" ht="20.100000000000001" customHeight="1" x14ac:dyDescent="0.25">
      <c r="A747" s="139">
        <v>964</v>
      </c>
      <c r="B747" s="139" t="s">
        <v>5869</v>
      </c>
      <c r="C747" s="139" t="s">
        <v>5861</v>
      </c>
      <c r="D747" s="139">
        <v>2098.5630000000001</v>
      </c>
      <c r="E747" s="139">
        <v>729.3</v>
      </c>
      <c r="F747" s="140">
        <v>1530482</v>
      </c>
      <c r="G747" s="139">
        <v>0</v>
      </c>
      <c r="H747" s="140">
        <v>0</v>
      </c>
      <c r="I747" s="140">
        <v>0</v>
      </c>
      <c r="J747" s="140">
        <v>1530482</v>
      </c>
      <c r="K747" s="139" t="s">
        <v>5010</v>
      </c>
      <c r="L747" s="139" t="s">
        <v>7</v>
      </c>
      <c r="M747" s="202"/>
    </row>
    <row r="748" spans="1:13" ht="20.100000000000001" customHeight="1" x14ac:dyDescent="0.25">
      <c r="A748" s="139">
        <v>965</v>
      </c>
      <c r="B748" s="139" t="s">
        <v>5870</v>
      </c>
      <c r="C748" s="139" t="s">
        <v>5861</v>
      </c>
      <c r="D748" s="139">
        <v>709.60400000000004</v>
      </c>
      <c r="E748" s="139">
        <v>729.3</v>
      </c>
      <c r="F748" s="140">
        <v>517514.2</v>
      </c>
      <c r="G748" s="139">
        <v>0</v>
      </c>
      <c r="H748" s="140">
        <v>0</v>
      </c>
      <c r="I748" s="140">
        <v>0</v>
      </c>
      <c r="J748" s="140">
        <v>517514.2</v>
      </c>
      <c r="K748" s="139" t="s">
        <v>5010</v>
      </c>
      <c r="L748" s="139" t="s">
        <v>7</v>
      </c>
      <c r="M748" s="202"/>
    </row>
    <row r="749" spans="1:13" ht="20.100000000000001" customHeight="1" x14ac:dyDescent="0.25">
      <c r="A749" s="139">
        <v>966</v>
      </c>
      <c r="B749" s="139" t="s">
        <v>5871</v>
      </c>
      <c r="C749" s="139" t="s">
        <v>5861</v>
      </c>
      <c r="D749" s="139">
        <v>3350.5590000000002</v>
      </c>
      <c r="E749" s="139">
        <v>729.3</v>
      </c>
      <c r="F749" s="140">
        <v>2443562.6800000002</v>
      </c>
      <c r="G749" s="139">
        <v>0</v>
      </c>
      <c r="H749" s="140">
        <v>0</v>
      </c>
      <c r="I749" s="140">
        <v>0</v>
      </c>
      <c r="J749" s="140">
        <v>2443562.6800000002</v>
      </c>
      <c r="K749" s="139" t="s">
        <v>5010</v>
      </c>
      <c r="L749" s="139" t="s">
        <v>7</v>
      </c>
      <c r="M749" s="202"/>
    </row>
    <row r="750" spans="1:13" ht="20.100000000000001" customHeight="1" x14ac:dyDescent="0.25">
      <c r="A750" s="139">
        <v>967</v>
      </c>
      <c r="B750" s="139" t="s">
        <v>5872</v>
      </c>
      <c r="C750" s="139" t="s">
        <v>5861</v>
      </c>
      <c r="D750" s="139">
        <v>1897.7349999999999</v>
      </c>
      <c r="E750" s="139">
        <v>729.3</v>
      </c>
      <c r="F750" s="140">
        <v>1384018.14</v>
      </c>
      <c r="G750" s="139">
        <v>0</v>
      </c>
      <c r="H750" s="140">
        <v>0</v>
      </c>
      <c r="I750" s="140">
        <v>0</v>
      </c>
      <c r="J750" s="140">
        <v>1384018.14</v>
      </c>
      <c r="K750" s="139" t="s">
        <v>5010</v>
      </c>
      <c r="L750" s="139" t="s">
        <v>7</v>
      </c>
      <c r="M750" s="202"/>
    </row>
    <row r="751" spans="1:13" ht="20.100000000000001" customHeight="1" x14ac:dyDescent="0.25">
      <c r="A751" s="139">
        <v>968</v>
      </c>
      <c r="B751" s="139" t="s">
        <v>5873</v>
      </c>
      <c r="C751" s="139" t="s">
        <v>5861</v>
      </c>
      <c r="D751" s="139">
        <v>341.64800000000002</v>
      </c>
      <c r="E751" s="139">
        <v>729.3</v>
      </c>
      <c r="F751" s="140">
        <v>249163.89</v>
      </c>
      <c r="G751" s="139">
        <v>0</v>
      </c>
      <c r="H751" s="140">
        <v>0</v>
      </c>
      <c r="I751" s="140">
        <v>0</v>
      </c>
      <c r="J751" s="140">
        <v>249163.89</v>
      </c>
      <c r="K751" s="139" t="s">
        <v>5010</v>
      </c>
      <c r="L751" s="139" t="s">
        <v>7</v>
      </c>
      <c r="M751" s="202"/>
    </row>
    <row r="752" spans="1:13" ht="20.100000000000001" customHeight="1" x14ac:dyDescent="0.25">
      <c r="A752" s="139">
        <v>969</v>
      </c>
      <c r="B752" s="139" t="s">
        <v>5874</v>
      </c>
      <c r="C752" s="139" t="s">
        <v>5861</v>
      </c>
      <c r="D752" s="139">
        <v>29.995999999999999</v>
      </c>
      <c r="E752" s="139">
        <v>729.3</v>
      </c>
      <c r="F752" s="140">
        <v>21876.080000000002</v>
      </c>
      <c r="G752" s="139">
        <v>0</v>
      </c>
      <c r="H752" s="140">
        <v>0</v>
      </c>
      <c r="I752" s="140">
        <v>0</v>
      </c>
      <c r="J752" s="140">
        <v>21876.080000000002</v>
      </c>
      <c r="K752" s="139" t="s">
        <v>5229</v>
      </c>
      <c r="L752" s="139" t="s">
        <v>7</v>
      </c>
      <c r="M752" s="202"/>
    </row>
    <row r="753" spans="1:13" ht="20.100000000000001" customHeight="1" x14ac:dyDescent="0.25">
      <c r="A753" s="139">
        <v>970</v>
      </c>
      <c r="B753" s="139" t="s">
        <v>5875</v>
      </c>
      <c r="C753" s="139" t="s">
        <v>5861</v>
      </c>
      <c r="D753" s="139">
        <v>823.80200000000002</v>
      </c>
      <c r="E753" s="139">
        <v>729.3</v>
      </c>
      <c r="F753" s="140">
        <v>600798.80000000005</v>
      </c>
      <c r="G753" s="139">
        <v>0</v>
      </c>
      <c r="H753" s="140">
        <v>0</v>
      </c>
      <c r="I753" s="140">
        <v>0</v>
      </c>
      <c r="J753" s="140">
        <v>600798.80000000005</v>
      </c>
      <c r="K753" s="139" t="s">
        <v>5028</v>
      </c>
      <c r="L753" s="139" t="s">
        <v>7</v>
      </c>
      <c r="M753" s="202"/>
    </row>
    <row r="754" spans="1:13" ht="20.100000000000001" customHeight="1" x14ac:dyDescent="0.25">
      <c r="A754" s="139">
        <v>971</v>
      </c>
      <c r="B754" s="139" t="s">
        <v>5876</v>
      </c>
      <c r="C754" s="139" t="s">
        <v>5861</v>
      </c>
      <c r="D754" s="139">
        <v>321.15199999999999</v>
      </c>
      <c r="E754" s="139">
        <v>729.3</v>
      </c>
      <c r="F754" s="140">
        <v>234216.15</v>
      </c>
      <c r="G754" s="139">
        <v>0</v>
      </c>
      <c r="H754" s="140">
        <v>0</v>
      </c>
      <c r="I754" s="140">
        <v>0</v>
      </c>
      <c r="J754" s="140">
        <v>234216.15</v>
      </c>
      <c r="K754" s="139" t="s">
        <v>5028</v>
      </c>
      <c r="L754" s="139" t="s">
        <v>7</v>
      </c>
      <c r="M754" s="202"/>
    </row>
    <row r="755" spans="1:13" ht="20.100000000000001" customHeight="1" x14ac:dyDescent="0.25">
      <c r="A755" s="139">
        <v>973</v>
      </c>
      <c r="B755" s="139" t="s">
        <v>5877</v>
      </c>
      <c r="C755" s="139" t="s">
        <v>5861</v>
      </c>
      <c r="D755" s="139">
        <v>6592.8149999999996</v>
      </c>
      <c r="E755" s="139">
        <v>729.3</v>
      </c>
      <c r="F755" s="140">
        <v>4808139.9800000004</v>
      </c>
      <c r="G755" s="139">
        <v>0</v>
      </c>
      <c r="H755" s="140">
        <v>0</v>
      </c>
      <c r="I755" s="140">
        <v>0</v>
      </c>
      <c r="J755" s="140">
        <v>4808139.9800000004</v>
      </c>
      <c r="K755" s="139" t="s">
        <v>4989</v>
      </c>
      <c r="L755" s="139" t="s">
        <v>7</v>
      </c>
      <c r="M755" s="202"/>
    </row>
    <row r="756" spans="1:13" ht="20.100000000000001" customHeight="1" x14ac:dyDescent="0.25">
      <c r="A756" s="139">
        <v>974</v>
      </c>
      <c r="B756" s="139" t="s">
        <v>5878</v>
      </c>
      <c r="C756" s="139" t="s">
        <v>5861</v>
      </c>
      <c r="D756" s="139">
        <v>675.58500000000004</v>
      </c>
      <c r="E756" s="139">
        <v>729.3</v>
      </c>
      <c r="F756" s="140">
        <v>492704.14</v>
      </c>
      <c r="G756" s="139">
        <v>0</v>
      </c>
      <c r="H756" s="140">
        <v>0</v>
      </c>
      <c r="I756" s="140">
        <v>0</v>
      </c>
      <c r="J756" s="140">
        <v>492704.14</v>
      </c>
      <c r="K756" s="139" t="s">
        <v>4989</v>
      </c>
      <c r="L756" s="139" t="s">
        <v>7</v>
      </c>
      <c r="M756" s="202"/>
    </row>
    <row r="757" spans="1:13" ht="20.100000000000001" customHeight="1" x14ac:dyDescent="0.25">
      <c r="A757" s="139">
        <v>975</v>
      </c>
      <c r="B757" s="139" t="s">
        <v>5879</v>
      </c>
      <c r="C757" s="139" t="s">
        <v>5861</v>
      </c>
      <c r="D757" s="139">
        <v>7704.8459999999995</v>
      </c>
      <c r="E757" s="139">
        <v>729.3</v>
      </c>
      <c r="F757" s="140">
        <v>5619144.1900000004</v>
      </c>
      <c r="G757" s="139">
        <v>0</v>
      </c>
      <c r="H757" s="140">
        <v>0</v>
      </c>
      <c r="I757" s="140">
        <v>0</v>
      </c>
      <c r="J757" s="140">
        <v>5619144.1900000004</v>
      </c>
      <c r="K757" s="139" t="s">
        <v>4989</v>
      </c>
      <c r="L757" s="139" t="s">
        <v>7</v>
      </c>
      <c r="M757" s="202"/>
    </row>
    <row r="758" spans="1:13" ht="20.100000000000001" customHeight="1" x14ac:dyDescent="0.25">
      <c r="A758" s="139">
        <v>976</v>
      </c>
      <c r="B758" s="139" t="s">
        <v>5880</v>
      </c>
      <c r="C758" s="139" t="s">
        <v>5861</v>
      </c>
      <c r="D758" s="139">
        <v>455.447</v>
      </c>
      <c r="E758" s="139">
        <v>729.3</v>
      </c>
      <c r="F758" s="140">
        <v>332157.5</v>
      </c>
      <c r="G758" s="139">
        <v>0</v>
      </c>
      <c r="H758" s="140">
        <v>0</v>
      </c>
      <c r="I758" s="140">
        <v>0</v>
      </c>
      <c r="J758" s="140">
        <v>332157.5</v>
      </c>
      <c r="K758" s="139" t="s">
        <v>5043</v>
      </c>
      <c r="L758" s="139" t="s">
        <v>7</v>
      </c>
      <c r="M758" s="202"/>
    </row>
    <row r="759" spans="1:13" ht="20.100000000000001" customHeight="1" x14ac:dyDescent="0.25">
      <c r="A759" s="139">
        <v>977</v>
      </c>
      <c r="B759" s="139" t="s">
        <v>5881</v>
      </c>
      <c r="C759" s="139" t="s">
        <v>5861</v>
      </c>
      <c r="D759" s="139">
        <v>181.48099999999999</v>
      </c>
      <c r="E759" s="139">
        <v>729.3</v>
      </c>
      <c r="F759" s="140">
        <v>132354.09</v>
      </c>
      <c r="G759" s="139">
        <v>0</v>
      </c>
      <c r="H759" s="140">
        <v>0</v>
      </c>
      <c r="I759" s="140">
        <v>0</v>
      </c>
      <c r="J759" s="140">
        <v>132354.09</v>
      </c>
      <c r="K759" s="139" t="s">
        <v>5043</v>
      </c>
      <c r="L759" s="139" t="s">
        <v>7</v>
      </c>
      <c r="M759" s="202"/>
    </row>
    <row r="760" spans="1:13" ht="20.100000000000001" customHeight="1" x14ac:dyDescent="0.25">
      <c r="A760" s="139">
        <v>978</v>
      </c>
      <c r="B760" s="139" t="s">
        <v>5882</v>
      </c>
      <c r="C760" s="139" t="s">
        <v>5861</v>
      </c>
      <c r="D760" s="139">
        <v>1214.902</v>
      </c>
      <c r="E760" s="139">
        <v>729.3</v>
      </c>
      <c r="F760" s="140">
        <v>886028.03</v>
      </c>
      <c r="G760" s="139">
        <v>0</v>
      </c>
      <c r="H760" s="140">
        <v>0</v>
      </c>
      <c r="I760" s="140">
        <v>0</v>
      </c>
      <c r="J760" s="140">
        <v>886028.03</v>
      </c>
      <c r="K760" s="139" t="s">
        <v>5043</v>
      </c>
      <c r="L760" s="139" t="s">
        <v>7</v>
      </c>
      <c r="M760" s="202"/>
    </row>
    <row r="761" spans="1:13" ht="20.100000000000001" customHeight="1" x14ac:dyDescent="0.25">
      <c r="A761" s="139">
        <v>979</v>
      </c>
      <c r="B761" s="139" t="s">
        <v>5883</v>
      </c>
      <c r="C761" s="139" t="s">
        <v>5861</v>
      </c>
      <c r="D761" s="139">
        <v>278.17700000000002</v>
      </c>
      <c r="E761" s="139">
        <v>729.3</v>
      </c>
      <c r="F761" s="140">
        <v>202874.49</v>
      </c>
      <c r="G761" s="139">
        <v>0</v>
      </c>
      <c r="H761" s="140">
        <v>0</v>
      </c>
      <c r="I761" s="140">
        <v>0</v>
      </c>
      <c r="J761" s="140">
        <v>202874.49</v>
      </c>
      <c r="K761" s="139" t="s">
        <v>5043</v>
      </c>
      <c r="L761" s="139" t="s">
        <v>7</v>
      </c>
      <c r="M761" s="202"/>
    </row>
    <row r="762" spans="1:13" ht="20.100000000000001" customHeight="1" x14ac:dyDescent="0.25">
      <c r="A762" s="139">
        <v>980</v>
      </c>
      <c r="B762" s="139" t="s">
        <v>5884</v>
      </c>
      <c r="C762" s="139" t="s">
        <v>5861</v>
      </c>
      <c r="D762" s="139">
        <v>318.21100000000001</v>
      </c>
      <c r="E762" s="139">
        <v>729.3</v>
      </c>
      <c r="F762" s="140">
        <v>232071.28</v>
      </c>
      <c r="G762" s="139">
        <v>0</v>
      </c>
      <c r="H762" s="140">
        <v>0</v>
      </c>
      <c r="I762" s="140">
        <v>0</v>
      </c>
      <c r="J762" s="140">
        <v>232071.28</v>
      </c>
      <c r="K762" s="139" t="s">
        <v>5043</v>
      </c>
      <c r="L762" s="139" t="s">
        <v>7</v>
      </c>
      <c r="M762" s="202"/>
    </row>
    <row r="763" spans="1:13" ht="20.100000000000001" customHeight="1" x14ac:dyDescent="0.25">
      <c r="A763" s="139">
        <v>981</v>
      </c>
      <c r="B763" s="139" t="s">
        <v>5384</v>
      </c>
      <c r="C763" s="139" t="s">
        <v>5861</v>
      </c>
      <c r="D763" s="139">
        <v>47128.434999999998</v>
      </c>
      <c r="E763" s="139">
        <v>729.3</v>
      </c>
      <c r="F763" s="140">
        <v>34370767.649999999</v>
      </c>
      <c r="G763" s="139">
        <v>0</v>
      </c>
      <c r="H763" s="140">
        <v>0</v>
      </c>
      <c r="I763" s="140">
        <v>0</v>
      </c>
      <c r="J763" s="140">
        <v>34370767.649999999</v>
      </c>
      <c r="K763" s="139" t="s">
        <v>4982</v>
      </c>
      <c r="L763" s="139" t="s">
        <v>7</v>
      </c>
      <c r="M763" s="202"/>
    </row>
    <row r="764" spans="1:13" ht="20.100000000000001" customHeight="1" x14ac:dyDescent="0.25">
      <c r="A764" s="139">
        <v>982</v>
      </c>
      <c r="B764" s="139" t="s">
        <v>5885</v>
      </c>
      <c r="C764" s="139" t="s">
        <v>5886</v>
      </c>
      <c r="D764" s="139">
        <v>774.86</v>
      </c>
      <c r="E764" s="139">
        <v>729.3</v>
      </c>
      <c r="F764" s="140">
        <v>565105.4</v>
      </c>
      <c r="G764" s="139">
        <v>0</v>
      </c>
      <c r="H764" s="140">
        <v>0</v>
      </c>
      <c r="I764" s="140">
        <v>0</v>
      </c>
      <c r="J764" s="140">
        <v>565105.4</v>
      </c>
      <c r="K764" s="139" t="s">
        <v>4980</v>
      </c>
      <c r="L764" s="139" t="s">
        <v>7</v>
      </c>
      <c r="M764" s="202"/>
    </row>
    <row r="765" spans="1:13" ht="20.100000000000001" customHeight="1" x14ac:dyDescent="0.25">
      <c r="A765" s="139">
        <v>983</v>
      </c>
      <c r="B765" s="139" t="s">
        <v>5887</v>
      </c>
      <c r="C765" s="139" t="s">
        <v>5886</v>
      </c>
      <c r="D765" s="139">
        <v>348.79</v>
      </c>
      <c r="E765" s="139">
        <v>729.3</v>
      </c>
      <c r="F765" s="140">
        <v>254372.55</v>
      </c>
      <c r="G765" s="139">
        <v>0</v>
      </c>
      <c r="H765" s="140">
        <v>0</v>
      </c>
      <c r="I765" s="140">
        <v>0</v>
      </c>
      <c r="J765" s="140">
        <v>254372.55</v>
      </c>
      <c r="K765" s="139" t="s">
        <v>4980</v>
      </c>
      <c r="L765" s="139" t="s">
        <v>7</v>
      </c>
      <c r="M765" s="202"/>
    </row>
    <row r="766" spans="1:13" ht="20.100000000000001" customHeight="1" x14ac:dyDescent="0.25">
      <c r="A766" s="139">
        <v>984</v>
      </c>
      <c r="B766" s="139" t="s">
        <v>5888</v>
      </c>
      <c r="C766" s="139" t="s">
        <v>5886</v>
      </c>
      <c r="D766" s="139">
        <v>378.67</v>
      </c>
      <c r="E766" s="139">
        <v>729.3</v>
      </c>
      <c r="F766" s="140">
        <v>276164.03000000003</v>
      </c>
      <c r="G766" s="139">
        <v>0</v>
      </c>
      <c r="H766" s="140">
        <v>0</v>
      </c>
      <c r="I766" s="140">
        <v>0</v>
      </c>
      <c r="J766" s="140">
        <v>276164.03000000003</v>
      </c>
      <c r="K766" s="139" t="s">
        <v>4980</v>
      </c>
      <c r="L766" s="139" t="s">
        <v>7</v>
      </c>
      <c r="M766" s="202"/>
    </row>
    <row r="767" spans="1:13" ht="20.100000000000001" customHeight="1" x14ac:dyDescent="0.25">
      <c r="A767" s="139">
        <v>985</v>
      </c>
      <c r="B767" s="139" t="s">
        <v>5889</v>
      </c>
      <c r="C767" s="139" t="s">
        <v>5886</v>
      </c>
      <c r="D767" s="139">
        <v>444.41</v>
      </c>
      <c r="E767" s="139">
        <v>729.3</v>
      </c>
      <c r="F767" s="140">
        <v>324108.21000000002</v>
      </c>
      <c r="G767" s="139">
        <v>0</v>
      </c>
      <c r="H767" s="140">
        <v>0</v>
      </c>
      <c r="I767" s="140">
        <v>0</v>
      </c>
      <c r="J767" s="140">
        <v>324108.21000000002</v>
      </c>
      <c r="K767" s="139" t="s">
        <v>4980</v>
      </c>
      <c r="L767" s="139" t="s">
        <v>7</v>
      </c>
      <c r="M767" s="202"/>
    </row>
    <row r="768" spans="1:13" ht="20.100000000000001" customHeight="1" x14ac:dyDescent="0.25">
      <c r="A768" s="139">
        <v>986</v>
      </c>
      <c r="B768" s="139" t="s">
        <v>5890</v>
      </c>
      <c r="C768" s="139" t="s">
        <v>5886</v>
      </c>
      <c r="D768" s="139">
        <v>216</v>
      </c>
      <c r="E768" s="139">
        <v>729.3</v>
      </c>
      <c r="F768" s="140">
        <v>157528.79999999999</v>
      </c>
      <c r="G768" s="139">
        <v>0</v>
      </c>
      <c r="H768" s="140">
        <v>0</v>
      </c>
      <c r="I768" s="140">
        <v>0</v>
      </c>
      <c r="J768" s="140">
        <v>157528.79999999999</v>
      </c>
      <c r="K768" s="139" t="s">
        <v>4980</v>
      </c>
      <c r="L768" s="139" t="s">
        <v>7</v>
      </c>
      <c r="M768" s="202"/>
    </row>
    <row r="769" spans="1:13" ht="20.100000000000001" customHeight="1" x14ac:dyDescent="0.25">
      <c r="A769" s="139">
        <v>987</v>
      </c>
      <c r="B769" s="139" t="s">
        <v>5891</v>
      </c>
      <c r="C769" s="139" t="s">
        <v>5886</v>
      </c>
      <c r="D769" s="139">
        <v>175.64</v>
      </c>
      <c r="E769" s="139">
        <v>729.3</v>
      </c>
      <c r="F769" s="140">
        <v>128094.25</v>
      </c>
      <c r="G769" s="139">
        <v>0</v>
      </c>
      <c r="H769" s="140">
        <v>0</v>
      </c>
      <c r="I769" s="140">
        <v>0</v>
      </c>
      <c r="J769" s="140">
        <v>128094.25</v>
      </c>
      <c r="K769" s="139" t="s">
        <v>4980</v>
      </c>
      <c r="L769" s="139" t="s">
        <v>7</v>
      </c>
      <c r="M769" s="202"/>
    </row>
    <row r="770" spans="1:13" ht="20.100000000000001" customHeight="1" x14ac:dyDescent="0.25">
      <c r="A770" s="139">
        <v>988</v>
      </c>
      <c r="B770" s="139" t="s">
        <v>5892</v>
      </c>
      <c r="C770" s="139" t="s">
        <v>5886</v>
      </c>
      <c r="D770" s="139">
        <v>6876.61</v>
      </c>
      <c r="E770" s="139">
        <v>729.3</v>
      </c>
      <c r="F770" s="140">
        <v>5015111.67</v>
      </c>
      <c r="G770" s="139">
        <v>0</v>
      </c>
      <c r="H770" s="140">
        <v>0</v>
      </c>
      <c r="I770" s="140">
        <v>0</v>
      </c>
      <c r="J770" s="140">
        <v>5015111.67</v>
      </c>
      <c r="K770" s="139" t="s">
        <v>4982</v>
      </c>
      <c r="L770" s="139" t="s">
        <v>7</v>
      </c>
      <c r="M770" s="202"/>
    </row>
    <row r="771" spans="1:13" ht="20.100000000000001" customHeight="1" x14ac:dyDescent="0.25">
      <c r="A771" s="139">
        <v>989</v>
      </c>
      <c r="B771" s="139" t="s">
        <v>5893</v>
      </c>
      <c r="C771" s="139" t="s">
        <v>5894</v>
      </c>
      <c r="D771" s="139">
        <v>5155.2690000000002</v>
      </c>
      <c r="E771" s="139">
        <v>859.1</v>
      </c>
      <c r="F771" s="140">
        <v>4428891.5999999996</v>
      </c>
      <c r="G771" s="139">
        <v>0</v>
      </c>
      <c r="H771" s="140">
        <v>0</v>
      </c>
      <c r="I771" s="140">
        <v>0</v>
      </c>
      <c r="J771" s="140">
        <v>4428891.5999999996</v>
      </c>
      <c r="K771" s="139" t="s">
        <v>4978</v>
      </c>
      <c r="L771" s="139" t="s">
        <v>7</v>
      </c>
      <c r="M771" s="202"/>
    </row>
    <row r="772" spans="1:13" ht="20.100000000000001" customHeight="1" x14ac:dyDescent="0.25">
      <c r="A772" s="139">
        <v>990</v>
      </c>
      <c r="B772" s="139" t="s">
        <v>5895</v>
      </c>
      <c r="C772" s="139" t="s">
        <v>5894</v>
      </c>
      <c r="D772" s="139">
        <v>2301.288</v>
      </c>
      <c r="E772" s="139">
        <v>859.1</v>
      </c>
      <c r="F772" s="140">
        <v>1977036.52</v>
      </c>
      <c r="G772" s="139">
        <v>0</v>
      </c>
      <c r="H772" s="140">
        <v>0</v>
      </c>
      <c r="I772" s="140">
        <v>0</v>
      </c>
      <c r="J772" s="140">
        <v>1977036.52</v>
      </c>
      <c r="K772" s="139" t="s">
        <v>4978</v>
      </c>
      <c r="L772" s="139" t="s">
        <v>7</v>
      </c>
      <c r="M772" s="202"/>
    </row>
    <row r="773" spans="1:13" ht="20.100000000000001" customHeight="1" x14ac:dyDescent="0.25">
      <c r="A773" s="139">
        <v>991</v>
      </c>
      <c r="B773" s="139" t="s">
        <v>5896</v>
      </c>
      <c r="C773" s="139" t="s">
        <v>5894</v>
      </c>
      <c r="D773" s="139">
        <v>1223.8499999999999</v>
      </c>
      <c r="E773" s="139">
        <v>859.1</v>
      </c>
      <c r="F773" s="140">
        <v>1051409.54</v>
      </c>
      <c r="G773" s="139">
        <v>0</v>
      </c>
      <c r="H773" s="140">
        <v>0</v>
      </c>
      <c r="I773" s="140">
        <v>0</v>
      </c>
      <c r="J773" s="140">
        <v>1051409.54</v>
      </c>
      <c r="K773" s="139" t="s">
        <v>5010</v>
      </c>
      <c r="L773" s="139" t="s">
        <v>7</v>
      </c>
      <c r="M773" s="202"/>
    </row>
    <row r="774" spans="1:13" ht="20.100000000000001" customHeight="1" x14ac:dyDescent="0.25">
      <c r="A774" s="139">
        <v>992</v>
      </c>
      <c r="B774" s="139" t="s">
        <v>5897</v>
      </c>
      <c r="C774" s="139" t="s">
        <v>5894</v>
      </c>
      <c r="D774" s="139">
        <v>2311.558</v>
      </c>
      <c r="E774" s="139">
        <v>859.1</v>
      </c>
      <c r="F774" s="140">
        <v>1985859.48</v>
      </c>
      <c r="G774" s="139">
        <v>0</v>
      </c>
      <c r="H774" s="140">
        <v>0</v>
      </c>
      <c r="I774" s="140">
        <v>0</v>
      </c>
      <c r="J774" s="140">
        <v>1985859.48</v>
      </c>
      <c r="K774" s="139" t="s">
        <v>5010</v>
      </c>
      <c r="L774" s="139" t="s">
        <v>7</v>
      </c>
      <c r="M774" s="202"/>
    </row>
    <row r="775" spans="1:13" ht="20.100000000000001" customHeight="1" x14ac:dyDescent="0.25">
      <c r="A775" s="139">
        <v>993</v>
      </c>
      <c r="B775" s="139" t="s">
        <v>5898</v>
      </c>
      <c r="C775" s="139" t="s">
        <v>5894</v>
      </c>
      <c r="D775" s="139">
        <v>2900.701</v>
      </c>
      <c r="E775" s="139">
        <v>859.1</v>
      </c>
      <c r="F775" s="140">
        <v>2491992.23</v>
      </c>
      <c r="G775" s="139">
        <v>0</v>
      </c>
      <c r="H775" s="140">
        <v>0</v>
      </c>
      <c r="I775" s="140">
        <v>0</v>
      </c>
      <c r="J775" s="140">
        <v>2491992.23</v>
      </c>
      <c r="K775" s="139" t="s">
        <v>5010</v>
      </c>
      <c r="L775" s="139" t="s">
        <v>7</v>
      </c>
      <c r="M775" s="202"/>
    </row>
    <row r="776" spans="1:13" ht="20.100000000000001" customHeight="1" x14ac:dyDescent="0.25">
      <c r="A776" s="139">
        <v>995</v>
      </c>
      <c r="B776" s="139" t="s">
        <v>5899</v>
      </c>
      <c r="C776" s="139" t="s">
        <v>5894</v>
      </c>
      <c r="D776" s="139">
        <v>210.87299999999999</v>
      </c>
      <c r="E776" s="139">
        <v>859.1</v>
      </c>
      <c r="F776" s="140">
        <v>181160.99</v>
      </c>
      <c r="G776" s="139">
        <v>0</v>
      </c>
      <c r="H776" s="140">
        <v>0</v>
      </c>
      <c r="I776" s="140">
        <v>0</v>
      </c>
      <c r="J776" s="140">
        <v>181160.99</v>
      </c>
      <c r="K776" s="139" t="s">
        <v>4989</v>
      </c>
      <c r="L776" s="139" t="s">
        <v>7</v>
      </c>
      <c r="M776" s="202"/>
    </row>
    <row r="777" spans="1:13" ht="20.100000000000001" customHeight="1" x14ac:dyDescent="0.25">
      <c r="A777" s="139">
        <v>996</v>
      </c>
      <c r="B777" s="139" t="s">
        <v>5900</v>
      </c>
      <c r="C777" s="139" t="s">
        <v>5894</v>
      </c>
      <c r="D777" s="139">
        <v>258.31900000000002</v>
      </c>
      <c r="E777" s="139">
        <v>859.1</v>
      </c>
      <c r="F777" s="140">
        <v>221921.85</v>
      </c>
      <c r="G777" s="139">
        <v>0</v>
      </c>
      <c r="H777" s="140">
        <v>0</v>
      </c>
      <c r="I777" s="140">
        <v>0</v>
      </c>
      <c r="J777" s="140">
        <v>221921.85</v>
      </c>
      <c r="K777" s="139" t="s">
        <v>4989</v>
      </c>
      <c r="L777" s="139" t="s">
        <v>7</v>
      </c>
      <c r="M777" s="202"/>
    </row>
    <row r="778" spans="1:13" ht="20.100000000000001" customHeight="1" x14ac:dyDescent="0.25">
      <c r="A778" s="139">
        <v>997</v>
      </c>
      <c r="B778" s="139" t="s">
        <v>5901</v>
      </c>
      <c r="C778" s="139" t="s">
        <v>5894</v>
      </c>
      <c r="D778" s="139">
        <v>1065.7329999999999</v>
      </c>
      <c r="E778" s="139">
        <v>859.1</v>
      </c>
      <c r="F778" s="140">
        <v>915571.22</v>
      </c>
      <c r="G778" s="139">
        <v>0</v>
      </c>
      <c r="H778" s="140">
        <v>0</v>
      </c>
      <c r="I778" s="140">
        <v>0</v>
      </c>
      <c r="J778" s="140">
        <v>915571.22</v>
      </c>
      <c r="K778" s="139" t="s">
        <v>4989</v>
      </c>
      <c r="L778" s="139" t="s">
        <v>7</v>
      </c>
      <c r="M778" s="202"/>
    </row>
    <row r="779" spans="1:13" ht="20.100000000000001" customHeight="1" x14ac:dyDescent="0.25">
      <c r="A779" s="139">
        <v>998</v>
      </c>
      <c r="B779" s="139" t="s">
        <v>5902</v>
      </c>
      <c r="C779" s="139" t="s">
        <v>5894</v>
      </c>
      <c r="D779" s="139">
        <v>698.56</v>
      </c>
      <c r="E779" s="139">
        <v>859.1</v>
      </c>
      <c r="F779" s="140">
        <v>600132.9</v>
      </c>
      <c r="G779" s="139">
        <v>0</v>
      </c>
      <c r="H779" s="140">
        <v>0</v>
      </c>
      <c r="I779" s="140">
        <v>0</v>
      </c>
      <c r="J779" s="140">
        <v>600132.9</v>
      </c>
      <c r="K779" s="139" t="s">
        <v>4989</v>
      </c>
      <c r="L779" s="139" t="s">
        <v>7</v>
      </c>
      <c r="M779" s="202"/>
    </row>
    <row r="780" spans="1:13" ht="20.100000000000001" customHeight="1" x14ac:dyDescent="0.25">
      <c r="A780" s="139">
        <v>999</v>
      </c>
      <c r="B780" s="139" t="s">
        <v>5903</v>
      </c>
      <c r="C780" s="139" t="s">
        <v>5894</v>
      </c>
      <c r="D780" s="139">
        <v>585.37699999999995</v>
      </c>
      <c r="E780" s="139">
        <v>859.1</v>
      </c>
      <c r="F780" s="140">
        <v>502897.38</v>
      </c>
      <c r="G780" s="139">
        <v>0</v>
      </c>
      <c r="H780" s="140">
        <v>0</v>
      </c>
      <c r="I780" s="140">
        <v>0</v>
      </c>
      <c r="J780" s="140">
        <v>502897.38</v>
      </c>
      <c r="K780" s="139" t="s">
        <v>4989</v>
      </c>
      <c r="L780" s="139" t="s">
        <v>7</v>
      </c>
      <c r="M780" s="202"/>
    </row>
    <row r="781" spans="1:13" ht="20.100000000000001" customHeight="1" x14ac:dyDescent="0.25">
      <c r="A781" s="139">
        <v>1000</v>
      </c>
      <c r="B781" s="139" t="s">
        <v>5904</v>
      </c>
      <c r="C781" s="139" t="s">
        <v>5894</v>
      </c>
      <c r="D781" s="139">
        <v>53878.607000000004</v>
      </c>
      <c r="E781" s="139">
        <v>859.1</v>
      </c>
      <c r="F781" s="140">
        <v>46287111.270000003</v>
      </c>
      <c r="G781" s="139">
        <v>0</v>
      </c>
      <c r="H781" s="140">
        <v>0</v>
      </c>
      <c r="I781" s="140">
        <v>0</v>
      </c>
      <c r="J781" s="140">
        <v>46287111.270000003</v>
      </c>
      <c r="K781" s="139" t="s">
        <v>4982</v>
      </c>
      <c r="L781" s="139" t="s">
        <v>7</v>
      </c>
      <c r="M781" s="202"/>
    </row>
    <row r="782" spans="1:13" ht="20.100000000000001" customHeight="1" x14ac:dyDescent="0.25">
      <c r="A782" s="139">
        <v>1001</v>
      </c>
      <c r="B782" s="139" t="s">
        <v>5249</v>
      </c>
      <c r="C782" s="139" t="s">
        <v>5905</v>
      </c>
      <c r="D782" s="139">
        <v>158923.35999999999</v>
      </c>
      <c r="E782" s="139">
        <v>991.1</v>
      </c>
      <c r="F782" s="140">
        <v>157508942.09999999</v>
      </c>
      <c r="G782" s="139">
        <v>0</v>
      </c>
      <c r="H782" s="140">
        <v>0</v>
      </c>
      <c r="I782" s="140">
        <v>0</v>
      </c>
      <c r="J782" s="140">
        <v>157508942.09999999</v>
      </c>
      <c r="K782" s="139" t="s">
        <v>4982</v>
      </c>
      <c r="L782" s="139" t="s">
        <v>7</v>
      </c>
      <c r="M782" s="202"/>
    </row>
    <row r="783" spans="1:13" ht="20.100000000000001" customHeight="1" x14ac:dyDescent="0.25">
      <c r="A783" s="139">
        <v>1003</v>
      </c>
      <c r="B783" s="139" t="s">
        <v>5906</v>
      </c>
      <c r="C783" s="139" t="s">
        <v>5907</v>
      </c>
      <c r="D783" s="139">
        <v>274.64100000000002</v>
      </c>
      <c r="E783" s="139">
        <v>1153.9000000000001</v>
      </c>
      <c r="F783" s="140">
        <v>316908.25</v>
      </c>
      <c r="G783" s="139">
        <v>0</v>
      </c>
      <c r="H783" s="140">
        <v>0</v>
      </c>
      <c r="I783" s="140">
        <v>0</v>
      </c>
      <c r="J783" s="140">
        <v>316908.25</v>
      </c>
      <c r="K783" s="139" t="s">
        <v>5229</v>
      </c>
      <c r="L783" s="139" t="s">
        <v>8</v>
      </c>
      <c r="M783" s="202"/>
    </row>
    <row r="784" spans="1:13" ht="20.100000000000001" customHeight="1" x14ac:dyDescent="0.25">
      <c r="A784" s="139">
        <v>1004</v>
      </c>
      <c r="B784" s="139" t="s">
        <v>5908</v>
      </c>
      <c r="C784" s="139" t="s">
        <v>5907</v>
      </c>
      <c r="D784" s="139">
        <v>93.551000000000002</v>
      </c>
      <c r="E784" s="139">
        <v>1153.9000000000001</v>
      </c>
      <c r="F784" s="140">
        <v>107948.5</v>
      </c>
      <c r="G784" s="139">
        <v>0</v>
      </c>
      <c r="H784" s="140">
        <v>0</v>
      </c>
      <c r="I784" s="140">
        <v>0</v>
      </c>
      <c r="J784" s="140">
        <v>107948.5</v>
      </c>
      <c r="K784" s="139" t="s">
        <v>5229</v>
      </c>
      <c r="L784" s="139" t="s">
        <v>8</v>
      </c>
      <c r="M784" s="202"/>
    </row>
    <row r="785" spans="1:13" ht="20.100000000000001" customHeight="1" x14ac:dyDescent="0.25">
      <c r="A785" s="139">
        <v>1005</v>
      </c>
      <c r="B785" s="139" t="s">
        <v>5909</v>
      </c>
      <c r="C785" s="139" t="s">
        <v>5910</v>
      </c>
      <c r="D785" s="139">
        <v>461</v>
      </c>
      <c r="E785" s="139">
        <v>1166</v>
      </c>
      <c r="F785" s="140">
        <v>537526</v>
      </c>
      <c r="G785" s="139">
        <v>0</v>
      </c>
      <c r="H785" s="140">
        <v>0</v>
      </c>
      <c r="I785" s="140">
        <v>0</v>
      </c>
      <c r="J785" s="140">
        <v>537526</v>
      </c>
      <c r="K785" s="139" t="s">
        <v>5078</v>
      </c>
      <c r="L785" s="139" t="s">
        <v>8</v>
      </c>
      <c r="M785" s="202"/>
    </row>
    <row r="786" spans="1:13" ht="20.100000000000001" customHeight="1" x14ac:dyDescent="0.25">
      <c r="A786" s="139">
        <v>1013</v>
      </c>
      <c r="B786" s="139" t="s">
        <v>5911</v>
      </c>
      <c r="C786" s="139" t="s">
        <v>5372</v>
      </c>
      <c r="D786" s="139">
        <v>348.6</v>
      </c>
      <c r="E786" s="139">
        <v>635.79999999999995</v>
      </c>
      <c r="F786" s="140">
        <v>221639.88</v>
      </c>
      <c r="G786" s="139">
        <v>0</v>
      </c>
      <c r="H786" s="140">
        <v>0</v>
      </c>
      <c r="I786" s="140">
        <v>0</v>
      </c>
      <c r="J786" s="140">
        <v>221639.88</v>
      </c>
      <c r="K786" s="139" t="s">
        <v>5043</v>
      </c>
      <c r="L786" s="139" t="s">
        <v>7</v>
      </c>
      <c r="M786" s="202"/>
    </row>
    <row r="787" spans="1:13" ht="20.100000000000001" customHeight="1" x14ac:dyDescent="0.25">
      <c r="A787" s="139">
        <v>1014</v>
      </c>
      <c r="B787" s="139" t="s">
        <v>5912</v>
      </c>
      <c r="C787" s="139" t="s">
        <v>5372</v>
      </c>
      <c r="D787" s="139">
        <v>49.15</v>
      </c>
      <c r="E787" s="139">
        <v>635.79999999999995</v>
      </c>
      <c r="F787" s="140">
        <v>31249.57</v>
      </c>
      <c r="G787" s="139">
        <v>0</v>
      </c>
      <c r="H787" s="140">
        <v>0</v>
      </c>
      <c r="I787" s="140">
        <v>0</v>
      </c>
      <c r="J787" s="140">
        <v>31249.57</v>
      </c>
      <c r="K787" s="139" t="s">
        <v>5043</v>
      </c>
      <c r="L787" s="139" t="s">
        <v>7</v>
      </c>
      <c r="M787" s="202"/>
    </row>
    <row r="788" spans="1:13" ht="20.100000000000001" customHeight="1" x14ac:dyDescent="0.25">
      <c r="A788" s="139">
        <v>1016</v>
      </c>
      <c r="B788" s="139" t="s">
        <v>5913</v>
      </c>
      <c r="C788" s="139" t="s">
        <v>5488</v>
      </c>
      <c r="D788" s="139">
        <v>1210.059</v>
      </c>
      <c r="E788" s="139">
        <v>698.5</v>
      </c>
      <c r="F788" s="140">
        <v>845226.21</v>
      </c>
      <c r="G788" s="139">
        <v>0</v>
      </c>
      <c r="H788" s="140">
        <v>0</v>
      </c>
      <c r="I788" s="140">
        <v>0</v>
      </c>
      <c r="J788" s="140">
        <v>845226.21</v>
      </c>
      <c r="K788" s="139" t="s">
        <v>4978</v>
      </c>
      <c r="L788" s="139" t="s">
        <v>7</v>
      </c>
      <c r="M788" s="202"/>
    </row>
    <row r="789" spans="1:13" ht="20.100000000000001" customHeight="1" x14ac:dyDescent="0.25">
      <c r="A789" s="139">
        <v>1017</v>
      </c>
      <c r="B789" s="139" t="s">
        <v>5914</v>
      </c>
      <c r="C789" s="139" t="s">
        <v>5488</v>
      </c>
      <c r="D789" s="139">
        <v>4243.57</v>
      </c>
      <c r="E789" s="139">
        <v>698.5</v>
      </c>
      <c r="F789" s="140">
        <v>2964133.65</v>
      </c>
      <c r="G789" s="139">
        <v>0</v>
      </c>
      <c r="H789" s="140">
        <v>0</v>
      </c>
      <c r="I789" s="140">
        <v>0</v>
      </c>
      <c r="J789" s="140">
        <v>2964133.65</v>
      </c>
      <c r="K789" s="139" t="s">
        <v>4980</v>
      </c>
      <c r="L789" s="139" t="s">
        <v>7</v>
      </c>
      <c r="M789" s="202"/>
    </row>
    <row r="790" spans="1:13" ht="20.100000000000001" customHeight="1" x14ac:dyDescent="0.25">
      <c r="A790" s="139">
        <v>1018</v>
      </c>
      <c r="B790" s="139" t="s">
        <v>5915</v>
      </c>
      <c r="C790" s="139" t="s">
        <v>5488</v>
      </c>
      <c r="D790" s="139">
        <v>78.805000000000007</v>
      </c>
      <c r="E790" s="139">
        <v>698.5</v>
      </c>
      <c r="F790" s="140">
        <v>55045.29</v>
      </c>
      <c r="G790" s="139">
        <v>0</v>
      </c>
      <c r="H790" s="140">
        <v>0</v>
      </c>
      <c r="I790" s="140">
        <v>0</v>
      </c>
      <c r="J790" s="140">
        <v>55045.29</v>
      </c>
      <c r="K790" s="139" t="s">
        <v>4980</v>
      </c>
      <c r="L790" s="139" t="s">
        <v>7</v>
      </c>
      <c r="M790" s="202"/>
    </row>
    <row r="791" spans="1:13" ht="20.100000000000001" customHeight="1" x14ac:dyDescent="0.25">
      <c r="A791" s="139">
        <v>1019</v>
      </c>
      <c r="B791" s="139" t="s">
        <v>5456</v>
      </c>
      <c r="C791" s="139" t="s">
        <v>5732</v>
      </c>
      <c r="D791" s="139">
        <v>63938.06</v>
      </c>
      <c r="E791" s="139">
        <v>1200</v>
      </c>
      <c r="F791" s="140">
        <v>76725672</v>
      </c>
      <c r="G791" s="139">
        <v>0</v>
      </c>
      <c r="H791" s="140">
        <v>0</v>
      </c>
      <c r="I791" s="140">
        <v>0</v>
      </c>
      <c r="J791" s="140">
        <v>76725672</v>
      </c>
      <c r="K791" s="139" t="s">
        <v>4982</v>
      </c>
      <c r="L791" s="139" t="s">
        <v>7</v>
      </c>
      <c r="M791" s="202"/>
    </row>
    <row r="792" spans="1:13" ht="20.100000000000001" customHeight="1" x14ac:dyDescent="0.25">
      <c r="A792" s="139">
        <v>1020</v>
      </c>
      <c r="B792" s="139" t="s">
        <v>5916</v>
      </c>
      <c r="C792" s="139" t="s">
        <v>5917</v>
      </c>
      <c r="D792" s="139">
        <v>2484</v>
      </c>
      <c r="E792" s="139">
        <v>1582.9</v>
      </c>
      <c r="F792" s="140">
        <v>3931923.6</v>
      </c>
      <c r="G792" s="139">
        <v>0</v>
      </c>
      <c r="H792" s="140">
        <v>0</v>
      </c>
      <c r="I792" s="140">
        <v>0</v>
      </c>
      <c r="J792" s="140">
        <v>3931923.6</v>
      </c>
      <c r="K792" s="139" t="s">
        <v>4978</v>
      </c>
      <c r="L792" s="139" t="s">
        <v>7</v>
      </c>
      <c r="M792" s="202"/>
    </row>
    <row r="793" spans="1:13" ht="20.100000000000001" customHeight="1" x14ac:dyDescent="0.25">
      <c r="A793" s="139">
        <v>1021</v>
      </c>
      <c r="B793" s="139" t="s">
        <v>5918</v>
      </c>
      <c r="C793" s="139" t="s">
        <v>5917</v>
      </c>
      <c r="D793" s="139">
        <v>263.29000000000002</v>
      </c>
      <c r="E793" s="139">
        <v>1582.9</v>
      </c>
      <c r="F793" s="140">
        <v>416761.74</v>
      </c>
      <c r="G793" s="139">
        <v>0</v>
      </c>
      <c r="H793" s="140">
        <v>0</v>
      </c>
      <c r="I793" s="140">
        <v>0</v>
      </c>
      <c r="J793" s="140">
        <v>416761.74</v>
      </c>
      <c r="K793" s="139" t="s">
        <v>4978</v>
      </c>
      <c r="L793" s="139" t="s">
        <v>7</v>
      </c>
      <c r="M793" s="202"/>
    </row>
    <row r="794" spans="1:13" ht="20.100000000000001" customHeight="1" x14ac:dyDescent="0.25">
      <c r="A794" s="139">
        <v>1022</v>
      </c>
      <c r="B794" s="139" t="s">
        <v>5919</v>
      </c>
      <c r="C794" s="139" t="s">
        <v>5917</v>
      </c>
      <c r="D794" s="139">
        <v>968.47</v>
      </c>
      <c r="E794" s="139">
        <v>1582.9</v>
      </c>
      <c r="F794" s="140">
        <v>1532991.16</v>
      </c>
      <c r="G794" s="139">
        <v>0</v>
      </c>
      <c r="H794" s="140">
        <v>0</v>
      </c>
      <c r="I794" s="140">
        <v>0</v>
      </c>
      <c r="J794" s="140">
        <v>1532991.16</v>
      </c>
      <c r="K794" s="139" t="s">
        <v>5028</v>
      </c>
      <c r="L794" s="139" t="s">
        <v>7</v>
      </c>
      <c r="M794" s="202"/>
    </row>
    <row r="795" spans="1:13" ht="20.100000000000001" customHeight="1" x14ac:dyDescent="0.25">
      <c r="A795" s="139">
        <v>1023</v>
      </c>
      <c r="B795" s="139" t="s">
        <v>5920</v>
      </c>
      <c r="C795" s="139" t="s">
        <v>5921</v>
      </c>
      <c r="D795" s="139">
        <v>3660.328</v>
      </c>
      <c r="E795" s="139">
        <v>680</v>
      </c>
      <c r="F795" s="140">
        <v>2489023.04</v>
      </c>
      <c r="G795" s="139">
        <v>0</v>
      </c>
      <c r="H795" s="140">
        <v>0</v>
      </c>
      <c r="I795" s="140">
        <v>0</v>
      </c>
      <c r="J795" s="140">
        <v>2489023.04</v>
      </c>
      <c r="K795" s="139" t="s">
        <v>4978</v>
      </c>
      <c r="L795" s="139" t="s">
        <v>7</v>
      </c>
      <c r="M795" s="202"/>
    </row>
    <row r="796" spans="1:13" ht="20.100000000000001" customHeight="1" x14ac:dyDescent="0.25">
      <c r="A796" s="139">
        <v>1024</v>
      </c>
      <c r="B796" s="139" t="s">
        <v>5922</v>
      </c>
      <c r="C796" s="139" t="s">
        <v>5921</v>
      </c>
      <c r="D796" s="139">
        <v>1596.86</v>
      </c>
      <c r="E796" s="139">
        <v>680</v>
      </c>
      <c r="F796" s="140">
        <v>1085864.8</v>
      </c>
      <c r="G796" s="139">
        <v>0</v>
      </c>
      <c r="H796" s="140">
        <v>0</v>
      </c>
      <c r="I796" s="140">
        <v>0</v>
      </c>
      <c r="J796" s="140">
        <v>1085864.8</v>
      </c>
      <c r="K796" s="139" t="s">
        <v>4989</v>
      </c>
      <c r="L796" s="139" t="s">
        <v>7</v>
      </c>
      <c r="M796" s="202"/>
    </row>
    <row r="797" spans="1:13" ht="20.100000000000001" customHeight="1" x14ac:dyDescent="0.25">
      <c r="A797" s="139">
        <v>1025</v>
      </c>
      <c r="B797" s="139" t="s">
        <v>5923</v>
      </c>
      <c r="C797" s="139" t="s">
        <v>5921</v>
      </c>
      <c r="D797" s="139">
        <v>50</v>
      </c>
      <c r="E797" s="139">
        <v>680</v>
      </c>
      <c r="F797" s="140">
        <v>34000</v>
      </c>
      <c r="G797" s="139">
        <v>0</v>
      </c>
      <c r="H797" s="140">
        <v>0</v>
      </c>
      <c r="I797" s="140">
        <v>0</v>
      </c>
      <c r="J797" s="140">
        <v>34000</v>
      </c>
      <c r="K797" s="139" t="s">
        <v>4989</v>
      </c>
      <c r="L797" s="139" t="s">
        <v>7</v>
      </c>
      <c r="M797" s="202"/>
    </row>
    <row r="798" spans="1:13" ht="20.100000000000001" customHeight="1" x14ac:dyDescent="0.25">
      <c r="A798" s="139">
        <v>1026</v>
      </c>
      <c r="B798" s="139" t="s">
        <v>5924</v>
      </c>
      <c r="C798" s="139" t="s">
        <v>5921</v>
      </c>
      <c r="D798" s="139">
        <v>50</v>
      </c>
      <c r="E798" s="139">
        <v>680</v>
      </c>
      <c r="F798" s="140">
        <v>34000</v>
      </c>
      <c r="G798" s="139">
        <v>0</v>
      </c>
      <c r="H798" s="140">
        <v>0</v>
      </c>
      <c r="I798" s="140">
        <v>0</v>
      </c>
      <c r="J798" s="140">
        <v>34000</v>
      </c>
      <c r="K798" s="139" t="s">
        <v>4989</v>
      </c>
      <c r="L798" s="139" t="s">
        <v>7</v>
      </c>
      <c r="M798" s="202"/>
    </row>
    <row r="799" spans="1:13" ht="20.100000000000001" customHeight="1" x14ac:dyDescent="0.25">
      <c r="A799" s="139">
        <v>1027</v>
      </c>
      <c r="B799" s="139" t="s">
        <v>5925</v>
      </c>
      <c r="C799" s="139" t="s">
        <v>5921</v>
      </c>
      <c r="D799" s="139">
        <v>1509.4059999999999</v>
      </c>
      <c r="E799" s="139">
        <v>680</v>
      </c>
      <c r="F799" s="140">
        <v>1026396.08</v>
      </c>
      <c r="G799" s="139">
        <v>0</v>
      </c>
      <c r="H799" s="140">
        <v>0</v>
      </c>
      <c r="I799" s="140">
        <v>0</v>
      </c>
      <c r="J799" s="140">
        <v>1026396.08</v>
      </c>
      <c r="K799" s="139" t="s">
        <v>4989</v>
      </c>
      <c r="L799" s="139" t="s">
        <v>7</v>
      </c>
      <c r="M799" s="202"/>
    </row>
    <row r="800" spans="1:13" ht="20.100000000000001" customHeight="1" x14ac:dyDescent="0.25">
      <c r="A800" s="139">
        <v>1028</v>
      </c>
      <c r="B800" s="139" t="s">
        <v>5926</v>
      </c>
      <c r="C800" s="139" t="s">
        <v>5921</v>
      </c>
      <c r="D800" s="139">
        <v>127.88</v>
      </c>
      <c r="E800" s="139">
        <v>680</v>
      </c>
      <c r="F800" s="140">
        <v>86958.399999999994</v>
      </c>
      <c r="G800" s="139">
        <v>0</v>
      </c>
      <c r="H800" s="140">
        <v>0</v>
      </c>
      <c r="I800" s="140">
        <v>0</v>
      </c>
      <c r="J800" s="140">
        <v>86958.399999999994</v>
      </c>
      <c r="K800" s="139" t="s">
        <v>4989</v>
      </c>
      <c r="L800" s="139" t="s">
        <v>7</v>
      </c>
      <c r="M800" s="202"/>
    </row>
    <row r="801" spans="1:13" ht="20.100000000000001" customHeight="1" x14ac:dyDescent="0.25">
      <c r="A801" s="139">
        <v>1029</v>
      </c>
      <c r="B801" s="139" t="s">
        <v>5927</v>
      </c>
      <c r="C801" s="139" t="s">
        <v>5921</v>
      </c>
      <c r="D801" s="139">
        <v>821.226</v>
      </c>
      <c r="E801" s="139">
        <v>680</v>
      </c>
      <c r="F801" s="140">
        <v>558433.68000000005</v>
      </c>
      <c r="G801" s="139">
        <v>0</v>
      </c>
      <c r="H801" s="140">
        <v>0</v>
      </c>
      <c r="I801" s="140">
        <v>0</v>
      </c>
      <c r="J801" s="140">
        <v>558433.68000000005</v>
      </c>
      <c r="K801" s="139" t="s">
        <v>4989</v>
      </c>
      <c r="L801" s="139" t="s">
        <v>7</v>
      </c>
      <c r="M801" s="202"/>
    </row>
    <row r="802" spans="1:13" ht="20.100000000000001" customHeight="1" x14ac:dyDescent="0.25">
      <c r="A802" s="139">
        <v>1030</v>
      </c>
      <c r="B802" s="139" t="s">
        <v>5928</v>
      </c>
      <c r="C802" s="139" t="s">
        <v>5921</v>
      </c>
      <c r="D802" s="139">
        <v>525.23400000000004</v>
      </c>
      <c r="E802" s="139">
        <v>680</v>
      </c>
      <c r="F802" s="140">
        <v>357159.12</v>
      </c>
      <c r="G802" s="139">
        <v>0</v>
      </c>
      <c r="H802" s="140">
        <v>0</v>
      </c>
      <c r="I802" s="140">
        <v>0</v>
      </c>
      <c r="J802" s="140">
        <v>357159.12</v>
      </c>
      <c r="K802" s="139" t="s">
        <v>5010</v>
      </c>
      <c r="L802" s="139" t="s">
        <v>7</v>
      </c>
      <c r="M802" s="202"/>
    </row>
    <row r="803" spans="1:13" ht="20.100000000000001" customHeight="1" x14ac:dyDescent="0.25">
      <c r="A803" s="139">
        <v>1031</v>
      </c>
      <c r="B803" s="139" t="s">
        <v>5929</v>
      </c>
      <c r="C803" s="139" t="s">
        <v>5921</v>
      </c>
      <c r="D803" s="139">
        <v>28.516999999999999</v>
      </c>
      <c r="E803" s="139">
        <v>680</v>
      </c>
      <c r="F803" s="140">
        <v>19391.560000000001</v>
      </c>
      <c r="G803" s="139">
        <v>0</v>
      </c>
      <c r="H803" s="140">
        <v>0</v>
      </c>
      <c r="I803" s="140">
        <v>0</v>
      </c>
      <c r="J803" s="140">
        <v>19391.560000000001</v>
      </c>
      <c r="K803" s="139" t="s">
        <v>5010</v>
      </c>
      <c r="L803" s="139" t="s">
        <v>7</v>
      </c>
      <c r="M803" s="202"/>
    </row>
    <row r="804" spans="1:13" ht="20.100000000000001" customHeight="1" x14ac:dyDescent="0.25">
      <c r="A804" s="139">
        <v>1032</v>
      </c>
      <c r="B804" s="139" t="s">
        <v>5930</v>
      </c>
      <c r="C804" s="139" t="s">
        <v>5921</v>
      </c>
      <c r="D804" s="139">
        <v>1327.6559999999999</v>
      </c>
      <c r="E804" s="139">
        <v>680</v>
      </c>
      <c r="F804" s="140">
        <v>902806.08</v>
      </c>
      <c r="G804" s="139">
        <v>0</v>
      </c>
      <c r="H804" s="140">
        <v>0</v>
      </c>
      <c r="I804" s="140">
        <v>0</v>
      </c>
      <c r="J804" s="140">
        <v>902806.08</v>
      </c>
      <c r="K804" s="139" t="s">
        <v>5010</v>
      </c>
      <c r="L804" s="139" t="s">
        <v>7</v>
      </c>
      <c r="M804" s="202"/>
    </row>
    <row r="805" spans="1:13" ht="20.100000000000001" customHeight="1" x14ac:dyDescent="0.25">
      <c r="A805" s="139">
        <v>1033</v>
      </c>
      <c r="B805" s="139" t="s">
        <v>5931</v>
      </c>
      <c r="C805" s="139" t="s">
        <v>5921</v>
      </c>
      <c r="D805" s="139">
        <v>1675.2339999999999</v>
      </c>
      <c r="E805" s="139">
        <v>680</v>
      </c>
      <c r="F805" s="140">
        <v>1139159.1200000001</v>
      </c>
      <c r="G805" s="139">
        <v>0</v>
      </c>
      <c r="H805" s="140">
        <v>0</v>
      </c>
      <c r="I805" s="140">
        <v>0</v>
      </c>
      <c r="J805" s="140">
        <v>1139159.1200000001</v>
      </c>
      <c r="K805" s="139" t="s">
        <v>5010</v>
      </c>
      <c r="L805" s="139" t="s">
        <v>7</v>
      </c>
      <c r="M805" s="202"/>
    </row>
    <row r="806" spans="1:13" ht="20.100000000000001" customHeight="1" x14ac:dyDescent="0.25">
      <c r="A806" s="139">
        <v>1034</v>
      </c>
      <c r="B806" s="139" t="s">
        <v>5932</v>
      </c>
      <c r="C806" s="139" t="s">
        <v>5921</v>
      </c>
      <c r="D806" s="139">
        <v>1878.13</v>
      </c>
      <c r="E806" s="139">
        <v>680</v>
      </c>
      <c r="F806" s="140">
        <v>1277128.3999999999</v>
      </c>
      <c r="G806" s="139">
        <v>0</v>
      </c>
      <c r="H806" s="140">
        <v>0</v>
      </c>
      <c r="I806" s="140">
        <v>0</v>
      </c>
      <c r="J806" s="140">
        <v>1277128.3999999999</v>
      </c>
      <c r="K806" s="139" t="s">
        <v>5010</v>
      </c>
      <c r="L806" s="139" t="s">
        <v>7</v>
      </c>
      <c r="M806" s="202"/>
    </row>
    <row r="807" spans="1:13" ht="20.100000000000001" customHeight="1" x14ac:dyDescent="0.25">
      <c r="A807" s="139">
        <v>1035</v>
      </c>
      <c r="B807" s="139" t="s">
        <v>5933</v>
      </c>
      <c r="C807" s="139" t="s">
        <v>5921</v>
      </c>
      <c r="D807" s="139">
        <v>1611.875</v>
      </c>
      <c r="E807" s="139">
        <v>680</v>
      </c>
      <c r="F807" s="140">
        <v>1096075</v>
      </c>
      <c r="G807" s="139">
        <v>0</v>
      </c>
      <c r="H807" s="140">
        <v>0</v>
      </c>
      <c r="I807" s="140">
        <v>0</v>
      </c>
      <c r="J807" s="140">
        <v>1096075</v>
      </c>
      <c r="K807" s="139" t="s">
        <v>5010</v>
      </c>
      <c r="L807" s="139" t="s">
        <v>7</v>
      </c>
      <c r="M807" s="202"/>
    </row>
    <row r="808" spans="1:13" ht="20.100000000000001" customHeight="1" x14ac:dyDescent="0.25">
      <c r="A808" s="139">
        <v>1036</v>
      </c>
      <c r="B808" s="139" t="s">
        <v>5934</v>
      </c>
      <c r="C808" s="139" t="s">
        <v>5921</v>
      </c>
      <c r="D808" s="139">
        <v>479.529</v>
      </c>
      <c r="E808" s="139">
        <v>680</v>
      </c>
      <c r="F808" s="140">
        <v>326079.71999999997</v>
      </c>
      <c r="G808" s="139">
        <v>0</v>
      </c>
      <c r="H808" s="140">
        <v>0</v>
      </c>
      <c r="I808" s="140">
        <v>0</v>
      </c>
      <c r="J808" s="140">
        <v>326079.71999999997</v>
      </c>
      <c r="K808" s="139" t="s">
        <v>5010</v>
      </c>
      <c r="L808" s="139" t="s">
        <v>7</v>
      </c>
      <c r="M808" s="202"/>
    </row>
    <row r="809" spans="1:13" ht="20.100000000000001" customHeight="1" x14ac:dyDescent="0.25">
      <c r="A809" s="139">
        <v>1037</v>
      </c>
      <c r="B809" s="139" t="s">
        <v>5935</v>
      </c>
      <c r="C809" s="139" t="s">
        <v>5921</v>
      </c>
      <c r="D809" s="139">
        <v>653.572</v>
      </c>
      <c r="E809" s="139">
        <v>680</v>
      </c>
      <c r="F809" s="140">
        <v>444428.96</v>
      </c>
      <c r="G809" s="139">
        <v>0</v>
      </c>
      <c r="H809" s="140">
        <v>0</v>
      </c>
      <c r="I809" s="140">
        <v>0</v>
      </c>
      <c r="J809" s="140">
        <v>444428.96</v>
      </c>
      <c r="K809" s="139" t="s">
        <v>5010</v>
      </c>
      <c r="L809" s="139" t="s">
        <v>7</v>
      </c>
      <c r="M809" s="202"/>
    </row>
    <row r="810" spans="1:13" ht="20.100000000000001" customHeight="1" x14ac:dyDescent="0.25">
      <c r="A810" s="139">
        <v>1038</v>
      </c>
      <c r="B810" s="139" t="s">
        <v>5936</v>
      </c>
      <c r="C810" s="139" t="s">
        <v>5921</v>
      </c>
      <c r="D810" s="139">
        <v>1358.7049999999999</v>
      </c>
      <c r="E810" s="139">
        <v>680</v>
      </c>
      <c r="F810" s="140">
        <v>923919.4</v>
      </c>
      <c r="G810" s="139">
        <v>0</v>
      </c>
      <c r="H810" s="140">
        <v>0</v>
      </c>
      <c r="I810" s="140">
        <v>0</v>
      </c>
      <c r="J810" s="140">
        <v>923919.4</v>
      </c>
      <c r="K810" s="139" t="s">
        <v>5010</v>
      </c>
      <c r="L810" s="139" t="s">
        <v>7</v>
      </c>
      <c r="M810" s="202"/>
    </row>
    <row r="811" spans="1:13" ht="20.100000000000001" customHeight="1" x14ac:dyDescent="0.25">
      <c r="A811" s="139">
        <v>1039</v>
      </c>
      <c r="B811" s="139" t="s">
        <v>5937</v>
      </c>
      <c r="C811" s="139" t="s">
        <v>5921</v>
      </c>
      <c r="D811" s="139">
        <v>37.484999999999999</v>
      </c>
      <c r="E811" s="139">
        <v>680</v>
      </c>
      <c r="F811" s="140">
        <v>25489.8</v>
      </c>
      <c r="G811" s="139">
        <v>0</v>
      </c>
      <c r="H811" s="140">
        <v>0</v>
      </c>
      <c r="I811" s="140">
        <v>0</v>
      </c>
      <c r="J811" s="140">
        <v>25489.8</v>
      </c>
      <c r="K811" s="139" t="s">
        <v>5010</v>
      </c>
      <c r="L811" s="139" t="s">
        <v>7</v>
      </c>
      <c r="M811" s="202"/>
    </row>
    <row r="812" spans="1:13" ht="20.100000000000001" customHeight="1" x14ac:dyDescent="0.25">
      <c r="A812" s="139">
        <v>1040</v>
      </c>
      <c r="B812" s="139" t="s">
        <v>5938</v>
      </c>
      <c r="C812" s="139" t="s">
        <v>5921</v>
      </c>
      <c r="D812" s="139">
        <v>28.516999999999999</v>
      </c>
      <c r="E812" s="139">
        <v>680</v>
      </c>
      <c r="F812" s="140">
        <v>19391.560000000001</v>
      </c>
      <c r="G812" s="139">
        <v>0</v>
      </c>
      <c r="H812" s="140">
        <v>0</v>
      </c>
      <c r="I812" s="140">
        <v>0</v>
      </c>
      <c r="J812" s="140">
        <v>19391.560000000001</v>
      </c>
      <c r="K812" s="139" t="s">
        <v>5010</v>
      </c>
      <c r="L812" s="139" t="s">
        <v>7</v>
      </c>
      <c r="M812" s="202"/>
    </row>
    <row r="813" spans="1:13" ht="20.100000000000001" customHeight="1" x14ac:dyDescent="0.25">
      <c r="A813" s="139">
        <v>1041</v>
      </c>
      <c r="B813" s="139" t="s">
        <v>5939</v>
      </c>
      <c r="C813" s="139" t="s">
        <v>5921</v>
      </c>
      <c r="D813" s="139">
        <v>1754.1469999999999</v>
      </c>
      <c r="E813" s="139">
        <v>680</v>
      </c>
      <c r="F813" s="140">
        <v>1192819.96</v>
      </c>
      <c r="G813" s="139">
        <v>0</v>
      </c>
      <c r="H813" s="140">
        <v>0</v>
      </c>
      <c r="I813" s="140">
        <v>0</v>
      </c>
      <c r="J813" s="140">
        <v>1192819.96</v>
      </c>
      <c r="K813" s="139" t="s">
        <v>5010</v>
      </c>
      <c r="L813" s="139" t="s">
        <v>7</v>
      </c>
      <c r="M813" s="202"/>
    </row>
    <row r="814" spans="1:13" ht="20.100000000000001" customHeight="1" x14ac:dyDescent="0.25">
      <c r="A814" s="139">
        <v>1042</v>
      </c>
      <c r="B814" s="139" t="s">
        <v>5940</v>
      </c>
      <c r="C814" s="139" t="s">
        <v>5921</v>
      </c>
      <c r="D814" s="139">
        <v>28.507000000000001</v>
      </c>
      <c r="E814" s="139">
        <v>680</v>
      </c>
      <c r="F814" s="140">
        <v>19384.759999999998</v>
      </c>
      <c r="G814" s="139">
        <v>0</v>
      </c>
      <c r="H814" s="140">
        <v>0</v>
      </c>
      <c r="I814" s="140">
        <v>0</v>
      </c>
      <c r="J814" s="140">
        <v>19384.759999999998</v>
      </c>
      <c r="K814" s="139" t="s">
        <v>5010</v>
      </c>
      <c r="L814" s="139" t="s">
        <v>7</v>
      </c>
      <c r="M814" s="202"/>
    </row>
    <row r="815" spans="1:13" ht="20.100000000000001" customHeight="1" x14ac:dyDescent="0.25">
      <c r="A815" s="139">
        <v>1043</v>
      </c>
      <c r="B815" s="139" t="s">
        <v>5941</v>
      </c>
      <c r="C815" s="139" t="s">
        <v>5921</v>
      </c>
      <c r="D815" s="139">
        <v>1221.5530000000001</v>
      </c>
      <c r="E815" s="139">
        <v>680</v>
      </c>
      <c r="F815" s="140">
        <v>830656.04</v>
      </c>
      <c r="G815" s="139">
        <v>0</v>
      </c>
      <c r="H815" s="140">
        <v>0</v>
      </c>
      <c r="I815" s="140">
        <v>0</v>
      </c>
      <c r="J815" s="140">
        <v>830656.04</v>
      </c>
      <c r="K815" s="139" t="s">
        <v>5010</v>
      </c>
      <c r="L815" s="139" t="s">
        <v>7</v>
      </c>
      <c r="M815" s="202"/>
    </row>
    <row r="816" spans="1:13" ht="20.100000000000001" customHeight="1" x14ac:dyDescent="0.25">
      <c r="A816" s="139">
        <v>1044</v>
      </c>
      <c r="B816" s="139" t="s">
        <v>5942</v>
      </c>
      <c r="C816" s="139" t="s">
        <v>5921</v>
      </c>
      <c r="D816" s="139">
        <v>3629.7710000000002</v>
      </c>
      <c r="E816" s="139">
        <v>680</v>
      </c>
      <c r="F816" s="140">
        <v>2468244.2799999998</v>
      </c>
      <c r="G816" s="139">
        <v>0</v>
      </c>
      <c r="H816" s="140">
        <v>0</v>
      </c>
      <c r="I816" s="140">
        <v>0</v>
      </c>
      <c r="J816" s="140">
        <v>2468244.2799999998</v>
      </c>
      <c r="K816" s="139" t="s">
        <v>5010</v>
      </c>
      <c r="L816" s="139" t="s">
        <v>7</v>
      </c>
      <c r="M816" s="202"/>
    </row>
    <row r="817" spans="1:13" ht="20.100000000000001" customHeight="1" x14ac:dyDescent="0.25">
      <c r="A817" s="139">
        <v>1045</v>
      </c>
      <c r="B817" s="139" t="s">
        <v>5943</v>
      </c>
      <c r="C817" s="139" t="s">
        <v>5921</v>
      </c>
      <c r="D817" s="139">
        <v>1479.7380000000001</v>
      </c>
      <c r="E817" s="139">
        <v>680</v>
      </c>
      <c r="F817" s="140">
        <v>1006221.84</v>
      </c>
      <c r="G817" s="139">
        <v>0</v>
      </c>
      <c r="H817" s="140">
        <v>0</v>
      </c>
      <c r="I817" s="140">
        <v>0</v>
      </c>
      <c r="J817" s="140">
        <v>1006221.84</v>
      </c>
      <c r="K817" s="139" t="s">
        <v>5010</v>
      </c>
      <c r="L817" s="139" t="s">
        <v>7</v>
      </c>
      <c r="M817" s="202"/>
    </row>
    <row r="818" spans="1:13" ht="20.100000000000001" customHeight="1" x14ac:dyDescent="0.25">
      <c r="A818" s="139">
        <v>1046</v>
      </c>
      <c r="B818" s="139" t="s">
        <v>5944</v>
      </c>
      <c r="C818" s="139" t="s">
        <v>5921</v>
      </c>
      <c r="D818" s="139">
        <v>452.04199999999997</v>
      </c>
      <c r="E818" s="139">
        <v>680</v>
      </c>
      <c r="F818" s="140">
        <v>307388.56</v>
      </c>
      <c r="G818" s="139">
        <v>0</v>
      </c>
      <c r="H818" s="140">
        <v>0</v>
      </c>
      <c r="I818" s="140">
        <v>0</v>
      </c>
      <c r="J818" s="140">
        <v>307388.56</v>
      </c>
      <c r="K818" s="139" t="s">
        <v>5010</v>
      </c>
      <c r="L818" s="139" t="s">
        <v>7</v>
      </c>
      <c r="M818" s="202"/>
    </row>
    <row r="819" spans="1:13" ht="20.100000000000001" customHeight="1" x14ac:dyDescent="0.25">
      <c r="A819" s="139">
        <v>1047</v>
      </c>
      <c r="B819" s="139" t="s">
        <v>5945</v>
      </c>
      <c r="C819" s="139" t="s">
        <v>5921</v>
      </c>
      <c r="D819" s="139">
        <v>5075.6220000000003</v>
      </c>
      <c r="E819" s="139">
        <v>680</v>
      </c>
      <c r="F819" s="140">
        <v>3451422.96</v>
      </c>
      <c r="G819" s="139">
        <v>0</v>
      </c>
      <c r="H819" s="140">
        <v>0</v>
      </c>
      <c r="I819" s="140">
        <v>0</v>
      </c>
      <c r="J819" s="140">
        <v>3451422.96</v>
      </c>
      <c r="K819" s="139" t="s">
        <v>4980</v>
      </c>
      <c r="L819" s="139" t="s">
        <v>7</v>
      </c>
      <c r="M819" s="202"/>
    </row>
    <row r="820" spans="1:13" ht="20.100000000000001" customHeight="1" x14ac:dyDescent="0.25">
      <c r="A820" s="139">
        <v>1048</v>
      </c>
      <c r="B820" s="139" t="s">
        <v>5946</v>
      </c>
      <c r="C820" s="139" t="s">
        <v>5921</v>
      </c>
      <c r="D820" s="139">
        <v>5924.24</v>
      </c>
      <c r="E820" s="139">
        <v>680</v>
      </c>
      <c r="F820" s="140">
        <v>4028483.2</v>
      </c>
      <c r="G820" s="139">
        <v>0</v>
      </c>
      <c r="H820" s="140">
        <v>0</v>
      </c>
      <c r="I820" s="140">
        <v>0</v>
      </c>
      <c r="J820" s="140">
        <v>4028483.2</v>
      </c>
      <c r="K820" s="139" t="s">
        <v>4980</v>
      </c>
      <c r="L820" s="139" t="s">
        <v>7</v>
      </c>
      <c r="M820" s="202"/>
    </row>
    <row r="821" spans="1:13" ht="20.100000000000001" customHeight="1" x14ac:dyDescent="0.25">
      <c r="A821" s="139">
        <v>1049</v>
      </c>
      <c r="B821" s="139" t="s">
        <v>5947</v>
      </c>
      <c r="C821" s="139" t="s">
        <v>5921</v>
      </c>
      <c r="D821" s="139">
        <v>1819.038</v>
      </c>
      <c r="E821" s="139">
        <v>680</v>
      </c>
      <c r="F821" s="140">
        <v>1236945.8400000001</v>
      </c>
      <c r="G821" s="139">
        <v>0</v>
      </c>
      <c r="H821" s="140">
        <v>0</v>
      </c>
      <c r="I821" s="140">
        <v>0</v>
      </c>
      <c r="J821" s="140">
        <v>1236945.8400000001</v>
      </c>
      <c r="K821" s="139" t="s">
        <v>4980</v>
      </c>
      <c r="L821" s="139" t="s">
        <v>7</v>
      </c>
      <c r="M821" s="202"/>
    </row>
    <row r="822" spans="1:13" ht="20.100000000000001" customHeight="1" x14ac:dyDescent="0.25">
      <c r="A822" s="139">
        <v>1050</v>
      </c>
      <c r="B822" s="139" t="s">
        <v>5948</v>
      </c>
      <c r="C822" s="139" t="s">
        <v>5921</v>
      </c>
      <c r="D822" s="139">
        <v>2358.277</v>
      </c>
      <c r="E822" s="139">
        <v>680</v>
      </c>
      <c r="F822" s="140">
        <v>1603628.36</v>
      </c>
      <c r="G822" s="139">
        <v>0</v>
      </c>
      <c r="H822" s="140">
        <v>0</v>
      </c>
      <c r="I822" s="140">
        <v>0</v>
      </c>
      <c r="J822" s="140">
        <v>1603628.36</v>
      </c>
      <c r="K822" s="139" t="s">
        <v>5028</v>
      </c>
      <c r="L822" s="139" t="s">
        <v>7</v>
      </c>
      <c r="M822" s="202"/>
    </row>
    <row r="823" spans="1:13" ht="20.100000000000001" customHeight="1" x14ac:dyDescent="0.25">
      <c r="A823" s="139">
        <v>1051</v>
      </c>
      <c r="B823" s="139" t="s">
        <v>5949</v>
      </c>
      <c r="C823" s="139" t="s">
        <v>5921</v>
      </c>
      <c r="D823" s="139">
        <v>1717.046</v>
      </c>
      <c r="E823" s="139">
        <v>680</v>
      </c>
      <c r="F823" s="140">
        <v>1167591.28</v>
      </c>
      <c r="G823" s="139">
        <v>0</v>
      </c>
      <c r="H823" s="140">
        <v>0</v>
      </c>
      <c r="I823" s="140">
        <v>0</v>
      </c>
      <c r="J823" s="140">
        <v>1167591.28</v>
      </c>
      <c r="K823" s="139" t="s">
        <v>5028</v>
      </c>
      <c r="L823" s="139" t="s">
        <v>7</v>
      </c>
      <c r="M823" s="202"/>
    </row>
    <row r="824" spans="1:13" ht="20.100000000000001" customHeight="1" x14ac:dyDescent="0.25">
      <c r="A824" s="139">
        <v>1052</v>
      </c>
      <c r="B824" s="139" t="s">
        <v>5950</v>
      </c>
      <c r="C824" s="139" t="s">
        <v>5921</v>
      </c>
      <c r="D824" s="139">
        <v>302.673</v>
      </c>
      <c r="E824" s="139">
        <v>680</v>
      </c>
      <c r="F824" s="140">
        <v>205817.64</v>
      </c>
      <c r="G824" s="139">
        <v>0</v>
      </c>
      <c r="H824" s="140">
        <v>0</v>
      </c>
      <c r="I824" s="140">
        <v>0</v>
      </c>
      <c r="J824" s="140">
        <v>205817.64</v>
      </c>
      <c r="K824" s="139" t="s">
        <v>5152</v>
      </c>
      <c r="L824" s="139" t="s">
        <v>7</v>
      </c>
      <c r="M824" s="202"/>
    </row>
    <row r="825" spans="1:13" ht="20.100000000000001" customHeight="1" x14ac:dyDescent="0.25">
      <c r="A825" s="139">
        <v>1053</v>
      </c>
      <c r="B825" s="139" t="s">
        <v>5259</v>
      </c>
      <c r="C825" s="139" t="s">
        <v>5921</v>
      </c>
      <c r="D825" s="139">
        <v>55758.805999999997</v>
      </c>
      <c r="E825" s="139">
        <v>680</v>
      </c>
      <c r="F825" s="140">
        <v>37915988.079999998</v>
      </c>
      <c r="G825" s="139">
        <v>0</v>
      </c>
      <c r="H825" s="140">
        <v>0</v>
      </c>
      <c r="I825" s="140">
        <v>0</v>
      </c>
      <c r="J825" s="140">
        <v>37915988.079999998</v>
      </c>
      <c r="K825" s="139" t="s">
        <v>4982</v>
      </c>
      <c r="L825" s="139" t="s">
        <v>7</v>
      </c>
      <c r="M825" s="202"/>
    </row>
    <row r="826" spans="1:13" ht="20.100000000000001" customHeight="1" x14ac:dyDescent="0.25">
      <c r="A826" s="139">
        <v>1054</v>
      </c>
      <c r="B826" s="139" t="s">
        <v>5951</v>
      </c>
      <c r="C826" s="139" t="s">
        <v>5952</v>
      </c>
      <c r="D826" s="139">
        <v>304.137</v>
      </c>
      <c r="E826" s="139">
        <v>1135.2</v>
      </c>
      <c r="F826" s="140">
        <v>345256.32</v>
      </c>
      <c r="G826" s="139">
        <v>0</v>
      </c>
      <c r="H826" s="140">
        <v>0</v>
      </c>
      <c r="I826" s="140">
        <v>0</v>
      </c>
      <c r="J826" s="140">
        <v>345256.32</v>
      </c>
      <c r="K826" s="139" t="s">
        <v>4978</v>
      </c>
      <c r="L826" s="139" t="s">
        <v>7</v>
      </c>
      <c r="M826" s="202"/>
    </row>
    <row r="827" spans="1:13" ht="20.100000000000001" customHeight="1" x14ac:dyDescent="0.25">
      <c r="A827" s="139">
        <v>1055</v>
      </c>
      <c r="B827" s="139" t="s">
        <v>5953</v>
      </c>
      <c r="C827" s="139" t="s">
        <v>5952</v>
      </c>
      <c r="D827" s="139">
        <v>258.00299999999999</v>
      </c>
      <c r="E827" s="139">
        <v>1135.2</v>
      </c>
      <c r="F827" s="140">
        <v>292885.01</v>
      </c>
      <c r="G827" s="139">
        <v>0</v>
      </c>
      <c r="H827" s="140">
        <v>0</v>
      </c>
      <c r="I827" s="140">
        <v>0</v>
      </c>
      <c r="J827" s="140">
        <v>292885.01</v>
      </c>
      <c r="K827" s="139" t="s">
        <v>4989</v>
      </c>
      <c r="L827" s="139" t="s">
        <v>7</v>
      </c>
      <c r="M827" s="202"/>
    </row>
    <row r="828" spans="1:13" ht="20.100000000000001" customHeight="1" x14ac:dyDescent="0.25">
      <c r="A828" s="139">
        <v>1056</v>
      </c>
      <c r="B828" s="139" t="s">
        <v>5954</v>
      </c>
      <c r="C828" s="139" t="s">
        <v>5952</v>
      </c>
      <c r="D828" s="139">
        <v>413.98500000000001</v>
      </c>
      <c r="E828" s="139">
        <v>1135.2</v>
      </c>
      <c r="F828" s="140">
        <v>469955.77</v>
      </c>
      <c r="G828" s="139">
        <v>0</v>
      </c>
      <c r="H828" s="140">
        <v>0</v>
      </c>
      <c r="I828" s="140">
        <v>0</v>
      </c>
      <c r="J828" s="140">
        <v>469955.77</v>
      </c>
      <c r="K828" s="139" t="s">
        <v>4989</v>
      </c>
      <c r="L828" s="139" t="s">
        <v>7</v>
      </c>
      <c r="M828" s="202"/>
    </row>
    <row r="829" spans="1:13" ht="20.100000000000001" customHeight="1" x14ac:dyDescent="0.25">
      <c r="A829" s="139">
        <v>1057</v>
      </c>
      <c r="B829" s="139" t="s">
        <v>5955</v>
      </c>
      <c r="C829" s="139" t="s">
        <v>5952</v>
      </c>
      <c r="D829" s="139">
        <v>99.882999999999996</v>
      </c>
      <c r="E829" s="139">
        <v>1135.2</v>
      </c>
      <c r="F829" s="140">
        <v>113387.18</v>
      </c>
      <c r="G829" s="139">
        <v>0</v>
      </c>
      <c r="H829" s="140">
        <v>0</v>
      </c>
      <c r="I829" s="140">
        <v>0</v>
      </c>
      <c r="J829" s="140">
        <v>113387.18</v>
      </c>
      <c r="K829" s="139" t="s">
        <v>5028</v>
      </c>
      <c r="L829" s="139" t="s">
        <v>7</v>
      </c>
      <c r="M829" s="202"/>
    </row>
    <row r="830" spans="1:13" ht="20.100000000000001" customHeight="1" x14ac:dyDescent="0.25">
      <c r="A830" s="139">
        <v>1058</v>
      </c>
      <c r="B830" s="139" t="s">
        <v>5956</v>
      </c>
      <c r="C830" s="139" t="s">
        <v>5952</v>
      </c>
      <c r="D830" s="139">
        <v>31.417000000000002</v>
      </c>
      <c r="E830" s="139">
        <v>1135.2</v>
      </c>
      <c r="F830" s="140">
        <v>35664.58</v>
      </c>
      <c r="G830" s="139">
        <v>0</v>
      </c>
      <c r="H830" s="140">
        <v>0</v>
      </c>
      <c r="I830" s="140">
        <v>0</v>
      </c>
      <c r="J830" s="140">
        <v>35664.58</v>
      </c>
      <c r="K830" s="139" t="s">
        <v>5028</v>
      </c>
      <c r="L830" s="139" t="s">
        <v>7</v>
      </c>
      <c r="M830" s="202"/>
    </row>
    <row r="831" spans="1:13" ht="20.100000000000001" customHeight="1" x14ac:dyDescent="0.25">
      <c r="A831" s="139">
        <v>1060</v>
      </c>
      <c r="B831" s="139" t="s">
        <v>5729</v>
      </c>
      <c r="C831" s="139" t="s">
        <v>5952</v>
      </c>
      <c r="D831" s="139">
        <v>5431.0569999999998</v>
      </c>
      <c r="E831" s="139">
        <v>1135.2</v>
      </c>
      <c r="F831" s="140">
        <v>6165335.9100000001</v>
      </c>
      <c r="G831" s="139">
        <v>0</v>
      </c>
      <c r="H831" s="140">
        <v>0</v>
      </c>
      <c r="I831" s="140">
        <v>0</v>
      </c>
      <c r="J831" s="140">
        <v>6165335.9100000001</v>
      </c>
      <c r="K831" s="139" t="s">
        <v>4982</v>
      </c>
      <c r="L831" s="139" t="s">
        <v>7</v>
      </c>
      <c r="M831" s="202"/>
    </row>
    <row r="832" spans="1:13" ht="20.100000000000001" customHeight="1" x14ac:dyDescent="0.25">
      <c r="A832" s="139">
        <v>1061</v>
      </c>
      <c r="B832" s="139" t="s">
        <v>5957</v>
      </c>
      <c r="C832" s="139" t="s">
        <v>5958</v>
      </c>
      <c r="D832" s="139">
        <v>1024.6400000000001</v>
      </c>
      <c r="E832" s="139">
        <v>474.1</v>
      </c>
      <c r="F832" s="140">
        <v>485781.82</v>
      </c>
      <c r="G832" s="139">
        <v>0</v>
      </c>
      <c r="H832" s="140">
        <v>0</v>
      </c>
      <c r="I832" s="140">
        <v>0</v>
      </c>
      <c r="J832" s="140">
        <v>485781.82</v>
      </c>
      <c r="K832" s="139" t="s">
        <v>5138</v>
      </c>
      <c r="L832" s="139" t="s">
        <v>7</v>
      </c>
      <c r="M832" s="202"/>
    </row>
    <row r="833" spans="1:13" ht="20.100000000000001" customHeight="1" x14ac:dyDescent="0.25">
      <c r="A833" s="139">
        <v>1062</v>
      </c>
      <c r="B833" s="139" t="s">
        <v>5959</v>
      </c>
      <c r="C833" s="139" t="s">
        <v>5958</v>
      </c>
      <c r="D833" s="139">
        <v>721.41</v>
      </c>
      <c r="E833" s="139">
        <v>474.1</v>
      </c>
      <c r="F833" s="140">
        <v>342020.48</v>
      </c>
      <c r="G833" s="139">
        <v>0</v>
      </c>
      <c r="H833" s="140">
        <v>0</v>
      </c>
      <c r="I833" s="140">
        <v>0</v>
      </c>
      <c r="J833" s="140">
        <v>342020.48</v>
      </c>
      <c r="K833" s="139" t="s">
        <v>5138</v>
      </c>
      <c r="L833" s="139" t="s">
        <v>7</v>
      </c>
      <c r="M833" s="202"/>
    </row>
    <row r="834" spans="1:13" ht="20.100000000000001" customHeight="1" x14ac:dyDescent="0.25">
      <c r="A834" s="139">
        <v>1063</v>
      </c>
      <c r="B834" s="139" t="s">
        <v>5960</v>
      </c>
      <c r="C834" s="139" t="s">
        <v>5958</v>
      </c>
      <c r="D834" s="139">
        <v>801.66</v>
      </c>
      <c r="E834" s="139">
        <v>474.1</v>
      </c>
      <c r="F834" s="140">
        <v>380067.01</v>
      </c>
      <c r="G834" s="139">
        <v>0</v>
      </c>
      <c r="H834" s="140">
        <v>0</v>
      </c>
      <c r="I834" s="140">
        <v>0</v>
      </c>
      <c r="J834" s="140">
        <v>380067.01</v>
      </c>
      <c r="K834" s="139" t="s">
        <v>5138</v>
      </c>
      <c r="L834" s="139" t="s">
        <v>7</v>
      </c>
      <c r="M834" s="202"/>
    </row>
    <row r="835" spans="1:13" ht="20.100000000000001" customHeight="1" x14ac:dyDescent="0.25">
      <c r="A835" s="139">
        <v>1064</v>
      </c>
      <c r="B835" s="139" t="s">
        <v>5961</v>
      </c>
      <c r="C835" s="139" t="s">
        <v>5962</v>
      </c>
      <c r="D835" s="139">
        <v>2156.2190000000001</v>
      </c>
      <c r="E835" s="139">
        <v>1339.8</v>
      </c>
      <c r="F835" s="140">
        <v>2888902.22</v>
      </c>
      <c r="G835" s="139">
        <v>0</v>
      </c>
      <c r="H835" s="140">
        <v>0</v>
      </c>
      <c r="I835" s="140">
        <v>0</v>
      </c>
      <c r="J835" s="140">
        <v>2888902.22</v>
      </c>
      <c r="K835" s="139" t="s">
        <v>4978</v>
      </c>
      <c r="L835" s="139" t="s">
        <v>7</v>
      </c>
      <c r="M835" s="202"/>
    </row>
    <row r="836" spans="1:13" ht="20.100000000000001" customHeight="1" x14ac:dyDescent="0.25">
      <c r="A836" s="139">
        <v>1065</v>
      </c>
      <c r="B836" s="139" t="s">
        <v>5963</v>
      </c>
      <c r="C836" s="139" t="s">
        <v>5962</v>
      </c>
      <c r="D836" s="139">
        <v>488.29700000000003</v>
      </c>
      <c r="E836" s="139">
        <v>1339.8</v>
      </c>
      <c r="F836" s="140">
        <v>654220.31999999995</v>
      </c>
      <c r="G836" s="139">
        <v>0</v>
      </c>
      <c r="H836" s="140">
        <v>0</v>
      </c>
      <c r="I836" s="140">
        <v>0</v>
      </c>
      <c r="J836" s="140">
        <v>654220.31999999995</v>
      </c>
      <c r="K836" s="139" t="s">
        <v>4978</v>
      </c>
      <c r="L836" s="139" t="s">
        <v>7</v>
      </c>
      <c r="M836" s="202"/>
    </row>
    <row r="837" spans="1:13" ht="20.100000000000001" customHeight="1" x14ac:dyDescent="0.25">
      <c r="A837" s="139">
        <v>1066</v>
      </c>
      <c r="B837" s="139" t="s">
        <v>5964</v>
      </c>
      <c r="C837" s="139" t="s">
        <v>5962</v>
      </c>
      <c r="D837" s="139">
        <v>1081.2439999999999</v>
      </c>
      <c r="E837" s="139">
        <v>1339.8</v>
      </c>
      <c r="F837" s="140">
        <v>1448650.71</v>
      </c>
      <c r="G837" s="139">
        <v>0</v>
      </c>
      <c r="H837" s="140">
        <v>0</v>
      </c>
      <c r="I837" s="140">
        <v>0</v>
      </c>
      <c r="J837" s="140">
        <v>1448650.71</v>
      </c>
      <c r="K837" s="139" t="s">
        <v>5028</v>
      </c>
      <c r="L837" s="139" t="s">
        <v>7</v>
      </c>
      <c r="M837" s="202"/>
    </row>
    <row r="838" spans="1:13" ht="20.100000000000001" customHeight="1" x14ac:dyDescent="0.25">
      <c r="A838" s="139">
        <v>1067</v>
      </c>
      <c r="B838" s="139" t="s">
        <v>5965</v>
      </c>
      <c r="C838" s="139" t="s">
        <v>5962</v>
      </c>
      <c r="D838" s="139">
        <v>206.19399999999999</v>
      </c>
      <c r="E838" s="139">
        <v>1339.8</v>
      </c>
      <c r="F838" s="140">
        <v>276258.71999999997</v>
      </c>
      <c r="G838" s="139">
        <v>0</v>
      </c>
      <c r="H838" s="140">
        <v>0</v>
      </c>
      <c r="I838" s="140">
        <v>0</v>
      </c>
      <c r="J838" s="140">
        <v>276258.71999999997</v>
      </c>
      <c r="K838" s="139" t="s">
        <v>5043</v>
      </c>
      <c r="L838" s="139" t="s">
        <v>7</v>
      </c>
      <c r="M838" s="202"/>
    </row>
    <row r="839" spans="1:13" ht="20.100000000000001" customHeight="1" x14ac:dyDescent="0.25">
      <c r="A839" s="139">
        <v>1068</v>
      </c>
      <c r="B839" s="139" t="s">
        <v>5966</v>
      </c>
      <c r="C839" s="139" t="s">
        <v>5962</v>
      </c>
      <c r="D839" s="139">
        <v>2674.2959999999998</v>
      </c>
      <c r="E839" s="139">
        <v>1339.8</v>
      </c>
      <c r="F839" s="140">
        <v>3583021.78</v>
      </c>
      <c r="G839" s="139">
        <v>0</v>
      </c>
      <c r="H839" s="140">
        <v>0</v>
      </c>
      <c r="I839" s="140">
        <v>0</v>
      </c>
      <c r="J839" s="140">
        <v>3583021.78</v>
      </c>
      <c r="K839" s="139" t="s">
        <v>5043</v>
      </c>
      <c r="L839" s="139" t="s">
        <v>7</v>
      </c>
      <c r="M839" s="202"/>
    </row>
    <row r="840" spans="1:13" ht="20.100000000000001" customHeight="1" x14ac:dyDescent="0.25">
      <c r="A840" s="139">
        <v>1069</v>
      </c>
      <c r="B840" s="139" t="s">
        <v>5967</v>
      </c>
      <c r="C840" s="139" t="s">
        <v>5962</v>
      </c>
      <c r="D840" s="139">
        <v>9101.6859999999997</v>
      </c>
      <c r="E840" s="139">
        <v>1339.8</v>
      </c>
      <c r="F840" s="140">
        <v>12194438.9</v>
      </c>
      <c r="G840" s="139">
        <v>0</v>
      </c>
      <c r="H840" s="140">
        <v>0</v>
      </c>
      <c r="I840" s="140">
        <v>0</v>
      </c>
      <c r="J840" s="140">
        <v>12194438.9</v>
      </c>
      <c r="K840" s="139" t="s">
        <v>5043</v>
      </c>
      <c r="L840" s="139" t="s">
        <v>7</v>
      </c>
      <c r="M840" s="202"/>
    </row>
    <row r="841" spans="1:13" ht="20.100000000000001" customHeight="1" x14ac:dyDescent="0.25">
      <c r="A841" s="139">
        <v>1071</v>
      </c>
      <c r="B841" s="139" t="s">
        <v>5968</v>
      </c>
      <c r="C841" s="139" t="s">
        <v>5962</v>
      </c>
      <c r="D841" s="139">
        <v>1303.079</v>
      </c>
      <c r="E841" s="139">
        <v>1339.8</v>
      </c>
      <c r="F841" s="140">
        <v>1745865.24</v>
      </c>
      <c r="G841" s="139">
        <v>0</v>
      </c>
      <c r="H841" s="140">
        <v>0</v>
      </c>
      <c r="I841" s="140">
        <v>0</v>
      </c>
      <c r="J841" s="140">
        <v>1745865.24</v>
      </c>
      <c r="K841" s="139" t="s">
        <v>4980</v>
      </c>
      <c r="L841" s="139" t="s">
        <v>7</v>
      </c>
      <c r="M841" s="202"/>
    </row>
    <row r="842" spans="1:13" ht="20.100000000000001" customHeight="1" x14ac:dyDescent="0.25">
      <c r="A842" s="139">
        <v>1073</v>
      </c>
      <c r="B842" s="139" t="s">
        <v>5969</v>
      </c>
      <c r="C842" s="139" t="s">
        <v>5962</v>
      </c>
      <c r="D842" s="139">
        <v>17050.066999999999</v>
      </c>
      <c r="E842" s="139">
        <v>1339.8</v>
      </c>
      <c r="F842" s="140">
        <v>22843679.77</v>
      </c>
      <c r="G842" s="139">
        <v>0</v>
      </c>
      <c r="H842" s="140">
        <v>0</v>
      </c>
      <c r="I842" s="140">
        <v>0</v>
      </c>
      <c r="J842" s="140">
        <v>22843679.77</v>
      </c>
      <c r="K842" s="139" t="s">
        <v>4982</v>
      </c>
      <c r="L842" s="139" t="s">
        <v>7</v>
      </c>
      <c r="M842" s="202"/>
    </row>
    <row r="843" spans="1:13" ht="20.100000000000001" customHeight="1" x14ac:dyDescent="0.25">
      <c r="A843" s="139">
        <v>1074</v>
      </c>
      <c r="B843" s="139" t="s">
        <v>5970</v>
      </c>
      <c r="C843" s="139" t="s">
        <v>5971</v>
      </c>
      <c r="D843" s="139">
        <v>4240.4210000000003</v>
      </c>
      <c r="E843" s="139">
        <v>1041.7</v>
      </c>
      <c r="F843" s="140">
        <v>4417246.5599999996</v>
      </c>
      <c r="G843" s="139">
        <v>0</v>
      </c>
      <c r="H843" s="140">
        <v>0</v>
      </c>
      <c r="I843" s="140">
        <v>0</v>
      </c>
      <c r="J843" s="140">
        <v>4417246.5599999996</v>
      </c>
      <c r="K843" s="139" t="s">
        <v>4978</v>
      </c>
      <c r="L843" s="139" t="s">
        <v>7</v>
      </c>
      <c r="M843" s="202"/>
    </row>
    <row r="844" spans="1:13" ht="20.100000000000001" customHeight="1" x14ac:dyDescent="0.25">
      <c r="A844" s="139">
        <v>1075</v>
      </c>
      <c r="B844" s="139" t="s">
        <v>5972</v>
      </c>
      <c r="C844" s="139" t="s">
        <v>5971</v>
      </c>
      <c r="D844" s="139">
        <v>607.49800000000005</v>
      </c>
      <c r="E844" s="139">
        <v>1041.7</v>
      </c>
      <c r="F844" s="140">
        <v>632830.67000000004</v>
      </c>
      <c r="G844" s="139">
        <v>0</v>
      </c>
      <c r="H844" s="140">
        <v>0</v>
      </c>
      <c r="I844" s="140">
        <v>0</v>
      </c>
      <c r="J844" s="140">
        <v>632830.67000000004</v>
      </c>
      <c r="K844" s="139" t="s">
        <v>5010</v>
      </c>
      <c r="L844" s="139" t="s">
        <v>7</v>
      </c>
      <c r="M844" s="202"/>
    </row>
    <row r="845" spans="1:13" ht="20.100000000000001" customHeight="1" x14ac:dyDescent="0.25">
      <c r="A845" s="139">
        <v>1076</v>
      </c>
      <c r="B845" s="139" t="s">
        <v>5973</v>
      </c>
      <c r="C845" s="139" t="s">
        <v>5971</v>
      </c>
      <c r="D845" s="139">
        <v>568.08100000000002</v>
      </c>
      <c r="E845" s="139">
        <v>1041.7</v>
      </c>
      <c r="F845" s="140">
        <v>591769.98</v>
      </c>
      <c r="G845" s="139">
        <v>0</v>
      </c>
      <c r="H845" s="140">
        <v>0</v>
      </c>
      <c r="I845" s="140">
        <v>0</v>
      </c>
      <c r="J845" s="140">
        <v>591769.98</v>
      </c>
      <c r="K845" s="139" t="s">
        <v>5010</v>
      </c>
      <c r="L845" s="139" t="s">
        <v>7</v>
      </c>
      <c r="M845" s="202"/>
    </row>
    <row r="846" spans="1:13" ht="20.100000000000001" customHeight="1" x14ac:dyDescent="0.25">
      <c r="A846" s="139">
        <v>1077</v>
      </c>
      <c r="B846" s="139" t="s">
        <v>5974</v>
      </c>
      <c r="C846" s="139" t="s">
        <v>5971</v>
      </c>
      <c r="D846" s="139">
        <v>509.24099999999999</v>
      </c>
      <c r="E846" s="139">
        <v>1041.7</v>
      </c>
      <c r="F846" s="140">
        <v>530476.35</v>
      </c>
      <c r="G846" s="139">
        <v>0</v>
      </c>
      <c r="H846" s="140">
        <v>0</v>
      </c>
      <c r="I846" s="140">
        <v>0</v>
      </c>
      <c r="J846" s="140">
        <v>530476.35</v>
      </c>
      <c r="K846" s="139" t="s">
        <v>5010</v>
      </c>
      <c r="L846" s="139" t="s">
        <v>7</v>
      </c>
      <c r="M846" s="202"/>
    </row>
    <row r="847" spans="1:13" ht="20.100000000000001" customHeight="1" x14ac:dyDescent="0.25">
      <c r="A847" s="139">
        <v>1078</v>
      </c>
      <c r="B847" s="139" t="s">
        <v>5975</v>
      </c>
      <c r="C847" s="139" t="s">
        <v>5971</v>
      </c>
      <c r="D847" s="139">
        <v>441.77800000000002</v>
      </c>
      <c r="E847" s="139">
        <v>1041.7</v>
      </c>
      <c r="F847" s="140">
        <v>460200.14</v>
      </c>
      <c r="G847" s="139">
        <v>0</v>
      </c>
      <c r="H847" s="140">
        <v>0</v>
      </c>
      <c r="I847" s="140">
        <v>0</v>
      </c>
      <c r="J847" s="140">
        <v>460200.14</v>
      </c>
      <c r="K847" s="139" t="s">
        <v>5010</v>
      </c>
      <c r="L847" s="139" t="s">
        <v>7</v>
      </c>
      <c r="M847" s="202"/>
    </row>
    <row r="848" spans="1:13" ht="20.100000000000001" customHeight="1" x14ac:dyDescent="0.25">
      <c r="A848" s="139">
        <v>1079</v>
      </c>
      <c r="B848" s="139" t="s">
        <v>5976</v>
      </c>
      <c r="C848" s="139" t="s">
        <v>5971</v>
      </c>
      <c r="D848" s="139">
        <v>120.021</v>
      </c>
      <c r="E848" s="139">
        <v>1041.7</v>
      </c>
      <c r="F848" s="140">
        <v>125025.88</v>
      </c>
      <c r="G848" s="139">
        <v>0</v>
      </c>
      <c r="H848" s="140">
        <v>0</v>
      </c>
      <c r="I848" s="140">
        <v>0</v>
      </c>
      <c r="J848" s="140">
        <v>125025.88</v>
      </c>
      <c r="K848" s="139" t="s">
        <v>5010</v>
      </c>
      <c r="L848" s="139" t="s">
        <v>7</v>
      </c>
      <c r="M848" s="202"/>
    </row>
    <row r="849" spans="1:13" ht="20.100000000000001" customHeight="1" x14ac:dyDescent="0.25">
      <c r="A849" s="139">
        <v>1080</v>
      </c>
      <c r="B849" s="139" t="s">
        <v>5977</v>
      </c>
      <c r="C849" s="139" t="s">
        <v>5971</v>
      </c>
      <c r="D849" s="139">
        <v>727.22699999999998</v>
      </c>
      <c r="E849" s="139">
        <v>1041.7</v>
      </c>
      <c r="F849" s="140">
        <v>757552.37</v>
      </c>
      <c r="G849" s="139">
        <v>0</v>
      </c>
      <c r="H849" s="140">
        <v>0</v>
      </c>
      <c r="I849" s="140">
        <v>0</v>
      </c>
      <c r="J849" s="140">
        <v>757552.37</v>
      </c>
      <c r="K849" s="139" t="s">
        <v>5010</v>
      </c>
      <c r="L849" s="139" t="s">
        <v>7</v>
      </c>
      <c r="M849" s="202"/>
    </row>
    <row r="850" spans="1:13" ht="20.100000000000001" customHeight="1" x14ac:dyDescent="0.25">
      <c r="A850" s="139">
        <v>1081</v>
      </c>
      <c r="B850" s="139" t="s">
        <v>5978</v>
      </c>
      <c r="C850" s="139" t="s">
        <v>5971</v>
      </c>
      <c r="D850" s="139">
        <v>1880.3440000000001</v>
      </c>
      <c r="E850" s="139">
        <v>1041.7</v>
      </c>
      <c r="F850" s="140">
        <v>1958754.34</v>
      </c>
      <c r="G850" s="139">
        <v>0</v>
      </c>
      <c r="H850" s="140">
        <v>0</v>
      </c>
      <c r="I850" s="140">
        <v>0</v>
      </c>
      <c r="J850" s="140">
        <v>1958754.34</v>
      </c>
      <c r="K850" s="139" t="s">
        <v>5010</v>
      </c>
      <c r="L850" s="139" t="s">
        <v>7</v>
      </c>
      <c r="M850" s="202"/>
    </row>
    <row r="851" spans="1:13" ht="20.100000000000001" customHeight="1" x14ac:dyDescent="0.25">
      <c r="A851" s="139">
        <v>1082</v>
      </c>
      <c r="B851" s="139" t="s">
        <v>5979</v>
      </c>
      <c r="C851" s="139" t="s">
        <v>5971</v>
      </c>
      <c r="D851" s="139">
        <v>1989.636</v>
      </c>
      <c r="E851" s="139">
        <v>1041.7</v>
      </c>
      <c r="F851" s="140">
        <v>2072603.82</v>
      </c>
      <c r="G851" s="139">
        <v>0</v>
      </c>
      <c r="H851" s="140">
        <v>0</v>
      </c>
      <c r="I851" s="140">
        <v>0</v>
      </c>
      <c r="J851" s="140">
        <v>2072603.82</v>
      </c>
      <c r="K851" s="139" t="s">
        <v>5010</v>
      </c>
      <c r="L851" s="139" t="s">
        <v>7</v>
      </c>
      <c r="M851" s="202"/>
    </row>
    <row r="852" spans="1:13" ht="20.100000000000001" customHeight="1" x14ac:dyDescent="0.25">
      <c r="A852" s="139">
        <v>1083</v>
      </c>
      <c r="B852" s="139" t="s">
        <v>5980</v>
      </c>
      <c r="C852" s="139" t="s">
        <v>5971</v>
      </c>
      <c r="D852" s="139">
        <v>1461.6020000000001</v>
      </c>
      <c r="E852" s="139">
        <v>1041.7</v>
      </c>
      <c r="F852" s="140">
        <v>1522550.8</v>
      </c>
      <c r="G852" s="139">
        <v>0</v>
      </c>
      <c r="H852" s="140">
        <v>0</v>
      </c>
      <c r="I852" s="140">
        <v>0</v>
      </c>
      <c r="J852" s="140">
        <v>1522550.8</v>
      </c>
      <c r="K852" s="139" t="s">
        <v>5010</v>
      </c>
      <c r="L852" s="139" t="s">
        <v>7</v>
      </c>
      <c r="M852" s="202"/>
    </row>
    <row r="853" spans="1:13" ht="20.100000000000001" customHeight="1" x14ac:dyDescent="0.25">
      <c r="A853" s="139">
        <v>1084</v>
      </c>
      <c r="B853" s="139" t="s">
        <v>5981</v>
      </c>
      <c r="C853" s="139" t="s">
        <v>5971</v>
      </c>
      <c r="D853" s="139">
        <v>1600.701</v>
      </c>
      <c r="E853" s="139">
        <v>1041.7</v>
      </c>
      <c r="F853" s="140">
        <v>1667450.23</v>
      </c>
      <c r="G853" s="139">
        <v>0</v>
      </c>
      <c r="H853" s="140">
        <v>0</v>
      </c>
      <c r="I853" s="140">
        <v>0</v>
      </c>
      <c r="J853" s="140">
        <v>1667450.23</v>
      </c>
      <c r="K853" s="139" t="s">
        <v>5010</v>
      </c>
      <c r="L853" s="139" t="s">
        <v>7</v>
      </c>
      <c r="M853" s="202"/>
    </row>
    <row r="854" spans="1:13" ht="20.100000000000001" customHeight="1" x14ac:dyDescent="0.25">
      <c r="A854" s="139">
        <v>1085</v>
      </c>
      <c r="B854" s="139" t="s">
        <v>5982</v>
      </c>
      <c r="C854" s="139" t="s">
        <v>5971</v>
      </c>
      <c r="D854" s="139">
        <v>806.96199999999999</v>
      </c>
      <c r="E854" s="139">
        <v>1041.7</v>
      </c>
      <c r="F854" s="140">
        <v>840612.32</v>
      </c>
      <c r="G854" s="139">
        <v>0</v>
      </c>
      <c r="H854" s="140">
        <v>0</v>
      </c>
      <c r="I854" s="140">
        <v>0</v>
      </c>
      <c r="J854" s="140">
        <v>840612.32</v>
      </c>
      <c r="K854" s="139" t="s">
        <v>5010</v>
      </c>
      <c r="L854" s="139" t="s">
        <v>7</v>
      </c>
      <c r="M854" s="202"/>
    </row>
    <row r="855" spans="1:13" ht="20.100000000000001" customHeight="1" x14ac:dyDescent="0.25">
      <c r="A855" s="139">
        <v>1086</v>
      </c>
      <c r="B855" s="139" t="s">
        <v>5983</v>
      </c>
      <c r="C855" s="139" t="s">
        <v>5971</v>
      </c>
      <c r="D855" s="139">
        <v>413.041</v>
      </c>
      <c r="E855" s="139">
        <v>1041.7</v>
      </c>
      <c r="F855" s="140">
        <v>430264.81</v>
      </c>
      <c r="G855" s="139">
        <v>0</v>
      </c>
      <c r="H855" s="140">
        <v>0</v>
      </c>
      <c r="I855" s="140">
        <v>0</v>
      </c>
      <c r="J855" s="140">
        <v>430264.81</v>
      </c>
      <c r="K855" s="139" t="s">
        <v>5010</v>
      </c>
      <c r="L855" s="139" t="s">
        <v>7</v>
      </c>
      <c r="M855" s="202"/>
    </row>
    <row r="856" spans="1:13" ht="20.100000000000001" customHeight="1" x14ac:dyDescent="0.25">
      <c r="A856" s="139">
        <v>1087</v>
      </c>
      <c r="B856" s="139" t="s">
        <v>5984</v>
      </c>
      <c r="C856" s="139" t="s">
        <v>5971</v>
      </c>
      <c r="D856" s="139">
        <v>324.89699999999999</v>
      </c>
      <c r="E856" s="139">
        <v>1041.7</v>
      </c>
      <c r="F856" s="140">
        <v>338445.2</v>
      </c>
      <c r="G856" s="139">
        <v>0</v>
      </c>
      <c r="H856" s="140">
        <v>0</v>
      </c>
      <c r="I856" s="140">
        <v>0</v>
      </c>
      <c r="J856" s="140">
        <v>338445.2</v>
      </c>
      <c r="K856" s="139" t="s">
        <v>5010</v>
      </c>
      <c r="L856" s="139" t="s">
        <v>7</v>
      </c>
      <c r="M856" s="202"/>
    </row>
    <row r="857" spans="1:13" ht="20.100000000000001" customHeight="1" x14ac:dyDescent="0.25">
      <c r="A857" s="139">
        <v>1088</v>
      </c>
      <c r="B857" s="139" t="s">
        <v>5985</v>
      </c>
      <c r="C857" s="139" t="s">
        <v>5971</v>
      </c>
      <c r="D857" s="139">
        <v>274.404</v>
      </c>
      <c r="E857" s="139">
        <v>1041.7</v>
      </c>
      <c r="F857" s="140">
        <v>285846.65000000002</v>
      </c>
      <c r="G857" s="139">
        <v>0</v>
      </c>
      <c r="H857" s="140">
        <v>0</v>
      </c>
      <c r="I857" s="140">
        <v>0</v>
      </c>
      <c r="J857" s="140">
        <v>285846.65000000002</v>
      </c>
      <c r="K857" s="139" t="s">
        <v>5010</v>
      </c>
      <c r="L857" s="139" t="s">
        <v>7</v>
      </c>
      <c r="M857" s="202"/>
    </row>
    <row r="858" spans="1:13" ht="20.100000000000001" customHeight="1" x14ac:dyDescent="0.25">
      <c r="A858" s="139">
        <v>1089</v>
      </c>
      <c r="B858" s="139" t="s">
        <v>5986</v>
      </c>
      <c r="C858" s="139" t="s">
        <v>5971</v>
      </c>
      <c r="D858" s="139">
        <v>512.06100000000004</v>
      </c>
      <c r="E858" s="139">
        <v>1041.7</v>
      </c>
      <c r="F858" s="140">
        <v>533413.93999999994</v>
      </c>
      <c r="G858" s="139">
        <v>0</v>
      </c>
      <c r="H858" s="140">
        <v>0</v>
      </c>
      <c r="I858" s="140">
        <v>0</v>
      </c>
      <c r="J858" s="140">
        <v>533413.93999999994</v>
      </c>
      <c r="K858" s="139" t="s">
        <v>5028</v>
      </c>
      <c r="L858" s="139" t="s">
        <v>7</v>
      </c>
      <c r="M858" s="202"/>
    </row>
    <row r="859" spans="1:13" ht="20.100000000000001" customHeight="1" x14ac:dyDescent="0.25">
      <c r="A859" s="139">
        <v>1090</v>
      </c>
      <c r="B859" s="139" t="s">
        <v>5987</v>
      </c>
      <c r="C859" s="139" t="s">
        <v>5971</v>
      </c>
      <c r="D859" s="139">
        <v>29325.57</v>
      </c>
      <c r="E859" s="139">
        <v>1041.7</v>
      </c>
      <c r="F859" s="140">
        <v>30548446.27</v>
      </c>
      <c r="G859" s="139">
        <v>0</v>
      </c>
      <c r="H859" s="140">
        <v>0</v>
      </c>
      <c r="I859" s="140">
        <v>0</v>
      </c>
      <c r="J859" s="140">
        <v>30548446.27</v>
      </c>
      <c r="K859" s="139" t="s">
        <v>4982</v>
      </c>
      <c r="L859" s="139" t="s">
        <v>7</v>
      </c>
      <c r="M859" s="202"/>
    </row>
    <row r="860" spans="1:13" ht="20.100000000000001" customHeight="1" x14ac:dyDescent="0.25">
      <c r="A860" s="139">
        <v>1091</v>
      </c>
      <c r="B860" s="139" t="s">
        <v>5988</v>
      </c>
      <c r="C860" s="139" t="s">
        <v>5989</v>
      </c>
      <c r="D860" s="139">
        <v>103.22499999999999</v>
      </c>
      <c r="E860" s="139">
        <v>1166</v>
      </c>
      <c r="F860" s="140">
        <v>120360.35</v>
      </c>
      <c r="G860" s="139">
        <v>0</v>
      </c>
      <c r="H860" s="140">
        <v>0</v>
      </c>
      <c r="I860" s="140">
        <v>0</v>
      </c>
      <c r="J860" s="140">
        <v>120360.35</v>
      </c>
      <c r="K860" s="139" t="s">
        <v>4989</v>
      </c>
      <c r="L860" s="139" t="s">
        <v>7</v>
      </c>
      <c r="M860" s="202"/>
    </row>
    <row r="861" spans="1:13" ht="20.100000000000001" customHeight="1" x14ac:dyDescent="0.25">
      <c r="A861" s="139">
        <v>1092</v>
      </c>
      <c r="B861" s="139" t="s">
        <v>5990</v>
      </c>
      <c r="C861" s="139" t="s">
        <v>5989</v>
      </c>
      <c r="D861" s="139">
        <v>470.04199999999997</v>
      </c>
      <c r="E861" s="139">
        <v>1166</v>
      </c>
      <c r="F861" s="140">
        <v>548068.97</v>
      </c>
      <c r="G861" s="139">
        <v>0</v>
      </c>
      <c r="H861" s="140">
        <v>0</v>
      </c>
      <c r="I861" s="140">
        <v>0</v>
      </c>
      <c r="J861" s="140">
        <v>548068.97</v>
      </c>
      <c r="K861" s="139" t="s">
        <v>4989</v>
      </c>
      <c r="L861" s="139" t="s">
        <v>7</v>
      </c>
      <c r="M861" s="202"/>
    </row>
    <row r="862" spans="1:13" ht="20.100000000000001" customHeight="1" x14ac:dyDescent="0.25">
      <c r="A862" s="139">
        <v>1093</v>
      </c>
      <c r="B862" s="139" t="s">
        <v>5991</v>
      </c>
      <c r="C862" s="139" t="s">
        <v>5989</v>
      </c>
      <c r="D862" s="139">
        <v>217.03399999999999</v>
      </c>
      <c r="E862" s="139">
        <v>1166</v>
      </c>
      <c r="F862" s="140">
        <v>253061.64</v>
      </c>
      <c r="G862" s="139">
        <v>0</v>
      </c>
      <c r="H862" s="140">
        <v>0</v>
      </c>
      <c r="I862" s="140">
        <v>0</v>
      </c>
      <c r="J862" s="140">
        <v>253061.64</v>
      </c>
      <c r="K862" s="139" t="s">
        <v>4989</v>
      </c>
      <c r="L862" s="139" t="s">
        <v>7</v>
      </c>
      <c r="M862" s="202"/>
    </row>
    <row r="863" spans="1:13" ht="20.100000000000001" customHeight="1" x14ac:dyDescent="0.25">
      <c r="A863" s="139">
        <v>1094</v>
      </c>
      <c r="B863" s="139" t="s">
        <v>5992</v>
      </c>
      <c r="C863" s="139" t="s">
        <v>5989</v>
      </c>
      <c r="D863" s="139">
        <v>927.904</v>
      </c>
      <c r="E863" s="139">
        <v>1166</v>
      </c>
      <c r="F863" s="140">
        <v>1081936.06</v>
      </c>
      <c r="G863" s="139">
        <v>0</v>
      </c>
      <c r="H863" s="140">
        <v>0</v>
      </c>
      <c r="I863" s="140">
        <v>0</v>
      </c>
      <c r="J863" s="140">
        <v>1081936.06</v>
      </c>
      <c r="K863" s="139" t="s">
        <v>5028</v>
      </c>
      <c r="L863" s="139" t="s">
        <v>7</v>
      </c>
      <c r="M863" s="202"/>
    </row>
    <row r="864" spans="1:13" ht="20.100000000000001" customHeight="1" x14ac:dyDescent="0.25">
      <c r="A864" s="139">
        <v>1095</v>
      </c>
      <c r="B864" s="139" t="s">
        <v>5993</v>
      </c>
      <c r="C864" s="139" t="s">
        <v>5989</v>
      </c>
      <c r="D864" s="139">
        <v>1868.6379999999999</v>
      </c>
      <c r="E864" s="139">
        <v>1166</v>
      </c>
      <c r="F864" s="140">
        <v>2178831.91</v>
      </c>
      <c r="G864" s="139">
        <v>0</v>
      </c>
      <c r="H864" s="140">
        <v>0</v>
      </c>
      <c r="I864" s="140">
        <v>0</v>
      </c>
      <c r="J864" s="140">
        <v>2178831.91</v>
      </c>
      <c r="K864" s="139" t="s">
        <v>4978</v>
      </c>
      <c r="L864" s="139" t="s">
        <v>7</v>
      </c>
      <c r="M864" s="202"/>
    </row>
    <row r="865" spans="1:13" ht="20.100000000000001" customHeight="1" x14ac:dyDescent="0.25">
      <c r="A865" s="139">
        <v>1096</v>
      </c>
      <c r="B865" s="139" t="s">
        <v>5994</v>
      </c>
      <c r="C865" s="139" t="s">
        <v>5989</v>
      </c>
      <c r="D865" s="139">
        <v>6311.192</v>
      </c>
      <c r="E865" s="139">
        <v>1166</v>
      </c>
      <c r="F865" s="140">
        <v>7358849.8700000001</v>
      </c>
      <c r="G865" s="139">
        <v>0</v>
      </c>
      <c r="H865" s="140">
        <v>0</v>
      </c>
      <c r="I865" s="140">
        <v>0</v>
      </c>
      <c r="J865" s="140">
        <v>7358849.8700000001</v>
      </c>
      <c r="K865" s="139" t="s">
        <v>4978</v>
      </c>
      <c r="L865" s="139" t="s">
        <v>7</v>
      </c>
      <c r="M865" s="202"/>
    </row>
    <row r="866" spans="1:13" ht="20.100000000000001" customHeight="1" x14ac:dyDescent="0.25">
      <c r="A866" s="139">
        <v>1097</v>
      </c>
      <c r="B866" s="139" t="s">
        <v>5995</v>
      </c>
      <c r="C866" s="139" t="s">
        <v>5989</v>
      </c>
      <c r="D866" s="139">
        <v>701.60599999999999</v>
      </c>
      <c r="E866" s="139">
        <v>1166</v>
      </c>
      <c r="F866" s="140">
        <v>818072.6</v>
      </c>
      <c r="G866" s="139">
        <v>0</v>
      </c>
      <c r="H866" s="140">
        <v>0</v>
      </c>
      <c r="I866" s="140">
        <v>0</v>
      </c>
      <c r="J866" s="140">
        <v>818072.6</v>
      </c>
      <c r="K866" s="139" t="s">
        <v>5010</v>
      </c>
      <c r="L866" s="139" t="s">
        <v>7</v>
      </c>
      <c r="M866" s="202"/>
    </row>
    <row r="867" spans="1:13" ht="20.100000000000001" customHeight="1" x14ac:dyDescent="0.25">
      <c r="A867" s="139">
        <v>1098</v>
      </c>
      <c r="B867" s="139" t="s">
        <v>5996</v>
      </c>
      <c r="C867" s="139" t="s">
        <v>5989</v>
      </c>
      <c r="D867" s="139">
        <v>1401.375</v>
      </c>
      <c r="E867" s="139">
        <v>1166</v>
      </c>
      <c r="F867" s="140">
        <v>1634003.25</v>
      </c>
      <c r="G867" s="139">
        <v>0</v>
      </c>
      <c r="H867" s="140">
        <v>0</v>
      </c>
      <c r="I867" s="140">
        <v>0</v>
      </c>
      <c r="J867" s="140">
        <v>1634003.25</v>
      </c>
      <c r="K867" s="139" t="s">
        <v>5010</v>
      </c>
      <c r="L867" s="139" t="s">
        <v>7</v>
      </c>
      <c r="M867" s="202"/>
    </row>
    <row r="868" spans="1:13" ht="20.100000000000001" customHeight="1" x14ac:dyDescent="0.25">
      <c r="A868" s="139">
        <v>1099</v>
      </c>
      <c r="B868" s="139" t="s">
        <v>5997</v>
      </c>
      <c r="C868" s="139" t="s">
        <v>5989</v>
      </c>
      <c r="D868" s="139">
        <v>1017.693</v>
      </c>
      <c r="E868" s="139">
        <v>1166</v>
      </c>
      <c r="F868" s="140">
        <v>1186630.04</v>
      </c>
      <c r="G868" s="139">
        <v>0</v>
      </c>
      <c r="H868" s="140">
        <v>0</v>
      </c>
      <c r="I868" s="140">
        <v>0</v>
      </c>
      <c r="J868" s="140">
        <v>1186630.04</v>
      </c>
      <c r="K868" s="139" t="s">
        <v>5010</v>
      </c>
      <c r="L868" s="139" t="s">
        <v>7</v>
      </c>
      <c r="M868" s="202"/>
    </row>
    <row r="869" spans="1:13" ht="20.100000000000001" customHeight="1" x14ac:dyDescent="0.25">
      <c r="A869" s="139">
        <v>1100</v>
      </c>
      <c r="B869" s="139" t="s">
        <v>5998</v>
      </c>
      <c r="C869" s="139" t="s">
        <v>5989</v>
      </c>
      <c r="D869" s="139">
        <v>1525.6469999999999</v>
      </c>
      <c r="E869" s="139">
        <v>1166</v>
      </c>
      <c r="F869" s="140">
        <v>1778904.4</v>
      </c>
      <c r="G869" s="139">
        <v>0</v>
      </c>
      <c r="H869" s="140">
        <v>0</v>
      </c>
      <c r="I869" s="140">
        <v>0</v>
      </c>
      <c r="J869" s="140">
        <v>1778904.4</v>
      </c>
      <c r="K869" s="139" t="s">
        <v>4980</v>
      </c>
      <c r="L869" s="139" t="s">
        <v>7</v>
      </c>
      <c r="M869" s="202"/>
    </row>
    <row r="870" spans="1:13" ht="20.100000000000001" customHeight="1" x14ac:dyDescent="0.25">
      <c r="A870" s="139">
        <v>1101</v>
      </c>
      <c r="B870" s="139" t="s">
        <v>5999</v>
      </c>
      <c r="C870" s="139" t="s">
        <v>5989</v>
      </c>
      <c r="D870" s="139">
        <v>651.25300000000004</v>
      </c>
      <c r="E870" s="139">
        <v>1166</v>
      </c>
      <c r="F870" s="140">
        <v>759361</v>
      </c>
      <c r="G870" s="139">
        <v>0</v>
      </c>
      <c r="H870" s="140">
        <v>0</v>
      </c>
      <c r="I870" s="140">
        <v>0</v>
      </c>
      <c r="J870" s="140">
        <v>759361</v>
      </c>
      <c r="K870" s="139" t="s">
        <v>4980</v>
      </c>
      <c r="L870" s="139" t="s">
        <v>7</v>
      </c>
      <c r="M870" s="202"/>
    </row>
    <row r="871" spans="1:13" ht="20.100000000000001" customHeight="1" x14ac:dyDescent="0.25">
      <c r="A871" s="139">
        <v>1102</v>
      </c>
      <c r="B871" s="139" t="s">
        <v>6000</v>
      </c>
      <c r="C871" s="139" t="s">
        <v>5989</v>
      </c>
      <c r="D871" s="139">
        <v>690.91800000000001</v>
      </c>
      <c r="E871" s="139">
        <v>1166</v>
      </c>
      <c r="F871" s="140">
        <v>805610.39</v>
      </c>
      <c r="G871" s="139">
        <v>0</v>
      </c>
      <c r="H871" s="140">
        <v>0</v>
      </c>
      <c r="I871" s="140">
        <v>0</v>
      </c>
      <c r="J871" s="140">
        <v>805610.39</v>
      </c>
      <c r="K871" s="139" t="s">
        <v>4980</v>
      </c>
      <c r="L871" s="139" t="s">
        <v>7</v>
      </c>
      <c r="M871" s="202"/>
    </row>
    <row r="872" spans="1:13" ht="20.100000000000001" customHeight="1" x14ac:dyDescent="0.25">
      <c r="A872" s="139">
        <v>1103</v>
      </c>
      <c r="B872" s="139" t="s">
        <v>6001</v>
      </c>
      <c r="C872" s="139" t="s">
        <v>5989</v>
      </c>
      <c r="D872" s="139">
        <v>685.86900000000003</v>
      </c>
      <c r="E872" s="139">
        <v>1166</v>
      </c>
      <c r="F872" s="140">
        <v>799723.25</v>
      </c>
      <c r="G872" s="139">
        <v>0</v>
      </c>
      <c r="H872" s="140">
        <v>0</v>
      </c>
      <c r="I872" s="140">
        <v>0</v>
      </c>
      <c r="J872" s="140">
        <v>799723.25</v>
      </c>
      <c r="K872" s="139" t="s">
        <v>4980</v>
      </c>
      <c r="L872" s="139" t="s">
        <v>7</v>
      </c>
      <c r="M872" s="202"/>
    </row>
    <row r="873" spans="1:13" ht="20.100000000000001" customHeight="1" x14ac:dyDescent="0.25">
      <c r="A873" s="139">
        <v>1104</v>
      </c>
      <c r="B873" s="139" t="s">
        <v>6002</v>
      </c>
      <c r="C873" s="139" t="s">
        <v>5989</v>
      </c>
      <c r="D873" s="139">
        <v>1202.537</v>
      </c>
      <c r="E873" s="139">
        <v>1166</v>
      </c>
      <c r="F873" s="140">
        <v>1402158.14</v>
      </c>
      <c r="G873" s="139">
        <v>0</v>
      </c>
      <c r="H873" s="140">
        <v>0</v>
      </c>
      <c r="I873" s="140">
        <v>0</v>
      </c>
      <c r="J873" s="140">
        <v>1402158.14</v>
      </c>
      <c r="K873" s="139" t="s">
        <v>4980</v>
      </c>
      <c r="L873" s="139" t="s">
        <v>7</v>
      </c>
      <c r="M873" s="202"/>
    </row>
    <row r="874" spans="1:13" ht="20.100000000000001" customHeight="1" x14ac:dyDescent="0.25">
      <c r="A874" s="139">
        <v>1105</v>
      </c>
      <c r="B874" s="139" t="s">
        <v>6003</v>
      </c>
      <c r="C874" s="139" t="s">
        <v>5989</v>
      </c>
      <c r="D874" s="139">
        <v>412.85700000000003</v>
      </c>
      <c r="E874" s="139">
        <v>1166</v>
      </c>
      <c r="F874" s="140">
        <v>481391.26</v>
      </c>
      <c r="G874" s="139">
        <v>0</v>
      </c>
      <c r="H874" s="140">
        <v>0</v>
      </c>
      <c r="I874" s="140">
        <v>0</v>
      </c>
      <c r="J874" s="140">
        <v>481391.26</v>
      </c>
      <c r="K874" s="139" t="s">
        <v>4980</v>
      </c>
      <c r="L874" s="139" t="s">
        <v>7</v>
      </c>
      <c r="M874" s="202"/>
    </row>
    <row r="875" spans="1:13" ht="20.100000000000001" customHeight="1" x14ac:dyDescent="0.25">
      <c r="A875" s="139">
        <v>1106</v>
      </c>
      <c r="B875" s="139" t="s">
        <v>6004</v>
      </c>
      <c r="C875" s="139" t="s">
        <v>5989</v>
      </c>
      <c r="D875" s="139">
        <v>2271.14</v>
      </c>
      <c r="E875" s="139">
        <v>1166</v>
      </c>
      <c r="F875" s="140">
        <v>2648149.2400000002</v>
      </c>
      <c r="G875" s="139">
        <v>0</v>
      </c>
      <c r="H875" s="140">
        <v>0</v>
      </c>
      <c r="I875" s="140">
        <v>0</v>
      </c>
      <c r="J875" s="140">
        <v>2648149.2400000002</v>
      </c>
      <c r="K875" s="139" t="s">
        <v>4980</v>
      </c>
      <c r="L875" s="139" t="s">
        <v>7</v>
      </c>
      <c r="M875" s="202"/>
    </row>
    <row r="876" spans="1:13" ht="20.100000000000001" customHeight="1" x14ac:dyDescent="0.25">
      <c r="A876" s="139">
        <v>1107</v>
      </c>
      <c r="B876" s="139" t="s">
        <v>6005</v>
      </c>
      <c r="C876" s="139" t="s">
        <v>5989</v>
      </c>
      <c r="D876" s="139">
        <v>421.12200000000001</v>
      </c>
      <c r="E876" s="139">
        <v>1166</v>
      </c>
      <c r="F876" s="140">
        <v>491028.25</v>
      </c>
      <c r="G876" s="139">
        <v>0</v>
      </c>
      <c r="H876" s="140">
        <v>0</v>
      </c>
      <c r="I876" s="140">
        <v>0</v>
      </c>
      <c r="J876" s="140">
        <v>491028.25</v>
      </c>
      <c r="K876" s="139" t="s">
        <v>4980</v>
      </c>
      <c r="L876" s="139" t="s">
        <v>7</v>
      </c>
      <c r="M876" s="202"/>
    </row>
    <row r="877" spans="1:13" ht="20.100000000000001" customHeight="1" x14ac:dyDescent="0.25">
      <c r="A877" s="139">
        <v>1108</v>
      </c>
      <c r="B877" s="139" t="s">
        <v>6006</v>
      </c>
      <c r="C877" s="139" t="s">
        <v>5989</v>
      </c>
      <c r="D877" s="139">
        <v>2138.9270000000001</v>
      </c>
      <c r="E877" s="139">
        <v>1166</v>
      </c>
      <c r="F877" s="140">
        <v>2493988.88</v>
      </c>
      <c r="G877" s="139">
        <v>0</v>
      </c>
      <c r="H877" s="140">
        <v>0</v>
      </c>
      <c r="I877" s="140">
        <v>0</v>
      </c>
      <c r="J877" s="140">
        <v>2493988.88</v>
      </c>
      <c r="K877" s="139" t="s">
        <v>4980</v>
      </c>
      <c r="L877" s="139" t="s">
        <v>7</v>
      </c>
      <c r="M877" s="202"/>
    </row>
    <row r="878" spans="1:13" ht="20.100000000000001" customHeight="1" x14ac:dyDescent="0.25">
      <c r="A878" s="139">
        <v>1109</v>
      </c>
      <c r="B878" s="139" t="s">
        <v>6007</v>
      </c>
      <c r="C878" s="139" t="s">
        <v>5989</v>
      </c>
      <c r="D878" s="139">
        <v>2000</v>
      </c>
      <c r="E878" s="139">
        <v>1166</v>
      </c>
      <c r="F878" s="140">
        <v>2332000</v>
      </c>
      <c r="G878" s="139">
        <v>0</v>
      </c>
      <c r="H878" s="140">
        <v>0</v>
      </c>
      <c r="I878" s="140">
        <v>0</v>
      </c>
      <c r="J878" s="140">
        <v>2332000</v>
      </c>
      <c r="K878" s="139" t="s">
        <v>4980</v>
      </c>
      <c r="L878" s="139" t="s">
        <v>7</v>
      </c>
      <c r="M878" s="202"/>
    </row>
    <row r="879" spans="1:13" ht="20.100000000000001" customHeight="1" x14ac:dyDescent="0.25">
      <c r="A879" s="139">
        <v>1111</v>
      </c>
      <c r="B879" s="139" t="s">
        <v>6008</v>
      </c>
      <c r="C879" s="139" t="s">
        <v>5989</v>
      </c>
      <c r="D879" s="139">
        <v>2691.567</v>
      </c>
      <c r="E879" s="139">
        <v>1166</v>
      </c>
      <c r="F879" s="140">
        <v>3138367.12</v>
      </c>
      <c r="G879" s="139">
        <v>0</v>
      </c>
      <c r="H879" s="140">
        <v>0</v>
      </c>
      <c r="I879" s="140">
        <v>0</v>
      </c>
      <c r="J879" s="140">
        <v>3138367.12</v>
      </c>
      <c r="K879" s="139" t="s">
        <v>4980</v>
      </c>
      <c r="L879" s="139" t="s">
        <v>7</v>
      </c>
      <c r="M879" s="202"/>
    </row>
    <row r="880" spans="1:13" ht="20.100000000000001" customHeight="1" x14ac:dyDescent="0.25">
      <c r="A880" s="139">
        <v>1113</v>
      </c>
      <c r="B880" s="139" t="s">
        <v>5456</v>
      </c>
      <c r="C880" s="139" t="s">
        <v>5989</v>
      </c>
      <c r="D880" s="139">
        <v>74263.047999999995</v>
      </c>
      <c r="E880" s="139">
        <v>1166</v>
      </c>
      <c r="F880" s="140">
        <v>86590713.969999999</v>
      </c>
      <c r="G880" s="139">
        <v>0</v>
      </c>
      <c r="H880" s="140">
        <v>0</v>
      </c>
      <c r="I880" s="140">
        <v>0</v>
      </c>
      <c r="J880" s="140">
        <v>86590713.969999999</v>
      </c>
      <c r="K880" s="139" t="s">
        <v>4982</v>
      </c>
      <c r="L880" s="139" t="s">
        <v>7</v>
      </c>
      <c r="M880" s="202"/>
    </row>
    <row r="881" spans="1:13" ht="20.100000000000001" customHeight="1" x14ac:dyDescent="0.25">
      <c r="A881" s="139">
        <v>1114</v>
      </c>
      <c r="B881" s="139" t="s">
        <v>6009</v>
      </c>
      <c r="C881" s="139" t="s">
        <v>6010</v>
      </c>
      <c r="D881" s="139">
        <v>1464.44</v>
      </c>
      <c r="E881" s="139">
        <v>1331</v>
      </c>
      <c r="F881" s="140">
        <v>1949169.64</v>
      </c>
      <c r="G881" s="139">
        <v>0</v>
      </c>
      <c r="H881" s="140">
        <v>0</v>
      </c>
      <c r="I881" s="140">
        <v>0</v>
      </c>
      <c r="J881" s="140">
        <v>1949169.64</v>
      </c>
      <c r="K881" s="139" t="s">
        <v>4978</v>
      </c>
      <c r="L881" s="139" t="s">
        <v>7</v>
      </c>
      <c r="M881" s="202"/>
    </row>
    <row r="882" spans="1:13" ht="20.100000000000001" customHeight="1" x14ac:dyDescent="0.25">
      <c r="A882" s="139">
        <v>1115</v>
      </c>
      <c r="B882" s="139" t="s">
        <v>6011</v>
      </c>
      <c r="C882" s="139" t="s">
        <v>6010</v>
      </c>
      <c r="D882" s="139">
        <v>2767.5</v>
      </c>
      <c r="E882" s="139">
        <v>1331</v>
      </c>
      <c r="F882" s="140">
        <v>3683542.5</v>
      </c>
      <c r="G882" s="139">
        <v>0</v>
      </c>
      <c r="H882" s="140">
        <v>0</v>
      </c>
      <c r="I882" s="140">
        <v>0</v>
      </c>
      <c r="J882" s="140">
        <v>3683542.5</v>
      </c>
      <c r="K882" s="139" t="s">
        <v>4978</v>
      </c>
      <c r="L882" s="139" t="s">
        <v>7</v>
      </c>
      <c r="M882" s="202"/>
    </row>
    <row r="883" spans="1:13" ht="20.100000000000001" customHeight="1" x14ac:dyDescent="0.25">
      <c r="A883" s="139">
        <v>1116</v>
      </c>
      <c r="B883" s="139" t="s">
        <v>6012</v>
      </c>
      <c r="C883" s="139" t="s">
        <v>6010</v>
      </c>
      <c r="D883" s="139">
        <v>1483.52</v>
      </c>
      <c r="E883" s="139">
        <v>1331</v>
      </c>
      <c r="F883" s="140">
        <v>1974565.12</v>
      </c>
      <c r="G883" s="139">
        <v>0</v>
      </c>
      <c r="H883" s="140">
        <v>0</v>
      </c>
      <c r="I883" s="140">
        <v>0</v>
      </c>
      <c r="J883" s="140">
        <v>1974565.12</v>
      </c>
      <c r="K883" s="139" t="s">
        <v>4978</v>
      </c>
      <c r="L883" s="139" t="s">
        <v>7</v>
      </c>
      <c r="M883" s="202"/>
    </row>
    <row r="884" spans="1:13" ht="20.100000000000001" customHeight="1" x14ac:dyDescent="0.25">
      <c r="A884" s="139">
        <v>1118</v>
      </c>
      <c r="B884" s="139" t="s">
        <v>6013</v>
      </c>
      <c r="C884" s="139" t="s">
        <v>6010</v>
      </c>
      <c r="D884" s="139">
        <v>757.51</v>
      </c>
      <c r="E884" s="139">
        <v>1331</v>
      </c>
      <c r="F884" s="140">
        <v>1008245.81</v>
      </c>
      <c r="G884" s="139">
        <v>0</v>
      </c>
      <c r="H884" s="140">
        <v>0</v>
      </c>
      <c r="I884" s="140">
        <v>0</v>
      </c>
      <c r="J884" s="140">
        <v>1008245.81</v>
      </c>
      <c r="K884" s="139" t="s">
        <v>4978</v>
      </c>
      <c r="L884" s="139" t="s">
        <v>7</v>
      </c>
      <c r="M884" s="202"/>
    </row>
    <row r="885" spans="1:13" ht="20.100000000000001" customHeight="1" x14ac:dyDescent="0.25">
      <c r="A885" s="139">
        <v>1119</v>
      </c>
      <c r="B885" s="139" t="s">
        <v>6014</v>
      </c>
      <c r="C885" s="139" t="s">
        <v>6010</v>
      </c>
      <c r="D885" s="139">
        <v>418.81</v>
      </c>
      <c r="E885" s="139">
        <v>1331</v>
      </c>
      <c r="F885" s="140">
        <v>557436.11</v>
      </c>
      <c r="G885" s="139">
        <v>0</v>
      </c>
      <c r="H885" s="140">
        <v>0</v>
      </c>
      <c r="I885" s="140">
        <v>0</v>
      </c>
      <c r="J885" s="140">
        <v>557436.11</v>
      </c>
      <c r="K885" s="139" t="s">
        <v>5028</v>
      </c>
      <c r="L885" s="139" t="s">
        <v>7</v>
      </c>
      <c r="M885" s="202"/>
    </row>
    <row r="886" spans="1:13" ht="20.100000000000001" customHeight="1" x14ac:dyDescent="0.25">
      <c r="A886" s="139">
        <v>1120</v>
      </c>
      <c r="B886" s="139" t="s">
        <v>6015</v>
      </c>
      <c r="C886" s="139" t="s">
        <v>6010</v>
      </c>
      <c r="D886" s="139">
        <v>859.65</v>
      </c>
      <c r="E886" s="139">
        <v>1331</v>
      </c>
      <c r="F886" s="140">
        <v>1144194.1499999999</v>
      </c>
      <c r="G886" s="139">
        <v>0</v>
      </c>
      <c r="H886" s="140">
        <v>0</v>
      </c>
      <c r="I886" s="140">
        <v>0</v>
      </c>
      <c r="J886" s="140">
        <v>1144194.1499999999</v>
      </c>
      <c r="K886" s="139" t="s">
        <v>5028</v>
      </c>
      <c r="L886" s="139" t="s">
        <v>7</v>
      </c>
      <c r="M886" s="202"/>
    </row>
    <row r="887" spans="1:13" ht="20.100000000000001" customHeight="1" x14ac:dyDescent="0.25">
      <c r="A887" s="139">
        <v>1121</v>
      </c>
      <c r="B887" s="139" t="s">
        <v>6016</v>
      </c>
      <c r="C887" s="139" t="s">
        <v>6010</v>
      </c>
      <c r="D887" s="139">
        <v>52.35</v>
      </c>
      <c r="E887" s="139">
        <v>1331</v>
      </c>
      <c r="F887" s="140">
        <v>69677.850000000006</v>
      </c>
      <c r="G887" s="139">
        <v>0</v>
      </c>
      <c r="H887" s="140">
        <v>0</v>
      </c>
      <c r="I887" s="140">
        <v>0</v>
      </c>
      <c r="J887" s="140">
        <v>69677.850000000006</v>
      </c>
      <c r="K887" s="139" t="s">
        <v>5028</v>
      </c>
      <c r="L887" s="139" t="s">
        <v>7</v>
      </c>
      <c r="M887" s="202"/>
    </row>
    <row r="888" spans="1:13" ht="20.100000000000001" customHeight="1" x14ac:dyDescent="0.25">
      <c r="A888" s="139">
        <v>1122</v>
      </c>
      <c r="B888" s="139" t="s">
        <v>6017</v>
      </c>
      <c r="C888" s="139" t="s">
        <v>6010</v>
      </c>
      <c r="D888" s="139">
        <v>1808</v>
      </c>
      <c r="E888" s="139">
        <v>1331</v>
      </c>
      <c r="F888" s="140">
        <v>2406448</v>
      </c>
      <c r="G888" s="139">
        <v>0</v>
      </c>
      <c r="H888" s="140">
        <v>0</v>
      </c>
      <c r="I888" s="140">
        <v>0</v>
      </c>
      <c r="J888" s="140">
        <v>2406448</v>
      </c>
      <c r="K888" s="139" t="s">
        <v>4989</v>
      </c>
      <c r="L888" s="139" t="s">
        <v>7</v>
      </c>
      <c r="M888" s="202"/>
    </row>
    <row r="889" spans="1:13" ht="20.100000000000001" customHeight="1" x14ac:dyDescent="0.25">
      <c r="A889" s="139">
        <v>1123</v>
      </c>
      <c r="B889" s="139" t="s">
        <v>6018</v>
      </c>
      <c r="C889" s="139" t="s">
        <v>6010</v>
      </c>
      <c r="D889" s="139">
        <v>237.55</v>
      </c>
      <c r="E889" s="139">
        <v>1331</v>
      </c>
      <c r="F889" s="140">
        <v>316179.05</v>
      </c>
      <c r="G889" s="139">
        <v>0</v>
      </c>
      <c r="H889" s="140">
        <v>0</v>
      </c>
      <c r="I889" s="140">
        <v>0</v>
      </c>
      <c r="J889" s="140">
        <v>316179.05</v>
      </c>
      <c r="K889" s="139" t="s">
        <v>4989</v>
      </c>
      <c r="L889" s="139" t="s">
        <v>7</v>
      </c>
      <c r="M889" s="202"/>
    </row>
    <row r="890" spans="1:13" ht="20.100000000000001" customHeight="1" x14ac:dyDescent="0.25">
      <c r="A890" s="139">
        <v>1124</v>
      </c>
      <c r="B890" s="139" t="s">
        <v>6019</v>
      </c>
      <c r="C890" s="139" t="s">
        <v>6010</v>
      </c>
      <c r="D890" s="139">
        <v>206.53</v>
      </c>
      <c r="E890" s="139">
        <v>1331</v>
      </c>
      <c r="F890" s="140">
        <v>274891.43</v>
      </c>
      <c r="G890" s="139">
        <v>0</v>
      </c>
      <c r="H890" s="140">
        <v>0</v>
      </c>
      <c r="I890" s="140">
        <v>0</v>
      </c>
      <c r="J890" s="140">
        <v>274891.43</v>
      </c>
      <c r="K890" s="139" t="s">
        <v>4989</v>
      </c>
      <c r="L890" s="139" t="s">
        <v>7</v>
      </c>
      <c r="M890" s="202"/>
    </row>
    <row r="891" spans="1:13" ht="20.100000000000001" customHeight="1" x14ac:dyDescent="0.25">
      <c r="A891" s="139">
        <v>1125</v>
      </c>
      <c r="B891" s="139" t="s">
        <v>6020</v>
      </c>
      <c r="C891" s="139" t="s">
        <v>6010</v>
      </c>
      <c r="D891" s="139">
        <v>89.86</v>
      </c>
      <c r="E891" s="139">
        <v>1331</v>
      </c>
      <c r="F891" s="140">
        <v>119603.66</v>
      </c>
      <c r="G891" s="139">
        <v>0</v>
      </c>
      <c r="H891" s="140">
        <v>0</v>
      </c>
      <c r="I891" s="140">
        <v>0</v>
      </c>
      <c r="J891" s="140">
        <v>119603.66</v>
      </c>
      <c r="K891" s="139" t="s">
        <v>4989</v>
      </c>
      <c r="L891" s="139" t="s">
        <v>7</v>
      </c>
      <c r="M891" s="202"/>
    </row>
    <row r="892" spans="1:13" ht="20.100000000000001" customHeight="1" x14ac:dyDescent="0.25">
      <c r="A892" s="139">
        <v>1126</v>
      </c>
      <c r="B892" s="139" t="s">
        <v>6021</v>
      </c>
      <c r="C892" s="139" t="s">
        <v>6010</v>
      </c>
      <c r="D892" s="139">
        <v>1140.74</v>
      </c>
      <c r="E892" s="139">
        <v>1331</v>
      </c>
      <c r="F892" s="140">
        <v>1518324.94</v>
      </c>
      <c r="G892" s="139">
        <v>0</v>
      </c>
      <c r="H892" s="140">
        <v>0</v>
      </c>
      <c r="I892" s="140">
        <v>0</v>
      </c>
      <c r="J892" s="140">
        <v>1518324.94</v>
      </c>
      <c r="K892" s="139" t="s">
        <v>4989</v>
      </c>
      <c r="L892" s="139" t="s">
        <v>7</v>
      </c>
      <c r="M892" s="202"/>
    </row>
    <row r="893" spans="1:13" ht="20.100000000000001" customHeight="1" x14ac:dyDescent="0.25">
      <c r="A893" s="139">
        <v>1130</v>
      </c>
      <c r="B893" s="139" t="s">
        <v>5859</v>
      </c>
      <c r="C893" s="139" t="s">
        <v>6010</v>
      </c>
      <c r="D893" s="139">
        <v>29292.23</v>
      </c>
      <c r="E893" s="139">
        <v>1331</v>
      </c>
      <c r="F893" s="140">
        <v>38987958.130000003</v>
      </c>
      <c r="G893" s="139">
        <v>0</v>
      </c>
      <c r="H893" s="140">
        <v>0</v>
      </c>
      <c r="I893" s="140">
        <v>0</v>
      </c>
      <c r="J893" s="140">
        <v>38987958.130000003</v>
      </c>
      <c r="K893" s="139" t="s">
        <v>4982</v>
      </c>
      <c r="L893" s="139" t="s">
        <v>7</v>
      </c>
      <c r="M893" s="202"/>
    </row>
    <row r="894" spans="1:13" ht="20.100000000000001" customHeight="1" x14ac:dyDescent="0.25">
      <c r="A894" s="139">
        <v>1131</v>
      </c>
      <c r="B894" s="139" t="s">
        <v>6022</v>
      </c>
      <c r="C894" s="139" t="s">
        <v>6010</v>
      </c>
      <c r="D894" s="139">
        <v>167.65</v>
      </c>
      <c r="E894" s="139">
        <v>1331</v>
      </c>
      <c r="F894" s="140">
        <v>223142.15</v>
      </c>
      <c r="G894" s="139">
        <v>0</v>
      </c>
      <c r="H894" s="140">
        <v>0</v>
      </c>
      <c r="I894" s="140">
        <v>0</v>
      </c>
      <c r="J894" s="140">
        <v>223142.15</v>
      </c>
      <c r="K894" s="139" t="s">
        <v>4978</v>
      </c>
      <c r="L894" s="139" t="s">
        <v>7</v>
      </c>
      <c r="M894" s="202"/>
    </row>
    <row r="895" spans="1:13" ht="20.100000000000001" customHeight="1" x14ac:dyDescent="0.25">
      <c r="A895" s="139">
        <v>1132</v>
      </c>
      <c r="B895" s="139" t="s">
        <v>6023</v>
      </c>
      <c r="C895" s="139" t="s">
        <v>6024</v>
      </c>
      <c r="D895" s="139">
        <v>1688.1869999999999</v>
      </c>
      <c r="E895" s="139">
        <v>729.3</v>
      </c>
      <c r="F895" s="140">
        <v>1231194.78</v>
      </c>
      <c r="G895" s="139">
        <v>0</v>
      </c>
      <c r="H895" s="140">
        <v>0</v>
      </c>
      <c r="I895" s="140">
        <v>0</v>
      </c>
      <c r="J895" s="140">
        <v>1231194.78</v>
      </c>
      <c r="K895" s="139" t="s">
        <v>4978</v>
      </c>
      <c r="L895" s="139" t="s">
        <v>7</v>
      </c>
      <c r="M895" s="202"/>
    </row>
    <row r="896" spans="1:13" ht="20.100000000000001" customHeight="1" x14ac:dyDescent="0.25">
      <c r="A896" s="139">
        <v>1133</v>
      </c>
      <c r="B896" s="139" t="s">
        <v>6025</v>
      </c>
      <c r="C896" s="139" t="s">
        <v>6024</v>
      </c>
      <c r="D896" s="139">
        <v>4779.6239999999998</v>
      </c>
      <c r="E896" s="139">
        <v>729.3</v>
      </c>
      <c r="F896" s="140">
        <v>3485779.78</v>
      </c>
      <c r="G896" s="139">
        <v>0</v>
      </c>
      <c r="H896" s="140">
        <v>0</v>
      </c>
      <c r="I896" s="140">
        <v>0</v>
      </c>
      <c r="J896" s="140">
        <v>3485779.78</v>
      </c>
      <c r="K896" s="139" t="s">
        <v>4978</v>
      </c>
      <c r="L896" s="139" t="s">
        <v>7</v>
      </c>
      <c r="M896" s="202"/>
    </row>
    <row r="897" spans="1:13" ht="20.100000000000001" customHeight="1" x14ac:dyDescent="0.25">
      <c r="A897" s="139">
        <v>1134</v>
      </c>
      <c r="B897" s="139" t="s">
        <v>6026</v>
      </c>
      <c r="C897" s="139" t="s">
        <v>6024</v>
      </c>
      <c r="D897" s="139">
        <v>388.44200000000001</v>
      </c>
      <c r="E897" s="139">
        <v>729.3</v>
      </c>
      <c r="F897" s="140">
        <v>283290.75</v>
      </c>
      <c r="G897" s="139">
        <v>0</v>
      </c>
      <c r="H897" s="140">
        <v>0</v>
      </c>
      <c r="I897" s="140">
        <v>0</v>
      </c>
      <c r="J897" s="140">
        <v>283290.75</v>
      </c>
      <c r="K897" s="139" t="s">
        <v>4978</v>
      </c>
      <c r="L897" s="139" t="s">
        <v>7</v>
      </c>
      <c r="M897" s="202"/>
    </row>
    <row r="898" spans="1:13" ht="20.100000000000001" customHeight="1" x14ac:dyDescent="0.25">
      <c r="A898" s="139">
        <v>1135</v>
      </c>
      <c r="B898" s="139" t="s">
        <v>6027</v>
      </c>
      <c r="C898" s="139" t="s">
        <v>6024</v>
      </c>
      <c r="D898" s="139">
        <v>1558.77</v>
      </c>
      <c r="E898" s="139">
        <v>729.3</v>
      </c>
      <c r="F898" s="140">
        <v>1136810.96</v>
      </c>
      <c r="G898" s="139">
        <v>0</v>
      </c>
      <c r="H898" s="140">
        <v>0</v>
      </c>
      <c r="I898" s="140">
        <v>0</v>
      </c>
      <c r="J898" s="140">
        <v>1136810.96</v>
      </c>
      <c r="K898" s="139" t="s">
        <v>4978</v>
      </c>
      <c r="L898" s="139" t="s">
        <v>7</v>
      </c>
      <c r="M898" s="202"/>
    </row>
    <row r="899" spans="1:13" ht="20.100000000000001" customHeight="1" x14ac:dyDescent="0.25">
      <c r="A899" s="139">
        <v>1136</v>
      </c>
      <c r="B899" s="139" t="s">
        <v>6028</v>
      </c>
      <c r="C899" s="139" t="s">
        <v>6024</v>
      </c>
      <c r="D899" s="139">
        <v>194.083</v>
      </c>
      <c r="E899" s="139">
        <v>729.3</v>
      </c>
      <c r="F899" s="140">
        <v>141544.73000000001</v>
      </c>
      <c r="G899" s="139">
        <v>0</v>
      </c>
      <c r="H899" s="140">
        <v>0</v>
      </c>
      <c r="I899" s="140">
        <v>0</v>
      </c>
      <c r="J899" s="140">
        <v>141544.73000000001</v>
      </c>
      <c r="K899" s="139" t="s">
        <v>4978</v>
      </c>
      <c r="L899" s="139" t="s">
        <v>7</v>
      </c>
      <c r="M899" s="202"/>
    </row>
    <row r="900" spans="1:13" ht="20.100000000000001" customHeight="1" x14ac:dyDescent="0.25">
      <c r="A900" s="139">
        <v>1137</v>
      </c>
      <c r="B900" s="139" t="s">
        <v>6029</v>
      </c>
      <c r="C900" s="139" t="s">
        <v>6024</v>
      </c>
      <c r="D900" s="139">
        <v>6411.9309999999996</v>
      </c>
      <c r="E900" s="139">
        <v>729.3</v>
      </c>
      <c r="F900" s="140">
        <v>4676221.28</v>
      </c>
      <c r="G900" s="139">
        <v>0</v>
      </c>
      <c r="H900" s="140">
        <v>0</v>
      </c>
      <c r="I900" s="140">
        <v>0</v>
      </c>
      <c r="J900" s="140">
        <v>4676221.28</v>
      </c>
      <c r="K900" s="139" t="s">
        <v>5010</v>
      </c>
      <c r="L900" s="139" t="s">
        <v>7</v>
      </c>
      <c r="M900" s="202"/>
    </row>
    <row r="901" spans="1:13" ht="20.100000000000001" customHeight="1" x14ac:dyDescent="0.25">
      <c r="A901" s="139">
        <v>1138</v>
      </c>
      <c r="B901" s="139" t="s">
        <v>6030</v>
      </c>
      <c r="C901" s="139" t="s">
        <v>6024</v>
      </c>
      <c r="D901" s="139">
        <v>28653.746999999999</v>
      </c>
      <c r="E901" s="139">
        <v>729.3</v>
      </c>
      <c r="F901" s="140">
        <v>20897177.690000001</v>
      </c>
      <c r="G901" s="139">
        <v>0</v>
      </c>
      <c r="H901" s="140">
        <v>0</v>
      </c>
      <c r="I901" s="140">
        <v>0</v>
      </c>
      <c r="J901" s="140">
        <v>20897177.690000001</v>
      </c>
      <c r="K901" s="139" t="s">
        <v>5010</v>
      </c>
      <c r="L901" s="139" t="s">
        <v>7</v>
      </c>
      <c r="M901" s="202"/>
    </row>
    <row r="902" spans="1:13" ht="20.100000000000001" customHeight="1" x14ac:dyDescent="0.25">
      <c r="A902" s="139">
        <v>1139</v>
      </c>
      <c r="B902" s="139" t="s">
        <v>6031</v>
      </c>
      <c r="C902" s="139" t="s">
        <v>6024</v>
      </c>
      <c r="D902" s="139">
        <v>40836.474000000002</v>
      </c>
      <c r="E902" s="139">
        <v>729.3</v>
      </c>
      <c r="F902" s="140">
        <v>29782040.489999998</v>
      </c>
      <c r="G902" s="139">
        <v>0</v>
      </c>
      <c r="H902" s="140">
        <v>0</v>
      </c>
      <c r="I902" s="140">
        <v>0</v>
      </c>
      <c r="J902" s="140">
        <v>29782040.489999998</v>
      </c>
      <c r="K902" s="139" t="s">
        <v>5010</v>
      </c>
      <c r="L902" s="139" t="s">
        <v>7</v>
      </c>
      <c r="M902" s="202"/>
    </row>
    <row r="903" spans="1:13" ht="20.100000000000001" customHeight="1" x14ac:dyDescent="0.25">
      <c r="A903" s="139">
        <v>1140</v>
      </c>
      <c r="B903" s="139" t="s">
        <v>6032</v>
      </c>
      <c r="C903" s="139" t="s">
        <v>6024</v>
      </c>
      <c r="D903" s="139">
        <v>38043.843999999997</v>
      </c>
      <c r="E903" s="139">
        <v>729.3</v>
      </c>
      <c r="F903" s="140">
        <v>27745375.43</v>
      </c>
      <c r="G903" s="139">
        <v>0</v>
      </c>
      <c r="H903" s="140">
        <v>0</v>
      </c>
      <c r="I903" s="140">
        <v>0</v>
      </c>
      <c r="J903" s="140">
        <v>27745375.43</v>
      </c>
      <c r="K903" s="139" t="s">
        <v>5010</v>
      </c>
      <c r="L903" s="139" t="s">
        <v>7</v>
      </c>
      <c r="M903" s="202"/>
    </row>
    <row r="904" spans="1:13" ht="20.100000000000001" customHeight="1" x14ac:dyDescent="0.25">
      <c r="A904" s="139">
        <v>1141</v>
      </c>
      <c r="B904" s="139" t="s">
        <v>6033</v>
      </c>
      <c r="C904" s="139" t="s">
        <v>6024</v>
      </c>
      <c r="D904" s="139">
        <v>597.21400000000006</v>
      </c>
      <c r="E904" s="139">
        <v>729.3</v>
      </c>
      <c r="F904" s="140">
        <v>435548.17</v>
      </c>
      <c r="G904" s="139">
        <v>0</v>
      </c>
      <c r="H904" s="140">
        <v>0</v>
      </c>
      <c r="I904" s="140">
        <v>0</v>
      </c>
      <c r="J904" s="140">
        <v>435548.17</v>
      </c>
      <c r="K904" s="139" t="s">
        <v>5010</v>
      </c>
      <c r="L904" s="139" t="s">
        <v>7</v>
      </c>
      <c r="M904" s="202"/>
    </row>
    <row r="905" spans="1:13" ht="20.100000000000001" customHeight="1" x14ac:dyDescent="0.25">
      <c r="A905" s="139">
        <v>1142</v>
      </c>
      <c r="B905" s="139" t="s">
        <v>6034</v>
      </c>
      <c r="C905" s="139" t="s">
        <v>6024</v>
      </c>
      <c r="D905" s="139">
        <v>2239.1849999999999</v>
      </c>
      <c r="E905" s="139">
        <v>729.3</v>
      </c>
      <c r="F905" s="140">
        <v>1633037.62</v>
      </c>
      <c r="G905" s="139">
        <v>0</v>
      </c>
      <c r="H905" s="140">
        <v>0</v>
      </c>
      <c r="I905" s="140">
        <v>0</v>
      </c>
      <c r="J905" s="140">
        <v>1633037.62</v>
      </c>
      <c r="K905" s="139" t="s">
        <v>5010</v>
      </c>
      <c r="L905" s="139" t="s">
        <v>7</v>
      </c>
      <c r="M905" s="202"/>
    </row>
    <row r="906" spans="1:13" ht="20.100000000000001" customHeight="1" x14ac:dyDescent="0.25">
      <c r="A906" s="139">
        <v>1143</v>
      </c>
      <c r="B906" s="139" t="s">
        <v>6035</v>
      </c>
      <c r="C906" s="139" t="s">
        <v>6024</v>
      </c>
      <c r="D906" s="139">
        <v>77740.614000000001</v>
      </c>
      <c r="E906" s="139">
        <v>729.3</v>
      </c>
      <c r="F906" s="140">
        <v>56696229.789999999</v>
      </c>
      <c r="G906" s="139">
        <v>0</v>
      </c>
      <c r="H906" s="140">
        <v>0</v>
      </c>
      <c r="I906" s="140">
        <v>0</v>
      </c>
      <c r="J906" s="140">
        <v>56696229.789999999</v>
      </c>
      <c r="K906" s="139" t="s">
        <v>5010</v>
      </c>
      <c r="L906" s="139" t="s">
        <v>7</v>
      </c>
      <c r="M906" s="202"/>
    </row>
    <row r="907" spans="1:13" ht="20.100000000000001" customHeight="1" x14ac:dyDescent="0.25">
      <c r="A907" s="139">
        <v>1144</v>
      </c>
      <c r="B907" s="139" t="s">
        <v>6036</v>
      </c>
      <c r="C907" s="139" t="s">
        <v>6024</v>
      </c>
      <c r="D907" s="139">
        <v>5410.64</v>
      </c>
      <c r="E907" s="139">
        <v>729.3</v>
      </c>
      <c r="F907" s="140">
        <v>3945979.75</v>
      </c>
      <c r="G907" s="139">
        <v>0</v>
      </c>
      <c r="H907" s="140">
        <v>0</v>
      </c>
      <c r="I907" s="140">
        <v>0</v>
      </c>
      <c r="J907" s="140">
        <v>3945979.75</v>
      </c>
      <c r="K907" s="139" t="s">
        <v>5010</v>
      </c>
      <c r="L907" s="139" t="s">
        <v>7</v>
      </c>
      <c r="M907" s="202"/>
    </row>
    <row r="908" spans="1:13" ht="20.100000000000001" customHeight="1" x14ac:dyDescent="0.25">
      <c r="A908" s="139">
        <v>1147</v>
      </c>
      <c r="B908" s="139" t="s">
        <v>6037</v>
      </c>
      <c r="C908" s="139" t="s">
        <v>6024</v>
      </c>
      <c r="D908" s="139">
        <v>2257.3449999999998</v>
      </c>
      <c r="E908" s="139">
        <v>729.3</v>
      </c>
      <c r="F908" s="140">
        <v>1646281.71</v>
      </c>
      <c r="G908" s="139">
        <v>0</v>
      </c>
      <c r="H908" s="140">
        <v>0</v>
      </c>
      <c r="I908" s="140">
        <v>0</v>
      </c>
      <c r="J908" s="140">
        <v>1646281.71</v>
      </c>
      <c r="K908" s="139" t="s">
        <v>4980</v>
      </c>
      <c r="L908" s="139" t="s">
        <v>7</v>
      </c>
      <c r="M908" s="202"/>
    </row>
    <row r="909" spans="1:13" ht="20.100000000000001" customHeight="1" x14ac:dyDescent="0.25">
      <c r="A909" s="139">
        <v>1148</v>
      </c>
      <c r="B909" s="139" t="s">
        <v>6038</v>
      </c>
      <c r="C909" s="139" t="s">
        <v>6024</v>
      </c>
      <c r="D909" s="139">
        <v>1356.0360000000001</v>
      </c>
      <c r="E909" s="139">
        <v>729.3</v>
      </c>
      <c r="F909" s="140">
        <v>988957.05</v>
      </c>
      <c r="G909" s="139">
        <v>0</v>
      </c>
      <c r="H909" s="140">
        <v>0</v>
      </c>
      <c r="I909" s="140">
        <v>0</v>
      </c>
      <c r="J909" s="140">
        <v>988957.05</v>
      </c>
      <c r="K909" s="139" t="s">
        <v>4989</v>
      </c>
      <c r="L909" s="139" t="s">
        <v>7</v>
      </c>
      <c r="M909" s="202"/>
    </row>
    <row r="910" spans="1:13" ht="20.100000000000001" customHeight="1" x14ac:dyDescent="0.25">
      <c r="A910" s="139">
        <v>1149</v>
      </c>
      <c r="B910" s="139" t="s">
        <v>6039</v>
      </c>
      <c r="C910" s="139" t="s">
        <v>6024</v>
      </c>
      <c r="D910" s="139">
        <v>778.22699999999998</v>
      </c>
      <c r="E910" s="139">
        <v>729.3</v>
      </c>
      <c r="F910" s="140">
        <v>567560.94999999995</v>
      </c>
      <c r="G910" s="139">
        <v>0</v>
      </c>
      <c r="H910" s="140">
        <v>0</v>
      </c>
      <c r="I910" s="140">
        <v>0</v>
      </c>
      <c r="J910" s="140">
        <v>567560.94999999995</v>
      </c>
      <c r="K910" s="139" t="s">
        <v>4989</v>
      </c>
      <c r="L910" s="139" t="s">
        <v>7</v>
      </c>
      <c r="M910" s="202"/>
    </row>
    <row r="911" spans="1:13" ht="20.100000000000001" customHeight="1" x14ac:dyDescent="0.25">
      <c r="A911" s="139">
        <v>1150</v>
      </c>
      <c r="B911" s="139" t="s">
        <v>6040</v>
      </c>
      <c r="C911" s="139" t="s">
        <v>6024</v>
      </c>
      <c r="D911" s="139">
        <v>878.98400000000004</v>
      </c>
      <c r="E911" s="139">
        <v>729.3</v>
      </c>
      <c r="F911" s="140">
        <v>641043.03</v>
      </c>
      <c r="G911" s="139">
        <v>0</v>
      </c>
      <c r="H911" s="140">
        <v>0</v>
      </c>
      <c r="I911" s="140">
        <v>0</v>
      </c>
      <c r="J911" s="140">
        <v>641043.03</v>
      </c>
      <c r="K911" s="139" t="s">
        <v>4989</v>
      </c>
      <c r="L911" s="139" t="s">
        <v>7</v>
      </c>
      <c r="M911" s="202"/>
    </row>
    <row r="912" spans="1:13" ht="20.100000000000001" customHeight="1" x14ac:dyDescent="0.25">
      <c r="A912" s="139">
        <v>1151</v>
      </c>
      <c r="B912" s="139" t="s">
        <v>6041</v>
      </c>
      <c r="C912" s="139" t="s">
        <v>6024</v>
      </c>
      <c r="D912" s="139">
        <v>660.779</v>
      </c>
      <c r="E912" s="139">
        <v>729.3</v>
      </c>
      <c r="F912" s="140">
        <v>481906.12</v>
      </c>
      <c r="G912" s="139">
        <v>0</v>
      </c>
      <c r="H912" s="140">
        <v>0</v>
      </c>
      <c r="I912" s="140">
        <v>0</v>
      </c>
      <c r="J912" s="140">
        <v>481906.12</v>
      </c>
      <c r="K912" s="139" t="s">
        <v>4989</v>
      </c>
      <c r="L912" s="139" t="s">
        <v>7</v>
      </c>
      <c r="M912" s="202"/>
    </row>
    <row r="913" spans="1:13" ht="20.100000000000001" customHeight="1" x14ac:dyDescent="0.25">
      <c r="A913" s="139">
        <v>1152</v>
      </c>
      <c r="B913" s="139" t="s">
        <v>6042</v>
      </c>
      <c r="C913" s="139" t="s">
        <v>6024</v>
      </c>
      <c r="D913" s="139">
        <v>904.49900000000002</v>
      </c>
      <c r="E913" s="139">
        <v>729.3</v>
      </c>
      <c r="F913" s="140">
        <v>659651.12</v>
      </c>
      <c r="G913" s="139">
        <v>0</v>
      </c>
      <c r="H913" s="140">
        <v>0</v>
      </c>
      <c r="I913" s="140">
        <v>0</v>
      </c>
      <c r="J913" s="140">
        <v>659651.12</v>
      </c>
      <c r="K913" s="139" t="s">
        <v>4989</v>
      </c>
      <c r="L913" s="139" t="s">
        <v>7</v>
      </c>
      <c r="M913" s="202"/>
    </row>
    <row r="914" spans="1:13" ht="20.100000000000001" customHeight="1" x14ac:dyDescent="0.25">
      <c r="A914" s="139">
        <v>1153</v>
      </c>
      <c r="B914" s="139" t="s">
        <v>6043</v>
      </c>
      <c r="C914" s="139" t="s">
        <v>6024</v>
      </c>
      <c r="D914" s="139">
        <v>1725.788</v>
      </c>
      <c r="E914" s="139">
        <v>729.3</v>
      </c>
      <c r="F914" s="140">
        <v>1258617.19</v>
      </c>
      <c r="G914" s="139">
        <v>0</v>
      </c>
      <c r="H914" s="140">
        <v>0</v>
      </c>
      <c r="I914" s="140">
        <v>0</v>
      </c>
      <c r="J914" s="140">
        <v>1258617.19</v>
      </c>
      <c r="K914" s="139" t="s">
        <v>4989</v>
      </c>
      <c r="L914" s="139" t="s">
        <v>7</v>
      </c>
      <c r="M914" s="202"/>
    </row>
    <row r="915" spans="1:13" ht="20.100000000000001" customHeight="1" x14ac:dyDescent="0.25">
      <c r="A915" s="139">
        <v>1154</v>
      </c>
      <c r="B915" s="139" t="s">
        <v>6044</v>
      </c>
      <c r="C915" s="139" t="s">
        <v>6024</v>
      </c>
      <c r="D915" s="139">
        <v>9466.6980000000003</v>
      </c>
      <c r="E915" s="139">
        <v>729.3</v>
      </c>
      <c r="F915" s="140">
        <v>6904062.8499999996</v>
      </c>
      <c r="G915" s="139">
        <v>0</v>
      </c>
      <c r="H915" s="140">
        <v>0</v>
      </c>
      <c r="I915" s="140">
        <v>0</v>
      </c>
      <c r="J915" s="140">
        <v>6904062.8499999996</v>
      </c>
      <c r="K915" s="139" t="s">
        <v>4989</v>
      </c>
      <c r="L915" s="139" t="s">
        <v>7</v>
      </c>
      <c r="M915" s="202"/>
    </row>
    <row r="916" spans="1:13" ht="20.100000000000001" customHeight="1" x14ac:dyDescent="0.25">
      <c r="A916" s="139">
        <v>1155</v>
      </c>
      <c r="B916" s="139" t="s">
        <v>6045</v>
      </c>
      <c r="C916" s="139" t="s">
        <v>6024</v>
      </c>
      <c r="D916" s="139">
        <v>462.43700000000001</v>
      </c>
      <c r="E916" s="139">
        <v>729.3</v>
      </c>
      <c r="F916" s="140">
        <v>337255.3</v>
      </c>
      <c r="G916" s="139">
        <v>0</v>
      </c>
      <c r="H916" s="140">
        <v>0</v>
      </c>
      <c r="I916" s="140">
        <v>0</v>
      </c>
      <c r="J916" s="140">
        <v>337255.3</v>
      </c>
      <c r="K916" s="139" t="s">
        <v>4989</v>
      </c>
      <c r="L916" s="139" t="s">
        <v>7</v>
      </c>
      <c r="M916" s="202"/>
    </row>
    <row r="917" spans="1:13" ht="20.100000000000001" customHeight="1" x14ac:dyDescent="0.25">
      <c r="A917" s="139">
        <v>1156</v>
      </c>
      <c r="B917" s="139" t="s">
        <v>5384</v>
      </c>
      <c r="C917" s="139" t="s">
        <v>6024</v>
      </c>
      <c r="D917" s="139">
        <v>87206.865000000005</v>
      </c>
      <c r="E917" s="139">
        <v>729.3</v>
      </c>
      <c r="F917" s="140">
        <v>63599966.640000001</v>
      </c>
      <c r="G917" s="139">
        <v>0</v>
      </c>
      <c r="H917" s="140">
        <v>0</v>
      </c>
      <c r="I917" s="140">
        <v>0</v>
      </c>
      <c r="J917" s="140">
        <v>63599966.640000001</v>
      </c>
      <c r="K917" s="139" t="s">
        <v>4982</v>
      </c>
      <c r="L917" s="139" t="s">
        <v>7</v>
      </c>
      <c r="M917" s="202"/>
    </row>
    <row r="918" spans="1:13" ht="20.100000000000001" customHeight="1" x14ac:dyDescent="0.25">
      <c r="A918" s="139">
        <v>1157</v>
      </c>
      <c r="B918" s="139" t="s">
        <v>6046</v>
      </c>
      <c r="C918" s="139" t="s">
        <v>6047</v>
      </c>
      <c r="D918" s="139">
        <v>196.565</v>
      </c>
      <c r="E918" s="139">
        <v>380.6</v>
      </c>
      <c r="F918" s="140">
        <v>74812.639999999999</v>
      </c>
      <c r="G918" s="139">
        <v>0</v>
      </c>
      <c r="H918" s="140">
        <v>0</v>
      </c>
      <c r="I918" s="140">
        <v>0</v>
      </c>
      <c r="J918" s="140">
        <v>74812.639999999999</v>
      </c>
      <c r="K918" s="139" t="s">
        <v>4978</v>
      </c>
      <c r="L918" s="139" t="s">
        <v>7</v>
      </c>
      <c r="M918" s="202"/>
    </row>
    <row r="919" spans="1:13" ht="20.100000000000001" customHeight="1" x14ac:dyDescent="0.25">
      <c r="A919" s="139">
        <v>1158</v>
      </c>
      <c r="B919" s="139" t="s">
        <v>6048</v>
      </c>
      <c r="C919" s="139" t="s">
        <v>6047</v>
      </c>
      <c r="D919" s="139">
        <v>179.964</v>
      </c>
      <c r="E919" s="139">
        <v>380.6</v>
      </c>
      <c r="F919" s="140">
        <v>68494.3</v>
      </c>
      <c r="G919" s="139">
        <v>0</v>
      </c>
      <c r="H919" s="140">
        <v>0</v>
      </c>
      <c r="I919" s="140">
        <v>0</v>
      </c>
      <c r="J919" s="140">
        <v>68494.3</v>
      </c>
      <c r="K919" s="139" t="s">
        <v>4978</v>
      </c>
      <c r="L919" s="139" t="s">
        <v>7</v>
      </c>
      <c r="M919" s="202"/>
    </row>
    <row r="920" spans="1:13" ht="20.100000000000001" customHeight="1" x14ac:dyDescent="0.25">
      <c r="A920" s="139">
        <v>1159</v>
      </c>
      <c r="B920" s="139" t="s">
        <v>6049</v>
      </c>
      <c r="C920" s="139" t="s">
        <v>6047</v>
      </c>
      <c r="D920" s="139">
        <v>4216.82</v>
      </c>
      <c r="E920" s="139">
        <v>380.6</v>
      </c>
      <c r="F920" s="140">
        <v>1604921.69</v>
      </c>
      <c r="G920" s="139">
        <v>0</v>
      </c>
      <c r="H920" s="140">
        <v>0</v>
      </c>
      <c r="I920" s="140">
        <v>0</v>
      </c>
      <c r="J920" s="140">
        <v>1604921.69</v>
      </c>
      <c r="K920" s="139" t="s">
        <v>4978</v>
      </c>
      <c r="L920" s="139" t="s">
        <v>7</v>
      </c>
      <c r="M920" s="202"/>
    </row>
    <row r="921" spans="1:13" ht="20.100000000000001" customHeight="1" x14ac:dyDescent="0.25">
      <c r="A921" s="139">
        <v>1160</v>
      </c>
      <c r="B921" s="139" t="s">
        <v>6050</v>
      </c>
      <c r="C921" s="139" t="s">
        <v>6047</v>
      </c>
      <c r="D921" s="139">
        <v>737.66700000000003</v>
      </c>
      <c r="E921" s="139">
        <v>380.6</v>
      </c>
      <c r="F921" s="140">
        <v>280756.06</v>
      </c>
      <c r="G921" s="139">
        <v>0</v>
      </c>
      <c r="H921" s="140">
        <v>0</v>
      </c>
      <c r="I921" s="140">
        <v>0</v>
      </c>
      <c r="J921" s="140">
        <v>280756.06</v>
      </c>
      <c r="K921" s="139" t="s">
        <v>4978</v>
      </c>
      <c r="L921" s="139" t="s">
        <v>7</v>
      </c>
      <c r="M921" s="202"/>
    </row>
    <row r="922" spans="1:13" ht="20.100000000000001" customHeight="1" x14ac:dyDescent="0.25">
      <c r="A922" s="139">
        <v>1161</v>
      </c>
      <c r="B922" s="139" t="s">
        <v>6051</v>
      </c>
      <c r="C922" s="139" t="s">
        <v>6047</v>
      </c>
      <c r="D922" s="139">
        <v>7196.9319999999998</v>
      </c>
      <c r="E922" s="139">
        <v>380.6</v>
      </c>
      <c r="F922" s="140">
        <v>2739152.32</v>
      </c>
      <c r="G922" s="139">
        <v>0</v>
      </c>
      <c r="H922" s="140">
        <v>0</v>
      </c>
      <c r="I922" s="140">
        <v>0</v>
      </c>
      <c r="J922" s="140">
        <v>2739152.32</v>
      </c>
      <c r="K922" s="139" t="s">
        <v>5043</v>
      </c>
      <c r="L922" s="139" t="s">
        <v>7</v>
      </c>
      <c r="M922" s="202"/>
    </row>
    <row r="923" spans="1:13" ht="20.100000000000001" customHeight="1" x14ac:dyDescent="0.25">
      <c r="A923" s="139">
        <v>1162</v>
      </c>
      <c r="B923" s="139" t="s">
        <v>6052</v>
      </c>
      <c r="C923" s="139" t="s">
        <v>6047</v>
      </c>
      <c r="D923" s="139">
        <v>1248.29</v>
      </c>
      <c r="E923" s="139">
        <v>380.6</v>
      </c>
      <c r="F923" s="140">
        <v>475099.17</v>
      </c>
      <c r="G923" s="139">
        <v>0</v>
      </c>
      <c r="H923" s="140">
        <v>0</v>
      </c>
      <c r="I923" s="140">
        <v>0</v>
      </c>
      <c r="J923" s="140">
        <v>475099.17</v>
      </c>
      <c r="K923" s="139" t="s">
        <v>5043</v>
      </c>
      <c r="L923" s="139" t="s">
        <v>7</v>
      </c>
      <c r="M923" s="202"/>
    </row>
    <row r="924" spans="1:13" ht="20.100000000000001" customHeight="1" x14ac:dyDescent="0.25">
      <c r="A924" s="139">
        <v>1163</v>
      </c>
      <c r="B924" s="139" t="s">
        <v>6053</v>
      </c>
      <c r="C924" s="139" t="s">
        <v>6047</v>
      </c>
      <c r="D924" s="139">
        <v>63489.868000000002</v>
      </c>
      <c r="E924" s="139">
        <v>380.6</v>
      </c>
      <c r="F924" s="140">
        <v>24164243.760000002</v>
      </c>
      <c r="G924" s="139">
        <v>0</v>
      </c>
      <c r="H924" s="140">
        <v>0</v>
      </c>
      <c r="I924" s="140">
        <v>0</v>
      </c>
      <c r="J924" s="140">
        <v>24164243.760000002</v>
      </c>
      <c r="K924" s="139" t="s">
        <v>4982</v>
      </c>
      <c r="L924" s="139" t="s">
        <v>7</v>
      </c>
      <c r="M924" s="202"/>
    </row>
    <row r="925" spans="1:13" ht="20.100000000000001" customHeight="1" x14ac:dyDescent="0.25">
      <c r="A925" s="139">
        <v>1164</v>
      </c>
      <c r="B925" s="139" t="s">
        <v>6054</v>
      </c>
      <c r="C925" s="139" t="s">
        <v>6055</v>
      </c>
      <c r="D925" s="139">
        <v>3242.15</v>
      </c>
      <c r="E925" s="139">
        <v>885.5</v>
      </c>
      <c r="F925" s="140">
        <v>2870923.83</v>
      </c>
      <c r="G925" s="139">
        <v>0</v>
      </c>
      <c r="H925" s="140">
        <v>0</v>
      </c>
      <c r="I925" s="140">
        <v>0</v>
      </c>
      <c r="J925" s="140">
        <v>2870923.83</v>
      </c>
      <c r="K925" s="139" t="s">
        <v>4978</v>
      </c>
      <c r="L925" s="139" t="s">
        <v>7</v>
      </c>
      <c r="M925" s="202"/>
    </row>
    <row r="926" spans="1:13" ht="20.100000000000001" customHeight="1" x14ac:dyDescent="0.25">
      <c r="A926" s="139">
        <v>1165</v>
      </c>
      <c r="B926" s="139" t="s">
        <v>6056</v>
      </c>
      <c r="C926" s="139" t="s">
        <v>6055</v>
      </c>
      <c r="D926" s="139">
        <v>1685.5139999999999</v>
      </c>
      <c r="E926" s="139">
        <v>885.5</v>
      </c>
      <c r="F926" s="140">
        <v>1492522.65</v>
      </c>
      <c r="G926" s="139">
        <v>0</v>
      </c>
      <c r="H926" s="140">
        <v>0</v>
      </c>
      <c r="I926" s="140">
        <v>0</v>
      </c>
      <c r="J926" s="140">
        <v>1492522.65</v>
      </c>
      <c r="K926" s="139" t="s">
        <v>4978</v>
      </c>
      <c r="L926" s="139" t="s">
        <v>7</v>
      </c>
      <c r="M926" s="202"/>
    </row>
    <row r="927" spans="1:13" ht="20.100000000000001" customHeight="1" x14ac:dyDescent="0.25">
      <c r="A927" s="139">
        <v>1166</v>
      </c>
      <c r="B927" s="139" t="s">
        <v>6057</v>
      </c>
      <c r="C927" s="139" t="s">
        <v>6055</v>
      </c>
      <c r="D927" s="139">
        <v>5224.9080000000004</v>
      </c>
      <c r="E927" s="139">
        <v>885.5</v>
      </c>
      <c r="F927" s="140">
        <v>4626656.03</v>
      </c>
      <c r="G927" s="139">
        <v>0</v>
      </c>
      <c r="H927" s="140">
        <v>0</v>
      </c>
      <c r="I927" s="140">
        <v>0</v>
      </c>
      <c r="J927" s="140">
        <v>4626656.03</v>
      </c>
      <c r="K927" s="139" t="s">
        <v>4978</v>
      </c>
      <c r="L927" s="139" t="s">
        <v>7</v>
      </c>
      <c r="M927" s="202"/>
    </row>
    <row r="928" spans="1:13" ht="20.100000000000001" customHeight="1" x14ac:dyDescent="0.25">
      <c r="A928" s="139">
        <v>1167</v>
      </c>
      <c r="B928" s="139" t="s">
        <v>6058</v>
      </c>
      <c r="C928" s="139" t="s">
        <v>6055</v>
      </c>
      <c r="D928" s="139">
        <v>10277.133</v>
      </c>
      <c r="E928" s="139">
        <v>885.5</v>
      </c>
      <c r="F928" s="140">
        <v>9100401.2699999996</v>
      </c>
      <c r="G928" s="139">
        <v>0</v>
      </c>
      <c r="H928" s="140">
        <v>0</v>
      </c>
      <c r="I928" s="140">
        <v>0</v>
      </c>
      <c r="J928" s="140">
        <v>9100401.2699999996</v>
      </c>
      <c r="K928" s="139" t="s">
        <v>4980</v>
      </c>
      <c r="L928" s="139" t="s">
        <v>7</v>
      </c>
      <c r="M928" s="202"/>
    </row>
    <row r="929" spans="1:13" ht="20.100000000000001" customHeight="1" x14ac:dyDescent="0.25">
      <c r="A929" s="139">
        <v>1169</v>
      </c>
      <c r="B929" s="139" t="s">
        <v>6059</v>
      </c>
      <c r="C929" s="139" t="s">
        <v>6055</v>
      </c>
      <c r="D929" s="139">
        <v>6120.0630000000001</v>
      </c>
      <c r="E929" s="139">
        <v>885.5</v>
      </c>
      <c r="F929" s="140">
        <v>5419315.79</v>
      </c>
      <c r="G929" s="139">
        <v>0</v>
      </c>
      <c r="H929" s="140">
        <v>0</v>
      </c>
      <c r="I929" s="140">
        <v>0</v>
      </c>
      <c r="J929" s="140">
        <v>5419315.79</v>
      </c>
      <c r="K929" s="139" t="s">
        <v>4980</v>
      </c>
      <c r="L929" s="139" t="s">
        <v>8</v>
      </c>
      <c r="M929" s="202"/>
    </row>
    <row r="930" spans="1:13" ht="20.100000000000001" customHeight="1" x14ac:dyDescent="0.25">
      <c r="A930" s="139">
        <v>1170</v>
      </c>
      <c r="B930" s="139" t="s">
        <v>6060</v>
      </c>
      <c r="C930" s="139" t="s">
        <v>6055</v>
      </c>
      <c r="D930" s="139">
        <v>6026.924</v>
      </c>
      <c r="E930" s="139">
        <v>885.5</v>
      </c>
      <c r="F930" s="140">
        <v>5336841.2</v>
      </c>
      <c r="G930" s="139">
        <v>0</v>
      </c>
      <c r="H930" s="140">
        <v>0</v>
      </c>
      <c r="I930" s="140">
        <v>0</v>
      </c>
      <c r="J930" s="140">
        <v>5336841.2</v>
      </c>
      <c r="K930" s="139" t="s">
        <v>4980</v>
      </c>
      <c r="L930" s="139" t="s">
        <v>8</v>
      </c>
      <c r="M930" s="202"/>
    </row>
    <row r="931" spans="1:13" ht="20.100000000000001" customHeight="1" x14ac:dyDescent="0.25">
      <c r="A931" s="139">
        <v>1171</v>
      </c>
      <c r="B931" s="139" t="s">
        <v>6061</v>
      </c>
      <c r="C931" s="139" t="s">
        <v>6055</v>
      </c>
      <c r="D931" s="139">
        <v>346.67099999999999</v>
      </c>
      <c r="E931" s="139">
        <v>885.5</v>
      </c>
      <c r="F931" s="140">
        <v>306977.17</v>
      </c>
      <c r="G931" s="139">
        <v>0</v>
      </c>
      <c r="H931" s="140">
        <v>0</v>
      </c>
      <c r="I931" s="140">
        <v>0</v>
      </c>
      <c r="J931" s="140">
        <v>306977.17</v>
      </c>
      <c r="K931" s="139" t="s">
        <v>4989</v>
      </c>
      <c r="L931" s="139" t="s">
        <v>7</v>
      </c>
      <c r="M931" s="202"/>
    </row>
    <row r="932" spans="1:13" ht="20.100000000000001" customHeight="1" x14ac:dyDescent="0.25">
      <c r="A932" s="139">
        <v>1172</v>
      </c>
      <c r="B932" s="139" t="s">
        <v>6062</v>
      </c>
      <c r="C932" s="139" t="s">
        <v>6055</v>
      </c>
      <c r="D932" s="139">
        <v>203.85599999999999</v>
      </c>
      <c r="E932" s="139">
        <v>885.5</v>
      </c>
      <c r="F932" s="140">
        <v>180514.49</v>
      </c>
      <c r="G932" s="139">
        <v>0</v>
      </c>
      <c r="H932" s="140">
        <v>0</v>
      </c>
      <c r="I932" s="140">
        <v>0</v>
      </c>
      <c r="J932" s="140">
        <v>180514.49</v>
      </c>
      <c r="K932" s="139" t="s">
        <v>4989</v>
      </c>
      <c r="L932" s="139" t="s">
        <v>7</v>
      </c>
      <c r="M932" s="202"/>
    </row>
    <row r="933" spans="1:13" ht="20.100000000000001" customHeight="1" x14ac:dyDescent="0.25">
      <c r="A933" s="139">
        <v>1173</v>
      </c>
      <c r="B933" s="139" t="s">
        <v>6063</v>
      </c>
      <c r="C933" s="139" t="s">
        <v>6055</v>
      </c>
      <c r="D933" s="139">
        <v>1428.6479999999999</v>
      </c>
      <c r="E933" s="139">
        <v>885.5</v>
      </c>
      <c r="F933" s="140">
        <v>1265067.8</v>
      </c>
      <c r="G933" s="139">
        <v>0</v>
      </c>
      <c r="H933" s="140">
        <v>0</v>
      </c>
      <c r="I933" s="140">
        <v>0</v>
      </c>
      <c r="J933" s="140">
        <v>1265067.8</v>
      </c>
      <c r="K933" s="139" t="s">
        <v>4989</v>
      </c>
      <c r="L933" s="139" t="s">
        <v>7</v>
      </c>
      <c r="M933" s="202"/>
    </row>
    <row r="934" spans="1:13" ht="20.100000000000001" customHeight="1" x14ac:dyDescent="0.25">
      <c r="A934" s="139">
        <v>1174</v>
      </c>
      <c r="B934" s="139" t="s">
        <v>6064</v>
      </c>
      <c r="C934" s="139" t="s">
        <v>6055</v>
      </c>
      <c r="D934" s="139">
        <v>258.36</v>
      </c>
      <c r="E934" s="139">
        <v>885.5</v>
      </c>
      <c r="F934" s="140">
        <v>228777.78</v>
      </c>
      <c r="G934" s="139">
        <v>0</v>
      </c>
      <c r="H934" s="140">
        <v>0</v>
      </c>
      <c r="I934" s="140">
        <v>0</v>
      </c>
      <c r="J934" s="140">
        <v>228777.78</v>
      </c>
      <c r="K934" s="139" t="s">
        <v>4989</v>
      </c>
      <c r="L934" s="139" t="s">
        <v>7</v>
      </c>
      <c r="M934" s="202"/>
    </row>
    <row r="935" spans="1:13" ht="20.100000000000001" customHeight="1" x14ac:dyDescent="0.25">
      <c r="A935" s="139">
        <v>1175</v>
      </c>
      <c r="B935" s="139" t="s">
        <v>6065</v>
      </c>
      <c r="C935" s="139" t="s">
        <v>6055</v>
      </c>
      <c r="D935" s="139">
        <v>87.5</v>
      </c>
      <c r="E935" s="139">
        <v>885.5</v>
      </c>
      <c r="F935" s="140">
        <v>77481.25</v>
      </c>
      <c r="G935" s="139">
        <v>0</v>
      </c>
      <c r="H935" s="140">
        <v>0</v>
      </c>
      <c r="I935" s="140">
        <v>0</v>
      </c>
      <c r="J935" s="140">
        <v>77481.25</v>
      </c>
      <c r="K935" s="139" t="s">
        <v>4989</v>
      </c>
      <c r="L935" s="139" t="s">
        <v>7</v>
      </c>
      <c r="M935" s="202"/>
    </row>
    <row r="936" spans="1:13" ht="20.100000000000001" customHeight="1" x14ac:dyDescent="0.25">
      <c r="A936" s="139">
        <v>1176</v>
      </c>
      <c r="B936" s="139" t="s">
        <v>6066</v>
      </c>
      <c r="C936" s="139" t="s">
        <v>6055</v>
      </c>
      <c r="D936" s="139">
        <v>87.5</v>
      </c>
      <c r="E936" s="139">
        <v>885.5</v>
      </c>
      <c r="F936" s="140">
        <v>77481.25</v>
      </c>
      <c r="G936" s="139">
        <v>0</v>
      </c>
      <c r="H936" s="140">
        <v>0</v>
      </c>
      <c r="I936" s="140">
        <v>0</v>
      </c>
      <c r="J936" s="140">
        <v>77481.25</v>
      </c>
      <c r="K936" s="139" t="s">
        <v>4989</v>
      </c>
      <c r="L936" s="139" t="s">
        <v>7</v>
      </c>
      <c r="M936" s="202"/>
    </row>
    <row r="937" spans="1:13" ht="20.100000000000001" customHeight="1" x14ac:dyDescent="0.25">
      <c r="A937" s="139">
        <v>1177</v>
      </c>
      <c r="B937" s="139" t="s">
        <v>6067</v>
      </c>
      <c r="C937" s="139" t="s">
        <v>6055</v>
      </c>
      <c r="D937" s="139">
        <v>87.5</v>
      </c>
      <c r="E937" s="139">
        <v>885.5</v>
      </c>
      <c r="F937" s="140">
        <v>77481.25</v>
      </c>
      <c r="G937" s="139">
        <v>0</v>
      </c>
      <c r="H937" s="140">
        <v>0</v>
      </c>
      <c r="I937" s="140">
        <v>0</v>
      </c>
      <c r="J937" s="140">
        <v>77481.25</v>
      </c>
      <c r="K937" s="139" t="s">
        <v>4989</v>
      </c>
      <c r="L937" s="139" t="s">
        <v>7</v>
      </c>
      <c r="M937" s="202"/>
    </row>
    <row r="938" spans="1:13" ht="20.100000000000001" customHeight="1" x14ac:dyDescent="0.25">
      <c r="A938" s="139">
        <v>1178</v>
      </c>
      <c r="B938" s="139" t="s">
        <v>6068</v>
      </c>
      <c r="C938" s="139" t="s">
        <v>6055</v>
      </c>
      <c r="D938" s="139">
        <v>87.5</v>
      </c>
      <c r="E938" s="139">
        <v>885.5</v>
      </c>
      <c r="F938" s="140">
        <v>77481.25</v>
      </c>
      <c r="G938" s="139">
        <v>0</v>
      </c>
      <c r="H938" s="140">
        <v>0</v>
      </c>
      <c r="I938" s="140">
        <v>0</v>
      </c>
      <c r="J938" s="140">
        <v>77481.25</v>
      </c>
      <c r="K938" s="139" t="s">
        <v>4989</v>
      </c>
      <c r="L938" s="139" t="s">
        <v>7</v>
      </c>
      <c r="M938" s="202"/>
    </row>
    <row r="939" spans="1:13" ht="20.100000000000001" customHeight="1" x14ac:dyDescent="0.25">
      <c r="A939" s="139">
        <v>1179</v>
      </c>
      <c r="B939" s="139" t="s">
        <v>6069</v>
      </c>
      <c r="C939" s="139" t="s">
        <v>6055</v>
      </c>
      <c r="D939" s="139">
        <v>87.5</v>
      </c>
      <c r="E939" s="139">
        <v>885.5</v>
      </c>
      <c r="F939" s="140">
        <v>77481.25</v>
      </c>
      <c r="G939" s="139">
        <v>0</v>
      </c>
      <c r="H939" s="140">
        <v>0</v>
      </c>
      <c r="I939" s="140">
        <v>0</v>
      </c>
      <c r="J939" s="140">
        <v>77481.25</v>
      </c>
      <c r="K939" s="139" t="s">
        <v>4989</v>
      </c>
      <c r="L939" s="139" t="s">
        <v>7</v>
      </c>
      <c r="M939" s="202"/>
    </row>
    <row r="940" spans="1:13" ht="20.100000000000001" customHeight="1" x14ac:dyDescent="0.25">
      <c r="A940" s="139">
        <v>1180</v>
      </c>
      <c r="B940" s="139" t="s">
        <v>6070</v>
      </c>
      <c r="C940" s="139" t="s">
        <v>6055</v>
      </c>
      <c r="D940" s="139">
        <v>2503.8989999999999</v>
      </c>
      <c r="E940" s="139">
        <v>885.5</v>
      </c>
      <c r="F940" s="140">
        <v>2217202.56</v>
      </c>
      <c r="G940" s="139">
        <v>0</v>
      </c>
      <c r="H940" s="140">
        <v>0</v>
      </c>
      <c r="I940" s="140">
        <v>0</v>
      </c>
      <c r="J940" s="140">
        <v>2217202.56</v>
      </c>
      <c r="K940" s="139" t="s">
        <v>4989</v>
      </c>
      <c r="L940" s="139" t="s">
        <v>7</v>
      </c>
      <c r="M940" s="202"/>
    </row>
    <row r="941" spans="1:13" ht="20.100000000000001" customHeight="1" x14ac:dyDescent="0.25">
      <c r="A941" s="139">
        <v>1181</v>
      </c>
      <c r="B941" s="139" t="s">
        <v>6071</v>
      </c>
      <c r="C941" s="139" t="s">
        <v>6055</v>
      </c>
      <c r="D941" s="139">
        <v>2051.81</v>
      </c>
      <c r="E941" s="139">
        <v>885.5</v>
      </c>
      <c r="F941" s="140">
        <v>1816877.76</v>
      </c>
      <c r="G941" s="139">
        <v>0</v>
      </c>
      <c r="H941" s="140">
        <v>0</v>
      </c>
      <c r="I941" s="140">
        <v>0</v>
      </c>
      <c r="J941" s="140">
        <v>1816877.76</v>
      </c>
      <c r="K941" s="139" t="s">
        <v>4989</v>
      </c>
      <c r="L941" s="139" t="s">
        <v>7</v>
      </c>
      <c r="M941" s="202"/>
    </row>
    <row r="942" spans="1:13" ht="20.100000000000001" customHeight="1" x14ac:dyDescent="0.25">
      <c r="A942" s="139">
        <v>1182</v>
      </c>
      <c r="B942" s="139" t="s">
        <v>6072</v>
      </c>
      <c r="C942" s="139" t="s">
        <v>6055</v>
      </c>
      <c r="D942" s="139">
        <v>1361.6769999999999</v>
      </c>
      <c r="E942" s="139">
        <v>885.5</v>
      </c>
      <c r="F942" s="140">
        <v>1205764.98</v>
      </c>
      <c r="G942" s="139">
        <v>0</v>
      </c>
      <c r="H942" s="140">
        <v>0</v>
      </c>
      <c r="I942" s="140">
        <v>0</v>
      </c>
      <c r="J942" s="140">
        <v>1205764.98</v>
      </c>
      <c r="K942" s="139" t="s">
        <v>4989</v>
      </c>
      <c r="L942" s="139" t="s">
        <v>7</v>
      </c>
      <c r="M942" s="202"/>
    </row>
    <row r="943" spans="1:13" ht="20.100000000000001" customHeight="1" x14ac:dyDescent="0.25">
      <c r="A943" s="139">
        <v>1183</v>
      </c>
      <c r="B943" s="139" t="s">
        <v>6073</v>
      </c>
      <c r="C943" s="139" t="s">
        <v>6055</v>
      </c>
      <c r="D943" s="139">
        <v>3830.3969999999999</v>
      </c>
      <c r="E943" s="139">
        <v>885.5</v>
      </c>
      <c r="F943" s="140">
        <v>3391816.54</v>
      </c>
      <c r="G943" s="139">
        <v>0</v>
      </c>
      <c r="H943" s="140">
        <v>0</v>
      </c>
      <c r="I943" s="140">
        <v>0</v>
      </c>
      <c r="J943" s="140">
        <v>3391816.54</v>
      </c>
      <c r="K943" s="139" t="s">
        <v>4989</v>
      </c>
      <c r="L943" s="139" t="s">
        <v>7</v>
      </c>
      <c r="M943" s="202"/>
    </row>
    <row r="944" spans="1:13" ht="20.100000000000001" customHeight="1" x14ac:dyDescent="0.25">
      <c r="A944" s="139">
        <v>1184</v>
      </c>
      <c r="B944" s="139" t="s">
        <v>6074</v>
      </c>
      <c r="C944" s="139" t="s">
        <v>6055</v>
      </c>
      <c r="D944" s="139">
        <v>1666.585</v>
      </c>
      <c r="E944" s="139">
        <v>885.5</v>
      </c>
      <c r="F944" s="140">
        <v>1475761.02</v>
      </c>
      <c r="G944" s="139">
        <v>0</v>
      </c>
      <c r="H944" s="140">
        <v>0</v>
      </c>
      <c r="I944" s="140">
        <v>0</v>
      </c>
      <c r="J944" s="140">
        <v>1475761.02</v>
      </c>
      <c r="K944" s="139" t="s">
        <v>4989</v>
      </c>
      <c r="L944" s="139" t="s">
        <v>7</v>
      </c>
      <c r="M944" s="202"/>
    </row>
    <row r="945" spans="1:13" ht="20.100000000000001" customHeight="1" x14ac:dyDescent="0.25">
      <c r="A945" s="139">
        <v>1185</v>
      </c>
      <c r="B945" s="139" t="s">
        <v>6075</v>
      </c>
      <c r="C945" s="139" t="s">
        <v>6055</v>
      </c>
      <c r="D945" s="139">
        <v>2318.0210000000002</v>
      </c>
      <c r="E945" s="139">
        <v>885.5</v>
      </c>
      <c r="F945" s="140">
        <v>2052607.6</v>
      </c>
      <c r="G945" s="139">
        <v>0</v>
      </c>
      <c r="H945" s="140">
        <v>0</v>
      </c>
      <c r="I945" s="140">
        <v>0</v>
      </c>
      <c r="J945" s="140">
        <v>2052607.6</v>
      </c>
      <c r="K945" s="139" t="s">
        <v>4989</v>
      </c>
      <c r="L945" s="139" t="s">
        <v>7</v>
      </c>
      <c r="M945" s="202"/>
    </row>
    <row r="946" spans="1:13" ht="20.100000000000001" customHeight="1" x14ac:dyDescent="0.25">
      <c r="A946" s="139">
        <v>1186</v>
      </c>
      <c r="B946" s="139" t="s">
        <v>6053</v>
      </c>
      <c r="C946" s="139" t="s">
        <v>6055</v>
      </c>
      <c r="D946" s="139">
        <v>68774.574999999997</v>
      </c>
      <c r="E946" s="139">
        <v>885.5</v>
      </c>
      <c r="F946" s="140">
        <v>60899886.159999996</v>
      </c>
      <c r="G946" s="139">
        <v>0</v>
      </c>
      <c r="H946" s="140">
        <v>0</v>
      </c>
      <c r="I946" s="140">
        <v>0</v>
      </c>
      <c r="J946" s="140">
        <v>60899886.159999996</v>
      </c>
      <c r="K946" s="139" t="s">
        <v>4982</v>
      </c>
      <c r="L946" s="139" t="s">
        <v>7</v>
      </c>
      <c r="M946" s="202"/>
    </row>
    <row r="947" spans="1:13" ht="20.100000000000001" customHeight="1" x14ac:dyDescent="0.25">
      <c r="A947" s="139">
        <v>1187</v>
      </c>
      <c r="B947" s="139" t="s">
        <v>6076</v>
      </c>
      <c r="C947" s="139" t="s">
        <v>6077</v>
      </c>
      <c r="D947" s="139">
        <v>1890.1590000000001</v>
      </c>
      <c r="E947" s="139">
        <v>635.79999999999995</v>
      </c>
      <c r="F947" s="140">
        <v>1201763.0900000001</v>
      </c>
      <c r="G947" s="139">
        <v>0</v>
      </c>
      <c r="H947" s="140">
        <v>0</v>
      </c>
      <c r="I947" s="140">
        <v>0</v>
      </c>
      <c r="J947" s="140">
        <v>1201763.0900000001</v>
      </c>
      <c r="K947" s="139" t="s">
        <v>4989</v>
      </c>
      <c r="L947" s="139" t="s">
        <v>7</v>
      </c>
      <c r="M947" s="202"/>
    </row>
    <row r="948" spans="1:13" ht="20.100000000000001" customHeight="1" x14ac:dyDescent="0.25">
      <c r="A948" s="139">
        <v>1188</v>
      </c>
      <c r="B948" s="139" t="s">
        <v>6078</v>
      </c>
      <c r="C948" s="139" t="s">
        <v>6077</v>
      </c>
      <c r="D948" s="139">
        <v>142.82400000000001</v>
      </c>
      <c r="E948" s="139">
        <v>635.79999999999995</v>
      </c>
      <c r="F948" s="140">
        <v>90807.5</v>
      </c>
      <c r="G948" s="139">
        <v>0</v>
      </c>
      <c r="H948" s="140">
        <v>0</v>
      </c>
      <c r="I948" s="140">
        <v>0</v>
      </c>
      <c r="J948" s="140">
        <v>90807.5</v>
      </c>
      <c r="K948" s="139" t="s">
        <v>4989</v>
      </c>
      <c r="L948" s="139" t="s">
        <v>7</v>
      </c>
      <c r="M948" s="202"/>
    </row>
    <row r="949" spans="1:13" ht="20.100000000000001" customHeight="1" x14ac:dyDescent="0.25">
      <c r="A949" s="139">
        <v>1189</v>
      </c>
      <c r="B949" s="139" t="s">
        <v>6079</v>
      </c>
      <c r="C949" s="139" t="s">
        <v>6077</v>
      </c>
      <c r="D949" s="139">
        <v>228.857</v>
      </c>
      <c r="E949" s="139">
        <v>635.79999999999995</v>
      </c>
      <c r="F949" s="140">
        <v>145507.28</v>
      </c>
      <c r="G949" s="139">
        <v>0</v>
      </c>
      <c r="H949" s="140">
        <v>0</v>
      </c>
      <c r="I949" s="140">
        <v>0</v>
      </c>
      <c r="J949" s="140">
        <v>145507.28</v>
      </c>
      <c r="K949" s="139" t="s">
        <v>4989</v>
      </c>
      <c r="L949" s="139" t="s">
        <v>7</v>
      </c>
      <c r="M949" s="202"/>
    </row>
    <row r="950" spans="1:13" ht="20.100000000000001" customHeight="1" x14ac:dyDescent="0.25">
      <c r="A950" s="139">
        <v>1190</v>
      </c>
      <c r="B950" s="139" t="s">
        <v>6080</v>
      </c>
      <c r="C950" s="139" t="s">
        <v>6077</v>
      </c>
      <c r="D950" s="139">
        <v>2289.5590000000002</v>
      </c>
      <c r="E950" s="139">
        <v>635.79999999999995</v>
      </c>
      <c r="F950" s="140">
        <v>1455701.61</v>
      </c>
      <c r="G950" s="139">
        <v>0</v>
      </c>
      <c r="H950" s="140">
        <v>0</v>
      </c>
      <c r="I950" s="140">
        <v>0</v>
      </c>
      <c r="J950" s="140">
        <v>1455701.61</v>
      </c>
      <c r="K950" s="139" t="s">
        <v>4989</v>
      </c>
      <c r="L950" s="139" t="s">
        <v>7</v>
      </c>
      <c r="M950" s="202"/>
    </row>
    <row r="951" spans="1:13" ht="20.100000000000001" customHeight="1" x14ac:dyDescent="0.25">
      <c r="A951" s="139">
        <v>1191</v>
      </c>
      <c r="B951" s="139" t="s">
        <v>6081</v>
      </c>
      <c r="C951" s="139" t="s">
        <v>6077</v>
      </c>
      <c r="D951" s="139">
        <v>2542.1750000000002</v>
      </c>
      <c r="E951" s="139">
        <v>635.79999999999995</v>
      </c>
      <c r="F951" s="140">
        <v>1616314.87</v>
      </c>
      <c r="G951" s="139">
        <v>0</v>
      </c>
      <c r="H951" s="140">
        <v>0</v>
      </c>
      <c r="I951" s="140">
        <v>0</v>
      </c>
      <c r="J951" s="140">
        <v>1616314.87</v>
      </c>
      <c r="K951" s="139" t="s">
        <v>4989</v>
      </c>
      <c r="L951" s="139" t="s">
        <v>7</v>
      </c>
      <c r="M951" s="202"/>
    </row>
    <row r="952" spans="1:13" ht="20.100000000000001" customHeight="1" x14ac:dyDescent="0.25">
      <c r="A952" s="139">
        <v>1192</v>
      </c>
      <c r="B952" s="139" t="s">
        <v>6082</v>
      </c>
      <c r="C952" s="139" t="s">
        <v>6077</v>
      </c>
      <c r="D952" s="139">
        <v>3202.76</v>
      </c>
      <c r="E952" s="139">
        <v>635.79999999999995</v>
      </c>
      <c r="F952" s="140">
        <v>2036314.81</v>
      </c>
      <c r="G952" s="139">
        <v>0</v>
      </c>
      <c r="H952" s="140">
        <v>0</v>
      </c>
      <c r="I952" s="140">
        <v>0</v>
      </c>
      <c r="J952" s="140">
        <v>2036314.81</v>
      </c>
      <c r="K952" s="139" t="s">
        <v>4989</v>
      </c>
      <c r="L952" s="139" t="s">
        <v>7</v>
      </c>
      <c r="M952" s="202"/>
    </row>
    <row r="953" spans="1:13" ht="20.100000000000001" customHeight="1" x14ac:dyDescent="0.25">
      <c r="A953" s="139">
        <v>1193</v>
      </c>
      <c r="B953" s="139" t="s">
        <v>6083</v>
      </c>
      <c r="C953" s="139" t="s">
        <v>6077</v>
      </c>
      <c r="D953" s="139">
        <v>4110.6750000000002</v>
      </c>
      <c r="E953" s="139">
        <v>635.79999999999995</v>
      </c>
      <c r="F953" s="140">
        <v>2613567.17</v>
      </c>
      <c r="G953" s="139">
        <v>0</v>
      </c>
      <c r="H953" s="140">
        <v>0</v>
      </c>
      <c r="I953" s="140">
        <v>0</v>
      </c>
      <c r="J953" s="140">
        <v>2613567.17</v>
      </c>
      <c r="K953" s="139" t="s">
        <v>5028</v>
      </c>
      <c r="L953" s="139" t="s">
        <v>7</v>
      </c>
      <c r="M953" s="202"/>
    </row>
    <row r="954" spans="1:13" ht="20.100000000000001" customHeight="1" x14ac:dyDescent="0.25">
      <c r="A954" s="139">
        <v>1194</v>
      </c>
      <c r="B954" s="139" t="s">
        <v>6084</v>
      </c>
      <c r="C954" s="139" t="s">
        <v>6077</v>
      </c>
      <c r="D954" s="139">
        <v>1760</v>
      </c>
      <c r="E954" s="139">
        <v>635.79999999999995</v>
      </c>
      <c r="F954" s="140">
        <v>1119008</v>
      </c>
      <c r="G954" s="139">
        <v>0</v>
      </c>
      <c r="H954" s="140">
        <v>0</v>
      </c>
      <c r="I954" s="140">
        <v>0</v>
      </c>
      <c r="J954" s="140">
        <v>1119008</v>
      </c>
      <c r="K954" s="139" t="s">
        <v>5028</v>
      </c>
      <c r="L954" s="139" t="s">
        <v>7</v>
      </c>
      <c r="M954" s="202"/>
    </row>
    <row r="955" spans="1:13" ht="20.100000000000001" customHeight="1" x14ac:dyDescent="0.25">
      <c r="A955" s="139">
        <v>1195</v>
      </c>
      <c r="B955" s="139" t="s">
        <v>6085</v>
      </c>
      <c r="C955" s="139" t="s">
        <v>6077</v>
      </c>
      <c r="D955" s="139">
        <v>14583.094999999999</v>
      </c>
      <c r="E955" s="139">
        <v>635.79999999999995</v>
      </c>
      <c r="F955" s="140">
        <v>9271931.8000000007</v>
      </c>
      <c r="G955" s="139">
        <v>0</v>
      </c>
      <c r="H955" s="140">
        <v>0</v>
      </c>
      <c r="I955" s="140">
        <v>5784143.0700000003</v>
      </c>
      <c r="J955" s="140">
        <v>15056074.869999999</v>
      </c>
      <c r="K955" s="139" t="s">
        <v>4978</v>
      </c>
      <c r="L955" s="139" t="s">
        <v>7</v>
      </c>
      <c r="M955" s="202"/>
    </row>
    <row r="956" spans="1:13" ht="20.100000000000001" customHeight="1" x14ac:dyDescent="0.25">
      <c r="A956" s="139">
        <v>1196</v>
      </c>
      <c r="B956" s="139" t="s">
        <v>6086</v>
      </c>
      <c r="C956" s="139" t="s">
        <v>6077</v>
      </c>
      <c r="D956" s="139">
        <v>619.13400000000001</v>
      </c>
      <c r="E956" s="139">
        <v>635.79999999999995</v>
      </c>
      <c r="F956" s="140">
        <v>393645.4</v>
      </c>
      <c r="G956" s="139">
        <v>0</v>
      </c>
      <c r="H956" s="140">
        <v>0</v>
      </c>
      <c r="I956" s="140">
        <v>0</v>
      </c>
      <c r="J956" s="140">
        <v>393645.4</v>
      </c>
      <c r="K956" s="139" t="s">
        <v>5043</v>
      </c>
      <c r="L956" s="139" t="s">
        <v>7</v>
      </c>
      <c r="M956" s="202"/>
    </row>
    <row r="957" spans="1:13" ht="20.100000000000001" customHeight="1" x14ac:dyDescent="0.25">
      <c r="A957" s="139">
        <v>1197</v>
      </c>
      <c r="B957" s="139" t="s">
        <v>6087</v>
      </c>
      <c r="C957" s="139" t="s">
        <v>6077</v>
      </c>
      <c r="D957" s="139">
        <v>448.23700000000002</v>
      </c>
      <c r="E957" s="139">
        <v>635.79999999999995</v>
      </c>
      <c r="F957" s="140">
        <v>284989.08</v>
      </c>
      <c r="G957" s="139">
        <v>0</v>
      </c>
      <c r="H957" s="140">
        <v>0</v>
      </c>
      <c r="I957" s="140">
        <v>0</v>
      </c>
      <c r="J957" s="140">
        <v>284989.08</v>
      </c>
      <c r="K957" s="139" t="s">
        <v>5043</v>
      </c>
      <c r="L957" s="139" t="s">
        <v>7</v>
      </c>
      <c r="M957" s="202"/>
    </row>
    <row r="958" spans="1:13" ht="20.100000000000001" customHeight="1" x14ac:dyDescent="0.25">
      <c r="A958" s="139">
        <v>1198</v>
      </c>
      <c r="B958" s="139" t="s">
        <v>6088</v>
      </c>
      <c r="C958" s="139" t="s">
        <v>6077</v>
      </c>
      <c r="D958" s="139">
        <v>799.63</v>
      </c>
      <c r="E958" s="139">
        <v>635.79999999999995</v>
      </c>
      <c r="F958" s="140">
        <v>508404.75</v>
      </c>
      <c r="G958" s="139">
        <v>0</v>
      </c>
      <c r="H958" s="140">
        <v>0</v>
      </c>
      <c r="I958" s="140">
        <v>0</v>
      </c>
      <c r="J958" s="140">
        <v>508404.75</v>
      </c>
      <c r="K958" s="139" t="s">
        <v>5043</v>
      </c>
      <c r="L958" s="139" t="s">
        <v>7</v>
      </c>
      <c r="M958" s="202"/>
    </row>
    <row r="959" spans="1:13" ht="20.100000000000001" customHeight="1" x14ac:dyDescent="0.25">
      <c r="A959" s="139">
        <v>1199</v>
      </c>
      <c r="B959" s="139" t="s">
        <v>6089</v>
      </c>
      <c r="C959" s="139" t="s">
        <v>6077</v>
      </c>
      <c r="D959" s="139">
        <v>456.25599999999997</v>
      </c>
      <c r="E959" s="139">
        <v>635.79999999999995</v>
      </c>
      <c r="F959" s="140">
        <v>290087.56</v>
      </c>
      <c r="G959" s="139">
        <v>0</v>
      </c>
      <c r="H959" s="140">
        <v>0</v>
      </c>
      <c r="I959" s="140">
        <v>0</v>
      </c>
      <c r="J959" s="140">
        <v>290087.56</v>
      </c>
      <c r="K959" s="139" t="s">
        <v>5043</v>
      </c>
      <c r="L959" s="139" t="s">
        <v>7</v>
      </c>
      <c r="M959" s="202"/>
    </row>
    <row r="960" spans="1:13" ht="20.100000000000001" customHeight="1" x14ac:dyDescent="0.25">
      <c r="A960" s="139">
        <v>1200</v>
      </c>
      <c r="B960" s="139" t="s">
        <v>6090</v>
      </c>
      <c r="C960" s="139" t="s">
        <v>6077</v>
      </c>
      <c r="D960" s="139">
        <v>1001.321</v>
      </c>
      <c r="E960" s="139">
        <v>635.79999999999995</v>
      </c>
      <c r="F960" s="140">
        <v>636639.89</v>
      </c>
      <c r="G960" s="139">
        <v>0</v>
      </c>
      <c r="H960" s="140">
        <v>0</v>
      </c>
      <c r="I960" s="140">
        <v>0</v>
      </c>
      <c r="J960" s="140">
        <v>636639.89</v>
      </c>
      <c r="K960" s="139" t="s">
        <v>5043</v>
      </c>
      <c r="L960" s="139" t="s">
        <v>7</v>
      </c>
      <c r="M960" s="202"/>
    </row>
    <row r="961" spans="1:13" ht="20.100000000000001" customHeight="1" x14ac:dyDescent="0.25">
      <c r="A961" s="139">
        <v>1201</v>
      </c>
      <c r="B961" s="139" t="s">
        <v>6091</v>
      </c>
      <c r="C961" s="139" t="s">
        <v>6077</v>
      </c>
      <c r="D961" s="139">
        <v>418.16500000000002</v>
      </c>
      <c r="E961" s="139">
        <v>635.79999999999995</v>
      </c>
      <c r="F961" s="140">
        <v>265869.31</v>
      </c>
      <c r="G961" s="139">
        <v>0</v>
      </c>
      <c r="H961" s="140">
        <v>0</v>
      </c>
      <c r="I961" s="140">
        <v>0</v>
      </c>
      <c r="J961" s="140">
        <v>265869.31</v>
      </c>
      <c r="K961" s="139" t="s">
        <v>5043</v>
      </c>
      <c r="L961" s="139" t="s">
        <v>7</v>
      </c>
      <c r="M961" s="202"/>
    </row>
    <row r="962" spans="1:13" ht="20.100000000000001" customHeight="1" x14ac:dyDescent="0.25">
      <c r="A962" s="139">
        <v>1202</v>
      </c>
      <c r="B962" s="139" t="s">
        <v>6092</v>
      </c>
      <c r="C962" s="139" t="s">
        <v>6077</v>
      </c>
      <c r="D962" s="139">
        <v>754.52</v>
      </c>
      <c r="E962" s="139">
        <v>635.79999999999995</v>
      </c>
      <c r="F962" s="140">
        <v>479723.82</v>
      </c>
      <c r="G962" s="139">
        <v>0</v>
      </c>
      <c r="H962" s="140">
        <v>0</v>
      </c>
      <c r="I962" s="140">
        <v>0</v>
      </c>
      <c r="J962" s="140">
        <v>479723.82</v>
      </c>
      <c r="K962" s="139" t="s">
        <v>5043</v>
      </c>
      <c r="L962" s="139" t="s">
        <v>7</v>
      </c>
      <c r="M962" s="202"/>
    </row>
    <row r="963" spans="1:13" ht="20.100000000000001" customHeight="1" x14ac:dyDescent="0.25">
      <c r="A963" s="139">
        <v>1203</v>
      </c>
      <c r="B963" s="139" t="s">
        <v>6093</v>
      </c>
      <c r="C963" s="139" t="s">
        <v>6077</v>
      </c>
      <c r="D963" s="139">
        <v>4100.4520000000002</v>
      </c>
      <c r="E963" s="139">
        <v>635.79999999999995</v>
      </c>
      <c r="F963" s="140">
        <v>2607067.38</v>
      </c>
      <c r="G963" s="139">
        <v>0</v>
      </c>
      <c r="H963" s="140">
        <v>0</v>
      </c>
      <c r="I963" s="140">
        <v>0</v>
      </c>
      <c r="J963" s="140">
        <v>2607067.38</v>
      </c>
      <c r="K963" s="139" t="s">
        <v>5043</v>
      </c>
      <c r="L963" s="139" t="s">
        <v>7</v>
      </c>
      <c r="M963" s="202"/>
    </row>
    <row r="964" spans="1:13" ht="20.100000000000001" customHeight="1" x14ac:dyDescent="0.25">
      <c r="A964" s="139">
        <v>1204</v>
      </c>
      <c r="B964" s="139" t="s">
        <v>6094</v>
      </c>
      <c r="C964" s="139" t="s">
        <v>6077</v>
      </c>
      <c r="D964" s="139">
        <v>8536.857</v>
      </c>
      <c r="E964" s="139">
        <v>635.79999999999995</v>
      </c>
      <c r="F964" s="140">
        <v>5427733.6799999997</v>
      </c>
      <c r="G964" s="139">
        <v>0</v>
      </c>
      <c r="H964" s="140">
        <v>0</v>
      </c>
      <c r="I964" s="140">
        <v>0</v>
      </c>
      <c r="J964" s="140">
        <v>5427733.6799999997</v>
      </c>
      <c r="K964" s="139" t="s">
        <v>4980</v>
      </c>
      <c r="L964" s="139" t="s">
        <v>8</v>
      </c>
      <c r="M964" s="202"/>
    </row>
    <row r="965" spans="1:13" ht="20.100000000000001" customHeight="1" x14ac:dyDescent="0.25">
      <c r="A965" s="139">
        <v>1205</v>
      </c>
      <c r="B965" s="139" t="s">
        <v>6095</v>
      </c>
      <c r="C965" s="139" t="s">
        <v>6077</v>
      </c>
      <c r="D965" s="139">
        <v>39843.055999999997</v>
      </c>
      <c r="E965" s="139">
        <v>1485.86</v>
      </c>
      <c r="F965" s="140">
        <v>59201359.240000002</v>
      </c>
      <c r="G965" s="139">
        <v>0</v>
      </c>
      <c r="H965" s="140">
        <v>0</v>
      </c>
      <c r="I965" s="140">
        <v>0</v>
      </c>
      <c r="J965" s="140">
        <v>59201359.240000002</v>
      </c>
      <c r="K965" s="139" t="s">
        <v>4980</v>
      </c>
      <c r="L965" s="139" t="s">
        <v>7</v>
      </c>
      <c r="M965" s="202"/>
    </row>
    <row r="966" spans="1:13" ht="20.100000000000001" customHeight="1" x14ac:dyDescent="0.25">
      <c r="A966" s="139">
        <v>1206</v>
      </c>
      <c r="B966" s="139" t="s">
        <v>5259</v>
      </c>
      <c r="C966" s="139" t="s">
        <v>6077</v>
      </c>
      <c r="D966" s="139">
        <v>23117.532999999999</v>
      </c>
      <c r="E966" s="139">
        <v>635.79999999999995</v>
      </c>
      <c r="F966" s="140">
        <v>14698127.48</v>
      </c>
      <c r="G966" s="139">
        <v>0</v>
      </c>
      <c r="H966" s="140">
        <v>0</v>
      </c>
      <c r="I966" s="140">
        <v>0</v>
      </c>
      <c r="J966" s="140">
        <v>14698127.48</v>
      </c>
      <c r="K966" s="139" t="s">
        <v>4982</v>
      </c>
      <c r="L966" s="139" t="s">
        <v>7</v>
      </c>
      <c r="M966" s="202"/>
    </row>
    <row r="967" spans="1:13" ht="20.100000000000001" customHeight="1" x14ac:dyDescent="0.25">
      <c r="A967" s="139">
        <v>1207</v>
      </c>
      <c r="B967" s="139" t="s">
        <v>6096</v>
      </c>
      <c r="C967" s="139" t="s">
        <v>6097</v>
      </c>
      <c r="D967" s="139">
        <v>1124.818</v>
      </c>
      <c r="E967" s="139">
        <v>941.6</v>
      </c>
      <c r="F967" s="140">
        <v>1059128.6299999999</v>
      </c>
      <c r="G967" s="139">
        <v>0</v>
      </c>
      <c r="H967" s="140">
        <v>0</v>
      </c>
      <c r="I967" s="140">
        <v>0</v>
      </c>
      <c r="J967" s="140">
        <v>1059128.6299999999</v>
      </c>
      <c r="K967" s="139" t="s">
        <v>4978</v>
      </c>
      <c r="L967" s="139" t="s">
        <v>7</v>
      </c>
      <c r="M967" s="202"/>
    </row>
    <row r="968" spans="1:13" ht="20.100000000000001" customHeight="1" x14ac:dyDescent="0.25">
      <c r="A968" s="139">
        <v>1208</v>
      </c>
      <c r="B968" s="139" t="s">
        <v>6098</v>
      </c>
      <c r="C968" s="139" t="s">
        <v>6097</v>
      </c>
      <c r="D968" s="139">
        <v>5275.0540000000001</v>
      </c>
      <c r="E968" s="139">
        <v>941.6</v>
      </c>
      <c r="F968" s="140">
        <v>4966990.8499999996</v>
      </c>
      <c r="G968" s="139">
        <v>0</v>
      </c>
      <c r="H968" s="140">
        <v>0</v>
      </c>
      <c r="I968" s="140">
        <v>0</v>
      </c>
      <c r="J968" s="140">
        <v>4966990.8499999996</v>
      </c>
      <c r="K968" s="139" t="s">
        <v>4978</v>
      </c>
      <c r="L968" s="139" t="s">
        <v>7</v>
      </c>
      <c r="M968" s="202"/>
    </row>
    <row r="969" spans="1:13" ht="20.100000000000001" customHeight="1" x14ac:dyDescent="0.25">
      <c r="A969" s="139">
        <v>1209</v>
      </c>
      <c r="B969" s="139" t="s">
        <v>6099</v>
      </c>
      <c r="C969" s="139" t="s">
        <v>6097</v>
      </c>
      <c r="D969" s="139">
        <v>2949.8629999999998</v>
      </c>
      <c r="E969" s="139">
        <v>941.6</v>
      </c>
      <c r="F969" s="140">
        <v>2777591</v>
      </c>
      <c r="G969" s="139">
        <v>0</v>
      </c>
      <c r="H969" s="140">
        <v>0</v>
      </c>
      <c r="I969" s="140">
        <v>0</v>
      </c>
      <c r="J969" s="140">
        <v>2777591</v>
      </c>
      <c r="K969" s="139" t="s">
        <v>4978</v>
      </c>
      <c r="L969" s="139" t="s">
        <v>7</v>
      </c>
      <c r="M969" s="202"/>
    </row>
    <row r="970" spans="1:13" ht="20.100000000000001" customHeight="1" x14ac:dyDescent="0.25">
      <c r="A970" s="139">
        <v>1210</v>
      </c>
      <c r="B970" s="139" t="s">
        <v>6100</v>
      </c>
      <c r="C970" s="139" t="s">
        <v>6097</v>
      </c>
      <c r="D970" s="139">
        <v>280.66899999999998</v>
      </c>
      <c r="E970" s="139">
        <v>941.6</v>
      </c>
      <c r="F970" s="140">
        <v>264277.93</v>
      </c>
      <c r="G970" s="139">
        <v>0</v>
      </c>
      <c r="H970" s="140">
        <v>0</v>
      </c>
      <c r="I970" s="140">
        <v>0</v>
      </c>
      <c r="J970" s="140">
        <v>264277.93</v>
      </c>
      <c r="K970" s="139" t="s">
        <v>4989</v>
      </c>
      <c r="L970" s="139" t="s">
        <v>7</v>
      </c>
      <c r="M970" s="202"/>
    </row>
    <row r="971" spans="1:13" ht="20.100000000000001" customHeight="1" x14ac:dyDescent="0.25">
      <c r="A971" s="139">
        <v>1211</v>
      </c>
      <c r="B971" s="139" t="s">
        <v>6101</v>
      </c>
      <c r="C971" s="139" t="s">
        <v>6097</v>
      </c>
      <c r="D971" s="139">
        <v>160.33600000000001</v>
      </c>
      <c r="E971" s="139">
        <v>941.6</v>
      </c>
      <c r="F971" s="140">
        <v>150972.38</v>
      </c>
      <c r="G971" s="139">
        <v>0</v>
      </c>
      <c r="H971" s="140">
        <v>0</v>
      </c>
      <c r="I971" s="140">
        <v>0</v>
      </c>
      <c r="J971" s="140">
        <v>150972.38</v>
      </c>
      <c r="K971" s="139" t="s">
        <v>4989</v>
      </c>
      <c r="L971" s="139" t="s">
        <v>7</v>
      </c>
      <c r="M971" s="202"/>
    </row>
    <row r="972" spans="1:13" ht="20.100000000000001" customHeight="1" x14ac:dyDescent="0.25">
      <c r="A972" s="139">
        <v>1212</v>
      </c>
      <c r="B972" s="139" t="s">
        <v>6102</v>
      </c>
      <c r="C972" s="139" t="s">
        <v>6097</v>
      </c>
      <c r="D972" s="139">
        <v>1093.596</v>
      </c>
      <c r="E972" s="139">
        <v>941.6</v>
      </c>
      <c r="F972" s="140">
        <v>1029729.99</v>
      </c>
      <c r="G972" s="139">
        <v>0</v>
      </c>
      <c r="H972" s="140">
        <v>0</v>
      </c>
      <c r="I972" s="140">
        <v>0</v>
      </c>
      <c r="J972" s="140">
        <v>1029729.99</v>
      </c>
      <c r="K972" s="139" t="s">
        <v>4989</v>
      </c>
      <c r="L972" s="139" t="s">
        <v>7</v>
      </c>
      <c r="M972" s="202"/>
    </row>
    <row r="973" spans="1:13" ht="20.100000000000001" customHeight="1" x14ac:dyDescent="0.25">
      <c r="A973" s="139">
        <v>1213</v>
      </c>
      <c r="B973" s="139" t="s">
        <v>6103</v>
      </c>
      <c r="C973" s="139" t="s">
        <v>6097</v>
      </c>
      <c r="D973" s="139">
        <v>448.637</v>
      </c>
      <c r="E973" s="139">
        <v>941.6</v>
      </c>
      <c r="F973" s="140">
        <v>422436.6</v>
      </c>
      <c r="G973" s="139">
        <v>0</v>
      </c>
      <c r="H973" s="140">
        <v>0</v>
      </c>
      <c r="I973" s="140">
        <v>0</v>
      </c>
      <c r="J973" s="140">
        <v>422436.6</v>
      </c>
      <c r="K973" s="139" t="s">
        <v>4989</v>
      </c>
      <c r="L973" s="139" t="s">
        <v>7</v>
      </c>
      <c r="M973" s="202"/>
    </row>
    <row r="974" spans="1:13" ht="20.100000000000001" customHeight="1" x14ac:dyDescent="0.25">
      <c r="A974" s="139">
        <v>1214</v>
      </c>
      <c r="B974" s="139" t="s">
        <v>6104</v>
      </c>
      <c r="C974" s="139" t="s">
        <v>6097</v>
      </c>
      <c r="D974" s="139">
        <v>405.45400000000001</v>
      </c>
      <c r="E974" s="139">
        <v>941.6</v>
      </c>
      <c r="F974" s="140">
        <v>381775.49</v>
      </c>
      <c r="G974" s="139">
        <v>0</v>
      </c>
      <c r="H974" s="140">
        <v>0</v>
      </c>
      <c r="I974" s="140">
        <v>0</v>
      </c>
      <c r="J974" s="140">
        <v>381775.49</v>
      </c>
      <c r="K974" s="139" t="s">
        <v>4989</v>
      </c>
      <c r="L974" s="139" t="s">
        <v>7</v>
      </c>
      <c r="M974" s="202"/>
    </row>
    <row r="975" spans="1:13" ht="20.100000000000001" customHeight="1" x14ac:dyDescent="0.25">
      <c r="A975" s="139">
        <v>1217</v>
      </c>
      <c r="B975" s="139" t="s">
        <v>6105</v>
      </c>
      <c r="C975" s="139" t="s">
        <v>6097</v>
      </c>
      <c r="D975" s="139">
        <v>5166.37</v>
      </c>
      <c r="E975" s="139">
        <v>941.6</v>
      </c>
      <c r="F975" s="140">
        <v>4864653.99</v>
      </c>
      <c r="G975" s="139">
        <v>0</v>
      </c>
      <c r="H975" s="140">
        <v>0</v>
      </c>
      <c r="I975" s="140">
        <v>0</v>
      </c>
      <c r="J975" s="140">
        <v>4864653.99</v>
      </c>
      <c r="K975" s="139" t="s">
        <v>5010</v>
      </c>
      <c r="L975" s="139" t="s">
        <v>7</v>
      </c>
      <c r="M975" s="202"/>
    </row>
    <row r="976" spans="1:13" ht="20.100000000000001" customHeight="1" x14ac:dyDescent="0.25">
      <c r="A976" s="139">
        <v>1218</v>
      </c>
      <c r="B976" s="139" t="s">
        <v>6106</v>
      </c>
      <c r="C976" s="139" t="s">
        <v>6097</v>
      </c>
      <c r="D976" s="139">
        <v>3235.5340000000001</v>
      </c>
      <c r="E976" s="139">
        <v>941.6</v>
      </c>
      <c r="F976" s="140">
        <v>3046578.81</v>
      </c>
      <c r="G976" s="139">
        <v>0</v>
      </c>
      <c r="H976" s="140">
        <v>0</v>
      </c>
      <c r="I976" s="140">
        <v>0</v>
      </c>
      <c r="J976" s="140">
        <v>3046578.81</v>
      </c>
      <c r="K976" s="139" t="s">
        <v>5010</v>
      </c>
      <c r="L976" s="139" t="s">
        <v>7</v>
      </c>
      <c r="M976" s="202"/>
    </row>
    <row r="977" spans="1:13" ht="20.100000000000001" customHeight="1" x14ac:dyDescent="0.25">
      <c r="A977" s="139">
        <v>1219</v>
      </c>
      <c r="B977" s="139" t="s">
        <v>6107</v>
      </c>
      <c r="C977" s="139" t="s">
        <v>6097</v>
      </c>
      <c r="D977" s="139">
        <v>3684.99</v>
      </c>
      <c r="E977" s="139">
        <v>941.6</v>
      </c>
      <c r="F977" s="140">
        <v>3469786.58</v>
      </c>
      <c r="G977" s="139">
        <v>0</v>
      </c>
      <c r="H977" s="140">
        <v>0</v>
      </c>
      <c r="I977" s="140">
        <v>0</v>
      </c>
      <c r="J977" s="140">
        <v>3469786.58</v>
      </c>
      <c r="K977" s="139" t="s">
        <v>5010</v>
      </c>
      <c r="L977" s="139" t="s">
        <v>7</v>
      </c>
      <c r="M977" s="202"/>
    </row>
    <row r="978" spans="1:13" ht="20.100000000000001" customHeight="1" x14ac:dyDescent="0.25">
      <c r="A978" s="139">
        <v>1220</v>
      </c>
      <c r="B978" s="139" t="s">
        <v>6108</v>
      </c>
      <c r="C978" s="139" t="s">
        <v>6097</v>
      </c>
      <c r="D978" s="139">
        <v>3766.0520000000001</v>
      </c>
      <c r="E978" s="139">
        <v>941.6</v>
      </c>
      <c r="F978" s="140">
        <v>3546114.56</v>
      </c>
      <c r="G978" s="139">
        <v>0</v>
      </c>
      <c r="H978" s="140">
        <v>0</v>
      </c>
      <c r="I978" s="140">
        <v>0</v>
      </c>
      <c r="J978" s="140">
        <v>3546114.56</v>
      </c>
      <c r="K978" s="139" t="s">
        <v>5010</v>
      </c>
      <c r="L978" s="139" t="s">
        <v>7</v>
      </c>
      <c r="M978" s="202"/>
    </row>
    <row r="979" spans="1:13" ht="20.100000000000001" customHeight="1" x14ac:dyDescent="0.25">
      <c r="A979" s="139">
        <v>1221</v>
      </c>
      <c r="B979" s="139" t="s">
        <v>6109</v>
      </c>
      <c r="C979" s="139" t="s">
        <v>6097</v>
      </c>
      <c r="D979" s="139">
        <v>17269.251</v>
      </c>
      <c r="E979" s="139">
        <v>941.6</v>
      </c>
      <c r="F979" s="140">
        <v>16260726.74</v>
      </c>
      <c r="G979" s="139">
        <v>0</v>
      </c>
      <c r="H979" s="140">
        <v>0</v>
      </c>
      <c r="I979" s="140">
        <v>0</v>
      </c>
      <c r="J979" s="140">
        <v>16260726.74</v>
      </c>
      <c r="K979" s="139" t="s">
        <v>5010</v>
      </c>
      <c r="L979" s="139" t="s">
        <v>7</v>
      </c>
      <c r="M979" s="202"/>
    </row>
    <row r="980" spans="1:13" ht="20.100000000000001" customHeight="1" x14ac:dyDescent="0.25">
      <c r="A980" s="139">
        <v>1222</v>
      </c>
      <c r="B980" s="139" t="s">
        <v>6110</v>
      </c>
      <c r="C980" s="139" t="s">
        <v>6097</v>
      </c>
      <c r="D980" s="139">
        <v>494.55599999999998</v>
      </c>
      <c r="E980" s="139">
        <v>941.6</v>
      </c>
      <c r="F980" s="140">
        <v>465673.93</v>
      </c>
      <c r="G980" s="139">
        <v>0</v>
      </c>
      <c r="H980" s="140">
        <v>0</v>
      </c>
      <c r="I980" s="140">
        <v>0</v>
      </c>
      <c r="J980" s="140">
        <v>465673.93</v>
      </c>
      <c r="K980" s="139" t="s">
        <v>5010</v>
      </c>
      <c r="L980" s="139" t="s">
        <v>7</v>
      </c>
      <c r="M980" s="202"/>
    </row>
    <row r="981" spans="1:13" ht="20.100000000000001" customHeight="1" x14ac:dyDescent="0.25">
      <c r="A981" s="139">
        <v>1223</v>
      </c>
      <c r="B981" s="139" t="s">
        <v>6111</v>
      </c>
      <c r="C981" s="139" t="s">
        <v>6097</v>
      </c>
      <c r="D981" s="139">
        <v>709.673</v>
      </c>
      <c r="E981" s="139">
        <v>941.6</v>
      </c>
      <c r="F981" s="140">
        <v>668228.1</v>
      </c>
      <c r="G981" s="139">
        <v>0</v>
      </c>
      <c r="H981" s="140">
        <v>0</v>
      </c>
      <c r="I981" s="140">
        <v>0</v>
      </c>
      <c r="J981" s="140">
        <v>668228.1</v>
      </c>
      <c r="K981" s="139" t="s">
        <v>5010</v>
      </c>
      <c r="L981" s="139" t="s">
        <v>7</v>
      </c>
      <c r="M981" s="202"/>
    </row>
    <row r="982" spans="1:13" ht="20.100000000000001" customHeight="1" x14ac:dyDescent="0.25">
      <c r="A982" s="139">
        <v>1224</v>
      </c>
      <c r="B982" s="139" t="s">
        <v>6112</v>
      </c>
      <c r="C982" s="139" t="s">
        <v>6097</v>
      </c>
      <c r="D982" s="139">
        <v>417.61500000000001</v>
      </c>
      <c r="E982" s="139">
        <v>941.6</v>
      </c>
      <c r="F982" s="140">
        <v>393226.28</v>
      </c>
      <c r="G982" s="139">
        <v>0</v>
      </c>
      <c r="H982" s="140">
        <v>0</v>
      </c>
      <c r="I982" s="140">
        <v>0</v>
      </c>
      <c r="J982" s="140">
        <v>393226.28</v>
      </c>
      <c r="K982" s="139" t="s">
        <v>5010</v>
      </c>
      <c r="L982" s="139" t="s">
        <v>7</v>
      </c>
      <c r="M982" s="202"/>
    </row>
    <row r="983" spans="1:13" ht="20.100000000000001" customHeight="1" x14ac:dyDescent="0.25">
      <c r="A983" s="139">
        <v>1225</v>
      </c>
      <c r="B983" s="139" t="s">
        <v>6113</v>
      </c>
      <c r="C983" s="139" t="s">
        <v>6097</v>
      </c>
      <c r="D983" s="139">
        <v>7739.58</v>
      </c>
      <c r="E983" s="139">
        <v>941.6</v>
      </c>
      <c r="F983" s="140">
        <v>7287588.5300000003</v>
      </c>
      <c r="G983" s="139">
        <v>0</v>
      </c>
      <c r="H983" s="140">
        <v>0</v>
      </c>
      <c r="I983" s="140">
        <v>0</v>
      </c>
      <c r="J983" s="140">
        <v>7287588.5300000003</v>
      </c>
      <c r="K983" s="139" t="s">
        <v>5010</v>
      </c>
      <c r="L983" s="139" t="s">
        <v>7</v>
      </c>
      <c r="M983" s="202"/>
    </row>
    <row r="984" spans="1:13" ht="20.100000000000001" customHeight="1" x14ac:dyDescent="0.25">
      <c r="A984" s="139">
        <v>1226</v>
      </c>
      <c r="B984" s="139" t="s">
        <v>6114</v>
      </c>
      <c r="C984" s="139" t="s">
        <v>6097</v>
      </c>
      <c r="D984" s="139">
        <v>269.17399999999998</v>
      </c>
      <c r="E984" s="139">
        <v>941.6</v>
      </c>
      <c r="F984" s="140">
        <v>253454.24</v>
      </c>
      <c r="G984" s="139">
        <v>0</v>
      </c>
      <c r="H984" s="140">
        <v>0</v>
      </c>
      <c r="I984" s="140">
        <v>0</v>
      </c>
      <c r="J984" s="140">
        <v>253454.24</v>
      </c>
      <c r="K984" s="139" t="s">
        <v>5010</v>
      </c>
      <c r="L984" s="139" t="s">
        <v>7</v>
      </c>
      <c r="M984" s="202"/>
    </row>
    <row r="985" spans="1:13" ht="20.100000000000001" customHeight="1" x14ac:dyDescent="0.25">
      <c r="A985" s="139">
        <v>1227</v>
      </c>
      <c r="B985" s="139" t="s">
        <v>5456</v>
      </c>
      <c r="C985" s="139" t="s">
        <v>6097</v>
      </c>
      <c r="D985" s="139">
        <v>115453.632</v>
      </c>
      <c r="E985" s="139">
        <v>941.6</v>
      </c>
      <c r="F985" s="140">
        <v>108711139.89</v>
      </c>
      <c r="G985" s="139">
        <v>0</v>
      </c>
      <c r="H985" s="140">
        <v>0</v>
      </c>
      <c r="I985" s="140">
        <v>0</v>
      </c>
      <c r="J985" s="140">
        <v>108711139.89</v>
      </c>
      <c r="K985" s="139" t="s">
        <v>4982</v>
      </c>
      <c r="L985" s="139" t="s">
        <v>7</v>
      </c>
      <c r="M985" s="202"/>
    </row>
    <row r="986" spans="1:13" ht="20.100000000000001" customHeight="1" x14ac:dyDescent="0.25">
      <c r="A986" s="139">
        <v>1228</v>
      </c>
      <c r="B986" s="139" t="s">
        <v>6115</v>
      </c>
      <c r="C986" s="139" t="s">
        <v>6116</v>
      </c>
      <c r="D986" s="139">
        <v>3972.24</v>
      </c>
      <c r="E986" s="139">
        <v>650</v>
      </c>
      <c r="F986" s="140">
        <v>2581956</v>
      </c>
      <c r="G986" s="139">
        <v>0</v>
      </c>
      <c r="H986" s="140">
        <v>0</v>
      </c>
      <c r="I986" s="140">
        <v>0</v>
      </c>
      <c r="J986" s="140">
        <v>2581956</v>
      </c>
      <c r="K986" s="139" t="s">
        <v>4978</v>
      </c>
      <c r="L986" s="139" t="s">
        <v>7</v>
      </c>
      <c r="M986" s="202"/>
    </row>
    <row r="987" spans="1:13" ht="20.100000000000001" customHeight="1" x14ac:dyDescent="0.25">
      <c r="A987" s="139">
        <v>1229</v>
      </c>
      <c r="B987" s="139" t="s">
        <v>6117</v>
      </c>
      <c r="C987" s="139" t="s">
        <v>6116</v>
      </c>
      <c r="D987" s="139">
        <v>6094.8</v>
      </c>
      <c r="E987" s="139">
        <v>650</v>
      </c>
      <c r="F987" s="140">
        <v>3961620</v>
      </c>
      <c r="G987" s="139">
        <v>0</v>
      </c>
      <c r="H987" s="140">
        <v>0</v>
      </c>
      <c r="I987" s="140">
        <v>0</v>
      </c>
      <c r="J987" s="140">
        <v>3961620</v>
      </c>
      <c r="K987" s="139" t="s">
        <v>4978</v>
      </c>
      <c r="L987" s="139" t="s">
        <v>7</v>
      </c>
      <c r="M987" s="202"/>
    </row>
    <row r="988" spans="1:13" ht="20.100000000000001" customHeight="1" x14ac:dyDescent="0.25">
      <c r="A988" s="139">
        <v>1230</v>
      </c>
      <c r="B988" s="139" t="s">
        <v>6118</v>
      </c>
      <c r="C988" s="139" t="s">
        <v>6116</v>
      </c>
      <c r="D988" s="139">
        <v>5828.05</v>
      </c>
      <c r="E988" s="139">
        <v>650</v>
      </c>
      <c r="F988" s="140">
        <v>3788232.5</v>
      </c>
      <c r="G988" s="139">
        <v>0</v>
      </c>
      <c r="H988" s="140">
        <v>0</v>
      </c>
      <c r="I988" s="140">
        <v>0</v>
      </c>
      <c r="J988" s="140">
        <v>3788232.5</v>
      </c>
      <c r="K988" s="139" t="s">
        <v>4978</v>
      </c>
      <c r="L988" s="139" t="s">
        <v>7</v>
      </c>
      <c r="M988" s="202"/>
    </row>
    <row r="989" spans="1:13" ht="20.100000000000001" customHeight="1" x14ac:dyDescent="0.25">
      <c r="A989" s="139">
        <v>1231</v>
      </c>
      <c r="B989" s="139" t="s">
        <v>6119</v>
      </c>
      <c r="C989" s="139" t="s">
        <v>6116</v>
      </c>
      <c r="D989" s="139">
        <v>165.48</v>
      </c>
      <c r="E989" s="139">
        <v>650</v>
      </c>
      <c r="F989" s="140">
        <v>107562</v>
      </c>
      <c r="G989" s="139">
        <v>0</v>
      </c>
      <c r="H989" s="140">
        <v>0</v>
      </c>
      <c r="I989" s="140">
        <v>0</v>
      </c>
      <c r="J989" s="140">
        <v>107562</v>
      </c>
      <c r="K989" s="139" t="s">
        <v>4989</v>
      </c>
      <c r="L989" s="139" t="s">
        <v>7</v>
      </c>
      <c r="M989" s="202"/>
    </row>
    <row r="990" spans="1:13" ht="20.100000000000001" customHeight="1" x14ac:dyDescent="0.25">
      <c r="A990" s="139">
        <v>1232</v>
      </c>
      <c r="B990" s="139" t="s">
        <v>6120</v>
      </c>
      <c r="C990" s="139" t="s">
        <v>6116</v>
      </c>
      <c r="D990" s="139">
        <v>1803.86</v>
      </c>
      <c r="E990" s="139">
        <v>650</v>
      </c>
      <c r="F990" s="140">
        <v>1172509</v>
      </c>
      <c r="G990" s="139">
        <v>0</v>
      </c>
      <c r="H990" s="140">
        <v>0</v>
      </c>
      <c r="I990" s="140">
        <v>0</v>
      </c>
      <c r="J990" s="140">
        <v>1172509</v>
      </c>
      <c r="K990" s="139" t="s">
        <v>4989</v>
      </c>
      <c r="L990" s="139" t="s">
        <v>7</v>
      </c>
      <c r="M990" s="202"/>
    </row>
    <row r="991" spans="1:13" ht="20.100000000000001" customHeight="1" x14ac:dyDescent="0.25">
      <c r="A991" s="139">
        <v>1233</v>
      </c>
      <c r="B991" s="139" t="s">
        <v>6121</v>
      </c>
      <c r="C991" s="139" t="s">
        <v>6116</v>
      </c>
      <c r="D991" s="139">
        <v>400</v>
      </c>
      <c r="E991" s="139">
        <v>650</v>
      </c>
      <c r="F991" s="140">
        <v>260000</v>
      </c>
      <c r="G991" s="139">
        <v>0</v>
      </c>
      <c r="H991" s="140">
        <v>0</v>
      </c>
      <c r="I991" s="140">
        <v>0</v>
      </c>
      <c r="J991" s="140">
        <v>260000</v>
      </c>
      <c r="K991" s="139" t="s">
        <v>4989</v>
      </c>
      <c r="L991" s="139" t="s">
        <v>7</v>
      </c>
      <c r="M991" s="202"/>
    </row>
    <row r="992" spans="1:13" ht="20.100000000000001" customHeight="1" x14ac:dyDescent="0.25">
      <c r="A992" s="139">
        <v>1234</v>
      </c>
      <c r="B992" s="139" t="s">
        <v>6122</v>
      </c>
      <c r="C992" s="139" t="s">
        <v>6116</v>
      </c>
      <c r="D992" s="139">
        <v>1907.7</v>
      </c>
      <c r="E992" s="139">
        <v>650</v>
      </c>
      <c r="F992" s="140">
        <v>1240005</v>
      </c>
      <c r="G992" s="139">
        <v>0</v>
      </c>
      <c r="H992" s="140">
        <v>0</v>
      </c>
      <c r="I992" s="140">
        <v>0</v>
      </c>
      <c r="J992" s="140">
        <v>1240005</v>
      </c>
      <c r="K992" s="139" t="s">
        <v>4989</v>
      </c>
      <c r="L992" s="139" t="s">
        <v>7</v>
      </c>
      <c r="M992" s="202"/>
    </row>
    <row r="993" spans="1:13" ht="20.100000000000001" customHeight="1" x14ac:dyDescent="0.25">
      <c r="A993" s="139">
        <v>1235</v>
      </c>
      <c r="B993" s="139" t="s">
        <v>6123</v>
      </c>
      <c r="C993" s="139" t="s">
        <v>6116</v>
      </c>
      <c r="D993" s="139">
        <v>3548.48</v>
      </c>
      <c r="E993" s="139">
        <v>650</v>
      </c>
      <c r="F993" s="140">
        <v>2306512</v>
      </c>
      <c r="G993" s="139">
        <v>0</v>
      </c>
      <c r="H993" s="140">
        <v>0</v>
      </c>
      <c r="I993" s="140">
        <v>0</v>
      </c>
      <c r="J993" s="140">
        <v>2306512</v>
      </c>
      <c r="K993" s="139" t="s">
        <v>4989</v>
      </c>
      <c r="L993" s="139" t="s">
        <v>7</v>
      </c>
      <c r="M993" s="202"/>
    </row>
    <row r="994" spans="1:13" ht="20.100000000000001" customHeight="1" x14ac:dyDescent="0.25">
      <c r="A994" s="139">
        <v>1236</v>
      </c>
      <c r="B994" s="139" t="s">
        <v>6124</v>
      </c>
      <c r="C994" s="139" t="s">
        <v>6116</v>
      </c>
      <c r="D994" s="139">
        <v>245.49</v>
      </c>
      <c r="E994" s="139">
        <v>650</v>
      </c>
      <c r="F994" s="140">
        <v>159568.5</v>
      </c>
      <c r="G994" s="139">
        <v>0</v>
      </c>
      <c r="H994" s="140">
        <v>0</v>
      </c>
      <c r="I994" s="140">
        <v>0</v>
      </c>
      <c r="J994" s="140">
        <v>159568.5</v>
      </c>
      <c r="K994" s="139" t="s">
        <v>4989</v>
      </c>
      <c r="L994" s="139" t="s">
        <v>7</v>
      </c>
      <c r="M994" s="202"/>
    </row>
    <row r="995" spans="1:13" ht="20.100000000000001" customHeight="1" x14ac:dyDescent="0.25">
      <c r="A995" s="139">
        <v>1237</v>
      </c>
      <c r="B995" s="139" t="s">
        <v>6125</v>
      </c>
      <c r="C995" s="139" t="s">
        <v>6116</v>
      </c>
      <c r="D995" s="139">
        <v>2256.21</v>
      </c>
      <c r="E995" s="139">
        <v>650</v>
      </c>
      <c r="F995" s="140">
        <v>1466536.5</v>
      </c>
      <c r="G995" s="139">
        <v>0</v>
      </c>
      <c r="H995" s="140">
        <v>0</v>
      </c>
      <c r="I995" s="140">
        <v>0</v>
      </c>
      <c r="J995" s="140">
        <v>1466536.5</v>
      </c>
      <c r="K995" s="139" t="s">
        <v>4980</v>
      </c>
      <c r="L995" s="139" t="s">
        <v>8</v>
      </c>
      <c r="M995" s="202"/>
    </row>
    <row r="996" spans="1:13" ht="20.100000000000001" customHeight="1" x14ac:dyDescent="0.25">
      <c r="A996" s="139">
        <v>1238</v>
      </c>
      <c r="B996" s="139" t="s">
        <v>6126</v>
      </c>
      <c r="C996" s="139" t="s">
        <v>6116</v>
      </c>
      <c r="D996" s="139">
        <v>2254.0300000000002</v>
      </c>
      <c r="E996" s="139">
        <v>650</v>
      </c>
      <c r="F996" s="140">
        <v>1465119.5</v>
      </c>
      <c r="G996" s="139">
        <v>0</v>
      </c>
      <c r="H996" s="140">
        <v>0</v>
      </c>
      <c r="I996" s="140">
        <v>0</v>
      </c>
      <c r="J996" s="140">
        <v>1465119.5</v>
      </c>
      <c r="K996" s="139" t="s">
        <v>4980</v>
      </c>
      <c r="L996" s="139" t="s">
        <v>8</v>
      </c>
      <c r="M996" s="202"/>
    </row>
    <row r="997" spans="1:13" ht="20.100000000000001" customHeight="1" x14ac:dyDescent="0.25">
      <c r="A997" s="139">
        <v>1239</v>
      </c>
      <c r="B997" s="139" t="s">
        <v>6127</v>
      </c>
      <c r="C997" s="139" t="s">
        <v>6116</v>
      </c>
      <c r="D997" s="139">
        <v>2492.9699999999998</v>
      </c>
      <c r="E997" s="139">
        <v>650</v>
      </c>
      <c r="F997" s="140">
        <v>1620430.5</v>
      </c>
      <c r="G997" s="139">
        <v>0</v>
      </c>
      <c r="H997" s="140">
        <v>0</v>
      </c>
      <c r="I997" s="140">
        <v>0</v>
      </c>
      <c r="J997" s="140">
        <v>1620430.5</v>
      </c>
      <c r="K997" s="139" t="s">
        <v>4980</v>
      </c>
      <c r="L997" s="139" t="s">
        <v>8</v>
      </c>
      <c r="M997" s="202"/>
    </row>
    <row r="998" spans="1:13" ht="20.100000000000001" customHeight="1" x14ac:dyDescent="0.25">
      <c r="A998" s="139">
        <v>1240</v>
      </c>
      <c r="B998" s="139" t="s">
        <v>6128</v>
      </c>
      <c r="C998" s="139" t="s">
        <v>6116</v>
      </c>
      <c r="D998" s="139">
        <v>8818.73</v>
      </c>
      <c r="E998" s="139">
        <v>650</v>
      </c>
      <c r="F998" s="140">
        <v>5732174.5</v>
      </c>
      <c r="G998" s="139">
        <v>0</v>
      </c>
      <c r="H998" s="140">
        <v>0</v>
      </c>
      <c r="I998" s="140">
        <v>0</v>
      </c>
      <c r="J998" s="140">
        <v>5732174.5</v>
      </c>
      <c r="K998" s="139" t="s">
        <v>4980</v>
      </c>
      <c r="L998" s="139" t="s">
        <v>8</v>
      </c>
      <c r="M998" s="202"/>
    </row>
    <row r="999" spans="1:13" ht="20.100000000000001" customHeight="1" x14ac:dyDescent="0.25">
      <c r="A999" s="139">
        <v>1241</v>
      </c>
      <c r="B999" s="139" t="s">
        <v>6129</v>
      </c>
      <c r="C999" s="139" t="s">
        <v>6116</v>
      </c>
      <c r="D999" s="139">
        <v>7751.97</v>
      </c>
      <c r="E999" s="139">
        <v>650</v>
      </c>
      <c r="F999" s="140">
        <v>5038780.5</v>
      </c>
      <c r="G999" s="139">
        <v>0</v>
      </c>
      <c r="H999" s="140">
        <v>0</v>
      </c>
      <c r="I999" s="140">
        <v>0</v>
      </c>
      <c r="J999" s="140">
        <v>5038780.5</v>
      </c>
      <c r="K999" s="139" t="s">
        <v>4980</v>
      </c>
      <c r="L999" s="139" t="s">
        <v>8</v>
      </c>
      <c r="M999" s="202"/>
    </row>
    <row r="1000" spans="1:13" ht="20.100000000000001" customHeight="1" x14ac:dyDescent="0.25">
      <c r="A1000" s="139">
        <v>1242</v>
      </c>
      <c r="B1000" s="139" t="s">
        <v>6130</v>
      </c>
      <c r="C1000" s="139" t="s">
        <v>6116</v>
      </c>
      <c r="D1000" s="139">
        <v>14304.27</v>
      </c>
      <c r="E1000" s="139">
        <v>650</v>
      </c>
      <c r="F1000" s="140">
        <v>9297775.5</v>
      </c>
      <c r="G1000" s="139">
        <v>0</v>
      </c>
      <c r="H1000" s="140">
        <v>0</v>
      </c>
      <c r="I1000" s="140">
        <v>0</v>
      </c>
      <c r="J1000" s="140">
        <v>9297775.5</v>
      </c>
      <c r="K1000" s="139" t="s">
        <v>4980</v>
      </c>
      <c r="L1000" s="139" t="s">
        <v>8</v>
      </c>
      <c r="M1000" s="202"/>
    </row>
    <row r="1001" spans="1:13" ht="20.100000000000001" customHeight="1" x14ac:dyDescent="0.25">
      <c r="A1001" s="139">
        <v>1243</v>
      </c>
      <c r="B1001" s="139" t="s">
        <v>6131</v>
      </c>
      <c r="C1001" s="139" t="s">
        <v>6116</v>
      </c>
      <c r="D1001" s="139">
        <v>9154.2900000000009</v>
      </c>
      <c r="E1001" s="139">
        <v>650</v>
      </c>
      <c r="F1001" s="140">
        <v>5950288.5</v>
      </c>
      <c r="G1001" s="139">
        <v>0</v>
      </c>
      <c r="H1001" s="140">
        <v>0</v>
      </c>
      <c r="I1001" s="140">
        <v>0</v>
      </c>
      <c r="J1001" s="140">
        <v>5950288.5</v>
      </c>
      <c r="K1001" s="139" t="s">
        <v>4980</v>
      </c>
      <c r="L1001" s="139" t="s">
        <v>8</v>
      </c>
      <c r="M1001" s="202"/>
    </row>
    <row r="1002" spans="1:13" ht="20.100000000000001" customHeight="1" x14ac:dyDescent="0.25">
      <c r="A1002" s="139">
        <v>1244</v>
      </c>
      <c r="B1002" s="139" t="s">
        <v>6132</v>
      </c>
      <c r="C1002" s="139" t="s">
        <v>6116</v>
      </c>
      <c r="D1002" s="139">
        <v>5347.11</v>
      </c>
      <c r="E1002" s="139">
        <v>650</v>
      </c>
      <c r="F1002" s="140">
        <v>3475621.5</v>
      </c>
      <c r="G1002" s="139">
        <v>0</v>
      </c>
      <c r="H1002" s="140">
        <v>0</v>
      </c>
      <c r="I1002" s="140">
        <v>0</v>
      </c>
      <c r="J1002" s="140">
        <v>3475621.5</v>
      </c>
      <c r="K1002" s="139" t="s">
        <v>4980</v>
      </c>
      <c r="L1002" s="139" t="s">
        <v>8</v>
      </c>
      <c r="M1002" s="202"/>
    </row>
    <row r="1003" spans="1:13" ht="20.100000000000001" customHeight="1" x14ac:dyDescent="0.25">
      <c r="A1003" s="139">
        <v>1245</v>
      </c>
      <c r="B1003" s="139" t="s">
        <v>5809</v>
      </c>
      <c r="C1003" s="139" t="s">
        <v>6116</v>
      </c>
      <c r="D1003" s="139">
        <v>77555.5</v>
      </c>
      <c r="E1003" s="139">
        <v>650</v>
      </c>
      <c r="F1003" s="140">
        <v>50411075</v>
      </c>
      <c r="G1003" s="139">
        <v>0</v>
      </c>
      <c r="H1003" s="140">
        <v>0</v>
      </c>
      <c r="I1003" s="140">
        <v>0</v>
      </c>
      <c r="J1003" s="140">
        <v>50411075</v>
      </c>
      <c r="K1003" s="139" t="s">
        <v>4982</v>
      </c>
      <c r="L1003" s="139" t="s">
        <v>7</v>
      </c>
      <c r="M1003" s="202"/>
    </row>
    <row r="1004" spans="1:13" ht="20.100000000000001" customHeight="1" x14ac:dyDescent="0.25">
      <c r="A1004" s="139">
        <v>1246</v>
      </c>
      <c r="B1004" s="139" t="s">
        <v>6133</v>
      </c>
      <c r="C1004" s="139" t="s">
        <v>6134</v>
      </c>
      <c r="D1004" s="139">
        <v>2092.0970000000002</v>
      </c>
      <c r="E1004" s="139">
        <v>1041.7</v>
      </c>
      <c r="F1004" s="140">
        <v>2179337.44</v>
      </c>
      <c r="G1004" s="139">
        <v>0</v>
      </c>
      <c r="H1004" s="140">
        <v>0</v>
      </c>
      <c r="I1004" s="140">
        <v>0</v>
      </c>
      <c r="J1004" s="140">
        <v>2179337.44</v>
      </c>
      <c r="K1004" s="139" t="s">
        <v>4982</v>
      </c>
      <c r="L1004" s="139" t="s">
        <v>7</v>
      </c>
      <c r="M1004" s="202"/>
    </row>
    <row r="1005" spans="1:13" ht="20.100000000000001" customHeight="1" x14ac:dyDescent="0.25">
      <c r="A1005" s="139">
        <v>1247</v>
      </c>
      <c r="B1005" s="139" t="s">
        <v>6135</v>
      </c>
      <c r="C1005" s="139" t="s">
        <v>6134</v>
      </c>
      <c r="D1005" s="139">
        <v>4335.2870000000003</v>
      </c>
      <c r="E1005" s="139">
        <v>1041.7</v>
      </c>
      <c r="F1005" s="140">
        <v>4516068.47</v>
      </c>
      <c r="G1005" s="139">
        <v>0</v>
      </c>
      <c r="H1005" s="140">
        <v>0</v>
      </c>
      <c r="I1005" s="140">
        <v>0</v>
      </c>
      <c r="J1005" s="140">
        <v>4516068.47</v>
      </c>
      <c r="K1005" s="139" t="s">
        <v>4982</v>
      </c>
      <c r="L1005" s="139" t="s">
        <v>7</v>
      </c>
      <c r="M1005" s="202"/>
    </row>
    <row r="1006" spans="1:13" ht="20.100000000000001" customHeight="1" x14ac:dyDescent="0.25">
      <c r="A1006" s="139">
        <v>1248</v>
      </c>
      <c r="B1006" s="139" t="s">
        <v>6136</v>
      </c>
      <c r="C1006" s="139" t="s">
        <v>6134</v>
      </c>
      <c r="D1006" s="139">
        <v>4900.8140000000003</v>
      </c>
      <c r="E1006" s="139">
        <v>1041.7</v>
      </c>
      <c r="F1006" s="140">
        <v>5105177.9400000004</v>
      </c>
      <c r="G1006" s="139">
        <v>0</v>
      </c>
      <c r="H1006" s="140">
        <v>0</v>
      </c>
      <c r="I1006" s="140">
        <v>0</v>
      </c>
      <c r="J1006" s="140">
        <v>5105177.9400000004</v>
      </c>
      <c r="K1006" s="139" t="s">
        <v>4982</v>
      </c>
      <c r="L1006" s="139" t="s">
        <v>7</v>
      </c>
      <c r="M1006" s="202"/>
    </row>
    <row r="1007" spans="1:13" ht="20.100000000000001" customHeight="1" x14ac:dyDescent="0.25">
      <c r="A1007" s="139">
        <v>1249</v>
      </c>
      <c r="B1007" s="139" t="s">
        <v>6137</v>
      </c>
      <c r="C1007" s="139" t="s">
        <v>6138</v>
      </c>
      <c r="D1007" s="139">
        <v>1473.7529999999999</v>
      </c>
      <c r="E1007" s="139">
        <v>1153.9000000000001</v>
      </c>
      <c r="F1007" s="140">
        <v>1700563.59</v>
      </c>
      <c r="G1007" s="139">
        <v>0</v>
      </c>
      <c r="H1007" s="140">
        <v>0</v>
      </c>
      <c r="I1007" s="140">
        <v>0</v>
      </c>
      <c r="J1007" s="140">
        <v>1700563.59</v>
      </c>
      <c r="K1007" s="139" t="s">
        <v>4980</v>
      </c>
      <c r="L1007" s="139" t="s">
        <v>8</v>
      </c>
      <c r="M1007" s="202"/>
    </row>
    <row r="1008" spans="1:13" ht="20.100000000000001" customHeight="1" x14ac:dyDescent="0.25">
      <c r="A1008" s="139">
        <v>1250</v>
      </c>
      <c r="B1008" s="139" t="s">
        <v>6139</v>
      </c>
      <c r="C1008" s="139" t="s">
        <v>6138</v>
      </c>
      <c r="D1008" s="139">
        <v>601.96400000000006</v>
      </c>
      <c r="E1008" s="139">
        <v>1153.9000000000001</v>
      </c>
      <c r="F1008" s="140">
        <v>694606.26</v>
      </c>
      <c r="G1008" s="139">
        <v>0</v>
      </c>
      <c r="H1008" s="140">
        <v>0</v>
      </c>
      <c r="I1008" s="140">
        <v>0</v>
      </c>
      <c r="J1008" s="140">
        <v>694606.26</v>
      </c>
      <c r="K1008" s="139" t="s">
        <v>4982</v>
      </c>
      <c r="L1008" s="139" t="s">
        <v>7</v>
      </c>
      <c r="M1008" s="202"/>
    </row>
    <row r="1009" spans="1:13" ht="20.100000000000001" customHeight="1" x14ac:dyDescent="0.25">
      <c r="A1009" s="139">
        <v>1251</v>
      </c>
      <c r="B1009" s="139" t="s">
        <v>6140</v>
      </c>
      <c r="C1009" s="139" t="s">
        <v>6138</v>
      </c>
      <c r="D1009" s="139">
        <v>7009.2290000000003</v>
      </c>
      <c r="E1009" s="139">
        <v>1153.9000000000001</v>
      </c>
      <c r="F1009" s="140">
        <v>8087949.3399999999</v>
      </c>
      <c r="G1009" s="139">
        <v>0</v>
      </c>
      <c r="H1009" s="140">
        <v>0</v>
      </c>
      <c r="I1009" s="140">
        <v>0</v>
      </c>
      <c r="J1009" s="140">
        <v>8087949.3399999999</v>
      </c>
      <c r="K1009" s="139" t="s">
        <v>4980</v>
      </c>
      <c r="L1009" s="139" t="s">
        <v>8</v>
      </c>
      <c r="M1009" s="202"/>
    </row>
    <row r="1010" spans="1:13" ht="20.100000000000001" customHeight="1" x14ac:dyDescent="0.25">
      <c r="A1010" s="139">
        <v>1252</v>
      </c>
      <c r="B1010" s="139" t="s">
        <v>6141</v>
      </c>
      <c r="C1010" s="139" t="s">
        <v>6138</v>
      </c>
      <c r="D1010" s="139">
        <v>547.22</v>
      </c>
      <c r="E1010" s="139">
        <v>1153.9000000000001</v>
      </c>
      <c r="F1010" s="140">
        <v>631437.16</v>
      </c>
      <c r="G1010" s="139">
        <v>0</v>
      </c>
      <c r="H1010" s="140">
        <v>0</v>
      </c>
      <c r="I1010" s="140">
        <v>0</v>
      </c>
      <c r="J1010" s="140">
        <v>631437.16</v>
      </c>
      <c r="K1010" s="139" t="s">
        <v>4982</v>
      </c>
      <c r="L1010" s="139" t="s">
        <v>7</v>
      </c>
      <c r="M1010" s="202"/>
    </row>
    <row r="1011" spans="1:13" ht="20.100000000000001" customHeight="1" x14ac:dyDescent="0.25">
      <c r="A1011" s="139">
        <v>1253</v>
      </c>
      <c r="B1011" s="139" t="s">
        <v>6142</v>
      </c>
      <c r="C1011" s="139" t="s">
        <v>6138</v>
      </c>
      <c r="D1011" s="139">
        <v>6542.415</v>
      </c>
      <c r="E1011" s="139">
        <v>1153.9000000000001</v>
      </c>
      <c r="F1011" s="140">
        <v>7549292.6699999999</v>
      </c>
      <c r="G1011" s="139">
        <v>0</v>
      </c>
      <c r="H1011" s="140">
        <v>0</v>
      </c>
      <c r="I1011" s="140">
        <v>0</v>
      </c>
      <c r="J1011" s="140">
        <v>7549292.6699999999</v>
      </c>
      <c r="K1011" s="139" t="s">
        <v>4980</v>
      </c>
      <c r="L1011" s="139" t="s">
        <v>8</v>
      </c>
      <c r="M1011" s="202"/>
    </row>
    <row r="1012" spans="1:13" ht="20.100000000000001" customHeight="1" x14ac:dyDescent="0.25">
      <c r="A1012" s="139">
        <v>1254</v>
      </c>
      <c r="B1012" s="139" t="s">
        <v>6143</v>
      </c>
      <c r="C1012" s="139" t="s">
        <v>6138</v>
      </c>
      <c r="D1012" s="139">
        <v>575.33799999999997</v>
      </c>
      <c r="E1012" s="139">
        <v>1153.9000000000001</v>
      </c>
      <c r="F1012" s="140">
        <v>663882.52</v>
      </c>
      <c r="G1012" s="139">
        <v>0</v>
      </c>
      <c r="H1012" s="140">
        <v>0</v>
      </c>
      <c r="I1012" s="140">
        <v>0</v>
      </c>
      <c r="J1012" s="140">
        <v>663882.52</v>
      </c>
      <c r="K1012" s="139" t="s">
        <v>4982</v>
      </c>
      <c r="L1012" s="139" t="s">
        <v>7</v>
      </c>
      <c r="M1012" s="202"/>
    </row>
    <row r="1013" spans="1:13" ht="20.100000000000001" customHeight="1" x14ac:dyDescent="0.25">
      <c r="A1013" s="139">
        <v>1255</v>
      </c>
      <c r="B1013" s="139" t="s">
        <v>6144</v>
      </c>
      <c r="C1013" s="139" t="s">
        <v>6138</v>
      </c>
      <c r="D1013" s="139">
        <v>583.98800000000006</v>
      </c>
      <c r="E1013" s="139">
        <v>1153.9000000000001</v>
      </c>
      <c r="F1013" s="140">
        <v>673863.75</v>
      </c>
      <c r="G1013" s="139">
        <v>0</v>
      </c>
      <c r="H1013" s="140">
        <v>0</v>
      </c>
      <c r="I1013" s="140">
        <v>0</v>
      </c>
      <c r="J1013" s="140">
        <v>673863.75</v>
      </c>
      <c r="K1013" s="139" t="s">
        <v>4982</v>
      </c>
      <c r="L1013" s="139" t="s">
        <v>7</v>
      </c>
      <c r="M1013" s="202"/>
    </row>
    <row r="1014" spans="1:13" ht="20.100000000000001" customHeight="1" x14ac:dyDescent="0.25">
      <c r="A1014" s="139">
        <v>1259</v>
      </c>
      <c r="B1014" s="139" t="s">
        <v>6145</v>
      </c>
      <c r="C1014" s="139" t="s">
        <v>6146</v>
      </c>
      <c r="D1014" s="139">
        <v>8964.57</v>
      </c>
      <c r="E1014" s="139">
        <v>705</v>
      </c>
      <c r="F1014" s="140">
        <v>6320021.8499999996</v>
      </c>
      <c r="G1014" s="139">
        <v>0</v>
      </c>
      <c r="H1014" s="140">
        <v>0</v>
      </c>
      <c r="I1014" s="140">
        <v>0</v>
      </c>
      <c r="J1014" s="140">
        <v>6320021.8499999996</v>
      </c>
      <c r="K1014" s="139" t="s">
        <v>4978</v>
      </c>
      <c r="L1014" s="139" t="s">
        <v>7</v>
      </c>
      <c r="M1014" s="202"/>
    </row>
    <row r="1015" spans="1:13" ht="20.100000000000001" customHeight="1" x14ac:dyDescent="0.25">
      <c r="A1015" s="139">
        <v>1260</v>
      </c>
      <c r="B1015" s="139" t="s">
        <v>6147</v>
      </c>
      <c r="C1015" s="139" t="s">
        <v>5519</v>
      </c>
      <c r="D1015" s="139">
        <v>515.96</v>
      </c>
      <c r="E1015" s="139">
        <v>635.79999999999995</v>
      </c>
      <c r="F1015" s="140">
        <v>328047.37</v>
      </c>
      <c r="G1015" s="139">
        <v>0</v>
      </c>
      <c r="H1015" s="140">
        <v>0</v>
      </c>
      <c r="I1015" s="140">
        <v>0</v>
      </c>
      <c r="J1015" s="140">
        <v>328047.37</v>
      </c>
      <c r="K1015" s="139" t="s">
        <v>5143</v>
      </c>
      <c r="L1015" s="139" t="s">
        <v>7</v>
      </c>
      <c r="M1015" s="202"/>
    </row>
    <row r="1016" spans="1:13" ht="20.100000000000001" customHeight="1" x14ac:dyDescent="0.25">
      <c r="A1016" s="139">
        <v>1261</v>
      </c>
      <c r="B1016" s="139" t="s">
        <v>6148</v>
      </c>
      <c r="C1016" s="139" t="s">
        <v>487</v>
      </c>
      <c r="D1016" s="139">
        <v>1009.443</v>
      </c>
      <c r="E1016" s="139">
        <v>1377.2</v>
      </c>
      <c r="F1016" s="140">
        <v>1390204.9</v>
      </c>
      <c r="G1016" s="139">
        <v>0</v>
      </c>
      <c r="H1016" s="140">
        <v>0</v>
      </c>
      <c r="I1016" s="140">
        <v>0</v>
      </c>
      <c r="J1016" s="140">
        <v>1390204.9</v>
      </c>
      <c r="K1016" s="139" t="s">
        <v>4978</v>
      </c>
      <c r="L1016" s="139" t="s">
        <v>7</v>
      </c>
      <c r="M1016" s="202"/>
    </row>
    <row r="1017" spans="1:13" ht="20.100000000000001" customHeight="1" x14ac:dyDescent="0.25">
      <c r="A1017" s="139">
        <v>1262</v>
      </c>
      <c r="B1017" s="139" t="s">
        <v>6149</v>
      </c>
      <c r="C1017" s="139" t="s">
        <v>5769</v>
      </c>
      <c r="D1017" s="139">
        <v>57666.447</v>
      </c>
      <c r="E1017" s="139">
        <v>548.9</v>
      </c>
      <c r="F1017" s="140">
        <v>31653112.760000002</v>
      </c>
      <c r="G1017" s="139">
        <v>0</v>
      </c>
      <c r="H1017" s="140">
        <v>0</v>
      </c>
      <c r="I1017" s="140">
        <v>0</v>
      </c>
      <c r="J1017" s="140">
        <v>31653112.760000002</v>
      </c>
      <c r="K1017" s="139" t="s">
        <v>4982</v>
      </c>
      <c r="L1017" s="139" t="s">
        <v>7</v>
      </c>
      <c r="M1017" s="202"/>
    </row>
    <row r="1018" spans="1:13" ht="20.100000000000001" customHeight="1" x14ac:dyDescent="0.25">
      <c r="A1018" s="139">
        <v>1263</v>
      </c>
      <c r="B1018" s="139" t="s">
        <v>6150</v>
      </c>
      <c r="C1018" s="139" t="s">
        <v>6151</v>
      </c>
      <c r="D1018" s="139">
        <v>2423.422</v>
      </c>
      <c r="E1018" s="139">
        <v>735.9</v>
      </c>
      <c r="F1018" s="140">
        <v>1783396.25</v>
      </c>
      <c r="G1018" s="139">
        <v>0</v>
      </c>
      <c r="H1018" s="140">
        <v>0</v>
      </c>
      <c r="I1018" s="140">
        <v>0</v>
      </c>
      <c r="J1018" s="140">
        <v>1783396.25</v>
      </c>
      <c r="K1018" s="139" t="s">
        <v>4982</v>
      </c>
      <c r="L1018" s="139" t="s">
        <v>7</v>
      </c>
      <c r="M1018" s="202"/>
    </row>
    <row r="1019" spans="1:13" ht="20.100000000000001" customHeight="1" x14ac:dyDescent="0.25">
      <c r="A1019" s="139">
        <v>1264</v>
      </c>
      <c r="B1019" s="139" t="s">
        <v>6152</v>
      </c>
      <c r="C1019" s="139" t="s">
        <v>6151</v>
      </c>
      <c r="D1019" s="139">
        <v>1346.25</v>
      </c>
      <c r="E1019" s="139">
        <v>735.9</v>
      </c>
      <c r="F1019" s="140">
        <v>990705.38</v>
      </c>
      <c r="G1019" s="139">
        <v>0</v>
      </c>
      <c r="H1019" s="140">
        <v>0</v>
      </c>
      <c r="I1019" s="140">
        <v>0</v>
      </c>
      <c r="J1019" s="140">
        <v>990705.38</v>
      </c>
      <c r="K1019" s="139" t="s">
        <v>4982</v>
      </c>
      <c r="L1019" s="139" t="s">
        <v>7</v>
      </c>
      <c r="M1019" s="202"/>
    </row>
    <row r="1020" spans="1:13" ht="20.100000000000001" customHeight="1" x14ac:dyDescent="0.25">
      <c r="A1020" s="139">
        <v>1265</v>
      </c>
      <c r="B1020" s="139" t="s">
        <v>6153</v>
      </c>
      <c r="C1020" s="139" t="s">
        <v>5751</v>
      </c>
      <c r="D1020" s="139">
        <v>195</v>
      </c>
      <c r="E1020" s="139">
        <v>536.79999999999995</v>
      </c>
      <c r="F1020" s="140">
        <v>104676</v>
      </c>
      <c r="G1020" s="139">
        <v>0</v>
      </c>
      <c r="H1020" s="140">
        <v>0</v>
      </c>
      <c r="I1020" s="140">
        <v>0</v>
      </c>
      <c r="J1020" s="140">
        <v>104676</v>
      </c>
      <c r="K1020" s="139" t="s">
        <v>4978</v>
      </c>
      <c r="L1020" s="139" t="s">
        <v>7</v>
      </c>
      <c r="M1020" s="202"/>
    </row>
    <row r="1021" spans="1:13" ht="20.100000000000001" customHeight="1" x14ac:dyDescent="0.25">
      <c r="A1021" s="139">
        <v>1266</v>
      </c>
      <c r="B1021" s="139" t="s">
        <v>6154</v>
      </c>
      <c r="C1021" s="139" t="s">
        <v>5751</v>
      </c>
      <c r="D1021" s="139">
        <v>195</v>
      </c>
      <c r="E1021" s="139">
        <v>536.79999999999995</v>
      </c>
      <c r="F1021" s="140">
        <v>104676</v>
      </c>
      <c r="G1021" s="139">
        <v>0</v>
      </c>
      <c r="H1021" s="140">
        <v>0</v>
      </c>
      <c r="I1021" s="140">
        <v>0</v>
      </c>
      <c r="J1021" s="140">
        <v>104676</v>
      </c>
      <c r="K1021" s="139" t="s">
        <v>4978</v>
      </c>
      <c r="L1021" s="139" t="s">
        <v>7</v>
      </c>
      <c r="M1021" s="202"/>
    </row>
    <row r="1022" spans="1:13" ht="20.100000000000001" customHeight="1" x14ac:dyDescent="0.25">
      <c r="A1022" s="139">
        <v>1267</v>
      </c>
      <c r="B1022" s="139" t="s">
        <v>6155</v>
      </c>
      <c r="C1022" s="139" t="s">
        <v>5751</v>
      </c>
      <c r="D1022" s="139">
        <v>195</v>
      </c>
      <c r="E1022" s="139">
        <v>536.79999999999995</v>
      </c>
      <c r="F1022" s="140">
        <v>104676</v>
      </c>
      <c r="G1022" s="139">
        <v>0</v>
      </c>
      <c r="H1022" s="140">
        <v>0</v>
      </c>
      <c r="I1022" s="140">
        <v>0</v>
      </c>
      <c r="J1022" s="140">
        <v>104676</v>
      </c>
      <c r="K1022" s="139" t="s">
        <v>4978</v>
      </c>
      <c r="L1022" s="139" t="s">
        <v>7</v>
      </c>
      <c r="M1022" s="202"/>
    </row>
    <row r="1023" spans="1:13" ht="20.100000000000001" customHeight="1" x14ac:dyDescent="0.25">
      <c r="A1023" s="139">
        <v>1268</v>
      </c>
      <c r="B1023" s="139" t="s">
        <v>6156</v>
      </c>
      <c r="C1023" s="139" t="s">
        <v>5751</v>
      </c>
      <c r="D1023" s="139">
        <v>195</v>
      </c>
      <c r="E1023" s="139">
        <v>536.79999999999995</v>
      </c>
      <c r="F1023" s="140">
        <v>104676</v>
      </c>
      <c r="G1023" s="139">
        <v>0</v>
      </c>
      <c r="H1023" s="140">
        <v>0</v>
      </c>
      <c r="I1023" s="140">
        <v>0</v>
      </c>
      <c r="J1023" s="140">
        <v>104676</v>
      </c>
      <c r="K1023" s="139" t="s">
        <v>4978</v>
      </c>
      <c r="L1023" s="139" t="s">
        <v>7</v>
      </c>
      <c r="M1023" s="202"/>
    </row>
    <row r="1024" spans="1:13" ht="20.100000000000001" customHeight="1" x14ac:dyDescent="0.25">
      <c r="A1024" s="139">
        <v>1269</v>
      </c>
      <c r="B1024" s="139" t="s">
        <v>6157</v>
      </c>
      <c r="C1024" s="139" t="s">
        <v>5751</v>
      </c>
      <c r="D1024" s="139">
        <v>195</v>
      </c>
      <c r="E1024" s="139">
        <v>536.79999999999995</v>
      </c>
      <c r="F1024" s="140">
        <v>104676</v>
      </c>
      <c r="G1024" s="139">
        <v>0</v>
      </c>
      <c r="H1024" s="140">
        <v>0</v>
      </c>
      <c r="I1024" s="140">
        <v>0</v>
      </c>
      <c r="J1024" s="140">
        <v>104676</v>
      </c>
      <c r="K1024" s="139" t="s">
        <v>4978</v>
      </c>
      <c r="L1024" s="139" t="s">
        <v>7</v>
      </c>
      <c r="M1024" s="202"/>
    </row>
    <row r="1025" spans="1:13" ht="20.100000000000001" customHeight="1" x14ac:dyDescent="0.25">
      <c r="A1025" s="139">
        <v>1270</v>
      </c>
      <c r="B1025" s="139" t="s">
        <v>6158</v>
      </c>
      <c r="C1025" s="139" t="s">
        <v>5751</v>
      </c>
      <c r="D1025" s="139">
        <v>195</v>
      </c>
      <c r="E1025" s="139">
        <v>536.79999999999995</v>
      </c>
      <c r="F1025" s="140">
        <v>104676</v>
      </c>
      <c r="G1025" s="139">
        <v>0</v>
      </c>
      <c r="H1025" s="140">
        <v>0</v>
      </c>
      <c r="I1025" s="140">
        <v>0</v>
      </c>
      <c r="J1025" s="140">
        <v>104676</v>
      </c>
      <c r="K1025" s="139" t="s">
        <v>4978</v>
      </c>
      <c r="L1025" s="139" t="s">
        <v>7</v>
      </c>
      <c r="M1025" s="202"/>
    </row>
    <row r="1026" spans="1:13" ht="20.100000000000001" customHeight="1" x14ac:dyDescent="0.25">
      <c r="A1026" s="139">
        <v>1271</v>
      </c>
      <c r="B1026" s="139" t="s">
        <v>6159</v>
      </c>
      <c r="C1026" s="139" t="s">
        <v>5751</v>
      </c>
      <c r="D1026" s="139">
        <v>195</v>
      </c>
      <c r="E1026" s="139">
        <v>536.79999999999995</v>
      </c>
      <c r="F1026" s="140">
        <v>104676</v>
      </c>
      <c r="G1026" s="139">
        <v>0</v>
      </c>
      <c r="H1026" s="140">
        <v>0</v>
      </c>
      <c r="I1026" s="140">
        <v>0</v>
      </c>
      <c r="J1026" s="140">
        <v>104676</v>
      </c>
      <c r="K1026" s="139" t="s">
        <v>4978</v>
      </c>
      <c r="L1026" s="139" t="s">
        <v>7</v>
      </c>
      <c r="M1026" s="202"/>
    </row>
    <row r="1027" spans="1:13" ht="20.100000000000001" customHeight="1" x14ac:dyDescent="0.25">
      <c r="A1027" s="139">
        <v>1272</v>
      </c>
      <c r="B1027" s="139" t="s">
        <v>6160</v>
      </c>
      <c r="C1027" s="139" t="s">
        <v>5751</v>
      </c>
      <c r="D1027" s="139">
        <v>195</v>
      </c>
      <c r="E1027" s="139">
        <v>536.79999999999995</v>
      </c>
      <c r="F1027" s="140">
        <v>104676</v>
      </c>
      <c r="G1027" s="139">
        <v>0</v>
      </c>
      <c r="H1027" s="140">
        <v>0</v>
      </c>
      <c r="I1027" s="140">
        <v>0</v>
      </c>
      <c r="J1027" s="140">
        <v>104676</v>
      </c>
      <c r="K1027" s="139" t="s">
        <v>4978</v>
      </c>
      <c r="L1027" s="139" t="s">
        <v>7</v>
      </c>
      <c r="M1027" s="202"/>
    </row>
    <row r="1028" spans="1:13" ht="20.100000000000001" customHeight="1" x14ac:dyDescent="0.25">
      <c r="A1028" s="139">
        <v>1273</v>
      </c>
      <c r="B1028" s="139" t="s">
        <v>6161</v>
      </c>
      <c r="C1028" s="139" t="s">
        <v>5751</v>
      </c>
      <c r="D1028" s="139">
        <v>157.816</v>
      </c>
      <c r="E1028" s="139">
        <v>536.79999999999995</v>
      </c>
      <c r="F1028" s="140">
        <v>84715.63</v>
      </c>
      <c r="G1028" s="139">
        <v>0</v>
      </c>
      <c r="H1028" s="140">
        <v>0</v>
      </c>
      <c r="I1028" s="140">
        <v>0</v>
      </c>
      <c r="J1028" s="140">
        <v>84715.63</v>
      </c>
      <c r="K1028" s="139" t="s">
        <v>4978</v>
      </c>
      <c r="L1028" s="139" t="s">
        <v>7</v>
      </c>
      <c r="M1028" s="202"/>
    </row>
    <row r="1029" spans="1:13" ht="20.100000000000001" customHeight="1" x14ac:dyDescent="0.25">
      <c r="A1029" s="139">
        <v>1274</v>
      </c>
      <c r="B1029" s="139" t="s">
        <v>6162</v>
      </c>
      <c r="C1029" s="139" t="s">
        <v>5751</v>
      </c>
      <c r="D1029" s="139">
        <v>50997.22</v>
      </c>
      <c r="E1029" s="139">
        <v>536.79999999999995</v>
      </c>
      <c r="F1029" s="140">
        <v>27375307.699999999</v>
      </c>
      <c r="G1029" s="139">
        <v>0</v>
      </c>
      <c r="H1029" s="140">
        <v>0</v>
      </c>
      <c r="I1029" s="140">
        <v>0</v>
      </c>
      <c r="J1029" s="140">
        <v>27375307.699999999</v>
      </c>
      <c r="K1029" s="139" t="s">
        <v>4982</v>
      </c>
      <c r="L1029" s="139" t="s">
        <v>7</v>
      </c>
      <c r="M1029" s="202"/>
    </row>
    <row r="1030" spans="1:13" ht="20.100000000000001" customHeight="1" x14ac:dyDescent="0.25">
      <c r="A1030" s="139">
        <v>1275</v>
      </c>
      <c r="B1030" s="139" t="s">
        <v>6163</v>
      </c>
      <c r="C1030" s="139" t="s">
        <v>6164</v>
      </c>
      <c r="D1030" s="139">
        <v>140000</v>
      </c>
      <c r="E1030" s="139">
        <v>64</v>
      </c>
      <c r="F1030" s="140">
        <v>8960000</v>
      </c>
      <c r="G1030" s="139">
        <v>0</v>
      </c>
      <c r="H1030" s="140">
        <v>0</v>
      </c>
      <c r="I1030" s="140">
        <v>0</v>
      </c>
      <c r="J1030" s="140">
        <v>8960000</v>
      </c>
      <c r="K1030" s="139" t="s">
        <v>5078</v>
      </c>
      <c r="L1030" s="139" t="s">
        <v>7</v>
      </c>
      <c r="M1030" s="202"/>
    </row>
    <row r="1031" spans="1:13" ht="20.100000000000001" customHeight="1" x14ac:dyDescent="0.25">
      <c r="A1031" s="139">
        <v>1276</v>
      </c>
      <c r="B1031" s="139" t="s">
        <v>6165</v>
      </c>
      <c r="C1031" s="139" t="s">
        <v>5372</v>
      </c>
      <c r="D1031" s="139">
        <v>20939.14</v>
      </c>
      <c r="E1031" s="139">
        <v>635.79999999999995</v>
      </c>
      <c r="F1031" s="140">
        <v>13313105.210000001</v>
      </c>
      <c r="G1031" s="139">
        <v>0</v>
      </c>
      <c r="H1031" s="140">
        <v>0</v>
      </c>
      <c r="I1031" s="140">
        <v>0</v>
      </c>
      <c r="J1031" s="140">
        <v>13313105.210000001</v>
      </c>
      <c r="K1031" s="139" t="s">
        <v>4980</v>
      </c>
      <c r="L1031" s="139" t="s">
        <v>8</v>
      </c>
      <c r="M1031" s="202"/>
    </row>
    <row r="1032" spans="1:13" ht="20.100000000000001" customHeight="1" x14ac:dyDescent="0.25">
      <c r="A1032" s="139">
        <v>1277</v>
      </c>
      <c r="B1032" s="139" t="s">
        <v>6166</v>
      </c>
      <c r="C1032" s="139" t="s">
        <v>490</v>
      </c>
      <c r="D1032" s="139">
        <v>1294.1400000000001</v>
      </c>
      <c r="E1032" s="139">
        <v>897.6</v>
      </c>
      <c r="F1032" s="140">
        <v>1161620.06</v>
      </c>
      <c r="G1032" s="139">
        <v>0</v>
      </c>
      <c r="H1032" s="140">
        <v>0</v>
      </c>
      <c r="I1032" s="140">
        <v>0</v>
      </c>
      <c r="J1032" s="140">
        <v>1161620.06</v>
      </c>
      <c r="K1032" s="139" t="s">
        <v>4978</v>
      </c>
      <c r="L1032" s="139" t="s">
        <v>7</v>
      </c>
      <c r="M1032" s="202"/>
    </row>
    <row r="1033" spans="1:13" ht="20.100000000000001" customHeight="1" x14ac:dyDescent="0.25">
      <c r="A1033" s="139">
        <v>1279</v>
      </c>
      <c r="B1033" s="139" t="s">
        <v>6167</v>
      </c>
      <c r="C1033" s="139" t="s">
        <v>6168</v>
      </c>
      <c r="D1033" s="139">
        <v>2657.05</v>
      </c>
      <c r="E1033" s="139">
        <v>1210</v>
      </c>
      <c r="F1033" s="140">
        <v>3215030.5</v>
      </c>
      <c r="G1033" s="139">
        <v>0</v>
      </c>
      <c r="H1033" s="140">
        <v>0</v>
      </c>
      <c r="I1033" s="140">
        <v>0</v>
      </c>
      <c r="J1033" s="140">
        <v>3215030.5</v>
      </c>
      <c r="K1033" s="139" t="s">
        <v>5070</v>
      </c>
      <c r="L1033" s="139" t="s">
        <v>7</v>
      </c>
      <c r="M1033" s="202"/>
    </row>
    <row r="1034" spans="1:13" ht="20.100000000000001" customHeight="1" x14ac:dyDescent="0.25">
      <c r="A1034" s="139">
        <v>1280</v>
      </c>
      <c r="B1034" s="139" t="s">
        <v>6169</v>
      </c>
      <c r="C1034" s="139" t="s">
        <v>5547</v>
      </c>
      <c r="D1034" s="139">
        <v>10151.915999999999</v>
      </c>
      <c r="E1034" s="139">
        <v>586.29999999999995</v>
      </c>
      <c r="F1034" s="140">
        <v>5952068.3499999996</v>
      </c>
      <c r="G1034" s="139">
        <v>0</v>
      </c>
      <c r="H1034" s="140">
        <v>0</v>
      </c>
      <c r="I1034" s="140">
        <v>0</v>
      </c>
      <c r="J1034" s="140">
        <v>5952068.3499999996</v>
      </c>
      <c r="K1034" s="139" t="s">
        <v>5155</v>
      </c>
      <c r="L1034" s="139" t="s">
        <v>7</v>
      </c>
      <c r="M1034" s="202"/>
    </row>
    <row r="1035" spans="1:13" ht="20.100000000000001" customHeight="1" x14ac:dyDescent="0.25">
      <c r="A1035" s="139">
        <v>1281</v>
      </c>
      <c r="B1035" s="139" t="s">
        <v>6170</v>
      </c>
      <c r="C1035" s="139" t="s">
        <v>5116</v>
      </c>
      <c r="D1035" s="139">
        <v>694.91099999999994</v>
      </c>
      <c r="E1035" s="139">
        <v>1023</v>
      </c>
      <c r="F1035" s="140">
        <v>710893.95</v>
      </c>
      <c r="G1035" s="139">
        <v>0</v>
      </c>
      <c r="H1035" s="140">
        <v>0</v>
      </c>
      <c r="I1035" s="140">
        <v>0</v>
      </c>
      <c r="J1035" s="140">
        <v>710893.95</v>
      </c>
      <c r="K1035" s="139" t="s">
        <v>4980</v>
      </c>
      <c r="L1035" s="139" t="s">
        <v>8</v>
      </c>
      <c r="M1035" s="202"/>
    </row>
    <row r="1036" spans="1:13" ht="20.100000000000001" customHeight="1" x14ac:dyDescent="0.25">
      <c r="A1036" s="139">
        <v>1282</v>
      </c>
      <c r="B1036" s="139" t="s">
        <v>6171</v>
      </c>
      <c r="C1036" s="139" t="s">
        <v>6172</v>
      </c>
      <c r="D1036" s="139">
        <v>120.57</v>
      </c>
      <c r="E1036" s="139">
        <v>1150</v>
      </c>
      <c r="F1036" s="140">
        <v>138655.5</v>
      </c>
      <c r="G1036" s="139">
        <v>0</v>
      </c>
      <c r="H1036" s="140">
        <v>0</v>
      </c>
      <c r="I1036" s="140">
        <v>0</v>
      </c>
      <c r="J1036" s="140">
        <v>138655.5</v>
      </c>
      <c r="K1036" s="139" t="s">
        <v>4978</v>
      </c>
      <c r="L1036" s="139" t="s">
        <v>7</v>
      </c>
      <c r="M1036" s="202"/>
    </row>
    <row r="1037" spans="1:13" ht="20.100000000000001" customHeight="1" x14ac:dyDescent="0.25">
      <c r="A1037" s="139">
        <v>1284</v>
      </c>
      <c r="B1037" s="139" t="s">
        <v>6173</v>
      </c>
      <c r="C1037" s="139" t="s">
        <v>6172</v>
      </c>
      <c r="D1037" s="139">
        <v>2116.66</v>
      </c>
      <c r="E1037" s="139">
        <v>1150</v>
      </c>
      <c r="F1037" s="140">
        <v>2434159</v>
      </c>
      <c r="G1037" s="139">
        <v>0</v>
      </c>
      <c r="H1037" s="140">
        <v>0</v>
      </c>
      <c r="I1037" s="140">
        <v>0</v>
      </c>
      <c r="J1037" s="140">
        <v>2434159</v>
      </c>
      <c r="K1037" s="139" t="s">
        <v>4982</v>
      </c>
      <c r="L1037" s="139" t="s">
        <v>7</v>
      </c>
      <c r="M1037" s="202"/>
    </row>
    <row r="1038" spans="1:13" ht="20.100000000000001" customHeight="1" x14ac:dyDescent="0.25">
      <c r="A1038" s="139">
        <v>1285</v>
      </c>
      <c r="B1038" s="139" t="s">
        <v>6174</v>
      </c>
      <c r="C1038" s="139" t="s">
        <v>6175</v>
      </c>
      <c r="D1038" s="139">
        <v>67.998999999999995</v>
      </c>
      <c r="E1038" s="139">
        <v>1035.0999999999999</v>
      </c>
      <c r="F1038" s="140">
        <v>70385.759999999995</v>
      </c>
      <c r="G1038" s="139">
        <v>0</v>
      </c>
      <c r="H1038" s="140">
        <v>0</v>
      </c>
      <c r="I1038" s="140">
        <v>0</v>
      </c>
      <c r="J1038" s="140">
        <v>70385.759999999995</v>
      </c>
      <c r="K1038" s="139" t="s">
        <v>4978</v>
      </c>
      <c r="L1038" s="139" t="s">
        <v>7</v>
      </c>
      <c r="M1038" s="202"/>
    </row>
    <row r="1039" spans="1:13" ht="20.100000000000001" customHeight="1" x14ac:dyDescent="0.25">
      <c r="A1039" s="139">
        <v>1286</v>
      </c>
      <c r="B1039" s="139" t="s">
        <v>6176</v>
      </c>
      <c r="C1039" s="139" t="s">
        <v>6175</v>
      </c>
      <c r="D1039" s="139">
        <v>1825.788</v>
      </c>
      <c r="E1039" s="139">
        <v>1035.0999999999999</v>
      </c>
      <c r="F1039" s="140">
        <v>1889873.16</v>
      </c>
      <c r="G1039" s="139">
        <v>0</v>
      </c>
      <c r="H1039" s="140">
        <v>0</v>
      </c>
      <c r="I1039" s="140">
        <v>0</v>
      </c>
      <c r="J1039" s="140">
        <v>1889873.16</v>
      </c>
      <c r="K1039" s="139" t="s">
        <v>4978</v>
      </c>
      <c r="L1039" s="139" t="s">
        <v>7</v>
      </c>
      <c r="M1039" s="202"/>
    </row>
    <row r="1040" spans="1:13" ht="20.100000000000001" customHeight="1" x14ac:dyDescent="0.25">
      <c r="A1040" s="139">
        <v>1287</v>
      </c>
      <c r="B1040" s="139" t="s">
        <v>6177</v>
      </c>
      <c r="C1040" s="139" t="s">
        <v>6175</v>
      </c>
      <c r="D1040" s="139">
        <v>53.893000000000001</v>
      </c>
      <c r="E1040" s="139">
        <v>1035.0999999999999</v>
      </c>
      <c r="F1040" s="140">
        <v>55784.639999999999</v>
      </c>
      <c r="G1040" s="139">
        <v>0</v>
      </c>
      <c r="H1040" s="140">
        <v>0</v>
      </c>
      <c r="I1040" s="140">
        <v>0</v>
      </c>
      <c r="J1040" s="140">
        <v>55784.639999999999</v>
      </c>
      <c r="K1040" s="139" t="s">
        <v>4978</v>
      </c>
      <c r="L1040" s="139" t="s">
        <v>7</v>
      </c>
      <c r="M1040" s="202"/>
    </row>
    <row r="1041" spans="1:13" ht="20.100000000000001" customHeight="1" x14ac:dyDescent="0.25">
      <c r="A1041" s="139">
        <v>1288</v>
      </c>
      <c r="B1041" s="139" t="s">
        <v>6178</v>
      </c>
      <c r="C1041" s="139" t="s">
        <v>6175</v>
      </c>
      <c r="D1041" s="139">
        <v>75</v>
      </c>
      <c r="E1041" s="139">
        <v>1035.0999999999999</v>
      </c>
      <c r="F1041" s="140">
        <v>77632.5</v>
      </c>
      <c r="G1041" s="139">
        <v>0</v>
      </c>
      <c r="H1041" s="140">
        <v>0</v>
      </c>
      <c r="I1041" s="140">
        <v>0</v>
      </c>
      <c r="J1041" s="140">
        <v>77632.5</v>
      </c>
      <c r="K1041" s="139" t="s">
        <v>4978</v>
      </c>
      <c r="L1041" s="139" t="s">
        <v>7</v>
      </c>
      <c r="M1041" s="202"/>
    </row>
    <row r="1042" spans="1:13" ht="20.100000000000001" customHeight="1" x14ac:dyDescent="0.25">
      <c r="A1042" s="139">
        <v>1289</v>
      </c>
      <c r="B1042" s="139" t="s">
        <v>6179</v>
      </c>
      <c r="C1042" s="139" t="s">
        <v>6175</v>
      </c>
      <c r="D1042" s="139">
        <v>69.635000000000005</v>
      </c>
      <c r="E1042" s="139">
        <v>1035.0999999999999</v>
      </c>
      <c r="F1042" s="140">
        <v>72079.19</v>
      </c>
      <c r="G1042" s="139">
        <v>0</v>
      </c>
      <c r="H1042" s="140">
        <v>0</v>
      </c>
      <c r="I1042" s="140">
        <v>0</v>
      </c>
      <c r="J1042" s="140">
        <v>72079.19</v>
      </c>
      <c r="K1042" s="139" t="s">
        <v>4978</v>
      </c>
      <c r="L1042" s="139" t="s">
        <v>7</v>
      </c>
      <c r="M1042" s="202"/>
    </row>
    <row r="1043" spans="1:13" ht="20.100000000000001" customHeight="1" x14ac:dyDescent="0.25">
      <c r="A1043" s="139">
        <v>1290</v>
      </c>
      <c r="B1043" s="139" t="s">
        <v>6180</v>
      </c>
      <c r="C1043" s="139" t="s">
        <v>6175</v>
      </c>
      <c r="D1043" s="139">
        <v>184.61799999999999</v>
      </c>
      <c r="E1043" s="139">
        <v>1035.0999999999999</v>
      </c>
      <c r="F1043" s="140">
        <v>191098.09</v>
      </c>
      <c r="G1043" s="139">
        <v>0</v>
      </c>
      <c r="H1043" s="140">
        <v>0</v>
      </c>
      <c r="I1043" s="140">
        <v>0</v>
      </c>
      <c r="J1043" s="140">
        <v>191098.09</v>
      </c>
      <c r="K1043" s="139" t="s">
        <v>4978</v>
      </c>
      <c r="L1043" s="139" t="s">
        <v>7</v>
      </c>
      <c r="M1043" s="202"/>
    </row>
    <row r="1044" spans="1:13" ht="20.100000000000001" customHeight="1" x14ac:dyDescent="0.25">
      <c r="A1044" s="139">
        <v>1291</v>
      </c>
      <c r="B1044" s="139" t="s">
        <v>6181</v>
      </c>
      <c r="C1044" s="139" t="s">
        <v>6175</v>
      </c>
      <c r="D1044" s="139">
        <v>42.832999999999998</v>
      </c>
      <c r="E1044" s="139">
        <v>1035.0999999999999</v>
      </c>
      <c r="F1044" s="140">
        <v>44336.44</v>
      </c>
      <c r="G1044" s="139">
        <v>0</v>
      </c>
      <c r="H1044" s="140">
        <v>0</v>
      </c>
      <c r="I1044" s="140">
        <v>0</v>
      </c>
      <c r="J1044" s="140">
        <v>44336.44</v>
      </c>
      <c r="K1044" s="139" t="s">
        <v>4978</v>
      </c>
      <c r="L1044" s="139" t="s">
        <v>7</v>
      </c>
      <c r="M1044" s="202"/>
    </row>
    <row r="1045" spans="1:13" ht="20.100000000000001" customHeight="1" x14ac:dyDescent="0.25">
      <c r="A1045" s="139">
        <v>1292</v>
      </c>
      <c r="B1045" s="139" t="s">
        <v>6182</v>
      </c>
      <c r="C1045" s="139" t="s">
        <v>6175</v>
      </c>
      <c r="D1045" s="139">
        <v>596.428</v>
      </c>
      <c r="E1045" s="139">
        <v>1035.0999999999999</v>
      </c>
      <c r="F1045" s="140">
        <v>617362.62</v>
      </c>
      <c r="G1045" s="139">
        <v>0</v>
      </c>
      <c r="H1045" s="140">
        <v>0</v>
      </c>
      <c r="I1045" s="140">
        <v>0</v>
      </c>
      <c r="J1045" s="140">
        <v>617362.62</v>
      </c>
      <c r="K1045" s="139" t="s">
        <v>4978</v>
      </c>
      <c r="L1045" s="139" t="s">
        <v>7</v>
      </c>
      <c r="M1045" s="202"/>
    </row>
    <row r="1046" spans="1:13" ht="20.100000000000001" customHeight="1" x14ac:dyDescent="0.25">
      <c r="A1046" s="139">
        <v>1293</v>
      </c>
      <c r="B1046" s="139" t="s">
        <v>6183</v>
      </c>
      <c r="C1046" s="139" t="s">
        <v>6175</v>
      </c>
      <c r="D1046" s="139">
        <v>290.983</v>
      </c>
      <c r="E1046" s="139">
        <v>1035.0999999999999</v>
      </c>
      <c r="F1046" s="140">
        <v>301196.5</v>
      </c>
      <c r="G1046" s="139">
        <v>0</v>
      </c>
      <c r="H1046" s="140">
        <v>0</v>
      </c>
      <c r="I1046" s="140">
        <v>0</v>
      </c>
      <c r="J1046" s="140">
        <v>301196.5</v>
      </c>
      <c r="K1046" s="139" t="s">
        <v>4978</v>
      </c>
      <c r="L1046" s="139" t="s">
        <v>7</v>
      </c>
      <c r="M1046" s="202"/>
    </row>
    <row r="1047" spans="1:13" ht="20.100000000000001" customHeight="1" x14ac:dyDescent="0.25">
      <c r="A1047" s="139">
        <v>1294</v>
      </c>
      <c r="B1047" s="139" t="s">
        <v>6184</v>
      </c>
      <c r="C1047" s="139" t="s">
        <v>6175</v>
      </c>
      <c r="D1047" s="139">
        <v>80.498000000000005</v>
      </c>
      <c r="E1047" s="139">
        <v>1035.0999999999999</v>
      </c>
      <c r="F1047" s="140">
        <v>83323.48</v>
      </c>
      <c r="G1047" s="139">
        <v>0</v>
      </c>
      <c r="H1047" s="140">
        <v>0</v>
      </c>
      <c r="I1047" s="140">
        <v>0</v>
      </c>
      <c r="J1047" s="140">
        <v>83323.48</v>
      </c>
      <c r="K1047" s="139" t="s">
        <v>4989</v>
      </c>
      <c r="L1047" s="139" t="s">
        <v>7</v>
      </c>
      <c r="M1047" s="202"/>
    </row>
    <row r="1048" spans="1:13" ht="20.100000000000001" customHeight="1" x14ac:dyDescent="0.25">
      <c r="A1048" s="139">
        <v>1295</v>
      </c>
      <c r="B1048" s="139" t="s">
        <v>6185</v>
      </c>
      <c r="C1048" s="139" t="s">
        <v>6175</v>
      </c>
      <c r="D1048" s="139">
        <v>1213.0250000000001</v>
      </c>
      <c r="E1048" s="139">
        <v>1035.0999999999999</v>
      </c>
      <c r="F1048" s="140">
        <v>1255602.18</v>
      </c>
      <c r="G1048" s="139">
        <v>0</v>
      </c>
      <c r="H1048" s="140">
        <v>0</v>
      </c>
      <c r="I1048" s="140">
        <v>0</v>
      </c>
      <c r="J1048" s="140">
        <v>1255602.18</v>
      </c>
      <c r="K1048" s="139" t="s">
        <v>4989</v>
      </c>
      <c r="L1048" s="139" t="s">
        <v>7</v>
      </c>
      <c r="M1048" s="202"/>
    </row>
    <row r="1049" spans="1:13" ht="20.100000000000001" customHeight="1" x14ac:dyDescent="0.25">
      <c r="A1049" s="139">
        <v>1296</v>
      </c>
      <c r="B1049" s="139" t="s">
        <v>6186</v>
      </c>
      <c r="C1049" s="139" t="s">
        <v>6175</v>
      </c>
      <c r="D1049" s="139">
        <v>135.34700000000001</v>
      </c>
      <c r="E1049" s="139">
        <v>1035.0999999999999</v>
      </c>
      <c r="F1049" s="140">
        <v>140097.68</v>
      </c>
      <c r="G1049" s="139">
        <v>0</v>
      </c>
      <c r="H1049" s="140">
        <v>0</v>
      </c>
      <c r="I1049" s="140">
        <v>0</v>
      </c>
      <c r="J1049" s="140">
        <v>140097.68</v>
      </c>
      <c r="K1049" s="139" t="s">
        <v>4989</v>
      </c>
      <c r="L1049" s="139" t="s">
        <v>7</v>
      </c>
      <c r="M1049" s="202"/>
    </row>
    <row r="1050" spans="1:13" ht="20.100000000000001" customHeight="1" x14ac:dyDescent="0.25">
      <c r="A1050" s="139">
        <v>1297</v>
      </c>
      <c r="B1050" s="139" t="s">
        <v>6187</v>
      </c>
      <c r="C1050" s="139" t="s">
        <v>6175</v>
      </c>
      <c r="D1050" s="139">
        <v>548.75699999999995</v>
      </c>
      <c r="E1050" s="139">
        <v>1035.0999999999999</v>
      </c>
      <c r="F1050" s="140">
        <v>568018.37</v>
      </c>
      <c r="G1050" s="139">
        <v>0</v>
      </c>
      <c r="H1050" s="140">
        <v>0</v>
      </c>
      <c r="I1050" s="140">
        <v>0</v>
      </c>
      <c r="J1050" s="140">
        <v>568018.37</v>
      </c>
      <c r="K1050" s="139" t="s">
        <v>4989</v>
      </c>
      <c r="L1050" s="139" t="s">
        <v>7</v>
      </c>
      <c r="M1050" s="202"/>
    </row>
    <row r="1051" spans="1:13" ht="20.100000000000001" customHeight="1" x14ac:dyDescent="0.25">
      <c r="A1051" s="139">
        <v>1298</v>
      </c>
      <c r="B1051" s="139" t="s">
        <v>6188</v>
      </c>
      <c r="C1051" s="139" t="s">
        <v>6175</v>
      </c>
      <c r="D1051" s="139">
        <v>99.164000000000001</v>
      </c>
      <c r="E1051" s="139">
        <v>1035.0999999999999</v>
      </c>
      <c r="F1051" s="140">
        <v>102644.66</v>
      </c>
      <c r="G1051" s="139">
        <v>0</v>
      </c>
      <c r="H1051" s="140">
        <v>0</v>
      </c>
      <c r="I1051" s="140">
        <v>0</v>
      </c>
      <c r="J1051" s="140">
        <v>102644.66</v>
      </c>
      <c r="K1051" s="139" t="s">
        <v>4989</v>
      </c>
      <c r="L1051" s="139" t="s">
        <v>7</v>
      </c>
      <c r="M1051" s="202"/>
    </row>
    <row r="1052" spans="1:13" ht="20.100000000000001" customHeight="1" x14ac:dyDescent="0.25">
      <c r="A1052" s="139">
        <v>1299</v>
      </c>
      <c r="B1052" s="139" t="s">
        <v>6189</v>
      </c>
      <c r="C1052" s="139" t="s">
        <v>6175</v>
      </c>
      <c r="D1052" s="139">
        <v>124.105</v>
      </c>
      <c r="E1052" s="139">
        <v>1035.0999999999999</v>
      </c>
      <c r="F1052" s="140">
        <v>128461.09</v>
      </c>
      <c r="G1052" s="139">
        <v>0</v>
      </c>
      <c r="H1052" s="140">
        <v>0</v>
      </c>
      <c r="I1052" s="140">
        <v>0</v>
      </c>
      <c r="J1052" s="140">
        <v>128461.09</v>
      </c>
      <c r="K1052" s="139" t="s">
        <v>4989</v>
      </c>
      <c r="L1052" s="139" t="s">
        <v>7</v>
      </c>
      <c r="M1052" s="202"/>
    </row>
    <row r="1053" spans="1:13" ht="20.100000000000001" customHeight="1" x14ac:dyDescent="0.25">
      <c r="A1053" s="139">
        <v>1300</v>
      </c>
      <c r="B1053" s="139" t="s">
        <v>6190</v>
      </c>
      <c r="C1053" s="139" t="s">
        <v>6175</v>
      </c>
      <c r="D1053" s="139">
        <v>75</v>
      </c>
      <c r="E1053" s="139">
        <v>1035.0999999999999</v>
      </c>
      <c r="F1053" s="140">
        <v>77632.5</v>
      </c>
      <c r="G1053" s="139">
        <v>0</v>
      </c>
      <c r="H1053" s="140">
        <v>0</v>
      </c>
      <c r="I1053" s="140">
        <v>0</v>
      </c>
      <c r="J1053" s="140">
        <v>77632.5</v>
      </c>
      <c r="K1053" s="139" t="s">
        <v>4989</v>
      </c>
      <c r="L1053" s="139" t="s">
        <v>7</v>
      </c>
      <c r="M1053" s="202"/>
    </row>
    <row r="1054" spans="1:13" ht="20.100000000000001" customHeight="1" x14ac:dyDescent="0.25">
      <c r="A1054" s="139">
        <v>1301</v>
      </c>
      <c r="B1054" s="139" t="s">
        <v>6191</v>
      </c>
      <c r="C1054" s="139" t="s">
        <v>6175</v>
      </c>
      <c r="D1054" s="139">
        <v>75</v>
      </c>
      <c r="E1054" s="139">
        <v>1035.0999999999999</v>
      </c>
      <c r="F1054" s="140">
        <v>77632.5</v>
      </c>
      <c r="G1054" s="139">
        <v>0</v>
      </c>
      <c r="H1054" s="140">
        <v>0</v>
      </c>
      <c r="I1054" s="140">
        <v>0</v>
      </c>
      <c r="J1054" s="140">
        <v>77632.5</v>
      </c>
      <c r="K1054" s="139" t="s">
        <v>4989</v>
      </c>
      <c r="L1054" s="139" t="s">
        <v>7</v>
      </c>
      <c r="M1054" s="202"/>
    </row>
    <row r="1055" spans="1:13" ht="20.100000000000001" customHeight="1" x14ac:dyDescent="0.25">
      <c r="A1055" s="139">
        <v>1302</v>
      </c>
      <c r="B1055" s="139" t="s">
        <v>6192</v>
      </c>
      <c r="C1055" s="139" t="s">
        <v>6175</v>
      </c>
      <c r="D1055" s="139">
        <v>190.80500000000001</v>
      </c>
      <c r="E1055" s="139">
        <v>1035.0999999999999</v>
      </c>
      <c r="F1055" s="140">
        <v>197502.26</v>
      </c>
      <c r="G1055" s="139">
        <v>0</v>
      </c>
      <c r="H1055" s="140">
        <v>0</v>
      </c>
      <c r="I1055" s="140">
        <v>0</v>
      </c>
      <c r="J1055" s="140">
        <v>197502.26</v>
      </c>
      <c r="K1055" s="139" t="s">
        <v>4989</v>
      </c>
      <c r="L1055" s="139" t="s">
        <v>7</v>
      </c>
      <c r="M1055" s="202"/>
    </row>
    <row r="1056" spans="1:13" ht="20.100000000000001" customHeight="1" x14ac:dyDescent="0.25">
      <c r="A1056" s="139">
        <v>1303</v>
      </c>
      <c r="B1056" s="139" t="s">
        <v>6193</v>
      </c>
      <c r="C1056" s="139" t="s">
        <v>6175</v>
      </c>
      <c r="D1056" s="139">
        <v>392.70100000000002</v>
      </c>
      <c r="E1056" s="139">
        <v>1035.0999999999999</v>
      </c>
      <c r="F1056" s="140">
        <v>406484.81</v>
      </c>
      <c r="G1056" s="139">
        <v>0</v>
      </c>
      <c r="H1056" s="140">
        <v>0</v>
      </c>
      <c r="I1056" s="140">
        <v>0</v>
      </c>
      <c r="J1056" s="140">
        <v>406484.81</v>
      </c>
      <c r="K1056" s="139" t="s">
        <v>4989</v>
      </c>
      <c r="L1056" s="139" t="s">
        <v>7</v>
      </c>
      <c r="M1056" s="202"/>
    </row>
    <row r="1057" spans="1:13" ht="20.100000000000001" customHeight="1" x14ac:dyDescent="0.25">
      <c r="A1057" s="139">
        <v>1304</v>
      </c>
      <c r="B1057" s="139" t="s">
        <v>6194</v>
      </c>
      <c r="C1057" s="139" t="s">
        <v>6175</v>
      </c>
      <c r="D1057" s="139">
        <v>7264.4520000000002</v>
      </c>
      <c r="E1057" s="139">
        <v>1035.0999999999999</v>
      </c>
      <c r="F1057" s="140">
        <v>7519434.2699999996</v>
      </c>
      <c r="G1057" s="139">
        <v>0</v>
      </c>
      <c r="H1057" s="140">
        <v>0</v>
      </c>
      <c r="I1057" s="140">
        <v>0</v>
      </c>
      <c r="J1057" s="140">
        <v>7519434.2699999996</v>
      </c>
      <c r="K1057" s="139" t="s">
        <v>6195</v>
      </c>
      <c r="L1057" s="139" t="s">
        <v>7</v>
      </c>
      <c r="M1057" s="202"/>
    </row>
    <row r="1058" spans="1:13" ht="20.100000000000001" customHeight="1" x14ac:dyDescent="0.25">
      <c r="A1058" s="139">
        <v>1305</v>
      </c>
      <c r="B1058" s="139" t="s">
        <v>6196</v>
      </c>
      <c r="C1058" s="139" t="s">
        <v>6175</v>
      </c>
      <c r="D1058" s="139">
        <v>11345.091</v>
      </c>
      <c r="E1058" s="139">
        <v>1035.0999999999999</v>
      </c>
      <c r="F1058" s="140">
        <v>11743303.689999999</v>
      </c>
      <c r="G1058" s="139">
        <v>0</v>
      </c>
      <c r="H1058" s="140">
        <v>0</v>
      </c>
      <c r="I1058" s="140">
        <v>0</v>
      </c>
      <c r="J1058" s="140">
        <v>11743303.689999999</v>
      </c>
      <c r="K1058" s="139" t="s">
        <v>6195</v>
      </c>
      <c r="L1058" s="139" t="s">
        <v>7</v>
      </c>
      <c r="M1058" s="202"/>
    </row>
    <row r="1059" spans="1:13" ht="20.100000000000001" customHeight="1" x14ac:dyDescent="0.25">
      <c r="A1059" s="139">
        <v>1308</v>
      </c>
      <c r="B1059" s="139" t="s">
        <v>6197</v>
      </c>
      <c r="C1059" s="139" t="s">
        <v>6175</v>
      </c>
      <c r="D1059" s="139">
        <v>34056.247000000003</v>
      </c>
      <c r="E1059" s="139">
        <v>1035.0999999999999</v>
      </c>
      <c r="F1059" s="140">
        <v>35251621.270000003</v>
      </c>
      <c r="G1059" s="139">
        <v>0</v>
      </c>
      <c r="H1059" s="140">
        <v>0</v>
      </c>
      <c r="I1059" s="140">
        <v>0</v>
      </c>
      <c r="J1059" s="140">
        <v>35251621.270000003</v>
      </c>
      <c r="K1059" s="139" t="s">
        <v>4982</v>
      </c>
      <c r="L1059" s="139" t="s">
        <v>7</v>
      </c>
      <c r="M1059" s="202"/>
    </row>
    <row r="1060" spans="1:13" ht="20.100000000000001" customHeight="1" x14ac:dyDescent="0.25">
      <c r="A1060" s="139">
        <v>1309</v>
      </c>
      <c r="B1060" s="139" t="s">
        <v>6198</v>
      </c>
      <c r="C1060" s="139" t="s">
        <v>6199</v>
      </c>
      <c r="D1060" s="139">
        <v>549.21199999999999</v>
      </c>
      <c r="E1060" s="139">
        <v>1065.9000000000001</v>
      </c>
      <c r="F1060" s="140">
        <v>585405.06999999995</v>
      </c>
      <c r="G1060" s="139">
        <v>0</v>
      </c>
      <c r="H1060" s="140">
        <v>0</v>
      </c>
      <c r="I1060" s="140">
        <v>0</v>
      </c>
      <c r="J1060" s="140">
        <v>585405.06999999995</v>
      </c>
      <c r="K1060" s="139" t="s">
        <v>4978</v>
      </c>
      <c r="L1060" s="139" t="s">
        <v>7</v>
      </c>
      <c r="M1060" s="202"/>
    </row>
    <row r="1061" spans="1:13" ht="20.100000000000001" customHeight="1" x14ac:dyDescent="0.25">
      <c r="A1061" s="139">
        <v>1310</v>
      </c>
      <c r="B1061" s="139" t="s">
        <v>6200</v>
      </c>
      <c r="C1061" s="139" t="s">
        <v>6199</v>
      </c>
      <c r="D1061" s="139">
        <v>1953.4590000000001</v>
      </c>
      <c r="E1061" s="139">
        <v>1065.9000000000001</v>
      </c>
      <c r="F1061" s="140">
        <v>2082191.95</v>
      </c>
      <c r="G1061" s="139">
        <v>0</v>
      </c>
      <c r="H1061" s="140">
        <v>0</v>
      </c>
      <c r="I1061" s="140">
        <v>0</v>
      </c>
      <c r="J1061" s="140">
        <v>2082191.95</v>
      </c>
      <c r="K1061" s="139" t="s">
        <v>4978</v>
      </c>
      <c r="L1061" s="139" t="s">
        <v>7</v>
      </c>
      <c r="M1061" s="202"/>
    </row>
    <row r="1062" spans="1:13" ht="20.100000000000001" customHeight="1" x14ac:dyDescent="0.25">
      <c r="A1062" s="139">
        <v>1311</v>
      </c>
      <c r="B1062" s="139" t="s">
        <v>6201</v>
      </c>
      <c r="C1062" s="139" t="s">
        <v>6199</v>
      </c>
      <c r="D1062" s="139">
        <v>258.53300000000002</v>
      </c>
      <c r="E1062" s="139">
        <v>1065.9000000000001</v>
      </c>
      <c r="F1062" s="140">
        <v>275570.32</v>
      </c>
      <c r="G1062" s="139">
        <v>0</v>
      </c>
      <c r="H1062" s="140">
        <v>0</v>
      </c>
      <c r="I1062" s="140">
        <v>0</v>
      </c>
      <c r="J1062" s="140">
        <v>275570.32</v>
      </c>
      <c r="K1062" s="139" t="s">
        <v>4978</v>
      </c>
      <c r="L1062" s="139" t="s">
        <v>7</v>
      </c>
      <c r="M1062" s="202"/>
    </row>
    <row r="1063" spans="1:13" ht="20.100000000000001" customHeight="1" x14ac:dyDescent="0.25">
      <c r="A1063" s="139">
        <v>1312</v>
      </c>
      <c r="B1063" s="139" t="s">
        <v>6202</v>
      </c>
      <c r="C1063" s="139" t="s">
        <v>6199</v>
      </c>
      <c r="D1063" s="139">
        <v>432.97899999999998</v>
      </c>
      <c r="E1063" s="139">
        <v>1065.9000000000001</v>
      </c>
      <c r="F1063" s="140">
        <v>461512.32</v>
      </c>
      <c r="G1063" s="139">
        <v>0</v>
      </c>
      <c r="H1063" s="140">
        <v>0</v>
      </c>
      <c r="I1063" s="140">
        <v>0</v>
      </c>
      <c r="J1063" s="140">
        <v>461512.32</v>
      </c>
      <c r="K1063" s="139" t="s">
        <v>5028</v>
      </c>
      <c r="L1063" s="139" t="s">
        <v>7</v>
      </c>
      <c r="M1063" s="202"/>
    </row>
    <row r="1064" spans="1:13" ht="20.100000000000001" customHeight="1" x14ac:dyDescent="0.25">
      <c r="A1064" s="139">
        <v>1313</v>
      </c>
      <c r="B1064" s="139" t="s">
        <v>6203</v>
      </c>
      <c r="C1064" s="139" t="s">
        <v>6199</v>
      </c>
      <c r="D1064" s="139">
        <v>2058.5810000000001</v>
      </c>
      <c r="E1064" s="139">
        <v>1065.9000000000001</v>
      </c>
      <c r="F1064" s="140">
        <v>2194241.4900000002</v>
      </c>
      <c r="G1064" s="139">
        <v>0</v>
      </c>
      <c r="H1064" s="140">
        <v>0</v>
      </c>
      <c r="I1064" s="140">
        <v>0</v>
      </c>
      <c r="J1064" s="140">
        <v>2194241.4900000002</v>
      </c>
      <c r="K1064" s="139" t="s">
        <v>4989</v>
      </c>
      <c r="L1064" s="139" t="s">
        <v>7</v>
      </c>
      <c r="M1064" s="202"/>
    </row>
    <row r="1065" spans="1:13" ht="20.100000000000001" customHeight="1" x14ac:dyDescent="0.25">
      <c r="A1065" s="139">
        <v>1314</v>
      </c>
      <c r="B1065" s="139" t="s">
        <v>6204</v>
      </c>
      <c r="C1065" s="139" t="s">
        <v>6199</v>
      </c>
      <c r="D1065" s="139">
        <v>8390.6650000000009</v>
      </c>
      <c r="E1065" s="139">
        <v>1065.9000000000001</v>
      </c>
      <c r="F1065" s="140">
        <v>8943609.8200000003</v>
      </c>
      <c r="G1065" s="139">
        <v>0</v>
      </c>
      <c r="H1065" s="140">
        <v>0</v>
      </c>
      <c r="I1065" s="140">
        <v>0</v>
      </c>
      <c r="J1065" s="140">
        <v>8943609.8200000003</v>
      </c>
      <c r="K1065" s="139" t="s">
        <v>4980</v>
      </c>
      <c r="L1065" s="139" t="s">
        <v>8</v>
      </c>
      <c r="M1065" s="202"/>
    </row>
    <row r="1066" spans="1:13" ht="20.100000000000001" customHeight="1" x14ac:dyDescent="0.25">
      <c r="A1066" s="139">
        <v>1315</v>
      </c>
      <c r="B1066" s="139" t="s">
        <v>5259</v>
      </c>
      <c r="C1066" s="139" t="s">
        <v>6199</v>
      </c>
      <c r="D1066" s="139">
        <v>10898.296</v>
      </c>
      <c r="E1066" s="139">
        <v>1065.9000000000001</v>
      </c>
      <c r="F1066" s="140">
        <v>11616493.710000001</v>
      </c>
      <c r="G1066" s="139">
        <v>0</v>
      </c>
      <c r="H1066" s="140">
        <v>0</v>
      </c>
      <c r="I1066" s="140">
        <v>0</v>
      </c>
      <c r="J1066" s="140">
        <v>11616493.710000001</v>
      </c>
      <c r="K1066" s="139" t="s">
        <v>4982</v>
      </c>
      <c r="L1066" s="139" t="s">
        <v>7</v>
      </c>
      <c r="M1066" s="202"/>
    </row>
    <row r="1067" spans="1:13" ht="20.100000000000001" customHeight="1" x14ac:dyDescent="0.25">
      <c r="A1067" s="139">
        <v>1316</v>
      </c>
      <c r="B1067" s="139" t="s">
        <v>6205</v>
      </c>
      <c r="C1067" s="139" t="s">
        <v>6206</v>
      </c>
      <c r="D1067" s="139">
        <v>22.58</v>
      </c>
      <c r="E1067" s="139">
        <v>1745.7</v>
      </c>
      <c r="F1067" s="140">
        <v>39417.910000000003</v>
      </c>
      <c r="G1067" s="139">
        <v>0</v>
      </c>
      <c r="H1067" s="140">
        <v>0</v>
      </c>
      <c r="I1067" s="140">
        <v>0</v>
      </c>
      <c r="J1067" s="140">
        <v>39417.910000000003</v>
      </c>
      <c r="K1067" s="139" t="s">
        <v>5010</v>
      </c>
      <c r="L1067" s="139" t="s">
        <v>7</v>
      </c>
      <c r="M1067" s="202"/>
    </row>
    <row r="1068" spans="1:13" ht="20.100000000000001" customHeight="1" x14ac:dyDescent="0.25">
      <c r="A1068" s="139">
        <v>1317</v>
      </c>
      <c r="B1068" s="139" t="s">
        <v>6207</v>
      </c>
      <c r="C1068" s="139" t="s">
        <v>6206</v>
      </c>
      <c r="D1068" s="139">
        <v>25.43</v>
      </c>
      <c r="E1068" s="139">
        <v>1745.7</v>
      </c>
      <c r="F1068" s="140">
        <v>44393.15</v>
      </c>
      <c r="G1068" s="139">
        <v>0</v>
      </c>
      <c r="H1068" s="140">
        <v>0</v>
      </c>
      <c r="I1068" s="140">
        <v>0</v>
      </c>
      <c r="J1068" s="140">
        <v>44393.15</v>
      </c>
      <c r="K1068" s="139" t="s">
        <v>5010</v>
      </c>
      <c r="L1068" s="139" t="s">
        <v>7</v>
      </c>
      <c r="M1068" s="202"/>
    </row>
    <row r="1069" spans="1:13" ht="20.100000000000001" customHeight="1" x14ac:dyDescent="0.25">
      <c r="A1069" s="139">
        <v>1318</v>
      </c>
      <c r="B1069" s="139" t="s">
        <v>6208</v>
      </c>
      <c r="C1069" s="139" t="s">
        <v>6206</v>
      </c>
      <c r="D1069" s="139">
        <v>1155.68</v>
      </c>
      <c r="E1069" s="139">
        <v>1745.7</v>
      </c>
      <c r="F1069" s="140">
        <v>2017470.58</v>
      </c>
      <c r="G1069" s="139">
        <v>0</v>
      </c>
      <c r="H1069" s="140">
        <v>0</v>
      </c>
      <c r="I1069" s="140">
        <v>0</v>
      </c>
      <c r="J1069" s="140">
        <v>2017470.58</v>
      </c>
      <c r="K1069" s="139" t="s">
        <v>5010</v>
      </c>
      <c r="L1069" s="139" t="s">
        <v>7</v>
      </c>
      <c r="M1069" s="202"/>
    </row>
    <row r="1070" spans="1:13" ht="20.100000000000001" customHeight="1" x14ac:dyDescent="0.25">
      <c r="A1070" s="139">
        <v>1319</v>
      </c>
      <c r="B1070" s="139" t="s">
        <v>6209</v>
      </c>
      <c r="C1070" s="139" t="s">
        <v>6206</v>
      </c>
      <c r="D1070" s="139">
        <v>746.23</v>
      </c>
      <c r="E1070" s="139">
        <v>1745.7</v>
      </c>
      <c r="F1070" s="140">
        <v>1302693.71</v>
      </c>
      <c r="G1070" s="139">
        <v>0</v>
      </c>
      <c r="H1070" s="140">
        <v>0</v>
      </c>
      <c r="I1070" s="140">
        <v>0</v>
      </c>
      <c r="J1070" s="140">
        <v>1302693.71</v>
      </c>
      <c r="K1070" s="139" t="s">
        <v>5010</v>
      </c>
      <c r="L1070" s="139" t="s">
        <v>7</v>
      </c>
      <c r="M1070" s="202"/>
    </row>
    <row r="1071" spans="1:13" ht="20.100000000000001" customHeight="1" x14ac:dyDescent="0.25">
      <c r="A1071" s="139">
        <v>1320</v>
      </c>
      <c r="B1071" s="139" t="s">
        <v>6210</v>
      </c>
      <c r="C1071" s="139" t="s">
        <v>6206</v>
      </c>
      <c r="D1071" s="139">
        <v>392.59</v>
      </c>
      <c r="E1071" s="139">
        <v>1745.7</v>
      </c>
      <c r="F1071" s="140">
        <v>685344.36</v>
      </c>
      <c r="G1071" s="139">
        <v>0</v>
      </c>
      <c r="H1071" s="140">
        <v>0</v>
      </c>
      <c r="I1071" s="140">
        <v>0</v>
      </c>
      <c r="J1071" s="140">
        <v>685344.36</v>
      </c>
      <c r="K1071" s="139" t="s">
        <v>5010</v>
      </c>
      <c r="L1071" s="139" t="s">
        <v>7</v>
      </c>
      <c r="M1071" s="202"/>
    </row>
    <row r="1072" spans="1:13" ht="20.100000000000001" customHeight="1" x14ac:dyDescent="0.25">
      <c r="A1072" s="139">
        <v>1321</v>
      </c>
      <c r="B1072" s="139" t="s">
        <v>6211</v>
      </c>
      <c r="C1072" s="139" t="s">
        <v>6206</v>
      </c>
      <c r="D1072" s="139">
        <v>87.42</v>
      </c>
      <c r="E1072" s="139">
        <v>1745.7</v>
      </c>
      <c r="F1072" s="140">
        <v>152609.09</v>
      </c>
      <c r="G1072" s="139">
        <v>0</v>
      </c>
      <c r="H1072" s="140">
        <v>0</v>
      </c>
      <c r="I1072" s="140">
        <v>0</v>
      </c>
      <c r="J1072" s="140">
        <v>152609.09</v>
      </c>
      <c r="K1072" s="139" t="s">
        <v>4989</v>
      </c>
      <c r="L1072" s="139" t="s">
        <v>7</v>
      </c>
      <c r="M1072" s="202"/>
    </row>
    <row r="1073" spans="1:13" ht="20.100000000000001" customHeight="1" x14ac:dyDescent="0.25">
      <c r="A1073" s="139">
        <v>1322</v>
      </c>
      <c r="B1073" s="139" t="s">
        <v>6212</v>
      </c>
      <c r="C1073" s="139" t="s">
        <v>6206</v>
      </c>
      <c r="D1073" s="139">
        <v>9.66</v>
      </c>
      <c r="E1073" s="139">
        <v>1745.7</v>
      </c>
      <c r="F1073" s="140">
        <v>16863.46</v>
      </c>
      <c r="G1073" s="139">
        <v>0</v>
      </c>
      <c r="H1073" s="140">
        <v>0</v>
      </c>
      <c r="I1073" s="140">
        <v>0</v>
      </c>
      <c r="J1073" s="140">
        <v>16863.46</v>
      </c>
      <c r="K1073" s="139" t="s">
        <v>4989</v>
      </c>
      <c r="L1073" s="139" t="s">
        <v>7</v>
      </c>
      <c r="M1073" s="202"/>
    </row>
    <row r="1074" spans="1:13" ht="20.100000000000001" customHeight="1" x14ac:dyDescent="0.25">
      <c r="A1074" s="139">
        <v>1323</v>
      </c>
      <c r="B1074" s="139" t="s">
        <v>6213</v>
      </c>
      <c r="C1074" s="139" t="s">
        <v>6206</v>
      </c>
      <c r="D1074" s="139">
        <v>735.75</v>
      </c>
      <c r="E1074" s="139">
        <v>1745.7</v>
      </c>
      <c r="F1074" s="140">
        <v>1284398.78</v>
      </c>
      <c r="G1074" s="139">
        <v>0</v>
      </c>
      <c r="H1074" s="140">
        <v>0</v>
      </c>
      <c r="I1074" s="140">
        <v>0</v>
      </c>
      <c r="J1074" s="140">
        <v>1284398.78</v>
      </c>
      <c r="K1074" s="139" t="s">
        <v>4989</v>
      </c>
      <c r="L1074" s="139" t="s">
        <v>7</v>
      </c>
      <c r="M1074" s="202"/>
    </row>
    <row r="1075" spans="1:13" ht="20.100000000000001" customHeight="1" x14ac:dyDescent="0.25">
      <c r="A1075" s="139">
        <v>1324</v>
      </c>
      <c r="B1075" s="139" t="s">
        <v>5859</v>
      </c>
      <c r="C1075" s="139" t="s">
        <v>6206</v>
      </c>
      <c r="D1075" s="139">
        <v>19247.419999999998</v>
      </c>
      <c r="E1075" s="139">
        <v>1745.7</v>
      </c>
      <c r="F1075" s="140">
        <v>33600221.090000004</v>
      </c>
      <c r="G1075" s="139">
        <v>0</v>
      </c>
      <c r="H1075" s="140">
        <v>0</v>
      </c>
      <c r="I1075" s="140">
        <v>0</v>
      </c>
      <c r="J1075" s="140">
        <v>33600221.090000004</v>
      </c>
      <c r="K1075" s="139" t="s">
        <v>4982</v>
      </c>
      <c r="L1075" s="139" t="s">
        <v>7</v>
      </c>
      <c r="M1075" s="202"/>
    </row>
    <row r="1076" spans="1:13" ht="20.100000000000001" customHeight="1" x14ac:dyDescent="0.25">
      <c r="A1076" s="139">
        <v>1325</v>
      </c>
      <c r="B1076" s="139" t="s">
        <v>6214</v>
      </c>
      <c r="C1076" s="139" t="s">
        <v>5369</v>
      </c>
      <c r="D1076" s="139">
        <v>280.98</v>
      </c>
      <c r="E1076" s="139">
        <v>904.2</v>
      </c>
      <c r="F1076" s="140">
        <v>254062.12</v>
      </c>
      <c r="G1076" s="139">
        <v>0</v>
      </c>
      <c r="H1076" s="140">
        <v>0</v>
      </c>
      <c r="I1076" s="140">
        <v>0</v>
      </c>
      <c r="J1076" s="140">
        <v>254062.12</v>
      </c>
      <c r="K1076" s="139" t="s">
        <v>5143</v>
      </c>
      <c r="L1076" s="139" t="s">
        <v>7</v>
      </c>
      <c r="M1076" s="202"/>
    </row>
    <row r="1077" spans="1:13" ht="20.100000000000001" customHeight="1" x14ac:dyDescent="0.25">
      <c r="A1077" s="139">
        <v>1326</v>
      </c>
      <c r="B1077" s="139" t="s">
        <v>6215</v>
      </c>
      <c r="C1077" s="139" t="s">
        <v>6216</v>
      </c>
      <c r="D1077" s="139">
        <v>5307.2349999999997</v>
      </c>
      <c r="E1077" s="139">
        <v>390</v>
      </c>
      <c r="F1077" s="140">
        <v>2069821.65</v>
      </c>
      <c r="G1077" s="139">
        <v>0</v>
      </c>
      <c r="H1077" s="140">
        <v>0</v>
      </c>
      <c r="I1077" s="140">
        <v>0</v>
      </c>
      <c r="J1077" s="140">
        <v>2069821.65</v>
      </c>
      <c r="K1077" s="139" t="s">
        <v>4978</v>
      </c>
      <c r="L1077" s="139" t="s">
        <v>7</v>
      </c>
      <c r="M1077" s="202"/>
    </row>
    <row r="1078" spans="1:13" ht="20.100000000000001" customHeight="1" x14ac:dyDescent="0.25">
      <c r="A1078" s="139">
        <v>1327</v>
      </c>
      <c r="B1078" s="139" t="s">
        <v>6217</v>
      </c>
      <c r="C1078" s="139" t="s">
        <v>5372</v>
      </c>
      <c r="D1078" s="139">
        <v>1045.3720000000001</v>
      </c>
      <c r="E1078" s="139">
        <v>968</v>
      </c>
      <c r="F1078" s="140">
        <v>1011920.1</v>
      </c>
      <c r="G1078" s="139">
        <v>0</v>
      </c>
      <c r="H1078" s="140">
        <v>0</v>
      </c>
      <c r="I1078" s="140">
        <v>0</v>
      </c>
      <c r="J1078" s="140">
        <v>1011920.1</v>
      </c>
      <c r="K1078" s="139" t="s">
        <v>4978</v>
      </c>
      <c r="L1078" s="139" t="s">
        <v>7</v>
      </c>
      <c r="M1078" s="202"/>
    </row>
    <row r="1079" spans="1:13" ht="20.100000000000001" customHeight="1" x14ac:dyDescent="0.25">
      <c r="A1079" s="139">
        <v>1328</v>
      </c>
      <c r="B1079" s="139" t="s">
        <v>6218</v>
      </c>
      <c r="C1079" s="139" t="s">
        <v>5372</v>
      </c>
      <c r="D1079" s="139">
        <v>1125.4390000000001</v>
      </c>
      <c r="E1079" s="139">
        <v>968</v>
      </c>
      <c r="F1079" s="140">
        <v>1089424.95</v>
      </c>
      <c r="G1079" s="139">
        <v>0</v>
      </c>
      <c r="H1079" s="140">
        <v>0</v>
      </c>
      <c r="I1079" s="140">
        <v>0</v>
      </c>
      <c r="J1079" s="140">
        <v>1089424.95</v>
      </c>
      <c r="K1079" s="139" t="s">
        <v>4978</v>
      </c>
      <c r="L1079" s="139" t="s">
        <v>7</v>
      </c>
      <c r="M1079" s="202"/>
    </row>
    <row r="1080" spans="1:13" ht="20.100000000000001" customHeight="1" x14ac:dyDescent="0.25">
      <c r="A1080" s="139">
        <v>1329</v>
      </c>
      <c r="B1080" s="139" t="s">
        <v>6219</v>
      </c>
      <c r="C1080" s="139" t="s">
        <v>5372</v>
      </c>
      <c r="D1080" s="139">
        <v>287.12400000000002</v>
      </c>
      <c r="E1080" s="139">
        <v>968</v>
      </c>
      <c r="F1080" s="140">
        <v>277936.03000000003</v>
      </c>
      <c r="G1080" s="139">
        <v>0</v>
      </c>
      <c r="H1080" s="140">
        <v>0</v>
      </c>
      <c r="I1080" s="140">
        <v>0</v>
      </c>
      <c r="J1080" s="140">
        <v>277936.03000000003</v>
      </c>
      <c r="K1080" s="139" t="s">
        <v>4989</v>
      </c>
      <c r="L1080" s="139" t="s">
        <v>7</v>
      </c>
      <c r="M1080" s="202"/>
    </row>
    <row r="1081" spans="1:13" ht="20.100000000000001" customHeight="1" x14ac:dyDescent="0.25">
      <c r="A1081" s="139">
        <v>1330</v>
      </c>
      <c r="B1081" s="139" t="s">
        <v>6220</v>
      </c>
      <c r="C1081" s="139" t="s">
        <v>5372</v>
      </c>
      <c r="D1081" s="139">
        <v>200</v>
      </c>
      <c r="E1081" s="139">
        <v>968</v>
      </c>
      <c r="F1081" s="140">
        <v>193600</v>
      </c>
      <c r="G1081" s="139">
        <v>0</v>
      </c>
      <c r="H1081" s="140">
        <v>0</v>
      </c>
      <c r="I1081" s="140">
        <v>0</v>
      </c>
      <c r="J1081" s="140">
        <v>193600</v>
      </c>
      <c r="K1081" s="139" t="s">
        <v>4989</v>
      </c>
      <c r="L1081" s="139" t="s">
        <v>7</v>
      </c>
      <c r="M1081" s="202"/>
    </row>
    <row r="1082" spans="1:13" ht="20.100000000000001" customHeight="1" x14ac:dyDescent="0.25">
      <c r="A1082" s="139">
        <v>1331</v>
      </c>
      <c r="B1082" s="139" t="s">
        <v>6221</v>
      </c>
      <c r="C1082" s="139" t="s">
        <v>5372</v>
      </c>
      <c r="D1082" s="139">
        <v>165</v>
      </c>
      <c r="E1082" s="139">
        <v>968</v>
      </c>
      <c r="F1082" s="140">
        <v>159720</v>
      </c>
      <c r="G1082" s="139">
        <v>0</v>
      </c>
      <c r="H1082" s="140">
        <v>0</v>
      </c>
      <c r="I1082" s="140">
        <v>0</v>
      </c>
      <c r="J1082" s="140">
        <v>159720</v>
      </c>
      <c r="K1082" s="139" t="s">
        <v>4989</v>
      </c>
      <c r="L1082" s="139" t="s">
        <v>7</v>
      </c>
      <c r="M1082" s="202"/>
    </row>
    <row r="1083" spans="1:13" ht="20.100000000000001" customHeight="1" x14ac:dyDescent="0.25">
      <c r="A1083" s="139">
        <v>1332</v>
      </c>
      <c r="B1083" s="139" t="s">
        <v>6222</v>
      </c>
      <c r="C1083" s="139" t="s">
        <v>5372</v>
      </c>
      <c r="D1083" s="139">
        <v>2830.0349999999999</v>
      </c>
      <c r="E1083" s="139">
        <v>968</v>
      </c>
      <c r="F1083" s="140">
        <v>2739473.88</v>
      </c>
      <c r="G1083" s="139">
        <v>0</v>
      </c>
      <c r="H1083" s="140">
        <v>0</v>
      </c>
      <c r="I1083" s="140">
        <v>0</v>
      </c>
      <c r="J1083" s="140">
        <v>2739473.88</v>
      </c>
      <c r="K1083" s="139" t="s">
        <v>5043</v>
      </c>
      <c r="L1083" s="139" t="s">
        <v>7</v>
      </c>
      <c r="M1083" s="202"/>
    </row>
    <row r="1084" spans="1:13" ht="20.100000000000001" customHeight="1" x14ac:dyDescent="0.25">
      <c r="A1084" s="139">
        <v>1333</v>
      </c>
      <c r="B1084" s="139" t="s">
        <v>6223</v>
      </c>
      <c r="C1084" s="139" t="s">
        <v>5372</v>
      </c>
      <c r="D1084" s="139">
        <v>4110.6440000000002</v>
      </c>
      <c r="E1084" s="139">
        <v>968</v>
      </c>
      <c r="F1084" s="140">
        <v>3979103.39</v>
      </c>
      <c r="G1084" s="139">
        <v>0</v>
      </c>
      <c r="H1084" s="140">
        <v>0</v>
      </c>
      <c r="I1084" s="140">
        <v>0</v>
      </c>
      <c r="J1084" s="140">
        <v>3979103.39</v>
      </c>
      <c r="K1084" s="139" t="s">
        <v>5043</v>
      </c>
      <c r="L1084" s="139" t="s">
        <v>7</v>
      </c>
      <c r="M1084" s="202"/>
    </row>
    <row r="1085" spans="1:13" ht="20.100000000000001" customHeight="1" x14ac:dyDescent="0.25">
      <c r="A1085" s="139">
        <v>1334</v>
      </c>
      <c r="B1085" s="139" t="s">
        <v>6224</v>
      </c>
      <c r="C1085" s="139" t="s">
        <v>5372</v>
      </c>
      <c r="D1085" s="139">
        <v>16029.339</v>
      </c>
      <c r="E1085" s="139">
        <v>968</v>
      </c>
      <c r="F1085" s="140">
        <v>15516400.15</v>
      </c>
      <c r="G1085" s="139">
        <v>0</v>
      </c>
      <c r="H1085" s="140">
        <v>0</v>
      </c>
      <c r="I1085" s="140">
        <v>0</v>
      </c>
      <c r="J1085" s="140">
        <v>15516400.15</v>
      </c>
      <c r="K1085" s="139" t="s">
        <v>5043</v>
      </c>
      <c r="L1085" s="139" t="s">
        <v>7</v>
      </c>
      <c r="M1085" s="202"/>
    </row>
    <row r="1086" spans="1:13" ht="20.100000000000001" customHeight="1" x14ac:dyDescent="0.25">
      <c r="A1086" s="139">
        <v>1335</v>
      </c>
      <c r="B1086" s="139" t="s">
        <v>6225</v>
      </c>
      <c r="C1086" s="139" t="s">
        <v>5372</v>
      </c>
      <c r="D1086" s="139">
        <v>777.91300000000001</v>
      </c>
      <c r="E1086" s="139">
        <v>968</v>
      </c>
      <c r="F1086" s="140">
        <v>753019.78</v>
      </c>
      <c r="G1086" s="139">
        <v>0</v>
      </c>
      <c r="H1086" s="140">
        <v>0</v>
      </c>
      <c r="I1086" s="140">
        <v>0</v>
      </c>
      <c r="J1086" s="140">
        <v>753019.78</v>
      </c>
      <c r="K1086" s="139" t="s">
        <v>5043</v>
      </c>
      <c r="L1086" s="139" t="s">
        <v>7</v>
      </c>
      <c r="M1086" s="202"/>
    </row>
    <row r="1087" spans="1:13" ht="20.100000000000001" customHeight="1" x14ac:dyDescent="0.25">
      <c r="A1087" s="139">
        <v>1336</v>
      </c>
      <c r="B1087" s="139" t="s">
        <v>5384</v>
      </c>
      <c r="C1087" s="139" t="s">
        <v>5372</v>
      </c>
      <c r="D1087" s="139">
        <v>34796.851999999999</v>
      </c>
      <c r="E1087" s="139">
        <v>968</v>
      </c>
      <c r="F1087" s="140">
        <v>33683352.740000002</v>
      </c>
      <c r="G1087" s="139">
        <v>0</v>
      </c>
      <c r="H1087" s="140">
        <v>0</v>
      </c>
      <c r="I1087" s="140">
        <v>0</v>
      </c>
      <c r="J1087" s="140">
        <v>33683352.740000002</v>
      </c>
      <c r="K1087" s="139" t="s">
        <v>4982</v>
      </c>
      <c r="L1087" s="139" t="s">
        <v>7</v>
      </c>
      <c r="M1087" s="202"/>
    </row>
    <row r="1088" spans="1:13" ht="20.100000000000001" customHeight="1" x14ac:dyDescent="0.25">
      <c r="A1088" s="139">
        <v>1337</v>
      </c>
      <c r="B1088" s="139" t="s">
        <v>6226</v>
      </c>
      <c r="C1088" s="139" t="s">
        <v>6227</v>
      </c>
      <c r="D1088" s="139">
        <v>351.35399999999998</v>
      </c>
      <c r="E1088" s="139">
        <v>972.4</v>
      </c>
      <c r="F1088" s="140">
        <v>341656.63</v>
      </c>
      <c r="G1088" s="139">
        <v>0</v>
      </c>
      <c r="H1088" s="140">
        <v>0</v>
      </c>
      <c r="I1088" s="140">
        <v>0</v>
      </c>
      <c r="J1088" s="140">
        <v>341656.63</v>
      </c>
      <c r="K1088" s="139" t="s">
        <v>4982</v>
      </c>
      <c r="L1088" s="139" t="s">
        <v>7</v>
      </c>
      <c r="M1088" s="202"/>
    </row>
    <row r="1089" spans="1:13" ht="20.100000000000001" customHeight="1" x14ac:dyDescent="0.25">
      <c r="A1089" s="139">
        <v>1341</v>
      </c>
      <c r="B1089" s="139" t="s">
        <v>5048</v>
      </c>
      <c r="C1089" s="139" t="s">
        <v>6228</v>
      </c>
      <c r="D1089" s="139">
        <v>351.23</v>
      </c>
      <c r="E1089" s="139">
        <v>1250</v>
      </c>
      <c r="F1089" s="140">
        <v>439037.5</v>
      </c>
      <c r="G1089" s="139">
        <v>0</v>
      </c>
      <c r="H1089" s="140">
        <v>0</v>
      </c>
      <c r="I1089" s="140">
        <v>0</v>
      </c>
      <c r="J1089" s="140">
        <v>439037.5</v>
      </c>
      <c r="K1089" s="139" t="s">
        <v>4982</v>
      </c>
      <c r="L1089" s="139" t="s">
        <v>7</v>
      </c>
      <c r="M1089" s="202"/>
    </row>
    <row r="1090" spans="1:13" ht="20.100000000000001" customHeight="1" x14ac:dyDescent="0.25">
      <c r="A1090" s="139">
        <v>1342</v>
      </c>
      <c r="B1090" s="139" t="s">
        <v>5048</v>
      </c>
      <c r="C1090" s="139" t="s">
        <v>6228</v>
      </c>
      <c r="D1090" s="139">
        <v>503.04</v>
      </c>
      <c r="E1090" s="139">
        <v>1250</v>
      </c>
      <c r="F1090" s="140">
        <v>628800</v>
      </c>
      <c r="G1090" s="139">
        <v>0</v>
      </c>
      <c r="H1090" s="140">
        <v>0</v>
      </c>
      <c r="I1090" s="140">
        <v>0</v>
      </c>
      <c r="J1090" s="140">
        <v>628800</v>
      </c>
      <c r="K1090" s="139" t="s">
        <v>4982</v>
      </c>
      <c r="L1090" s="139" t="s">
        <v>7</v>
      </c>
      <c r="M1090" s="202"/>
    </row>
    <row r="1091" spans="1:13" ht="20.100000000000001" customHeight="1" x14ac:dyDescent="0.25">
      <c r="A1091" s="139">
        <v>1343</v>
      </c>
      <c r="B1091" s="139" t="s">
        <v>5048</v>
      </c>
      <c r="C1091" s="139" t="s">
        <v>6228</v>
      </c>
      <c r="D1091" s="139">
        <v>761.52</v>
      </c>
      <c r="E1091" s="139">
        <v>1250</v>
      </c>
      <c r="F1091" s="140">
        <v>951900</v>
      </c>
      <c r="G1091" s="139">
        <v>0</v>
      </c>
      <c r="H1091" s="140">
        <v>0</v>
      </c>
      <c r="I1091" s="140">
        <v>0</v>
      </c>
      <c r="J1091" s="140">
        <v>951900</v>
      </c>
      <c r="K1091" s="139" t="s">
        <v>4982</v>
      </c>
      <c r="L1091" s="139" t="s">
        <v>7</v>
      </c>
      <c r="M1091" s="202"/>
    </row>
    <row r="1092" spans="1:13" ht="20.100000000000001" customHeight="1" x14ac:dyDescent="0.25">
      <c r="A1092" s="139">
        <v>1344</v>
      </c>
      <c r="B1092" s="139" t="s">
        <v>6229</v>
      </c>
      <c r="C1092" s="139" t="s">
        <v>6230</v>
      </c>
      <c r="D1092" s="139">
        <v>935.81</v>
      </c>
      <c r="E1092" s="139">
        <v>1296.9000000000001</v>
      </c>
      <c r="F1092" s="140">
        <v>1213651.99</v>
      </c>
      <c r="G1092" s="139">
        <v>0</v>
      </c>
      <c r="H1092" s="140">
        <v>0</v>
      </c>
      <c r="I1092" s="140">
        <v>0</v>
      </c>
      <c r="J1092" s="140">
        <v>1213651.99</v>
      </c>
      <c r="K1092" s="139" t="s">
        <v>5155</v>
      </c>
      <c r="L1092" s="139" t="s">
        <v>7</v>
      </c>
      <c r="M1092" s="202"/>
    </row>
    <row r="1093" spans="1:13" ht="20.100000000000001" customHeight="1" x14ac:dyDescent="0.25">
      <c r="A1093" s="139">
        <v>1345</v>
      </c>
      <c r="B1093" s="139" t="s">
        <v>6231</v>
      </c>
      <c r="C1093" s="139" t="s">
        <v>6230</v>
      </c>
      <c r="D1093" s="139">
        <v>312.5</v>
      </c>
      <c r="E1093" s="139">
        <v>1296.9000000000001</v>
      </c>
      <c r="F1093" s="140">
        <v>405281.25</v>
      </c>
      <c r="G1093" s="139">
        <v>0</v>
      </c>
      <c r="H1093" s="140">
        <v>0</v>
      </c>
      <c r="I1093" s="140">
        <v>0</v>
      </c>
      <c r="J1093" s="140">
        <v>405281.25</v>
      </c>
      <c r="K1093" s="139" t="s">
        <v>5155</v>
      </c>
      <c r="L1093" s="139" t="s">
        <v>7</v>
      </c>
      <c r="M1093" s="202"/>
    </row>
    <row r="1094" spans="1:13" ht="20.100000000000001" customHeight="1" x14ac:dyDescent="0.25">
      <c r="A1094" s="139">
        <v>1346</v>
      </c>
      <c r="B1094" s="139" t="s">
        <v>6232</v>
      </c>
      <c r="C1094" s="139" t="s">
        <v>6055</v>
      </c>
      <c r="D1094" s="139">
        <v>4536.12</v>
      </c>
      <c r="E1094" s="139">
        <v>885.5</v>
      </c>
      <c r="F1094" s="140">
        <v>4016734.26</v>
      </c>
      <c r="G1094" s="139">
        <v>0</v>
      </c>
      <c r="H1094" s="140">
        <v>0</v>
      </c>
      <c r="I1094" s="140">
        <v>0</v>
      </c>
      <c r="J1094" s="140">
        <v>4016734.26</v>
      </c>
      <c r="K1094" s="139" t="s">
        <v>4980</v>
      </c>
      <c r="L1094" s="139" t="s">
        <v>7</v>
      </c>
      <c r="M1094" s="202"/>
    </row>
    <row r="1095" spans="1:13" ht="20.100000000000001" customHeight="1" x14ac:dyDescent="0.25">
      <c r="A1095" s="139">
        <v>1348</v>
      </c>
      <c r="B1095" s="139" t="s">
        <v>6233</v>
      </c>
      <c r="C1095" s="139" t="s">
        <v>6234</v>
      </c>
      <c r="D1095" s="139">
        <v>6173.2870000000003</v>
      </c>
      <c r="E1095" s="139">
        <v>885.5</v>
      </c>
      <c r="F1095" s="140">
        <v>5466445.6399999997</v>
      </c>
      <c r="G1095" s="139">
        <v>0</v>
      </c>
      <c r="H1095" s="140">
        <v>0</v>
      </c>
      <c r="I1095" s="140">
        <v>0</v>
      </c>
      <c r="J1095" s="140">
        <v>5466445.6399999997</v>
      </c>
      <c r="K1095" s="139" t="s">
        <v>4978</v>
      </c>
      <c r="L1095" s="139" t="s">
        <v>7</v>
      </c>
      <c r="M1095" s="202"/>
    </row>
    <row r="1096" spans="1:13" ht="20.100000000000001" customHeight="1" x14ac:dyDescent="0.25">
      <c r="A1096" s="139">
        <v>1349</v>
      </c>
      <c r="B1096" s="139" t="s">
        <v>6235</v>
      </c>
      <c r="C1096" s="139" t="s">
        <v>6234</v>
      </c>
      <c r="D1096" s="139">
        <v>119.503</v>
      </c>
      <c r="E1096" s="139">
        <v>885.5</v>
      </c>
      <c r="F1096" s="140">
        <v>105819.91</v>
      </c>
      <c r="G1096" s="139">
        <v>0</v>
      </c>
      <c r="H1096" s="140">
        <v>0</v>
      </c>
      <c r="I1096" s="140">
        <v>0</v>
      </c>
      <c r="J1096" s="140">
        <v>105819.91</v>
      </c>
      <c r="K1096" s="139" t="s">
        <v>4989</v>
      </c>
      <c r="L1096" s="139" t="s">
        <v>7</v>
      </c>
      <c r="M1096" s="202"/>
    </row>
    <row r="1097" spans="1:13" ht="20.100000000000001" customHeight="1" x14ac:dyDescent="0.25">
      <c r="A1097" s="139">
        <v>1350</v>
      </c>
      <c r="B1097" s="139" t="s">
        <v>6236</v>
      </c>
      <c r="C1097" s="139" t="s">
        <v>6234</v>
      </c>
      <c r="D1097" s="139">
        <v>228.58500000000001</v>
      </c>
      <c r="E1097" s="139">
        <v>885.5</v>
      </c>
      <c r="F1097" s="140">
        <v>202412.02</v>
      </c>
      <c r="G1097" s="139">
        <v>0</v>
      </c>
      <c r="H1097" s="140">
        <v>0</v>
      </c>
      <c r="I1097" s="140">
        <v>0</v>
      </c>
      <c r="J1097" s="140">
        <v>202412.02</v>
      </c>
      <c r="K1097" s="139" t="s">
        <v>4989</v>
      </c>
      <c r="L1097" s="139" t="s">
        <v>7</v>
      </c>
      <c r="M1097" s="202"/>
    </row>
    <row r="1098" spans="1:13" ht="20.100000000000001" customHeight="1" x14ac:dyDescent="0.25">
      <c r="A1098" s="139">
        <v>1351</v>
      </c>
      <c r="B1098" s="139" t="s">
        <v>6237</v>
      </c>
      <c r="C1098" s="139" t="s">
        <v>6234</v>
      </c>
      <c r="D1098" s="139">
        <v>62.5</v>
      </c>
      <c r="E1098" s="139">
        <v>885.5</v>
      </c>
      <c r="F1098" s="140">
        <v>55343.75</v>
      </c>
      <c r="G1098" s="139">
        <v>0</v>
      </c>
      <c r="H1098" s="140">
        <v>0</v>
      </c>
      <c r="I1098" s="140">
        <v>0</v>
      </c>
      <c r="J1098" s="140">
        <v>55343.75</v>
      </c>
      <c r="K1098" s="139" t="s">
        <v>4989</v>
      </c>
      <c r="L1098" s="139" t="s">
        <v>7</v>
      </c>
      <c r="M1098" s="202"/>
    </row>
    <row r="1099" spans="1:13" ht="20.100000000000001" customHeight="1" x14ac:dyDescent="0.25">
      <c r="A1099" s="139">
        <v>1352</v>
      </c>
      <c r="B1099" s="139" t="s">
        <v>6238</v>
      </c>
      <c r="C1099" s="139" t="s">
        <v>6234</v>
      </c>
      <c r="D1099" s="139">
        <v>303.45600000000002</v>
      </c>
      <c r="E1099" s="139">
        <v>885.5</v>
      </c>
      <c r="F1099" s="140">
        <v>268710.28999999998</v>
      </c>
      <c r="G1099" s="139">
        <v>0</v>
      </c>
      <c r="H1099" s="140">
        <v>0</v>
      </c>
      <c r="I1099" s="140">
        <v>0</v>
      </c>
      <c r="J1099" s="140">
        <v>268710.28999999998</v>
      </c>
      <c r="K1099" s="139" t="s">
        <v>4989</v>
      </c>
      <c r="L1099" s="139" t="s">
        <v>7</v>
      </c>
      <c r="M1099" s="202"/>
    </row>
    <row r="1100" spans="1:13" ht="20.100000000000001" customHeight="1" x14ac:dyDescent="0.25">
      <c r="A1100" s="139">
        <v>1353</v>
      </c>
      <c r="B1100" s="139" t="s">
        <v>6239</v>
      </c>
      <c r="C1100" s="139" t="s">
        <v>6234</v>
      </c>
      <c r="D1100" s="139">
        <v>349.65499999999997</v>
      </c>
      <c r="E1100" s="139">
        <v>885.5</v>
      </c>
      <c r="F1100" s="140">
        <v>309619.5</v>
      </c>
      <c r="G1100" s="139">
        <v>0</v>
      </c>
      <c r="H1100" s="140">
        <v>0</v>
      </c>
      <c r="I1100" s="140">
        <v>0</v>
      </c>
      <c r="J1100" s="140">
        <v>309619.5</v>
      </c>
      <c r="K1100" s="139" t="s">
        <v>5229</v>
      </c>
      <c r="L1100" s="139" t="s">
        <v>7</v>
      </c>
      <c r="M1100" s="202"/>
    </row>
    <row r="1101" spans="1:13" ht="20.100000000000001" customHeight="1" x14ac:dyDescent="0.25">
      <c r="A1101" s="139">
        <v>1354</v>
      </c>
      <c r="B1101" s="139" t="s">
        <v>6240</v>
      </c>
      <c r="C1101" s="139" t="s">
        <v>6234</v>
      </c>
      <c r="D1101" s="139">
        <v>523.79999999999995</v>
      </c>
      <c r="E1101" s="139">
        <v>885.5</v>
      </c>
      <c r="F1101" s="140">
        <v>463824.9</v>
      </c>
      <c r="G1101" s="139">
        <v>0</v>
      </c>
      <c r="H1101" s="140">
        <v>0</v>
      </c>
      <c r="I1101" s="140">
        <v>0</v>
      </c>
      <c r="J1101" s="140">
        <v>463824.9</v>
      </c>
      <c r="K1101" s="139" t="s">
        <v>5229</v>
      </c>
      <c r="L1101" s="139" t="s">
        <v>7</v>
      </c>
      <c r="M1101" s="202"/>
    </row>
    <row r="1102" spans="1:13" ht="20.100000000000001" customHeight="1" x14ac:dyDescent="0.25">
      <c r="A1102" s="139">
        <v>1358</v>
      </c>
      <c r="B1102" s="139" t="s">
        <v>6241</v>
      </c>
      <c r="C1102" s="139" t="s">
        <v>6234</v>
      </c>
      <c r="D1102" s="139">
        <v>330.25</v>
      </c>
      <c r="E1102" s="139">
        <v>885.5</v>
      </c>
      <c r="F1102" s="140">
        <v>292436.38</v>
      </c>
      <c r="G1102" s="139">
        <v>0</v>
      </c>
      <c r="H1102" s="140">
        <v>0</v>
      </c>
      <c r="I1102" s="140">
        <v>0</v>
      </c>
      <c r="J1102" s="140">
        <v>292436.38</v>
      </c>
      <c r="K1102" s="139" t="s">
        <v>4980</v>
      </c>
      <c r="L1102" s="139" t="s">
        <v>7</v>
      </c>
      <c r="M1102" s="202"/>
    </row>
    <row r="1103" spans="1:13" ht="20.100000000000001" customHeight="1" x14ac:dyDescent="0.25">
      <c r="A1103" s="139">
        <v>1359</v>
      </c>
      <c r="B1103" s="139" t="s">
        <v>5987</v>
      </c>
      <c r="C1103" s="139" t="s">
        <v>6234</v>
      </c>
      <c r="D1103" s="139">
        <v>40685.245000000003</v>
      </c>
      <c r="E1103" s="139">
        <v>885.5</v>
      </c>
      <c r="F1103" s="140">
        <v>36026784.450000003</v>
      </c>
      <c r="G1103" s="139">
        <v>0</v>
      </c>
      <c r="H1103" s="140">
        <v>0</v>
      </c>
      <c r="I1103" s="140">
        <v>0</v>
      </c>
      <c r="J1103" s="140">
        <v>36026784.450000003</v>
      </c>
      <c r="K1103" s="139" t="s">
        <v>4982</v>
      </c>
      <c r="L1103" s="139" t="s">
        <v>7</v>
      </c>
      <c r="M1103" s="202"/>
    </row>
    <row r="1104" spans="1:13" ht="20.100000000000001" customHeight="1" x14ac:dyDescent="0.25">
      <c r="A1104" s="139">
        <v>1360</v>
      </c>
      <c r="B1104" s="139" t="s">
        <v>6242</v>
      </c>
      <c r="C1104" s="139" t="s">
        <v>6243</v>
      </c>
      <c r="D1104" s="139">
        <v>4644.2299999999996</v>
      </c>
      <c r="E1104" s="139">
        <v>548.9</v>
      </c>
      <c r="F1104" s="140">
        <v>2549217.85</v>
      </c>
      <c r="G1104" s="139">
        <v>0</v>
      </c>
      <c r="H1104" s="140">
        <v>0</v>
      </c>
      <c r="I1104" s="140">
        <v>0</v>
      </c>
      <c r="J1104" s="140">
        <v>2549217.85</v>
      </c>
      <c r="K1104" s="139" t="s">
        <v>4978</v>
      </c>
      <c r="L1104" s="139" t="s">
        <v>7</v>
      </c>
      <c r="M1104" s="202"/>
    </row>
    <row r="1105" spans="1:13" ht="20.100000000000001" customHeight="1" x14ac:dyDescent="0.25">
      <c r="A1105" s="139">
        <v>1361</v>
      </c>
      <c r="B1105" s="139" t="s">
        <v>6244</v>
      </c>
      <c r="C1105" s="139" t="s">
        <v>6243</v>
      </c>
      <c r="D1105" s="139">
        <v>3573.93</v>
      </c>
      <c r="E1105" s="139">
        <v>548.9</v>
      </c>
      <c r="F1105" s="140">
        <v>1961730.18</v>
      </c>
      <c r="G1105" s="139">
        <v>0</v>
      </c>
      <c r="H1105" s="140">
        <v>0</v>
      </c>
      <c r="I1105" s="140">
        <v>0</v>
      </c>
      <c r="J1105" s="140">
        <v>1961730.18</v>
      </c>
      <c r="K1105" s="139" t="s">
        <v>4978</v>
      </c>
      <c r="L1105" s="139" t="s">
        <v>7</v>
      </c>
      <c r="M1105" s="202"/>
    </row>
    <row r="1106" spans="1:13" ht="20.100000000000001" customHeight="1" x14ac:dyDescent="0.25">
      <c r="A1106" s="139">
        <v>1362</v>
      </c>
      <c r="B1106" s="139" t="s">
        <v>6245</v>
      </c>
      <c r="C1106" s="139" t="s">
        <v>6243</v>
      </c>
      <c r="D1106" s="139">
        <v>7143.03</v>
      </c>
      <c r="E1106" s="139">
        <v>548.9</v>
      </c>
      <c r="F1106" s="140">
        <v>3920809.17</v>
      </c>
      <c r="G1106" s="139">
        <v>0</v>
      </c>
      <c r="H1106" s="140">
        <v>0</v>
      </c>
      <c r="I1106" s="140">
        <v>0</v>
      </c>
      <c r="J1106" s="140">
        <v>3920809.17</v>
      </c>
      <c r="K1106" s="139" t="s">
        <v>5028</v>
      </c>
      <c r="L1106" s="139" t="s">
        <v>7</v>
      </c>
      <c r="M1106" s="202"/>
    </row>
    <row r="1107" spans="1:13" ht="20.100000000000001" customHeight="1" x14ac:dyDescent="0.25">
      <c r="A1107" s="139">
        <v>1363</v>
      </c>
      <c r="B1107" s="139" t="s">
        <v>6246</v>
      </c>
      <c r="C1107" s="139" t="s">
        <v>6243</v>
      </c>
      <c r="D1107" s="139">
        <v>1636.84</v>
      </c>
      <c r="E1107" s="139">
        <v>548.9</v>
      </c>
      <c r="F1107" s="140">
        <v>898461.48</v>
      </c>
      <c r="G1107" s="139">
        <v>0</v>
      </c>
      <c r="H1107" s="140">
        <v>0</v>
      </c>
      <c r="I1107" s="140">
        <v>0</v>
      </c>
      <c r="J1107" s="140">
        <v>898461.48</v>
      </c>
      <c r="K1107" s="139" t="s">
        <v>6247</v>
      </c>
      <c r="L1107" s="139" t="s">
        <v>7</v>
      </c>
      <c r="M1107" s="202"/>
    </row>
    <row r="1108" spans="1:13" ht="20.100000000000001" customHeight="1" x14ac:dyDescent="0.25">
      <c r="A1108" s="139">
        <v>1364</v>
      </c>
      <c r="B1108" s="139" t="s">
        <v>6248</v>
      </c>
      <c r="C1108" s="139" t="s">
        <v>6243</v>
      </c>
      <c r="D1108" s="139">
        <v>155.46</v>
      </c>
      <c r="E1108" s="139">
        <v>548.9</v>
      </c>
      <c r="F1108" s="140">
        <v>85331.99</v>
      </c>
      <c r="G1108" s="139">
        <v>0</v>
      </c>
      <c r="H1108" s="140">
        <v>0</v>
      </c>
      <c r="I1108" s="140">
        <v>0</v>
      </c>
      <c r="J1108" s="140">
        <v>85331.99</v>
      </c>
      <c r="K1108" s="139" t="s">
        <v>5043</v>
      </c>
      <c r="L1108" s="139" t="s">
        <v>7</v>
      </c>
      <c r="M1108" s="202"/>
    </row>
    <row r="1109" spans="1:13" ht="20.100000000000001" customHeight="1" x14ac:dyDescent="0.25">
      <c r="A1109" s="139">
        <v>1365</v>
      </c>
      <c r="B1109" s="139" t="s">
        <v>6249</v>
      </c>
      <c r="C1109" s="139" t="s">
        <v>6243</v>
      </c>
      <c r="D1109" s="139">
        <v>271.24</v>
      </c>
      <c r="E1109" s="139">
        <v>548.9</v>
      </c>
      <c r="F1109" s="140">
        <v>148883.64000000001</v>
      </c>
      <c r="G1109" s="139">
        <v>0</v>
      </c>
      <c r="H1109" s="140">
        <v>0</v>
      </c>
      <c r="I1109" s="140">
        <v>0</v>
      </c>
      <c r="J1109" s="140">
        <v>148883.64000000001</v>
      </c>
      <c r="K1109" s="139" t="s">
        <v>4989</v>
      </c>
      <c r="L1109" s="139" t="s">
        <v>7</v>
      </c>
      <c r="M1109" s="202"/>
    </row>
    <row r="1110" spans="1:13" ht="20.100000000000001" customHeight="1" x14ac:dyDescent="0.25">
      <c r="A1110" s="139">
        <v>1366</v>
      </c>
      <c r="B1110" s="139" t="s">
        <v>6250</v>
      </c>
      <c r="C1110" s="139" t="s">
        <v>6243</v>
      </c>
      <c r="D1110" s="139">
        <v>49.7</v>
      </c>
      <c r="E1110" s="139">
        <v>548.9</v>
      </c>
      <c r="F1110" s="140">
        <v>27280.33</v>
      </c>
      <c r="G1110" s="139">
        <v>0</v>
      </c>
      <c r="H1110" s="140">
        <v>0</v>
      </c>
      <c r="I1110" s="140">
        <v>0</v>
      </c>
      <c r="J1110" s="140">
        <v>27280.33</v>
      </c>
      <c r="K1110" s="139" t="s">
        <v>4989</v>
      </c>
      <c r="L1110" s="139" t="s">
        <v>7</v>
      </c>
      <c r="M1110" s="202"/>
    </row>
    <row r="1111" spans="1:13" ht="20.100000000000001" customHeight="1" x14ac:dyDescent="0.25">
      <c r="A1111" s="139">
        <v>1367</v>
      </c>
      <c r="B1111" s="139" t="s">
        <v>6251</v>
      </c>
      <c r="C1111" s="139" t="s">
        <v>6243</v>
      </c>
      <c r="D1111" s="139">
        <v>60.91</v>
      </c>
      <c r="E1111" s="139">
        <v>548.9</v>
      </c>
      <c r="F1111" s="140">
        <v>33433.5</v>
      </c>
      <c r="G1111" s="139">
        <v>0</v>
      </c>
      <c r="H1111" s="140">
        <v>0</v>
      </c>
      <c r="I1111" s="140">
        <v>0</v>
      </c>
      <c r="J1111" s="140">
        <v>33433.5</v>
      </c>
      <c r="K1111" s="139" t="s">
        <v>4989</v>
      </c>
      <c r="L1111" s="139" t="s">
        <v>7</v>
      </c>
      <c r="M1111" s="202"/>
    </row>
    <row r="1112" spans="1:13" ht="20.100000000000001" customHeight="1" x14ac:dyDescent="0.25">
      <c r="A1112" s="139">
        <v>1368</v>
      </c>
      <c r="B1112" s="139" t="s">
        <v>6252</v>
      </c>
      <c r="C1112" s="139" t="s">
        <v>6243</v>
      </c>
      <c r="D1112" s="139">
        <v>60.91</v>
      </c>
      <c r="E1112" s="139">
        <v>548.9</v>
      </c>
      <c r="F1112" s="140">
        <v>33433.5</v>
      </c>
      <c r="G1112" s="139">
        <v>0</v>
      </c>
      <c r="H1112" s="140">
        <v>0</v>
      </c>
      <c r="I1112" s="140">
        <v>0</v>
      </c>
      <c r="J1112" s="140">
        <v>33433.5</v>
      </c>
      <c r="K1112" s="139" t="s">
        <v>4989</v>
      </c>
      <c r="L1112" s="139" t="s">
        <v>7</v>
      </c>
      <c r="M1112" s="202"/>
    </row>
    <row r="1113" spans="1:13" ht="20.100000000000001" customHeight="1" x14ac:dyDescent="0.25">
      <c r="A1113" s="139">
        <v>1369</v>
      </c>
      <c r="B1113" s="139" t="s">
        <v>6253</v>
      </c>
      <c r="C1113" s="139" t="s">
        <v>6243</v>
      </c>
      <c r="D1113" s="139">
        <v>326.19</v>
      </c>
      <c r="E1113" s="139">
        <v>548.9</v>
      </c>
      <c r="F1113" s="140">
        <v>179045.69</v>
      </c>
      <c r="G1113" s="139">
        <v>0</v>
      </c>
      <c r="H1113" s="140">
        <v>0</v>
      </c>
      <c r="I1113" s="140">
        <v>0</v>
      </c>
      <c r="J1113" s="140">
        <v>179045.69</v>
      </c>
      <c r="K1113" s="139" t="s">
        <v>4989</v>
      </c>
      <c r="L1113" s="139" t="s">
        <v>7</v>
      </c>
      <c r="M1113" s="202"/>
    </row>
    <row r="1114" spans="1:13" ht="20.100000000000001" customHeight="1" x14ac:dyDescent="0.25">
      <c r="A1114" s="139">
        <v>1371</v>
      </c>
      <c r="B1114" s="139" t="s">
        <v>6053</v>
      </c>
      <c r="C1114" s="139" t="s">
        <v>6243</v>
      </c>
      <c r="D1114" s="139">
        <v>141704.03</v>
      </c>
      <c r="E1114" s="139">
        <v>548.9</v>
      </c>
      <c r="F1114" s="140">
        <v>77781342.069999993</v>
      </c>
      <c r="G1114" s="139">
        <v>0</v>
      </c>
      <c r="H1114" s="140">
        <v>0</v>
      </c>
      <c r="I1114" s="140">
        <v>0</v>
      </c>
      <c r="J1114" s="140">
        <v>77781342.069999993</v>
      </c>
      <c r="K1114" s="139" t="s">
        <v>4982</v>
      </c>
      <c r="L1114" s="139" t="s">
        <v>7</v>
      </c>
      <c r="M1114" s="202"/>
    </row>
    <row r="1115" spans="1:13" ht="20.100000000000001" customHeight="1" x14ac:dyDescent="0.25">
      <c r="A1115" s="139">
        <v>1372</v>
      </c>
      <c r="B1115" s="139" t="s">
        <v>6254</v>
      </c>
      <c r="C1115" s="139" t="s">
        <v>6255</v>
      </c>
      <c r="D1115" s="139">
        <v>7816.5</v>
      </c>
      <c r="E1115" s="139">
        <v>390</v>
      </c>
      <c r="F1115" s="140">
        <v>3048435</v>
      </c>
      <c r="G1115" s="139">
        <v>0</v>
      </c>
      <c r="H1115" s="140">
        <v>0</v>
      </c>
      <c r="I1115" s="140">
        <v>0</v>
      </c>
      <c r="J1115" s="140">
        <v>3048435</v>
      </c>
      <c r="K1115" s="139" t="s">
        <v>4980</v>
      </c>
      <c r="L1115" s="139" t="s">
        <v>7</v>
      </c>
      <c r="M1115" s="202"/>
    </row>
    <row r="1116" spans="1:13" ht="20.100000000000001" customHeight="1" x14ac:dyDescent="0.25">
      <c r="A1116" s="139">
        <v>1373</v>
      </c>
      <c r="B1116" s="139" t="s">
        <v>6256</v>
      </c>
      <c r="C1116" s="139" t="s">
        <v>6257</v>
      </c>
      <c r="D1116" s="139">
        <v>1651.0820000000001</v>
      </c>
      <c r="E1116" s="139">
        <v>1131.9000000000001</v>
      </c>
      <c r="F1116" s="140">
        <v>1868859.72</v>
      </c>
      <c r="G1116" s="139">
        <v>0</v>
      </c>
      <c r="H1116" s="140">
        <v>0</v>
      </c>
      <c r="I1116" s="140">
        <v>0</v>
      </c>
      <c r="J1116" s="140">
        <v>1868859.72</v>
      </c>
      <c r="K1116" s="139" t="s">
        <v>4978</v>
      </c>
      <c r="L1116" s="139" t="s">
        <v>7</v>
      </c>
      <c r="M1116" s="202"/>
    </row>
    <row r="1117" spans="1:13" ht="20.100000000000001" customHeight="1" x14ac:dyDescent="0.25">
      <c r="A1117" s="139">
        <v>1374</v>
      </c>
      <c r="B1117" s="139" t="s">
        <v>6258</v>
      </c>
      <c r="C1117" s="139" t="s">
        <v>6257</v>
      </c>
      <c r="D1117" s="139">
        <v>165.50399999999999</v>
      </c>
      <c r="E1117" s="139">
        <v>1131.9000000000001</v>
      </c>
      <c r="F1117" s="140">
        <v>187333.98</v>
      </c>
      <c r="G1117" s="139">
        <v>0</v>
      </c>
      <c r="H1117" s="140">
        <v>0</v>
      </c>
      <c r="I1117" s="140">
        <v>0</v>
      </c>
      <c r="J1117" s="140">
        <v>187333.98</v>
      </c>
      <c r="K1117" s="139" t="s">
        <v>4978</v>
      </c>
      <c r="L1117" s="139" t="s">
        <v>7</v>
      </c>
      <c r="M1117" s="202"/>
    </row>
    <row r="1118" spans="1:13" ht="20.100000000000001" customHeight="1" x14ac:dyDescent="0.25">
      <c r="A1118" s="139">
        <v>1375</v>
      </c>
      <c r="B1118" s="139" t="s">
        <v>6259</v>
      </c>
      <c r="C1118" s="139" t="s">
        <v>6257</v>
      </c>
      <c r="D1118" s="139">
        <v>331.75</v>
      </c>
      <c r="E1118" s="139">
        <v>1131.9000000000001</v>
      </c>
      <c r="F1118" s="140">
        <v>375507.83</v>
      </c>
      <c r="G1118" s="139">
        <v>0</v>
      </c>
      <c r="H1118" s="140">
        <v>0</v>
      </c>
      <c r="I1118" s="140">
        <v>0</v>
      </c>
      <c r="J1118" s="140">
        <v>375507.83</v>
      </c>
      <c r="K1118" s="139" t="s">
        <v>4978</v>
      </c>
      <c r="L1118" s="139" t="s">
        <v>7</v>
      </c>
      <c r="M1118" s="202"/>
    </row>
    <row r="1119" spans="1:13" ht="20.100000000000001" customHeight="1" x14ac:dyDescent="0.25">
      <c r="A1119" s="139">
        <v>1376</v>
      </c>
      <c r="B1119" s="139" t="s">
        <v>6260</v>
      </c>
      <c r="C1119" s="139" t="s">
        <v>6257</v>
      </c>
      <c r="D1119" s="139">
        <v>180.1</v>
      </c>
      <c r="E1119" s="139">
        <v>1131.9000000000001</v>
      </c>
      <c r="F1119" s="140">
        <v>203855.19</v>
      </c>
      <c r="G1119" s="139">
        <v>0</v>
      </c>
      <c r="H1119" s="140">
        <v>0</v>
      </c>
      <c r="I1119" s="140">
        <v>0</v>
      </c>
      <c r="J1119" s="140">
        <v>203855.19</v>
      </c>
      <c r="K1119" s="139" t="s">
        <v>4978</v>
      </c>
      <c r="L1119" s="139" t="s">
        <v>7</v>
      </c>
      <c r="M1119" s="202"/>
    </row>
    <row r="1120" spans="1:13" ht="20.100000000000001" customHeight="1" x14ac:dyDescent="0.25">
      <c r="A1120" s="139">
        <v>1377</v>
      </c>
      <c r="B1120" s="139" t="s">
        <v>6261</v>
      </c>
      <c r="C1120" s="139" t="s">
        <v>6257</v>
      </c>
      <c r="D1120" s="139">
        <v>93.397000000000006</v>
      </c>
      <c r="E1120" s="139">
        <v>1131.9000000000001</v>
      </c>
      <c r="F1120" s="140">
        <v>105716.06</v>
      </c>
      <c r="G1120" s="139">
        <v>0</v>
      </c>
      <c r="H1120" s="140">
        <v>0</v>
      </c>
      <c r="I1120" s="140">
        <v>0</v>
      </c>
      <c r="J1120" s="140">
        <v>105716.06</v>
      </c>
      <c r="K1120" s="139" t="s">
        <v>4980</v>
      </c>
      <c r="L1120" s="139" t="s">
        <v>7</v>
      </c>
      <c r="M1120" s="202"/>
    </row>
    <row r="1121" spans="1:13" ht="20.100000000000001" customHeight="1" x14ac:dyDescent="0.25">
      <c r="A1121" s="139">
        <v>1378</v>
      </c>
      <c r="B1121" s="139" t="s">
        <v>6262</v>
      </c>
      <c r="C1121" s="139" t="s">
        <v>6257</v>
      </c>
      <c r="D1121" s="139">
        <v>131.16399999999999</v>
      </c>
      <c r="E1121" s="139">
        <v>1131.9000000000001</v>
      </c>
      <c r="F1121" s="140">
        <v>148464.53</v>
      </c>
      <c r="G1121" s="139">
        <v>0</v>
      </c>
      <c r="H1121" s="140">
        <v>0</v>
      </c>
      <c r="I1121" s="140">
        <v>0</v>
      </c>
      <c r="J1121" s="140">
        <v>148464.53</v>
      </c>
      <c r="K1121" s="139" t="s">
        <v>5229</v>
      </c>
      <c r="L1121" s="139" t="s">
        <v>7</v>
      </c>
      <c r="M1121" s="202"/>
    </row>
    <row r="1122" spans="1:13" ht="20.100000000000001" customHeight="1" x14ac:dyDescent="0.25">
      <c r="A1122" s="139">
        <v>1379</v>
      </c>
      <c r="B1122" s="139" t="s">
        <v>6263</v>
      </c>
      <c r="C1122" s="139" t="s">
        <v>6257</v>
      </c>
      <c r="D1122" s="139">
        <v>33.531999999999996</v>
      </c>
      <c r="E1122" s="139">
        <v>1131.9000000000001</v>
      </c>
      <c r="F1122" s="140">
        <v>37954.870000000003</v>
      </c>
      <c r="G1122" s="139">
        <v>0</v>
      </c>
      <c r="H1122" s="140">
        <v>0</v>
      </c>
      <c r="I1122" s="140">
        <v>0</v>
      </c>
      <c r="J1122" s="140">
        <v>37954.870000000003</v>
      </c>
      <c r="K1122" s="139" t="s">
        <v>5229</v>
      </c>
      <c r="L1122" s="139" t="s">
        <v>7</v>
      </c>
      <c r="M1122" s="202"/>
    </row>
    <row r="1123" spans="1:13" ht="20.100000000000001" customHeight="1" x14ac:dyDescent="0.25">
      <c r="A1123" s="139">
        <v>1380</v>
      </c>
      <c r="B1123" s="139" t="s">
        <v>6264</v>
      </c>
      <c r="C1123" s="139" t="s">
        <v>6257</v>
      </c>
      <c r="D1123" s="139">
        <v>85.111999999999995</v>
      </c>
      <c r="E1123" s="139">
        <v>1131.9000000000001</v>
      </c>
      <c r="F1123" s="140">
        <v>96338.27</v>
      </c>
      <c r="G1123" s="139">
        <v>0</v>
      </c>
      <c r="H1123" s="140">
        <v>0</v>
      </c>
      <c r="I1123" s="140">
        <v>0</v>
      </c>
      <c r="J1123" s="140">
        <v>96338.27</v>
      </c>
      <c r="K1123" s="139" t="s">
        <v>5229</v>
      </c>
      <c r="L1123" s="139" t="s">
        <v>7</v>
      </c>
      <c r="M1123" s="202"/>
    </row>
    <row r="1124" spans="1:13" ht="20.100000000000001" customHeight="1" x14ac:dyDescent="0.25">
      <c r="A1124" s="139">
        <v>1381</v>
      </c>
      <c r="B1124" s="139" t="s">
        <v>6265</v>
      </c>
      <c r="C1124" s="139" t="s">
        <v>6257</v>
      </c>
      <c r="D1124" s="139">
        <v>39.512</v>
      </c>
      <c r="E1124" s="139">
        <v>1131.9000000000001</v>
      </c>
      <c r="F1124" s="140">
        <v>44723.63</v>
      </c>
      <c r="G1124" s="139">
        <v>0</v>
      </c>
      <c r="H1124" s="140">
        <v>0</v>
      </c>
      <c r="I1124" s="140">
        <v>0</v>
      </c>
      <c r="J1124" s="140">
        <v>44723.63</v>
      </c>
      <c r="K1124" s="139" t="s">
        <v>5229</v>
      </c>
      <c r="L1124" s="139" t="s">
        <v>7</v>
      </c>
      <c r="M1124" s="202"/>
    </row>
    <row r="1125" spans="1:13" ht="20.100000000000001" customHeight="1" x14ac:dyDescent="0.25">
      <c r="A1125" s="139">
        <v>1382</v>
      </c>
      <c r="B1125" s="139" t="s">
        <v>6266</v>
      </c>
      <c r="C1125" s="139" t="s">
        <v>6257</v>
      </c>
      <c r="D1125" s="139">
        <v>24.49</v>
      </c>
      <c r="E1125" s="139">
        <v>1131.9000000000001</v>
      </c>
      <c r="F1125" s="140">
        <v>27720.23</v>
      </c>
      <c r="G1125" s="139">
        <v>0</v>
      </c>
      <c r="H1125" s="140">
        <v>0</v>
      </c>
      <c r="I1125" s="140">
        <v>0</v>
      </c>
      <c r="J1125" s="140">
        <v>27720.23</v>
      </c>
      <c r="K1125" s="139" t="s">
        <v>5229</v>
      </c>
      <c r="L1125" s="139" t="s">
        <v>7</v>
      </c>
      <c r="M1125" s="202"/>
    </row>
    <row r="1126" spans="1:13" ht="20.100000000000001" customHeight="1" x14ac:dyDescent="0.25">
      <c r="A1126" s="139">
        <v>1383</v>
      </c>
      <c r="B1126" s="139" t="s">
        <v>6267</v>
      </c>
      <c r="C1126" s="139" t="s">
        <v>6257</v>
      </c>
      <c r="D1126" s="139">
        <v>53.593000000000004</v>
      </c>
      <c r="E1126" s="139">
        <v>1131.9000000000001</v>
      </c>
      <c r="F1126" s="140">
        <v>60661.919999999998</v>
      </c>
      <c r="G1126" s="139">
        <v>0</v>
      </c>
      <c r="H1126" s="140">
        <v>0</v>
      </c>
      <c r="I1126" s="140">
        <v>0</v>
      </c>
      <c r="J1126" s="140">
        <v>60661.919999999998</v>
      </c>
      <c r="K1126" s="139" t="s">
        <v>5229</v>
      </c>
      <c r="L1126" s="139" t="s">
        <v>7</v>
      </c>
      <c r="M1126" s="202"/>
    </row>
    <row r="1127" spans="1:13" ht="20.100000000000001" customHeight="1" x14ac:dyDescent="0.25">
      <c r="A1127" s="139">
        <v>1384</v>
      </c>
      <c r="B1127" s="139" t="s">
        <v>6268</v>
      </c>
      <c r="C1127" s="139" t="s">
        <v>6257</v>
      </c>
      <c r="D1127" s="139">
        <v>4.6349999999999998</v>
      </c>
      <c r="E1127" s="139">
        <v>1131.9000000000001</v>
      </c>
      <c r="F1127" s="140">
        <v>5246.36</v>
      </c>
      <c r="G1127" s="139">
        <v>0</v>
      </c>
      <c r="H1127" s="140">
        <v>0</v>
      </c>
      <c r="I1127" s="140">
        <v>0</v>
      </c>
      <c r="J1127" s="140">
        <v>5246.36</v>
      </c>
      <c r="K1127" s="139" t="s">
        <v>5229</v>
      </c>
      <c r="L1127" s="139" t="s">
        <v>7</v>
      </c>
      <c r="M1127" s="202"/>
    </row>
    <row r="1128" spans="1:13" ht="20.100000000000001" customHeight="1" x14ac:dyDescent="0.25">
      <c r="A1128" s="139">
        <v>1385</v>
      </c>
      <c r="B1128" s="139" t="s">
        <v>6269</v>
      </c>
      <c r="C1128" s="139" t="s">
        <v>6257</v>
      </c>
      <c r="D1128" s="139">
        <v>121.462</v>
      </c>
      <c r="E1128" s="139">
        <v>1131.9000000000001</v>
      </c>
      <c r="F1128" s="140">
        <v>137482.84</v>
      </c>
      <c r="G1128" s="139">
        <v>0</v>
      </c>
      <c r="H1128" s="140">
        <v>0</v>
      </c>
      <c r="I1128" s="140">
        <v>0</v>
      </c>
      <c r="J1128" s="140">
        <v>137482.84</v>
      </c>
      <c r="K1128" s="139" t="s">
        <v>5229</v>
      </c>
      <c r="L1128" s="139" t="s">
        <v>7</v>
      </c>
      <c r="M1128" s="202"/>
    </row>
    <row r="1129" spans="1:13" ht="20.100000000000001" customHeight="1" x14ac:dyDescent="0.25">
      <c r="A1129" s="139">
        <v>1386</v>
      </c>
      <c r="B1129" s="139" t="s">
        <v>6270</v>
      </c>
      <c r="C1129" s="139" t="s">
        <v>6257</v>
      </c>
      <c r="D1129" s="139">
        <v>54.856999999999999</v>
      </c>
      <c r="E1129" s="139">
        <v>1131.9000000000001</v>
      </c>
      <c r="F1129" s="140">
        <v>62092.639999999999</v>
      </c>
      <c r="G1129" s="139">
        <v>0</v>
      </c>
      <c r="H1129" s="140">
        <v>0</v>
      </c>
      <c r="I1129" s="140">
        <v>0</v>
      </c>
      <c r="J1129" s="140">
        <v>62092.639999999999</v>
      </c>
      <c r="K1129" s="139" t="s">
        <v>5229</v>
      </c>
      <c r="L1129" s="139" t="s">
        <v>7</v>
      </c>
      <c r="M1129" s="202"/>
    </row>
    <row r="1130" spans="1:13" ht="20.100000000000001" customHeight="1" x14ac:dyDescent="0.25">
      <c r="A1130" s="139">
        <v>1387</v>
      </c>
      <c r="B1130" s="139" t="s">
        <v>5095</v>
      </c>
      <c r="C1130" s="139" t="s">
        <v>6257</v>
      </c>
      <c r="D1130" s="139">
        <v>19422.719000000001</v>
      </c>
      <c r="E1130" s="139">
        <v>1131.9000000000001</v>
      </c>
      <c r="F1130" s="140">
        <v>21984575.640000001</v>
      </c>
      <c r="G1130" s="139">
        <v>0</v>
      </c>
      <c r="H1130" s="140">
        <v>0</v>
      </c>
      <c r="I1130" s="140">
        <v>0</v>
      </c>
      <c r="J1130" s="140">
        <v>21984575.640000001</v>
      </c>
      <c r="K1130" s="139" t="s">
        <v>4982</v>
      </c>
      <c r="L1130" s="139" t="s">
        <v>7</v>
      </c>
      <c r="M1130" s="202"/>
    </row>
    <row r="1131" spans="1:13" ht="20.100000000000001" customHeight="1" x14ac:dyDescent="0.25">
      <c r="A1131" s="139">
        <v>1388</v>
      </c>
      <c r="B1131" s="139" t="s">
        <v>6271</v>
      </c>
      <c r="C1131" s="139" t="s">
        <v>5590</v>
      </c>
      <c r="D1131" s="139">
        <v>6601.902</v>
      </c>
      <c r="E1131" s="139">
        <v>729.3</v>
      </c>
      <c r="F1131" s="140">
        <v>4814767.13</v>
      </c>
      <c r="G1131" s="139">
        <v>0</v>
      </c>
      <c r="H1131" s="140">
        <v>0</v>
      </c>
      <c r="I1131" s="140">
        <v>0</v>
      </c>
      <c r="J1131" s="140">
        <v>4814767.13</v>
      </c>
      <c r="K1131" s="139" t="s">
        <v>5010</v>
      </c>
      <c r="L1131" s="139" t="s">
        <v>7</v>
      </c>
      <c r="M1131" s="202"/>
    </row>
    <row r="1132" spans="1:13" ht="20.100000000000001" customHeight="1" x14ac:dyDescent="0.25">
      <c r="A1132" s="139">
        <v>1389</v>
      </c>
      <c r="B1132" s="139" t="s">
        <v>6272</v>
      </c>
      <c r="C1132" s="139" t="s">
        <v>5590</v>
      </c>
      <c r="D1132" s="139">
        <v>7263.7659999999996</v>
      </c>
      <c r="E1132" s="139">
        <v>729.3</v>
      </c>
      <c r="F1132" s="140">
        <v>5297464.54</v>
      </c>
      <c r="G1132" s="139">
        <v>0</v>
      </c>
      <c r="H1132" s="140">
        <v>0</v>
      </c>
      <c r="I1132" s="140">
        <v>0</v>
      </c>
      <c r="J1132" s="140">
        <v>5297464.54</v>
      </c>
      <c r="K1132" s="139" t="s">
        <v>5010</v>
      </c>
      <c r="L1132" s="139" t="s">
        <v>7</v>
      </c>
      <c r="M1132" s="202"/>
    </row>
    <row r="1133" spans="1:13" ht="20.100000000000001" customHeight="1" x14ac:dyDescent="0.25">
      <c r="A1133" s="139">
        <v>1390</v>
      </c>
      <c r="B1133" s="139" t="s">
        <v>6273</v>
      </c>
      <c r="C1133" s="139" t="s">
        <v>5590</v>
      </c>
      <c r="D1133" s="139">
        <v>85.135000000000005</v>
      </c>
      <c r="E1133" s="139">
        <v>729.3</v>
      </c>
      <c r="F1133" s="140">
        <v>62088.959999999999</v>
      </c>
      <c r="G1133" s="139">
        <v>0</v>
      </c>
      <c r="H1133" s="140">
        <v>0</v>
      </c>
      <c r="I1133" s="140">
        <v>0</v>
      </c>
      <c r="J1133" s="140">
        <v>62088.959999999999</v>
      </c>
      <c r="K1133" s="139" t="s">
        <v>4989</v>
      </c>
      <c r="L1133" s="139" t="s">
        <v>7</v>
      </c>
      <c r="M1133" s="202"/>
    </row>
    <row r="1134" spans="1:13" ht="20.100000000000001" customHeight="1" x14ac:dyDescent="0.25">
      <c r="A1134" s="139">
        <v>1391</v>
      </c>
      <c r="B1134" s="139" t="s">
        <v>6274</v>
      </c>
      <c r="C1134" s="139" t="s">
        <v>5590</v>
      </c>
      <c r="D1134" s="139">
        <v>2006.913</v>
      </c>
      <c r="E1134" s="139">
        <v>729.3</v>
      </c>
      <c r="F1134" s="140">
        <v>1463641.65</v>
      </c>
      <c r="G1134" s="139">
        <v>0</v>
      </c>
      <c r="H1134" s="140">
        <v>0</v>
      </c>
      <c r="I1134" s="140">
        <v>0</v>
      </c>
      <c r="J1134" s="140">
        <v>1463641.65</v>
      </c>
      <c r="K1134" s="139" t="s">
        <v>4980</v>
      </c>
      <c r="L1134" s="139" t="s">
        <v>7</v>
      </c>
      <c r="M1134" s="202"/>
    </row>
    <row r="1135" spans="1:13" ht="20.100000000000001" customHeight="1" x14ac:dyDescent="0.25">
      <c r="A1135" s="139">
        <v>1392</v>
      </c>
      <c r="B1135" s="139" t="s">
        <v>6275</v>
      </c>
      <c r="C1135" s="139" t="s">
        <v>5590</v>
      </c>
      <c r="D1135" s="139">
        <v>1900.979</v>
      </c>
      <c r="E1135" s="139">
        <v>729.3</v>
      </c>
      <c r="F1135" s="140">
        <v>1386383.98</v>
      </c>
      <c r="G1135" s="139">
        <v>0</v>
      </c>
      <c r="H1135" s="140">
        <v>0</v>
      </c>
      <c r="I1135" s="140">
        <v>0</v>
      </c>
      <c r="J1135" s="140">
        <v>1386383.98</v>
      </c>
      <c r="K1135" s="139" t="s">
        <v>4978</v>
      </c>
      <c r="L1135" s="139" t="s">
        <v>7</v>
      </c>
      <c r="M1135" s="202"/>
    </row>
    <row r="1136" spans="1:13" ht="20.100000000000001" customHeight="1" x14ac:dyDescent="0.25">
      <c r="A1136" s="139">
        <v>1393</v>
      </c>
      <c r="B1136" s="139" t="s">
        <v>6276</v>
      </c>
      <c r="C1136" s="139" t="s">
        <v>6277</v>
      </c>
      <c r="D1136" s="139">
        <v>1913.43</v>
      </c>
      <c r="E1136" s="139">
        <v>859.1</v>
      </c>
      <c r="F1136" s="140">
        <v>1643827.71</v>
      </c>
      <c r="G1136" s="139">
        <v>0</v>
      </c>
      <c r="H1136" s="140">
        <v>0</v>
      </c>
      <c r="I1136" s="140">
        <v>0</v>
      </c>
      <c r="J1136" s="140">
        <v>1643827.71</v>
      </c>
      <c r="K1136" s="139" t="s">
        <v>4978</v>
      </c>
      <c r="L1136" s="139" t="s">
        <v>7</v>
      </c>
      <c r="M1136" s="202"/>
    </row>
    <row r="1137" spans="1:13" ht="20.100000000000001" customHeight="1" x14ac:dyDescent="0.25">
      <c r="A1137" s="139">
        <v>1394</v>
      </c>
      <c r="B1137" s="139" t="s">
        <v>6278</v>
      </c>
      <c r="C1137" s="139" t="s">
        <v>6277</v>
      </c>
      <c r="D1137" s="139">
        <v>625.57000000000005</v>
      </c>
      <c r="E1137" s="139">
        <v>859.1</v>
      </c>
      <c r="F1137" s="140">
        <v>537427.18999999994</v>
      </c>
      <c r="G1137" s="139">
        <v>0</v>
      </c>
      <c r="H1137" s="140">
        <v>0</v>
      </c>
      <c r="I1137" s="140">
        <v>0</v>
      </c>
      <c r="J1137" s="140">
        <v>537427.18999999994</v>
      </c>
      <c r="K1137" s="139" t="s">
        <v>4978</v>
      </c>
      <c r="L1137" s="139" t="s">
        <v>7</v>
      </c>
      <c r="M1137" s="202"/>
    </row>
    <row r="1138" spans="1:13" ht="20.100000000000001" customHeight="1" x14ac:dyDescent="0.25">
      <c r="A1138" s="139">
        <v>1395</v>
      </c>
      <c r="B1138" s="139" t="s">
        <v>6279</v>
      </c>
      <c r="C1138" s="139" t="s">
        <v>6277</v>
      </c>
      <c r="D1138" s="139">
        <v>556.30999999999995</v>
      </c>
      <c r="E1138" s="139">
        <v>859.1</v>
      </c>
      <c r="F1138" s="140">
        <v>477925.92</v>
      </c>
      <c r="G1138" s="139">
        <v>0</v>
      </c>
      <c r="H1138" s="140">
        <v>0</v>
      </c>
      <c r="I1138" s="140">
        <v>0</v>
      </c>
      <c r="J1138" s="140">
        <v>477925.92</v>
      </c>
      <c r="K1138" s="139" t="s">
        <v>4978</v>
      </c>
      <c r="L1138" s="139" t="s">
        <v>7</v>
      </c>
      <c r="M1138" s="202"/>
    </row>
    <row r="1139" spans="1:13" ht="20.100000000000001" customHeight="1" x14ac:dyDescent="0.25">
      <c r="A1139" s="139">
        <v>1396</v>
      </c>
      <c r="B1139" s="139" t="s">
        <v>6280</v>
      </c>
      <c r="C1139" s="139" t="s">
        <v>6277</v>
      </c>
      <c r="D1139" s="139">
        <v>79.95</v>
      </c>
      <c r="E1139" s="139">
        <v>859.1</v>
      </c>
      <c r="F1139" s="140">
        <v>68685.05</v>
      </c>
      <c r="G1139" s="139">
        <v>0</v>
      </c>
      <c r="H1139" s="140">
        <v>0</v>
      </c>
      <c r="I1139" s="140">
        <v>0</v>
      </c>
      <c r="J1139" s="140">
        <v>68685.05</v>
      </c>
      <c r="K1139" s="139" t="s">
        <v>4989</v>
      </c>
      <c r="L1139" s="139" t="s">
        <v>7</v>
      </c>
      <c r="M1139" s="202"/>
    </row>
    <row r="1140" spans="1:13" ht="20.100000000000001" customHeight="1" x14ac:dyDescent="0.25">
      <c r="A1140" s="139">
        <v>1397</v>
      </c>
      <c r="B1140" s="139" t="s">
        <v>6281</v>
      </c>
      <c r="C1140" s="139" t="s">
        <v>6277</v>
      </c>
      <c r="D1140" s="139">
        <v>71.430000000000007</v>
      </c>
      <c r="E1140" s="139">
        <v>859.1</v>
      </c>
      <c r="F1140" s="140">
        <v>61365.51</v>
      </c>
      <c r="G1140" s="139">
        <v>0</v>
      </c>
      <c r="H1140" s="140">
        <v>0</v>
      </c>
      <c r="I1140" s="140">
        <v>0</v>
      </c>
      <c r="J1140" s="140">
        <v>61365.51</v>
      </c>
      <c r="K1140" s="139" t="s">
        <v>4989</v>
      </c>
      <c r="L1140" s="139" t="s">
        <v>7</v>
      </c>
      <c r="M1140" s="202"/>
    </row>
    <row r="1141" spans="1:13" ht="20.100000000000001" customHeight="1" x14ac:dyDescent="0.25">
      <c r="A1141" s="139">
        <v>1398</v>
      </c>
      <c r="B1141" s="139" t="s">
        <v>6282</v>
      </c>
      <c r="C1141" s="139" t="s">
        <v>6277</v>
      </c>
      <c r="D1141" s="139">
        <v>283.14</v>
      </c>
      <c r="E1141" s="139">
        <v>859.1</v>
      </c>
      <c r="F1141" s="140">
        <v>243245.57</v>
      </c>
      <c r="G1141" s="139">
        <v>0</v>
      </c>
      <c r="H1141" s="140">
        <v>0</v>
      </c>
      <c r="I1141" s="140">
        <v>0</v>
      </c>
      <c r="J1141" s="140">
        <v>243245.57</v>
      </c>
      <c r="K1141" s="139" t="s">
        <v>4989</v>
      </c>
      <c r="L1141" s="139" t="s">
        <v>7</v>
      </c>
      <c r="M1141" s="202"/>
    </row>
    <row r="1142" spans="1:13" ht="20.100000000000001" customHeight="1" x14ac:dyDescent="0.25">
      <c r="A1142" s="139">
        <v>1399</v>
      </c>
      <c r="B1142" s="139" t="s">
        <v>6283</v>
      </c>
      <c r="C1142" s="139" t="s">
        <v>6277</v>
      </c>
      <c r="D1142" s="139">
        <v>314.33</v>
      </c>
      <c r="E1142" s="139">
        <v>859.1</v>
      </c>
      <c r="F1142" s="140">
        <v>270040.90000000002</v>
      </c>
      <c r="G1142" s="139">
        <v>0</v>
      </c>
      <c r="H1142" s="140">
        <v>0</v>
      </c>
      <c r="I1142" s="140">
        <v>0</v>
      </c>
      <c r="J1142" s="140">
        <v>270040.90000000002</v>
      </c>
      <c r="K1142" s="139" t="s">
        <v>4989</v>
      </c>
      <c r="L1142" s="139" t="s">
        <v>7</v>
      </c>
      <c r="M1142" s="202"/>
    </row>
    <row r="1143" spans="1:13" ht="20.100000000000001" customHeight="1" x14ac:dyDescent="0.25">
      <c r="A1143" s="139">
        <v>1401</v>
      </c>
      <c r="B1143" s="139" t="s">
        <v>6284</v>
      </c>
      <c r="C1143" s="139" t="s">
        <v>6277</v>
      </c>
      <c r="D1143" s="139">
        <v>769.63</v>
      </c>
      <c r="E1143" s="139">
        <v>859.1</v>
      </c>
      <c r="F1143" s="140">
        <v>661189.13</v>
      </c>
      <c r="G1143" s="139">
        <v>0</v>
      </c>
      <c r="H1143" s="140">
        <v>0</v>
      </c>
      <c r="I1143" s="140">
        <v>0</v>
      </c>
      <c r="J1143" s="140">
        <v>661189.13</v>
      </c>
      <c r="K1143" s="139" t="s">
        <v>5010</v>
      </c>
      <c r="L1143" s="139" t="s">
        <v>7</v>
      </c>
      <c r="M1143" s="202"/>
    </row>
    <row r="1144" spans="1:13" ht="20.100000000000001" customHeight="1" x14ac:dyDescent="0.25">
      <c r="A1144" s="139">
        <v>1402</v>
      </c>
      <c r="B1144" s="139" t="s">
        <v>5904</v>
      </c>
      <c r="C1144" s="139" t="s">
        <v>6277</v>
      </c>
      <c r="D1144" s="139">
        <v>68989.14</v>
      </c>
      <c r="E1144" s="139">
        <v>859.1</v>
      </c>
      <c r="F1144" s="140">
        <v>59268570.170000002</v>
      </c>
      <c r="G1144" s="139">
        <v>0</v>
      </c>
      <c r="H1144" s="140">
        <v>0</v>
      </c>
      <c r="I1144" s="140">
        <v>0</v>
      </c>
      <c r="J1144" s="140">
        <v>59268570.170000002</v>
      </c>
      <c r="K1144" s="139" t="s">
        <v>4982</v>
      </c>
      <c r="L1144" s="139" t="s">
        <v>7</v>
      </c>
      <c r="M1144" s="202"/>
    </row>
    <row r="1145" spans="1:13" ht="20.100000000000001" customHeight="1" x14ac:dyDescent="0.25">
      <c r="A1145" s="139">
        <v>1403</v>
      </c>
      <c r="B1145" s="139" t="s">
        <v>6285</v>
      </c>
      <c r="C1145" s="139" t="s">
        <v>6286</v>
      </c>
      <c r="D1145" s="139">
        <v>517.98</v>
      </c>
      <c r="E1145" s="139">
        <v>885.5</v>
      </c>
      <c r="F1145" s="140">
        <v>458671.29</v>
      </c>
      <c r="G1145" s="139">
        <v>0</v>
      </c>
      <c r="H1145" s="140">
        <v>0</v>
      </c>
      <c r="I1145" s="140">
        <v>0</v>
      </c>
      <c r="J1145" s="140">
        <v>458671.29</v>
      </c>
      <c r="K1145" s="139" t="s">
        <v>4978</v>
      </c>
      <c r="L1145" s="139" t="s">
        <v>7</v>
      </c>
      <c r="M1145" s="202"/>
    </row>
    <row r="1146" spans="1:13" ht="20.100000000000001" customHeight="1" x14ac:dyDescent="0.25">
      <c r="A1146" s="139">
        <v>1404</v>
      </c>
      <c r="B1146" s="139" t="s">
        <v>6287</v>
      </c>
      <c r="C1146" s="139" t="s">
        <v>6286</v>
      </c>
      <c r="D1146" s="139">
        <v>660.04399999999998</v>
      </c>
      <c r="E1146" s="139">
        <v>885.5</v>
      </c>
      <c r="F1146" s="140">
        <v>584468.96</v>
      </c>
      <c r="G1146" s="139">
        <v>0</v>
      </c>
      <c r="H1146" s="140">
        <v>0</v>
      </c>
      <c r="I1146" s="140">
        <v>0</v>
      </c>
      <c r="J1146" s="140">
        <v>584468.96</v>
      </c>
      <c r="K1146" s="139" t="s">
        <v>4978</v>
      </c>
      <c r="L1146" s="139" t="s">
        <v>7</v>
      </c>
      <c r="M1146" s="202"/>
    </row>
    <row r="1147" spans="1:13" ht="20.100000000000001" customHeight="1" x14ac:dyDescent="0.25">
      <c r="A1147" s="139">
        <v>1405</v>
      </c>
      <c r="B1147" s="139" t="s">
        <v>6288</v>
      </c>
      <c r="C1147" s="139" t="s">
        <v>6286</v>
      </c>
      <c r="D1147" s="139">
        <v>5595.232</v>
      </c>
      <c r="E1147" s="139">
        <v>885.5</v>
      </c>
      <c r="F1147" s="140">
        <v>4954577.9400000004</v>
      </c>
      <c r="G1147" s="139">
        <v>0</v>
      </c>
      <c r="H1147" s="140">
        <v>0</v>
      </c>
      <c r="I1147" s="140">
        <v>0</v>
      </c>
      <c r="J1147" s="140">
        <v>4954577.9400000004</v>
      </c>
      <c r="K1147" s="139" t="s">
        <v>4980</v>
      </c>
      <c r="L1147" s="139" t="s">
        <v>7</v>
      </c>
      <c r="M1147" s="202"/>
    </row>
    <row r="1148" spans="1:13" ht="20.100000000000001" customHeight="1" x14ac:dyDescent="0.25">
      <c r="A1148" s="139">
        <v>1406</v>
      </c>
      <c r="B1148" s="139" t="s">
        <v>6289</v>
      </c>
      <c r="C1148" s="139" t="s">
        <v>6286</v>
      </c>
      <c r="D1148" s="139">
        <v>769.572</v>
      </c>
      <c r="E1148" s="139">
        <v>885.5</v>
      </c>
      <c r="F1148" s="140">
        <v>681456.01</v>
      </c>
      <c r="G1148" s="139">
        <v>0</v>
      </c>
      <c r="H1148" s="140">
        <v>0</v>
      </c>
      <c r="I1148" s="140">
        <v>0</v>
      </c>
      <c r="J1148" s="140">
        <v>681456.01</v>
      </c>
      <c r="K1148" s="139" t="s">
        <v>4989</v>
      </c>
      <c r="L1148" s="139" t="s">
        <v>7</v>
      </c>
      <c r="M1148" s="202"/>
    </row>
    <row r="1149" spans="1:13" ht="20.100000000000001" customHeight="1" x14ac:dyDescent="0.25">
      <c r="A1149" s="139">
        <v>1407</v>
      </c>
      <c r="B1149" s="139" t="s">
        <v>6290</v>
      </c>
      <c r="C1149" s="139" t="s">
        <v>6286</v>
      </c>
      <c r="D1149" s="139">
        <v>115.98699999999999</v>
      </c>
      <c r="E1149" s="139">
        <v>885.5</v>
      </c>
      <c r="F1149" s="140">
        <v>102706.49</v>
      </c>
      <c r="G1149" s="139">
        <v>0</v>
      </c>
      <c r="H1149" s="140">
        <v>0</v>
      </c>
      <c r="I1149" s="140">
        <v>0</v>
      </c>
      <c r="J1149" s="140">
        <v>102706.49</v>
      </c>
      <c r="K1149" s="139" t="s">
        <v>4989</v>
      </c>
      <c r="L1149" s="139" t="s">
        <v>7</v>
      </c>
      <c r="M1149" s="202"/>
    </row>
    <row r="1150" spans="1:13" ht="20.100000000000001" customHeight="1" x14ac:dyDescent="0.25">
      <c r="A1150" s="139">
        <v>1408</v>
      </c>
      <c r="B1150" s="139" t="s">
        <v>6053</v>
      </c>
      <c r="C1150" s="139" t="s">
        <v>6286</v>
      </c>
      <c r="D1150" s="139">
        <v>13660.383</v>
      </c>
      <c r="E1150" s="139">
        <v>885.5</v>
      </c>
      <c r="F1150" s="140">
        <v>12096269.15</v>
      </c>
      <c r="G1150" s="139">
        <v>0</v>
      </c>
      <c r="H1150" s="140">
        <v>0</v>
      </c>
      <c r="I1150" s="140">
        <v>0</v>
      </c>
      <c r="J1150" s="140">
        <v>12096269.15</v>
      </c>
      <c r="K1150" s="139" t="s">
        <v>4982</v>
      </c>
      <c r="L1150" s="139" t="s">
        <v>7</v>
      </c>
      <c r="M1150" s="202"/>
    </row>
    <row r="1151" spans="1:13" ht="20.100000000000001" customHeight="1" x14ac:dyDescent="0.25">
      <c r="A1151" s="139">
        <v>1409</v>
      </c>
      <c r="B1151" s="139" t="s">
        <v>6291</v>
      </c>
      <c r="C1151" s="139" t="s">
        <v>6292</v>
      </c>
      <c r="D1151" s="139">
        <v>6104.87</v>
      </c>
      <c r="E1151" s="139">
        <v>1035.0999999999999</v>
      </c>
      <c r="F1151" s="140">
        <v>6319150.9400000004</v>
      </c>
      <c r="G1151" s="139">
        <v>0</v>
      </c>
      <c r="H1151" s="140">
        <v>0</v>
      </c>
      <c r="I1151" s="140">
        <v>0</v>
      </c>
      <c r="J1151" s="140">
        <v>6319150.9400000004</v>
      </c>
      <c r="K1151" s="139" t="s">
        <v>4978</v>
      </c>
      <c r="L1151" s="139" t="s">
        <v>7</v>
      </c>
      <c r="M1151" s="202"/>
    </row>
    <row r="1152" spans="1:13" ht="20.100000000000001" customHeight="1" x14ac:dyDescent="0.25">
      <c r="A1152" s="139">
        <v>1410</v>
      </c>
      <c r="B1152" s="139" t="s">
        <v>6293</v>
      </c>
      <c r="C1152" s="139" t="s">
        <v>6292</v>
      </c>
      <c r="D1152" s="139">
        <v>249.84800000000001</v>
      </c>
      <c r="E1152" s="139">
        <v>1035.0999999999999</v>
      </c>
      <c r="F1152" s="140">
        <v>258617.66</v>
      </c>
      <c r="G1152" s="139">
        <v>0</v>
      </c>
      <c r="H1152" s="140">
        <v>0</v>
      </c>
      <c r="I1152" s="140">
        <v>0</v>
      </c>
      <c r="J1152" s="140">
        <v>258617.66</v>
      </c>
      <c r="K1152" s="139" t="s">
        <v>4978</v>
      </c>
      <c r="L1152" s="139" t="s">
        <v>7</v>
      </c>
      <c r="M1152" s="202"/>
    </row>
    <row r="1153" spans="1:13" ht="20.100000000000001" customHeight="1" x14ac:dyDescent="0.25">
      <c r="A1153" s="139">
        <v>1411</v>
      </c>
      <c r="B1153" s="139" t="s">
        <v>6294</v>
      </c>
      <c r="C1153" s="139" t="s">
        <v>6292</v>
      </c>
      <c r="D1153" s="139">
        <v>445.38499999999999</v>
      </c>
      <c r="E1153" s="139">
        <v>1035.0999999999999</v>
      </c>
      <c r="F1153" s="140">
        <v>461018.01</v>
      </c>
      <c r="G1153" s="139">
        <v>0</v>
      </c>
      <c r="H1153" s="140">
        <v>0</v>
      </c>
      <c r="I1153" s="140">
        <v>0</v>
      </c>
      <c r="J1153" s="140">
        <v>461018.01</v>
      </c>
      <c r="K1153" s="139" t="s">
        <v>4978</v>
      </c>
      <c r="L1153" s="139" t="s">
        <v>7</v>
      </c>
      <c r="M1153" s="202"/>
    </row>
    <row r="1154" spans="1:13" ht="20.100000000000001" customHeight="1" x14ac:dyDescent="0.25">
      <c r="A1154" s="139">
        <v>1412</v>
      </c>
      <c r="B1154" s="139" t="s">
        <v>6295</v>
      </c>
      <c r="C1154" s="139" t="s">
        <v>6292</v>
      </c>
      <c r="D1154" s="139">
        <v>103.033</v>
      </c>
      <c r="E1154" s="139">
        <v>1035.0999999999999</v>
      </c>
      <c r="F1154" s="140">
        <v>106649.46</v>
      </c>
      <c r="G1154" s="139">
        <v>0</v>
      </c>
      <c r="H1154" s="140">
        <v>0</v>
      </c>
      <c r="I1154" s="140">
        <v>0</v>
      </c>
      <c r="J1154" s="140">
        <v>106649.46</v>
      </c>
      <c r="K1154" s="139" t="s">
        <v>4989</v>
      </c>
      <c r="L1154" s="139" t="s">
        <v>7</v>
      </c>
      <c r="M1154" s="202"/>
    </row>
    <row r="1155" spans="1:13" ht="20.100000000000001" customHeight="1" x14ac:dyDescent="0.25">
      <c r="A1155" s="139">
        <v>1413</v>
      </c>
      <c r="B1155" s="139" t="s">
        <v>6296</v>
      </c>
      <c r="C1155" s="139" t="s">
        <v>6292</v>
      </c>
      <c r="D1155" s="139">
        <v>310.07400000000001</v>
      </c>
      <c r="E1155" s="139">
        <v>1035.0999999999999</v>
      </c>
      <c r="F1155" s="140">
        <v>320957.59999999998</v>
      </c>
      <c r="G1155" s="139">
        <v>0</v>
      </c>
      <c r="H1155" s="140">
        <v>0</v>
      </c>
      <c r="I1155" s="140">
        <v>0</v>
      </c>
      <c r="J1155" s="140">
        <v>320957.59999999998</v>
      </c>
      <c r="K1155" s="139" t="s">
        <v>4989</v>
      </c>
      <c r="L1155" s="139" t="s">
        <v>7</v>
      </c>
      <c r="M1155" s="202"/>
    </row>
    <row r="1156" spans="1:13" ht="20.100000000000001" customHeight="1" x14ac:dyDescent="0.25">
      <c r="A1156" s="139">
        <v>1414</v>
      </c>
      <c r="B1156" s="139" t="s">
        <v>6297</v>
      </c>
      <c r="C1156" s="139" t="s">
        <v>6292</v>
      </c>
      <c r="D1156" s="139">
        <v>401.48</v>
      </c>
      <c r="E1156" s="139">
        <v>1035.0999999999999</v>
      </c>
      <c r="F1156" s="140">
        <v>415571.95</v>
      </c>
      <c r="G1156" s="139">
        <v>0</v>
      </c>
      <c r="H1156" s="140">
        <v>0</v>
      </c>
      <c r="I1156" s="140">
        <v>0</v>
      </c>
      <c r="J1156" s="140">
        <v>415571.95</v>
      </c>
      <c r="K1156" s="139" t="s">
        <v>4989</v>
      </c>
      <c r="L1156" s="139" t="s">
        <v>7</v>
      </c>
      <c r="M1156" s="202"/>
    </row>
    <row r="1157" spans="1:13" ht="20.100000000000001" customHeight="1" x14ac:dyDescent="0.25">
      <c r="A1157" s="139">
        <v>1415</v>
      </c>
      <c r="B1157" s="139" t="s">
        <v>6298</v>
      </c>
      <c r="C1157" s="139" t="s">
        <v>6292</v>
      </c>
      <c r="D1157" s="139">
        <v>142.24700000000001</v>
      </c>
      <c r="E1157" s="139">
        <v>1035.0999999999999</v>
      </c>
      <c r="F1157" s="140">
        <v>147239.87</v>
      </c>
      <c r="G1157" s="139">
        <v>0</v>
      </c>
      <c r="H1157" s="140">
        <v>0</v>
      </c>
      <c r="I1157" s="140">
        <v>0</v>
      </c>
      <c r="J1157" s="140">
        <v>147239.87</v>
      </c>
      <c r="K1157" s="139" t="s">
        <v>4989</v>
      </c>
      <c r="L1157" s="139" t="s">
        <v>7</v>
      </c>
      <c r="M1157" s="202"/>
    </row>
    <row r="1158" spans="1:13" ht="20.100000000000001" customHeight="1" x14ac:dyDescent="0.25">
      <c r="A1158" s="139">
        <v>1416</v>
      </c>
      <c r="B1158" s="139" t="s">
        <v>6299</v>
      </c>
      <c r="C1158" s="139" t="s">
        <v>6292</v>
      </c>
      <c r="D1158" s="139">
        <v>947.12800000000004</v>
      </c>
      <c r="E1158" s="139">
        <v>1035.0999999999999</v>
      </c>
      <c r="F1158" s="140">
        <v>980372.19</v>
      </c>
      <c r="G1158" s="139">
        <v>0</v>
      </c>
      <c r="H1158" s="140">
        <v>0</v>
      </c>
      <c r="I1158" s="140">
        <v>0</v>
      </c>
      <c r="J1158" s="140">
        <v>980372.19</v>
      </c>
      <c r="K1158" s="139" t="s">
        <v>4989</v>
      </c>
      <c r="L1158" s="139" t="s">
        <v>7</v>
      </c>
      <c r="M1158" s="202"/>
    </row>
    <row r="1159" spans="1:13" ht="20.100000000000001" customHeight="1" x14ac:dyDescent="0.25">
      <c r="A1159" s="139">
        <v>1417</v>
      </c>
      <c r="B1159" s="139" t="s">
        <v>6300</v>
      </c>
      <c r="C1159" s="139" t="s">
        <v>6292</v>
      </c>
      <c r="D1159" s="139">
        <v>992.14</v>
      </c>
      <c r="E1159" s="139">
        <v>1035.0999999999999</v>
      </c>
      <c r="F1159" s="140">
        <v>1026964.11</v>
      </c>
      <c r="G1159" s="139">
        <v>0</v>
      </c>
      <c r="H1159" s="140">
        <v>0</v>
      </c>
      <c r="I1159" s="140">
        <v>0</v>
      </c>
      <c r="J1159" s="140">
        <v>1026964.11</v>
      </c>
      <c r="K1159" s="139" t="s">
        <v>4989</v>
      </c>
      <c r="L1159" s="139" t="s">
        <v>7</v>
      </c>
      <c r="M1159" s="202"/>
    </row>
    <row r="1160" spans="1:13" ht="20.100000000000001" customHeight="1" x14ac:dyDescent="0.25">
      <c r="A1160" s="139">
        <v>1418</v>
      </c>
      <c r="B1160" s="139" t="s">
        <v>6301</v>
      </c>
      <c r="C1160" s="139" t="s">
        <v>6292</v>
      </c>
      <c r="D1160" s="139">
        <v>681.42200000000003</v>
      </c>
      <c r="E1160" s="139">
        <v>1035.0999999999999</v>
      </c>
      <c r="F1160" s="140">
        <v>705339.91</v>
      </c>
      <c r="G1160" s="139">
        <v>0</v>
      </c>
      <c r="H1160" s="140">
        <v>0</v>
      </c>
      <c r="I1160" s="140">
        <v>0</v>
      </c>
      <c r="J1160" s="140">
        <v>705339.91</v>
      </c>
      <c r="K1160" s="139" t="s">
        <v>4989</v>
      </c>
      <c r="L1160" s="139" t="s">
        <v>7</v>
      </c>
      <c r="M1160" s="202"/>
    </row>
    <row r="1161" spans="1:13" ht="20.100000000000001" customHeight="1" x14ac:dyDescent="0.25">
      <c r="A1161" s="139">
        <v>1419</v>
      </c>
      <c r="B1161" s="139" t="s">
        <v>6302</v>
      </c>
      <c r="C1161" s="139" t="s">
        <v>6292</v>
      </c>
      <c r="D1161" s="139">
        <v>1032.2149999999999</v>
      </c>
      <c r="E1161" s="139">
        <v>1035.0999999999999</v>
      </c>
      <c r="F1161" s="140">
        <v>1068445.75</v>
      </c>
      <c r="G1161" s="139">
        <v>0</v>
      </c>
      <c r="H1161" s="140">
        <v>0</v>
      </c>
      <c r="I1161" s="140">
        <v>0</v>
      </c>
      <c r="J1161" s="140">
        <v>1068445.75</v>
      </c>
      <c r="K1161" s="139" t="s">
        <v>4989</v>
      </c>
      <c r="L1161" s="139" t="s">
        <v>7</v>
      </c>
      <c r="M1161" s="202"/>
    </row>
    <row r="1162" spans="1:13" ht="20.100000000000001" customHeight="1" x14ac:dyDescent="0.25">
      <c r="A1162" s="139">
        <v>1420</v>
      </c>
      <c r="B1162" s="139" t="s">
        <v>6303</v>
      </c>
      <c r="C1162" s="139" t="s">
        <v>6292</v>
      </c>
      <c r="D1162" s="139">
        <v>675.51800000000003</v>
      </c>
      <c r="E1162" s="139">
        <v>1035.0999999999999</v>
      </c>
      <c r="F1162" s="140">
        <v>699228.68</v>
      </c>
      <c r="G1162" s="139">
        <v>0</v>
      </c>
      <c r="H1162" s="140">
        <v>0</v>
      </c>
      <c r="I1162" s="140">
        <v>0</v>
      </c>
      <c r="J1162" s="140">
        <v>699228.68</v>
      </c>
      <c r="K1162" s="139" t="s">
        <v>4989</v>
      </c>
      <c r="L1162" s="139" t="s">
        <v>7</v>
      </c>
      <c r="M1162" s="202"/>
    </row>
    <row r="1163" spans="1:13" ht="20.100000000000001" customHeight="1" x14ac:dyDescent="0.25">
      <c r="A1163" s="139">
        <v>1423</v>
      </c>
      <c r="B1163" s="139" t="s">
        <v>5384</v>
      </c>
      <c r="C1163" s="139" t="s">
        <v>6292</v>
      </c>
      <c r="D1163" s="139">
        <v>40218.245000000003</v>
      </c>
      <c r="E1163" s="139">
        <v>1035.0999999999999</v>
      </c>
      <c r="F1163" s="140">
        <v>41629905.399999999</v>
      </c>
      <c r="G1163" s="139">
        <v>0</v>
      </c>
      <c r="H1163" s="140">
        <v>0</v>
      </c>
      <c r="I1163" s="140">
        <v>0</v>
      </c>
      <c r="J1163" s="140">
        <v>41629905.399999999</v>
      </c>
      <c r="K1163" s="139" t="s">
        <v>4982</v>
      </c>
      <c r="L1163" s="139" t="s">
        <v>7</v>
      </c>
      <c r="M1163" s="202"/>
    </row>
    <row r="1164" spans="1:13" ht="20.100000000000001" customHeight="1" x14ac:dyDescent="0.25">
      <c r="A1164" s="139">
        <v>1426</v>
      </c>
      <c r="B1164" s="139" t="s">
        <v>6305</v>
      </c>
      <c r="C1164" s="139" t="s">
        <v>6306</v>
      </c>
      <c r="D1164" s="139">
        <v>157.15</v>
      </c>
      <c r="E1164" s="139">
        <v>1331</v>
      </c>
      <c r="F1164" s="140">
        <v>209166.65</v>
      </c>
      <c r="G1164" s="139">
        <v>0</v>
      </c>
      <c r="H1164" s="140">
        <v>0</v>
      </c>
      <c r="I1164" s="140">
        <v>0</v>
      </c>
      <c r="J1164" s="140">
        <v>209166.65</v>
      </c>
      <c r="K1164" s="139" t="s">
        <v>4978</v>
      </c>
      <c r="L1164" s="139" t="s">
        <v>7</v>
      </c>
      <c r="M1164" s="202"/>
    </row>
    <row r="1165" spans="1:13" ht="20.100000000000001" customHeight="1" x14ac:dyDescent="0.25">
      <c r="A1165" s="139">
        <v>1427</v>
      </c>
      <c r="B1165" s="139" t="s">
        <v>6307</v>
      </c>
      <c r="C1165" s="139" t="s">
        <v>6306</v>
      </c>
      <c r="D1165" s="139">
        <v>40.29</v>
      </c>
      <c r="E1165" s="139">
        <v>1331</v>
      </c>
      <c r="F1165" s="140">
        <v>53625.99</v>
      </c>
      <c r="G1165" s="139">
        <v>0</v>
      </c>
      <c r="H1165" s="140">
        <v>0</v>
      </c>
      <c r="I1165" s="140">
        <v>0</v>
      </c>
      <c r="J1165" s="140">
        <v>53625.99</v>
      </c>
      <c r="K1165" s="139" t="s">
        <v>4978</v>
      </c>
      <c r="L1165" s="139" t="s">
        <v>7</v>
      </c>
      <c r="M1165" s="202"/>
    </row>
    <row r="1166" spans="1:13" ht="20.100000000000001" customHeight="1" x14ac:dyDescent="0.25">
      <c r="A1166" s="139">
        <v>1428</v>
      </c>
      <c r="B1166" s="139" t="s">
        <v>6308</v>
      </c>
      <c r="C1166" s="139" t="s">
        <v>6306</v>
      </c>
      <c r="D1166" s="139">
        <v>27.96</v>
      </c>
      <c r="E1166" s="139">
        <v>1331</v>
      </c>
      <c r="F1166" s="140">
        <v>37214.76</v>
      </c>
      <c r="G1166" s="139">
        <v>0</v>
      </c>
      <c r="H1166" s="140">
        <v>0</v>
      </c>
      <c r="I1166" s="140">
        <v>0</v>
      </c>
      <c r="J1166" s="140">
        <v>37214.76</v>
      </c>
      <c r="K1166" s="139" t="s">
        <v>4978</v>
      </c>
      <c r="L1166" s="139" t="s">
        <v>7</v>
      </c>
      <c r="M1166" s="202"/>
    </row>
    <row r="1167" spans="1:13" ht="20.100000000000001" customHeight="1" x14ac:dyDescent="0.25">
      <c r="A1167" s="139">
        <v>1429</v>
      </c>
      <c r="B1167" s="139" t="s">
        <v>6309</v>
      </c>
      <c r="C1167" s="139" t="s">
        <v>6306</v>
      </c>
      <c r="D1167" s="139">
        <v>2097.69</v>
      </c>
      <c r="E1167" s="139">
        <v>1331</v>
      </c>
      <c r="F1167" s="140">
        <v>2792025.39</v>
      </c>
      <c r="G1167" s="139">
        <v>0</v>
      </c>
      <c r="H1167" s="140">
        <v>0</v>
      </c>
      <c r="I1167" s="140">
        <v>0</v>
      </c>
      <c r="J1167" s="140">
        <v>2792025.39</v>
      </c>
      <c r="K1167" s="139" t="s">
        <v>4978</v>
      </c>
      <c r="L1167" s="139" t="s">
        <v>7</v>
      </c>
      <c r="M1167" s="202"/>
    </row>
    <row r="1168" spans="1:13" ht="20.100000000000001" customHeight="1" x14ac:dyDescent="0.25">
      <c r="A1168" s="139">
        <v>1432</v>
      </c>
      <c r="B1168" s="139" t="s">
        <v>5809</v>
      </c>
      <c r="C1168" s="139" t="s">
        <v>6306</v>
      </c>
      <c r="D1168" s="139">
        <v>10075.459999999999</v>
      </c>
      <c r="E1168" s="139">
        <v>1331</v>
      </c>
      <c r="F1168" s="140">
        <v>13410437.26</v>
      </c>
      <c r="G1168" s="139">
        <v>0</v>
      </c>
      <c r="H1168" s="140">
        <v>0</v>
      </c>
      <c r="I1168" s="140">
        <v>0</v>
      </c>
      <c r="J1168" s="140">
        <v>13410437.26</v>
      </c>
      <c r="K1168" s="139" t="s">
        <v>4982</v>
      </c>
      <c r="L1168" s="139" t="s">
        <v>7</v>
      </c>
      <c r="M1168" s="202"/>
    </row>
    <row r="1169" spans="1:13" ht="20.100000000000001" customHeight="1" x14ac:dyDescent="0.25">
      <c r="A1169" s="139">
        <v>1433</v>
      </c>
      <c r="B1169" s="139" t="s">
        <v>6310</v>
      </c>
      <c r="C1169" s="139" t="s">
        <v>6311</v>
      </c>
      <c r="D1169" s="139">
        <v>126.64700000000001</v>
      </c>
      <c r="E1169" s="139">
        <v>1258.4000000000001</v>
      </c>
      <c r="F1169" s="140">
        <v>159372.57999999999</v>
      </c>
      <c r="G1169" s="139">
        <v>0</v>
      </c>
      <c r="H1169" s="140">
        <v>0</v>
      </c>
      <c r="I1169" s="140">
        <v>0</v>
      </c>
      <c r="J1169" s="140">
        <v>159372.57999999999</v>
      </c>
      <c r="K1169" s="139" t="s">
        <v>4978</v>
      </c>
      <c r="L1169" s="139" t="s">
        <v>7</v>
      </c>
      <c r="M1169" s="202"/>
    </row>
    <row r="1170" spans="1:13" ht="20.100000000000001" customHeight="1" x14ac:dyDescent="0.25">
      <c r="A1170" s="139">
        <v>1434</v>
      </c>
      <c r="B1170" s="139" t="s">
        <v>6312</v>
      </c>
      <c r="C1170" s="139" t="s">
        <v>6311</v>
      </c>
      <c r="D1170" s="139">
        <v>2096.326</v>
      </c>
      <c r="E1170" s="139">
        <v>1258.4000000000001</v>
      </c>
      <c r="F1170" s="140">
        <v>2638016.64</v>
      </c>
      <c r="G1170" s="139">
        <v>0</v>
      </c>
      <c r="H1170" s="140">
        <v>0</v>
      </c>
      <c r="I1170" s="140">
        <v>0</v>
      </c>
      <c r="J1170" s="140">
        <v>2638016.64</v>
      </c>
      <c r="K1170" s="139" t="s">
        <v>4978</v>
      </c>
      <c r="L1170" s="139" t="s">
        <v>7</v>
      </c>
      <c r="M1170" s="202"/>
    </row>
    <row r="1171" spans="1:13" ht="20.100000000000001" customHeight="1" x14ac:dyDescent="0.25">
      <c r="A1171" s="139">
        <v>1435</v>
      </c>
      <c r="B1171" s="139" t="s">
        <v>6313</v>
      </c>
      <c r="C1171" s="139" t="s">
        <v>6311</v>
      </c>
      <c r="D1171" s="139">
        <v>187.101</v>
      </c>
      <c r="E1171" s="139">
        <v>1258.4000000000001</v>
      </c>
      <c r="F1171" s="140">
        <v>235447.9</v>
      </c>
      <c r="G1171" s="139">
        <v>0</v>
      </c>
      <c r="H1171" s="140">
        <v>0</v>
      </c>
      <c r="I1171" s="140">
        <v>0</v>
      </c>
      <c r="J1171" s="140">
        <v>235447.9</v>
      </c>
      <c r="K1171" s="139" t="s">
        <v>4978</v>
      </c>
      <c r="L1171" s="139" t="s">
        <v>7</v>
      </c>
      <c r="M1171" s="202"/>
    </row>
    <row r="1172" spans="1:13" ht="20.100000000000001" customHeight="1" x14ac:dyDescent="0.25">
      <c r="A1172" s="139">
        <v>1436</v>
      </c>
      <c r="B1172" s="139" t="s">
        <v>6314</v>
      </c>
      <c r="C1172" s="139" t="s">
        <v>6311</v>
      </c>
      <c r="D1172" s="139">
        <v>374.68400000000003</v>
      </c>
      <c r="E1172" s="139">
        <v>1258.4000000000001</v>
      </c>
      <c r="F1172" s="140">
        <v>471502.35</v>
      </c>
      <c r="G1172" s="139">
        <v>0</v>
      </c>
      <c r="H1172" s="140">
        <v>0</v>
      </c>
      <c r="I1172" s="140">
        <v>0</v>
      </c>
      <c r="J1172" s="140">
        <v>471502.35</v>
      </c>
      <c r="K1172" s="139" t="s">
        <v>4978</v>
      </c>
      <c r="L1172" s="139" t="s">
        <v>7</v>
      </c>
      <c r="M1172" s="202"/>
    </row>
    <row r="1173" spans="1:13" ht="20.100000000000001" customHeight="1" x14ac:dyDescent="0.25">
      <c r="A1173" s="139">
        <v>1437</v>
      </c>
      <c r="B1173" s="139" t="s">
        <v>5092</v>
      </c>
      <c r="C1173" s="139" t="s">
        <v>6311</v>
      </c>
      <c r="D1173" s="139">
        <v>126.52800000000001</v>
      </c>
      <c r="E1173" s="139">
        <v>1258.4000000000001</v>
      </c>
      <c r="F1173" s="140">
        <v>159222.84</v>
      </c>
      <c r="G1173" s="139">
        <v>0</v>
      </c>
      <c r="H1173" s="140">
        <v>0</v>
      </c>
      <c r="I1173" s="140">
        <v>0</v>
      </c>
      <c r="J1173" s="140">
        <v>159222.84</v>
      </c>
      <c r="K1173" s="139" t="s">
        <v>4982</v>
      </c>
      <c r="L1173" s="139" t="s">
        <v>7</v>
      </c>
      <c r="M1173" s="202"/>
    </row>
    <row r="1174" spans="1:13" ht="20.100000000000001" customHeight="1" x14ac:dyDescent="0.25">
      <c r="A1174" s="139">
        <v>1438</v>
      </c>
      <c r="B1174" s="139" t="s">
        <v>6315</v>
      </c>
      <c r="C1174" s="139" t="s">
        <v>6311</v>
      </c>
      <c r="D1174" s="139">
        <v>2764.509</v>
      </c>
      <c r="E1174" s="139">
        <v>1258.4000000000001</v>
      </c>
      <c r="F1174" s="140">
        <v>3478858.13</v>
      </c>
      <c r="G1174" s="139">
        <v>0</v>
      </c>
      <c r="H1174" s="140">
        <v>0</v>
      </c>
      <c r="I1174" s="140">
        <v>0</v>
      </c>
      <c r="J1174" s="140">
        <v>3478858.13</v>
      </c>
      <c r="K1174" s="139" t="s">
        <v>4989</v>
      </c>
      <c r="L1174" s="139" t="s">
        <v>7</v>
      </c>
      <c r="M1174" s="202"/>
    </row>
    <row r="1175" spans="1:13" ht="20.100000000000001" customHeight="1" x14ac:dyDescent="0.25">
      <c r="A1175" s="139">
        <v>1439</v>
      </c>
      <c r="B1175" s="139" t="s">
        <v>6316</v>
      </c>
      <c r="C1175" s="139" t="s">
        <v>6311</v>
      </c>
      <c r="D1175" s="139">
        <v>8971.1309999999994</v>
      </c>
      <c r="E1175" s="139">
        <v>1258.4000000000001</v>
      </c>
      <c r="F1175" s="140">
        <v>11289271.25</v>
      </c>
      <c r="G1175" s="139">
        <v>0</v>
      </c>
      <c r="H1175" s="140">
        <v>0</v>
      </c>
      <c r="I1175" s="140">
        <v>0</v>
      </c>
      <c r="J1175" s="140">
        <v>11289271.25</v>
      </c>
      <c r="K1175" s="139" t="s">
        <v>4980</v>
      </c>
      <c r="L1175" s="139" t="s">
        <v>7</v>
      </c>
      <c r="M1175" s="202"/>
    </row>
    <row r="1176" spans="1:13" ht="20.100000000000001" customHeight="1" x14ac:dyDescent="0.25">
      <c r="A1176" s="139">
        <v>1440</v>
      </c>
      <c r="B1176" s="139" t="s">
        <v>6317</v>
      </c>
      <c r="C1176" s="139" t="s">
        <v>6311</v>
      </c>
      <c r="D1176" s="139">
        <v>372.947</v>
      </c>
      <c r="E1176" s="139">
        <v>1258.4000000000001</v>
      </c>
      <c r="F1176" s="140">
        <v>469316.5</v>
      </c>
      <c r="G1176" s="139">
        <v>0</v>
      </c>
      <c r="H1176" s="140">
        <v>0</v>
      </c>
      <c r="I1176" s="140">
        <v>0</v>
      </c>
      <c r="J1176" s="140">
        <v>469316.5</v>
      </c>
      <c r="K1176" s="139" t="s">
        <v>5010</v>
      </c>
      <c r="L1176" s="139" t="s">
        <v>7</v>
      </c>
      <c r="M1176" s="202"/>
    </row>
    <row r="1177" spans="1:13" ht="20.100000000000001" customHeight="1" x14ac:dyDescent="0.25">
      <c r="A1177" s="139">
        <v>1441</v>
      </c>
      <c r="B1177" s="139" t="s">
        <v>6318</v>
      </c>
      <c r="C1177" s="139" t="s">
        <v>6311</v>
      </c>
      <c r="D1177" s="139">
        <v>349.24</v>
      </c>
      <c r="E1177" s="139">
        <v>1258.4000000000001</v>
      </c>
      <c r="F1177" s="140">
        <v>439483.62</v>
      </c>
      <c r="G1177" s="139">
        <v>0</v>
      </c>
      <c r="H1177" s="140">
        <v>0</v>
      </c>
      <c r="I1177" s="140">
        <v>0</v>
      </c>
      <c r="J1177" s="140">
        <v>439483.62</v>
      </c>
      <c r="K1177" s="139" t="s">
        <v>5010</v>
      </c>
      <c r="L1177" s="139" t="s">
        <v>7</v>
      </c>
      <c r="M1177" s="202"/>
    </row>
    <row r="1178" spans="1:13" ht="20.100000000000001" customHeight="1" x14ac:dyDescent="0.25">
      <c r="A1178" s="139">
        <v>1442</v>
      </c>
      <c r="B1178" s="139" t="s">
        <v>5092</v>
      </c>
      <c r="C1178" s="139" t="s">
        <v>6311</v>
      </c>
      <c r="D1178" s="139">
        <v>43463.606</v>
      </c>
      <c r="E1178" s="139">
        <v>1258.4000000000001</v>
      </c>
      <c r="F1178" s="140">
        <v>54694601.789999999</v>
      </c>
      <c r="G1178" s="139">
        <v>0</v>
      </c>
      <c r="H1178" s="140">
        <v>0</v>
      </c>
      <c r="I1178" s="140">
        <v>0</v>
      </c>
      <c r="J1178" s="140">
        <v>54694601.789999999</v>
      </c>
      <c r="K1178" s="139" t="s">
        <v>4982</v>
      </c>
      <c r="L1178" s="139" t="s">
        <v>7</v>
      </c>
      <c r="M1178" s="202"/>
    </row>
    <row r="1179" spans="1:13" ht="20.100000000000001" customHeight="1" x14ac:dyDescent="0.25">
      <c r="A1179" s="139">
        <v>1443</v>
      </c>
      <c r="B1179" s="139" t="s">
        <v>6319</v>
      </c>
      <c r="C1179" s="139" t="s">
        <v>6320</v>
      </c>
      <c r="D1179" s="139">
        <v>2237.194</v>
      </c>
      <c r="E1179" s="139">
        <v>1149.5</v>
      </c>
      <c r="F1179" s="140">
        <v>2571654.5</v>
      </c>
      <c r="G1179" s="139">
        <v>0</v>
      </c>
      <c r="H1179" s="140">
        <v>0</v>
      </c>
      <c r="I1179" s="140">
        <v>0</v>
      </c>
      <c r="J1179" s="140">
        <v>2571654.5</v>
      </c>
      <c r="K1179" s="139" t="s">
        <v>4978</v>
      </c>
      <c r="L1179" s="139" t="s">
        <v>7</v>
      </c>
      <c r="M1179" s="202"/>
    </row>
    <row r="1180" spans="1:13" ht="20.100000000000001" customHeight="1" x14ac:dyDescent="0.25">
      <c r="A1180" s="139">
        <v>1444</v>
      </c>
      <c r="B1180" s="139" t="s">
        <v>6321</v>
      </c>
      <c r="C1180" s="139" t="s">
        <v>6320</v>
      </c>
      <c r="D1180" s="139">
        <v>106.602</v>
      </c>
      <c r="E1180" s="139">
        <v>1149.5</v>
      </c>
      <c r="F1180" s="140">
        <v>122539</v>
      </c>
      <c r="G1180" s="139">
        <v>0</v>
      </c>
      <c r="H1180" s="140">
        <v>0</v>
      </c>
      <c r="I1180" s="140">
        <v>0</v>
      </c>
      <c r="J1180" s="140">
        <v>122539</v>
      </c>
      <c r="K1180" s="139" t="s">
        <v>4989</v>
      </c>
      <c r="L1180" s="139" t="s">
        <v>7</v>
      </c>
      <c r="M1180" s="202"/>
    </row>
    <row r="1181" spans="1:13" ht="20.100000000000001" customHeight="1" x14ac:dyDescent="0.25">
      <c r="A1181" s="139">
        <v>1445</v>
      </c>
      <c r="B1181" s="139" t="s">
        <v>6322</v>
      </c>
      <c r="C1181" s="139" t="s">
        <v>6320</v>
      </c>
      <c r="D1181" s="139">
        <v>989.995</v>
      </c>
      <c r="E1181" s="139">
        <v>1149.5</v>
      </c>
      <c r="F1181" s="140">
        <v>1137999.25</v>
      </c>
      <c r="G1181" s="139">
        <v>0</v>
      </c>
      <c r="H1181" s="140">
        <v>0</v>
      </c>
      <c r="I1181" s="140">
        <v>0</v>
      </c>
      <c r="J1181" s="140">
        <v>1137999.25</v>
      </c>
      <c r="K1181" s="139" t="s">
        <v>4989</v>
      </c>
      <c r="L1181" s="139" t="s">
        <v>7</v>
      </c>
      <c r="M1181" s="202"/>
    </row>
    <row r="1182" spans="1:13" ht="20.100000000000001" customHeight="1" x14ac:dyDescent="0.25">
      <c r="A1182" s="139">
        <v>1446</v>
      </c>
      <c r="B1182" s="139" t="s">
        <v>6323</v>
      </c>
      <c r="C1182" s="139" t="s">
        <v>6320</v>
      </c>
      <c r="D1182" s="139">
        <v>4483.4380000000001</v>
      </c>
      <c r="E1182" s="139">
        <v>1149.5</v>
      </c>
      <c r="F1182" s="140">
        <v>5153711.9800000004</v>
      </c>
      <c r="G1182" s="139">
        <v>0</v>
      </c>
      <c r="H1182" s="140">
        <v>0</v>
      </c>
      <c r="I1182" s="140">
        <v>0</v>
      </c>
      <c r="J1182" s="140">
        <v>5153711.9800000004</v>
      </c>
      <c r="K1182" s="139" t="s">
        <v>4989</v>
      </c>
      <c r="L1182" s="139" t="s">
        <v>7</v>
      </c>
      <c r="M1182" s="202"/>
    </row>
    <row r="1183" spans="1:13" ht="20.100000000000001" customHeight="1" x14ac:dyDescent="0.25">
      <c r="A1183" s="139">
        <v>1447</v>
      </c>
      <c r="B1183" s="139" t="s">
        <v>6324</v>
      </c>
      <c r="C1183" s="139" t="s">
        <v>6320</v>
      </c>
      <c r="D1183" s="139">
        <v>23.329000000000001</v>
      </c>
      <c r="E1183" s="139">
        <v>1149.5</v>
      </c>
      <c r="F1183" s="140">
        <v>26816.69</v>
      </c>
      <c r="G1183" s="139">
        <v>0</v>
      </c>
      <c r="H1183" s="140">
        <v>0</v>
      </c>
      <c r="I1183" s="140">
        <v>0</v>
      </c>
      <c r="J1183" s="140">
        <v>26816.69</v>
      </c>
      <c r="K1183" s="139" t="s">
        <v>4989</v>
      </c>
      <c r="L1183" s="139" t="s">
        <v>7</v>
      </c>
      <c r="M1183" s="202"/>
    </row>
    <row r="1184" spans="1:13" ht="20.100000000000001" customHeight="1" x14ac:dyDescent="0.25">
      <c r="A1184" s="139">
        <v>1449</v>
      </c>
      <c r="B1184" s="139" t="s">
        <v>6325</v>
      </c>
      <c r="C1184" s="139" t="s">
        <v>6320</v>
      </c>
      <c r="D1184" s="139">
        <v>5232.7550000000001</v>
      </c>
      <c r="E1184" s="139">
        <v>1149.5</v>
      </c>
      <c r="F1184" s="140">
        <v>6015051.8700000001</v>
      </c>
      <c r="G1184" s="139">
        <v>0</v>
      </c>
      <c r="H1184" s="140">
        <v>0</v>
      </c>
      <c r="I1184" s="140">
        <v>0</v>
      </c>
      <c r="J1184" s="140">
        <v>6015051.8700000001</v>
      </c>
      <c r="K1184" s="139" t="s">
        <v>5043</v>
      </c>
      <c r="L1184" s="139" t="s">
        <v>7</v>
      </c>
      <c r="M1184" s="202"/>
    </row>
    <row r="1185" spans="1:13" ht="20.100000000000001" customHeight="1" x14ac:dyDescent="0.25">
      <c r="A1185" s="139">
        <v>1450</v>
      </c>
      <c r="B1185" s="139" t="s">
        <v>6326</v>
      </c>
      <c r="C1185" s="139" t="s">
        <v>6320</v>
      </c>
      <c r="D1185" s="139">
        <v>5931.48</v>
      </c>
      <c r="E1185" s="139">
        <v>1149.5</v>
      </c>
      <c r="F1185" s="140">
        <v>6818236.2599999998</v>
      </c>
      <c r="G1185" s="139">
        <v>0</v>
      </c>
      <c r="H1185" s="140">
        <v>0</v>
      </c>
      <c r="I1185" s="140">
        <v>0</v>
      </c>
      <c r="J1185" s="140">
        <v>6818236.2599999998</v>
      </c>
      <c r="K1185" s="139" t="s">
        <v>5043</v>
      </c>
      <c r="L1185" s="139" t="s">
        <v>7</v>
      </c>
      <c r="M1185" s="202"/>
    </row>
    <row r="1186" spans="1:13" ht="20.100000000000001" customHeight="1" x14ac:dyDescent="0.25">
      <c r="A1186" s="139">
        <v>1451</v>
      </c>
      <c r="B1186" s="139" t="s">
        <v>6327</v>
      </c>
      <c r="C1186" s="139" t="s">
        <v>6320</v>
      </c>
      <c r="D1186" s="139">
        <v>71.793000000000006</v>
      </c>
      <c r="E1186" s="139">
        <v>1149.5</v>
      </c>
      <c r="F1186" s="140">
        <v>82526.05</v>
      </c>
      <c r="G1186" s="139">
        <v>0</v>
      </c>
      <c r="H1186" s="140">
        <v>0</v>
      </c>
      <c r="I1186" s="140">
        <v>0</v>
      </c>
      <c r="J1186" s="140">
        <v>82526.05</v>
      </c>
      <c r="K1186" s="139" t="s">
        <v>4982</v>
      </c>
      <c r="L1186" s="139" t="s">
        <v>7</v>
      </c>
      <c r="M1186" s="202"/>
    </row>
    <row r="1187" spans="1:13" ht="20.100000000000001" customHeight="1" x14ac:dyDescent="0.25">
      <c r="A1187" s="139">
        <v>1452</v>
      </c>
      <c r="B1187" s="139" t="s">
        <v>6328</v>
      </c>
      <c r="C1187" s="139" t="s">
        <v>6320</v>
      </c>
      <c r="D1187" s="139">
        <v>16515.739000000001</v>
      </c>
      <c r="E1187" s="139">
        <v>1149.5</v>
      </c>
      <c r="F1187" s="140">
        <v>18984841.98</v>
      </c>
      <c r="G1187" s="139">
        <v>0</v>
      </c>
      <c r="H1187" s="140">
        <v>0</v>
      </c>
      <c r="I1187" s="140">
        <v>0</v>
      </c>
      <c r="J1187" s="140">
        <v>18984841.98</v>
      </c>
      <c r="K1187" s="139" t="s">
        <v>4982</v>
      </c>
      <c r="L1187" s="139" t="s">
        <v>7</v>
      </c>
      <c r="M1187" s="202"/>
    </row>
    <row r="1188" spans="1:13" ht="20.100000000000001" customHeight="1" x14ac:dyDescent="0.25">
      <c r="A1188" s="139">
        <v>1453</v>
      </c>
      <c r="B1188" s="139" t="s">
        <v>6329</v>
      </c>
      <c r="C1188" s="139" t="s">
        <v>6330</v>
      </c>
      <c r="D1188" s="139">
        <v>2842.6509999999998</v>
      </c>
      <c r="E1188" s="139">
        <v>1065.9000000000001</v>
      </c>
      <c r="F1188" s="140">
        <v>3029981.7</v>
      </c>
      <c r="G1188" s="139">
        <v>0</v>
      </c>
      <c r="H1188" s="140">
        <v>0</v>
      </c>
      <c r="I1188" s="140">
        <v>0</v>
      </c>
      <c r="J1188" s="140">
        <v>3029981.7</v>
      </c>
      <c r="K1188" s="139" t="s">
        <v>4978</v>
      </c>
      <c r="L1188" s="139" t="s">
        <v>7</v>
      </c>
      <c r="M1188" s="202"/>
    </row>
    <row r="1189" spans="1:13" ht="20.100000000000001" customHeight="1" x14ac:dyDescent="0.25">
      <c r="A1189" s="139">
        <v>1454</v>
      </c>
      <c r="B1189" s="139" t="s">
        <v>6331</v>
      </c>
      <c r="C1189" s="139" t="s">
        <v>6330</v>
      </c>
      <c r="D1189" s="139">
        <v>9614.81</v>
      </c>
      <c r="E1189" s="139">
        <v>1065.9000000000001</v>
      </c>
      <c r="F1189" s="140">
        <v>10248425.98</v>
      </c>
      <c r="G1189" s="139">
        <v>0</v>
      </c>
      <c r="H1189" s="140">
        <v>0</v>
      </c>
      <c r="I1189" s="140">
        <v>0</v>
      </c>
      <c r="J1189" s="140">
        <v>10248425.98</v>
      </c>
      <c r="K1189" s="139" t="s">
        <v>4980</v>
      </c>
      <c r="L1189" s="139" t="s">
        <v>7</v>
      </c>
      <c r="M1189" s="202"/>
    </row>
    <row r="1190" spans="1:13" ht="20.100000000000001" customHeight="1" x14ac:dyDescent="0.25">
      <c r="A1190" s="139">
        <v>1455</v>
      </c>
      <c r="B1190" s="139" t="s">
        <v>6332</v>
      </c>
      <c r="C1190" s="139" t="s">
        <v>6330</v>
      </c>
      <c r="D1190" s="139">
        <v>942.97799999999995</v>
      </c>
      <c r="E1190" s="139">
        <v>1065.9000000000001</v>
      </c>
      <c r="F1190" s="140">
        <v>1005120.25</v>
      </c>
      <c r="G1190" s="139">
        <v>0</v>
      </c>
      <c r="H1190" s="140">
        <v>0</v>
      </c>
      <c r="I1190" s="140">
        <v>0</v>
      </c>
      <c r="J1190" s="140">
        <v>1005120.25</v>
      </c>
      <c r="K1190" s="139" t="s">
        <v>5010</v>
      </c>
      <c r="L1190" s="139" t="s">
        <v>7</v>
      </c>
      <c r="M1190" s="202"/>
    </row>
    <row r="1191" spans="1:13" ht="20.100000000000001" customHeight="1" x14ac:dyDescent="0.25">
      <c r="A1191" s="139">
        <v>1456</v>
      </c>
      <c r="B1191" s="139" t="s">
        <v>6333</v>
      </c>
      <c r="C1191" s="139" t="s">
        <v>6330</v>
      </c>
      <c r="D1191" s="139">
        <v>111.96</v>
      </c>
      <c r="E1191" s="139">
        <v>1065.9000000000001</v>
      </c>
      <c r="F1191" s="140">
        <v>119338.16</v>
      </c>
      <c r="G1191" s="139">
        <v>0</v>
      </c>
      <c r="H1191" s="140">
        <v>0</v>
      </c>
      <c r="I1191" s="140">
        <v>0</v>
      </c>
      <c r="J1191" s="140">
        <v>119338.16</v>
      </c>
      <c r="K1191" s="139" t="s">
        <v>4989</v>
      </c>
      <c r="L1191" s="139" t="s">
        <v>7</v>
      </c>
      <c r="M1191" s="202"/>
    </row>
    <row r="1192" spans="1:13" ht="20.100000000000001" customHeight="1" x14ac:dyDescent="0.25">
      <c r="A1192" s="139">
        <v>1457</v>
      </c>
      <c r="B1192" s="139" t="s">
        <v>6334</v>
      </c>
      <c r="C1192" s="139" t="s">
        <v>6330</v>
      </c>
      <c r="D1192" s="139">
        <v>141.26599999999999</v>
      </c>
      <c r="E1192" s="139">
        <v>1065.9000000000001</v>
      </c>
      <c r="F1192" s="140">
        <v>150575.43</v>
      </c>
      <c r="G1192" s="139">
        <v>0</v>
      </c>
      <c r="H1192" s="140">
        <v>0</v>
      </c>
      <c r="I1192" s="140">
        <v>0</v>
      </c>
      <c r="J1192" s="140">
        <v>150575.43</v>
      </c>
      <c r="K1192" s="139" t="s">
        <v>4989</v>
      </c>
      <c r="L1192" s="139" t="s">
        <v>7</v>
      </c>
      <c r="M1192" s="202"/>
    </row>
    <row r="1193" spans="1:13" ht="20.100000000000001" customHeight="1" x14ac:dyDescent="0.25">
      <c r="A1193" s="139">
        <v>1458</v>
      </c>
      <c r="B1193" s="139" t="s">
        <v>6197</v>
      </c>
      <c r="C1193" s="139" t="s">
        <v>6330</v>
      </c>
      <c r="D1193" s="139">
        <v>36234.762000000002</v>
      </c>
      <c r="E1193" s="139">
        <v>1065.9000000000001</v>
      </c>
      <c r="F1193" s="140">
        <v>38622632.82</v>
      </c>
      <c r="G1193" s="139">
        <v>0</v>
      </c>
      <c r="H1193" s="140">
        <v>0</v>
      </c>
      <c r="I1193" s="140">
        <v>0</v>
      </c>
      <c r="J1193" s="140">
        <v>38622632.82</v>
      </c>
      <c r="K1193" s="139" t="s">
        <v>4982</v>
      </c>
      <c r="L1193" s="139" t="s">
        <v>7</v>
      </c>
      <c r="M1193" s="202"/>
    </row>
    <row r="1194" spans="1:13" ht="20.100000000000001" customHeight="1" x14ac:dyDescent="0.25">
      <c r="A1194" s="139">
        <v>1459</v>
      </c>
      <c r="B1194" s="139" t="s">
        <v>6335</v>
      </c>
      <c r="C1194" s="139" t="s">
        <v>6336</v>
      </c>
      <c r="D1194" s="139">
        <v>1344.115</v>
      </c>
      <c r="E1194" s="139">
        <v>1950</v>
      </c>
      <c r="F1194" s="140">
        <v>2621024.25</v>
      </c>
      <c r="G1194" s="139">
        <v>0</v>
      </c>
      <c r="H1194" s="140">
        <v>0</v>
      </c>
      <c r="I1194" s="140">
        <v>0</v>
      </c>
      <c r="J1194" s="140">
        <v>2621024.25</v>
      </c>
      <c r="K1194" s="139" t="s">
        <v>4978</v>
      </c>
      <c r="L1194" s="139" t="s">
        <v>7</v>
      </c>
      <c r="M1194" s="202"/>
    </row>
    <row r="1195" spans="1:13" ht="20.100000000000001" customHeight="1" x14ac:dyDescent="0.25">
      <c r="A1195" s="139">
        <v>1460</v>
      </c>
      <c r="B1195" s="139" t="s">
        <v>6337</v>
      </c>
      <c r="C1195" s="139" t="s">
        <v>6336</v>
      </c>
      <c r="D1195" s="139">
        <v>2669.9430000000002</v>
      </c>
      <c r="E1195" s="139">
        <v>1950</v>
      </c>
      <c r="F1195" s="140">
        <v>5206388.8499999996</v>
      </c>
      <c r="G1195" s="139">
        <v>0</v>
      </c>
      <c r="H1195" s="140">
        <v>0</v>
      </c>
      <c r="I1195" s="140">
        <v>0</v>
      </c>
      <c r="J1195" s="140">
        <v>5206388.8499999996</v>
      </c>
      <c r="K1195" s="139" t="s">
        <v>4980</v>
      </c>
      <c r="L1195" s="139" t="s">
        <v>7</v>
      </c>
      <c r="M1195" s="202"/>
    </row>
    <row r="1196" spans="1:13" ht="20.100000000000001" customHeight="1" x14ac:dyDescent="0.25">
      <c r="A1196" s="139">
        <v>1461</v>
      </c>
      <c r="B1196" s="139" t="s">
        <v>6338</v>
      </c>
      <c r="C1196" s="139" t="s">
        <v>6336</v>
      </c>
      <c r="D1196" s="139">
        <v>1522.826</v>
      </c>
      <c r="E1196" s="139">
        <v>1950</v>
      </c>
      <c r="F1196" s="140">
        <v>2969510.7</v>
      </c>
      <c r="G1196" s="139">
        <v>0</v>
      </c>
      <c r="H1196" s="140">
        <v>0</v>
      </c>
      <c r="I1196" s="140">
        <v>0</v>
      </c>
      <c r="J1196" s="140">
        <v>2969510.7</v>
      </c>
      <c r="K1196" s="139" t="s">
        <v>4980</v>
      </c>
      <c r="L1196" s="139" t="s">
        <v>7</v>
      </c>
      <c r="M1196" s="202"/>
    </row>
    <row r="1197" spans="1:13" ht="20.100000000000001" customHeight="1" x14ac:dyDescent="0.25">
      <c r="A1197" s="139">
        <v>1462</v>
      </c>
      <c r="B1197" s="139" t="s">
        <v>6339</v>
      </c>
      <c r="C1197" s="139" t="s">
        <v>6336</v>
      </c>
      <c r="D1197" s="139">
        <v>110.854</v>
      </c>
      <c r="E1197" s="139">
        <v>1950</v>
      </c>
      <c r="F1197" s="140">
        <v>216165.3</v>
      </c>
      <c r="G1197" s="139">
        <v>0</v>
      </c>
      <c r="H1197" s="140">
        <v>0</v>
      </c>
      <c r="I1197" s="140">
        <v>0</v>
      </c>
      <c r="J1197" s="140">
        <v>216165.3</v>
      </c>
      <c r="K1197" s="139" t="s">
        <v>4989</v>
      </c>
      <c r="L1197" s="139" t="s">
        <v>7</v>
      </c>
      <c r="M1197" s="202"/>
    </row>
    <row r="1198" spans="1:13" ht="20.100000000000001" customHeight="1" x14ac:dyDescent="0.25">
      <c r="A1198" s="139">
        <v>1463</v>
      </c>
      <c r="B1198" s="139" t="s">
        <v>5331</v>
      </c>
      <c r="C1198" s="139" t="s">
        <v>6336</v>
      </c>
      <c r="D1198" s="139">
        <v>15120.602000000001</v>
      </c>
      <c r="E1198" s="139">
        <v>1950</v>
      </c>
      <c r="F1198" s="140">
        <v>29485173.899999999</v>
      </c>
      <c r="G1198" s="139">
        <v>0</v>
      </c>
      <c r="H1198" s="140">
        <v>0</v>
      </c>
      <c r="I1198" s="140">
        <v>0</v>
      </c>
      <c r="J1198" s="140">
        <v>29485173.899999999</v>
      </c>
      <c r="K1198" s="139" t="s">
        <v>4982</v>
      </c>
      <c r="L1198" s="139" t="s">
        <v>7</v>
      </c>
      <c r="M1198" s="202"/>
    </row>
    <row r="1199" spans="1:13" ht="20.100000000000001" customHeight="1" x14ac:dyDescent="0.25">
      <c r="A1199" s="139">
        <v>1464</v>
      </c>
      <c r="B1199" s="139" t="s">
        <v>6340</v>
      </c>
      <c r="C1199" s="139" t="s">
        <v>6341</v>
      </c>
      <c r="D1199" s="139">
        <v>577.99699999999996</v>
      </c>
      <c r="E1199" s="139">
        <v>756.8</v>
      </c>
      <c r="F1199" s="140">
        <v>437428.13</v>
      </c>
      <c r="G1199" s="139">
        <v>0</v>
      </c>
      <c r="H1199" s="140">
        <v>0</v>
      </c>
      <c r="I1199" s="140">
        <v>0</v>
      </c>
      <c r="J1199" s="140">
        <v>437428.13</v>
      </c>
      <c r="K1199" s="139" t="s">
        <v>4978</v>
      </c>
      <c r="L1199" s="139" t="s">
        <v>7</v>
      </c>
      <c r="M1199" s="202"/>
    </row>
    <row r="1200" spans="1:13" ht="20.100000000000001" customHeight="1" x14ac:dyDescent="0.25">
      <c r="A1200" s="139">
        <v>1465</v>
      </c>
      <c r="B1200" s="139" t="s">
        <v>6342</v>
      </c>
      <c r="C1200" s="139" t="s">
        <v>6341</v>
      </c>
      <c r="D1200" s="139">
        <v>252.12799999999999</v>
      </c>
      <c r="E1200" s="139">
        <v>756.8</v>
      </c>
      <c r="F1200" s="140">
        <v>190810.47</v>
      </c>
      <c r="G1200" s="139">
        <v>0</v>
      </c>
      <c r="H1200" s="140">
        <v>0</v>
      </c>
      <c r="I1200" s="140">
        <v>0</v>
      </c>
      <c r="J1200" s="140">
        <v>190810.47</v>
      </c>
      <c r="K1200" s="139" t="s">
        <v>4989</v>
      </c>
      <c r="L1200" s="139" t="s">
        <v>7</v>
      </c>
      <c r="M1200" s="202"/>
    </row>
    <row r="1201" spans="1:13" ht="20.100000000000001" customHeight="1" x14ac:dyDescent="0.25">
      <c r="A1201" s="139">
        <v>1466</v>
      </c>
      <c r="B1201" s="139" t="s">
        <v>6343</v>
      </c>
      <c r="C1201" s="139" t="s">
        <v>6341</v>
      </c>
      <c r="D1201" s="139">
        <v>1906.328</v>
      </c>
      <c r="E1201" s="139">
        <v>756.8</v>
      </c>
      <c r="F1201" s="140">
        <v>1442709.03</v>
      </c>
      <c r="G1201" s="139">
        <v>0</v>
      </c>
      <c r="H1201" s="140">
        <v>0</v>
      </c>
      <c r="I1201" s="140">
        <v>0</v>
      </c>
      <c r="J1201" s="140">
        <v>1442709.03</v>
      </c>
      <c r="K1201" s="139" t="s">
        <v>4980</v>
      </c>
      <c r="L1201" s="139" t="s">
        <v>8</v>
      </c>
      <c r="M1201" s="202"/>
    </row>
    <row r="1202" spans="1:13" ht="20.100000000000001" customHeight="1" x14ac:dyDescent="0.25">
      <c r="A1202" s="139">
        <v>1467</v>
      </c>
      <c r="B1202" s="139" t="s">
        <v>6344</v>
      </c>
      <c r="C1202" s="139" t="s">
        <v>6341</v>
      </c>
      <c r="D1202" s="139">
        <v>1980.8689999999999</v>
      </c>
      <c r="E1202" s="139">
        <v>756.8</v>
      </c>
      <c r="F1202" s="140">
        <v>1499121.66</v>
      </c>
      <c r="G1202" s="139">
        <v>0</v>
      </c>
      <c r="H1202" s="140">
        <v>0</v>
      </c>
      <c r="I1202" s="140">
        <v>0</v>
      </c>
      <c r="J1202" s="140">
        <v>1499121.66</v>
      </c>
      <c r="K1202" s="139" t="s">
        <v>5010</v>
      </c>
      <c r="L1202" s="139" t="s">
        <v>7</v>
      </c>
      <c r="M1202" s="202"/>
    </row>
    <row r="1203" spans="1:13" ht="20.100000000000001" customHeight="1" x14ac:dyDescent="0.25">
      <c r="A1203" s="139">
        <v>1468</v>
      </c>
      <c r="B1203" s="139" t="s">
        <v>6345</v>
      </c>
      <c r="C1203" s="139" t="s">
        <v>6341</v>
      </c>
      <c r="D1203" s="139">
        <v>7455.3909999999996</v>
      </c>
      <c r="E1203" s="139">
        <v>756.8</v>
      </c>
      <c r="F1203" s="140">
        <v>5642239.9100000001</v>
      </c>
      <c r="G1203" s="139">
        <v>0</v>
      </c>
      <c r="H1203" s="140">
        <v>0</v>
      </c>
      <c r="I1203" s="140">
        <v>0</v>
      </c>
      <c r="J1203" s="140">
        <v>5642239.9100000001</v>
      </c>
      <c r="K1203" s="139" t="s">
        <v>4982</v>
      </c>
      <c r="L1203" s="139" t="s">
        <v>7</v>
      </c>
      <c r="M1203" s="202"/>
    </row>
    <row r="1204" spans="1:13" ht="20.100000000000001" customHeight="1" x14ac:dyDescent="0.25">
      <c r="A1204" s="139">
        <v>1469</v>
      </c>
      <c r="B1204" s="139" t="s">
        <v>6346</v>
      </c>
      <c r="C1204" s="139" t="s">
        <v>6347</v>
      </c>
      <c r="D1204" s="139">
        <v>7391.6329999999998</v>
      </c>
      <c r="E1204" s="139">
        <v>349.8</v>
      </c>
      <c r="F1204" s="140">
        <v>2585593.2200000002</v>
      </c>
      <c r="G1204" s="139">
        <v>0</v>
      </c>
      <c r="H1204" s="140">
        <v>0</v>
      </c>
      <c r="I1204" s="140">
        <v>0</v>
      </c>
      <c r="J1204" s="140">
        <v>2585593.2200000002</v>
      </c>
      <c r="K1204" s="139" t="s">
        <v>4978</v>
      </c>
      <c r="L1204" s="139" t="s">
        <v>7</v>
      </c>
      <c r="M1204" s="202"/>
    </row>
    <row r="1205" spans="1:13" ht="20.100000000000001" customHeight="1" x14ac:dyDescent="0.25">
      <c r="A1205" s="139">
        <v>1470</v>
      </c>
      <c r="B1205" s="139" t="s">
        <v>6348</v>
      </c>
      <c r="C1205" s="139" t="s">
        <v>6347</v>
      </c>
      <c r="D1205" s="139">
        <v>517.22199999999998</v>
      </c>
      <c r="E1205" s="139">
        <v>349.8</v>
      </c>
      <c r="F1205" s="140">
        <v>180924.26</v>
      </c>
      <c r="G1205" s="139">
        <v>0</v>
      </c>
      <c r="H1205" s="140">
        <v>0</v>
      </c>
      <c r="I1205" s="140">
        <v>0</v>
      </c>
      <c r="J1205" s="140">
        <v>180924.26</v>
      </c>
      <c r="K1205" s="139" t="s">
        <v>4978</v>
      </c>
      <c r="L1205" s="139" t="s">
        <v>7</v>
      </c>
      <c r="M1205" s="202"/>
    </row>
    <row r="1206" spans="1:13" ht="20.100000000000001" customHeight="1" x14ac:dyDescent="0.25">
      <c r="A1206" s="139">
        <v>1471</v>
      </c>
      <c r="B1206" s="139" t="s">
        <v>6349</v>
      </c>
      <c r="C1206" s="139" t="s">
        <v>6347</v>
      </c>
      <c r="D1206" s="139">
        <v>90.03</v>
      </c>
      <c r="E1206" s="139">
        <v>349.8</v>
      </c>
      <c r="F1206" s="140">
        <v>31492.49</v>
      </c>
      <c r="G1206" s="139">
        <v>0</v>
      </c>
      <c r="H1206" s="140">
        <v>0</v>
      </c>
      <c r="I1206" s="140">
        <v>0</v>
      </c>
      <c r="J1206" s="140">
        <v>31492.49</v>
      </c>
      <c r="K1206" s="139" t="s">
        <v>4989</v>
      </c>
      <c r="L1206" s="139" t="s">
        <v>7</v>
      </c>
      <c r="M1206" s="202"/>
    </row>
    <row r="1207" spans="1:13" ht="20.100000000000001" customHeight="1" x14ac:dyDescent="0.25">
      <c r="A1207" s="139">
        <v>1472</v>
      </c>
      <c r="B1207" s="139" t="s">
        <v>6350</v>
      </c>
      <c r="C1207" s="139" t="s">
        <v>6347</v>
      </c>
      <c r="D1207" s="139">
        <v>239.542</v>
      </c>
      <c r="E1207" s="139">
        <v>349.8</v>
      </c>
      <c r="F1207" s="140">
        <v>83791.789999999994</v>
      </c>
      <c r="G1207" s="139">
        <v>0</v>
      </c>
      <c r="H1207" s="140">
        <v>0</v>
      </c>
      <c r="I1207" s="140">
        <v>0</v>
      </c>
      <c r="J1207" s="140">
        <v>83791.789999999994</v>
      </c>
      <c r="K1207" s="139" t="s">
        <v>4989</v>
      </c>
      <c r="L1207" s="139" t="s">
        <v>7</v>
      </c>
      <c r="M1207" s="202"/>
    </row>
    <row r="1208" spans="1:13" ht="20.100000000000001" customHeight="1" x14ac:dyDescent="0.25">
      <c r="A1208" s="139">
        <v>1473</v>
      </c>
      <c r="B1208" s="139" t="s">
        <v>6351</v>
      </c>
      <c r="C1208" s="139" t="s">
        <v>6347</v>
      </c>
      <c r="D1208" s="139">
        <v>220.56200000000001</v>
      </c>
      <c r="E1208" s="139">
        <v>349.8</v>
      </c>
      <c r="F1208" s="140">
        <v>77152.59</v>
      </c>
      <c r="G1208" s="139">
        <v>0</v>
      </c>
      <c r="H1208" s="140">
        <v>0</v>
      </c>
      <c r="I1208" s="140">
        <v>0</v>
      </c>
      <c r="J1208" s="140">
        <v>77152.59</v>
      </c>
      <c r="K1208" s="139" t="s">
        <v>4989</v>
      </c>
      <c r="L1208" s="139" t="s">
        <v>7</v>
      </c>
      <c r="M1208" s="202"/>
    </row>
    <row r="1209" spans="1:13" ht="20.100000000000001" customHeight="1" x14ac:dyDescent="0.25">
      <c r="A1209" s="139">
        <v>1474</v>
      </c>
      <c r="B1209" s="139" t="s">
        <v>6352</v>
      </c>
      <c r="C1209" s="139" t="s">
        <v>6347</v>
      </c>
      <c r="D1209" s="139">
        <v>701.11900000000003</v>
      </c>
      <c r="E1209" s="139">
        <v>349.8</v>
      </c>
      <c r="F1209" s="140">
        <v>245251.43</v>
      </c>
      <c r="G1209" s="139">
        <v>0</v>
      </c>
      <c r="H1209" s="140">
        <v>0</v>
      </c>
      <c r="I1209" s="140">
        <v>0</v>
      </c>
      <c r="J1209" s="140">
        <v>245251.43</v>
      </c>
      <c r="K1209" s="139" t="s">
        <v>4989</v>
      </c>
      <c r="L1209" s="139" t="s">
        <v>7</v>
      </c>
      <c r="M1209" s="202"/>
    </row>
    <row r="1210" spans="1:13" ht="20.100000000000001" customHeight="1" x14ac:dyDescent="0.25">
      <c r="A1210" s="139">
        <v>1475</v>
      </c>
      <c r="B1210" s="139" t="s">
        <v>6353</v>
      </c>
      <c r="C1210" s="139" t="s">
        <v>6347</v>
      </c>
      <c r="D1210" s="139">
        <v>60.087000000000003</v>
      </c>
      <c r="E1210" s="139">
        <v>349.8</v>
      </c>
      <c r="F1210" s="140">
        <v>21018.43</v>
      </c>
      <c r="G1210" s="139">
        <v>0</v>
      </c>
      <c r="H1210" s="140">
        <v>0</v>
      </c>
      <c r="I1210" s="140">
        <v>0</v>
      </c>
      <c r="J1210" s="140">
        <v>21018.43</v>
      </c>
      <c r="K1210" s="139" t="s">
        <v>4989</v>
      </c>
      <c r="L1210" s="139" t="s">
        <v>7</v>
      </c>
      <c r="M1210" s="202"/>
    </row>
    <row r="1211" spans="1:13" ht="20.100000000000001" customHeight="1" x14ac:dyDescent="0.25">
      <c r="A1211" s="139">
        <v>1476</v>
      </c>
      <c r="B1211" s="139" t="s">
        <v>6354</v>
      </c>
      <c r="C1211" s="139" t="s">
        <v>6347</v>
      </c>
      <c r="D1211" s="139">
        <v>1785.828</v>
      </c>
      <c r="E1211" s="139">
        <v>349.8</v>
      </c>
      <c r="F1211" s="140">
        <v>624682.63</v>
      </c>
      <c r="G1211" s="139">
        <v>0</v>
      </c>
      <c r="H1211" s="140">
        <v>0</v>
      </c>
      <c r="I1211" s="140">
        <v>0</v>
      </c>
      <c r="J1211" s="140">
        <v>624682.63</v>
      </c>
      <c r="K1211" s="139" t="s">
        <v>5043</v>
      </c>
      <c r="L1211" s="139" t="s">
        <v>7</v>
      </c>
      <c r="M1211" s="202"/>
    </row>
    <row r="1212" spans="1:13" ht="20.100000000000001" customHeight="1" x14ac:dyDescent="0.25">
      <c r="A1212" s="139">
        <v>1477</v>
      </c>
      <c r="B1212" s="139" t="s">
        <v>6355</v>
      </c>
      <c r="C1212" s="139" t="s">
        <v>6347</v>
      </c>
      <c r="D1212" s="139">
        <v>1097.6559999999999</v>
      </c>
      <c r="E1212" s="139">
        <v>349.8</v>
      </c>
      <c r="F1212" s="140">
        <v>383960.07</v>
      </c>
      <c r="G1212" s="139">
        <v>0</v>
      </c>
      <c r="H1212" s="140">
        <v>0</v>
      </c>
      <c r="I1212" s="140">
        <v>0</v>
      </c>
      <c r="J1212" s="140">
        <v>383960.07</v>
      </c>
      <c r="K1212" s="139" t="s">
        <v>5043</v>
      </c>
      <c r="L1212" s="139" t="s">
        <v>7</v>
      </c>
      <c r="M1212" s="202"/>
    </row>
    <row r="1213" spans="1:13" ht="20.100000000000001" customHeight="1" x14ac:dyDescent="0.25">
      <c r="A1213" s="139">
        <v>1478</v>
      </c>
      <c r="B1213" s="139" t="s">
        <v>6356</v>
      </c>
      <c r="C1213" s="139" t="s">
        <v>6347</v>
      </c>
      <c r="D1213" s="139">
        <v>1886.953</v>
      </c>
      <c r="E1213" s="139">
        <v>349.8</v>
      </c>
      <c r="F1213" s="140">
        <v>660056.16</v>
      </c>
      <c r="G1213" s="139">
        <v>0</v>
      </c>
      <c r="H1213" s="140">
        <v>0</v>
      </c>
      <c r="I1213" s="140">
        <v>0</v>
      </c>
      <c r="J1213" s="140">
        <v>660056.16</v>
      </c>
      <c r="K1213" s="139" t="s">
        <v>5043</v>
      </c>
      <c r="L1213" s="139" t="s">
        <v>7</v>
      </c>
      <c r="M1213" s="202"/>
    </row>
    <row r="1214" spans="1:13" ht="20.100000000000001" customHeight="1" x14ac:dyDescent="0.25">
      <c r="A1214" s="139">
        <v>1479</v>
      </c>
      <c r="B1214" s="139" t="s">
        <v>6357</v>
      </c>
      <c r="C1214" s="139" t="s">
        <v>6347</v>
      </c>
      <c r="D1214" s="139">
        <v>12733.975</v>
      </c>
      <c r="E1214" s="139">
        <v>349.8</v>
      </c>
      <c r="F1214" s="140">
        <v>4454344.46</v>
      </c>
      <c r="G1214" s="139">
        <v>0</v>
      </c>
      <c r="H1214" s="140">
        <v>0</v>
      </c>
      <c r="I1214" s="140">
        <v>0</v>
      </c>
      <c r="J1214" s="140">
        <v>4454344.46</v>
      </c>
      <c r="K1214" s="139" t="s">
        <v>5043</v>
      </c>
      <c r="L1214" s="139" t="s">
        <v>7</v>
      </c>
      <c r="M1214" s="202"/>
    </row>
    <row r="1215" spans="1:13" ht="20.100000000000001" customHeight="1" x14ac:dyDescent="0.25">
      <c r="A1215" s="139">
        <v>1481</v>
      </c>
      <c r="B1215" s="139" t="s">
        <v>6358</v>
      </c>
      <c r="C1215" s="139" t="s">
        <v>6347</v>
      </c>
      <c r="D1215" s="139">
        <v>2248.098</v>
      </c>
      <c r="E1215" s="139">
        <v>349.8</v>
      </c>
      <c r="F1215" s="140">
        <v>786384.68</v>
      </c>
      <c r="G1215" s="139">
        <v>0</v>
      </c>
      <c r="H1215" s="140">
        <v>0</v>
      </c>
      <c r="I1215" s="140">
        <v>0</v>
      </c>
      <c r="J1215" s="140">
        <v>786384.68</v>
      </c>
      <c r="K1215" s="139" t="s">
        <v>4980</v>
      </c>
      <c r="L1215" s="139" t="s">
        <v>7</v>
      </c>
      <c r="M1215" s="202"/>
    </row>
    <row r="1216" spans="1:13" ht="20.100000000000001" customHeight="1" x14ac:dyDescent="0.25">
      <c r="A1216" s="139">
        <v>1482</v>
      </c>
      <c r="B1216" s="139" t="s">
        <v>6053</v>
      </c>
      <c r="C1216" s="139" t="s">
        <v>6347</v>
      </c>
      <c r="D1216" s="139">
        <v>166903.258</v>
      </c>
      <c r="E1216" s="139">
        <v>349.8</v>
      </c>
      <c r="F1216" s="140">
        <v>58382759.649999999</v>
      </c>
      <c r="G1216" s="139">
        <v>0</v>
      </c>
      <c r="H1216" s="140">
        <v>0</v>
      </c>
      <c r="I1216" s="140">
        <v>0</v>
      </c>
      <c r="J1216" s="140">
        <v>58382759.649999999</v>
      </c>
      <c r="K1216" s="139" t="s">
        <v>4982</v>
      </c>
      <c r="L1216" s="139" t="s">
        <v>7</v>
      </c>
      <c r="M1216" s="202"/>
    </row>
    <row r="1217" spans="1:13" ht="20.100000000000001" customHeight="1" x14ac:dyDescent="0.25">
      <c r="A1217" s="139">
        <v>1483</v>
      </c>
      <c r="B1217" s="139" t="s">
        <v>6359</v>
      </c>
      <c r="C1217" s="139" t="s">
        <v>5458</v>
      </c>
      <c r="D1217" s="139">
        <v>210.55</v>
      </c>
      <c r="E1217" s="139">
        <v>935</v>
      </c>
      <c r="F1217" s="140">
        <v>196864.25</v>
      </c>
      <c r="G1217" s="139">
        <v>0</v>
      </c>
      <c r="H1217" s="140">
        <v>0</v>
      </c>
      <c r="I1217" s="140">
        <v>0</v>
      </c>
      <c r="J1217" s="140">
        <v>196864.25</v>
      </c>
      <c r="K1217" s="139" t="s">
        <v>4978</v>
      </c>
      <c r="L1217" s="139" t="s">
        <v>7</v>
      </c>
      <c r="M1217" s="202"/>
    </row>
    <row r="1218" spans="1:13" ht="20.100000000000001" customHeight="1" x14ac:dyDescent="0.25">
      <c r="A1218" s="139">
        <v>1484</v>
      </c>
      <c r="B1218" s="139" t="s">
        <v>6360</v>
      </c>
      <c r="C1218" s="139" t="s">
        <v>5458</v>
      </c>
      <c r="D1218" s="139">
        <v>396.35</v>
      </c>
      <c r="E1218" s="139">
        <v>935</v>
      </c>
      <c r="F1218" s="140">
        <v>370587.25</v>
      </c>
      <c r="G1218" s="139">
        <v>0</v>
      </c>
      <c r="H1218" s="140">
        <v>0</v>
      </c>
      <c r="I1218" s="140">
        <v>0</v>
      </c>
      <c r="J1218" s="140">
        <v>370587.25</v>
      </c>
      <c r="K1218" s="139" t="s">
        <v>4978</v>
      </c>
      <c r="L1218" s="139" t="s">
        <v>7</v>
      </c>
      <c r="M1218" s="202"/>
    </row>
    <row r="1219" spans="1:13" ht="20.100000000000001" customHeight="1" x14ac:dyDescent="0.25">
      <c r="A1219" s="139">
        <v>1485</v>
      </c>
      <c r="B1219" s="139" t="s">
        <v>6361</v>
      </c>
      <c r="C1219" s="139" t="s">
        <v>5458</v>
      </c>
      <c r="D1219" s="139">
        <v>14199.91</v>
      </c>
      <c r="E1219" s="139">
        <v>935</v>
      </c>
      <c r="F1219" s="140">
        <v>13276915.85</v>
      </c>
      <c r="G1219" s="139">
        <v>0</v>
      </c>
      <c r="H1219" s="140">
        <v>0</v>
      </c>
      <c r="I1219" s="140">
        <v>0</v>
      </c>
      <c r="J1219" s="140">
        <v>13276915.85</v>
      </c>
      <c r="K1219" s="139" t="s">
        <v>5043</v>
      </c>
      <c r="L1219" s="139" t="s">
        <v>7</v>
      </c>
      <c r="M1219" s="202"/>
    </row>
    <row r="1220" spans="1:13" ht="20.100000000000001" customHeight="1" x14ac:dyDescent="0.25">
      <c r="A1220" s="139">
        <v>1486</v>
      </c>
      <c r="B1220" s="139" t="s">
        <v>6362</v>
      </c>
      <c r="C1220" s="139" t="s">
        <v>5458</v>
      </c>
      <c r="D1220" s="139">
        <v>1599.69</v>
      </c>
      <c r="E1220" s="139">
        <v>935</v>
      </c>
      <c r="F1220" s="140">
        <v>1495710.15</v>
      </c>
      <c r="G1220" s="139">
        <v>0</v>
      </c>
      <c r="H1220" s="140">
        <v>0</v>
      </c>
      <c r="I1220" s="140">
        <v>0</v>
      </c>
      <c r="J1220" s="140">
        <v>1495710.15</v>
      </c>
      <c r="K1220" s="139" t="s">
        <v>5043</v>
      </c>
      <c r="L1220" s="139" t="s">
        <v>7</v>
      </c>
      <c r="M1220" s="202"/>
    </row>
    <row r="1221" spans="1:13" ht="20.100000000000001" customHeight="1" x14ac:dyDescent="0.25">
      <c r="A1221" s="139">
        <v>1487</v>
      </c>
      <c r="B1221" s="139" t="s">
        <v>6363</v>
      </c>
      <c r="C1221" s="139" t="s">
        <v>5458</v>
      </c>
      <c r="D1221" s="139">
        <v>1796.79</v>
      </c>
      <c r="E1221" s="139">
        <v>935</v>
      </c>
      <c r="F1221" s="140">
        <v>1679998.65</v>
      </c>
      <c r="G1221" s="139">
        <v>0</v>
      </c>
      <c r="H1221" s="140">
        <v>0</v>
      </c>
      <c r="I1221" s="140">
        <v>0</v>
      </c>
      <c r="J1221" s="140">
        <v>1679998.65</v>
      </c>
      <c r="K1221" s="139" t="s">
        <v>5043</v>
      </c>
      <c r="L1221" s="139" t="s">
        <v>7</v>
      </c>
      <c r="M1221" s="202"/>
    </row>
    <row r="1222" spans="1:13" ht="20.100000000000001" customHeight="1" x14ac:dyDescent="0.25">
      <c r="A1222" s="139">
        <v>1488</v>
      </c>
      <c r="B1222" s="139" t="s">
        <v>6364</v>
      </c>
      <c r="C1222" s="139" t="s">
        <v>5732</v>
      </c>
      <c r="D1222" s="139">
        <v>9803.0040000000008</v>
      </c>
      <c r="E1222" s="139">
        <v>1200</v>
      </c>
      <c r="F1222" s="140">
        <v>11763604.800000001</v>
      </c>
      <c r="G1222" s="139">
        <v>0</v>
      </c>
      <c r="H1222" s="140">
        <v>0</v>
      </c>
      <c r="I1222" s="140">
        <v>0</v>
      </c>
      <c r="J1222" s="140">
        <v>11763604.800000001</v>
      </c>
      <c r="K1222" s="139" t="s">
        <v>4982</v>
      </c>
      <c r="L1222" s="139" t="s">
        <v>7</v>
      </c>
      <c r="M1222" s="202"/>
    </row>
    <row r="1223" spans="1:13" ht="20.100000000000001" customHeight="1" x14ac:dyDescent="0.25">
      <c r="A1223" s="139">
        <v>1489</v>
      </c>
      <c r="B1223" s="139" t="s">
        <v>6365</v>
      </c>
      <c r="C1223" s="139" t="s">
        <v>6366</v>
      </c>
      <c r="D1223" s="139">
        <v>311.22300000000001</v>
      </c>
      <c r="E1223" s="139">
        <v>1800</v>
      </c>
      <c r="F1223" s="140">
        <v>560201.4</v>
      </c>
      <c r="G1223" s="139">
        <v>0</v>
      </c>
      <c r="H1223" s="140">
        <v>0</v>
      </c>
      <c r="I1223" s="140">
        <v>0</v>
      </c>
      <c r="J1223" s="140">
        <v>560201.4</v>
      </c>
      <c r="K1223" s="139" t="s">
        <v>4978</v>
      </c>
      <c r="L1223" s="139" t="s">
        <v>7</v>
      </c>
      <c r="M1223" s="202"/>
    </row>
    <row r="1224" spans="1:13" ht="20.100000000000001" customHeight="1" x14ac:dyDescent="0.25">
      <c r="A1224" s="139">
        <v>1490</v>
      </c>
      <c r="B1224" s="139" t="s">
        <v>6367</v>
      </c>
      <c r="C1224" s="139" t="s">
        <v>6366</v>
      </c>
      <c r="D1224" s="139">
        <v>374.834</v>
      </c>
      <c r="E1224" s="139">
        <v>1800</v>
      </c>
      <c r="F1224" s="140">
        <v>674701.2</v>
      </c>
      <c r="G1224" s="139">
        <v>0</v>
      </c>
      <c r="H1224" s="140">
        <v>0</v>
      </c>
      <c r="I1224" s="140">
        <v>0</v>
      </c>
      <c r="J1224" s="140">
        <v>674701.2</v>
      </c>
      <c r="K1224" s="139" t="s">
        <v>4978</v>
      </c>
      <c r="L1224" s="139" t="s">
        <v>7</v>
      </c>
      <c r="M1224" s="202"/>
    </row>
    <row r="1225" spans="1:13" ht="20.100000000000001" customHeight="1" x14ac:dyDescent="0.25">
      <c r="A1225" s="139">
        <v>1491</v>
      </c>
      <c r="B1225" s="139" t="s">
        <v>6368</v>
      </c>
      <c r="C1225" s="139" t="s">
        <v>6366</v>
      </c>
      <c r="D1225" s="139">
        <v>330.33499999999998</v>
      </c>
      <c r="E1225" s="139">
        <v>1800</v>
      </c>
      <c r="F1225" s="140">
        <v>594603</v>
      </c>
      <c r="G1225" s="139">
        <v>0</v>
      </c>
      <c r="H1225" s="140">
        <v>0</v>
      </c>
      <c r="I1225" s="140">
        <v>0</v>
      </c>
      <c r="J1225" s="140">
        <v>594603</v>
      </c>
      <c r="K1225" s="139" t="s">
        <v>4978</v>
      </c>
      <c r="L1225" s="139" t="s">
        <v>7</v>
      </c>
      <c r="M1225" s="202"/>
    </row>
    <row r="1226" spans="1:13" ht="20.100000000000001" customHeight="1" x14ac:dyDescent="0.25">
      <c r="A1226" s="139">
        <v>1492</v>
      </c>
      <c r="B1226" s="139" t="s">
        <v>6369</v>
      </c>
      <c r="C1226" s="139" t="s">
        <v>6366</v>
      </c>
      <c r="D1226" s="139">
        <v>844.29300000000001</v>
      </c>
      <c r="E1226" s="139">
        <v>1800</v>
      </c>
      <c r="F1226" s="140">
        <v>1519727.4</v>
      </c>
      <c r="G1226" s="139">
        <v>0</v>
      </c>
      <c r="H1226" s="140">
        <v>0</v>
      </c>
      <c r="I1226" s="140">
        <v>0</v>
      </c>
      <c r="J1226" s="140">
        <v>1519727.4</v>
      </c>
      <c r="K1226" s="139" t="s">
        <v>4978</v>
      </c>
      <c r="L1226" s="139" t="s">
        <v>7</v>
      </c>
      <c r="M1226" s="202"/>
    </row>
    <row r="1227" spans="1:13" ht="20.100000000000001" customHeight="1" x14ac:dyDescent="0.25">
      <c r="A1227" s="139">
        <v>1494</v>
      </c>
      <c r="B1227" s="139" t="s">
        <v>6370</v>
      </c>
      <c r="C1227" s="139" t="s">
        <v>6366</v>
      </c>
      <c r="D1227" s="139">
        <v>2388.9520000000002</v>
      </c>
      <c r="E1227" s="139">
        <v>2282.27</v>
      </c>
      <c r="F1227" s="140">
        <v>5452239.7699999996</v>
      </c>
      <c r="G1227" s="139">
        <v>0</v>
      </c>
      <c r="H1227" s="140">
        <v>0</v>
      </c>
      <c r="I1227" s="140">
        <v>0</v>
      </c>
      <c r="J1227" s="140">
        <v>5452239.7699999996</v>
      </c>
      <c r="K1227" s="139" t="s">
        <v>4980</v>
      </c>
      <c r="L1227" s="139" t="s">
        <v>7</v>
      </c>
      <c r="M1227" s="202"/>
    </row>
    <row r="1228" spans="1:13" ht="20.100000000000001" customHeight="1" x14ac:dyDescent="0.25">
      <c r="A1228" s="139">
        <v>1496</v>
      </c>
      <c r="B1228" s="139" t="s">
        <v>6371</v>
      </c>
      <c r="C1228" s="139" t="s">
        <v>6366</v>
      </c>
      <c r="D1228" s="139">
        <v>9163.0349999999999</v>
      </c>
      <c r="E1228" s="139">
        <v>1800</v>
      </c>
      <c r="F1228" s="140">
        <v>16493463</v>
      </c>
      <c r="G1228" s="139">
        <v>0</v>
      </c>
      <c r="H1228" s="140">
        <v>0</v>
      </c>
      <c r="I1228" s="140">
        <v>0</v>
      </c>
      <c r="J1228" s="140">
        <v>16493463</v>
      </c>
      <c r="K1228" s="139" t="s">
        <v>4982</v>
      </c>
      <c r="L1228" s="139" t="s">
        <v>7</v>
      </c>
      <c r="M1228" s="202"/>
    </row>
    <row r="1229" spans="1:13" ht="20.100000000000001" customHeight="1" x14ac:dyDescent="0.25">
      <c r="A1229" s="139">
        <v>1497</v>
      </c>
      <c r="B1229" s="139" t="s">
        <v>6372</v>
      </c>
      <c r="C1229" s="139" t="s">
        <v>5248</v>
      </c>
      <c r="D1229" s="139">
        <v>338.73</v>
      </c>
      <c r="E1229" s="139">
        <v>748</v>
      </c>
      <c r="F1229" s="140">
        <v>253370.04</v>
      </c>
      <c r="G1229" s="139">
        <v>0</v>
      </c>
      <c r="H1229" s="140">
        <v>0</v>
      </c>
      <c r="I1229" s="140">
        <v>0</v>
      </c>
      <c r="J1229" s="140">
        <v>253370.04</v>
      </c>
      <c r="K1229" s="139" t="s">
        <v>4982</v>
      </c>
      <c r="L1229" s="139" t="s">
        <v>7</v>
      </c>
      <c r="M1229" s="202"/>
    </row>
    <row r="1230" spans="1:13" ht="20.100000000000001" customHeight="1" x14ac:dyDescent="0.25">
      <c r="A1230" s="139">
        <v>1498</v>
      </c>
      <c r="B1230" s="139" t="s">
        <v>6373</v>
      </c>
      <c r="C1230" s="139" t="s">
        <v>6374</v>
      </c>
      <c r="D1230" s="139">
        <v>1608.741</v>
      </c>
      <c r="E1230" s="139">
        <v>1331</v>
      </c>
      <c r="F1230" s="140">
        <v>2141234.27</v>
      </c>
      <c r="G1230" s="139">
        <v>0</v>
      </c>
      <c r="H1230" s="140">
        <v>0</v>
      </c>
      <c r="I1230" s="140">
        <v>0</v>
      </c>
      <c r="J1230" s="140">
        <v>2141234.27</v>
      </c>
      <c r="K1230" s="139" t="s">
        <v>4978</v>
      </c>
      <c r="L1230" s="139" t="s">
        <v>7</v>
      </c>
      <c r="M1230" s="202"/>
    </row>
    <row r="1231" spans="1:13" ht="20.100000000000001" customHeight="1" x14ac:dyDescent="0.25">
      <c r="A1231" s="139">
        <v>1499</v>
      </c>
      <c r="B1231" s="139" t="s">
        <v>6375</v>
      </c>
      <c r="C1231" s="139" t="s">
        <v>6374</v>
      </c>
      <c r="D1231" s="139">
        <v>1192.328</v>
      </c>
      <c r="E1231" s="139">
        <v>1331</v>
      </c>
      <c r="F1231" s="140">
        <v>1586988.57</v>
      </c>
      <c r="G1231" s="139">
        <v>0</v>
      </c>
      <c r="H1231" s="140">
        <v>0</v>
      </c>
      <c r="I1231" s="140">
        <v>0</v>
      </c>
      <c r="J1231" s="140">
        <v>1586988.57</v>
      </c>
      <c r="K1231" s="139" t="s">
        <v>4989</v>
      </c>
      <c r="L1231" s="139" t="s">
        <v>7</v>
      </c>
      <c r="M1231" s="202"/>
    </row>
    <row r="1232" spans="1:13" ht="20.100000000000001" customHeight="1" x14ac:dyDescent="0.25">
      <c r="A1232" s="139">
        <v>1501</v>
      </c>
      <c r="B1232" s="139" t="s">
        <v>6376</v>
      </c>
      <c r="C1232" s="139" t="s">
        <v>6374</v>
      </c>
      <c r="D1232" s="139">
        <v>1567.94</v>
      </c>
      <c r="E1232" s="139">
        <v>1331</v>
      </c>
      <c r="F1232" s="140">
        <v>2086928.14</v>
      </c>
      <c r="G1232" s="139">
        <v>0</v>
      </c>
      <c r="H1232" s="140">
        <v>0</v>
      </c>
      <c r="I1232" s="140">
        <v>0</v>
      </c>
      <c r="J1232" s="140">
        <v>2086928.14</v>
      </c>
      <c r="K1232" s="139" t="s">
        <v>5043</v>
      </c>
      <c r="L1232" s="139" t="s">
        <v>7</v>
      </c>
      <c r="M1232" s="202"/>
    </row>
    <row r="1233" spans="1:13" ht="20.100000000000001" customHeight="1" x14ac:dyDescent="0.25">
      <c r="A1233" s="139">
        <v>1502</v>
      </c>
      <c r="B1233" s="139" t="s">
        <v>5053</v>
      </c>
      <c r="C1233" s="139" t="s">
        <v>6374</v>
      </c>
      <c r="D1233" s="139">
        <v>10114.641</v>
      </c>
      <c r="E1233" s="139">
        <v>1331</v>
      </c>
      <c r="F1233" s="140">
        <v>13462587.17</v>
      </c>
      <c r="G1233" s="139">
        <v>0</v>
      </c>
      <c r="H1233" s="140">
        <v>0</v>
      </c>
      <c r="I1233" s="140">
        <v>0</v>
      </c>
      <c r="J1233" s="140">
        <v>13462587.17</v>
      </c>
      <c r="K1233" s="139" t="s">
        <v>4982</v>
      </c>
      <c r="L1233" s="139" t="s">
        <v>7</v>
      </c>
      <c r="M1233" s="202"/>
    </row>
    <row r="1234" spans="1:13" ht="20.100000000000001" customHeight="1" x14ac:dyDescent="0.25">
      <c r="A1234" s="139">
        <v>1503</v>
      </c>
      <c r="B1234" s="139" t="s">
        <v>6377</v>
      </c>
      <c r="C1234" s="139" t="s">
        <v>6378</v>
      </c>
      <c r="D1234" s="139">
        <v>617.82399999999996</v>
      </c>
      <c r="E1234" s="139">
        <v>907.5</v>
      </c>
      <c r="F1234" s="140">
        <v>560675.28</v>
      </c>
      <c r="G1234" s="139">
        <v>0</v>
      </c>
      <c r="H1234" s="140">
        <v>0</v>
      </c>
      <c r="I1234" s="140">
        <v>0</v>
      </c>
      <c r="J1234" s="140">
        <v>560675.28</v>
      </c>
      <c r="K1234" s="139" t="s">
        <v>4978</v>
      </c>
      <c r="L1234" s="139" t="s">
        <v>7</v>
      </c>
      <c r="M1234" s="202"/>
    </row>
    <row r="1235" spans="1:13" ht="20.100000000000001" customHeight="1" x14ac:dyDescent="0.25">
      <c r="A1235" s="139">
        <v>1504</v>
      </c>
      <c r="B1235" s="139" t="s">
        <v>6379</v>
      </c>
      <c r="C1235" s="139" t="s">
        <v>6378</v>
      </c>
      <c r="D1235" s="139">
        <v>1257.6600000000001</v>
      </c>
      <c r="E1235" s="139">
        <v>907.5</v>
      </c>
      <c r="F1235" s="140">
        <v>1141326.45</v>
      </c>
      <c r="G1235" s="139">
        <v>0</v>
      </c>
      <c r="H1235" s="140">
        <v>0</v>
      </c>
      <c r="I1235" s="140">
        <v>0</v>
      </c>
      <c r="J1235" s="140">
        <v>1141326.45</v>
      </c>
      <c r="K1235" s="139" t="s">
        <v>4978</v>
      </c>
      <c r="L1235" s="139" t="s">
        <v>7</v>
      </c>
      <c r="M1235" s="202"/>
    </row>
    <row r="1236" spans="1:13" ht="20.100000000000001" customHeight="1" x14ac:dyDescent="0.25">
      <c r="A1236" s="139">
        <v>1505</v>
      </c>
      <c r="B1236" s="139" t="s">
        <v>6380</v>
      </c>
      <c r="C1236" s="139" t="s">
        <v>6378</v>
      </c>
      <c r="D1236" s="139">
        <v>3058.7269999999999</v>
      </c>
      <c r="E1236" s="139">
        <v>907.5</v>
      </c>
      <c r="F1236" s="140">
        <v>2775794.75</v>
      </c>
      <c r="G1236" s="139">
        <v>0</v>
      </c>
      <c r="H1236" s="140">
        <v>0</v>
      </c>
      <c r="I1236" s="140">
        <v>0</v>
      </c>
      <c r="J1236" s="140">
        <v>2775794.75</v>
      </c>
      <c r="K1236" s="139" t="s">
        <v>4978</v>
      </c>
      <c r="L1236" s="139" t="s">
        <v>7</v>
      </c>
      <c r="M1236" s="202"/>
    </row>
    <row r="1237" spans="1:13" ht="20.100000000000001" customHeight="1" x14ac:dyDescent="0.25">
      <c r="A1237" s="139">
        <v>1506</v>
      </c>
      <c r="B1237" s="139" t="s">
        <v>6381</v>
      </c>
      <c r="C1237" s="139" t="s">
        <v>6378</v>
      </c>
      <c r="D1237" s="139">
        <v>1440.5609999999999</v>
      </c>
      <c r="E1237" s="139">
        <v>907.5</v>
      </c>
      <c r="F1237" s="140">
        <v>1307309.1100000001</v>
      </c>
      <c r="G1237" s="139">
        <v>0</v>
      </c>
      <c r="H1237" s="140">
        <v>0</v>
      </c>
      <c r="I1237" s="140">
        <v>0</v>
      </c>
      <c r="J1237" s="140">
        <v>1307309.1100000001</v>
      </c>
      <c r="K1237" s="139" t="s">
        <v>4978</v>
      </c>
      <c r="L1237" s="139" t="s">
        <v>7</v>
      </c>
      <c r="M1237" s="202"/>
    </row>
    <row r="1238" spans="1:13" ht="20.100000000000001" customHeight="1" x14ac:dyDescent="0.25">
      <c r="A1238" s="139">
        <v>1507</v>
      </c>
      <c r="B1238" s="139" t="s">
        <v>6382</v>
      </c>
      <c r="C1238" s="139" t="s">
        <v>6378</v>
      </c>
      <c r="D1238" s="139">
        <v>1249.4280000000001</v>
      </c>
      <c r="E1238" s="139">
        <v>907.5</v>
      </c>
      <c r="F1238" s="140">
        <v>1133855.9099999999</v>
      </c>
      <c r="G1238" s="139">
        <v>0</v>
      </c>
      <c r="H1238" s="140">
        <v>0</v>
      </c>
      <c r="I1238" s="140">
        <v>0</v>
      </c>
      <c r="J1238" s="140">
        <v>1133855.9099999999</v>
      </c>
      <c r="K1238" s="139" t="s">
        <v>4978</v>
      </c>
      <c r="L1238" s="139" t="s">
        <v>7</v>
      </c>
      <c r="M1238" s="202"/>
    </row>
    <row r="1239" spans="1:13" ht="20.100000000000001" customHeight="1" x14ac:dyDescent="0.25">
      <c r="A1239" s="139">
        <v>1508</v>
      </c>
      <c r="B1239" s="139" t="s">
        <v>6383</v>
      </c>
      <c r="C1239" s="139" t="s">
        <v>6378</v>
      </c>
      <c r="D1239" s="139">
        <v>1344.5319999999999</v>
      </c>
      <c r="E1239" s="139">
        <v>907.5</v>
      </c>
      <c r="F1239" s="140">
        <v>1220162.79</v>
      </c>
      <c r="G1239" s="139">
        <v>0</v>
      </c>
      <c r="H1239" s="140">
        <v>0</v>
      </c>
      <c r="I1239" s="140">
        <v>0</v>
      </c>
      <c r="J1239" s="140">
        <v>1220162.79</v>
      </c>
      <c r="K1239" s="139" t="s">
        <v>5010</v>
      </c>
      <c r="L1239" s="139" t="s">
        <v>7</v>
      </c>
      <c r="M1239" s="202"/>
    </row>
    <row r="1240" spans="1:13" ht="20.100000000000001" customHeight="1" x14ac:dyDescent="0.25">
      <c r="A1240" s="139">
        <v>1509</v>
      </c>
      <c r="B1240" s="139" t="s">
        <v>6384</v>
      </c>
      <c r="C1240" s="139" t="s">
        <v>6378</v>
      </c>
      <c r="D1240" s="139">
        <v>13981.32</v>
      </c>
      <c r="E1240" s="139">
        <v>907.5</v>
      </c>
      <c r="F1240" s="140">
        <v>12688047.9</v>
      </c>
      <c r="G1240" s="139">
        <v>0</v>
      </c>
      <c r="H1240" s="140">
        <v>0</v>
      </c>
      <c r="I1240" s="140">
        <v>0</v>
      </c>
      <c r="J1240" s="140">
        <v>12688047.9</v>
      </c>
      <c r="K1240" s="139" t="s">
        <v>5010</v>
      </c>
      <c r="L1240" s="139" t="s">
        <v>7</v>
      </c>
      <c r="M1240" s="202"/>
    </row>
    <row r="1241" spans="1:13" ht="20.100000000000001" customHeight="1" x14ac:dyDescent="0.25">
      <c r="A1241" s="139">
        <v>1510</v>
      </c>
      <c r="B1241" s="139" t="s">
        <v>6385</v>
      </c>
      <c r="C1241" s="139" t="s">
        <v>6378</v>
      </c>
      <c r="D1241" s="139">
        <v>14903.102000000001</v>
      </c>
      <c r="E1241" s="139">
        <v>907.5</v>
      </c>
      <c r="F1241" s="140">
        <v>13524565.07</v>
      </c>
      <c r="G1241" s="139">
        <v>0</v>
      </c>
      <c r="H1241" s="140">
        <v>0</v>
      </c>
      <c r="I1241" s="140">
        <v>0</v>
      </c>
      <c r="J1241" s="140">
        <v>13524565.07</v>
      </c>
      <c r="K1241" s="139" t="s">
        <v>5010</v>
      </c>
      <c r="L1241" s="139" t="s">
        <v>7</v>
      </c>
      <c r="M1241" s="202"/>
    </row>
    <row r="1242" spans="1:13" ht="20.100000000000001" customHeight="1" x14ac:dyDescent="0.25">
      <c r="A1242" s="139">
        <v>1511</v>
      </c>
      <c r="B1242" s="139" t="s">
        <v>6386</v>
      </c>
      <c r="C1242" s="139" t="s">
        <v>6378</v>
      </c>
      <c r="D1242" s="139">
        <v>1119.3389999999999</v>
      </c>
      <c r="E1242" s="139">
        <v>907.5</v>
      </c>
      <c r="F1242" s="140">
        <v>1015800.14</v>
      </c>
      <c r="G1242" s="139">
        <v>0</v>
      </c>
      <c r="H1242" s="140">
        <v>0</v>
      </c>
      <c r="I1242" s="140">
        <v>0</v>
      </c>
      <c r="J1242" s="140">
        <v>1015800.14</v>
      </c>
      <c r="K1242" s="139" t="s">
        <v>5010</v>
      </c>
      <c r="L1242" s="139" t="s">
        <v>7</v>
      </c>
      <c r="M1242" s="202"/>
    </row>
    <row r="1243" spans="1:13" ht="20.100000000000001" customHeight="1" x14ac:dyDescent="0.25">
      <c r="A1243" s="139">
        <v>1512</v>
      </c>
      <c r="B1243" s="139" t="s">
        <v>6387</v>
      </c>
      <c r="C1243" s="139" t="s">
        <v>6378</v>
      </c>
      <c r="D1243" s="139">
        <v>923.14</v>
      </c>
      <c r="E1243" s="139">
        <v>907.5</v>
      </c>
      <c r="F1243" s="140">
        <v>837749.55</v>
      </c>
      <c r="G1243" s="139">
        <v>0</v>
      </c>
      <c r="H1243" s="140">
        <v>0</v>
      </c>
      <c r="I1243" s="140">
        <v>0</v>
      </c>
      <c r="J1243" s="140">
        <v>837749.55</v>
      </c>
      <c r="K1243" s="139" t="s">
        <v>5010</v>
      </c>
      <c r="L1243" s="139" t="s">
        <v>7</v>
      </c>
      <c r="M1243" s="202"/>
    </row>
    <row r="1244" spans="1:13" ht="20.100000000000001" customHeight="1" x14ac:dyDescent="0.25">
      <c r="A1244" s="139">
        <v>1513</v>
      </c>
      <c r="B1244" s="139" t="s">
        <v>6388</v>
      </c>
      <c r="C1244" s="139" t="s">
        <v>6378</v>
      </c>
      <c r="D1244" s="139">
        <v>3398.5410000000002</v>
      </c>
      <c r="E1244" s="139">
        <v>907.5</v>
      </c>
      <c r="F1244" s="140">
        <v>3084175.96</v>
      </c>
      <c r="G1244" s="139">
        <v>0</v>
      </c>
      <c r="H1244" s="140">
        <v>0</v>
      </c>
      <c r="I1244" s="140">
        <v>0</v>
      </c>
      <c r="J1244" s="140">
        <v>3084175.96</v>
      </c>
      <c r="K1244" s="139" t="s">
        <v>5010</v>
      </c>
      <c r="L1244" s="139" t="s">
        <v>7</v>
      </c>
      <c r="M1244" s="202"/>
    </row>
    <row r="1245" spans="1:13" ht="20.100000000000001" customHeight="1" x14ac:dyDescent="0.25">
      <c r="A1245" s="139">
        <v>1514</v>
      </c>
      <c r="B1245" s="139" t="s">
        <v>6389</v>
      </c>
      <c r="C1245" s="139" t="s">
        <v>6378</v>
      </c>
      <c r="D1245" s="139">
        <v>1956.287</v>
      </c>
      <c r="E1245" s="139">
        <v>907.5</v>
      </c>
      <c r="F1245" s="140">
        <v>1775330.45</v>
      </c>
      <c r="G1245" s="139">
        <v>0</v>
      </c>
      <c r="H1245" s="140">
        <v>0</v>
      </c>
      <c r="I1245" s="140">
        <v>0</v>
      </c>
      <c r="J1245" s="140">
        <v>1775330.45</v>
      </c>
      <c r="K1245" s="139" t="s">
        <v>5010</v>
      </c>
      <c r="L1245" s="139" t="s">
        <v>7</v>
      </c>
      <c r="M1245" s="202"/>
    </row>
    <row r="1246" spans="1:13" ht="20.100000000000001" customHeight="1" x14ac:dyDescent="0.25">
      <c r="A1246" s="139">
        <v>1515</v>
      </c>
      <c r="B1246" s="139" t="s">
        <v>6390</v>
      </c>
      <c r="C1246" s="139" t="s">
        <v>6378</v>
      </c>
      <c r="D1246" s="139">
        <v>2095.029</v>
      </c>
      <c r="E1246" s="139">
        <v>907.5</v>
      </c>
      <c r="F1246" s="140">
        <v>1901238.82</v>
      </c>
      <c r="G1246" s="139">
        <v>0</v>
      </c>
      <c r="H1246" s="140">
        <v>0</v>
      </c>
      <c r="I1246" s="140">
        <v>0</v>
      </c>
      <c r="J1246" s="140">
        <v>1901238.82</v>
      </c>
      <c r="K1246" s="139" t="s">
        <v>5010</v>
      </c>
      <c r="L1246" s="139" t="s">
        <v>7</v>
      </c>
      <c r="M1246" s="202"/>
    </row>
    <row r="1247" spans="1:13" ht="20.100000000000001" customHeight="1" x14ac:dyDescent="0.25">
      <c r="A1247" s="139">
        <v>1516</v>
      </c>
      <c r="B1247" s="139" t="s">
        <v>6391</v>
      </c>
      <c r="C1247" s="139" t="s">
        <v>6378</v>
      </c>
      <c r="D1247" s="139">
        <v>612.93600000000004</v>
      </c>
      <c r="E1247" s="139">
        <v>907.5</v>
      </c>
      <c r="F1247" s="140">
        <v>556239.42000000004</v>
      </c>
      <c r="G1247" s="139">
        <v>0</v>
      </c>
      <c r="H1247" s="140">
        <v>0</v>
      </c>
      <c r="I1247" s="140">
        <v>0</v>
      </c>
      <c r="J1247" s="140">
        <v>556239.42000000004</v>
      </c>
      <c r="K1247" s="139" t="s">
        <v>5010</v>
      </c>
      <c r="L1247" s="139" t="s">
        <v>7</v>
      </c>
      <c r="M1247" s="202"/>
    </row>
    <row r="1248" spans="1:13" ht="20.100000000000001" customHeight="1" x14ac:dyDescent="0.25">
      <c r="A1248" s="139">
        <v>1517</v>
      </c>
      <c r="B1248" s="139" t="s">
        <v>6392</v>
      </c>
      <c r="C1248" s="139" t="s">
        <v>6378</v>
      </c>
      <c r="D1248" s="139">
        <v>257.02300000000002</v>
      </c>
      <c r="E1248" s="139">
        <v>907.5</v>
      </c>
      <c r="F1248" s="140">
        <v>233248.37</v>
      </c>
      <c r="G1248" s="139">
        <v>0</v>
      </c>
      <c r="H1248" s="140">
        <v>0</v>
      </c>
      <c r="I1248" s="140">
        <v>0</v>
      </c>
      <c r="J1248" s="140">
        <v>233248.37</v>
      </c>
      <c r="K1248" s="139" t="s">
        <v>5010</v>
      </c>
      <c r="L1248" s="139" t="s">
        <v>7</v>
      </c>
      <c r="M1248" s="202"/>
    </row>
    <row r="1249" spans="1:13" ht="20.100000000000001" customHeight="1" x14ac:dyDescent="0.25">
      <c r="A1249" s="139">
        <v>1518</v>
      </c>
      <c r="B1249" s="139" t="s">
        <v>6393</v>
      </c>
      <c r="C1249" s="139" t="s">
        <v>6378</v>
      </c>
      <c r="D1249" s="139">
        <v>270.46899999999999</v>
      </c>
      <c r="E1249" s="139">
        <v>907.5</v>
      </c>
      <c r="F1249" s="140">
        <v>245450.62</v>
      </c>
      <c r="G1249" s="139">
        <v>0</v>
      </c>
      <c r="H1249" s="140">
        <v>0</v>
      </c>
      <c r="I1249" s="140">
        <v>0</v>
      </c>
      <c r="J1249" s="140">
        <v>245450.62</v>
      </c>
      <c r="K1249" s="139" t="s">
        <v>5010</v>
      </c>
      <c r="L1249" s="139" t="s">
        <v>7</v>
      </c>
      <c r="M1249" s="202"/>
    </row>
    <row r="1250" spans="1:13" ht="20.100000000000001" customHeight="1" x14ac:dyDescent="0.25">
      <c r="A1250" s="139">
        <v>1519</v>
      </c>
      <c r="B1250" s="139" t="s">
        <v>6394</v>
      </c>
      <c r="C1250" s="139" t="s">
        <v>6378</v>
      </c>
      <c r="D1250" s="139">
        <v>2256.7069999999999</v>
      </c>
      <c r="E1250" s="139">
        <v>907.5</v>
      </c>
      <c r="F1250" s="140">
        <v>2047961.6</v>
      </c>
      <c r="G1250" s="139">
        <v>0</v>
      </c>
      <c r="H1250" s="140">
        <v>0</v>
      </c>
      <c r="I1250" s="140">
        <v>0</v>
      </c>
      <c r="J1250" s="140">
        <v>2047961.6</v>
      </c>
      <c r="K1250" s="139" t="s">
        <v>5010</v>
      </c>
      <c r="L1250" s="139" t="s">
        <v>7</v>
      </c>
      <c r="M1250" s="202"/>
    </row>
    <row r="1251" spans="1:13" ht="20.100000000000001" customHeight="1" x14ac:dyDescent="0.25">
      <c r="A1251" s="139">
        <v>1520</v>
      </c>
      <c r="B1251" s="139" t="s">
        <v>6395</v>
      </c>
      <c r="C1251" s="139" t="s">
        <v>6378</v>
      </c>
      <c r="D1251" s="139">
        <v>180</v>
      </c>
      <c r="E1251" s="139">
        <v>907.5</v>
      </c>
      <c r="F1251" s="140">
        <v>163350</v>
      </c>
      <c r="G1251" s="139">
        <v>0</v>
      </c>
      <c r="H1251" s="140">
        <v>0</v>
      </c>
      <c r="I1251" s="140">
        <v>0</v>
      </c>
      <c r="J1251" s="140">
        <v>163350</v>
      </c>
      <c r="K1251" s="139" t="s">
        <v>4989</v>
      </c>
      <c r="L1251" s="139" t="s">
        <v>7</v>
      </c>
      <c r="M1251" s="202"/>
    </row>
    <row r="1252" spans="1:13" ht="20.100000000000001" customHeight="1" x14ac:dyDescent="0.25">
      <c r="A1252" s="139">
        <v>1521</v>
      </c>
      <c r="B1252" s="139" t="s">
        <v>6396</v>
      </c>
      <c r="C1252" s="139" t="s">
        <v>6378</v>
      </c>
      <c r="D1252" s="139">
        <v>1097.6579999999999</v>
      </c>
      <c r="E1252" s="139">
        <v>907.5</v>
      </c>
      <c r="F1252" s="140">
        <v>996124.64</v>
      </c>
      <c r="G1252" s="139">
        <v>0</v>
      </c>
      <c r="H1252" s="140">
        <v>0</v>
      </c>
      <c r="I1252" s="140">
        <v>0</v>
      </c>
      <c r="J1252" s="140">
        <v>996124.64</v>
      </c>
      <c r="K1252" s="139" t="s">
        <v>4989</v>
      </c>
      <c r="L1252" s="139" t="s">
        <v>7</v>
      </c>
      <c r="M1252" s="202"/>
    </row>
    <row r="1253" spans="1:13" ht="20.100000000000001" customHeight="1" x14ac:dyDescent="0.25">
      <c r="A1253" s="139">
        <v>1522</v>
      </c>
      <c r="B1253" s="139" t="s">
        <v>6397</v>
      </c>
      <c r="C1253" s="139" t="s">
        <v>6378</v>
      </c>
      <c r="D1253" s="139">
        <v>5374.442</v>
      </c>
      <c r="E1253" s="139">
        <v>907.5</v>
      </c>
      <c r="F1253" s="140">
        <v>4877306.12</v>
      </c>
      <c r="G1253" s="139">
        <v>0</v>
      </c>
      <c r="H1253" s="140">
        <v>0</v>
      </c>
      <c r="I1253" s="140">
        <v>0</v>
      </c>
      <c r="J1253" s="140">
        <v>4877306.12</v>
      </c>
      <c r="K1253" s="139" t="s">
        <v>4989</v>
      </c>
      <c r="L1253" s="139" t="s">
        <v>7</v>
      </c>
      <c r="M1253" s="202"/>
    </row>
    <row r="1254" spans="1:13" ht="20.100000000000001" customHeight="1" x14ac:dyDescent="0.25">
      <c r="A1254" s="139">
        <v>1523</v>
      </c>
      <c r="B1254" s="139" t="s">
        <v>6398</v>
      </c>
      <c r="C1254" s="139" t="s">
        <v>6378</v>
      </c>
      <c r="D1254" s="139">
        <v>147.41999999999999</v>
      </c>
      <c r="E1254" s="139">
        <v>907.5</v>
      </c>
      <c r="F1254" s="140">
        <v>133783.65</v>
      </c>
      <c r="G1254" s="139">
        <v>0</v>
      </c>
      <c r="H1254" s="140">
        <v>0</v>
      </c>
      <c r="I1254" s="140">
        <v>0</v>
      </c>
      <c r="J1254" s="140">
        <v>133783.65</v>
      </c>
      <c r="K1254" s="139" t="s">
        <v>4989</v>
      </c>
      <c r="L1254" s="139" t="s">
        <v>7</v>
      </c>
      <c r="M1254" s="202"/>
    </row>
    <row r="1255" spans="1:13" ht="20.100000000000001" customHeight="1" x14ac:dyDescent="0.25">
      <c r="A1255" s="139">
        <v>1524</v>
      </c>
      <c r="B1255" s="139" t="s">
        <v>6399</v>
      </c>
      <c r="C1255" s="139" t="s">
        <v>6378</v>
      </c>
      <c r="D1255" s="139">
        <v>141.77199999999999</v>
      </c>
      <c r="E1255" s="139">
        <v>907.5</v>
      </c>
      <c r="F1255" s="140">
        <v>128658.09</v>
      </c>
      <c r="G1255" s="139">
        <v>0</v>
      </c>
      <c r="H1255" s="140">
        <v>0</v>
      </c>
      <c r="I1255" s="140">
        <v>0</v>
      </c>
      <c r="J1255" s="140">
        <v>128658.09</v>
      </c>
      <c r="K1255" s="139" t="s">
        <v>4989</v>
      </c>
      <c r="L1255" s="139" t="s">
        <v>7</v>
      </c>
      <c r="M1255" s="202"/>
    </row>
    <row r="1256" spans="1:13" ht="20.100000000000001" customHeight="1" x14ac:dyDescent="0.25">
      <c r="A1256" s="139">
        <v>1525</v>
      </c>
      <c r="B1256" s="139" t="s">
        <v>6400</v>
      </c>
      <c r="C1256" s="139" t="s">
        <v>6378</v>
      </c>
      <c r="D1256" s="139">
        <v>668.41899999999998</v>
      </c>
      <c r="E1256" s="139">
        <v>907.5</v>
      </c>
      <c r="F1256" s="140">
        <v>606590.24</v>
      </c>
      <c r="G1256" s="139">
        <v>0</v>
      </c>
      <c r="H1256" s="140">
        <v>0</v>
      </c>
      <c r="I1256" s="140">
        <v>0</v>
      </c>
      <c r="J1256" s="140">
        <v>606590.24</v>
      </c>
      <c r="K1256" s="139" t="s">
        <v>4989</v>
      </c>
      <c r="L1256" s="139" t="s">
        <v>7</v>
      </c>
      <c r="M1256" s="202"/>
    </row>
    <row r="1257" spans="1:13" ht="20.100000000000001" customHeight="1" x14ac:dyDescent="0.25">
      <c r="A1257" s="139">
        <v>1526</v>
      </c>
      <c r="B1257" s="139" t="s">
        <v>6401</v>
      </c>
      <c r="C1257" s="139" t="s">
        <v>6378</v>
      </c>
      <c r="D1257" s="139">
        <v>1804.117</v>
      </c>
      <c r="E1257" s="139">
        <v>907.5</v>
      </c>
      <c r="F1257" s="140">
        <v>1637236.18</v>
      </c>
      <c r="G1257" s="139">
        <v>0</v>
      </c>
      <c r="H1257" s="140">
        <v>0</v>
      </c>
      <c r="I1257" s="140">
        <v>0</v>
      </c>
      <c r="J1257" s="140">
        <v>1637236.18</v>
      </c>
      <c r="K1257" s="139" t="s">
        <v>4989</v>
      </c>
      <c r="L1257" s="139" t="s">
        <v>7</v>
      </c>
      <c r="M1257" s="202"/>
    </row>
    <row r="1258" spans="1:13" ht="20.100000000000001" customHeight="1" x14ac:dyDescent="0.25">
      <c r="A1258" s="139">
        <v>1527</v>
      </c>
      <c r="B1258" s="139" t="s">
        <v>6402</v>
      </c>
      <c r="C1258" s="139" t="s">
        <v>6378</v>
      </c>
      <c r="D1258" s="139">
        <v>12111.84</v>
      </c>
      <c r="E1258" s="139">
        <v>907.5</v>
      </c>
      <c r="F1258" s="140">
        <v>10991494.800000001</v>
      </c>
      <c r="G1258" s="139">
        <v>0</v>
      </c>
      <c r="H1258" s="140">
        <v>0</v>
      </c>
      <c r="I1258" s="140">
        <v>0</v>
      </c>
      <c r="J1258" s="140">
        <v>10991494.800000001</v>
      </c>
      <c r="K1258" s="139" t="s">
        <v>6247</v>
      </c>
      <c r="L1258" s="139" t="s">
        <v>7</v>
      </c>
      <c r="M1258" s="202"/>
    </row>
    <row r="1259" spans="1:13" ht="20.100000000000001" customHeight="1" x14ac:dyDescent="0.25">
      <c r="A1259" s="197">
        <v>1528</v>
      </c>
      <c r="B1259" s="197" t="s">
        <v>6403</v>
      </c>
      <c r="C1259" s="197" t="s">
        <v>6378</v>
      </c>
      <c r="D1259" s="197">
        <v>16536.883999999998</v>
      </c>
      <c r="E1259" s="197">
        <v>907.5</v>
      </c>
      <c r="F1259" s="198">
        <f>Tabla14[[#This Row],[Superficie Documental en m²]]*Tabla14[[#This Row],[Valor m²]]</f>
        <v>15007222.229999999</v>
      </c>
      <c r="G1259" s="197">
        <v>0</v>
      </c>
      <c r="H1259" s="198">
        <v>0</v>
      </c>
      <c r="I1259" s="198">
        <v>0</v>
      </c>
      <c r="J1259" s="198">
        <f>Tabla14[[#This Row],[Superficie Documental en m²]]*Tabla14[[#This Row],[Valor m²]]</f>
        <v>15007222.229999999</v>
      </c>
      <c r="K1259" s="197" t="s">
        <v>6247</v>
      </c>
      <c r="L1259" s="197" t="s">
        <v>7</v>
      </c>
      <c r="M1259" s="202" t="s">
        <v>8010</v>
      </c>
    </row>
    <row r="1260" spans="1:13" ht="20.100000000000001" customHeight="1" x14ac:dyDescent="0.25">
      <c r="A1260" s="139">
        <v>1529</v>
      </c>
      <c r="B1260" s="139" t="s">
        <v>6404</v>
      </c>
      <c r="C1260" s="139" t="s">
        <v>6378</v>
      </c>
      <c r="D1260" s="139">
        <v>23684.111000000001</v>
      </c>
      <c r="E1260" s="139">
        <v>1180</v>
      </c>
      <c r="F1260" s="140">
        <v>27947250.98</v>
      </c>
      <c r="G1260" s="139">
        <v>0</v>
      </c>
      <c r="H1260" s="140">
        <v>0</v>
      </c>
      <c r="I1260" s="140">
        <v>0</v>
      </c>
      <c r="J1260" s="140">
        <v>27947250.98</v>
      </c>
      <c r="K1260" s="139" t="s">
        <v>4980</v>
      </c>
      <c r="L1260" s="139" t="s">
        <v>7</v>
      </c>
      <c r="M1260" s="202"/>
    </row>
    <row r="1261" spans="1:13" ht="20.100000000000001" customHeight="1" x14ac:dyDescent="0.25">
      <c r="A1261" s="139">
        <v>1530</v>
      </c>
      <c r="B1261" s="139" t="s">
        <v>5456</v>
      </c>
      <c r="C1261" s="139" t="s">
        <v>6378</v>
      </c>
      <c r="D1261" s="139">
        <v>69168.688999999998</v>
      </c>
      <c r="E1261" s="139">
        <v>907.5</v>
      </c>
      <c r="F1261" s="140">
        <v>62770585.270000003</v>
      </c>
      <c r="G1261" s="139">
        <v>0</v>
      </c>
      <c r="H1261" s="140">
        <v>0</v>
      </c>
      <c r="I1261" s="140">
        <v>0</v>
      </c>
      <c r="J1261" s="140">
        <v>62770585.270000003</v>
      </c>
      <c r="K1261" s="139" t="s">
        <v>4982</v>
      </c>
      <c r="L1261" s="139" t="s">
        <v>7</v>
      </c>
      <c r="M1261" s="202"/>
    </row>
    <row r="1262" spans="1:13" ht="20.100000000000001" customHeight="1" x14ac:dyDescent="0.25">
      <c r="A1262" s="139">
        <v>1531</v>
      </c>
      <c r="B1262" s="139" t="s">
        <v>6405</v>
      </c>
      <c r="C1262" s="139" t="s">
        <v>6406</v>
      </c>
      <c r="D1262" s="139">
        <v>7903.5690000000004</v>
      </c>
      <c r="E1262" s="139">
        <v>580.79999999999995</v>
      </c>
      <c r="F1262" s="140">
        <v>4590392.88</v>
      </c>
      <c r="G1262" s="139">
        <v>0</v>
      </c>
      <c r="H1262" s="140">
        <v>0</v>
      </c>
      <c r="I1262" s="140">
        <v>0</v>
      </c>
      <c r="J1262" s="140">
        <v>4590392.88</v>
      </c>
      <c r="K1262" s="139" t="s">
        <v>4978</v>
      </c>
      <c r="L1262" s="139" t="s">
        <v>7</v>
      </c>
      <c r="M1262" s="202"/>
    </row>
    <row r="1263" spans="1:13" ht="20.100000000000001" customHeight="1" x14ac:dyDescent="0.25">
      <c r="A1263" s="139">
        <v>1532</v>
      </c>
      <c r="B1263" s="139" t="s">
        <v>6407</v>
      </c>
      <c r="C1263" s="139" t="s">
        <v>6406</v>
      </c>
      <c r="D1263" s="139">
        <v>867.73500000000001</v>
      </c>
      <c r="E1263" s="139">
        <v>580.79999999999995</v>
      </c>
      <c r="F1263" s="140">
        <v>503980.49</v>
      </c>
      <c r="G1263" s="139">
        <v>0</v>
      </c>
      <c r="H1263" s="140">
        <v>0</v>
      </c>
      <c r="I1263" s="140">
        <v>0</v>
      </c>
      <c r="J1263" s="140">
        <v>503980.49</v>
      </c>
      <c r="K1263" s="139" t="s">
        <v>6408</v>
      </c>
      <c r="L1263" s="139" t="s">
        <v>7</v>
      </c>
      <c r="M1263" s="202"/>
    </row>
    <row r="1264" spans="1:13" ht="20.100000000000001" customHeight="1" x14ac:dyDescent="0.25">
      <c r="A1264" s="139">
        <v>1533</v>
      </c>
      <c r="B1264" s="139" t="s">
        <v>6409</v>
      </c>
      <c r="C1264" s="139" t="s">
        <v>6406</v>
      </c>
      <c r="D1264" s="139">
        <v>1152.6849999999999</v>
      </c>
      <c r="E1264" s="139">
        <v>580.79999999999995</v>
      </c>
      <c r="F1264" s="140">
        <v>669479.44999999995</v>
      </c>
      <c r="G1264" s="139">
        <v>0</v>
      </c>
      <c r="H1264" s="140">
        <v>0</v>
      </c>
      <c r="I1264" s="140">
        <v>0</v>
      </c>
      <c r="J1264" s="140">
        <v>669479.44999999995</v>
      </c>
      <c r="K1264" s="139" t="s">
        <v>6408</v>
      </c>
      <c r="L1264" s="139" t="s">
        <v>7</v>
      </c>
      <c r="M1264" s="202"/>
    </row>
    <row r="1265" spans="1:13" ht="20.100000000000001" customHeight="1" x14ac:dyDescent="0.25">
      <c r="A1265" s="139">
        <v>1534</v>
      </c>
      <c r="B1265" s="139" t="s">
        <v>6410</v>
      </c>
      <c r="C1265" s="139" t="s">
        <v>6406</v>
      </c>
      <c r="D1265" s="139">
        <v>1287.1769999999999</v>
      </c>
      <c r="E1265" s="139">
        <v>580.79999999999995</v>
      </c>
      <c r="F1265" s="140">
        <v>747592.4</v>
      </c>
      <c r="G1265" s="139">
        <v>0</v>
      </c>
      <c r="H1265" s="140">
        <v>0</v>
      </c>
      <c r="I1265" s="140">
        <v>0</v>
      </c>
      <c r="J1265" s="140">
        <v>747592.4</v>
      </c>
      <c r="K1265" s="139" t="s">
        <v>6408</v>
      </c>
      <c r="L1265" s="139" t="s">
        <v>7</v>
      </c>
      <c r="M1265" s="202"/>
    </row>
    <row r="1266" spans="1:13" ht="20.100000000000001" customHeight="1" x14ac:dyDescent="0.25">
      <c r="A1266" s="139">
        <v>1535</v>
      </c>
      <c r="B1266" s="139" t="s">
        <v>6411</v>
      </c>
      <c r="C1266" s="139" t="s">
        <v>6406</v>
      </c>
      <c r="D1266" s="139">
        <v>1772.088</v>
      </c>
      <c r="E1266" s="139">
        <v>580.79999999999995</v>
      </c>
      <c r="F1266" s="140">
        <v>1029228.71</v>
      </c>
      <c r="G1266" s="139">
        <v>0</v>
      </c>
      <c r="H1266" s="140">
        <v>0</v>
      </c>
      <c r="I1266" s="140">
        <v>0</v>
      </c>
      <c r="J1266" s="140">
        <v>1029228.71</v>
      </c>
      <c r="K1266" s="139" t="s">
        <v>6408</v>
      </c>
      <c r="L1266" s="139" t="s">
        <v>7</v>
      </c>
      <c r="M1266" s="202"/>
    </row>
    <row r="1267" spans="1:13" ht="20.100000000000001" customHeight="1" x14ac:dyDescent="0.25">
      <c r="A1267" s="139">
        <v>1536</v>
      </c>
      <c r="B1267" s="139" t="s">
        <v>6412</v>
      </c>
      <c r="C1267" s="139" t="s">
        <v>6406</v>
      </c>
      <c r="D1267" s="139">
        <v>633.02599999999995</v>
      </c>
      <c r="E1267" s="139">
        <v>580.79999999999995</v>
      </c>
      <c r="F1267" s="140">
        <v>367661.5</v>
      </c>
      <c r="G1267" s="139">
        <v>0</v>
      </c>
      <c r="H1267" s="140">
        <v>0</v>
      </c>
      <c r="I1267" s="140">
        <v>0</v>
      </c>
      <c r="J1267" s="140">
        <v>367661.5</v>
      </c>
      <c r="K1267" s="139" t="s">
        <v>6408</v>
      </c>
      <c r="L1267" s="139" t="s">
        <v>7</v>
      </c>
      <c r="M1267" s="202"/>
    </row>
    <row r="1268" spans="1:13" ht="20.100000000000001" customHeight="1" x14ac:dyDescent="0.25">
      <c r="A1268" s="139">
        <v>1537</v>
      </c>
      <c r="B1268" s="139" t="s">
        <v>6413</v>
      </c>
      <c r="C1268" s="139" t="s">
        <v>6406</v>
      </c>
      <c r="D1268" s="139">
        <v>96</v>
      </c>
      <c r="E1268" s="139">
        <v>580.79999999999995</v>
      </c>
      <c r="F1268" s="140">
        <v>55756.800000000003</v>
      </c>
      <c r="G1268" s="139">
        <v>0</v>
      </c>
      <c r="H1268" s="140">
        <v>0</v>
      </c>
      <c r="I1268" s="140">
        <v>0</v>
      </c>
      <c r="J1268" s="140">
        <v>55756.800000000003</v>
      </c>
      <c r="K1268" s="139" t="s">
        <v>6408</v>
      </c>
      <c r="L1268" s="139" t="s">
        <v>7</v>
      </c>
      <c r="M1268" s="202"/>
    </row>
    <row r="1269" spans="1:13" ht="20.100000000000001" customHeight="1" x14ac:dyDescent="0.25">
      <c r="A1269" s="139">
        <v>1538</v>
      </c>
      <c r="B1269" s="139" t="s">
        <v>6414</v>
      </c>
      <c r="C1269" s="139" t="s">
        <v>6406</v>
      </c>
      <c r="D1269" s="139">
        <v>819.40200000000004</v>
      </c>
      <c r="E1269" s="139">
        <v>580.79999999999995</v>
      </c>
      <c r="F1269" s="140">
        <v>475908.68</v>
      </c>
      <c r="G1269" s="139">
        <v>0</v>
      </c>
      <c r="H1269" s="140">
        <v>0</v>
      </c>
      <c r="I1269" s="140">
        <v>0</v>
      </c>
      <c r="J1269" s="140">
        <v>475908.68</v>
      </c>
      <c r="K1269" s="139" t="s">
        <v>6408</v>
      </c>
      <c r="L1269" s="139" t="s">
        <v>7</v>
      </c>
      <c r="M1269" s="202"/>
    </row>
    <row r="1270" spans="1:13" ht="20.100000000000001" customHeight="1" x14ac:dyDescent="0.25">
      <c r="A1270" s="139">
        <v>1539</v>
      </c>
      <c r="B1270" s="139" t="s">
        <v>6415</v>
      </c>
      <c r="C1270" s="139" t="s">
        <v>6406</v>
      </c>
      <c r="D1270" s="139">
        <v>804.18200000000002</v>
      </c>
      <c r="E1270" s="139">
        <v>580.79999999999995</v>
      </c>
      <c r="F1270" s="140">
        <v>467068.91</v>
      </c>
      <c r="G1270" s="139">
        <v>0</v>
      </c>
      <c r="H1270" s="140">
        <v>0</v>
      </c>
      <c r="I1270" s="140">
        <v>0</v>
      </c>
      <c r="J1270" s="140">
        <v>467068.91</v>
      </c>
      <c r="K1270" s="139" t="s">
        <v>6408</v>
      </c>
      <c r="L1270" s="139" t="s">
        <v>7</v>
      </c>
      <c r="M1270" s="202"/>
    </row>
    <row r="1271" spans="1:13" ht="20.100000000000001" customHeight="1" x14ac:dyDescent="0.25">
      <c r="A1271" s="139">
        <v>1540</v>
      </c>
      <c r="B1271" s="139" t="s">
        <v>6416</v>
      </c>
      <c r="C1271" s="139" t="s">
        <v>6406</v>
      </c>
      <c r="D1271" s="139">
        <v>624.49599999999998</v>
      </c>
      <c r="E1271" s="139">
        <v>580.79999999999995</v>
      </c>
      <c r="F1271" s="140">
        <v>362707.28</v>
      </c>
      <c r="G1271" s="139">
        <v>0</v>
      </c>
      <c r="H1271" s="140">
        <v>0</v>
      </c>
      <c r="I1271" s="140">
        <v>0</v>
      </c>
      <c r="J1271" s="140">
        <v>362707.28</v>
      </c>
      <c r="K1271" s="139" t="s">
        <v>6408</v>
      </c>
      <c r="L1271" s="139" t="s">
        <v>7</v>
      </c>
      <c r="M1271" s="202"/>
    </row>
    <row r="1272" spans="1:13" ht="20.100000000000001" customHeight="1" x14ac:dyDescent="0.25">
      <c r="A1272" s="139">
        <v>1541</v>
      </c>
      <c r="B1272" s="139" t="s">
        <v>6417</v>
      </c>
      <c r="C1272" s="139" t="s">
        <v>6406</v>
      </c>
      <c r="D1272" s="139">
        <v>917.65499999999997</v>
      </c>
      <c r="E1272" s="139">
        <v>580.79999999999995</v>
      </c>
      <c r="F1272" s="140">
        <v>532974.02</v>
      </c>
      <c r="G1272" s="139">
        <v>0</v>
      </c>
      <c r="H1272" s="140">
        <v>0</v>
      </c>
      <c r="I1272" s="140">
        <v>0</v>
      </c>
      <c r="J1272" s="140">
        <v>532974.02</v>
      </c>
      <c r="K1272" s="139" t="s">
        <v>6408</v>
      </c>
      <c r="L1272" s="139" t="s">
        <v>7</v>
      </c>
      <c r="M1272" s="202"/>
    </row>
    <row r="1273" spans="1:13" ht="20.100000000000001" customHeight="1" x14ac:dyDescent="0.25">
      <c r="A1273" s="139">
        <v>1542</v>
      </c>
      <c r="B1273" s="139" t="s">
        <v>6418</v>
      </c>
      <c r="C1273" s="139" t="s">
        <v>6406</v>
      </c>
      <c r="D1273" s="139">
        <v>14286.013000000001</v>
      </c>
      <c r="E1273" s="139">
        <v>702.26</v>
      </c>
      <c r="F1273" s="140">
        <v>10032433.640000001</v>
      </c>
      <c r="G1273" s="139">
        <v>0</v>
      </c>
      <c r="H1273" s="140">
        <v>0</v>
      </c>
      <c r="I1273" s="140">
        <v>0</v>
      </c>
      <c r="J1273" s="140">
        <v>10032433.640000001</v>
      </c>
      <c r="K1273" s="139" t="s">
        <v>4980</v>
      </c>
      <c r="L1273" s="139" t="s">
        <v>7</v>
      </c>
      <c r="M1273" s="202"/>
    </row>
    <row r="1274" spans="1:13" ht="20.100000000000001" customHeight="1" x14ac:dyDescent="0.25">
      <c r="A1274" s="139">
        <v>1543</v>
      </c>
      <c r="B1274" s="139" t="s">
        <v>6419</v>
      </c>
      <c r="C1274" s="139" t="s">
        <v>6406</v>
      </c>
      <c r="D1274" s="139">
        <v>412.48899999999998</v>
      </c>
      <c r="E1274" s="139">
        <v>580.79999999999995</v>
      </c>
      <c r="F1274" s="140">
        <v>239573.61</v>
      </c>
      <c r="G1274" s="139">
        <v>0</v>
      </c>
      <c r="H1274" s="140">
        <v>0</v>
      </c>
      <c r="I1274" s="140">
        <v>0</v>
      </c>
      <c r="J1274" s="140">
        <v>239573.61</v>
      </c>
      <c r="K1274" s="139" t="s">
        <v>5043</v>
      </c>
      <c r="L1274" s="139" t="s">
        <v>7</v>
      </c>
      <c r="M1274" s="202"/>
    </row>
    <row r="1275" spans="1:13" ht="20.100000000000001" customHeight="1" x14ac:dyDescent="0.25">
      <c r="A1275" s="139">
        <v>1544</v>
      </c>
      <c r="B1275" s="139" t="s">
        <v>6420</v>
      </c>
      <c r="C1275" s="139" t="s">
        <v>6406</v>
      </c>
      <c r="D1275" s="139">
        <v>711.46199999999999</v>
      </c>
      <c r="E1275" s="139">
        <v>580.79999999999995</v>
      </c>
      <c r="F1275" s="140">
        <v>413217.13</v>
      </c>
      <c r="G1275" s="139">
        <v>0</v>
      </c>
      <c r="H1275" s="140">
        <v>0</v>
      </c>
      <c r="I1275" s="140">
        <v>0</v>
      </c>
      <c r="J1275" s="140">
        <v>413217.13</v>
      </c>
      <c r="K1275" s="139" t="s">
        <v>5043</v>
      </c>
      <c r="L1275" s="139" t="s">
        <v>7</v>
      </c>
      <c r="M1275" s="202"/>
    </row>
    <row r="1276" spans="1:13" ht="20.100000000000001" customHeight="1" x14ac:dyDescent="0.25">
      <c r="A1276" s="139">
        <v>1545</v>
      </c>
      <c r="B1276" s="139" t="s">
        <v>6421</v>
      </c>
      <c r="C1276" s="139" t="s">
        <v>6406</v>
      </c>
      <c r="D1276" s="139">
        <v>374.048</v>
      </c>
      <c r="E1276" s="139">
        <v>580.79999999999995</v>
      </c>
      <c r="F1276" s="140">
        <v>217247.08</v>
      </c>
      <c r="G1276" s="139">
        <v>0</v>
      </c>
      <c r="H1276" s="140">
        <v>0</v>
      </c>
      <c r="I1276" s="140">
        <v>0</v>
      </c>
      <c r="J1276" s="140">
        <v>217247.08</v>
      </c>
      <c r="K1276" s="139" t="s">
        <v>5043</v>
      </c>
      <c r="L1276" s="139" t="s">
        <v>7</v>
      </c>
      <c r="M1276" s="202"/>
    </row>
    <row r="1277" spans="1:13" ht="20.100000000000001" customHeight="1" x14ac:dyDescent="0.25">
      <c r="A1277" s="139">
        <v>1546</v>
      </c>
      <c r="B1277" s="139" t="s">
        <v>6422</v>
      </c>
      <c r="C1277" s="139" t="s">
        <v>6406</v>
      </c>
      <c r="D1277" s="139">
        <v>51.95</v>
      </c>
      <c r="E1277" s="139">
        <v>580.79999999999995</v>
      </c>
      <c r="F1277" s="140">
        <v>30172.560000000001</v>
      </c>
      <c r="G1277" s="139">
        <v>0</v>
      </c>
      <c r="H1277" s="140">
        <v>0</v>
      </c>
      <c r="I1277" s="140">
        <v>0</v>
      </c>
      <c r="J1277" s="140">
        <v>30172.560000000001</v>
      </c>
      <c r="K1277" s="139" t="s">
        <v>5043</v>
      </c>
      <c r="L1277" s="139" t="s">
        <v>7</v>
      </c>
      <c r="M1277" s="202"/>
    </row>
    <row r="1278" spans="1:13" ht="20.100000000000001" customHeight="1" x14ac:dyDescent="0.25">
      <c r="A1278" s="139">
        <v>1547</v>
      </c>
      <c r="B1278" s="139" t="s">
        <v>6423</v>
      </c>
      <c r="C1278" s="139" t="s">
        <v>6406</v>
      </c>
      <c r="D1278" s="139">
        <v>561.55100000000004</v>
      </c>
      <c r="E1278" s="139">
        <v>580.79999999999995</v>
      </c>
      <c r="F1278" s="140">
        <v>326148.82</v>
      </c>
      <c r="G1278" s="139">
        <v>0</v>
      </c>
      <c r="H1278" s="140">
        <v>0</v>
      </c>
      <c r="I1278" s="140">
        <v>0</v>
      </c>
      <c r="J1278" s="140">
        <v>326148.82</v>
      </c>
      <c r="K1278" s="139" t="s">
        <v>5043</v>
      </c>
      <c r="L1278" s="139" t="s">
        <v>7</v>
      </c>
      <c r="M1278" s="202"/>
    </row>
    <row r="1279" spans="1:13" ht="20.100000000000001" customHeight="1" x14ac:dyDescent="0.25">
      <c r="A1279" s="139">
        <v>1548</v>
      </c>
      <c r="B1279" s="139" t="s">
        <v>6424</v>
      </c>
      <c r="C1279" s="139" t="s">
        <v>6406</v>
      </c>
      <c r="D1279" s="139">
        <v>753.79399999999998</v>
      </c>
      <c r="E1279" s="139">
        <v>580.79999999999995</v>
      </c>
      <c r="F1279" s="140">
        <v>437803.56</v>
      </c>
      <c r="G1279" s="139">
        <v>0</v>
      </c>
      <c r="H1279" s="140">
        <v>0</v>
      </c>
      <c r="I1279" s="140">
        <v>0</v>
      </c>
      <c r="J1279" s="140">
        <v>437803.56</v>
      </c>
      <c r="K1279" s="139" t="s">
        <v>5043</v>
      </c>
      <c r="L1279" s="139" t="s">
        <v>7</v>
      </c>
      <c r="M1279" s="202"/>
    </row>
    <row r="1280" spans="1:13" ht="20.100000000000001" customHeight="1" x14ac:dyDescent="0.25">
      <c r="A1280" s="139">
        <v>1549</v>
      </c>
      <c r="B1280" s="139" t="s">
        <v>6425</v>
      </c>
      <c r="C1280" s="139" t="s">
        <v>6406</v>
      </c>
      <c r="D1280" s="139">
        <v>59.164999999999999</v>
      </c>
      <c r="E1280" s="139">
        <v>580.79999999999995</v>
      </c>
      <c r="F1280" s="140">
        <v>34363.03</v>
      </c>
      <c r="G1280" s="139">
        <v>0</v>
      </c>
      <c r="H1280" s="140">
        <v>0</v>
      </c>
      <c r="I1280" s="140">
        <v>0</v>
      </c>
      <c r="J1280" s="140">
        <v>34363.03</v>
      </c>
      <c r="K1280" s="139" t="s">
        <v>5043</v>
      </c>
      <c r="L1280" s="139" t="s">
        <v>7</v>
      </c>
      <c r="M1280" s="202"/>
    </row>
    <row r="1281" spans="1:13" ht="20.100000000000001" customHeight="1" x14ac:dyDescent="0.25">
      <c r="A1281" s="139">
        <v>1550</v>
      </c>
      <c r="B1281" s="139" t="s">
        <v>6426</v>
      </c>
      <c r="C1281" s="139" t="s">
        <v>6406</v>
      </c>
      <c r="D1281" s="139">
        <v>162.876</v>
      </c>
      <c r="E1281" s="139">
        <v>580.79999999999995</v>
      </c>
      <c r="F1281" s="140">
        <v>94598.38</v>
      </c>
      <c r="G1281" s="139">
        <v>0</v>
      </c>
      <c r="H1281" s="140">
        <v>0</v>
      </c>
      <c r="I1281" s="140">
        <v>0</v>
      </c>
      <c r="J1281" s="140">
        <v>94598.38</v>
      </c>
      <c r="K1281" s="139" t="s">
        <v>5043</v>
      </c>
      <c r="L1281" s="139" t="s">
        <v>7</v>
      </c>
      <c r="M1281" s="202"/>
    </row>
    <row r="1282" spans="1:13" ht="20.100000000000001" customHeight="1" x14ac:dyDescent="0.25">
      <c r="A1282" s="139">
        <v>1551</v>
      </c>
      <c r="B1282" s="139" t="s">
        <v>6427</v>
      </c>
      <c r="C1282" s="139" t="s">
        <v>6406</v>
      </c>
      <c r="D1282" s="139">
        <v>309.32299999999998</v>
      </c>
      <c r="E1282" s="139">
        <v>580.79999999999995</v>
      </c>
      <c r="F1282" s="140">
        <v>179654.8</v>
      </c>
      <c r="G1282" s="139">
        <v>0</v>
      </c>
      <c r="H1282" s="140">
        <v>0</v>
      </c>
      <c r="I1282" s="140">
        <v>0</v>
      </c>
      <c r="J1282" s="140">
        <v>179654.8</v>
      </c>
      <c r="K1282" s="139" t="s">
        <v>5043</v>
      </c>
      <c r="L1282" s="139" t="s">
        <v>7</v>
      </c>
      <c r="M1282" s="202"/>
    </row>
    <row r="1283" spans="1:13" ht="20.100000000000001" customHeight="1" x14ac:dyDescent="0.25">
      <c r="A1283" s="139">
        <v>1552</v>
      </c>
      <c r="B1283" s="139" t="s">
        <v>6428</v>
      </c>
      <c r="C1283" s="139" t="s">
        <v>6406</v>
      </c>
      <c r="D1283" s="139">
        <v>71.566000000000003</v>
      </c>
      <c r="E1283" s="139">
        <v>580.79999999999995</v>
      </c>
      <c r="F1283" s="140">
        <v>41565.53</v>
      </c>
      <c r="G1283" s="139">
        <v>0</v>
      </c>
      <c r="H1283" s="140">
        <v>0</v>
      </c>
      <c r="I1283" s="140">
        <v>0</v>
      </c>
      <c r="J1283" s="140">
        <v>41565.53</v>
      </c>
      <c r="K1283" s="139" t="s">
        <v>5043</v>
      </c>
      <c r="L1283" s="139" t="s">
        <v>7</v>
      </c>
      <c r="M1283" s="202"/>
    </row>
    <row r="1284" spans="1:13" ht="20.100000000000001" customHeight="1" x14ac:dyDescent="0.25">
      <c r="A1284" s="139">
        <v>1553</v>
      </c>
      <c r="B1284" s="139" t="s">
        <v>6429</v>
      </c>
      <c r="C1284" s="139" t="s">
        <v>6406</v>
      </c>
      <c r="D1284" s="139">
        <v>1062.2059999999999</v>
      </c>
      <c r="E1284" s="139">
        <v>580.79999999999995</v>
      </c>
      <c r="F1284" s="140">
        <v>616929.24</v>
      </c>
      <c r="G1284" s="139">
        <v>0</v>
      </c>
      <c r="H1284" s="140">
        <v>0</v>
      </c>
      <c r="I1284" s="140">
        <v>0</v>
      </c>
      <c r="J1284" s="140">
        <v>616929.24</v>
      </c>
      <c r="K1284" s="139" t="s">
        <v>5043</v>
      </c>
      <c r="L1284" s="139" t="s">
        <v>7</v>
      </c>
      <c r="M1284" s="202"/>
    </row>
    <row r="1285" spans="1:13" ht="20.100000000000001" customHeight="1" x14ac:dyDescent="0.25">
      <c r="A1285" s="139">
        <v>1554</v>
      </c>
      <c r="B1285" s="139" t="s">
        <v>6430</v>
      </c>
      <c r="C1285" s="139" t="s">
        <v>6406</v>
      </c>
      <c r="D1285" s="139">
        <v>1088.365</v>
      </c>
      <c r="E1285" s="139">
        <v>580.79999999999995</v>
      </c>
      <c r="F1285" s="140">
        <v>632122.39</v>
      </c>
      <c r="G1285" s="139">
        <v>0</v>
      </c>
      <c r="H1285" s="140">
        <v>0</v>
      </c>
      <c r="I1285" s="140">
        <v>0</v>
      </c>
      <c r="J1285" s="140">
        <v>632122.39</v>
      </c>
      <c r="K1285" s="139" t="s">
        <v>5043</v>
      </c>
      <c r="L1285" s="139" t="s">
        <v>7</v>
      </c>
      <c r="M1285" s="202"/>
    </row>
    <row r="1286" spans="1:13" ht="20.100000000000001" customHeight="1" x14ac:dyDescent="0.25">
      <c r="A1286" s="139">
        <v>1555</v>
      </c>
      <c r="B1286" s="139" t="s">
        <v>6431</v>
      </c>
      <c r="C1286" s="139" t="s">
        <v>6406</v>
      </c>
      <c r="D1286" s="139">
        <v>1626.03</v>
      </c>
      <c r="E1286" s="139">
        <v>580.79999999999995</v>
      </c>
      <c r="F1286" s="140">
        <v>944398.22</v>
      </c>
      <c r="G1286" s="139">
        <v>0</v>
      </c>
      <c r="H1286" s="140">
        <v>0</v>
      </c>
      <c r="I1286" s="140">
        <v>0</v>
      </c>
      <c r="J1286" s="140">
        <v>944398.22</v>
      </c>
      <c r="K1286" s="139" t="s">
        <v>5028</v>
      </c>
      <c r="L1286" s="139" t="s">
        <v>7</v>
      </c>
      <c r="M1286" s="202"/>
    </row>
    <row r="1287" spans="1:13" ht="20.100000000000001" customHeight="1" x14ac:dyDescent="0.25">
      <c r="A1287" s="139">
        <v>1556</v>
      </c>
      <c r="B1287" s="139" t="s">
        <v>6432</v>
      </c>
      <c r="C1287" s="139" t="s">
        <v>6406</v>
      </c>
      <c r="D1287" s="139">
        <v>566.45500000000004</v>
      </c>
      <c r="E1287" s="139">
        <v>580.79999999999995</v>
      </c>
      <c r="F1287" s="140">
        <v>328997.06</v>
      </c>
      <c r="G1287" s="139">
        <v>0</v>
      </c>
      <c r="H1287" s="140">
        <v>0</v>
      </c>
      <c r="I1287" s="140">
        <v>0</v>
      </c>
      <c r="J1287" s="140">
        <v>328997.06</v>
      </c>
      <c r="K1287" s="139" t="s">
        <v>5028</v>
      </c>
      <c r="L1287" s="139" t="s">
        <v>7</v>
      </c>
      <c r="M1287" s="202"/>
    </row>
    <row r="1288" spans="1:13" ht="20.100000000000001" customHeight="1" x14ac:dyDescent="0.25">
      <c r="A1288" s="139">
        <v>1557</v>
      </c>
      <c r="B1288" s="139" t="s">
        <v>6345</v>
      </c>
      <c r="C1288" s="139" t="s">
        <v>6406</v>
      </c>
      <c r="D1288" s="139">
        <v>69575.088000000003</v>
      </c>
      <c r="E1288" s="139">
        <v>580.79999999999995</v>
      </c>
      <c r="F1288" s="140">
        <v>40409211.109999999</v>
      </c>
      <c r="G1288" s="139">
        <v>0</v>
      </c>
      <c r="H1288" s="140">
        <v>0</v>
      </c>
      <c r="I1288" s="140">
        <v>0</v>
      </c>
      <c r="J1288" s="140">
        <v>40409211.109999999</v>
      </c>
      <c r="K1288" s="139" t="s">
        <v>4982</v>
      </c>
      <c r="L1288" s="139" t="s">
        <v>7</v>
      </c>
      <c r="M1288" s="202"/>
    </row>
    <row r="1289" spans="1:13" ht="20.100000000000001" customHeight="1" x14ac:dyDescent="0.25">
      <c r="A1289" s="139">
        <v>1558</v>
      </c>
      <c r="B1289" s="139" t="s">
        <v>6433</v>
      </c>
      <c r="C1289" s="139" t="s">
        <v>6434</v>
      </c>
      <c r="D1289" s="139">
        <v>156.28399999999999</v>
      </c>
      <c r="E1289" s="139">
        <v>1149.5</v>
      </c>
      <c r="F1289" s="140">
        <v>179648.46</v>
      </c>
      <c r="G1289" s="139">
        <v>0</v>
      </c>
      <c r="H1289" s="140">
        <v>0</v>
      </c>
      <c r="I1289" s="140">
        <v>0</v>
      </c>
      <c r="J1289" s="140">
        <v>179648.46</v>
      </c>
      <c r="K1289" s="139" t="s">
        <v>4978</v>
      </c>
      <c r="L1289" s="139" t="s">
        <v>7</v>
      </c>
      <c r="M1289" s="202"/>
    </row>
    <row r="1290" spans="1:13" ht="20.100000000000001" customHeight="1" x14ac:dyDescent="0.25">
      <c r="A1290" s="139">
        <v>1559</v>
      </c>
      <c r="B1290" s="139" t="s">
        <v>6435</v>
      </c>
      <c r="C1290" s="139" t="s">
        <v>6434</v>
      </c>
      <c r="D1290" s="139">
        <v>279.25</v>
      </c>
      <c r="E1290" s="139">
        <v>1149.5</v>
      </c>
      <c r="F1290" s="140">
        <v>320997.88</v>
      </c>
      <c r="G1290" s="139">
        <v>0</v>
      </c>
      <c r="H1290" s="140">
        <v>0</v>
      </c>
      <c r="I1290" s="140">
        <v>0</v>
      </c>
      <c r="J1290" s="140">
        <v>320997.88</v>
      </c>
      <c r="K1290" s="139" t="s">
        <v>4978</v>
      </c>
      <c r="L1290" s="139" t="s">
        <v>7</v>
      </c>
      <c r="M1290" s="202"/>
    </row>
    <row r="1291" spans="1:13" ht="20.100000000000001" customHeight="1" x14ac:dyDescent="0.25">
      <c r="A1291" s="139">
        <v>1560</v>
      </c>
      <c r="B1291" s="139" t="s">
        <v>6436</v>
      </c>
      <c r="C1291" s="139" t="s">
        <v>6434</v>
      </c>
      <c r="D1291" s="139">
        <v>490.01799999999997</v>
      </c>
      <c r="E1291" s="139">
        <v>1149.5</v>
      </c>
      <c r="F1291" s="140">
        <v>563275.68999999994</v>
      </c>
      <c r="G1291" s="139">
        <v>0</v>
      </c>
      <c r="H1291" s="140">
        <v>0</v>
      </c>
      <c r="I1291" s="140">
        <v>0</v>
      </c>
      <c r="J1291" s="140">
        <v>563275.68999999994</v>
      </c>
      <c r="K1291" s="139" t="s">
        <v>4978</v>
      </c>
      <c r="L1291" s="139" t="s">
        <v>7</v>
      </c>
      <c r="M1291" s="202"/>
    </row>
    <row r="1292" spans="1:13" ht="20.100000000000001" customHeight="1" x14ac:dyDescent="0.25">
      <c r="A1292" s="139">
        <v>1561</v>
      </c>
      <c r="B1292" s="139" t="s">
        <v>6437</v>
      </c>
      <c r="C1292" s="139" t="s">
        <v>6434</v>
      </c>
      <c r="D1292" s="139">
        <v>257.053</v>
      </c>
      <c r="E1292" s="139">
        <v>1149.5</v>
      </c>
      <c r="F1292" s="140">
        <v>295482.42</v>
      </c>
      <c r="G1292" s="139">
        <v>0</v>
      </c>
      <c r="H1292" s="140">
        <v>0</v>
      </c>
      <c r="I1292" s="140">
        <v>0</v>
      </c>
      <c r="J1292" s="140">
        <v>295482.42</v>
      </c>
      <c r="K1292" s="139" t="s">
        <v>4989</v>
      </c>
      <c r="L1292" s="139" t="s">
        <v>7</v>
      </c>
      <c r="M1292" s="202"/>
    </row>
    <row r="1293" spans="1:13" ht="20.100000000000001" customHeight="1" x14ac:dyDescent="0.25">
      <c r="A1293" s="139">
        <v>1562</v>
      </c>
      <c r="B1293" s="139" t="s">
        <v>6438</v>
      </c>
      <c r="C1293" s="139" t="s">
        <v>6434</v>
      </c>
      <c r="D1293" s="139">
        <v>221.988</v>
      </c>
      <c r="E1293" s="139">
        <v>1149.5</v>
      </c>
      <c r="F1293" s="140">
        <v>255175.21</v>
      </c>
      <c r="G1293" s="139">
        <v>0</v>
      </c>
      <c r="H1293" s="140">
        <v>0</v>
      </c>
      <c r="I1293" s="140">
        <v>0</v>
      </c>
      <c r="J1293" s="140">
        <v>255175.21</v>
      </c>
      <c r="K1293" s="139" t="s">
        <v>4989</v>
      </c>
      <c r="L1293" s="139" t="s">
        <v>7</v>
      </c>
      <c r="M1293" s="202"/>
    </row>
    <row r="1294" spans="1:13" ht="20.100000000000001" customHeight="1" x14ac:dyDescent="0.25">
      <c r="A1294" s="139">
        <v>1563</v>
      </c>
      <c r="B1294" s="139" t="s">
        <v>6439</v>
      </c>
      <c r="C1294" s="139" t="s">
        <v>6434</v>
      </c>
      <c r="D1294" s="139">
        <v>192.476</v>
      </c>
      <c r="E1294" s="139">
        <v>1149.5</v>
      </c>
      <c r="F1294" s="140">
        <v>221251.16</v>
      </c>
      <c r="G1294" s="139">
        <v>0</v>
      </c>
      <c r="H1294" s="140">
        <v>0</v>
      </c>
      <c r="I1294" s="140">
        <v>0</v>
      </c>
      <c r="J1294" s="140">
        <v>221251.16</v>
      </c>
      <c r="K1294" s="139" t="s">
        <v>4989</v>
      </c>
      <c r="L1294" s="139" t="s">
        <v>7</v>
      </c>
      <c r="M1294" s="202"/>
    </row>
    <row r="1295" spans="1:13" ht="20.100000000000001" customHeight="1" x14ac:dyDescent="0.25">
      <c r="A1295" s="139">
        <v>1564</v>
      </c>
      <c r="B1295" s="139" t="s">
        <v>6440</v>
      </c>
      <c r="C1295" s="139" t="s">
        <v>6434</v>
      </c>
      <c r="D1295" s="139">
        <v>3079.7350000000001</v>
      </c>
      <c r="E1295" s="139">
        <v>1149.5</v>
      </c>
      <c r="F1295" s="140">
        <v>3540155.38</v>
      </c>
      <c r="G1295" s="139">
        <v>0</v>
      </c>
      <c r="H1295" s="140">
        <v>0</v>
      </c>
      <c r="I1295" s="140">
        <v>0</v>
      </c>
      <c r="J1295" s="140">
        <v>3540155.38</v>
      </c>
      <c r="K1295" s="139" t="s">
        <v>4980</v>
      </c>
      <c r="L1295" s="139" t="s">
        <v>7</v>
      </c>
      <c r="M1295" s="202"/>
    </row>
    <row r="1296" spans="1:13" ht="20.100000000000001" customHeight="1" x14ac:dyDescent="0.25">
      <c r="A1296" s="139">
        <v>1565</v>
      </c>
      <c r="B1296" s="139" t="s">
        <v>6441</v>
      </c>
      <c r="C1296" s="139" t="s">
        <v>6434</v>
      </c>
      <c r="D1296" s="139">
        <v>640.26900000000001</v>
      </c>
      <c r="E1296" s="139">
        <v>1149.5</v>
      </c>
      <c r="F1296" s="140">
        <v>735989.22</v>
      </c>
      <c r="G1296" s="139">
        <v>0</v>
      </c>
      <c r="H1296" s="140">
        <v>0</v>
      </c>
      <c r="I1296" s="140">
        <v>0</v>
      </c>
      <c r="J1296" s="140">
        <v>735989.22</v>
      </c>
      <c r="K1296" s="139" t="s">
        <v>5043</v>
      </c>
      <c r="L1296" s="139" t="s">
        <v>7</v>
      </c>
      <c r="M1296" s="202"/>
    </row>
    <row r="1297" spans="1:13" ht="20.100000000000001" customHeight="1" x14ac:dyDescent="0.25">
      <c r="A1297" s="139">
        <v>1566</v>
      </c>
      <c r="B1297" s="139" t="s">
        <v>6442</v>
      </c>
      <c r="C1297" s="139" t="s">
        <v>6434</v>
      </c>
      <c r="D1297" s="139">
        <v>1537.442</v>
      </c>
      <c r="E1297" s="139">
        <v>1149.5</v>
      </c>
      <c r="F1297" s="140">
        <v>1767289.58</v>
      </c>
      <c r="G1297" s="139">
        <v>0</v>
      </c>
      <c r="H1297" s="140">
        <v>0</v>
      </c>
      <c r="I1297" s="140">
        <v>0</v>
      </c>
      <c r="J1297" s="140">
        <v>1767289.58</v>
      </c>
      <c r="K1297" s="139" t="s">
        <v>5043</v>
      </c>
      <c r="L1297" s="139" t="s">
        <v>7</v>
      </c>
      <c r="M1297" s="202"/>
    </row>
    <row r="1298" spans="1:13" ht="20.100000000000001" customHeight="1" x14ac:dyDescent="0.25">
      <c r="A1298" s="139">
        <v>1567</v>
      </c>
      <c r="B1298" s="139" t="s">
        <v>6443</v>
      </c>
      <c r="C1298" s="139" t="s">
        <v>6434</v>
      </c>
      <c r="D1298" s="139">
        <v>1920.6559999999999</v>
      </c>
      <c r="E1298" s="139">
        <v>1149.5</v>
      </c>
      <c r="F1298" s="140">
        <v>2207794.0699999998</v>
      </c>
      <c r="G1298" s="139">
        <v>0</v>
      </c>
      <c r="H1298" s="140">
        <v>0</v>
      </c>
      <c r="I1298" s="140">
        <v>0</v>
      </c>
      <c r="J1298" s="140">
        <v>2207794.0699999998</v>
      </c>
      <c r="K1298" s="139" t="s">
        <v>5043</v>
      </c>
      <c r="L1298" s="139" t="s">
        <v>7</v>
      </c>
      <c r="M1298" s="202"/>
    </row>
    <row r="1299" spans="1:13" ht="20.100000000000001" customHeight="1" x14ac:dyDescent="0.25">
      <c r="A1299" s="139">
        <v>1568</v>
      </c>
      <c r="B1299" s="139" t="s">
        <v>6444</v>
      </c>
      <c r="C1299" s="139" t="s">
        <v>6434</v>
      </c>
      <c r="D1299" s="139">
        <v>5354.0209999999997</v>
      </c>
      <c r="E1299" s="139">
        <v>1149.5</v>
      </c>
      <c r="F1299" s="140">
        <v>6154447.1399999997</v>
      </c>
      <c r="G1299" s="139">
        <v>0</v>
      </c>
      <c r="H1299" s="140">
        <v>0</v>
      </c>
      <c r="I1299" s="140">
        <v>0</v>
      </c>
      <c r="J1299" s="140">
        <v>6154447.1399999997</v>
      </c>
      <c r="K1299" s="139" t="s">
        <v>5043</v>
      </c>
      <c r="L1299" s="139" t="s">
        <v>7</v>
      </c>
      <c r="M1299" s="202"/>
    </row>
    <row r="1300" spans="1:13" ht="20.100000000000001" customHeight="1" x14ac:dyDescent="0.25">
      <c r="A1300" s="139">
        <v>1569</v>
      </c>
      <c r="B1300" s="139" t="s">
        <v>5004</v>
      </c>
      <c r="C1300" s="139" t="s">
        <v>6434</v>
      </c>
      <c r="D1300" s="139">
        <v>15346.272000000001</v>
      </c>
      <c r="E1300" s="139">
        <v>1149.5</v>
      </c>
      <c r="F1300" s="140">
        <v>17640539.66</v>
      </c>
      <c r="G1300" s="139">
        <v>0</v>
      </c>
      <c r="H1300" s="140">
        <v>0</v>
      </c>
      <c r="I1300" s="140">
        <v>0</v>
      </c>
      <c r="J1300" s="140">
        <v>17640539.66</v>
      </c>
      <c r="K1300" s="139" t="s">
        <v>4982</v>
      </c>
      <c r="L1300" s="139" t="s">
        <v>7</v>
      </c>
      <c r="M1300" s="202"/>
    </row>
    <row r="1301" spans="1:13" ht="20.100000000000001" customHeight="1" x14ac:dyDescent="0.25">
      <c r="A1301" s="139">
        <v>1570</v>
      </c>
      <c r="B1301" s="139" t="s">
        <v>6445</v>
      </c>
      <c r="C1301" s="139" t="s">
        <v>6446</v>
      </c>
      <c r="D1301" s="139">
        <v>1438.2560000000001</v>
      </c>
      <c r="E1301" s="139">
        <v>1035.0999999999999</v>
      </c>
      <c r="F1301" s="140">
        <v>1488738.79</v>
      </c>
      <c r="G1301" s="139">
        <v>0</v>
      </c>
      <c r="H1301" s="140">
        <v>0</v>
      </c>
      <c r="I1301" s="140">
        <v>0</v>
      </c>
      <c r="J1301" s="140">
        <v>1488738.79</v>
      </c>
      <c r="K1301" s="139" t="s">
        <v>4978</v>
      </c>
      <c r="L1301" s="139" t="s">
        <v>7</v>
      </c>
      <c r="M1301" s="202"/>
    </row>
    <row r="1302" spans="1:13" ht="20.100000000000001" customHeight="1" x14ac:dyDescent="0.25">
      <c r="A1302" s="139">
        <v>1571</v>
      </c>
      <c r="B1302" s="139" t="s">
        <v>6447</v>
      </c>
      <c r="C1302" s="139" t="s">
        <v>6446</v>
      </c>
      <c r="D1302" s="139">
        <v>3480.4319999999998</v>
      </c>
      <c r="E1302" s="139">
        <v>1035.0999999999999</v>
      </c>
      <c r="F1302" s="140">
        <v>3602595.16</v>
      </c>
      <c r="G1302" s="139">
        <v>0</v>
      </c>
      <c r="H1302" s="140">
        <v>0</v>
      </c>
      <c r="I1302" s="140">
        <v>0</v>
      </c>
      <c r="J1302" s="140">
        <v>3602595.16</v>
      </c>
      <c r="K1302" s="139" t="s">
        <v>4978</v>
      </c>
      <c r="L1302" s="139" t="s">
        <v>7</v>
      </c>
      <c r="M1302" s="202"/>
    </row>
    <row r="1303" spans="1:13" ht="20.100000000000001" customHeight="1" x14ac:dyDescent="0.25">
      <c r="A1303" s="139">
        <v>1572</v>
      </c>
      <c r="B1303" s="139" t="s">
        <v>6448</v>
      </c>
      <c r="C1303" s="139" t="s">
        <v>6446</v>
      </c>
      <c r="D1303" s="139">
        <v>3382.1559999999999</v>
      </c>
      <c r="E1303" s="139">
        <v>1035.0999999999999</v>
      </c>
      <c r="F1303" s="140">
        <v>3500869.68</v>
      </c>
      <c r="G1303" s="139">
        <v>0</v>
      </c>
      <c r="H1303" s="140">
        <v>0</v>
      </c>
      <c r="I1303" s="140">
        <v>0</v>
      </c>
      <c r="J1303" s="140">
        <v>3500869.68</v>
      </c>
      <c r="K1303" s="139" t="s">
        <v>4978</v>
      </c>
      <c r="L1303" s="139" t="s">
        <v>7</v>
      </c>
      <c r="M1303" s="202"/>
    </row>
    <row r="1304" spans="1:13" ht="20.100000000000001" customHeight="1" x14ac:dyDescent="0.25">
      <c r="A1304" s="139">
        <v>1573</v>
      </c>
      <c r="B1304" s="139" t="s">
        <v>6449</v>
      </c>
      <c r="C1304" s="139" t="s">
        <v>6446</v>
      </c>
      <c r="D1304" s="139">
        <v>3655.4679999999998</v>
      </c>
      <c r="E1304" s="139">
        <v>1035.0999999999999</v>
      </c>
      <c r="F1304" s="140">
        <v>3783774.93</v>
      </c>
      <c r="G1304" s="139">
        <v>0</v>
      </c>
      <c r="H1304" s="140">
        <v>0</v>
      </c>
      <c r="I1304" s="140">
        <v>0</v>
      </c>
      <c r="J1304" s="140">
        <v>3783774.93</v>
      </c>
      <c r="K1304" s="139" t="s">
        <v>4978</v>
      </c>
      <c r="L1304" s="139" t="s">
        <v>7</v>
      </c>
      <c r="M1304" s="202"/>
    </row>
    <row r="1305" spans="1:13" ht="20.100000000000001" customHeight="1" x14ac:dyDescent="0.25">
      <c r="A1305" s="139">
        <v>1574</v>
      </c>
      <c r="B1305" s="139" t="s">
        <v>6450</v>
      </c>
      <c r="C1305" s="139" t="s">
        <v>6446</v>
      </c>
      <c r="D1305" s="139">
        <v>177.10499999999999</v>
      </c>
      <c r="E1305" s="139">
        <v>1035.0999999999999</v>
      </c>
      <c r="F1305" s="140">
        <v>183321.39</v>
      </c>
      <c r="G1305" s="139">
        <v>0</v>
      </c>
      <c r="H1305" s="140">
        <v>0</v>
      </c>
      <c r="I1305" s="140">
        <v>0</v>
      </c>
      <c r="J1305" s="140">
        <v>183321.39</v>
      </c>
      <c r="K1305" s="139" t="s">
        <v>4978</v>
      </c>
      <c r="L1305" s="139" t="s">
        <v>7</v>
      </c>
      <c r="M1305" s="202"/>
    </row>
    <row r="1306" spans="1:13" ht="20.100000000000001" customHeight="1" x14ac:dyDescent="0.25">
      <c r="A1306" s="139">
        <v>1575</v>
      </c>
      <c r="B1306" s="139" t="s">
        <v>6451</v>
      </c>
      <c r="C1306" s="139" t="s">
        <v>6446</v>
      </c>
      <c r="D1306" s="139">
        <v>1995.336</v>
      </c>
      <c r="E1306" s="139">
        <v>1035.0999999999999</v>
      </c>
      <c r="F1306" s="140">
        <v>2065372.29</v>
      </c>
      <c r="G1306" s="139">
        <v>0</v>
      </c>
      <c r="H1306" s="140">
        <v>0</v>
      </c>
      <c r="I1306" s="140">
        <v>0</v>
      </c>
      <c r="J1306" s="140">
        <v>2065372.29</v>
      </c>
      <c r="K1306" s="139" t="s">
        <v>4978</v>
      </c>
      <c r="L1306" s="139" t="s">
        <v>7</v>
      </c>
      <c r="M1306" s="202"/>
    </row>
    <row r="1307" spans="1:13" ht="20.100000000000001" customHeight="1" x14ac:dyDescent="0.25">
      <c r="A1307" s="139">
        <v>1576</v>
      </c>
      <c r="B1307" s="139" t="s">
        <v>6452</v>
      </c>
      <c r="C1307" s="139" t="s">
        <v>6446</v>
      </c>
      <c r="D1307" s="139">
        <v>329.29700000000003</v>
      </c>
      <c r="E1307" s="139">
        <v>1035.0999999999999</v>
      </c>
      <c r="F1307" s="140">
        <v>340855.32</v>
      </c>
      <c r="G1307" s="139">
        <v>0</v>
      </c>
      <c r="H1307" s="140">
        <v>0</v>
      </c>
      <c r="I1307" s="140">
        <v>0</v>
      </c>
      <c r="J1307" s="140">
        <v>340855.32</v>
      </c>
      <c r="K1307" s="139" t="s">
        <v>6408</v>
      </c>
      <c r="L1307" s="139" t="s">
        <v>7</v>
      </c>
      <c r="M1307" s="202"/>
    </row>
    <row r="1308" spans="1:13" ht="20.100000000000001" customHeight="1" x14ac:dyDescent="0.25">
      <c r="A1308" s="139">
        <v>1577</v>
      </c>
      <c r="B1308" s="139" t="s">
        <v>6453</v>
      </c>
      <c r="C1308" s="139" t="s">
        <v>6446</v>
      </c>
      <c r="D1308" s="139">
        <v>1907.546</v>
      </c>
      <c r="E1308" s="139">
        <v>1035.0999999999999</v>
      </c>
      <c r="F1308" s="140">
        <v>1974500.86</v>
      </c>
      <c r="G1308" s="139">
        <v>0</v>
      </c>
      <c r="H1308" s="140">
        <v>0</v>
      </c>
      <c r="I1308" s="140">
        <v>0</v>
      </c>
      <c r="J1308" s="140">
        <v>1974500.86</v>
      </c>
      <c r="K1308" s="139" t="s">
        <v>6408</v>
      </c>
      <c r="L1308" s="139" t="s">
        <v>7</v>
      </c>
      <c r="M1308" s="202"/>
    </row>
    <row r="1309" spans="1:13" ht="20.100000000000001" customHeight="1" x14ac:dyDescent="0.25">
      <c r="A1309" s="139">
        <v>1578</v>
      </c>
      <c r="B1309" s="139" t="s">
        <v>6454</v>
      </c>
      <c r="C1309" s="139" t="s">
        <v>6446</v>
      </c>
      <c r="D1309" s="139">
        <v>76.692999999999998</v>
      </c>
      <c r="E1309" s="139">
        <v>1035.0999999999999</v>
      </c>
      <c r="F1309" s="140">
        <v>79384.92</v>
      </c>
      <c r="G1309" s="139">
        <v>0</v>
      </c>
      <c r="H1309" s="140">
        <v>0</v>
      </c>
      <c r="I1309" s="140">
        <v>0</v>
      </c>
      <c r="J1309" s="140">
        <v>79384.92</v>
      </c>
      <c r="K1309" s="139" t="s">
        <v>6408</v>
      </c>
      <c r="L1309" s="139" t="s">
        <v>7</v>
      </c>
      <c r="M1309" s="202"/>
    </row>
    <row r="1310" spans="1:13" ht="20.100000000000001" customHeight="1" x14ac:dyDescent="0.25">
      <c r="A1310" s="139">
        <v>1579</v>
      </c>
      <c r="B1310" s="139" t="s">
        <v>6455</v>
      </c>
      <c r="C1310" s="139" t="s">
        <v>6446</v>
      </c>
      <c r="D1310" s="139">
        <v>89.224000000000004</v>
      </c>
      <c r="E1310" s="139">
        <v>1035.0999999999999</v>
      </c>
      <c r="F1310" s="140">
        <v>92355.76</v>
      </c>
      <c r="G1310" s="139">
        <v>0</v>
      </c>
      <c r="H1310" s="140">
        <v>0</v>
      </c>
      <c r="I1310" s="140">
        <v>0</v>
      </c>
      <c r="J1310" s="140">
        <v>92355.76</v>
      </c>
      <c r="K1310" s="139" t="s">
        <v>6408</v>
      </c>
      <c r="L1310" s="139" t="s">
        <v>7</v>
      </c>
      <c r="M1310" s="202"/>
    </row>
    <row r="1311" spans="1:13" ht="20.100000000000001" customHeight="1" x14ac:dyDescent="0.25">
      <c r="A1311" s="139">
        <v>1580</v>
      </c>
      <c r="B1311" s="139" t="s">
        <v>6456</v>
      </c>
      <c r="C1311" s="139" t="s">
        <v>6446</v>
      </c>
      <c r="D1311" s="139">
        <v>2173.0210000000002</v>
      </c>
      <c r="E1311" s="139">
        <v>1035.0999999999999</v>
      </c>
      <c r="F1311" s="140">
        <v>2249294.04</v>
      </c>
      <c r="G1311" s="139">
        <v>0</v>
      </c>
      <c r="H1311" s="140">
        <v>0</v>
      </c>
      <c r="I1311" s="140">
        <v>0</v>
      </c>
      <c r="J1311" s="140">
        <v>2249294.04</v>
      </c>
      <c r="K1311" s="139" t="s">
        <v>6408</v>
      </c>
      <c r="L1311" s="139" t="s">
        <v>7</v>
      </c>
      <c r="M1311" s="202"/>
    </row>
    <row r="1312" spans="1:13" ht="20.100000000000001" customHeight="1" x14ac:dyDescent="0.25">
      <c r="A1312" s="139">
        <v>1581</v>
      </c>
      <c r="B1312" s="139" t="s">
        <v>6457</v>
      </c>
      <c r="C1312" s="139" t="s">
        <v>6446</v>
      </c>
      <c r="D1312" s="139">
        <v>476.63600000000002</v>
      </c>
      <c r="E1312" s="139">
        <v>1035.0999999999999</v>
      </c>
      <c r="F1312" s="140">
        <v>493365.92</v>
      </c>
      <c r="G1312" s="139">
        <v>0</v>
      </c>
      <c r="H1312" s="140">
        <v>0</v>
      </c>
      <c r="I1312" s="140">
        <v>0</v>
      </c>
      <c r="J1312" s="140">
        <v>493365.92</v>
      </c>
      <c r="K1312" s="139" t="s">
        <v>6408</v>
      </c>
      <c r="L1312" s="139" t="s">
        <v>7</v>
      </c>
      <c r="M1312" s="202"/>
    </row>
    <row r="1313" spans="1:13" ht="20.100000000000001" customHeight="1" x14ac:dyDescent="0.25">
      <c r="A1313" s="139">
        <v>1582</v>
      </c>
      <c r="B1313" s="139" t="s">
        <v>6458</v>
      </c>
      <c r="C1313" s="139" t="s">
        <v>6446</v>
      </c>
      <c r="D1313" s="139">
        <v>69</v>
      </c>
      <c r="E1313" s="139">
        <v>1035.0999999999999</v>
      </c>
      <c r="F1313" s="140">
        <v>71421.899999999994</v>
      </c>
      <c r="G1313" s="139">
        <v>0</v>
      </c>
      <c r="H1313" s="140">
        <v>0</v>
      </c>
      <c r="I1313" s="140">
        <v>0</v>
      </c>
      <c r="J1313" s="140">
        <v>71421.899999999994</v>
      </c>
      <c r="K1313" s="139" t="s">
        <v>6408</v>
      </c>
      <c r="L1313" s="139" t="s">
        <v>7</v>
      </c>
      <c r="M1313" s="202"/>
    </row>
    <row r="1314" spans="1:13" ht="20.100000000000001" customHeight="1" x14ac:dyDescent="0.25">
      <c r="A1314" s="139">
        <v>1583</v>
      </c>
      <c r="B1314" s="139" t="s">
        <v>6459</v>
      </c>
      <c r="C1314" s="139" t="s">
        <v>6446</v>
      </c>
      <c r="D1314" s="139">
        <v>69</v>
      </c>
      <c r="E1314" s="139">
        <v>1035.0999999999999</v>
      </c>
      <c r="F1314" s="140">
        <v>71421.899999999994</v>
      </c>
      <c r="G1314" s="139">
        <v>0</v>
      </c>
      <c r="H1314" s="140">
        <v>0</v>
      </c>
      <c r="I1314" s="140">
        <v>0</v>
      </c>
      <c r="J1314" s="140">
        <v>71421.899999999994</v>
      </c>
      <c r="K1314" s="139" t="s">
        <v>6408</v>
      </c>
      <c r="L1314" s="139" t="s">
        <v>7</v>
      </c>
      <c r="M1314" s="202"/>
    </row>
    <row r="1315" spans="1:13" ht="20.100000000000001" customHeight="1" x14ac:dyDescent="0.25">
      <c r="A1315" s="139">
        <v>1584</v>
      </c>
      <c r="B1315" s="139" t="s">
        <v>6460</v>
      </c>
      <c r="C1315" s="139" t="s">
        <v>6446</v>
      </c>
      <c r="D1315" s="139">
        <v>364.83100000000002</v>
      </c>
      <c r="E1315" s="139">
        <v>1035.0999999999999</v>
      </c>
      <c r="F1315" s="140">
        <v>377636.57</v>
      </c>
      <c r="G1315" s="139">
        <v>0</v>
      </c>
      <c r="H1315" s="140">
        <v>0</v>
      </c>
      <c r="I1315" s="140">
        <v>0</v>
      </c>
      <c r="J1315" s="140">
        <v>377636.57</v>
      </c>
      <c r="K1315" s="139" t="s">
        <v>6408</v>
      </c>
      <c r="L1315" s="139" t="s">
        <v>7</v>
      </c>
      <c r="M1315" s="202"/>
    </row>
    <row r="1316" spans="1:13" ht="20.100000000000001" customHeight="1" x14ac:dyDescent="0.25">
      <c r="A1316" s="139">
        <v>1585</v>
      </c>
      <c r="B1316" s="139" t="s">
        <v>6461</v>
      </c>
      <c r="C1316" s="139" t="s">
        <v>6446</v>
      </c>
      <c r="D1316" s="139">
        <v>1143.355</v>
      </c>
      <c r="E1316" s="139">
        <v>1035.0999999999999</v>
      </c>
      <c r="F1316" s="140">
        <v>1183486.76</v>
      </c>
      <c r="G1316" s="139">
        <v>0</v>
      </c>
      <c r="H1316" s="140">
        <v>0</v>
      </c>
      <c r="I1316" s="140">
        <v>0</v>
      </c>
      <c r="J1316" s="140">
        <v>1183486.76</v>
      </c>
      <c r="K1316" s="139" t="s">
        <v>6408</v>
      </c>
      <c r="L1316" s="139" t="s">
        <v>7</v>
      </c>
      <c r="M1316" s="202"/>
    </row>
    <row r="1317" spans="1:13" ht="20.100000000000001" customHeight="1" x14ac:dyDescent="0.25">
      <c r="A1317" s="139">
        <v>1586</v>
      </c>
      <c r="B1317" s="139" t="s">
        <v>6462</v>
      </c>
      <c r="C1317" s="139" t="s">
        <v>6446</v>
      </c>
      <c r="D1317" s="139">
        <v>50.526000000000003</v>
      </c>
      <c r="E1317" s="139">
        <v>1035.0999999999999</v>
      </c>
      <c r="F1317" s="140">
        <v>52299.46</v>
      </c>
      <c r="G1317" s="139">
        <v>0</v>
      </c>
      <c r="H1317" s="140">
        <v>0</v>
      </c>
      <c r="I1317" s="140">
        <v>0</v>
      </c>
      <c r="J1317" s="140">
        <v>52299.46</v>
      </c>
      <c r="K1317" s="139" t="s">
        <v>6408</v>
      </c>
      <c r="L1317" s="139" t="s">
        <v>7</v>
      </c>
      <c r="M1317" s="202"/>
    </row>
    <row r="1318" spans="1:13" ht="20.100000000000001" customHeight="1" x14ac:dyDescent="0.25">
      <c r="A1318" s="139">
        <v>1587</v>
      </c>
      <c r="B1318" s="139" t="s">
        <v>6463</v>
      </c>
      <c r="C1318" s="139" t="s">
        <v>6446</v>
      </c>
      <c r="D1318" s="139">
        <v>38.75</v>
      </c>
      <c r="E1318" s="139">
        <v>1035.0999999999999</v>
      </c>
      <c r="F1318" s="140">
        <v>40110.129999999997</v>
      </c>
      <c r="G1318" s="139">
        <v>0</v>
      </c>
      <c r="H1318" s="140">
        <v>0</v>
      </c>
      <c r="I1318" s="140">
        <v>0</v>
      </c>
      <c r="J1318" s="140">
        <v>40110.129999999997</v>
      </c>
      <c r="K1318" s="139" t="s">
        <v>6408</v>
      </c>
      <c r="L1318" s="139" t="s">
        <v>7</v>
      </c>
      <c r="M1318" s="202"/>
    </row>
    <row r="1319" spans="1:13" ht="20.100000000000001" customHeight="1" x14ac:dyDescent="0.25">
      <c r="A1319" s="139">
        <v>1588</v>
      </c>
      <c r="B1319" s="139" t="s">
        <v>6464</v>
      </c>
      <c r="C1319" s="139" t="s">
        <v>6446</v>
      </c>
      <c r="D1319" s="139">
        <v>28.774999999999999</v>
      </c>
      <c r="E1319" s="139">
        <v>1035.0999999999999</v>
      </c>
      <c r="F1319" s="140">
        <v>29785</v>
      </c>
      <c r="G1319" s="139">
        <v>0</v>
      </c>
      <c r="H1319" s="140">
        <v>0</v>
      </c>
      <c r="I1319" s="140">
        <v>0</v>
      </c>
      <c r="J1319" s="140">
        <v>29785</v>
      </c>
      <c r="K1319" s="139" t="s">
        <v>6408</v>
      </c>
      <c r="L1319" s="139" t="s">
        <v>7</v>
      </c>
      <c r="M1319" s="202"/>
    </row>
    <row r="1320" spans="1:13" ht="20.100000000000001" customHeight="1" x14ac:dyDescent="0.25">
      <c r="A1320" s="139">
        <v>1589</v>
      </c>
      <c r="B1320" s="139" t="s">
        <v>6465</v>
      </c>
      <c r="C1320" s="139" t="s">
        <v>6446</v>
      </c>
      <c r="D1320" s="139">
        <v>26.623999999999999</v>
      </c>
      <c r="E1320" s="139">
        <v>1035.0999999999999</v>
      </c>
      <c r="F1320" s="140">
        <v>27558.5</v>
      </c>
      <c r="G1320" s="139">
        <v>0</v>
      </c>
      <c r="H1320" s="140">
        <v>0</v>
      </c>
      <c r="I1320" s="140">
        <v>0</v>
      </c>
      <c r="J1320" s="140">
        <v>27558.5</v>
      </c>
      <c r="K1320" s="139" t="s">
        <v>6408</v>
      </c>
      <c r="L1320" s="139" t="s">
        <v>7</v>
      </c>
      <c r="M1320" s="202"/>
    </row>
    <row r="1321" spans="1:13" ht="20.100000000000001" customHeight="1" x14ac:dyDescent="0.25">
      <c r="A1321" s="139">
        <v>1592</v>
      </c>
      <c r="B1321" s="139" t="s">
        <v>6466</v>
      </c>
      <c r="C1321" s="139" t="s">
        <v>6446</v>
      </c>
      <c r="D1321" s="139">
        <v>561.67499999999995</v>
      </c>
      <c r="E1321" s="139">
        <v>1035.0999999999999</v>
      </c>
      <c r="F1321" s="140">
        <v>581389.79</v>
      </c>
      <c r="G1321" s="139">
        <v>0</v>
      </c>
      <c r="H1321" s="140">
        <v>0</v>
      </c>
      <c r="I1321" s="140">
        <v>0</v>
      </c>
      <c r="J1321" s="140">
        <v>581389.79</v>
      </c>
      <c r="K1321" s="139" t="s">
        <v>4982</v>
      </c>
      <c r="L1321" s="139" t="s">
        <v>7</v>
      </c>
      <c r="M1321" s="202"/>
    </row>
    <row r="1322" spans="1:13" ht="20.100000000000001" customHeight="1" x14ac:dyDescent="0.25">
      <c r="A1322" s="139">
        <v>1593</v>
      </c>
      <c r="B1322" s="139" t="s">
        <v>6467</v>
      </c>
      <c r="C1322" s="139" t="s">
        <v>6446</v>
      </c>
      <c r="D1322" s="139">
        <v>635.90700000000004</v>
      </c>
      <c r="E1322" s="139">
        <v>1035.0999999999999</v>
      </c>
      <c r="F1322" s="140">
        <v>658227.34</v>
      </c>
      <c r="G1322" s="139">
        <v>0</v>
      </c>
      <c r="H1322" s="140">
        <v>0</v>
      </c>
      <c r="I1322" s="140">
        <v>0</v>
      </c>
      <c r="J1322" s="140">
        <v>658227.34</v>
      </c>
      <c r="K1322" s="139" t="s">
        <v>4982</v>
      </c>
      <c r="L1322" s="139" t="s">
        <v>7</v>
      </c>
      <c r="M1322" s="202"/>
    </row>
    <row r="1323" spans="1:13" ht="20.100000000000001" customHeight="1" x14ac:dyDescent="0.25">
      <c r="A1323" s="139">
        <v>1594</v>
      </c>
      <c r="B1323" s="139" t="s">
        <v>6468</v>
      </c>
      <c r="C1323" s="139" t="s">
        <v>6446</v>
      </c>
      <c r="D1323" s="139">
        <v>293.209</v>
      </c>
      <c r="E1323" s="139">
        <v>1035.0999999999999</v>
      </c>
      <c r="F1323" s="140">
        <v>303500.64</v>
      </c>
      <c r="G1323" s="139">
        <v>0</v>
      </c>
      <c r="H1323" s="140">
        <v>0</v>
      </c>
      <c r="I1323" s="140">
        <v>0</v>
      </c>
      <c r="J1323" s="140">
        <v>303500.64</v>
      </c>
      <c r="K1323" s="139" t="s">
        <v>4982</v>
      </c>
      <c r="L1323" s="139" t="s">
        <v>7</v>
      </c>
      <c r="M1323" s="202"/>
    </row>
    <row r="1324" spans="1:13" ht="20.100000000000001" customHeight="1" x14ac:dyDescent="0.25">
      <c r="A1324" s="139">
        <v>1595</v>
      </c>
      <c r="B1324" s="139" t="s">
        <v>6469</v>
      </c>
      <c r="C1324" s="139" t="s">
        <v>6446</v>
      </c>
      <c r="D1324" s="139">
        <v>87.796999999999997</v>
      </c>
      <c r="E1324" s="139">
        <v>1035.0999999999999</v>
      </c>
      <c r="F1324" s="140">
        <v>90878.67</v>
      </c>
      <c r="G1324" s="139">
        <v>0</v>
      </c>
      <c r="H1324" s="140">
        <v>0</v>
      </c>
      <c r="I1324" s="140">
        <v>0</v>
      </c>
      <c r="J1324" s="140">
        <v>90878.67</v>
      </c>
      <c r="K1324" s="139" t="s">
        <v>4982</v>
      </c>
      <c r="L1324" s="139" t="s">
        <v>7</v>
      </c>
      <c r="M1324" s="202"/>
    </row>
    <row r="1325" spans="1:13" ht="20.100000000000001" customHeight="1" x14ac:dyDescent="0.25">
      <c r="A1325" s="139">
        <v>1596</v>
      </c>
      <c r="B1325" s="139" t="s">
        <v>6470</v>
      </c>
      <c r="C1325" s="139" t="s">
        <v>6446</v>
      </c>
      <c r="D1325" s="139">
        <v>146165.42300000001</v>
      </c>
      <c r="E1325" s="139">
        <v>1035.0999999999999</v>
      </c>
      <c r="F1325" s="140">
        <v>151295829.34999999</v>
      </c>
      <c r="G1325" s="139">
        <v>0</v>
      </c>
      <c r="H1325" s="140">
        <v>0</v>
      </c>
      <c r="I1325" s="140">
        <v>0</v>
      </c>
      <c r="J1325" s="140">
        <v>151295829.34999999</v>
      </c>
      <c r="K1325" s="139" t="s">
        <v>4982</v>
      </c>
      <c r="L1325" s="139" t="s">
        <v>7</v>
      </c>
      <c r="M1325" s="202"/>
    </row>
    <row r="1326" spans="1:13" ht="20.100000000000001" customHeight="1" x14ac:dyDescent="0.25">
      <c r="A1326" s="139">
        <v>1597</v>
      </c>
      <c r="B1326" s="139" t="s">
        <v>6471</v>
      </c>
      <c r="C1326" s="139" t="s">
        <v>6472</v>
      </c>
      <c r="D1326" s="139">
        <v>24.809000000000001</v>
      </c>
      <c r="E1326" s="139">
        <v>691.9</v>
      </c>
      <c r="F1326" s="140">
        <v>17165.349999999999</v>
      </c>
      <c r="G1326" s="139">
        <v>0</v>
      </c>
      <c r="H1326" s="140">
        <v>0</v>
      </c>
      <c r="I1326" s="140">
        <v>0</v>
      </c>
      <c r="J1326" s="140">
        <v>17165.349999999999</v>
      </c>
      <c r="K1326" s="139" t="s">
        <v>4989</v>
      </c>
      <c r="L1326" s="139" t="s">
        <v>7</v>
      </c>
      <c r="M1326" s="202"/>
    </row>
    <row r="1327" spans="1:13" ht="20.100000000000001" customHeight="1" x14ac:dyDescent="0.25">
      <c r="A1327" s="139">
        <v>1598</v>
      </c>
      <c r="B1327" s="139" t="s">
        <v>6473</v>
      </c>
      <c r="C1327" s="139" t="s">
        <v>6472</v>
      </c>
      <c r="D1327" s="139">
        <v>20.585000000000001</v>
      </c>
      <c r="E1327" s="139">
        <v>691.9</v>
      </c>
      <c r="F1327" s="140">
        <v>14242.76</v>
      </c>
      <c r="G1327" s="139">
        <v>0</v>
      </c>
      <c r="H1327" s="140">
        <v>0</v>
      </c>
      <c r="I1327" s="140">
        <v>0</v>
      </c>
      <c r="J1327" s="140">
        <v>14242.76</v>
      </c>
      <c r="K1327" s="139" t="s">
        <v>4989</v>
      </c>
      <c r="L1327" s="139" t="s">
        <v>7</v>
      </c>
      <c r="M1327" s="202"/>
    </row>
    <row r="1328" spans="1:13" ht="20.100000000000001" customHeight="1" x14ac:dyDescent="0.25">
      <c r="A1328" s="139">
        <v>1599</v>
      </c>
      <c r="B1328" s="139" t="s">
        <v>6474</v>
      </c>
      <c r="C1328" s="139" t="s">
        <v>6472</v>
      </c>
      <c r="D1328" s="139">
        <v>312.70100000000002</v>
      </c>
      <c r="E1328" s="139">
        <v>691.9</v>
      </c>
      <c r="F1328" s="140">
        <v>216357.82</v>
      </c>
      <c r="G1328" s="139">
        <v>0</v>
      </c>
      <c r="H1328" s="140">
        <v>0</v>
      </c>
      <c r="I1328" s="140">
        <v>0</v>
      </c>
      <c r="J1328" s="140">
        <v>216357.82</v>
      </c>
      <c r="K1328" s="139" t="s">
        <v>5043</v>
      </c>
      <c r="L1328" s="139" t="s">
        <v>7</v>
      </c>
      <c r="M1328" s="202"/>
    </row>
    <row r="1329" spans="1:13" ht="20.100000000000001" customHeight="1" x14ac:dyDescent="0.25">
      <c r="A1329" s="139">
        <v>1600</v>
      </c>
      <c r="B1329" s="139" t="s">
        <v>5004</v>
      </c>
      <c r="C1329" s="139" t="s">
        <v>6472</v>
      </c>
      <c r="D1329" s="139">
        <v>9933.6280000000006</v>
      </c>
      <c r="E1329" s="139">
        <v>691.9</v>
      </c>
      <c r="F1329" s="140">
        <v>6873077.21</v>
      </c>
      <c r="G1329" s="139">
        <v>0</v>
      </c>
      <c r="H1329" s="140">
        <v>0</v>
      </c>
      <c r="I1329" s="140">
        <v>0</v>
      </c>
      <c r="J1329" s="140">
        <v>6873077.21</v>
      </c>
      <c r="K1329" s="139" t="s">
        <v>4982</v>
      </c>
      <c r="L1329" s="139" t="s">
        <v>7</v>
      </c>
      <c r="M1329" s="202"/>
    </row>
    <row r="1330" spans="1:13" ht="20.100000000000001" customHeight="1" x14ac:dyDescent="0.25">
      <c r="A1330" s="139">
        <v>1601</v>
      </c>
      <c r="B1330" s="139" t="s">
        <v>6475</v>
      </c>
      <c r="C1330" s="139" t="s">
        <v>489</v>
      </c>
      <c r="D1330" s="139">
        <v>399.32</v>
      </c>
      <c r="E1330" s="139">
        <v>2431</v>
      </c>
      <c r="F1330" s="140">
        <v>970746.92</v>
      </c>
      <c r="G1330" s="139">
        <v>0</v>
      </c>
      <c r="H1330" s="140">
        <v>0</v>
      </c>
      <c r="I1330" s="140">
        <v>0</v>
      </c>
      <c r="J1330" s="140">
        <v>970746.92</v>
      </c>
      <c r="K1330" s="139" t="s">
        <v>4982</v>
      </c>
      <c r="L1330" s="139" t="s">
        <v>7</v>
      </c>
      <c r="M1330" s="202"/>
    </row>
    <row r="1331" spans="1:13" ht="20.100000000000001" customHeight="1" x14ac:dyDescent="0.25">
      <c r="A1331" s="139">
        <v>1602</v>
      </c>
      <c r="B1331" s="139" t="s">
        <v>6476</v>
      </c>
      <c r="C1331" s="139" t="s">
        <v>5594</v>
      </c>
      <c r="D1331" s="139">
        <v>1092.9100000000001</v>
      </c>
      <c r="E1331" s="139">
        <v>1600</v>
      </c>
      <c r="F1331" s="140">
        <v>1748656</v>
      </c>
      <c r="G1331" s="139">
        <v>0</v>
      </c>
      <c r="H1331" s="140">
        <v>0</v>
      </c>
      <c r="I1331" s="140">
        <v>0</v>
      </c>
      <c r="J1331" s="140">
        <v>1748656</v>
      </c>
      <c r="K1331" s="139" t="s">
        <v>4978</v>
      </c>
      <c r="L1331" s="139" t="s">
        <v>7</v>
      </c>
      <c r="M1331" s="202"/>
    </row>
    <row r="1332" spans="1:13" ht="20.100000000000001" customHeight="1" x14ac:dyDescent="0.25">
      <c r="A1332" s="139">
        <v>1603</v>
      </c>
      <c r="B1332" s="139" t="s">
        <v>6477</v>
      </c>
      <c r="C1332" s="139" t="s">
        <v>5594</v>
      </c>
      <c r="D1332" s="139">
        <v>407.59800000000001</v>
      </c>
      <c r="E1332" s="139">
        <v>1600</v>
      </c>
      <c r="F1332" s="140">
        <v>652156.80000000005</v>
      </c>
      <c r="G1332" s="139">
        <v>0</v>
      </c>
      <c r="H1332" s="140">
        <v>0</v>
      </c>
      <c r="I1332" s="140">
        <v>0</v>
      </c>
      <c r="J1332" s="140">
        <v>652156.80000000005</v>
      </c>
      <c r="K1332" s="139" t="s">
        <v>5028</v>
      </c>
      <c r="L1332" s="139" t="s">
        <v>7</v>
      </c>
      <c r="M1332" s="202"/>
    </row>
    <row r="1333" spans="1:13" ht="20.100000000000001" customHeight="1" x14ac:dyDescent="0.25">
      <c r="A1333" s="139">
        <v>1604</v>
      </c>
      <c r="B1333" s="139" t="s">
        <v>6478</v>
      </c>
      <c r="C1333" s="139" t="s">
        <v>5594</v>
      </c>
      <c r="D1333" s="139">
        <v>2679.7139999999999</v>
      </c>
      <c r="E1333" s="139">
        <v>1600</v>
      </c>
      <c r="F1333" s="140">
        <v>4287542.4000000004</v>
      </c>
      <c r="G1333" s="139">
        <v>0</v>
      </c>
      <c r="H1333" s="140">
        <v>0</v>
      </c>
      <c r="I1333" s="140">
        <v>0</v>
      </c>
      <c r="J1333" s="140">
        <v>4287542.4000000004</v>
      </c>
      <c r="K1333" s="139" t="s">
        <v>4980</v>
      </c>
      <c r="L1333" s="139" t="s">
        <v>7</v>
      </c>
      <c r="M1333" s="202"/>
    </row>
    <row r="1334" spans="1:13" ht="20.100000000000001" customHeight="1" x14ac:dyDescent="0.25">
      <c r="A1334" s="139">
        <v>1605</v>
      </c>
      <c r="B1334" s="139" t="s">
        <v>5486</v>
      </c>
      <c r="C1334" s="139" t="s">
        <v>5594</v>
      </c>
      <c r="D1334" s="139">
        <v>2822.73</v>
      </c>
      <c r="E1334" s="139">
        <v>1600</v>
      </c>
      <c r="F1334" s="140">
        <v>4516368</v>
      </c>
      <c r="G1334" s="139">
        <v>0</v>
      </c>
      <c r="H1334" s="140">
        <v>0</v>
      </c>
      <c r="I1334" s="140">
        <v>0</v>
      </c>
      <c r="J1334" s="140">
        <v>4516368</v>
      </c>
      <c r="K1334" s="139" t="s">
        <v>4982</v>
      </c>
      <c r="L1334" s="139" t="s">
        <v>7</v>
      </c>
      <c r="M1334" s="202"/>
    </row>
    <row r="1335" spans="1:13" ht="20.100000000000001" customHeight="1" x14ac:dyDescent="0.25">
      <c r="A1335" s="139">
        <v>1606</v>
      </c>
      <c r="B1335" s="139" t="s">
        <v>6479</v>
      </c>
      <c r="C1335" s="139" t="s">
        <v>6480</v>
      </c>
      <c r="D1335" s="139">
        <v>1348.307</v>
      </c>
      <c r="E1335" s="139">
        <v>1084.5999999999999</v>
      </c>
      <c r="F1335" s="140">
        <v>1462373.77</v>
      </c>
      <c r="G1335" s="139">
        <v>0</v>
      </c>
      <c r="H1335" s="140">
        <v>0</v>
      </c>
      <c r="I1335" s="140">
        <v>0</v>
      </c>
      <c r="J1335" s="140">
        <v>1462373.77</v>
      </c>
      <c r="K1335" s="139" t="s">
        <v>4978</v>
      </c>
      <c r="L1335" s="139" t="s">
        <v>7</v>
      </c>
      <c r="M1335" s="202"/>
    </row>
    <row r="1336" spans="1:13" ht="20.100000000000001" customHeight="1" x14ac:dyDescent="0.25">
      <c r="A1336" s="139">
        <v>1607</v>
      </c>
      <c r="B1336" s="139" t="s">
        <v>6481</v>
      </c>
      <c r="C1336" s="139" t="s">
        <v>6480</v>
      </c>
      <c r="D1336" s="139">
        <v>139.82599999999999</v>
      </c>
      <c r="E1336" s="139">
        <v>1084.5999999999999</v>
      </c>
      <c r="F1336" s="140">
        <v>151655.28</v>
      </c>
      <c r="G1336" s="139">
        <v>0</v>
      </c>
      <c r="H1336" s="140">
        <v>0</v>
      </c>
      <c r="I1336" s="140">
        <v>0</v>
      </c>
      <c r="J1336" s="140">
        <v>151655.28</v>
      </c>
      <c r="K1336" s="139" t="s">
        <v>4989</v>
      </c>
      <c r="L1336" s="139" t="s">
        <v>7</v>
      </c>
      <c r="M1336" s="202"/>
    </row>
    <row r="1337" spans="1:13" ht="20.100000000000001" customHeight="1" x14ac:dyDescent="0.25">
      <c r="A1337" s="139">
        <v>1608</v>
      </c>
      <c r="B1337" s="139" t="s">
        <v>6482</v>
      </c>
      <c r="C1337" s="139" t="s">
        <v>6480</v>
      </c>
      <c r="D1337" s="139">
        <v>5360.66</v>
      </c>
      <c r="E1337" s="139">
        <v>1084.5999999999999</v>
      </c>
      <c r="F1337" s="140">
        <v>5814171.8399999999</v>
      </c>
      <c r="G1337" s="139">
        <v>0</v>
      </c>
      <c r="H1337" s="140">
        <v>0</v>
      </c>
      <c r="I1337" s="140">
        <v>0</v>
      </c>
      <c r="J1337" s="140">
        <v>5814171.8399999999</v>
      </c>
      <c r="K1337" s="139" t="s">
        <v>4989</v>
      </c>
      <c r="L1337" s="139" t="s">
        <v>7</v>
      </c>
      <c r="M1337" s="202"/>
    </row>
    <row r="1338" spans="1:13" ht="20.100000000000001" customHeight="1" x14ac:dyDescent="0.25">
      <c r="A1338" s="139">
        <v>1610</v>
      </c>
      <c r="B1338" s="139" t="s">
        <v>6483</v>
      </c>
      <c r="C1338" s="139" t="s">
        <v>6480</v>
      </c>
      <c r="D1338" s="139">
        <v>993.57500000000005</v>
      </c>
      <c r="E1338" s="139">
        <v>1084.5999999999999</v>
      </c>
      <c r="F1338" s="140">
        <v>1077631.45</v>
      </c>
      <c r="G1338" s="139">
        <v>0</v>
      </c>
      <c r="H1338" s="140">
        <v>0</v>
      </c>
      <c r="I1338" s="140">
        <v>0</v>
      </c>
      <c r="J1338" s="140">
        <v>1077631.45</v>
      </c>
      <c r="K1338" s="139" t="s">
        <v>5028</v>
      </c>
      <c r="L1338" s="139" t="s">
        <v>7</v>
      </c>
      <c r="M1338" s="202"/>
    </row>
    <row r="1339" spans="1:13" ht="20.100000000000001" customHeight="1" x14ac:dyDescent="0.25">
      <c r="A1339" s="139">
        <v>1611</v>
      </c>
      <c r="B1339" s="139" t="s">
        <v>6484</v>
      </c>
      <c r="C1339" s="139" t="s">
        <v>6480</v>
      </c>
      <c r="D1339" s="139">
        <v>1460.0530000000001</v>
      </c>
      <c r="E1339" s="139">
        <v>1084.5999999999999</v>
      </c>
      <c r="F1339" s="140">
        <v>1583573.48</v>
      </c>
      <c r="G1339" s="139">
        <v>0</v>
      </c>
      <c r="H1339" s="140">
        <v>0</v>
      </c>
      <c r="I1339" s="140">
        <v>0</v>
      </c>
      <c r="J1339" s="140">
        <v>1583573.48</v>
      </c>
      <c r="K1339" s="139" t="s">
        <v>5028</v>
      </c>
      <c r="L1339" s="139" t="s">
        <v>7</v>
      </c>
      <c r="M1339" s="202"/>
    </row>
    <row r="1340" spans="1:13" ht="20.100000000000001" customHeight="1" x14ac:dyDescent="0.25">
      <c r="A1340" s="139">
        <v>1612</v>
      </c>
      <c r="B1340" s="139" t="s">
        <v>6485</v>
      </c>
      <c r="C1340" s="139" t="s">
        <v>6480</v>
      </c>
      <c r="D1340" s="139">
        <v>76.147000000000006</v>
      </c>
      <c r="E1340" s="139">
        <v>1084.5999999999999</v>
      </c>
      <c r="F1340" s="140">
        <v>82589.039999999994</v>
      </c>
      <c r="G1340" s="139">
        <v>0</v>
      </c>
      <c r="H1340" s="140">
        <v>0</v>
      </c>
      <c r="I1340" s="140">
        <v>0</v>
      </c>
      <c r="J1340" s="140">
        <v>82589.039999999994</v>
      </c>
      <c r="K1340" s="139" t="s">
        <v>5229</v>
      </c>
      <c r="L1340" s="139" t="s">
        <v>7</v>
      </c>
      <c r="M1340" s="202"/>
    </row>
    <row r="1341" spans="1:13" ht="20.100000000000001" customHeight="1" x14ac:dyDescent="0.25">
      <c r="A1341" s="139">
        <v>1613</v>
      </c>
      <c r="B1341" s="139" t="s">
        <v>5220</v>
      </c>
      <c r="C1341" s="139" t="s">
        <v>6480</v>
      </c>
      <c r="D1341" s="139">
        <v>12784.796</v>
      </c>
      <c r="E1341" s="139">
        <v>1084.5999999999999</v>
      </c>
      <c r="F1341" s="140">
        <v>13866389.74</v>
      </c>
      <c r="G1341" s="139">
        <v>0</v>
      </c>
      <c r="H1341" s="140">
        <v>0</v>
      </c>
      <c r="I1341" s="140">
        <v>0</v>
      </c>
      <c r="J1341" s="140">
        <v>13866389.74</v>
      </c>
      <c r="K1341" s="139" t="s">
        <v>4982</v>
      </c>
      <c r="L1341" s="139" t="s">
        <v>7</v>
      </c>
      <c r="M1341" s="202"/>
    </row>
    <row r="1342" spans="1:13" ht="20.100000000000001" customHeight="1" x14ac:dyDescent="0.25">
      <c r="A1342" s="139">
        <v>1615</v>
      </c>
      <c r="B1342" s="139" t="s">
        <v>6486</v>
      </c>
      <c r="C1342" s="139" t="s">
        <v>6487</v>
      </c>
      <c r="D1342" s="139">
        <v>3444.0329999999999</v>
      </c>
      <c r="E1342" s="139">
        <v>1035.0999999999999</v>
      </c>
      <c r="F1342" s="140">
        <v>3564918.56</v>
      </c>
      <c r="G1342" s="139">
        <v>0</v>
      </c>
      <c r="H1342" s="140">
        <v>0</v>
      </c>
      <c r="I1342" s="140">
        <v>0</v>
      </c>
      <c r="J1342" s="140">
        <v>3564918.56</v>
      </c>
      <c r="K1342" s="139" t="s">
        <v>4978</v>
      </c>
      <c r="L1342" s="139" t="s">
        <v>7</v>
      </c>
      <c r="M1342" s="202"/>
    </row>
    <row r="1343" spans="1:13" ht="20.100000000000001" customHeight="1" x14ac:dyDescent="0.25">
      <c r="A1343" s="139">
        <v>1616</v>
      </c>
      <c r="B1343" s="139" t="s">
        <v>6488</v>
      </c>
      <c r="C1343" s="139" t="s">
        <v>6487</v>
      </c>
      <c r="D1343" s="139">
        <v>3155.9</v>
      </c>
      <c r="E1343" s="139">
        <v>1035.0999999999999</v>
      </c>
      <c r="F1343" s="140">
        <v>3266672.09</v>
      </c>
      <c r="G1343" s="139">
        <v>0</v>
      </c>
      <c r="H1343" s="140">
        <v>0</v>
      </c>
      <c r="I1343" s="140">
        <v>0</v>
      </c>
      <c r="J1343" s="140">
        <v>3266672.09</v>
      </c>
      <c r="K1343" s="139" t="s">
        <v>4978</v>
      </c>
      <c r="L1343" s="139" t="s">
        <v>7</v>
      </c>
      <c r="M1343" s="202"/>
    </row>
    <row r="1344" spans="1:13" ht="20.100000000000001" customHeight="1" x14ac:dyDescent="0.25">
      <c r="A1344" s="139">
        <v>1617</v>
      </c>
      <c r="B1344" s="139" t="s">
        <v>6489</v>
      </c>
      <c r="C1344" s="139" t="s">
        <v>6487</v>
      </c>
      <c r="D1344" s="139">
        <v>6578.9409999999998</v>
      </c>
      <c r="E1344" s="139">
        <v>1035.0999999999999</v>
      </c>
      <c r="F1344" s="140">
        <v>6809861.8300000001</v>
      </c>
      <c r="G1344" s="139">
        <v>0</v>
      </c>
      <c r="H1344" s="140">
        <v>0</v>
      </c>
      <c r="I1344" s="140">
        <v>0</v>
      </c>
      <c r="J1344" s="140">
        <v>6809861.8300000001</v>
      </c>
      <c r="K1344" s="139" t="s">
        <v>4978</v>
      </c>
      <c r="L1344" s="139" t="s">
        <v>7</v>
      </c>
      <c r="M1344" s="202"/>
    </row>
    <row r="1345" spans="1:13" ht="20.100000000000001" customHeight="1" x14ac:dyDescent="0.25">
      <c r="A1345" s="139">
        <v>1618</v>
      </c>
      <c r="B1345" s="139" t="s">
        <v>6490</v>
      </c>
      <c r="C1345" s="139" t="s">
        <v>6487</v>
      </c>
      <c r="D1345" s="139">
        <v>6980.6120000000001</v>
      </c>
      <c r="E1345" s="139">
        <v>1035.0999999999999</v>
      </c>
      <c r="F1345" s="140">
        <v>7225631.4800000004</v>
      </c>
      <c r="G1345" s="139">
        <v>0</v>
      </c>
      <c r="H1345" s="140">
        <v>0</v>
      </c>
      <c r="I1345" s="140">
        <v>0</v>
      </c>
      <c r="J1345" s="140">
        <v>7225631.4800000004</v>
      </c>
      <c r="K1345" s="139" t="s">
        <v>4978</v>
      </c>
      <c r="L1345" s="139" t="s">
        <v>7</v>
      </c>
      <c r="M1345" s="202"/>
    </row>
    <row r="1346" spans="1:13" ht="20.100000000000001" customHeight="1" x14ac:dyDescent="0.25">
      <c r="A1346" s="139">
        <v>1619</v>
      </c>
      <c r="B1346" s="139" t="s">
        <v>6491</v>
      </c>
      <c r="C1346" s="139" t="s">
        <v>6487</v>
      </c>
      <c r="D1346" s="139">
        <v>5698.5110000000004</v>
      </c>
      <c r="E1346" s="139">
        <v>1035.0999999999999</v>
      </c>
      <c r="F1346" s="140">
        <v>5898528.7400000002</v>
      </c>
      <c r="G1346" s="139">
        <v>0</v>
      </c>
      <c r="H1346" s="140">
        <v>0</v>
      </c>
      <c r="I1346" s="140">
        <v>0</v>
      </c>
      <c r="J1346" s="140">
        <v>5898528.7400000002</v>
      </c>
      <c r="K1346" s="139" t="s">
        <v>4989</v>
      </c>
      <c r="L1346" s="139" t="s">
        <v>7</v>
      </c>
      <c r="M1346" s="202"/>
    </row>
    <row r="1347" spans="1:13" ht="20.100000000000001" customHeight="1" x14ac:dyDescent="0.25">
      <c r="A1347" s="139">
        <v>1620</v>
      </c>
      <c r="B1347" s="139" t="s">
        <v>6492</v>
      </c>
      <c r="C1347" s="139" t="s">
        <v>6487</v>
      </c>
      <c r="D1347" s="139">
        <v>783.83600000000001</v>
      </c>
      <c r="E1347" s="139">
        <v>1035.0999999999999</v>
      </c>
      <c r="F1347" s="140">
        <v>811348.64</v>
      </c>
      <c r="G1347" s="139">
        <v>0</v>
      </c>
      <c r="H1347" s="140">
        <v>0</v>
      </c>
      <c r="I1347" s="140">
        <v>0</v>
      </c>
      <c r="J1347" s="140">
        <v>811348.64</v>
      </c>
      <c r="K1347" s="139" t="s">
        <v>4989</v>
      </c>
      <c r="L1347" s="139" t="s">
        <v>7</v>
      </c>
      <c r="M1347" s="202"/>
    </row>
    <row r="1348" spans="1:13" ht="20.100000000000001" customHeight="1" x14ac:dyDescent="0.25">
      <c r="A1348" s="139">
        <v>1621</v>
      </c>
      <c r="B1348" s="139" t="s">
        <v>6493</v>
      </c>
      <c r="C1348" s="139" t="s">
        <v>6487</v>
      </c>
      <c r="D1348" s="139">
        <v>3516.7919999999999</v>
      </c>
      <c r="E1348" s="139">
        <v>1035.0999999999999</v>
      </c>
      <c r="F1348" s="140">
        <v>3640231.4</v>
      </c>
      <c r="G1348" s="139">
        <v>0</v>
      </c>
      <c r="H1348" s="140">
        <v>0</v>
      </c>
      <c r="I1348" s="140">
        <v>0</v>
      </c>
      <c r="J1348" s="140">
        <v>3640231.4</v>
      </c>
      <c r="K1348" s="139" t="s">
        <v>4989</v>
      </c>
      <c r="L1348" s="139" t="s">
        <v>7</v>
      </c>
      <c r="M1348" s="202"/>
    </row>
    <row r="1349" spans="1:13" ht="20.100000000000001" customHeight="1" x14ac:dyDescent="0.25">
      <c r="A1349" s="139">
        <v>1622</v>
      </c>
      <c r="B1349" s="139" t="s">
        <v>6494</v>
      </c>
      <c r="C1349" s="139" t="s">
        <v>6487</v>
      </c>
      <c r="D1349" s="139">
        <v>2393.7570000000001</v>
      </c>
      <c r="E1349" s="139">
        <v>1035.0999999999999</v>
      </c>
      <c r="F1349" s="140">
        <v>2477777.87</v>
      </c>
      <c r="G1349" s="139">
        <v>0</v>
      </c>
      <c r="H1349" s="140">
        <v>0</v>
      </c>
      <c r="I1349" s="140">
        <v>0</v>
      </c>
      <c r="J1349" s="140">
        <v>2477777.87</v>
      </c>
      <c r="K1349" s="139" t="s">
        <v>4989</v>
      </c>
      <c r="L1349" s="139" t="s">
        <v>7</v>
      </c>
      <c r="M1349" s="202"/>
    </row>
    <row r="1350" spans="1:13" ht="20.100000000000001" customHeight="1" x14ac:dyDescent="0.25">
      <c r="A1350" s="139">
        <v>1623</v>
      </c>
      <c r="B1350" s="139" t="s">
        <v>6495</v>
      </c>
      <c r="C1350" s="139" t="s">
        <v>6487</v>
      </c>
      <c r="D1350" s="139">
        <v>11238.531999999999</v>
      </c>
      <c r="E1350" s="139">
        <v>1035.0999999999999</v>
      </c>
      <c r="F1350" s="140">
        <v>11633004.470000001</v>
      </c>
      <c r="G1350" s="139">
        <v>0</v>
      </c>
      <c r="H1350" s="140">
        <v>0</v>
      </c>
      <c r="I1350" s="140">
        <v>0</v>
      </c>
      <c r="J1350" s="140">
        <v>11633004.470000001</v>
      </c>
      <c r="K1350" s="139" t="s">
        <v>4989</v>
      </c>
      <c r="L1350" s="139" t="s">
        <v>7</v>
      </c>
      <c r="M1350" s="202"/>
    </row>
    <row r="1351" spans="1:13" ht="20.100000000000001" customHeight="1" x14ac:dyDescent="0.25">
      <c r="A1351" s="139">
        <v>1624</v>
      </c>
      <c r="B1351" s="139" t="s">
        <v>6496</v>
      </c>
      <c r="C1351" s="139" t="s">
        <v>6487</v>
      </c>
      <c r="D1351" s="139">
        <v>523.24199999999996</v>
      </c>
      <c r="E1351" s="139">
        <v>1035.0999999999999</v>
      </c>
      <c r="F1351" s="140">
        <v>541607.79</v>
      </c>
      <c r="G1351" s="139">
        <v>0</v>
      </c>
      <c r="H1351" s="140">
        <v>0</v>
      </c>
      <c r="I1351" s="140">
        <v>0</v>
      </c>
      <c r="J1351" s="140">
        <v>541607.79</v>
      </c>
      <c r="K1351" s="139" t="s">
        <v>4989</v>
      </c>
      <c r="L1351" s="139" t="s">
        <v>7</v>
      </c>
      <c r="M1351" s="202"/>
    </row>
    <row r="1352" spans="1:13" ht="20.100000000000001" customHeight="1" x14ac:dyDescent="0.25">
      <c r="A1352" s="139">
        <v>1625</v>
      </c>
      <c r="B1352" s="139" t="s">
        <v>6497</v>
      </c>
      <c r="C1352" s="139" t="s">
        <v>6487</v>
      </c>
      <c r="D1352" s="139">
        <v>3064.8939999999998</v>
      </c>
      <c r="E1352" s="139">
        <v>1035.0999999999999</v>
      </c>
      <c r="F1352" s="140">
        <v>3172471.78</v>
      </c>
      <c r="G1352" s="139">
        <v>0</v>
      </c>
      <c r="H1352" s="140">
        <v>0</v>
      </c>
      <c r="I1352" s="140">
        <v>0</v>
      </c>
      <c r="J1352" s="140">
        <v>3172471.78</v>
      </c>
      <c r="K1352" s="139" t="s">
        <v>4989</v>
      </c>
      <c r="L1352" s="139" t="s">
        <v>7</v>
      </c>
      <c r="M1352" s="202"/>
    </row>
    <row r="1353" spans="1:13" ht="20.100000000000001" customHeight="1" x14ac:dyDescent="0.25">
      <c r="A1353" s="139">
        <v>1626</v>
      </c>
      <c r="B1353" s="139" t="s">
        <v>6498</v>
      </c>
      <c r="C1353" s="139" t="s">
        <v>6487</v>
      </c>
      <c r="D1353" s="139">
        <v>2695.252</v>
      </c>
      <c r="E1353" s="139">
        <v>1035.0999999999999</v>
      </c>
      <c r="F1353" s="140">
        <v>2789855.35</v>
      </c>
      <c r="G1353" s="139">
        <v>0</v>
      </c>
      <c r="H1353" s="140">
        <v>0</v>
      </c>
      <c r="I1353" s="140">
        <v>0</v>
      </c>
      <c r="J1353" s="140">
        <v>2789855.35</v>
      </c>
      <c r="K1353" s="139" t="s">
        <v>4989</v>
      </c>
      <c r="L1353" s="139" t="s">
        <v>7</v>
      </c>
      <c r="M1353" s="202"/>
    </row>
    <row r="1354" spans="1:13" ht="20.100000000000001" customHeight="1" x14ac:dyDescent="0.25">
      <c r="A1354" s="139">
        <v>1627</v>
      </c>
      <c r="B1354" s="139" t="s">
        <v>6499</v>
      </c>
      <c r="C1354" s="139" t="s">
        <v>6487</v>
      </c>
      <c r="D1354" s="139">
        <v>882.31899999999996</v>
      </c>
      <c r="E1354" s="139">
        <v>1035.0999999999999</v>
      </c>
      <c r="F1354" s="140">
        <v>913288.4</v>
      </c>
      <c r="G1354" s="139">
        <v>0</v>
      </c>
      <c r="H1354" s="140">
        <v>0</v>
      </c>
      <c r="I1354" s="140">
        <v>0</v>
      </c>
      <c r="J1354" s="140">
        <v>913288.4</v>
      </c>
      <c r="K1354" s="139" t="s">
        <v>4989</v>
      </c>
      <c r="L1354" s="139" t="s">
        <v>7</v>
      </c>
      <c r="M1354" s="202"/>
    </row>
    <row r="1355" spans="1:13" ht="20.100000000000001" customHeight="1" x14ac:dyDescent="0.25">
      <c r="A1355" s="139">
        <v>1628</v>
      </c>
      <c r="B1355" s="139" t="s">
        <v>6500</v>
      </c>
      <c r="C1355" s="139" t="s">
        <v>6487</v>
      </c>
      <c r="D1355" s="139">
        <v>1401.7329999999999</v>
      </c>
      <c r="E1355" s="139">
        <v>1035.0999999999999</v>
      </c>
      <c r="F1355" s="140">
        <v>1450933.83</v>
      </c>
      <c r="G1355" s="139">
        <v>0</v>
      </c>
      <c r="H1355" s="140">
        <v>0</v>
      </c>
      <c r="I1355" s="140">
        <v>0</v>
      </c>
      <c r="J1355" s="140">
        <v>1450933.83</v>
      </c>
      <c r="K1355" s="139" t="s">
        <v>4989</v>
      </c>
      <c r="L1355" s="139" t="s">
        <v>7</v>
      </c>
      <c r="M1355" s="202"/>
    </row>
    <row r="1356" spans="1:13" ht="20.100000000000001" customHeight="1" x14ac:dyDescent="0.25">
      <c r="A1356" s="139">
        <v>1629</v>
      </c>
      <c r="B1356" s="139" t="s">
        <v>6501</v>
      </c>
      <c r="C1356" s="139" t="s">
        <v>6487</v>
      </c>
      <c r="D1356" s="139">
        <v>3698.6010000000001</v>
      </c>
      <c r="E1356" s="139">
        <v>1035.0999999999999</v>
      </c>
      <c r="F1356" s="140">
        <v>3828421.9</v>
      </c>
      <c r="G1356" s="139">
        <v>0</v>
      </c>
      <c r="H1356" s="140">
        <v>0</v>
      </c>
      <c r="I1356" s="140">
        <v>0</v>
      </c>
      <c r="J1356" s="140">
        <v>3828421.9</v>
      </c>
      <c r="K1356" s="139" t="s">
        <v>4989</v>
      </c>
      <c r="L1356" s="139" t="s">
        <v>7</v>
      </c>
      <c r="M1356" s="202"/>
    </row>
    <row r="1357" spans="1:13" ht="20.100000000000001" customHeight="1" x14ac:dyDescent="0.25">
      <c r="A1357" s="139">
        <v>1630</v>
      </c>
      <c r="B1357" s="139" t="s">
        <v>6502</v>
      </c>
      <c r="C1357" s="139" t="s">
        <v>6487</v>
      </c>
      <c r="D1357" s="139">
        <v>2275.9119999999998</v>
      </c>
      <c r="E1357" s="139">
        <v>1035.0999999999999</v>
      </c>
      <c r="F1357" s="140">
        <v>2355796.5099999998</v>
      </c>
      <c r="G1357" s="139">
        <v>0</v>
      </c>
      <c r="H1357" s="140">
        <v>0</v>
      </c>
      <c r="I1357" s="140">
        <v>0</v>
      </c>
      <c r="J1357" s="140">
        <v>2355796.5099999998</v>
      </c>
      <c r="K1357" s="139" t="s">
        <v>4989</v>
      </c>
      <c r="L1357" s="139" t="s">
        <v>7</v>
      </c>
      <c r="M1357" s="202"/>
    </row>
    <row r="1358" spans="1:13" ht="20.100000000000001" customHeight="1" x14ac:dyDescent="0.25">
      <c r="A1358" s="139">
        <v>1631</v>
      </c>
      <c r="B1358" s="139" t="s">
        <v>6503</v>
      </c>
      <c r="C1358" s="139" t="s">
        <v>6487</v>
      </c>
      <c r="D1358" s="139">
        <v>2344.04</v>
      </c>
      <c r="E1358" s="139">
        <v>1035.0999999999999</v>
      </c>
      <c r="F1358" s="140">
        <v>2426315.7999999998</v>
      </c>
      <c r="G1358" s="139">
        <v>0</v>
      </c>
      <c r="H1358" s="140">
        <v>0</v>
      </c>
      <c r="I1358" s="140">
        <v>0</v>
      </c>
      <c r="J1358" s="140">
        <v>2426315.7999999998</v>
      </c>
      <c r="K1358" s="139" t="s">
        <v>4989</v>
      </c>
      <c r="L1358" s="139" t="s">
        <v>7</v>
      </c>
      <c r="M1358" s="202"/>
    </row>
    <row r="1359" spans="1:13" ht="20.100000000000001" customHeight="1" x14ac:dyDescent="0.25">
      <c r="A1359" s="139">
        <v>1632</v>
      </c>
      <c r="B1359" s="139" t="s">
        <v>6504</v>
      </c>
      <c r="C1359" s="139" t="s">
        <v>6487</v>
      </c>
      <c r="D1359" s="139">
        <v>946.30499999999995</v>
      </c>
      <c r="E1359" s="139">
        <v>1035.0999999999999</v>
      </c>
      <c r="F1359" s="140">
        <v>979520.31</v>
      </c>
      <c r="G1359" s="139">
        <v>0</v>
      </c>
      <c r="H1359" s="140">
        <v>0</v>
      </c>
      <c r="I1359" s="140">
        <v>0</v>
      </c>
      <c r="J1359" s="140">
        <v>979520.31</v>
      </c>
      <c r="K1359" s="139" t="s">
        <v>4989</v>
      </c>
      <c r="L1359" s="139" t="s">
        <v>7</v>
      </c>
      <c r="M1359" s="202"/>
    </row>
    <row r="1360" spans="1:13" ht="20.100000000000001" customHeight="1" x14ac:dyDescent="0.25">
      <c r="A1360" s="139">
        <v>1633</v>
      </c>
      <c r="B1360" s="139" t="s">
        <v>6505</v>
      </c>
      <c r="C1360" s="139" t="s">
        <v>6487</v>
      </c>
      <c r="D1360" s="139">
        <v>1844.635</v>
      </c>
      <c r="E1360" s="139">
        <v>1035.0999999999999</v>
      </c>
      <c r="F1360" s="140">
        <v>1909381.69</v>
      </c>
      <c r="G1360" s="139">
        <v>0</v>
      </c>
      <c r="H1360" s="140">
        <v>0</v>
      </c>
      <c r="I1360" s="140">
        <v>0</v>
      </c>
      <c r="J1360" s="140">
        <v>1909381.69</v>
      </c>
      <c r="K1360" s="139" t="s">
        <v>4989</v>
      </c>
      <c r="L1360" s="139" t="s">
        <v>7</v>
      </c>
      <c r="M1360" s="202"/>
    </row>
    <row r="1361" spans="1:13" ht="20.100000000000001" customHeight="1" x14ac:dyDescent="0.25">
      <c r="A1361" s="139">
        <v>1634</v>
      </c>
      <c r="B1361" s="139" t="s">
        <v>6506</v>
      </c>
      <c r="C1361" s="139" t="s">
        <v>6487</v>
      </c>
      <c r="D1361" s="139">
        <v>1953.0309999999999</v>
      </c>
      <c r="E1361" s="139">
        <v>1035.0999999999999</v>
      </c>
      <c r="F1361" s="140">
        <v>2021582.39</v>
      </c>
      <c r="G1361" s="139">
        <v>0</v>
      </c>
      <c r="H1361" s="140">
        <v>0</v>
      </c>
      <c r="I1361" s="140">
        <v>0</v>
      </c>
      <c r="J1361" s="140">
        <v>2021582.39</v>
      </c>
      <c r="K1361" s="139" t="s">
        <v>4989</v>
      </c>
      <c r="L1361" s="139" t="s">
        <v>7</v>
      </c>
      <c r="M1361" s="202"/>
    </row>
    <row r="1362" spans="1:13" ht="20.100000000000001" customHeight="1" x14ac:dyDescent="0.25">
      <c r="A1362" s="139">
        <v>1635</v>
      </c>
      <c r="B1362" s="139" t="s">
        <v>6507</v>
      </c>
      <c r="C1362" s="139" t="s">
        <v>6487</v>
      </c>
      <c r="D1362" s="139">
        <v>2644.2379999999998</v>
      </c>
      <c r="E1362" s="139">
        <v>1035.0999999999999</v>
      </c>
      <c r="F1362" s="140">
        <v>2737050.75</v>
      </c>
      <c r="G1362" s="139">
        <v>0</v>
      </c>
      <c r="H1362" s="140">
        <v>0</v>
      </c>
      <c r="I1362" s="140">
        <v>0</v>
      </c>
      <c r="J1362" s="140">
        <v>2737050.75</v>
      </c>
      <c r="K1362" s="139" t="s">
        <v>4989</v>
      </c>
      <c r="L1362" s="139" t="s">
        <v>7</v>
      </c>
      <c r="M1362" s="202"/>
    </row>
    <row r="1363" spans="1:13" ht="20.100000000000001" customHeight="1" x14ac:dyDescent="0.25">
      <c r="A1363" s="139">
        <v>1636</v>
      </c>
      <c r="B1363" s="139" t="s">
        <v>6508</v>
      </c>
      <c r="C1363" s="139" t="s">
        <v>6487</v>
      </c>
      <c r="D1363" s="139">
        <v>1521.876</v>
      </c>
      <c r="E1363" s="139">
        <v>1035.0999999999999</v>
      </c>
      <c r="F1363" s="140">
        <v>1575293.85</v>
      </c>
      <c r="G1363" s="139">
        <v>0</v>
      </c>
      <c r="H1363" s="140">
        <v>0</v>
      </c>
      <c r="I1363" s="140">
        <v>0</v>
      </c>
      <c r="J1363" s="140">
        <v>1575293.85</v>
      </c>
      <c r="K1363" s="139" t="s">
        <v>4989</v>
      </c>
      <c r="L1363" s="139" t="s">
        <v>7</v>
      </c>
      <c r="M1363" s="202"/>
    </row>
    <row r="1364" spans="1:13" ht="20.100000000000001" customHeight="1" x14ac:dyDescent="0.25">
      <c r="A1364" s="139">
        <v>1637</v>
      </c>
      <c r="B1364" s="139" t="s">
        <v>6509</v>
      </c>
      <c r="C1364" s="139" t="s">
        <v>6487</v>
      </c>
      <c r="D1364" s="139">
        <v>2418.8690000000001</v>
      </c>
      <c r="E1364" s="139">
        <v>1035.0999999999999</v>
      </c>
      <c r="F1364" s="140">
        <v>2503771.2999999998</v>
      </c>
      <c r="G1364" s="139">
        <v>0</v>
      </c>
      <c r="H1364" s="140">
        <v>0</v>
      </c>
      <c r="I1364" s="140">
        <v>0</v>
      </c>
      <c r="J1364" s="140">
        <v>2503771.2999999998</v>
      </c>
      <c r="K1364" s="139" t="s">
        <v>4989</v>
      </c>
      <c r="L1364" s="139" t="s">
        <v>7</v>
      </c>
      <c r="M1364" s="202"/>
    </row>
    <row r="1365" spans="1:13" ht="20.100000000000001" customHeight="1" x14ac:dyDescent="0.25">
      <c r="A1365" s="139">
        <v>1638</v>
      </c>
      <c r="B1365" s="139" t="s">
        <v>6510</v>
      </c>
      <c r="C1365" s="139" t="s">
        <v>6487</v>
      </c>
      <c r="D1365" s="139">
        <v>383.29500000000002</v>
      </c>
      <c r="E1365" s="139">
        <v>1035.0999999999999</v>
      </c>
      <c r="F1365" s="140">
        <v>396748.65</v>
      </c>
      <c r="G1365" s="139">
        <v>0</v>
      </c>
      <c r="H1365" s="140">
        <v>0</v>
      </c>
      <c r="I1365" s="140">
        <v>0</v>
      </c>
      <c r="J1365" s="140">
        <v>396748.65</v>
      </c>
      <c r="K1365" s="139" t="s">
        <v>4989</v>
      </c>
      <c r="L1365" s="139" t="s">
        <v>7</v>
      </c>
      <c r="M1365" s="202"/>
    </row>
    <row r="1366" spans="1:13" ht="20.100000000000001" customHeight="1" x14ac:dyDescent="0.25">
      <c r="A1366" s="139">
        <v>1639</v>
      </c>
      <c r="B1366" s="139" t="s">
        <v>6511</v>
      </c>
      <c r="C1366" s="139" t="s">
        <v>6487</v>
      </c>
      <c r="D1366" s="139">
        <v>666.70600000000002</v>
      </c>
      <c r="E1366" s="139">
        <v>1035.0999999999999</v>
      </c>
      <c r="F1366" s="140">
        <v>690107.38</v>
      </c>
      <c r="G1366" s="139">
        <v>0</v>
      </c>
      <c r="H1366" s="140">
        <v>0</v>
      </c>
      <c r="I1366" s="140">
        <v>0</v>
      </c>
      <c r="J1366" s="140">
        <v>690107.38</v>
      </c>
      <c r="K1366" s="139" t="s">
        <v>4989</v>
      </c>
      <c r="L1366" s="139" t="s">
        <v>7</v>
      </c>
      <c r="M1366" s="202"/>
    </row>
    <row r="1367" spans="1:13" ht="20.100000000000001" customHeight="1" x14ac:dyDescent="0.25">
      <c r="A1367" s="139">
        <v>1640</v>
      </c>
      <c r="B1367" s="139" t="s">
        <v>6512</v>
      </c>
      <c r="C1367" s="139" t="s">
        <v>6487</v>
      </c>
      <c r="D1367" s="139">
        <v>5242.1949999999997</v>
      </c>
      <c r="E1367" s="139">
        <v>1035.0999999999999</v>
      </c>
      <c r="F1367" s="140">
        <v>5426196.04</v>
      </c>
      <c r="G1367" s="139">
        <v>0</v>
      </c>
      <c r="H1367" s="140">
        <v>0</v>
      </c>
      <c r="I1367" s="140">
        <v>0</v>
      </c>
      <c r="J1367" s="140">
        <v>5426196.04</v>
      </c>
      <c r="K1367" s="139" t="s">
        <v>4989</v>
      </c>
      <c r="L1367" s="139" t="s">
        <v>7</v>
      </c>
      <c r="M1367" s="202"/>
    </row>
    <row r="1368" spans="1:13" ht="20.100000000000001" customHeight="1" x14ac:dyDescent="0.25">
      <c r="A1368" s="139">
        <v>1644</v>
      </c>
      <c r="B1368" s="139" t="s">
        <v>6513</v>
      </c>
      <c r="C1368" s="139" t="s">
        <v>6487</v>
      </c>
      <c r="D1368" s="139">
        <v>282.767</v>
      </c>
      <c r="E1368" s="139">
        <v>1035.0999999999999</v>
      </c>
      <c r="F1368" s="140">
        <v>292692.12</v>
      </c>
      <c r="G1368" s="139">
        <v>0</v>
      </c>
      <c r="H1368" s="140">
        <v>0</v>
      </c>
      <c r="I1368" s="140">
        <v>0</v>
      </c>
      <c r="J1368" s="140">
        <v>292692.12</v>
      </c>
      <c r="K1368" s="139" t="s">
        <v>4982</v>
      </c>
      <c r="L1368" s="139" t="s">
        <v>7</v>
      </c>
      <c r="M1368" s="202"/>
    </row>
    <row r="1369" spans="1:13" ht="20.100000000000001" customHeight="1" x14ac:dyDescent="0.25">
      <c r="A1369" s="139">
        <v>1645</v>
      </c>
      <c r="B1369" s="139" t="s">
        <v>6514</v>
      </c>
      <c r="C1369" s="139" t="s">
        <v>6487</v>
      </c>
      <c r="D1369" s="139">
        <v>458.2</v>
      </c>
      <c r="E1369" s="139">
        <v>1035.0999999999999</v>
      </c>
      <c r="F1369" s="140">
        <v>474282.82</v>
      </c>
      <c r="G1369" s="139">
        <v>0</v>
      </c>
      <c r="H1369" s="140">
        <v>0</v>
      </c>
      <c r="I1369" s="140">
        <v>0</v>
      </c>
      <c r="J1369" s="140">
        <v>474282.82</v>
      </c>
      <c r="K1369" s="139" t="s">
        <v>4982</v>
      </c>
      <c r="L1369" s="139" t="s">
        <v>7</v>
      </c>
      <c r="M1369" s="202"/>
    </row>
    <row r="1370" spans="1:13" ht="20.100000000000001" customHeight="1" x14ac:dyDescent="0.25">
      <c r="A1370" s="139">
        <v>1646</v>
      </c>
      <c r="B1370" s="139" t="s">
        <v>6515</v>
      </c>
      <c r="C1370" s="139" t="s">
        <v>6487</v>
      </c>
      <c r="D1370" s="139">
        <v>590.29499999999996</v>
      </c>
      <c r="E1370" s="139">
        <v>1035.0999999999999</v>
      </c>
      <c r="F1370" s="140">
        <v>611014.35</v>
      </c>
      <c r="G1370" s="139">
        <v>0</v>
      </c>
      <c r="H1370" s="140">
        <v>0</v>
      </c>
      <c r="I1370" s="140">
        <v>0</v>
      </c>
      <c r="J1370" s="140">
        <v>611014.35</v>
      </c>
      <c r="K1370" s="139" t="s">
        <v>4982</v>
      </c>
      <c r="L1370" s="139" t="s">
        <v>7</v>
      </c>
      <c r="M1370" s="202"/>
    </row>
    <row r="1371" spans="1:13" ht="20.100000000000001" customHeight="1" x14ac:dyDescent="0.25">
      <c r="A1371" s="139">
        <v>1647</v>
      </c>
      <c r="B1371" s="139" t="s">
        <v>6516</v>
      </c>
      <c r="C1371" s="139" t="s">
        <v>6487</v>
      </c>
      <c r="D1371" s="139">
        <v>109.199</v>
      </c>
      <c r="E1371" s="139">
        <v>1035.0999999999999</v>
      </c>
      <c r="F1371" s="140">
        <v>113031.88</v>
      </c>
      <c r="G1371" s="139">
        <v>0</v>
      </c>
      <c r="H1371" s="140">
        <v>0</v>
      </c>
      <c r="I1371" s="140">
        <v>0</v>
      </c>
      <c r="J1371" s="140">
        <v>113031.88</v>
      </c>
      <c r="K1371" s="139" t="s">
        <v>4982</v>
      </c>
      <c r="L1371" s="139" t="s">
        <v>7</v>
      </c>
      <c r="M1371" s="202"/>
    </row>
    <row r="1372" spans="1:13" ht="20.100000000000001" customHeight="1" x14ac:dyDescent="0.25">
      <c r="A1372" s="139">
        <v>1648</v>
      </c>
      <c r="B1372" s="139" t="s">
        <v>6517</v>
      </c>
      <c r="C1372" s="139" t="s">
        <v>6487</v>
      </c>
      <c r="D1372" s="139">
        <v>173087.99799999999</v>
      </c>
      <c r="E1372" s="139">
        <v>1035.0999999999999</v>
      </c>
      <c r="F1372" s="140">
        <v>179163386.72999999</v>
      </c>
      <c r="G1372" s="139">
        <v>0</v>
      </c>
      <c r="H1372" s="140">
        <v>0</v>
      </c>
      <c r="I1372" s="140">
        <v>0</v>
      </c>
      <c r="J1372" s="140">
        <v>179163386.72999999</v>
      </c>
      <c r="K1372" s="139" t="s">
        <v>4982</v>
      </c>
      <c r="L1372" s="139" t="s">
        <v>7</v>
      </c>
      <c r="M1372" s="202"/>
    </row>
    <row r="1373" spans="1:13" ht="20.100000000000001" customHeight="1" x14ac:dyDescent="0.25">
      <c r="A1373" s="139">
        <v>1649</v>
      </c>
      <c r="B1373" s="139" t="s">
        <v>6518</v>
      </c>
      <c r="C1373" s="139" t="s">
        <v>6519</v>
      </c>
      <c r="D1373" s="139">
        <v>2797.7310000000002</v>
      </c>
      <c r="E1373" s="139">
        <v>1150</v>
      </c>
      <c r="F1373" s="140">
        <v>3217390.65</v>
      </c>
      <c r="G1373" s="139">
        <v>0</v>
      </c>
      <c r="H1373" s="140">
        <v>0</v>
      </c>
      <c r="I1373" s="140">
        <v>0</v>
      </c>
      <c r="J1373" s="140">
        <v>3217390.65</v>
      </c>
      <c r="K1373" s="139" t="s">
        <v>4978</v>
      </c>
      <c r="L1373" s="139" t="s">
        <v>7</v>
      </c>
      <c r="M1373" s="202"/>
    </row>
    <row r="1374" spans="1:13" ht="20.100000000000001" customHeight="1" x14ac:dyDescent="0.25">
      <c r="A1374" s="139">
        <v>1650</v>
      </c>
      <c r="B1374" s="139" t="s">
        <v>6520</v>
      </c>
      <c r="C1374" s="139" t="s">
        <v>6519</v>
      </c>
      <c r="D1374" s="139">
        <v>5085.7030000000004</v>
      </c>
      <c r="E1374" s="139">
        <v>1035.0999999999999</v>
      </c>
      <c r="F1374" s="140">
        <v>5264211.18</v>
      </c>
      <c r="G1374" s="139">
        <v>0</v>
      </c>
      <c r="H1374" s="140">
        <v>0</v>
      </c>
      <c r="I1374" s="140">
        <v>0</v>
      </c>
      <c r="J1374" s="140">
        <v>5264211.18</v>
      </c>
      <c r="K1374" s="139" t="s">
        <v>4978</v>
      </c>
      <c r="L1374" s="139" t="s">
        <v>7</v>
      </c>
      <c r="M1374" s="202"/>
    </row>
    <row r="1375" spans="1:13" ht="20.100000000000001" customHeight="1" x14ac:dyDescent="0.25">
      <c r="A1375" s="139">
        <v>1651</v>
      </c>
      <c r="B1375" s="139" t="s">
        <v>6521</v>
      </c>
      <c r="C1375" s="139" t="s">
        <v>6519</v>
      </c>
      <c r="D1375" s="139">
        <v>5989.7659999999996</v>
      </c>
      <c r="E1375" s="139">
        <v>1035.0999999999999</v>
      </c>
      <c r="F1375" s="140">
        <v>6200006.79</v>
      </c>
      <c r="G1375" s="139">
        <v>0</v>
      </c>
      <c r="H1375" s="140">
        <v>0</v>
      </c>
      <c r="I1375" s="140">
        <v>0</v>
      </c>
      <c r="J1375" s="140">
        <v>6200006.79</v>
      </c>
      <c r="K1375" s="139" t="s">
        <v>4978</v>
      </c>
      <c r="L1375" s="139" t="s">
        <v>7</v>
      </c>
      <c r="M1375" s="202"/>
    </row>
    <row r="1376" spans="1:13" ht="20.100000000000001" customHeight="1" x14ac:dyDescent="0.25">
      <c r="A1376" s="139">
        <v>1652</v>
      </c>
      <c r="B1376" s="139" t="s">
        <v>6522</v>
      </c>
      <c r="C1376" s="139" t="s">
        <v>6519</v>
      </c>
      <c r="D1376" s="139">
        <v>1888.5219999999999</v>
      </c>
      <c r="E1376" s="139">
        <v>1035.0999999999999</v>
      </c>
      <c r="F1376" s="140">
        <v>1954809.12</v>
      </c>
      <c r="G1376" s="139">
        <v>0</v>
      </c>
      <c r="H1376" s="140">
        <v>0</v>
      </c>
      <c r="I1376" s="140">
        <v>0</v>
      </c>
      <c r="J1376" s="140">
        <v>1954809.12</v>
      </c>
      <c r="K1376" s="139" t="s">
        <v>4978</v>
      </c>
      <c r="L1376" s="139" t="s">
        <v>7</v>
      </c>
      <c r="M1376" s="202"/>
    </row>
    <row r="1377" spans="1:13" ht="20.100000000000001" customHeight="1" x14ac:dyDescent="0.25">
      <c r="A1377" s="139">
        <v>1653</v>
      </c>
      <c r="B1377" s="139" t="s">
        <v>6523</v>
      </c>
      <c r="C1377" s="139" t="s">
        <v>6519</v>
      </c>
      <c r="D1377" s="139">
        <v>1015.169</v>
      </c>
      <c r="E1377" s="139">
        <v>1035.0999999999999</v>
      </c>
      <c r="F1377" s="140">
        <v>1050801.43</v>
      </c>
      <c r="G1377" s="139">
        <v>0</v>
      </c>
      <c r="H1377" s="140">
        <v>0</v>
      </c>
      <c r="I1377" s="140">
        <v>0</v>
      </c>
      <c r="J1377" s="140">
        <v>1050801.43</v>
      </c>
      <c r="K1377" s="139" t="s">
        <v>4989</v>
      </c>
      <c r="L1377" s="139" t="s">
        <v>7</v>
      </c>
      <c r="M1377" s="202"/>
    </row>
    <row r="1378" spans="1:13" ht="20.100000000000001" customHeight="1" x14ac:dyDescent="0.25">
      <c r="A1378" s="139">
        <v>1654</v>
      </c>
      <c r="B1378" s="139" t="s">
        <v>6524</v>
      </c>
      <c r="C1378" s="139" t="s">
        <v>6519</v>
      </c>
      <c r="D1378" s="139">
        <v>155.172</v>
      </c>
      <c r="E1378" s="139">
        <v>1035.0999999999999</v>
      </c>
      <c r="F1378" s="140">
        <v>160618.54</v>
      </c>
      <c r="G1378" s="139">
        <v>0</v>
      </c>
      <c r="H1378" s="140">
        <v>0</v>
      </c>
      <c r="I1378" s="140">
        <v>0</v>
      </c>
      <c r="J1378" s="140">
        <v>160618.54</v>
      </c>
      <c r="K1378" s="139" t="s">
        <v>4989</v>
      </c>
      <c r="L1378" s="139" t="s">
        <v>7</v>
      </c>
      <c r="M1378" s="202"/>
    </row>
    <row r="1379" spans="1:13" ht="20.100000000000001" customHeight="1" x14ac:dyDescent="0.25">
      <c r="A1379" s="139">
        <v>1655</v>
      </c>
      <c r="B1379" s="139" t="s">
        <v>6525</v>
      </c>
      <c r="C1379" s="139" t="s">
        <v>6519</v>
      </c>
      <c r="D1379" s="139">
        <v>1016.649</v>
      </c>
      <c r="E1379" s="139">
        <v>1035.0999999999999</v>
      </c>
      <c r="F1379" s="140">
        <v>1052333.3799999999</v>
      </c>
      <c r="G1379" s="139">
        <v>0</v>
      </c>
      <c r="H1379" s="140">
        <v>0</v>
      </c>
      <c r="I1379" s="140">
        <v>0</v>
      </c>
      <c r="J1379" s="140">
        <v>1052333.3799999999</v>
      </c>
      <c r="K1379" s="139" t="s">
        <v>4989</v>
      </c>
      <c r="L1379" s="139" t="s">
        <v>7</v>
      </c>
      <c r="M1379" s="202"/>
    </row>
    <row r="1380" spans="1:13" ht="20.100000000000001" customHeight="1" x14ac:dyDescent="0.25">
      <c r="A1380" s="139">
        <v>1656</v>
      </c>
      <c r="B1380" s="139" t="s">
        <v>6526</v>
      </c>
      <c r="C1380" s="139" t="s">
        <v>6519</v>
      </c>
      <c r="D1380" s="139">
        <v>1258.8</v>
      </c>
      <c r="E1380" s="139">
        <v>1035.0999999999999</v>
      </c>
      <c r="F1380" s="140">
        <v>1302983.8799999999</v>
      </c>
      <c r="G1380" s="139">
        <v>0</v>
      </c>
      <c r="H1380" s="140">
        <v>0</v>
      </c>
      <c r="I1380" s="140">
        <v>0</v>
      </c>
      <c r="J1380" s="140">
        <v>1302983.8799999999</v>
      </c>
      <c r="K1380" s="139" t="s">
        <v>4989</v>
      </c>
      <c r="L1380" s="139" t="s">
        <v>7</v>
      </c>
      <c r="M1380" s="202"/>
    </row>
    <row r="1381" spans="1:13" ht="20.100000000000001" customHeight="1" x14ac:dyDescent="0.25">
      <c r="A1381" s="139">
        <v>1657</v>
      </c>
      <c r="B1381" s="139" t="s">
        <v>6527</v>
      </c>
      <c r="C1381" s="139" t="s">
        <v>6519</v>
      </c>
      <c r="D1381" s="139">
        <v>974.13</v>
      </c>
      <c r="E1381" s="139">
        <v>1035.0999999999999</v>
      </c>
      <c r="F1381" s="140">
        <v>1008321.96</v>
      </c>
      <c r="G1381" s="139">
        <v>0</v>
      </c>
      <c r="H1381" s="140">
        <v>0</v>
      </c>
      <c r="I1381" s="140">
        <v>0</v>
      </c>
      <c r="J1381" s="140">
        <v>1008321.96</v>
      </c>
      <c r="K1381" s="139" t="s">
        <v>4989</v>
      </c>
      <c r="L1381" s="139" t="s">
        <v>7</v>
      </c>
      <c r="M1381" s="202"/>
    </row>
    <row r="1382" spans="1:13" ht="20.100000000000001" customHeight="1" x14ac:dyDescent="0.25">
      <c r="A1382" s="139">
        <v>1658</v>
      </c>
      <c r="B1382" s="139" t="s">
        <v>6528</v>
      </c>
      <c r="C1382" s="139" t="s">
        <v>6519</v>
      </c>
      <c r="D1382" s="139">
        <v>991.89300000000003</v>
      </c>
      <c r="E1382" s="139">
        <v>1035.0999999999999</v>
      </c>
      <c r="F1382" s="140">
        <v>1026708.44</v>
      </c>
      <c r="G1382" s="139">
        <v>0</v>
      </c>
      <c r="H1382" s="140">
        <v>0</v>
      </c>
      <c r="I1382" s="140">
        <v>0</v>
      </c>
      <c r="J1382" s="140">
        <v>1026708.44</v>
      </c>
      <c r="K1382" s="139" t="s">
        <v>4989</v>
      </c>
      <c r="L1382" s="139" t="s">
        <v>7</v>
      </c>
      <c r="M1382" s="202"/>
    </row>
    <row r="1383" spans="1:13" ht="20.100000000000001" customHeight="1" x14ac:dyDescent="0.25">
      <c r="A1383" s="139">
        <v>1661</v>
      </c>
      <c r="B1383" s="139" t="s">
        <v>6529</v>
      </c>
      <c r="C1383" s="139" t="s">
        <v>6519</v>
      </c>
      <c r="D1383" s="139">
        <v>31928.345000000001</v>
      </c>
      <c r="E1383" s="139">
        <v>1035.0999999999999</v>
      </c>
      <c r="F1383" s="140">
        <v>33049029.91</v>
      </c>
      <c r="G1383" s="139">
        <v>0</v>
      </c>
      <c r="H1383" s="140">
        <v>0</v>
      </c>
      <c r="I1383" s="140">
        <v>0</v>
      </c>
      <c r="J1383" s="140">
        <v>33049029.91</v>
      </c>
      <c r="K1383" s="139" t="s">
        <v>5043</v>
      </c>
      <c r="L1383" s="139" t="s">
        <v>7</v>
      </c>
      <c r="M1383" s="202"/>
    </row>
    <row r="1384" spans="1:13" ht="20.100000000000001" customHeight="1" x14ac:dyDescent="0.25">
      <c r="A1384" s="139">
        <v>1662</v>
      </c>
      <c r="B1384" s="139" t="s">
        <v>6530</v>
      </c>
      <c r="C1384" s="139" t="s">
        <v>6519</v>
      </c>
      <c r="D1384" s="139">
        <v>3141.24</v>
      </c>
      <c r="E1384" s="139">
        <v>1035.0999999999999</v>
      </c>
      <c r="F1384" s="140">
        <v>3251497.52</v>
      </c>
      <c r="G1384" s="139">
        <v>0</v>
      </c>
      <c r="H1384" s="140">
        <v>0</v>
      </c>
      <c r="I1384" s="140">
        <v>0</v>
      </c>
      <c r="J1384" s="140">
        <v>3251497.52</v>
      </c>
      <c r="K1384" s="139" t="s">
        <v>5043</v>
      </c>
      <c r="L1384" s="139" t="s">
        <v>7</v>
      </c>
      <c r="M1384" s="202"/>
    </row>
    <row r="1385" spans="1:13" ht="20.100000000000001" customHeight="1" x14ac:dyDescent="0.25">
      <c r="A1385" s="139">
        <v>1663</v>
      </c>
      <c r="B1385" s="139" t="s">
        <v>6531</v>
      </c>
      <c r="C1385" s="139" t="s">
        <v>6519</v>
      </c>
      <c r="D1385" s="139">
        <v>37056.858</v>
      </c>
      <c r="E1385" s="139">
        <v>1035.0999999999999</v>
      </c>
      <c r="F1385" s="140">
        <v>38357553.719999999</v>
      </c>
      <c r="G1385" s="139">
        <v>0</v>
      </c>
      <c r="H1385" s="140">
        <v>0</v>
      </c>
      <c r="I1385" s="140">
        <v>0</v>
      </c>
      <c r="J1385" s="140">
        <v>38357553.719999999</v>
      </c>
      <c r="K1385" s="139" t="s">
        <v>5043</v>
      </c>
      <c r="L1385" s="139" t="s">
        <v>7</v>
      </c>
      <c r="M1385" s="202"/>
    </row>
    <row r="1386" spans="1:13" ht="20.100000000000001" customHeight="1" x14ac:dyDescent="0.25">
      <c r="A1386" s="139">
        <v>1665</v>
      </c>
      <c r="B1386" s="139" t="s">
        <v>6532</v>
      </c>
      <c r="C1386" s="139" t="s">
        <v>6519</v>
      </c>
      <c r="D1386" s="139">
        <v>945.39400000000001</v>
      </c>
      <c r="E1386" s="139">
        <v>1035.0999999999999</v>
      </c>
      <c r="F1386" s="140">
        <v>978577.33</v>
      </c>
      <c r="G1386" s="139">
        <v>0</v>
      </c>
      <c r="H1386" s="140">
        <v>0</v>
      </c>
      <c r="I1386" s="140">
        <v>0</v>
      </c>
      <c r="J1386" s="140">
        <v>978577.33</v>
      </c>
      <c r="K1386" s="139" t="s">
        <v>5043</v>
      </c>
      <c r="L1386" s="139" t="s">
        <v>7</v>
      </c>
      <c r="M1386" s="202"/>
    </row>
    <row r="1387" spans="1:13" ht="20.100000000000001" customHeight="1" x14ac:dyDescent="0.25">
      <c r="A1387" s="139">
        <v>1666</v>
      </c>
      <c r="B1387" s="139" t="s">
        <v>6533</v>
      </c>
      <c r="C1387" s="139" t="s">
        <v>6519</v>
      </c>
      <c r="D1387" s="139">
        <v>2859.6590000000001</v>
      </c>
      <c r="E1387" s="139">
        <v>1035.0999999999999</v>
      </c>
      <c r="F1387" s="140">
        <v>2960033.03</v>
      </c>
      <c r="G1387" s="139">
        <v>0</v>
      </c>
      <c r="H1387" s="140">
        <v>0</v>
      </c>
      <c r="I1387" s="140">
        <v>0</v>
      </c>
      <c r="J1387" s="140">
        <v>2960033.03</v>
      </c>
      <c r="K1387" s="139" t="s">
        <v>5043</v>
      </c>
      <c r="L1387" s="139" t="s">
        <v>7</v>
      </c>
      <c r="M1387" s="202"/>
    </row>
    <row r="1388" spans="1:13" ht="20.100000000000001" customHeight="1" x14ac:dyDescent="0.25">
      <c r="A1388" s="139">
        <v>1667</v>
      </c>
      <c r="B1388" s="139" t="s">
        <v>6534</v>
      </c>
      <c r="C1388" s="139" t="s">
        <v>6519</v>
      </c>
      <c r="D1388" s="139">
        <v>7401.4110000000001</v>
      </c>
      <c r="E1388" s="139">
        <v>1035.0999999999999</v>
      </c>
      <c r="F1388" s="140">
        <v>7661200.5300000003</v>
      </c>
      <c r="G1388" s="139">
        <v>0</v>
      </c>
      <c r="H1388" s="140">
        <v>0</v>
      </c>
      <c r="I1388" s="140">
        <v>0</v>
      </c>
      <c r="J1388" s="140">
        <v>7661200.5300000003</v>
      </c>
      <c r="K1388" s="139" t="s">
        <v>5043</v>
      </c>
      <c r="L1388" s="139" t="s">
        <v>7</v>
      </c>
      <c r="M1388" s="202"/>
    </row>
    <row r="1389" spans="1:13" ht="20.100000000000001" customHeight="1" x14ac:dyDescent="0.25">
      <c r="A1389" s="139">
        <v>1668</v>
      </c>
      <c r="B1389" s="139" t="s">
        <v>6535</v>
      </c>
      <c r="C1389" s="139" t="s">
        <v>6519</v>
      </c>
      <c r="D1389" s="139">
        <v>14302.944</v>
      </c>
      <c r="E1389" s="139">
        <v>1035.0999999999999</v>
      </c>
      <c r="F1389" s="140">
        <v>14804977.33</v>
      </c>
      <c r="G1389" s="139">
        <v>0</v>
      </c>
      <c r="H1389" s="140">
        <v>0</v>
      </c>
      <c r="I1389" s="140">
        <v>0</v>
      </c>
      <c r="J1389" s="140">
        <v>14804977.33</v>
      </c>
      <c r="K1389" s="139" t="s">
        <v>5043</v>
      </c>
      <c r="L1389" s="139" t="s">
        <v>7</v>
      </c>
      <c r="M1389" s="202"/>
    </row>
    <row r="1390" spans="1:13" ht="20.100000000000001" customHeight="1" x14ac:dyDescent="0.25">
      <c r="A1390" s="139">
        <v>1669</v>
      </c>
      <c r="B1390" s="139" t="s">
        <v>6536</v>
      </c>
      <c r="C1390" s="139" t="s">
        <v>6519</v>
      </c>
      <c r="D1390" s="139">
        <v>110037.01300000001</v>
      </c>
      <c r="E1390" s="139">
        <v>1035.0999999999999</v>
      </c>
      <c r="F1390" s="140">
        <v>113899312.16</v>
      </c>
      <c r="G1390" s="139">
        <v>0</v>
      </c>
      <c r="H1390" s="140">
        <v>0</v>
      </c>
      <c r="I1390" s="140">
        <v>0</v>
      </c>
      <c r="J1390" s="140">
        <v>113899312.16</v>
      </c>
      <c r="K1390" s="139" t="s">
        <v>4982</v>
      </c>
      <c r="L1390" s="139" t="s">
        <v>7</v>
      </c>
      <c r="M1390" s="202"/>
    </row>
    <row r="1391" spans="1:13" ht="20.100000000000001" customHeight="1" x14ac:dyDescent="0.25">
      <c r="A1391" s="139">
        <v>1670</v>
      </c>
      <c r="B1391" s="139" t="s">
        <v>6537</v>
      </c>
      <c r="C1391" s="139" t="s">
        <v>6538</v>
      </c>
      <c r="D1391" s="139">
        <v>5071.7619999999997</v>
      </c>
      <c r="E1391" s="139">
        <v>380.6</v>
      </c>
      <c r="F1391" s="140">
        <v>1930312.62</v>
      </c>
      <c r="G1391" s="139">
        <v>0</v>
      </c>
      <c r="H1391" s="140">
        <v>0</v>
      </c>
      <c r="I1391" s="140">
        <v>0</v>
      </c>
      <c r="J1391" s="140">
        <v>1930312.62</v>
      </c>
      <c r="K1391" s="139" t="s">
        <v>4978</v>
      </c>
      <c r="L1391" s="139" t="s">
        <v>7</v>
      </c>
      <c r="M1391" s="202"/>
    </row>
    <row r="1392" spans="1:13" ht="20.100000000000001" customHeight="1" x14ac:dyDescent="0.25">
      <c r="A1392" s="139">
        <v>1671</v>
      </c>
      <c r="B1392" s="139" t="s">
        <v>6539</v>
      </c>
      <c r="C1392" s="139" t="s">
        <v>6538</v>
      </c>
      <c r="D1392" s="139">
        <v>2051</v>
      </c>
      <c r="E1392" s="139">
        <v>380.6</v>
      </c>
      <c r="F1392" s="140">
        <v>780610.6</v>
      </c>
      <c r="G1392" s="139">
        <v>0</v>
      </c>
      <c r="H1392" s="140">
        <v>0</v>
      </c>
      <c r="I1392" s="140">
        <v>0</v>
      </c>
      <c r="J1392" s="140">
        <v>780610.6</v>
      </c>
      <c r="K1392" s="139" t="s">
        <v>4978</v>
      </c>
      <c r="L1392" s="139" t="s">
        <v>7</v>
      </c>
      <c r="M1392" s="202"/>
    </row>
    <row r="1393" spans="1:13" ht="20.100000000000001" customHeight="1" x14ac:dyDescent="0.25">
      <c r="A1393" s="139">
        <v>1673</v>
      </c>
      <c r="B1393" s="139" t="s">
        <v>6540</v>
      </c>
      <c r="C1393" s="139" t="s">
        <v>6538</v>
      </c>
      <c r="D1393" s="139">
        <v>1051.5709999999999</v>
      </c>
      <c r="E1393" s="139">
        <v>380.6</v>
      </c>
      <c r="F1393" s="140">
        <v>400227.92</v>
      </c>
      <c r="G1393" s="139">
        <v>0</v>
      </c>
      <c r="H1393" s="140">
        <v>0</v>
      </c>
      <c r="I1393" s="140">
        <v>0</v>
      </c>
      <c r="J1393" s="140">
        <v>400227.92</v>
      </c>
      <c r="K1393" s="139" t="s">
        <v>5043</v>
      </c>
      <c r="L1393" s="139" t="s">
        <v>7</v>
      </c>
      <c r="M1393" s="202"/>
    </row>
    <row r="1394" spans="1:13" ht="20.100000000000001" customHeight="1" x14ac:dyDescent="0.25">
      <c r="A1394" s="139">
        <v>1674</v>
      </c>
      <c r="B1394" s="139" t="s">
        <v>6541</v>
      </c>
      <c r="C1394" s="139" t="s">
        <v>6538</v>
      </c>
      <c r="D1394" s="139">
        <v>966.31</v>
      </c>
      <c r="E1394" s="139">
        <v>380.6</v>
      </c>
      <c r="F1394" s="140">
        <v>367777.59</v>
      </c>
      <c r="G1394" s="139">
        <v>0</v>
      </c>
      <c r="H1394" s="140">
        <v>0</v>
      </c>
      <c r="I1394" s="140">
        <v>0</v>
      </c>
      <c r="J1394" s="140">
        <v>367777.59</v>
      </c>
      <c r="K1394" s="139" t="s">
        <v>5043</v>
      </c>
      <c r="L1394" s="139" t="s">
        <v>7</v>
      </c>
      <c r="M1394" s="202"/>
    </row>
    <row r="1395" spans="1:13" ht="20.100000000000001" customHeight="1" x14ac:dyDescent="0.25">
      <c r="A1395" s="139">
        <v>1675</v>
      </c>
      <c r="B1395" s="139" t="s">
        <v>6542</v>
      </c>
      <c r="C1395" s="139" t="s">
        <v>6538</v>
      </c>
      <c r="D1395" s="139">
        <v>5962.6390000000001</v>
      </c>
      <c r="E1395" s="139">
        <v>380.6</v>
      </c>
      <c r="F1395" s="140">
        <v>2269380.4</v>
      </c>
      <c r="G1395" s="139">
        <v>0</v>
      </c>
      <c r="H1395" s="140">
        <v>0</v>
      </c>
      <c r="I1395" s="140">
        <v>0</v>
      </c>
      <c r="J1395" s="140">
        <v>2269380.4</v>
      </c>
      <c r="K1395" s="139" t="s">
        <v>5043</v>
      </c>
      <c r="L1395" s="139" t="s">
        <v>7</v>
      </c>
      <c r="M1395" s="202"/>
    </row>
    <row r="1396" spans="1:13" ht="20.100000000000001" customHeight="1" x14ac:dyDescent="0.25">
      <c r="A1396" s="139">
        <v>1676</v>
      </c>
      <c r="B1396" s="139" t="s">
        <v>6053</v>
      </c>
      <c r="C1396" s="139" t="s">
        <v>6538</v>
      </c>
      <c r="D1396" s="139">
        <v>66093.687999999995</v>
      </c>
      <c r="E1396" s="139">
        <v>380.6</v>
      </c>
      <c r="F1396" s="140">
        <v>25155257.649999999</v>
      </c>
      <c r="G1396" s="139">
        <v>0</v>
      </c>
      <c r="H1396" s="140">
        <v>0</v>
      </c>
      <c r="I1396" s="140">
        <v>0</v>
      </c>
      <c r="J1396" s="140">
        <v>25155257.649999999</v>
      </c>
      <c r="K1396" s="139" t="s">
        <v>4982</v>
      </c>
      <c r="L1396" s="139" t="s">
        <v>7</v>
      </c>
      <c r="M1396" s="202"/>
    </row>
    <row r="1397" spans="1:13" ht="20.100000000000001" customHeight="1" x14ac:dyDescent="0.25">
      <c r="A1397" s="139">
        <v>1677</v>
      </c>
      <c r="B1397" s="139" t="s">
        <v>6543</v>
      </c>
      <c r="C1397" s="139" t="s">
        <v>5971</v>
      </c>
      <c r="D1397" s="139">
        <v>13220.9</v>
      </c>
      <c r="E1397" s="139">
        <v>1041.7</v>
      </c>
      <c r="F1397" s="140">
        <v>13772211.529999999</v>
      </c>
      <c r="G1397" s="139">
        <v>0</v>
      </c>
      <c r="H1397" s="140">
        <v>0</v>
      </c>
      <c r="I1397" s="140">
        <v>0</v>
      </c>
      <c r="J1397" s="140">
        <v>13772211.529999999</v>
      </c>
      <c r="K1397" s="139" t="s">
        <v>4980</v>
      </c>
      <c r="L1397" s="139" t="s">
        <v>7</v>
      </c>
      <c r="M1397" s="202"/>
    </row>
    <row r="1398" spans="1:13" ht="20.100000000000001" customHeight="1" x14ac:dyDescent="0.25">
      <c r="A1398" s="139">
        <v>1678</v>
      </c>
      <c r="B1398" s="139" t="s">
        <v>6544</v>
      </c>
      <c r="C1398" s="139" t="s">
        <v>5971</v>
      </c>
      <c r="D1398" s="139">
        <v>11613.43</v>
      </c>
      <c r="E1398" s="139">
        <v>1041.7</v>
      </c>
      <c r="F1398" s="140">
        <v>12097710.029999999</v>
      </c>
      <c r="G1398" s="139">
        <v>0</v>
      </c>
      <c r="H1398" s="140">
        <v>0</v>
      </c>
      <c r="I1398" s="140">
        <v>0</v>
      </c>
      <c r="J1398" s="140">
        <v>12097710.029999999</v>
      </c>
      <c r="K1398" s="139" t="s">
        <v>4980</v>
      </c>
      <c r="L1398" s="139" t="s">
        <v>7</v>
      </c>
      <c r="M1398" s="202"/>
    </row>
    <row r="1399" spans="1:13" ht="20.100000000000001" customHeight="1" x14ac:dyDescent="0.25">
      <c r="A1399" s="139">
        <v>1679</v>
      </c>
      <c r="B1399" s="139" t="s">
        <v>6545</v>
      </c>
      <c r="C1399" s="139" t="s">
        <v>5971</v>
      </c>
      <c r="D1399" s="139">
        <v>18857.421999999999</v>
      </c>
      <c r="E1399" s="139">
        <v>1041.7</v>
      </c>
      <c r="F1399" s="140">
        <v>19643776.5</v>
      </c>
      <c r="G1399" s="139">
        <v>0</v>
      </c>
      <c r="H1399" s="140">
        <v>0</v>
      </c>
      <c r="I1399" s="140">
        <v>0</v>
      </c>
      <c r="J1399" s="140">
        <v>19643776.5</v>
      </c>
      <c r="K1399" s="139" t="s">
        <v>4980</v>
      </c>
      <c r="L1399" s="139" t="s">
        <v>7</v>
      </c>
      <c r="M1399" s="202"/>
    </row>
    <row r="1400" spans="1:13" ht="20.100000000000001" customHeight="1" x14ac:dyDescent="0.25">
      <c r="A1400" s="139">
        <v>1681</v>
      </c>
      <c r="B1400" s="139" t="s">
        <v>6546</v>
      </c>
      <c r="C1400" s="139" t="s">
        <v>5971</v>
      </c>
      <c r="D1400" s="139">
        <v>4083.8919999999998</v>
      </c>
      <c r="E1400" s="139">
        <v>1041.7</v>
      </c>
      <c r="F1400" s="140">
        <v>4254190.3</v>
      </c>
      <c r="G1400" s="139">
        <v>0</v>
      </c>
      <c r="H1400" s="140">
        <v>0</v>
      </c>
      <c r="I1400" s="140">
        <v>0</v>
      </c>
      <c r="J1400" s="140">
        <v>4254190.3</v>
      </c>
      <c r="K1400" s="139" t="s">
        <v>4978</v>
      </c>
      <c r="L1400" s="139" t="s">
        <v>7</v>
      </c>
      <c r="M1400" s="202"/>
    </row>
    <row r="1401" spans="1:13" ht="20.100000000000001" customHeight="1" x14ac:dyDescent="0.25">
      <c r="A1401" s="139">
        <v>1682</v>
      </c>
      <c r="B1401" s="139" t="s">
        <v>6547</v>
      </c>
      <c r="C1401" s="139" t="s">
        <v>5971</v>
      </c>
      <c r="D1401" s="139">
        <v>6194.5529999999999</v>
      </c>
      <c r="E1401" s="139">
        <v>1041.7</v>
      </c>
      <c r="F1401" s="140">
        <v>6452865.8600000003</v>
      </c>
      <c r="G1401" s="139">
        <v>0</v>
      </c>
      <c r="H1401" s="140">
        <v>0</v>
      </c>
      <c r="I1401" s="140">
        <v>0</v>
      </c>
      <c r="J1401" s="140">
        <v>6452865.8600000003</v>
      </c>
      <c r="K1401" s="139" t="s">
        <v>4978</v>
      </c>
      <c r="L1401" s="139" t="s">
        <v>7</v>
      </c>
      <c r="M1401" s="202"/>
    </row>
    <row r="1402" spans="1:13" ht="20.100000000000001" customHeight="1" x14ac:dyDescent="0.25">
      <c r="A1402" s="139">
        <v>1683</v>
      </c>
      <c r="B1402" s="139" t="s">
        <v>6548</v>
      </c>
      <c r="C1402" s="139" t="s">
        <v>5971</v>
      </c>
      <c r="D1402" s="139">
        <v>478.05599999999998</v>
      </c>
      <c r="E1402" s="139">
        <v>1041.7</v>
      </c>
      <c r="F1402" s="140">
        <v>497990.94</v>
      </c>
      <c r="G1402" s="139">
        <v>0</v>
      </c>
      <c r="H1402" s="140">
        <v>0</v>
      </c>
      <c r="I1402" s="140">
        <v>0</v>
      </c>
      <c r="J1402" s="140">
        <v>497990.94</v>
      </c>
      <c r="K1402" s="139" t="s">
        <v>5010</v>
      </c>
      <c r="L1402" s="139" t="s">
        <v>7</v>
      </c>
      <c r="M1402" s="202"/>
    </row>
    <row r="1403" spans="1:13" ht="20.100000000000001" customHeight="1" x14ac:dyDescent="0.25">
      <c r="A1403" s="139">
        <v>1684</v>
      </c>
      <c r="B1403" s="139" t="s">
        <v>6549</v>
      </c>
      <c r="C1403" s="139" t="s">
        <v>5971</v>
      </c>
      <c r="D1403" s="139">
        <v>1548.7760000000001</v>
      </c>
      <c r="E1403" s="139">
        <v>1041.7</v>
      </c>
      <c r="F1403" s="140">
        <v>1613359.96</v>
      </c>
      <c r="G1403" s="139">
        <v>0</v>
      </c>
      <c r="H1403" s="140">
        <v>0</v>
      </c>
      <c r="I1403" s="140">
        <v>0</v>
      </c>
      <c r="J1403" s="140">
        <v>1613359.96</v>
      </c>
      <c r="K1403" s="139" t="s">
        <v>5010</v>
      </c>
      <c r="L1403" s="139" t="s">
        <v>7</v>
      </c>
      <c r="M1403" s="202"/>
    </row>
    <row r="1404" spans="1:13" ht="20.100000000000001" customHeight="1" x14ac:dyDescent="0.25">
      <c r="A1404" s="139">
        <v>1685</v>
      </c>
      <c r="B1404" s="139" t="s">
        <v>6550</v>
      </c>
      <c r="C1404" s="139" t="s">
        <v>5971</v>
      </c>
      <c r="D1404" s="139">
        <v>1574.327</v>
      </c>
      <c r="E1404" s="139">
        <v>1041.7</v>
      </c>
      <c r="F1404" s="140">
        <v>1639976.44</v>
      </c>
      <c r="G1404" s="139">
        <v>0</v>
      </c>
      <c r="H1404" s="140">
        <v>0</v>
      </c>
      <c r="I1404" s="140">
        <v>0</v>
      </c>
      <c r="J1404" s="140">
        <v>1639976.44</v>
      </c>
      <c r="K1404" s="139" t="s">
        <v>5010</v>
      </c>
      <c r="L1404" s="139" t="s">
        <v>7</v>
      </c>
      <c r="M1404" s="202"/>
    </row>
    <row r="1405" spans="1:13" ht="20.100000000000001" customHeight="1" x14ac:dyDescent="0.25">
      <c r="A1405" s="139">
        <v>1686</v>
      </c>
      <c r="B1405" s="139" t="s">
        <v>6551</v>
      </c>
      <c r="C1405" s="139" t="s">
        <v>5971</v>
      </c>
      <c r="D1405" s="139">
        <v>1386.6980000000001</v>
      </c>
      <c r="E1405" s="139">
        <v>1041.7</v>
      </c>
      <c r="F1405" s="140">
        <v>1444523.31</v>
      </c>
      <c r="G1405" s="139">
        <v>0</v>
      </c>
      <c r="H1405" s="140">
        <v>0</v>
      </c>
      <c r="I1405" s="140">
        <v>0</v>
      </c>
      <c r="J1405" s="140">
        <v>1444523.31</v>
      </c>
      <c r="K1405" s="139" t="s">
        <v>5010</v>
      </c>
      <c r="L1405" s="139" t="s">
        <v>7</v>
      </c>
      <c r="M1405" s="202"/>
    </row>
    <row r="1406" spans="1:13" ht="20.100000000000001" customHeight="1" x14ac:dyDescent="0.25">
      <c r="A1406" s="139">
        <v>1687</v>
      </c>
      <c r="B1406" s="139" t="s">
        <v>6552</v>
      </c>
      <c r="C1406" s="139" t="s">
        <v>5971</v>
      </c>
      <c r="D1406" s="139">
        <v>1165.4449999999999</v>
      </c>
      <c r="E1406" s="139">
        <v>1041.7</v>
      </c>
      <c r="F1406" s="140">
        <v>1214044.06</v>
      </c>
      <c r="G1406" s="139">
        <v>0</v>
      </c>
      <c r="H1406" s="140">
        <v>0</v>
      </c>
      <c r="I1406" s="140">
        <v>0</v>
      </c>
      <c r="J1406" s="140">
        <v>1214044.06</v>
      </c>
      <c r="K1406" s="139" t="s">
        <v>5010</v>
      </c>
      <c r="L1406" s="139" t="s">
        <v>7</v>
      </c>
      <c r="M1406" s="202"/>
    </row>
    <row r="1407" spans="1:13" ht="20.100000000000001" customHeight="1" x14ac:dyDescent="0.25">
      <c r="A1407" s="139">
        <v>1688</v>
      </c>
      <c r="B1407" s="139" t="s">
        <v>6553</v>
      </c>
      <c r="C1407" s="139" t="s">
        <v>5971</v>
      </c>
      <c r="D1407" s="139">
        <v>1167.07</v>
      </c>
      <c r="E1407" s="139">
        <v>1041.7</v>
      </c>
      <c r="F1407" s="140">
        <v>1215736.82</v>
      </c>
      <c r="G1407" s="139">
        <v>0</v>
      </c>
      <c r="H1407" s="140">
        <v>0</v>
      </c>
      <c r="I1407" s="140">
        <v>0</v>
      </c>
      <c r="J1407" s="140">
        <v>1215736.82</v>
      </c>
      <c r="K1407" s="139" t="s">
        <v>5010</v>
      </c>
      <c r="L1407" s="139" t="s">
        <v>7</v>
      </c>
      <c r="M1407" s="202"/>
    </row>
    <row r="1408" spans="1:13" ht="20.100000000000001" customHeight="1" x14ac:dyDescent="0.25">
      <c r="A1408" s="139">
        <v>1689</v>
      </c>
      <c r="B1408" s="139" t="s">
        <v>6554</v>
      </c>
      <c r="C1408" s="139" t="s">
        <v>5971</v>
      </c>
      <c r="D1408" s="139">
        <v>1119.3340000000001</v>
      </c>
      <c r="E1408" s="139">
        <v>1041.7</v>
      </c>
      <c r="F1408" s="140">
        <v>1166010.23</v>
      </c>
      <c r="G1408" s="139">
        <v>0</v>
      </c>
      <c r="H1408" s="140">
        <v>0</v>
      </c>
      <c r="I1408" s="140">
        <v>0</v>
      </c>
      <c r="J1408" s="140">
        <v>1166010.23</v>
      </c>
      <c r="K1408" s="139" t="s">
        <v>5010</v>
      </c>
      <c r="L1408" s="139" t="s">
        <v>7</v>
      </c>
      <c r="M1408" s="202"/>
    </row>
    <row r="1409" spans="1:13" ht="20.100000000000001" customHeight="1" x14ac:dyDescent="0.25">
      <c r="A1409" s="139">
        <v>1690</v>
      </c>
      <c r="B1409" s="139" t="s">
        <v>6555</v>
      </c>
      <c r="C1409" s="139" t="s">
        <v>5971</v>
      </c>
      <c r="D1409" s="139">
        <v>506.15899999999999</v>
      </c>
      <c r="E1409" s="139">
        <v>1041.7</v>
      </c>
      <c r="F1409" s="140">
        <v>527265.82999999996</v>
      </c>
      <c r="G1409" s="139">
        <v>0</v>
      </c>
      <c r="H1409" s="140">
        <v>0</v>
      </c>
      <c r="I1409" s="140">
        <v>0</v>
      </c>
      <c r="J1409" s="140">
        <v>527265.82999999996</v>
      </c>
      <c r="K1409" s="139" t="s">
        <v>5010</v>
      </c>
      <c r="L1409" s="139" t="s">
        <v>7</v>
      </c>
      <c r="M1409" s="202"/>
    </row>
    <row r="1410" spans="1:13" ht="20.100000000000001" customHeight="1" x14ac:dyDescent="0.25">
      <c r="A1410" s="139">
        <v>1691</v>
      </c>
      <c r="B1410" s="139" t="s">
        <v>6556</v>
      </c>
      <c r="C1410" s="139" t="s">
        <v>5971</v>
      </c>
      <c r="D1410" s="139">
        <v>1675.8040000000001</v>
      </c>
      <c r="E1410" s="139">
        <v>1041.7</v>
      </c>
      <c r="F1410" s="140">
        <v>1745685.03</v>
      </c>
      <c r="G1410" s="139">
        <v>0</v>
      </c>
      <c r="H1410" s="140">
        <v>0</v>
      </c>
      <c r="I1410" s="140">
        <v>0</v>
      </c>
      <c r="J1410" s="140">
        <v>1745685.03</v>
      </c>
      <c r="K1410" s="139" t="s">
        <v>5010</v>
      </c>
      <c r="L1410" s="139" t="s">
        <v>7</v>
      </c>
      <c r="M1410" s="202"/>
    </row>
    <row r="1411" spans="1:13" ht="20.100000000000001" customHeight="1" x14ac:dyDescent="0.25">
      <c r="A1411" s="139">
        <v>1692</v>
      </c>
      <c r="B1411" s="139" t="s">
        <v>6557</v>
      </c>
      <c r="C1411" s="139" t="s">
        <v>5971</v>
      </c>
      <c r="D1411" s="139">
        <v>1801.75</v>
      </c>
      <c r="E1411" s="139">
        <v>1041.7</v>
      </c>
      <c r="F1411" s="140">
        <v>1876882.98</v>
      </c>
      <c r="G1411" s="139">
        <v>0</v>
      </c>
      <c r="H1411" s="140">
        <v>0</v>
      </c>
      <c r="I1411" s="140">
        <v>0</v>
      </c>
      <c r="J1411" s="140">
        <v>1876882.98</v>
      </c>
      <c r="K1411" s="139" t="s">
        <v>5010</v>
      </c>
      <c r="L1411" s="139" t="s">
        <v>7</v>
      </c>
      <c r="M1411" s="202"/>
    </row>
    <row r="1412" spans="1:13" ht="20.100000000000001" customHeight="1" x14ac:dyDescent="0.25">
      <c r="A1412" s="139">
        <v>1693</v>
      </c>
      <c r="B1412" s="139" t="s">
        <v>6558</v>
      </c>
      <c r="C1412" s="139" t="s">
        <v>5971</v>
      </c>
      <c r="D1412" s="139">
        <v>1524.6079999999999</v>
      </c>
      <c r="E1412" s="139">
        <v>1041.7</v>
      </c>
      <c r="F1412" s="140">
        <v>1588184.15</v>
      </c>
      <c r="G1412" s="139">
        <v>0</v>
      </c>
      <c r="H1412" s="140">
        <v>0</v>
      </c>
      <c r="I1412" s="140">
        <v>0</v>
      </c>
      <c r="J1412" s="140">
        <v>1588184.15</v>
      </c>
      <c r="K1412" s="139" t="s">
        <v>5010</v>
      </c>
      <c r="L1412" s="139" t="s">
        <v>7</v>
      </c>
      <c r="M1412" s="202"/>
    </row>
    <row r="1413" spans="1:13" ht="20.100000000000001" customHeight="1" x14ac:dyDescent="0.25">
      <c r="A1413" s="139">
        <v>1694</v>
      </c>
      <c r="B1413" s="139" t="s">
        <v>6559</v>
      </c>
      <c r="C1413" s="139" t="s">
        <v>5971</v>
      </c>
      <c r="D1413" s="139">
        <v>877.93799999999999</v>
      </c>
      <c r="E1413" s="139">
        <v>1041.7</v>
      </c>
      <c r="F1413" s="140">
        <v>914548.01</v>
      </c>
      <c r="G1413" s="139">
        <v>0</v>
      </c>
      <c r="H1413" s="140">
        <v>0</v>
      </c>
      <c r="I1413" s="140">
        <v>0</v>
      </c>
      <c r="J1413" s="140">
        <v>914548.01</v>
      </c>
      <c r="K1413" s="139" t="s">
        <v>5010</v>
      </c>
      <c r="L1413" s="139" t="s">
        <v>7</v>
      </c>
      <c r="M1413" s="202"/>
    </row>
    <row r="1414" spans="1:13" ht="20.100000000000001" customHeight="1" x14ac:dyDescent="0.25">
      <c r="A1414" s="139">
        <v>1695</v>
      </c>
      <c r="B1414" s="139" t="s">
        <v>5987</v>
      </c>
      <c r="C1414" s="139" t="s">
        <v>5971</v>
      </c>
      <c r="D1414" s="139">
        <v>48102.883999999998</v>
      </c>
      <c r="E1414" s="139">
        <v>1041.7</v>
      </c>
      <c r="F1414" s="140">
        <v>50108774.259999998</v>
      </c>
      <c r="G1414" s="139">
        <v>0</v>
      </c>
      <c r="H1414" s="140">
        <v>0</v>
      </c>
      <c r="I1414" s="140">
        <v>0</v>
      </c>
      <c r="J1414" s="140">
        <v>50108774.259999998</v>
      </c>
      <c r="K1414" s="139" t="s">
        <v>4982</v>
      </c>
      <c r="L1414" s="139" t="s">
        <v>7</v>
      </c>
      <c r="M1414" s="202"/>
    </row>
    <row r="1415" spans="1:13" ht="20.100000000000001" customHeight="1" x14ac:dyDescent="0.25">
      <c r="A1415" s="139">
        <v>1696</v>
      </c>
      <c r="B1415" s="139" t="s">
        <v>6560</v>
      </c>
      <c r="C1415" s="139" t="s">
        <v>6561</v>
      </c>
      <c r="D1415" s="139">
        <v>344.56700000000001</v>
      </c>
      <c r="E1415" s="139">
        <v>1135.2</v>
      </c>
      <c r="F1415" s="140">
        <v>391152.46</v>
      </c>
      <c r="G1415" s="139">
        <v>0</v>
      </c>
      <c r="H1415" s="140">
        <v>0</v>
      </c>
      <c r="I1415" s="140">
        <v>0</v>
      </c>
      <c r="J1415" s="140">
        <v>391152.46</v>
      </c>
      <c r="K1415" s="139" t="s">
        <v>4978</v>
      </c>
      <c r="L1415" s="139" t="s">
        <v>7</v>
      </c>
      <c r="M1415" s="202"/>
    </row>
    <row r="1416" spans="1:13" ht="20.100000000000001" customHeight="1" x14ac:dyDescent="0.25">
      <c r="A1416" s="139">
        <v>1697</v>
      </c>
      <c r="B1416" s="139" t="s">
        <v>6562</v>
      </c>
      <c r="C1416" s="139" t="s">
        <v>6561</v>
      </c>
      <c r="D1416" s="139">
        <v>1128.595</v>
      </c>
      <c r="E1416" s="139">
        <v>1135.2</v>
      </c>
      <c r="F1416" s="140">
        <v>1281181.04</v>
      </c>
      <c r="G1416" s="139">
        <v>0</v>
      </c>
      <c r="H1416" s="140">
        <v>0</v>
      </c>
      <c r="I1416" s="140">
        <v>0</v>
      </c>
      <c r="J1416" s="140">
        <v>1281181.04</v>
      </c>
      <c r="K1416" s="139" t="s">
        <v>4980</v>
      </c>
      <c r="L1416" s="139" t="s">
        <v>7</v>
      </c>
      <c r="M1416" s="202"/>
    </row>
    <row r="1417" spans="1:13" ht="20.100000000000001" customHeight="1" x14ac:dyDescent="0.25">
      <c r="A1417" s="139">
        <v>1698</v>
      </c>
      <c r="B1417" s="139" t="s">
        <v>6563</v>
      </c>
      <c r="C1417" s="139" t="s">
        <v>6561</v>
      </c>
      <c r="D1417" s="139">
        <v>436.32600000000002</v>
      </c>
      <c r="E1417" s="139">
        <v>1135.2</v>
      </c>
      <c r="F1417" s="140">
        <v>495317.28</v>
      </c>
      <c r="G1417" s="139">
        <v>0</v>
      </c>
      <c r="H1417" s="140">
        <v>0</v>
      </c>
      <c r="I1417" s="140">
        <v>0</v>
      </c>
      <c r="J1417" s="140">
        <v>495317.28</v>
      </c>
      <c r="K1417" s="139" t="s">
        <v>5010</v>
      </c>
      <c r="L1417" s="139" t="s">
        <v>7</v>
      </c>
      <c r="M1417" s="202"/>
    </row>
    <row r="1418" spans="1:13" ht="20.100000000000001" customHeight="1" x14ac:dyDescent="0.25">
      <c r="A1418" s="139">
        <v>1699</v>
      </c>
      <c r="B1418" s="139" t="s">
        <v>5729</v>
      </c>
      <c r="C1418" s="139" t="s">
        <v>6561</v>
      </c>
      <c r="D1418" s="139">
        <v>4645.585</v>
      </c>
      <c r="E1418" s="139">
        <v>1135.2</v>
      </c>
      <c r="F1418" s="140">
        <v>5273668.09</v>
      </c>
      <c r="G1418" s="139">
        <v>0</v>
      </c>
      <c r="H1418" s="140">
        <v>0</v>
      </c>
      <c r="I1418" s="140">
        <v>0</v>
      </c>
      <c r="J1418" s="140">
        <v>5273668.09</v>
      </c>
      <c r="K1418" s="139" t="s">
        <v>4982</v>
      </c>
      <c r="L1418" s="139" t="s">
        <v>7</v>
      </c>
      <c r="M1418" s="202"/>
    </row>
    <row r="1419" spans="1:13" ht="20.100000000000001" customHeight="1" x14ac:dyDescent="0.25">
      <c r="A1419" s="139">
        <v>1700</v>
      </c>
      <c r="B1419" s="139" t="s">
        <v>6564</v>
      </c>
      <c r="C1419" s="139" t="s">
        <v>6565</v>
      </c>
      <c r="D1419" s="139">
        <v>1412.49</v>
      </c>
      <c r="E1419" s="139">
        <v>162.80000000000001</v>
      </c>
      <c r="F1419" s="140">
        <v>229953.37</v>
      </c>
      <c r="G1419" s="139">
        <v>0</v>
      </c>
      <c r="H1419" s="140">
        <v>0</v>
      </c>
      <c r="I1419" s="140">
        <v>0</v>
      </c>
      <c r="J1419" s="140">
        <v>229953.37</v>
      </c>
      <c r="K1419" s="139" t="s">
        <v>4978</v>
      </c>
      <c r="L1419" s="139" t="s">
        <v>7</v>
      </c>
      <c r="M1419" s="202"/>
    </row>
    <row r="1420" spans="1:13" ht="20.100000000000001" customHeight="1" x14ac:dyDescent="0.25">
      <c r="A1420" s="139">
        <v>1701</v>
      </c>
      <c r="B1420" s="139" t="s">
        <v>6566</v>
      </c>
      <c r="C1420" s="139" t="s">
        <v>6565</v>
      </c>
      <c r="D1420" s="139">
        <v>2701.27</v>
      </c>
      <c r="E1420" s="139">
        <v>162.80000000000001</v>
      </c>
      <c r="F1420" s="140">
        <v>439766.76</v>
      </c>
      <c r="G1420" s="139">
        <v>0</v>
      </c>
      <c r="H1420" s="140">
        <v>0</v>
      </c>
      <c r="I1420" s="140">
        <v>0</v>
      </c>
      <c r="J1420" s="140">
        <v>439766.76</v>
      </c>
      <c r="K1420" s="139" t="s">
        <v>4980</v>
      </c>
      <c r="L1420" s="139" t="s">
        <v>7</v>
      </c>
      <c r="M1420" s="202"/>
    </row>
    <row r="1421" spans="1:13" ht="20.100000000000001" customHeight="1" x14ac:dyDescent="0.25">
      <c r="A1421" s="139">
        <v>1702</v>
      </c>
      <c r="B1421" s="139" t="s">
        <v>6567</v>
      </c>
      <c r="C1421" s="139" t="s">
        <v>6565</v>
      </c>
      <c r="D1421" s="139">
        <v>1994.15</v>
      </c>
      <c r="E1421" s="139">
        <v>162.80000000000001</v>
      </c>
      <c r="F1421" s="140">
        <v>324647.62</v>
      </c>
      <c r="G1421" s="139">
        <v>0</v>
      </c>
      <c r="H1421" s="140">
        <v>0</v>
      </c>
      <c r="I1421" s="140">
        <v>0</v>
      </c>
      <c r="J1421" s="140">
        <v>324647.62</v>
      </c>
      <c r="K1421" s="139" t="s">
        <v>4980</v>
      </c>
      <c r="L1421" s="139" t="s">
        <v>7</v>
      </c>
      <c r="M1421" s="202"/>
    </row>
    <row r="1422" spans="1:13" ht="20.100000000000001" customHeight="1" x14ac:dyDescent="0.25">
      <c r="A1422" s="139">
        <v>1703</v>
      </c>
      <c r="B1422" s="139" t="s">
        <v>6568</v>
      </c>
      <c r="C1422" s="139" t="s">
        <v>6565</v>
      </c>
      <c r="D1422" s="139">
        <v>91.09</v>
      </c>
      <c r="E1422" s="139">
        <v>162.80000000000001</v>
      </c>
      <c r="F1422" s="140">
        <v>14829.45</v>
      </c>
      <c r="G1422" s="139">
        <v>0</v>
      </c>
      <c r="H1422" s="140">
        <v>0</v>
      </c>
      <c r="I1422" s="140">
        <v>0</v>
      </c>
      <c r="J1422" s="140">
        <v>14829.45</v>
      </c>
      <c r="K1422" s="139" t="s">
        <v>5043</v>
      </c>
      <c r="L1422" s="139" t="s">
        <v>7</v>
      </c>
      <c r="M1422" s="202"/>
    </row>
    <row r="1423" spans="1:13" ht="20.100000000000001" customHeight="1" x14ac:dyDescent="0.25">
      <c r="A1423" s="139">
        <v>1704</v>
      </c>
      <c r="B1423" s="139" t="s">
        <v>6569</v>
      </c>
      <c r="C1423" s="139" t="s">
        <v>6565</v>
      </c>
      <c r="D1423" s="139">
        <v>85.24</v>
      </c>
      <c r="E1423" s="139">
        <v>162.80000000000001</v>
      </c>
      <c r="F1423" s="140">
        <v>13877.07</v>
      </c>
      <c r="G1423" s="139">
        <v>0</v>
      </c>
      <c r="H1423" s="140">
        <v>0</v>
      </c>
      <c r="I1423" s="140">
        <v>0</v>
      </c>
      <c r="J1423" s="140">
        <v>13877.07</v>
      </c>
      <c r="K1423" s="139" t="s">
        <v>5043</v>
      </c>
      <c r="L1423" s="139" t="s">
        <v>7</v>
      </c>
      <c r="M1423" s="202"/>
    </row>
    <row r="1424" spans="1:13" ht="20.100000000000001" customHeight="1" x14ac:dyDescent="0.25">
      <c r="A1424" s="139">
        <v>1705</v>
      </c>
      <c r="B1424" s="139" t="s">
        <v>6570</v>
      </c>
      <c r="C1424" s="139" t="s">
        <v>6565</v>
      </c>
      <c r="D1424" s="139">
        <v>116.19</v>
      </c>
      <c r="E1424" s="139">
        <v>162.80000000000001</v>
      </c>
      <c r="F1424" s="140">
        <v>18915.73</v>
      </c>
      <c r="G1424" s="139">
        <v>0</v>
      </c>
      <c r="H1424" s="140">
        <v>0</v>
      </c>
      <c r="I1424" s="140">
        <v>0</v>
      </c>
      <c r="J1424" s="140">
        <v>18915.73</v>
      </c>
      <c r="K1424" s="139" t="s">
        <v>5043</v>
      </c>
      <c r="L1424" s="139" t="s">
        <v>7</v>
      </c>
      <c r="M1424" s="202"/>
    </row>
    <row r="1425" spans="1:13" ht="20.100000000000001" customHeight="1" x14ac:dyDescent="0.25">
      <c r="A1425" s="139">
        <v>1706</v>
      </c>
      <c r="B1425" s="139" t="s">
        <v>6470</v>
      </c>
      <c r="C1425" s="139" t="s">
        <v>6565</v>
      </c>
      <c r="D1425" s="139">
        <v>19810.73</v>
      </c>
      <c r="E1425" s="139">
        <v>162.80000000000001</v>
      </c>
      <c r="F1425" s="140">
        <v>3225186.84</v>
      </c>
      <c r="G1425" s="139">
        <v>0</v>
      </c>
      <c r="H1425" s="140">
        <v>0</v>
      </c>
      <c r="I1425" s="140">
        <v>0</v>
      </c>
      <c r="J1425" s="140">
        <v>3225186.84</v>
      </c>
      <c r="K1425" s="139" t="s">
        <v>4982</v>
      </c>
      <c r="L1425" s="139" t="s">
        <v>7</v>
      </c>
      <c r="M1425" s="202"/>
    </row>
    <row r="1426" spans="1:13" ht="20.100000000000001" customHeight="1" x14ac:dyDescent="0.25">
      <c r="A1426" s="139">
        <v>1714</v>
      </c>
      <c r="B1426" s="139" t="s">
        <v>6571</v>
      </c>
      <c r="C1426" s="139" t="s">
        <v>5124</v>
      </c>
      <c r="D1426" s="139">
        <v>30.3</v>
      </c>
      <c r="E1426" s="139">
        <v>1109.9000000000001</v>
      </c>
      <c r="F1426" s="140">
        <v>33629.97</v>
      </c>
      <c r="G1426" s="139">
        <v>0</v>
      </c>
      <c r="H1426" s="140">
        <v>0</v>
      </c>
      <c r="I1426" s="140">
        <v>0</v>
      </c>
      <c r="J1426" s="140">
        <v>33629.97</v>
      </c>
      <c r="K1426" s="139" t="s">
        <v>5043</v>
      </c>
      <c r="L1426" s="139" t="s">
        <v>7</v>
      </c>
      <c r="M1426" s="202"/>
    </row>
    <row r="1427" spans="1:13" ht="20.100000000000001" customHeight="1" x14ac:dyDescent="0.25">
      <c r="A1427" s="139">
        <v>1716</v>
      </c>
      <c r="B1427" s="139" t="s">
        <v>6572</v>
      </c>
      <c r="C1427" s="139" t="s">
        <v>6573</v>
      </c>
      <c r="D1427" s="139">
        <v>2358.9969999999998</v>
      </c>
      <c r="E1427" s="139">
        <v>991.1</v>
      </c>
      <c r="F1427" s="140">
        <v>2338001.9300000002</v>
      </c>
      <c r="G1427" s="139">
        <v>0</v>
      </c>
      <c r="H1427" s="140">
        <v>0</v>
      </c>
      <c r="I1427" s="140">
        <v>0</v>
      </c>
      <c r="J1427" s="140">
        <v>2338001.9300000002</v>
      </c>
      <c r="K1427" s="139" t="s">
        <v>4982</v>
      </c>
      <c r="L1427" s="139" t="s">
        <v>7</v>
      </c>
      <c r="M1427" s="202"/>
    </row>
    <row r="1428" spans="1:13" ht="20.100000000000001" customHeight="1" x14ac:dyDescent="0.25">
      <c r="A1428" s="139">
        <v>1717</v>
      </c>
      <c r="B1428" s="139" t="s">
        <v>6574</v>
      </c>
      <c r="C1428" s="139" t="s">
        <v>6575</v>
      </c>
      <c r="D1428" s="139">
        <v>102</v>
      </c>
      <c r="E1428" s="139">
        <v>885.5</v>
      </c>
      <c r="F1428" s="140">
        <v>90321</v>
      </c>
      <c r="G1428" s="139">
        <v>0</v>
      </c>
      <c r="H1428" s="140">
        <v>0</v>
      </c>
      <c r="I1428" s="140">
        <v>0</v>
      </c>
      <c r="J1428" s="140">
        <v>90321</v>
      </c>
      <c r="K1428" s="139" t="s">
        <v>4989</v>
      </c>
      <c r="L1428" s="139" t="s">
        <v>7</v>
      </c>
      <c r="M1428" s="202"/>
    </row>
    <row r="1429" spans="1:13" ht="20.100000000000001" customHeight="1" x14ac:dyDescent="0.25">
      <c r="A1429" s="139">
        <v>1718</v>
      </c>
      <c r="B1429" s="139" t="s">
        <v>6576</v>
      </c>
      <c r="C1429" s="139" t="s">
        <v>6575</v>
      </c>
      <c r="D1429" s="139">
        <v>70.05</v>
      </c>
      <c r="E1429" s="139">
        <v>885.5</v>
      </c>
      <c r="F1429" s="140">
        <v>62029.279999999999</v>
      </c>
      <c r="G1429" s="139">
        <v>0</v>
      </c>
      <c r="H1429" s="140">
        <v>0</v>
      </c>
      <c r="I1429" s="140">
        <v>0</v>
      </c>
      <c r="J1429" s="140">
        <v>62029.279999999999</v>
      </c>
      <c r="K1429" s="139" t="s">
        <v>4989</v>
      </c>
      <c r="L1429" s="139" t="s">
        <v>7</v>
      </c>
      <c r="M1429" s="202"/>
    </row>
    <row r="1430" spans="1:13" ht="20.100000000000001" customHeight="1" x14ac:dyDescent="0.25">
      <c r="A1430" s="139">
        <v>1719</v>
      </c>
      <c r="B1430" s="139" t="s">
        <v>6577</v>
      </c>
      <c r="C1430" s="139" t="s">
        <v>6575</v>
      </c>
      <c r="D1430" s="139">
        <v>102</v>
      </c>
      <c r="E1430" s="139">
        <v>885.5</v>
      </c>
      <c r="F1430" s="140">
        <v>90321</v>
      </c>
      <c r="G1430" s="139">
        <v>0</v>
      </c>
      <c r="H1430" s="140">
        <v>0</v>
      </c>
      <c r="I1430" s="140">
        <v>0</v>
      </c>
      <c r="J1430" s="140">
        <v>90321</v>
      </c>
      <c r="K1430" s="139" t="s">
        <v>4989</v>
      </c>
      <c r="L1430" s="139" t="s">
        <v>7</v>
      </c>
      <c r="M1430" s="202"/>
    </row>
    <row r="1431" spans="1:13" ht="20.100000000000001" customHeight="1" x14ac:dyDescent="0.25">
      <c r="A1431" s="139">
        <v>1720</v>
      </c>
      <c r="B1431" s="139" t="s">
        <v>6578</v>
      </c>
      <c r="C1431" s="139" t="s">
        <v>6575</v>
      </c>
      <c r="D1431" s="139">
        <v>85</v>
      </c>
      <c r="E1431" s="139">
        <v>885.5</v>
      </c>
      <c r="F1431" s="140">
        <v>75267.5</v>
      </c>
      <c r="G1431" s="139">
        <v>0</v>
      </c>
      <c r="H1431" s="140">
        <v>0</v>
      </c>
      <c r="I1431" s="140">
        <v>0</v>
      </c>
      <c r="J1431" s="140">
        <v>75267.5</v>
      </c>
      <c r="K1431" s="139" t="s">
        <v>4989</v>
      </c>
      <c r="L1431" s="139" t="s">
        <v>7</v>
      </c>
      <c r="M1431" s="202"/>
    </row>
    <row r="1432" spans="1:13" ht="20.100000000000001" customHeight="1" x14ac:dyDescent="0.25">
      <c r="A1432" s="139">
        <v>1721</v>
      </c>
      <c r="B1432" s="139" t="s">
        <v>6579</v>
      </c>
      <c r="C1432" s="139" t="s">
        <v>6575</v>
      </c>
      <c r="D1432" s="139">
        <v>58.5</v>
      </c>
      <c r="E1432" s="139">
        <v>885.5</v>
      </c>
      <c r="F1432" s="140">
        <v>51801.75</v>
      </c>
      <c r="G1432" s="139">
        <v>0</v>
      </c>
      <c r="H1432" s="140">
        <v>0</v>
      </c>
      <c r="I1432" s="140">
        <v>0</v>
      </c>
      <c r="J1432" s="140">
        <v>51801.75</v>
      </c>
      <c r="K1432" s="139" t="s">
        <v>4989</v>
      </c>
      <c r="L1432" s="139" t="s">
        <v>7</v>
      </c>
      <c r="M1432" s="202"/>
    </row>
    <row r="1433" spans="1:13" ht="20.100000000000001" customHeight="1" x14ac:dyDescent="0.25">
      <c r="A1433" s="139">
        <v>1722</v>
      </c>
      <c r="B1433" s="139" t="s">
        <v>6580</v>
      </c>
      <c r="C1433" s="139" t="s">
        <v>6575</v>
      </c>
      <c r="D1433" s="139">
        <v>55.5</v>
      </c>
      <c r="E1433" s="139">
        <v>885.5</v>
      </c>
      <c r="F1433" s="140">
        <v>49145.25</v>
      </c>
      <c r="G1433" s="139">
        <v>0</v>
      </c>
      <c r="H1433" s="140">
        <v>0</v>
      </c>
      <c r="I1433" s="140">
        <v>0</v>
      </c>
      <c r="J1433" s="140">
        <v>49145.25</v>
      </c>
      <c r="K1433" s="139" t="s">
        <v>4989</v>
      </c>
      <c r="L1433" s="139" t="s">
        <v>7</v>
      </c>
      <c r="M1433" s="202"/>
    </row>
    <row r="1434" spans="1:13" ht="20.100000000000001" customHeight="1" x14ac:dyDescent="0.25">
      <c r="A1434" s="139">
        <v>1723</v>
      </c>
      <c r="B1434" s="139" t="s">
        <v>6581</v>
      </c>
      <c r="C1434" s="139" t="s">
        <v>6575</v>
      </c>
      <c r="D1434" s="139">
        <v>55.5</v>
      </c>
      <c r="E1434" s="139">
        <v>885.5</v>
      </c>
      <c r="F1434" s="140">
        <v>49145.25</v>
      </c>
      <c r="G1434" s="139">
        <v>0</v>
      </c>
      <c r="H1434" s="140">
        <v>0</v>
      </c>
      <c r="I1434" s="140">
        <v>0</v>
      </c>
      <c r="J1434" s="140">
        <v>49145.25</v>
      </c>
      <c r="K1434" s="139" t="s">
        <v>4989</v>
      </c>
      <c r="L1434" s="139" t="s">
        <v>7</v>
      </c>
      <c r="M1434" s="202"/>
    </row>
    <row r="1435" spans="1:13" ht="20.100000000000001" customHeight="1" x14ac:dyDescent="0.25">
      <c r="A1435" s="139">
        <v>1724</v>
      </c>
      <c r="B1435" s="139" t="s">
        <v>6582</v>
      </c>
      <c r="C1435" s="139" t="s">
        <v>6575</v>
      </c>
      <c r="D1435" s="139">
        <v>72</v>
      </c>
      <c r="E1435" s="139">
        <v>885.5</v>
      </c>
      <c r="F1435" s="140">
        <v>63756</v>
      </c>
      <c r="G1435" s="139">
        <v>0</v>
      </c>
      <c r="H1435" s="140">
        <v>0</v>
      </c>
      <c r="I1435" s="140">
        <v>0</v>
      </c>
      <c r="J1435" s="140">
        <v>63756</v>
      </c>
      <c r="K1435" s="139" t="s">
        <v>4989</v>
      </c>
      <c r="L1435" s="139" t="s">
        <v>7</v>
      </c>
      <c r="M1435" s="202"/>
    </row>
    <row r="1436" spans="1:13" ht="20.100000000000001" customHeight="1" x14ac:dyDescent="0.25">
      <c r="A1436" s="139">
        <v>1725</v>
      </c>
      <c r="B1436" s="139" t="s">
        <v>6583</v>
      </c>
      <c r="C1436" s="139" t="s">
        <v>6575</v>
      </c>
      <c r="D1436" s="139">
        <v>55.5</v>
      </c>
      <c r="E1436" s="139">
        <v>885.5</v>
      </c>
      <c r="F1436" s="140">
        <v>49145.25</v>
      </c>
      <c r="G1436" s="139">
        <v>0</v>
      </c>
      <c r="H1436" s="140">
        <v>0</v>
      </c>
      <c r="I1436" s="140">
        <v>0</v>
      </c>
      <c r="J1436" s="140">
        <v>49145.25</v>
      </c>
      <c r="K1436" s="139" t="s">
        <v>4989</v>
      </c>
      <c r="L1436" s="139" t="s">
        <v>7</v>
      </c>
      <c r="M1436" s="202"/>
    </row>
    <row r="1437" spans="1:13" ht="20.100000000000001" customHeight="1" x14ac:dyDescent="0.25">
      <c r="A1437" s="139">
        <v>1726</v>
      </c>
      <c r="B1437" s="139" t="s">
        <v>6584</v>
      </c>
      <c r="C1437" s="139" t="s">
        <v>6575</v>
      </c>
      <c r="D1437" s="139">
        <v>55.5</v>
      </c>
      <c r="E1437" s="139">
        <v>885.5</v>
      </c>
      <c r="F1437" s="140">
        <v>49145.25</v>
      </c>
      <c r="G1437" s="139">
        <v>0</v>
      </c>
      <c r="H1437" s="140">
        <v>0</v>
      </c>
      <c r="I1437" s="140">
        <v>0</v>
      </c>
      <c r="J1437" s="140">
        <v>49145.25</v>
      </c>
      <c r="K1437" s="139" t="s">
        <v>4989</v>
      </c>
      <c r="L1437" s="139" t="s">
        <v>7</v>
      </c>
      <c r="M1437" s="202"/>
    </row>
    <row r="1438" spans="1:13" ht="20.100000000000001" customHeight="1" x14ac:dyDescent="0.25">
      <c r="A1438" s="139">
        <v>1727</v>
      </c>
      <c r="B1438" s="139" t="s">
        <v>6585</v>
      </c>
      <c r="C1438" s="139" t="s">
        <v>6575</v>
      </c>
      <c r="D1438" s="139">
        <v>55.5</v>
      </c>
      <c r="E1438" s="139">
        <v>885.5</v>
      </c>
      <c r="F1438" s="140">
        <v>49145.25</v>
      </c>
      <c r="G1438" s="139">
        <v>0</v>
      </c>
      <c r="H1438" s="140">
        <v>0</v>
      </c>
      <c r="I1438" s="140">
        <v>0</v>
      </c>
      <c r="J1438" s="140">
        <v>49145.25</v>
      </c>
      <c r="K1438" s="139" t="s">
        <v>4989</v>
      </c>
      <c r="L1438" s="139" t="s">
        <v>7</v>
      </c>
      <c r="M1438" s="202"/>
    </row>
    <row r="1439" spans="1:13" ht="20.100000000000001" customHeight="1" x14ac:dyDescent="0.25">
      <c r="A1439" s="139">
        <v>1728</v>
      </c>
      <c r="B1439" s="139" t="s">
        <v>6586</v>
      </c>
      <c r="C1439" s="139" t="s">
        <v>6575</v>
      </c>
      <c r="D1439" s="139">
        <v>4643.3599999999997</v>
      </c>
      <c r="E1439" s="139">
        <v>885.5</v>
      </c>
      <c r="F1439" s="140">
        <v>4111695.28</v>
      </c>
      <c r="G1439" s="139">
        <v>0</v>
      </c>
      <c r="H1439" s="140">
        <v>0</v>
      </c>
      <c r="I1439" s="140">
        <v>0</v>
      </c>
      <c r="J1439" s="140">
        <v>4111695.28</v>
      </c>
      <c r="K1439" s="139" t="s">
        <v>4978</v>
      </c>
      <c r="L1439" s="139" t="s">
        <v>7</v>
      </c>
      <c r="M1439" s="202"/>
    </row>
    <row r="1440" spans="1:13" ht="20.100000000000001" customHeight="1" x14ac:dyDescent="0.25">
      <c r="A1440" s="139">
        <v>1729</v>
      </c>
      <c r="B1440" s="139" t="s">
        <v>6587</v>
      </c>
      <c r="C1440" s="139" t="s">
        <v>6575</v>
      </c>
      <c r="D1440" s="139">
        <v>8311.76</v>
      </c>
      <c r="E1440" s="139">
        <v>885.5</v>
      </c>
      <c r="F1440" s="140">
        <v>7360063.4800000004</v>
      </c>
      <c r="G1440" s="139">
        <v>0</v>
      </c>
      <c r="H1440" s="140">
        <v>0</v>
      </c>
      <c r="I1440" s="140">
        <v>0</v>
      </c>
      <c r="J1440" s="140">
        <v>7360063.4800000004</v>
      </c>
      <c r="K1440" s="139" t="s">
        <v>5043</v>
      </c>
      <c r="L1440" s="139" t="s">
        <v>7</v>
      </c>
      <c r="M1440" s="202"/>
    </row>
    <row r="1441" spans="1:13" ht="20.100000000000001" customHeight="1" x14ac:dyDescent="0.25">
      <c r="A1441" s="139">
        <v>1730</v>
      </c>
      <c r="B1441" s="139" t="s">
        <v>6588</v>
      </c>
      <c r="C1441" s="139" t="s">
        <v>6575</v>
      </c>
      <c r="D1441" s="139">
        <v>30552.16</v>
      </c>
      <c r="E1441" s="139">
        <v>885.5</v>
      </c>
      <c r="F1441" s="140">
        <v>27053937.68</v>
      </c>
      <c r="G1441" s="139">
        <v>0</v>
      </c>
      <c r="H1441" s="140">
        <v>0</v>
      </c>
      <c r="I1441" s="140">
        <v>0</v>
      </c>
      <c r="J1441" s="140">
        <v>27053937.68</v>
      </c>
      <c r="K1441" s="139" t="s">
        <v>4980</v>
      </c>
      <c r="L1441" s="139" t="s">
        <v>7</v>
      </c>
      <c r="M1441" s="202"/>
    </row>
    <row r="1442" spans="1:13" ht="20.100000000000001" customHeight="1" x14ac:dyDescent="0.25">
      <c r="A1442" s="139">
        <v>1732</v>
      </c>
      <c r="B1442" s="139" t="s">
        <v>5456</v>
      </c>
      <c r="C1442" s="139" t="s">
        <v>6575</v>
      </c>
      <c r="D1442" s="139">
        <v>222599.92499999999</v>
      </c>
      <c r="E1442" s="139">
        <v>885.5</v>
      </c>
      <c r="F1442" s="140">
        <v>197112233.59</v>
      </c>
      <c r="G1442" s="139">
        <v>0</v>
      </c>
      <c r="H1442" s="140">
        <v>0</v>
      </c>
      <c r="I1442" s="140">
        <v>0</v>
      </c>
      <c r="J1442" s="140">
        <v>197112233.59</v>
      </c>
      <c r="K1442" s="139" t="s">
        <v>4982</v>
      </c>
      <c r="L1442" s="139" t="s">
        <v>7</v>
      </c>
      <c r="M1442" s="202"/>
    </row>
    <row r="1443" spans="1:13" ht="20.100000000000001" customHeight="1" x14ac:dyDescent="0.25">
      <c r="A1443" s="139">
        <v>1733</v>
      </c>
      <c r="B1443" s="139" t="s">
        <v>6589</v>
      </c>
      <c r="C1443" s="139" t="s">
        <v>6590</v>
      </c>
      <c r="D1443" s="139">
        <v>303.08999999999997</v>
      </c>
      <c r="E1443" s="139">
        <v>1047.2</v>
      </c>
      <c r="F1443" s="140">
        <v>317395.84999999998</v>
      </c>
      <c r="G1443" s="139">
        <v>0</v>
      </c>
      <c r="H1443" s="140">
        <v>0</v>
      </c>
      <c r="I1443" s="140">
        <v>0</v>
      </c>
      <c r="J1443" s="140">
        <v>317395.84999999998</v>
      </c>
      <c r="K1443" s="139" t="s">
        <v>5152</v>
      </c>
      <c r="L1443" s="139" t="s">
        <v>7</v>
      </c>
      <c r="M1443" s="202"/>
    </row>
    <row r="1444" spans="1:13" ht="20.100000000000001" customHeight="1" x14ac:dyDescent="0.25">
      <c r="A1444" s="139">
        <v>1734</v>
      </c>
      <c r="B1444" s="139" t="s">
        <v>6591</v>
      </c>
      <c r="C1444" s="139" t="s">
        <v>6592</v>
      </c>
      <c r="D1444" s="139">
        <v>765.55499999999995</v>
      </c>
      <c r="E1444" s="139">
        <v>2431</v>
      </c>
      <c r="F1444" s="140">
        <v>1861064.21</v>
      </c>
      <c r="G1444" s="139">
        <v>0</v>
      </c>
      <c r="H1444" s="140">
        <v>0</v>
      </c>
      <c r="I1444" s="140">
        <v>0</v>
      </c>
      <c r="J1444" s="140">
        <v>1861064.21</v>
      </c>
      <c r="K1444" s="139" t="s">
        <v>4978</v>
      </c>
      <c r="L1444" s="139" t="s">
        <v>7</v>
      </c>
      <c r="M1444" s="202"/>
    </row>
    <row r="1445" spans="1:13" ht="20.100000000000001" customHeight="1" x14ac:dyDescent="0.25">
      <c r="A1445" s="139">
        <v>1735</v>
      </c>
      <c r="B1445" s="139" t="s">
        <v>6593</v>
      </c>
      <c r="C1445" s="139" t="s">
        <v>6592</v>
      </c>
      <c r="D1445" s="139">
        <v>214.946</v>
      </c>
      <c r="E1445" s="139">
        <v>2431</v>
      </c>
      <c r="F1445" s="140">
        <v>522533.73</v>
      </c>
      <c r="G1445" s="139">
        <v>0</v>
      </c>
      <c r="H1445" s="140">
        <v>0</v>
      </c>
      <c r="I1445" s="140">
        <v>0</v>
      </c>
      <c r="J1445" s="140">
        <v>522533.73</v>
      </c>
      <c r="K1445" s="139" t="s">
        <v>4989</v>
      </c>
      <c r="L1445" s="139" t="s">
        <v>7</v>
      </c>
      <c r="M1445" s="202"/>
    </row>
    <row r="1446" spans="1:13" ht="20.100000000000001" customHeight="1" x14ac:dyDescent="0.25">
      <c r="A1446" s="139">
        <v>1737</v>
      </c>
      <c r="B1446" s="139" t="s">
        <v>6594</v>
      </c>
      <c r="C1446" s="139" t="s">
        <v>6592</v>
      </c>
      <c r="D1446" s="139">
        <v>7346.7219999999998</v>
      </c>
      <c r="E1446" s="139">
        <v>2431</v>
      </c>
      <c r="F1446" s="140">
        <v>17859881.18</v>
      </c>
      <c r="G1446" s="139">
        <v>0</v>
      </c>
      <c r="H1446" s="140">
        <v>0</v>
      </c>
      <c r="I1446" s="140">
        <v>0</v>
      </c>
      <c r="J1446" s="140">
        <v>17859881.18</v>
      </c>
      <c r="K1446" s="139" t="s">
        <v>4982</v>
      </c>
      <c r="L1446" s="139" t="s">
        <v>7</v>
      </c>
      <c r="M1446" s="202"/>
    </row>
    <row r="1447" spans="1:13" ht="20.100000000000001" customHeight="1" x14ac:dyDescent="0.25">
      <c r="A1447" s="139">
        <v>1738</v>
      </c>
      <c r="B1447" s="139" t="s">
        <v>6595</v>
      </c>
      <c r="C1447" s="139" t="s">
        <v>6596</v>
      </c>
      <c r="D1447" s="139">
        <v>2487.105</v>
      </c>
      <c r="E1447" s="139">
        <v>1050</v>
      </c>
      <c r="F1447" s="140">
        <v>2611460.25</v>
      </c>
      <c r="G1447" s="139">
        <v>0</v>
      </c>
      <c r="H1447" s="140">
        <v>0</v>
      </c>
      <c r="I1447" s="140">
        <v>0</v>
      </c>
      <c r="J1447" s="140">
        <v>2611460.25</v>
      </c>
      <c r="K1447" s="139" t="s">
        <v>4978</v>
      </c>
      <c r="L1447" s="139" t="s">
        <v>7</v>
      </c>
      <c r="M1447" s="202"/>
    </row>
    <row r="1448" spans="1:13" ht="20.100000000000001" customHeight="1" x14ac:dyDescent="0.25">
      <c r="A1448" s="139">
        <v>1739</v>
      </c>
      <c r="B1448" s="139" t="s">
        <v>6597</v>
      </c>
      <c r="C1448" s="139" t="s">
        <v>6596</v>
      </c>
      <c r="D1448" s="139">
        <v>2027.9290000000001</v>
      </c>
      <c r="E1448" s="139">
        <v>1050</v>
      </c>
      <c r="F1448" s="140">
        <v>2129325.4500000002</v>
      </c>
      <c r="G1448" s="139">
        <v>0</v>
      </c>
      <c r="H1448" s="140">
        <v>0</v>
      </c>
      <c r="I1448" s="140">
        <v>0</v>
      </c>
      <c r="J1448" s="140">
        <v>2129325.4500000002</v>
      </c>
      <c r="K1448" s="139" t="s">
        <v>4978</v>
      </c>
      <c r="L1448" s="139" t="s">
        <v>7</v>
      </c>
      <c r="M1448" s="202"/>
    </row>
    <row r="1449" spans="1:13" ht="20.100000000000001" customHeight="1" x14ac:dyDescent="0.25">
      <c r="A1449" s="139">
        <v>1740</v>
      </c>
      <c r="B1449" s="139" t="s">
        <v>6598</v>
      </c>
      <c r="C1449" s="139" t="s">
        <v>6596</v>
      </c>
      <c r="D1449" s="139">
        <v>2211.0740000000001</v>
      </c>
      <c r="E1449" s="139">
        <v>1050</v>
      </c>
      <c r="F1449" s="140">
        <v>2321627.7000000002</v>
      </c>
      <c r="G1449" s="139">
        <v>0</v>
      </c>
      <c r="H1449" s="140">
        <v>0</v>
      </c>
      <c r="I1449" s="140">
        <v>0</v>
      </c>
      <c r="J1449" s="140">
        <v>2321627.7000000002</v>
      </c>
      <c r="K1449" s="139" t="s">
        <v>4978</v>
      </c>
      <c r="L1449" s="139" t="s">
        <v>7</v>
      </c>
      <c r="M1449" s="202"/>
    </row>
    <row r="1450" spans="1:13" ht="20.100000000000001" customHeight="1" x14ac:dyDescent="0.25">
      <c r="A1450" s="139">
        <v>1741</v>
      </c>
      <c r="B1450" s="139" t="s">
        <v>6599</v>
      </c>
      <c r="C1450" s="139" t="s">
        <v>6596</v>
      </c>
      <c r="D1450" s="139">
        <v>232.70400000000001</v>
      </c>
      <c r="E1450" s="139">
        <v>1050</v>
      </c>
      <c r="F1450" s="140">
        <v>244339.20000000001</v>
      </c>
      <c r="G1450" s="139">
        <v>0</v>
      </c>
      <c r="H1450" s="140">
        <v>0</v>
      </c>
      <c r="I1450" s="140">
        <v>0</v>
      </c>
      <c r="J1450" s="140">
        <v>244339.20000000001</v>
      </c>
      <c r="K1450" s="139" t="s">
        <v>4989</v>
      </c>
      <c r="L1450" s="139" t="s">
        <v>7</v>
      </c>
      <c r="M1450" s="202"/>
    </row>
    <row r="1451" spans="1:13" ht="20.100000000000001" customHeight="1" x14ac:dyDescent="0.25">
      <c r="A1451" s="139">
        <v>1742</v>
      </c>
      <c r="B1451" s="139" t="s">
        <v>6600</v>
      </c>
      <c r="C1451" s="139" t="s">
        <v>6596</v>
      </c>
      <c r="D1451" s="139">
        <v>2448.223</v>
      </c>
      <c r="E1451" s="139">
        <v>1050</v>
      </c>
      <c r="F1451" s="140">
        <v>2570634.15</v>
      </c>
      <c r="G1451" s="139">
        <v>0</v>
      </c>
      <c r="H1451" s="140">
        <v>0</v>
      </c>
      <c r="I1451" s="140">
        <v>0</v>
      </c>
      <c r="J1451" s="140">
        <v>2570634.15</v>
      </c>
      <c r="K1451" s="139" t="s">
        <v>4989</v>
      </c>
      <c r="L1451" s="139" t="s">
        <v>7</v>
      </c>
      <c r="M1451" s="202"/>
    </row>
    <row r="1452" spans="1:13" ht="20.100000000000001" customHeight="1" x14ac:dyDescent="0.25">
      <c r="A1452" s="139">
        <v>1743</v>
      </c>
      <c r="B1452" s="139" t="s">
        <v>6601</v>
      </c>
      <c r="C1452" s="139" t="s">
        <v>6596</v>
      </c>
      <c r="D1452" s="139">
        <v>7228.5829999999996</v>
      </c>
      <c r="E1452" s="139">
        <v>1050</v>
      </c>
      <c r="F1452" s="140">
        <v>7590012.1500000004</v>
      </c>
      <c r="G1452" s="139">
        <v>0</v>
      </c>
      <c r="H1452" s="140">
        <v>0</v>
      </c>
      <c r="I1452" s="140">
        <v>0</v>
      </c>
      <c r="J1452" s="140">
        <v>7590012.1500000004</v>
      </c>
      <c r="K1452" s="139" t="s">
        <v>4989</v>
      </c>
      <c r="L1452" s="139" t="s">
        <v>7</v>
      </c>
      <c r="M1452" s="202"/>
    </row>
    <row r="1453" spans="1:13" ht="20.100000000000001" customHeight="1" x14ac:dyDescent="0.25">
      <c r="A1453" s="139">
        <v>1744</v>
      </c>
      <c r="B1453" s="139" t="s">
        <v>6602</v>
      </c>
      <c r="C1453" s="139" t="s">
        <v>6596</v>
      </c>
      <c r="D1453" s="139">
        <v>1002.6130000000001</v>
      </c>
      <c r="E1453" s="139">
        <v>1050</v>
      </c>
      <c r="F1453" s="140">
        <v>1052743.6499999999</v>
      </c>
      <c r="G1453" s="139">
        <v>0</v>
      </c>
      <c r="H1453" s="140">
        <v>0</v>
      </c>
      <c r="I1453" s="140">
        <v>0</v>
      </c>
      <c r="J1453" s="140">
        <v>1052743.6499999999</v>
      </c>
      <c r="K1453" s="139" t="s">
        <v>4989</v>
      </c>
      <c r="L1453" s="139" t="s">
        <v>7</v>
      </c>
      <c r="M1453" s="202"/>
    </row>
    <row r="1454" spans="1:13" ht="20.100000000000001" customHeight="1" x14ac:dyDescent="0.25">
      <c r="A1454" s="139">
        <v>1745</v>
      </c>
      <c r="B1454" s="139" t="s">
        <v>6603</v>
      </c>
      <c r="C1454" s="139" t="s">
        <v>6596</v>
      </c>
      <c r="D1454" s="139">
        <v>1582.4490000000001</v>
      </c>
      <c r="E1454" s="139">
        <v>1050</v>
      </c>
      <c r="F1454" s="140">
        <v>1661571.45</v>
      </c>
      <c r="G1454" s="139">
        <v>0</v>
      </c>
      <c r="H1454" s="140">
        <v>0</v>
      </c>
      <c r="I1454" s="140">
        <v>0</v>
      </c>
      <c r="J1454" s="140">
        <v>1661571.45</v>
      </c>
      <c r="K1454" s="139" t="s">
        <v>4989</v>
      </c>
      <c r="L1454" s="139" t="s">
        <v>7</v>
      </c>
      <c r="M1454" s="202"/>
    </row>
    <row r="1455" spans="1:13" ht="20.100000000000001" customHeight="1" x14ac:dyDescent="0.25">
      <c r="A1455" s="139">
        <v>1748</v>
      </c>
      <c r="B1455" s="139" t="s">
        <v>6604</v>
      </c>
      <c r="C1455" s="139" t="s">
        <v>6596</v>
      </c>
      <c r="D1455" s="139">
        <v>306.47000000000003</v>
      </c>
      <c r="E1455" s="139">
        <v>1050</v>
      </c>
      <c r="F1455" s="140">
        <v>321793.5</v>
      </c>
      <c r="G1455" s="139">
        <v>0</v>
      </c>
      <c r="H1455" s="140">
        <v>0</v>
      </c>
      <c r="I1455" s="140">
        <v>0</v>
      </c>
      <c r="J1455" s="140">
        <v>321793.5</v>
      </c>
      <c r="K1455" s="139" t="s">
        <v>5229</v>
      </c>
      <c r="L1455" s="139" t="s">
        <v>7</v>
      </c>
      <c r="M1455" s="202"/>
    </row>
    <row r="1456" spans="1:13" ht="20.100000000000001" customHeight="1" x14ac:dyDescent="0.25">
      <c r="A1456" s="139">
        <v>1749</v>
      </c>
      <c r="B1456" s="139" t="s">
        <v>6605</v>
      </c>
      <c r="C1456" s="139" t="s">
        <v>6596</v>
      </c>
      <c r="D1456" s="139">
        <v>139.72</v>
      </c>
      <c r="E1456" s="139">
        <v>1050</v>
      </c>
      <c r="F1456" s="140">
        <v>146706</v>
      </c>
      <c r="G1456" s="139">
        <v>0</v>
      </c>
      <c r="H1456" s="140">
        <v>0</v>
      </c>
      <c r="I1456" s="140">
        <v>0</v>
      </c>
      <c r="J1456" s="140">
        <v>146706</v>
      </c>
      <c r="K1456" s="139" t="s">
        <v>5229</v>
      </c>
      <c r="L1456" s="139" t="s">
        <v>7</v>
      </c>
      <c r="M1456" s="202"/>
    </row>
    <row r="1457" spans="1:13" ht="20.100000000000001" customHeight="1" x14ac:dyDescent="0.25">
      <c r="A1457" s="139">
        <v>1750</v>
      </c>
      <c r="B1457" s="139" t="s">
        <v>5904</v>
      </c>
      <c r="C1457" s="139" t="s">
        <v>6596</v>
      </c>
      <c r="D1457" s="139">
        <v>58212.474000000002</v>
      </c>
      <c r="E1457" s="139">
        <v>1050</v>
      </c>
      <c r="F1457" s="140">
        <v>61123097.700000003</v>
      </c>
      <c r="G1457" s="139">
        <v>0</v>
      </c>
      <c r="H1457" s="140">
        <v>0</v>
      </c>
      <c r="I1457" s="140">
        <v>0</v>
      </c>
      <c r="J1457" s="140">
        <v>61123097.700000003</v>
      </c>
      <c r="K1457" s="139" t="s">
        <v>4982</v>
      </c>
      <c r="L1457" s="139" t="s">
        <v>7</v>
      </c>
      <c r="M1457" s="202"/>
    </row>
    <row r="1458" spans="1:13" ht="20.100000000000001" customHeight="1" x14ac:dyDescent="0.25">
      <c r="A1458" s="139">
        <v>1751</v>
      </c>
      <c r="B1458" s="139" t="s">
        <v>6606</v>
      </c>
      <c r="C1458" s="139" t="s">
        <v>6607</v>
      </c>
      <c r="D1458" s="139">
        <v>5002.518</v>
      </c>
      <c r="E1458" s="139">
        <v>518.1</v>
      </c>
      <c r="F1458" s="140">
        <v>2591804.58</v>
      </c>
      <c r="G1458" s="139">
        <v>0</v>
      </c>
      <c r="H1458" s="140">
        <v>0</v>
      </c>
      <c r="I1458" s="140">
        <v>0</v>
      </c>
      <c r="J1458" s="140">
        <v>2591804.58</v>
      </c>
      <c r="K1458" s="139" t="s">
        <v>4978</v>
      </c>
      <c r="L1458" s="139" t="s">
        <v>7</v>
      </c>
      <c r="M1458" s="202"/>
    </row>
    <row r="1459" spans="1:13" ht="20.100000000000001" customHeight="1" x14ac:dyDescent="0.25">
      <c r="A1459" s="139">
        <v>1752</v>
      </c>
      <c r="B1459" s="139" t="s">
        <v>6608</v>
      </c>
      <c r="C1459" s="139" t="s">
        <v>6607</v>
      </c>
      <c r="D1459" s="139">
        <v>2736.5419999999999</v>
      </c>
      <c r="E1459" s="139">
        <v>518.1</v>
      </c>
      <c r="F1459" s="140">
        <v>1417802.41</v>
      </c>
      <c r="G1459" s="139">
        <v>0</v>
      </c>
      <c r="H1459" s="140">
        <v>0</v>
      </c>
      <c r="I1459" s="140">
        <v>0</v>
      </c>
      <c r="J1459" s="140">
        <v>1417802.41</v>
      </c>
      <c r="K1459" s="139" t="s">
        <v>4989</v>
      </c>
      <c r="L1459" s="139" t="s">
        <v>7</v>
      </c>
      <c r="M1459" s="202"/>
    </row>
    <row r="1460" spans="1:13" ht="20.100000000000001" customHeight="1" x14ac:dyDescent="0.25">
      <c r="A1460" s="139">
        <v>1753</v>
      </c>
      <c r="B1460" s="139" t="s">
        <v>6609</v>
      </c>
      <c r="C1460" s="139" t="s">
        <v>6607</v>
      </c>
      <c r="D1460" s="139">
        <v>124.56399999999999</v>
      </c>
      <c r="E1460" s="139">
        <v>518.1</v>
      </c>
      <c r="F1460" s="140">
        <v>64536.61</v>
      </c>
      <c r="G1460" s="139">
        <v>0</v>
      </c>
      <c r="H1460" s="140">
        <v>0</v>
      </c>
      <c r="I1460" s="140">
        <v>0</v>
      </c>
      <c r="J1460" s="140">
        <v>64536.61</v>
      </c>
      <c r="K1460" s="139" t="s">
        <v>4989</v>
      </c>
      <c r="L1460" s="139" t="s">
        <v>7</v>
      </c>
      <c r="M1460" s="202"/>
    </row>
    <row r="1461" spans="1:13" ht="20.100000000000001" customHeight="1" x14ac:dyDescent="0.25">
      <c r="A1461" s="139">
        <v>1754</v>
      </c>
      <c r="B1461" s="139" t="s">
        <v>6610</v>
      </c>
      <c r="C1461" s="139" t="s">
        <v>6607</v>
      </c>
      <c r="D1461" s="139">
        <v>691.38</v>
      </c>
      <c r="E1461" s="139">
        <v>518.1</v>
      </c>
      <c r="F1461" s="140">
        <v>358203.98</v>
      </c>
      <c r="G1461" s="139">
        <v>0</v>
      </c>
      <c r="H1461" s="140">
        <v>0</v>
      </c>
      <c r="I1461" s="140">
        <v>0</v>
      </c>
      <c r="J1461" s="140">
        <v>358203.98</v>
      </c>
      <c r="K1461" s="139" t="s">
        <v>4989</v>
      </c>
      <c r="L1461" s="139" t="s">
        <v>7</v>
      </c>
      <c r="M1461" s="202"/>
    </row>
    <row r="1462" spans="1:13" ht="20.100000000000001" customHeight="1" x14ac:dyDescent="0.25">
      <c r="A1462" s="139">
        <v>1755</v>
      </c>
      <c r="B1462" s="139" t="s">
        <v>6611</v>
      </c>
      <c r="C1462" s="139" t="s">
        <v>6607</v>
      </c>
      <c r="D1462" s="139">
        <v>1655.223</v>
      </c>
      <c r="E1462" s="139">
        <v>518.1</v>
      </c>
      <c r="F1462" s="140">
        <v>857571.04</v>
      </c>
      <c r="G1462" s="139">
        <v>0</v>
      </c>
      <c r="H1462" s="140">
        <v>0</v>
      </c>
      <c r="I1462" s="140">
        <v>0</v>
      </c>
      <c r="J1462" s="140">
        <v>857571.04</v>
      </c>
      <c r="K1462" s="139" t="s">
        <v>5043</v>
      </c>
      <c r="L1462" s="139" t="s">
        <v>7</v>
      </c>
      <c r="M1462" s="202"/>
    </row>
    <row r="1463" spans="1:13" ht="20.100000000000001" customHeight="1" x14ac:dyDescent="0.25">
      <c r="A1463" s="139">
        <v>1756</v>
      </c>
      <c r="B1463" s="139" t="s">
        <v>6612</v>
      </c>
      <c r="C1463" s="139" t="s">
        <v>6607</v>
      </c>
      <c r="D1463" s="139">
        <v>230.34700000000001</v>
      </c>
      <c r="E1463" s="139">
        <v>518.1</v>
      </c>
      <c r="F1463" s="140">
        <v>119342.78</v>
      </c>
      <c r="G1463" s="139">
        <v>0</v>
      </c>
      <c r="H1463" s="140">
        <v>0</v>
      </c>
      <c r="I1463" s="140">
        <v>0</v>
      </c>
      <c r="J1463" s="140">
        <v>119342.78</v>
      </c>
      <c r="K1463" s="139" t="s">
        <v>5043</v>
      </c>
      <c r="L1463" s="139" t="s">
        <v>7</v>
      </c>
      <c r="M1463" s="202"/>
    </row>
    <row r="1464" spans="1:13" ht="20.100000000000001" customHeight="1" x14ac:dyDescent="0.25">
      <c r="A1464" s="139">
        <v>1757</v>
      </c>
      <c r="B1464" s="139" t="s">
        <v>6613</v>
      </c>
      <c r="C1464" s="139" t="s">
        <v>6607</v>
      </c>
      <c r="D1464" s="139">
        <v>671.73199999999997</v>
      </c>
      <c r="E1464" s="139">
        <v>518.1</v>
      </c>
      <c r="F1464" s="140">
        <v>348024.35</v>
      </c>
      <c r="G1464" s="139">
        <v>0</v>
      </c>
      <c r="H1464" s="140">
        <v>0</v>
      </c>
      <c r="I1464" s="140">
        <v>0</v>
      </c>
      <c r="J1464" s="140">
        <v>348024.35</v>
      </c>
      <c r="K1464" s="139" t="s">
        <v>5043</v>
      </c>
      <c r="L1464" s="139" t="s">
        <v>7</v>
      </c>
      <c r="M1464" s="202"/>
    </row>
    <row r="1465" spans="1:13" ht="20.100000000000001" customHeight="1" x14ac:dyDescent="0.25">
      <c r="A1465" s="139">
        <v>1758</v>
      </c>
      <c r="B1465" s="139" t="s">
        <v>6614</v>
      </c>
      <c r="C1465" s="139" t="s">
        <v>6607</v>
      </c>
      <c r="D1465" s="139">
        <v>7996.0529999999999</v>
      </c>
      <c r="E1465" s="139">
        <v>518.1</v>
      </c>
      <c r="F1465" s="140">
        <v>4142755.06</v>
      </c>
      <c r="G1465" s="139">
        <v>0</v>
      </c>
      <c r="H1465" s="140">
        <v>0</v>
      </c>
      <c r="I1465" s="140">
        <v>0</v>
      </c>
      <c r="J1465" s="140">
        <v>4142755.06</v>
      </c>
      <c r="K1465" s="139" t="s">
        <v>5043</v>
      </c>
      <c r="L1465" s="139" t="s">
        <v>7</v>
      </c>
      <c r="M1465" s="202"/>
    </row>
    <row r="1466" spans="1:13" ht="20.100000000000001" customHeight="1" x14ac:dyDescent="0.25">
      <c r="A1466" s="139">
        <v>1759</v>
      </c>
      <c r="B1466" s="139" t="s">
        <v>6615</v>
      </c>
      <c r="C1466" s="139" t="s">
        <v>6607</v>
      </c>
      <c r="D1466" s="139">
        <v>88578.510999999999</v>
      </c>
      <c r="E1466" s="139">
        <v>518.1</v>
      </c>
      <c r="F1466" s="140">
        <v>45892526.549999997</v>
      </c>
      <c r="G1466" s="139">
        <v>0</v>
      </c>
      <c r="H1466" s="140">
        <v>0</v>
      </c>
      <c r="I1466" s="140">
        <v>0</v>
      </c>
      <c r="J1466" s="140">
        <v>45892526.549999997</v>
      </c>
      <c r="K1466" s="139" t="s">
        <v>4982</v>
      </c>
      <c r="L1466" s="139" t="s">
        <v>7</v>
      </c>
      <c r="M1466" s="202"/>
    </row>
    <row r="1467" spans="1:13" ht="20.100000000000001" customHeight="1" x14ac:dyDescent="0.25">
      <c r="A1467" s="139">
        <v>1760</v>
      </c>
      <c r="B1467" s="139" t="s">
        <v>6616</v>
      </c>
      <c r="C1467" s="139" t="s">
        <v>6617</v>
      </c>
      <c r="D1467" s="139">
        <v>13045.81</v>
      </c>
      <c r="E1467" s="139">
        <v>1944.8</v>
      </c>
      <c r="F1467" s="140">
        <v>25371491.289999999</v>
      </c>
      <c r="G1467" s="139">
        <v>0</v>
      </c>
      <c r="H1467" s="140">
        <v>0</v>
      </c>
      <c r="I1467" s="140">
        <v>0</v>
      </c>
      <c r="J1467" s="140">
        <v>25371491.289999999</v>
      </c>
      <c r="K1467" s="139" t="s">
        <v>4978</v>
      </c>
      <c r="L1467" s="139" t="s">
        <v>7</v>
      </c>
      <c r="M1467" s="202"/>
    </row>
    <row r="1468" spans="1:13" ht="20.100000000000001" customHeight="1" x14ac:dyDescent="0.25">
      <c r="A1468" s="139">
        <v>1762</v>
      </c>
      <c r="B1468" s="139" t="s">
        <v>6618</v>
      </c>
      <c r="C1468" s="139" t="s">
        <v>6619</v>
      </c>
      <c r="D1468" s="139">
        <v>4223.75</v>
      </c>
      <c r="E1468" s="139">
        <v>368.5</v>
      </c>
      <c r="F1468" s="140">
        <v>1556451.88</v>
      </c>
      <c r="G1468" s="139">
        <v>0</v>
      </c>
      <c r="H1468" s="140">
        <v>0</v>
      </c>
      <c r="I1468" s="140">
        <v>0</v>
      </c>
      <c r="J1468" s="140">
        <v>1556451.88</v>
      </c>
      <c r="K1468" s="139" t="s">
        <v>4978</v>
      </c>
      <c r="L1468" s="139" t="s">
        <v>7</v>
      </c>
      <c r="M1468" s="202"/>
    </row>
    <row r="1469" spans="1:13" ht="20.100000000000001" customHeight="1" x14ac:dyDescent="0.25">
      <c r="A1469" s="139">
        <v>1763</v>
      </c>
      <c r="B1469" s="139" t="s">
        <v>6620</v>
      </c>
      <c r="C1469" s="139" t="s">
        <v>6619</v>
      </c>
      <c r="D1469" s="139">
        <v>6860.73</v>
      </c>
      <c r="E1469" s="139">
        <v>368.5</v>
      </c>
      <c r="F1469" s="140">
        <v>2528179.0099999998</v>
      </c>
      <c r="G1469" s="139">
        <v>0</v>
      </c>
      <c r="H1469" s="140">
        <v>0</v>
      </c>
      <c r="I1469" s="140">
        <v>0</v>
      </c>
      <c r="J1469" s="140">
        <v>2528179.0099999998</v>
      </c>
      <c r="K1469" s="139" t="s">
        <v>5043</v>
      </c>
      <c r="L1469" s="139" t="s">
        <v>7</v>
      </c>
      <c r="M1469" s="202"/>
    </row>
    <row r="1470" spans="1:13" ht="20.100000000000001" customHeight="1" x14ac:dyDescent="0.25">
      <c r="A1470" s="139">
        <v>1764</v>
      </c>
      <c r="B1470" s="139" t="s">
        <v>6621</v>
      </c>
      <c r="C1470" s="139" t="s">
        <v>6619</v>
      </c>
      <c r="D1470" s="139">
        <v>15625.65</v>
      </c>
      <c r="E1470" s="139">
        <v>368.5</v>
      </c>
      <c r="F1470" s="140">
        <v>5758052.0300000003</v>
      </c>
      <c r="G1470" s="139">
        <v>0</v>
      </c>
      <c r="H1470" s="140">
        <v>0</v>
      </c>
      <c r="I1470" s="140">
        <v>0</v>
      </c>
      <c r="J1470" s="140">
        <v>5758052.0300000003</v>
      </c>
      <c r="K1470" s="139" t="s">
        <v>5043</v>
      </c>
      <c r="L1470" s="139" t="s">
        <v>7</v>
      </c>
      <c r="M1470" s="202"/>
    </row>
    <row r="1471" spans="1:13" ht="20.100000000000001" customHeight="1" x14ac:dyDescent="0.25">
      <c r="A1471" s="139">
        <v>1765</v>
      </c>
      <c r="B1471" s="139" t="s">
        <v>6622</v>
      </c>
      <c r="C1471" s="139" t="s">
        <v>6619</v>
      </c>
      <c r="D1471" s="139">
        <v>4408.8599999999997</v>
      </c>
      <c r="E1471" s="139">
        <v>368.5</v>
      </c>
      <c r="F1471" s="140">
        <v>1624664.91</v>
      </c>
      <c r="G1471" s="139">
        <v>0</v>
      </c>
      <c r="H1471" s="140">
        <v>0</v>
      </c>
      <c r="I1471" s="140">
        <v>0</v>
      </c>
      <c r="J1471" s="140">
        <v>1624664.91</v>
      </c>
      <c r="K1471" s="139" t="s">
        <v>5043</v>
      </c>
      <c r="L1471" s="139" t="s">
        <v>7</v>
      </c>
      <c r="M1471" s="202"/>
    </row>
    <row r="1472" spans="1:13" ht="20.100000000000001" customHeight="1" x14ac:dyDescent="0.25">
      <c r="A1472" s="139">
        <v>1766</v>
      </c>
      <c r="B1472" s="139" t="s">
        <v>6623</v>
      </c>
      <c r="C1472" s="139" t="s">
        <v>6619</v>
      </c>
      <c r="D1472" s="139">
        <v>23604.01</v>
      </c>
      <c r="E1472" s="139">
        <v>368.5</v>
      </c>
      <c r="F1472" s="140">
        <v>8698077.6899999995</v>
      </c>
      <c r="G1472" s="139">
        <v>0</v>
      </c>
      <c r="H1472" s="140">
        <v>0</v>
      </c>
      <c r="I1472" s="140">
        <v>0</v>
      </c>
      <c r="J1472" s="140">
        <v>8698077.6899999995</v>
      </c>
      <c r="K1472" s="139" t="s">
        <v>5043</v>
      </c>
      <c r="L1472" s="139" t="s">
        <v>7</v>
      </c>
      <c r="M1472" s="202"/>
    </row>
    <row r="1473" spans="1:13" ht="20.100000000000001" customHeight="1" x14ac:dyDescent="0.25">
      <c r="A1473" s="139">
        <v>1767</v>
      </c>
      <c r="B1473" s="139" t="s">
        <v>6624</v>
      </c>
      <c r="C1473" s="139" t="s">
        <v>6619</v>
      </c>
      <c r="D1473" s="139">
        <v>265.08</v>
      </c>
      <c r="E1473" s="139">
        <v>368.5</v>
      </c>
      <c r="F1473" s="140">
        <v>97681.98</v>
      </c>
      <c r="G1473" s="139">
        <v>0</v>
      </c>
      <c r="H1473" s="140">
        <v>0</v>
      </c>
      <c r="I1473" s="140">
        <v>0</v>
      </c>
      <c r="J1473" s="140">
        <v>97681.98</v>
      </c>
      <c r="K1473" s="139" t="s">
        <v>4980</v>
      </c>
      <c r="L1473" s="139" t="s">
        <v>7</v>
      </c>
      <c r="M1473" s="202"/>
    </row>
    <row r="1474" spans="1:13" ht="20.100000000000001" customHeight="1" x14ac:dyDescent="0.25">
      <c r="A1474" s="139">
        <v>1768</v>
      </c>
      <c r="B1474" s="139" t="s">
        <v>6625</v>
      </c>
      <c r="C1474" s="139" t="s">
        <v>6619</v>
      </c>
      <c r="D1474" s="139">
        <v>278.81</v>
      </c>
      <c r="E1474" s="139">
        <v>368.5</v>
      </c>
      <c r="F1474" s="140">
        <v>102741.49</v>
      </c>
      <c r="G1474" s="139">
        <v>0</v>
      </c>
      <c r="H1474" s="140">
        <v>0</v>
      </c>
      <c r="I1474" s="140">
        <v>0</v>
      </c>
      <c r="J1474" s="140">
        <v>102741.49</v>
      </c>
      <c r="K1474" s="139" t="s">
        <v>4980</v>
      </c>
      <c r="L1474" s="139" t="s">
        <v>7</v>
      </c>
      <c r="M1474" s="202"/>
    </row>
    <row r="1475" spans="1:13" ht="20.100000000000001" customHeight="1" x14ac:dyDescent="0.25">
      <c r="A1475" s="139">
        <v>1769</v>
      </c>
      <c r="B1475" s="139" t="s">
        <v>6626</v>
      </c>
      <c r="C1475" s="139" t="s">
        <v>6619</v>
      </c>
      <c r="D1475" s="139">
        <v>309.20999999999998</v>
      </c>
      <c r="E1475" s="139">
        <v>368.5</v>
      </c>
      <c r="F1475" s="140">
        <v>113943.89</v>
      </c>
      <c r="G1475" s="139">
        <v>0</v>
      </c>
      <c r="H1475" s="140">
        <v>0</v>
      </c>
      <c r="I1475" s="140">
        <v>0</v>
      </c>
      <c r="J1475" s="140">
        <v>113943.89</v>
      </c>
      <c r="K1475" s="139" t="s">
        <v>4980</v>
      </c>
      <c r="L1475" s="139" t="s">
        <v>7</v>
      </c>
      <c r="M1475" s="202"/>
    </row>
    <row r="1476" spans="1:13" ht="20.100000000000001" customHeight="1" x14ac:dyDescent="0.25">
      <c r="A1476" s="139">
        <v>1770</v>
      </c>
      <c r="B1476" s="139" t="s">
        <v>6627</v>
      </c>
      <c r="C1476" s="139" t="s">
        <v>6619</v>
      </c>
      <c r="D1476" s="139">
        <v>339.61</v>
      </c>
      <c r="E1476" s="139">
        <v>368.5</v>
      </c>
      <c r="F1476" s="140">
        <v>125146.29</v>
      </c>
      <c r="G1476" s="139">
        <v>0</v>
      </c>
      <c r="H1476" s="140">
        <v>0</v>
      </c>
      <c r="I1476" s="140">
        <v>0</v>
      </c>
      <c r="J1476" s="140">
        <v>125146.29</v>
      </c>
      <c r="K1476" s="139" t="s">
        <v>4980</v>
      </c>
      <c r="L1476" s="139" t="s">
        <v>7</v>
      </c>
      <c r="M1476" s="202"/>
    </row>
    <row r="1477" spans="1:13" ht="20.100000000000001" customHeight="1" x14ac:dyDescent="0.25">
      <c r="A1477" s="139">
        <v>1771</v>
      </c>
      <c r="B1477" s="139" t="s">
        <v>6628</v>
      </c>
      <c r="C1477" s="139" t="s">
        <v>6619</v>
      </c>
      <c r="D1477" s="139">
        <v>314.47000000000003</v>
      </c>
      <c r="E1477" s="139">
        <v>368.5</v>
      </c>
      <c r="F1477" s="140">
        <v>115882.2</v>
      </c>
      <c r="G1477" s="139">
        <v>0</v>
      </c>
      <c r="H1477" s="140">
        <v>0</v>
      </c>
      <c r="I1477" s="140">
        <v>0</v>
      </c>
      <c r="J1477" s="140">
        <v>115882.2</v>
      </c>
      <c r="K1477" s="139" t="s">
        <v>4980</v>
      </c>
      <c r="L1477" s="139" t="s">
        <v>7</v>
      </c>
      <c r="M1477" s="202"/>
    </row>
    <row r="1478" spans="1:13" ht="20.100000000000001" customHeight="1" x14ac:dyDescent="0.25">
      <c r="A1478" s="139">
        <v>1772</v>
      </c>
      <c r="B1478" s="139" t="s">
        <v>6629</v>
      </c>
      <c r="C1478" s="139" t="s">
        <v>6619</v>
      </c>
      <c r="D1478" s="139">
        <v>329.67</v>
      </c>
      <c r="E1478" s="139">
        <v>368.5</v>
      </c>
      <c r="F1478" s="140">
        <v>121483.4</v>
      </c>
      <c r="G1478" s="139">
        <v>0</v>
      </c>
      <c r="H1478" s="140">
        <v>0</v>
      </c>
      <c r="I1478" s="140">
        <v>0</v>
      </c>
      <c r="J1478" s="140">
        <v>121483.4</v>
      </c>
      <c r="K1478" s="139" t="s">
        <v>4980</v>
      </c>
      <c r="L1478" s="139" t="s">
        <v>7</v>
      </c>
      <c r="M1478" s="202"/>
    </row>
    <row r="1479" spans="1:13" ht="20.100000000000001" customHeight="1" x14ac:dyDescent="0.25">
      <c r="A1479" s="139">
        <v>1773</v>
      </c>
      <c r="B1479" s="139" t="s">
        <v>6630</v>
      </c>
      <c r="C1479" s="139" t="s">
        <v>6619</v>
      </c>
      <c r="D1479" s="139">
        <v>388.42</v>
      </c>
      <c r="E1479" s="139">
        <v>368.5</v>
      </c>
      <c r="F1479" s="140">
        <v>143132.76999999999</v>
      </c>
      <c r="G1479" s="139">
        <v>0</v>
      </c>
      <c r="H1479" s="140">
        <v>0</v>
      </c>
      <c r="I1479" s="140">
        <v>0</v>
      </c>
      <c r="J1479" s="140">
        <v>143132.76999999999</v>
      </c>
      <c r="K1479" s="139" t="s">
        <v>4980</v>
      </c>
      <c r="L1479" s="139" t="s">
        <v>7</v>
      </c>
      <c r="M1479" s="202"/>
    </row>
    <row r="1480" spans="1:13" ht="20.100000000000001" customHeight="1" x14ac:dyDescent="0.25">
      <c r="A1480" s="139">
        <v>1774</v>
      </c>
      <c r="B1480" s="139" t="s">
        <v>6631</v>
      </c>
      <c r="C1480" s="139" t="s">
        <v>6619</v>
      </c>
      <c r="D1480" s="139">
        <v>275.14999999999998</v>
      </c>
      <c r="E1480" s="139">
        <v>368.5</v>
      </c>
      <c r="F1480" s="140">
        <v>101392.78</v>
      </c>
      <c r="G1480" s="139">
        <v>0</v>
      </c>
      <c r="H1480" s="140">
        <v>0</v>
      </c>
      <c r="I1480" s="140">
        <v>0</v>
      </c>
      <c r="J1480" s="140">
        <v>101392.78</v>
      </c>
      <c r="K1480" s="139" t="s">
        <v>4980</v>
      </c>
      <c r="L1480" s="139" t="s">
        <v>7</v>
      </c>
      <c r="M1480" s="202"/>
    </row>
    <row r="1481" spans="1:13" ht="20.100000000000001" customHeight="1" x14ac:dyDescent="0.25">
      <c r="A1481" s="139">
        <v>1775</v>
      </c>
      <c r="B1481" s="139" t="s">
        <v>6632</v>
      </c>
      <c r="C1481" s="139" t="s">
        <v>6619</v>
      </c>
      <c r="D1481" s="139">
        <v>196.16</v>
      </c>
      <c r="E1481" s="139">
        <v>368.5</v>
      </c>
      <c r="F1481" s="140">
        <v>72284.960000000006</v>
      </c>
      <c r="G1481" s="139">
        <v>0</v>
      </c>
      <c r="H1481" s="140">
        <v>0</v>
      </c>
      <c r="I1481" s="140">
        <v>0</v>
      </c>
      <c r="J1481" s="140">
        <v>72284.960000000006</v>
      </c>
      <c r="K1481" s="139" t="s">
        <v>4980</v>
      </c>
      <c r="L1481" s="139" t="s">
        <v>7</v>
      </c>
      <c r="M1481" s="202"/>
    </row>
    <row r="1482" spans="1:13" ht="20.100000000000001" customHeight="1" x14ac:dyDescent="0.25">
      <c r="A1482" s="139">
        <v>1776</v>
      </c>
      <c r="B1482" s="139" t="s">
        <v>6633</v>
      </c>
      <c r="C1482" s="139" t="s">
        <v>6619</v>
      </c>
      <c r="D1482" s="139">
        <v>196.7</v>
      </c>
      <c r="E1482" s="139">
        <v>368.5</v>
      </c>
      <c r="F1482" s="140">
        <v>72483.95</v>
      </c>
      <c r="G1482" s="139">
        <v>0</v>
      </c>
      <c r="H1482" s="140">
        <v>0</v>
      </c>
      <c r="I1482" s="140">
        <v>0</v>
      </c>
      <c r="J1482" s="140">
        <v>72483.95</v>
      </c>
      <c r="K1482" s="139" t="s">
        <v>4980</v>
      </c>
      <c r="L1482" s="139" t="s">
        <v>7</v>
      </c>
      <c r="M1482" s="202"/>
    </row>
    <row r="1483" spans="1:13" ht="20.100000000000001" customHeight="1" x14ac:dyDescent="0.25">
      <c r="A1483" s="139">
        <v>1777</v>
      </c>
      <c r="B1483" s="139" t="s">
        <v>6634</v>
      </c>
      <c r="C1483" s="139" t="s">
        <v>6619</v>
      </c>
      <c r="D1483" s="139">
        <v>414.72</v>
      </c>
      <c r="E1483" s="139">
        <v>368.5</v>
      </c>
      <c r="F1483" s="140">
        <v>152824.32000000001</v>
      </c>
      <c r="G1483" s="139">
        <v>0</v>
      </c>
      <c r="H1483" s="140">
        <v>0</v>
      </c>
      <c r="I1483" s="140">
        <v>0</v>
      </c>
      <c r="J1483" s="140">
        <v>152824.32000000001</v>
      </c>
      <c r="K1483" s="139" t="s">
        <v>4980</v>
      </c>
      <c r="L1483" s="139" t="s">
        <v>7</v>
      </c>
      <c r="M1483" s="202"/>
    </row>
    <row r="1484" spans="1:13" ht="20.100000000000001" customHeight="1" x14ac:dyDescent="0.25">
      <c r="A1484" s="139">
        <v>1778</v>
      </c>
      <c r="B1484" s="139" t="s">
        <v>6635</v>
      </c>
      <c r="C1484" s="139" t="s">
        <v>6619</v>
      </c>
      <c r="D1484" s="139">
        <v>275</v>
      </c>
      <c r="E1484" s="139">
        <v>368.5</v>
      </c>
      <c r="F1484" s="140">
        <v>101337.5</v>
      </c>
      <c r="G1484" s="139">
        <v>0</v>
      </c>
      <c r="H1484" s="140">
        <v>0</v>
      </c>
      <c r="I1484" s="140">
        <v>0</v>
      </c>
      <c r="J1484" s="140">
        <v>101337.5</v>
      </c>
      <c r="K1484" s="139" t="s">
        <v>4980</v>
      </c>
      <c r="L1484" s="139" t="s">
        <v>7</v>
      </c>
      <c r="M1484" s="202"/>
    </row>
    <row r="1485" spans="1:13" ht="20.100000000000001" customHeight="1" x14ac:dyDescent="0.25">
      <c r="A1485" s="139">
        <v>1779</v>
      </c>
      <c r="B1485" s="139" t="s">
        <v>6636</v>
      </c>
      <c r="C1485" s="139" t="s">
        <v>6619</v>
      </c>
      <c r="D1485" s="139">
        <v>275</v>
      </c>
      <c r="E1485" s="139">
        <v>368.5</v>
      </c>
      <c r="F1485" s="140">
        <v>101337.5</v>
      </c>
      <c r="G1485" s="139">
        <v>0</v>
      </c>
      <c r="H1485" s="140">
        <v>0</v>
      </c>
      <c r="I1485" s="140">
        <v>0</v>
      </c>
      <c r="J1485" s="140">
        <v>101337.5</v>
      </c>
      <c r="K1485" s="139" t="s">
        <v>4980</v>
      </c>
      <c r="L1485" s="139" t="s">
        <v>7</v>
      </c>
      <c r="M1485" s="202"/>
    </row>
    <row r="1486" spans="1:13" ht="20.100000000000001" customHeight="1" x14ac:dyDescent="0.25">
      <c r="A1486" s="139">
        <v>1780</v>
      </c>
      <c r="B1486" s="139" t="s">
        <v>6637</v>
      </c>
      <c r="C1486" s="139" t="s">
        <v>6619</v>
      </c>
      <c r="D1486" s="139">
        <v>275</v>
      </c>
      <c r="E1486" s="139">
        <v>368.5</v>
      </c>
      <c r="F1486" s="140">
        <v>101337.5</v>
      </c>
      <c r="G1486" s="139">
        <v>0</v>
      </c>
      <c r="H1486" s="140">
        <v>0</v>
      </c>
      <c r="I1486" s="140">
        <v>0</v>
      </c>
      <c r="J1486" s="140">
        <v>101337.5</v>
      </c>
      <c r="K1486" s="139" t="s">
        <v>4980</v>
      </c>
      <c r="L1486" s="139" t="s">
        <v>7</v>
      </c>
      <c r="M1486" s="202"/>
    </row>
    <row r="1487" spans="1:13" ht="20.100000000000001" customHeight="1" x14ac:dyDescent="0.25">
      <c r="A1487" s="139">
        <v>1781</v>
      </c>
      <c r="B1487" s="139" t="s">
        <v>6638</v>
      </c>
      <c r="C1487" s="139" t="s">
        <v>6619</v>
      </c>
      <c r="D1487" s="139">
        <v>275</v>
      </c>
      <c r="E1487" s="139">
        <v>368.5</v>
      </c>
      <c r="F1487" s="140">
        <v>101337.5</v>
      </c>
      <c r="G1487" s="139">
        <v>0</v>
      </c>
      <c r="H1487" s="140">
        <v>0</v>
      </c>
      <c r="I1487" s="140">
        <v>0</v>
      </c>
      <c r="J1487" s="140">
        <v>101337.5</v>
      </c>
      <c r="K1487" s="139" t="s">
        <v>4980</v>
      </c>
      <c r="L1487" s="139" t="s">
        <v>7</v>
      </c>
      <c r="M1487" s="202"/>
    </row>
    <row r="1488" spans="1:13" ht="20.100000000000001" customHeight="1" x14ac:dyDescent="0.25">
      <c r="A1488" s="139">
        <v>1782</v>
      </c>
      <c r="B1488" s="139" t="s">
        <v>6639</v>
      </c>
      <c r="C1488" s="139" t="s">
        <v>6619</v>
      </c>
      <c r="D1488" s="139">
        <v>274.89</v>
      </c>
      <c r="E1488" s="139">
        <v>368.5</v>
      </c>
      <c r="F1488" s="140">
        <v>101296.97</v>
      </c>
      <c r="G1488" s="139">
        <v>0</v>
      </c>
      <c r="H1488" s="140">
        <v>0</v>
      </c>
      <c r="I1488" s="140">
        <v>0</v>
      </c>
      <c r="J1488" s="140">
        <v>101296.97</v>
      </c>
      <c r="K1488" s="139" t="s">
        <v>4980</v>
      </c>
      <c r="L1488" s="139" t="s">
        <v>7</v>
      </c>
      <c r="M1488" s="202"/>
    </row>
    <row r="1489" spans="1:13" ht="20.100000000000001" customHeight="1" x14ac:dyDescent="0.25">
      <c r="A1489" s="139">
        <v>1783</v>
      </c>
      <c r="B1489" s="139" t="s">
        <v>6640</v>
      </c>
      <c r="C1489" s="139" t="s">
        <v>6619</v>
      </c>
      <c r="D1489" s="139">
        <v>255.63</v>
      </c>
      <c r="E1489" s="139">
        <v>368.5</v>
      </c>
      <c r="F1489" s="140">
        <v>94199.66</v>
      </c>
      <c r="G1489" s="139">
        <v>0</v>
      </c>
      <c r="H1489" s="140">
        <v>0</v>
      </c>
      <c r="I1489" s="140">
        <v>0</v>
      </c>
      <c r="J1489" s="140">
        <v>94199.66</v>
      </c>
      <c r="K1489" s="139" t="s">
        <v>4980</v>
      </c>
      <c r="L1489" s="139" t="s">
        <v>7</v>
      </c>
      <c r="M1489" s="202"/>
    </row>
    <row r="1490" spans="1:13" ht="20.100000000000001" customHeight="1" x14ac:dyDescent="0.25">
      <c r="A1490" s="139">
        <v>1784</v>
      </c>
      <c r="B1490" s="139" t="s">
        <v>6641</v>
      </c>
      <c r="C1490" s="139" t="s">
        <v>6619</v>
      </c>
      <c r="D1490" s="139">
        <v>222.3</v>
      </c>
      <c r="E1490" s="139">
        <v>368.5</v>
      </c>
      <c r="F1490" s="140">
        <v>81917.55</v>
      </c>
      <c r="G1490" s="139">
        <v>0</v>
      </c>
      <c r="H1490" s="140">
        <v>0</v>
      </c>
      <c r="I1490" s="140">
        <v>0</v>
      </c>
      <c r="J1490" s="140">
        <v>81917.55</v>
      </c>
      <c r="K1490" s="139" t="s">
        <v>4980</v>
      </c>
      <c r="L1490" s="139" t="s">
        <v>7</v>
      </c>
      <c r="M1490" s="202"/>
    </row>
    <row r="1491" spans="1:13" ht="20.100000000000001" customHeight="1" x14ac:dyDescent="0.25">
      <c r="A1491" s="139">
        <v>1785</v>
      </c>
      <c r="B1491" s="139" t="s">
        <v>6642</v>
      </c>
      <c r="C1491" s="139" t="s">
        <v>6619</v>
      </c>
      <c r="D1491" s="139">
        <v>194.07</v>
      </c>
      <c r="E1491" s="139">
        <v>368.5</v>
      </c>
      <c r="F1491" s="140">
        <v>71514.8</v>
      </c>
      <c r="G1491" s="139">
        <v>0</v>
      </c>
      <c r="H1491" s="140">
        <v>0</v>
      </c>
      <c r="I1491" s="140">
        <v>0</v>
      </c>
      <c r="J1491" s="140">
        <v>71514.8</v>
      </c>
      <c r="K1491" s="139" t="s">
        <v>4980</v>
      </c>
      <c r="L1491" s="139" t="s">
        <v>7</v>
      </c>
      <c r="M1491" s="202"/>
    </row>
    <row r="1492" spans="1:13" ht="20.100000000000001" customHeight="1" x14ac:dyDescent="0.25">
      <c r="A1492" s="139">
        <v>1786</v>
      </c>
      <c r="B1492" s="139" t="s">
        <v>6643</v>
      </c>
      <c r="C1492" s="139" t="s">
        <v>6619</v>
      </c>
      <c r="D1492" s="139">
        <v>180</v>
      </c>
      <c r="E1492" s="139">
        <v>368.5</v>
      </c>
      <c r="F1492" s="140">
        <v>66330</v>
      </c>
      <c r="G1492" s="139">
        <v>0</v>
      </c>
      <c r="H1492" s="140">
        <v>0</v>
      </c>
      <c r="I1492" s="140">
        <v>0</v>
      </c>
      <c r="J1492" s="140">
        <v>66330</v>
      </c>
      <c r="K1492" s="139" t="s">
        <v>4980</v>
      </c>
      <c r="L1492" s="139" t="s">
        <v>7</v>
      </c>
      <c r="M1492" s="202"/>
    </row>
    <row r="1493" spans="1:13" ht="20.100000000000001" customHeight="1" x14ac:dyDescent="0.25">
      <c r="A1493" s="139">
        <v>1787</v>
      </c>
      <c r="B1493" s="139" t="s">
        <v>6644</v>
      </c>
      <c r="C1493" s="139" t="s">
        <v>6619</v>
      </c>
      <c r="D1493" s="139">
        <v>180.01</v>
      </c>
      <c r="E1493" s="139">
        <v>368.5</v>
      </c>
      <c r="F1493" s="140">
        <v>66333.69</v>
      </c>
      <c r="G1493" s="139">
        <v>0</v>
      </c>
      <c r="H1493" s="140">
        <v>0</v>
      </c>
      <c r="I1493" s="140">
        <v>0</v>
      </c>
      <c r="J1493" s="140">
        <v>66333.69</v>
      </c>
      <c r="K1493" s="139" t="s">
        <v>4980</v>
      </c>
      <c r="L1493" s="139" t="s">
        <v>7</v>
      </c>
      <c r="M1493" s="202"/>
    </row>
    <row r="1494" spans="1:13" ht="20.100000000000001" customHeight="1" x14ac:dyDescent="0.25">
      <c r="A1494" s="139">
        <v>1788</v>
      </c>
      <c r="B1494" s="139" t="s">
        <v>6645</v>
      </c>
      <c r="C1494" s="139" t="s">
        <v>6619</v>
      </c>
      <c r="D1494" s="139">
        <v>180</v>
      </c>
      <c r="E1494" s="139">
        <v>368.5</v>
      </c>
      <c r="F1494" s="140">
        <v>66330</v>
      </c>
      <c r="G1494" s="139">
        <v>0</v>
      </c>
      <c r="H1494" s="140">
        <v>0</v>
      </c>
      <c r="I1494" s="140">
        <v>0</v>
      </c>
      <c r="J1494" s="140">
        <v>66330</v>
      </c>
      <c r="K1494" s="139" t="s">
        <v>4980</v>
      </c>
      <c r="L1494" s="139" t="s">
        <v>7</v>
      </c>
      <c r="M1494" s="202"/>
    </row>
    <row r="1495" spans="1:13" ht="20.100000000000001" customHeight="1" x14ac:dyDescent="0.25">
      <c r="A1495" s="139">
        <v>1789</v>
      </c>
      <c r="B1495" s="139" t="s">
        <v>6646</v>
      </c>
      <c r="C1495" s="139" t="s">
        <v>6619</v>
      </c>
      <c r="D1495" s="139">
        <v>303.10000000000002</v>
      </c>
      <c r="E1495" s="139">
        <v>368.5</v>
      </c>
      <c r="F1495" s="140">
        <v>111692.35</v>
      </c>
      <c r="G1495" s="139">
        <v>0</v>
      </c>
      <c r="H1495" s="140">
        <v>0</v>
      </c>
      <c r="I1495" s="140">
        <v>0</v>
      </c>
      <c r="J1495" s="140">
        <v>111692.35</v>
      </c>
      <c r="K1495" s="139" t="s">
        <v>4980</v>
      </c>
      <c r="L1495" s="139" t="s">
        <v>7</v>
      </c>
      <c r="M1495" s="202"/>
    </row>
    <row r="1496" spans="1:13" ht="20.100000000000001" customHeight="1" x14ac:dyDescent="0.25">
      <c r="A1496" s="139">
        <v>1790</v>
      </c>
      <c r="B1496" s="139" t="s">
        <v>6647</v>
      </c>
      <c r="C1496" s="139" t="s">
        <v>6619</v>
      </c>
      <c r="D1496" s="139">
        <v>196.01</v>
      </c>
      <c r="E1496" s="139">
        <v>368.5</v>
      </c>
      <c r="F1496" s="140">
        <v>72229.69</v>
      </c>
      <c r="G1496" s="139">
        <v>0</v>
      </c>
      <c r="H1496" s="140">
        <v>0</v>
      </c>
      <c r="I1496" s="140">
        <v>0</v>
      </c>
      <c r="J1496" s="140">
        <v>72229.69</v>
      </c>
      <c r="K1496" s="139" t="s">
        <v>4980</v>
      </c>
      <c r="L1496" s="139" t="s">
        <v>7</v>
      </c>
      <c r="M1496" s="202"/>
    </row>
    <row r="1497" spans="1:13" ht="20.100000000000001" customHeight="1" x14ac:dyDescent="0.25">
      <c r="A1497" s="139">
        <v>1791</v>
      </c>
      <c r="B1497" s="139" t="s">
        <v>6648</v>
      </c>
      <c r="C1497" s="139" t="s">
        <v>6619</v>
      </c>
      <c r="D1497" s="139">
        <v>200</v>
      </c>
      <c r="E1497" s="139">
        <v>368.5</v>
      </c>
      <c r="F1497" s="140">
        <v>73700</v>
      </c>
      <c r="G1497" s="139">
        <v>0</v>
      </c>
      <c r="H1497" s="140">
        <v>0</v>
      </c>
      <c r="I1497" s="140">
        <v>0</v>
      </c>
      <c r="J1497" s="140">
        <v>73700</v>
      </c>
      <c r="K1497" s="139" t="s">
        <v>4980</v>
      </c>
      <c r="L1497" s="139" t="s">
        <v>7</v>
      </c>
      <c r="M1497" s="202"/>
    </row>
    <row r="1498" spans="1:13" ht="20.100000000000001" customHeight="1" x14ac:dyDescent="0.25">
      <c r="A1498" s="139">
        <v>1792</v>
      </c>
      <c r="B1498" s="139" t="s">
        <v>6649</v>
      </c>
      <c r="C1498" s="139" t="s">
        <v>6619</v>
      </c>
      <c r="D1498" s="139">
        <v>200</v>
      </c>
      <c r="E1498" s="139">
        <v>368.5</v>
      </c>
      <c r="F1498" s="140">
        <v>73700</v>
      </c>
      <c r="G1498" s="139">
        <v>0</v>
      </c>
      <c r="H1498" s="140">
        <v>0</v>
      </c>
      <c r="I1498" s="140">
        <v>0</v>
      </c>
      <c r="J1498" s="140">
        <v>73700</v>
      </c>
      <c r="K1498" s="139" t="s">
        <v>4980</v>
      </c>
      <c r="L1498" s="139" t="s">
        <v>7</v>
      </c>
      <c r="M1498" s="202"/>
    </row>
    <row r="1499" spans="1:13" ht="20.100000000000001" customHeight="1" x14ac:dyDescent="0.25">
      <c r="A1499" s="139">
        <v>1793</v>
      </c>
      <c r="B1499" s="139" t="s">
        <v>6650</v>
      </c>
      <c r="C1499" s="139" t="s">
        <v>6619</v>
      </c>
      <c r="D1499" s="139">
        <v>200</v>
      </c>
      <c r="E1499" s="139">
        <v>368.5</v>
      </c>
      <c r="F1499" s="140">
        <v>73700</v>
      </c>
      <c r="G1499" s="139">
        <v>0</v>
      </c>
      <c r="H1499" s="140">
        <v>0</v>
      </c>
      <c r="I1499" s="140">
        <v>0</v>
      </c>
      <c r="J1499" s="140">
        <v>73700</v>
      </c>
      <c r="K1499" s="139" t="s">
        <v>4980</v>
      </c>
      <c r="L1499" s="139" t="s">
        <v>7</v>
      </c>
      <c r="M1499" s="202"/>
    </row>
    <row r="1500" spans="1:13" ht="20.100000000000001" customHeight="1" x14ac:dyDescent="0.25">
      <c r="A1500" s="139">
        <v>1794</v>
      </c>
      <c r="B1500" s="139" t="s">
        <v>6651</v>
      </c>
      <c r="C1500" s="139" t="s">
        <v>6619</v>
      </c>
      <c r="D1500" s="139">
        <v>200</v>
      </c>
      <c r="E1500" s="139">
        <v>368.5</v>
      </c>
      <c r="F1500" s="140">
        <v>73700</v>
      </c>
      <c r="G1500" s="139">
        <v>0</v>
      </c>
      <c r="H1500" s="140">
        <v>0</v>
      </c>
      <c r="I1500" s="140">
        <v>0</v>
      </c>
      <c r="J1500" s="140">
        <v>73700</v>
      </c>
      <c r="K1500" s="139" t="s">
        <v>4980</v>
      </c>
      <c r="L1500" s="139" t="s">
        <v>7</v>
      </c>
      <c r="M1500" s="202"/>
    </row>
    <row r="1501" spans="1:13" ht="20.100000000000001" customHeight="1" x14ac:dyDescent="0.25">
      <c r="A1501" s="139">
        <v>1795</v>
      </c>
      <c r="B1501" s="139" t="s">
        <v>6652</v>
      </c>
      <c r="C1501" s="139" t="s">
        <v>6619</v>
      </c>
      <c r="D1501" s="139">
        <v>200</v>
      </c>
      <c r="E1501" s="139">
        <v>368.5</v>
      </c>
      <c r="F1501" s="140">
        <v>73700</v>
      </c>
      <c r="G1501" s="139">
        <v>0</v>
      </c>
      <c r="H1501" s="140">
        <v>0</v>
      </c>
      <c r="I1501" s="140">
        <v>0</v>
      </c>
      <c r="J1501" s="140">
        <v>73700</v>
      </c>
      <c r="K1501" s="139" t="s">
        <v>4980</v>
      </c>
      <c r="L1501" s="139" t="s">
        <v>7</v>
      </c>
      <c r="M1501" s="202"/>
    </row>
    <row r="1502" spans="1:13" ht="20.100000000000001" customHeight="1" x14ac:dyDescent="0.25">
      <c r="A1502" s="139">
        <v>1796</v>
      </c>
      <c r="B1502" s="139" t="s">
        <v>6653</v>
      </c>
      <c r="C1502" s="139" t="s">
        <v>6619</v>
      </c>
      <c r="D1502" s="139">
        <v>200</v>
      </c>
      <c r="E1502" s="139">
        <v>368.5</v>
      </c>
      <c r="F1502" s="140">
        <v>73700</v>
      </c>
      <c r="G1502" s="139">
        <v>0</v>
      </c>
      <c r="H1502" s="140">
        <v>0</v>
      </c>
      <c r="I1502" s="140">
        <v>0</v>
      </c>
      <c r="J1502" s="140">
        <v>73700</v>
      </c>
      <c r="K1502" s="139" t="s">
        <v>4980</v>
      </c>
      <c r="L1502" s="139" t="s">
        <v>7</v>
      </c>
      <c r="M1502" s="202"/>
    </row>
    <row r="1503" spans="1:13" ht="20.100000000000001" customHeight="1" x14ac:dyDescent="0.25">
      <c r="A1503" s="139">
        <v>1797</v>
      </c>
      <c r="B1503" s="139" t="s">
        <v>6654</v>
      </c>
      <c r="C1503" s="139" t="s">
        <v>6619</v>
      </c>
      <c r="D1503" s="139">
        <v>200</v>
      </c>
      <c r="E1503" s="139">
        <v>368.5</v>
      </c>
      <c r="F1503" s="140">
        <v>73700</v>
      </c>
      <c r="G1503" s="139">
        <v>0</v>
      </c>
      <c r="H1503" s="140">
        <v>0</v>
      </c>
      <c r="I1503" s="140">
        <v>0</v>
      </c>
      <c r="J1503" s="140">
        <v>73700</v>
      </c>
      <c r="K1503" s="139" t="s">
        <v>4980</v>
      </c>
      <c r="L1503" s="139" t="s">
        <v>7</v>
      </c>
      <c r="M1503" s="202"/>
    </row>
    <row r="1504" spans="1:13" ht="20.100000000000001" customHeight="1" x14ac:dyDescent="0.25">
      <c r="A1504" s="139">
        <v>1798</v>
      </c>
      <c r="B1504" s="139" t="s">
        <v>6655</v>
      </c>
      <c r="C1504" s="139" t="s">
        <v>6619</v>
      </c>
      <c r="D1504" s="139">
        <v>200</v>
      </c>
      <c r="E1504" s="139">
        <v>368.5</v>
      </c>
      <c r="F1504" s="140">
        <v>73700</v>
      </c>
      <c r="G1504" s="139">
        <v>0</v>
      </c>
      <c r="H1504" s="140">
        <v>0</v>
      </c>
      <c r="I1504" s="140">
        <v>0</v>
      </c>
      <c r="J1504" s="140">
        <v>73700</v>
      </c>
      <c r="K1504" s="139" t="s">
        <v>4980</v>
      </c>
      <c r="L1504" s="139" t="s">
        <v>7</v>
      </c>
      <c r="M1504" s="202"/>
    </row>
    <row r="1505" spans="1:13" ht="20.100000000000001" customHeight="1" x14ac:dyDescent="0.25">
      <c r="A1505" s="139">
        <v>1799</v>
      </c>
      <c r="B1505" s="139" t="s">
        <v>6656</v>
      </c>
      <c r="C1505" s="139" t="s">
        <v>6619</v>
      </c>
      <c r="D1505" s="139">
        <v>200</v>
      </c>
      <c r="E1505" s="139">
        <v>368.5</v>
      </c>
      <c r="F1505" s="140">
        <v>73700</v>
      </c>
      <c r="G1505" s="139">
        <v>0</v>
      </c>
      <c r="H1505" s="140">
        <v>0</v>
      </c>
      <c r="I1505" s="140">
        <v>0</v>
      </c>
      <c r="J1505" s="140">
        <v>73700</v>
      </c>
      <c r="K1505" s="139" t="s">
        <v>4980</v>
      </c>
      <c r="L1505" s="139" t="s">
        <v>7</v>
      </c>
      <c r="M1505" s="202"/>
    </row>
    <row r="1506" spans="1:13" ht="20.100000000000001" customHeight="1" x14ac:dyDescent="0.25">
      <c r="A1506" s="139">
        <v>1800</v>
      </c>
      <c r="B1506" s="139" t="s">
        <v>6657</v>
      </c>
      <c r="C1506" s="139" t="s">
        <v>6619</v>
      </c>
      <c r="D1506" s="139">
        <v>200</v>
      </c>
      <c r="E1506" s="139">
        <v>368.5</v>
      </c>
      <c r="F1506" s="140">
        <v>73700</v>
      </c>
      <c r="G1506" s="139">
        <v>0</v>
      </c>
      <c r="H1506" s="140">
        <v>0</v>
      </c>
      <c r="I1506" s="140">
        <v>0</v>
      </c>
      <c r="J1506" s="140">
        <v>73700</v>
      </c>
      <c r="K1506" s="139" t="s">
        <v>4980</v>
      </c>
      <c r="L1506" s="139" t="s">
        <v>7</v>
      </c>
      <c r="M1506" s="202"/>
    </row>
    <row r="1507" spans="1:13" ht="20.100000000000001" customHeight="1" x14ac:dyDescent="0.25">
      <c r="A1507" s="139">
        <v>1801</v>
      </c>
      <c r="B1507" s="139" t="s">
        <v>6658</v>
      </c>
      <c r="C1507" s="139" t="s">
        <v>6619</v>
      </c>
      <c r="D1507" s="139">
        <v>200</v>
      </c>
      <c r="E1507" s="139">
        <v>368.5</v>
      </c>
      <c r="F1507" s="140">
        <v>73700</v>
      </c>
      <c r="G1507" s="139">
        <v>0</v>
      </c>
      <c r="H1507" s="140">
        <v>0</v>
      </c>
      <c r="I1507" s="140">
        <v>0</v>
      </c>
      <c r="J1507" s="140">
        <v>73700</v>
      </c>
      <c r="K1507" s="139" t="s">
        <v>4980</v>
      </c>
      <c r="L1507" s="139" t="s">
        <v>7</v>
      </c>
      <c r="M1507" s="202"/>
    </row>
    <row r="1508" spans="1:13" ht="20.100000000000001" customHeight="1" x14ac:dyDescent="0.25">
      <c r="A1508" s="139">
        <v>1802</v>
      </c>
      <c r="B1508" s="139" t="s">
        <v>6659</v>
      </c>
      <c r="C1508" s="139" t="s">
        <v>6619</v>
      </c>
      <c r="D1508" s="139">
        <v>200</v>
      </c>
      <c r="E1508" s="139">
        <v>368.5</v>
      </c>
      <c r="F1508" s="140">
        <v>73700</v>
      </c>
      <c r="G1508" s="139">
        <v>0</v>
      </c>
      <c r="H1508" s="140">
        <v>0</v>
      </c>
      <c r="I1508" s="140">
        <v>0</v>
      </c>
      <c r="J1508" s="140">
        <v>73700</v>
      </c>
      <c r="K1508" s="139" t="s">
        <v>4980</v>
      </c>
      <c r="L1508" s="139" t="s">
        <v>7</v>
      </c>
      <c r="M1508" s="202"/>
    </row>
    <row r="1509" spans="1:13" ht="20.100000000000001" customHeight="1" x14ac:dyDescent="0.25">
      <c r="A1509" s="139">
        <v>1803</v>
      </c>
      <c r="B1509" s="139" t="s">
        <v>6660</v>
      </c>
      <c r="C1509" s="139" t="s">
        <v>6619</v>
      </c>
      <c r="D1509" s="139">
        <v>200</v>
      </c>
      <c r="E1509" s="139">
        <v>368.5</v>
      </c>
      <c r="F1509" s="140">
        <v>73700</v>
      </c>
      <c r="G1509" s="139">
        <v>0</v>
      </c>
      <c r="H1509" s="140">
        <v>0</v>
      </c>
      <c r="I1509" s="140">
        <v>0</v>
      </c>
      <c r="J1509" s="140">
        <v>73700</v>
      </c>
      <c r="K1509" s="139" t="s">
        <v>4980</v>
      </c>
      <c r="L1509" s="139" t="s">
        <v>7</v>
      </c>
      <c r="M1509" s="202"/>
    </row>
    <row r="1510" spans="1:13" ht="20.100000000000001" customHeight="1" x14ac:dyDescent="0.25">
      <c r="A1510" s="139">
        <v>1804</v>
      </c>
      <c r="B1510" s="139" t="s">
        <v>6661</v>
      </c>
      <c r="C1510" s="139" t="s">
        <v>6619</v>
      </c>
      <c r="D1510" s="139">
        <v>200</v>
      </c>
      <c r="E1510" s="139">
        <v>368.5</v>
      </c>
      <c r="F1510" s="140">
        <v>73700</v>
      </c>
      <c r="G1510" s="139">
        <v>0</v>
      </c>
      <c r="H1510" s="140">
        <v>0</v>
      </c>
      <c r="I1510" s="140">
        <v>0</v>
      </c>
      <c r="J1510" s="140">
        <v>73700</v>
      </c>
      <c r="K1510" s="139" t="s">
        <v>4980</v>
      </c>
      <c r="L1510" s="139" t="s">
        <v>7</v>
      </c>
      <c r="M1510" s="202"/>
    </row>
    <row r="1511" spans="1:13" ht="20.100000000000001" customHeight="1" x14ac:dyDescent="0.25">
      <c r="A1511" s="139">
        <v>1805</v>
      </c>
      <c r="B1511" s="139" t="s">
        <v>6662</v>
      </c>
      <c r="C1511" s="139" t="s">
        <v>6619</v>
      </c>
      <c r="D1511" s="139">
        <v>300.99</v>
      </c>
      <c r="E1511" s="139">
        <v>368.5</v>
      </c>
      <c r="F1511" s="140">
        <v>110914.82</v>
      </c>
      <c r="G1511" s="139">
        <v>0</v>
      </c>
      <c r="H1511" s="140">
        <v>0</v>
      </c>
      <c r="I1511" s="140">
        <v>0</v>
      </c>
      <c r="J1511" s="140">
        <v>110914.82</v>
      </c>
      <c r="K1511" s="139" t="s">
        <v>4980</v>
      </c>
      <c r="L1511" s="139" t="s">
        <v>7</v>
      </c>
      <c r="M1511" s="202"/>
    </row>
    <row r="1512" spans="1:13" ht="20.100000000000001" customHeight="1" x14ac:dyDescent="0.25">
      <c r="A1512" s="139">
        <v>1806</v>
      </c>
      <c r="B1512" s="139" t="s">
        <v>6663</v>
      </c>
      <c r="C1512" s="139" t="s">
        <v>6619</v>
      </c>
      <c r="D1512" s="139">
        <v>374.23</v>
      </c>
      <c r="E1512" s="139">
        <v>368.5</v>
      </c>
      <c r="F1512" s="140">
        <v>137903.76</v>
      </c>
      <c r="G1512" s="139">
        <v>0</v>
      </c>
      <c r="H1512" s="140">
        <v>0</v>
      </c>
      <c r="I1512" s="140">
        <v>0</v>
      </c>
      <c r="J1512" s="140">
        <v>137903.76</v>
      </c>
      <c r="K1512" s="139" t="s">
        <v>4980</v>
      </c>
      <c r="L1512" s="139" t="s">
        <v>7</v>
      </c>
      <c r="M1512" s="202"/>
    </row>
    <row r="1513" spans="1:13" ht="20.100000000000001" customHeight="1" x14ac:dyDescent="0.25">
      <c r="A1513" s="139">
        <v>1807</v>
      </c>
      <c r="B1513" s="139" t="s">
        <v>5259</v>
      </c>
      <c r="C1513" s="139" t="s">
        <v>6619</v>
      </c>
      <c r="D1513" s="139">
        <v>69717.05</v>
      </c>
      <c r="E1513" s="139">
        <v>368.5</v>
      </c>
      <c r="F1513" s="140">
        <v>25690732.93</v>
      </c>
      <c r="G1513" s="139">
        <v>0</v>
      </c>
      <c r="H1513" s="140">
        <v>0</v>
      </c>
      <c r="I1513" s="140">
        <v>0</v>
      </c>
      <c r="J1513" s="140">
        <v>25690732.93</v>
      </c>
      <c r="K1513" s="139" t="s">
        <v>4982</v>
      </c>
      <c r="L1513" s="139" t="s">
        <v>7</v>
      </c>
      <c r="M1513" s="202"/>
    </row>
    <row r="1514" spans="1:13" ht="20.100000000000001" customHeight="1" x14ac:dyDescent="0.25">
      <c r="A1514" s="139">
        <v>1808</v>
      </c>
      <c r="B1514" s="139" t="s">
        <v>6664</v>
      </c>
      <c r="C1514" s="139" t="s">
        <v>6665</v>
      </c>
      <c r="D1514" s="139">
        <v>209.97</v>
      </c>
      <c r="E1514" s="139">
        <v>162.80000000000001</v>
      </c>
      <c r="F1514" s="140">
        <v>34183.120000000003</v>
      </c>
      <c r="G1514" s="139">
        <v>0</v>
      </c>
      <c r="H1514" s="140">
        <v>0</v>
      </c>
      <c r="I1514" s="140">
        <v>0</v>
      </c>
      <c r="J1514" s="140">
        <v>34183.120000000003</v>
      </c>
      <c r="K1514" s="139" t="s">
        <v>4980</v>
      </c>
      <c r="L1514" s="139" t="s">
        <v>7</v>
      </c>
      <c r="M1514" s="202"/>
    </row>
    <row r="1515" spans="1:13" ht="20.100000000000001" customHeight="1" x14ac:dyDescent="0.25">
      <c r="A1515" s="139">
        <v>1809</v>
      </c>
      <c r="B1515" s="139" t="s">
        <v>6666</v>
      </c>
      <c r="C1515" s="139" t="s">
        <v>6667</v>
      </c>
      <c r="D1515" s="139">
        <v>1332.7429999999999</v>
      </c>
      <c r="E1515" s="139">
        <v>1300</v>
      </c>
      <c r="F1515" s="140">
        <v>1732565.9</v>
      </c>
      <c r="G1515" s="139">
        <v>0</v>
      </c>
      <c r="H1515" s="140">
        <v>0</v>
      </c>
      <c r="I1515" s="140">
        <v>0</v>
      </c>
      <c r="J1515" s="140">
        <v>1732565.9</v>
      </c>
      <c r="K1515" s="139" t="s">
        <v>4978</v>
      </c>
      <c r="L1515" s="139" t="s">
        <v>7</v>
      </c>
      <c r="M1515" s="202"/>
    </row>
    <row r="1516" spans="1:13" ht="20.100000000000001" customHeight="1" x14ac:dyDescent="0.25">
      <c r="A1516" s="139">
        <v>1810</v>
      </c>
      <c r="B1516" s="139" t="s">
        <v>6668</v>
      </c>
      <c r="C1516" s="139" t="s">
        <v>6667</v>
      </c>
      <c r="D1516" s="139">
        <v>1194.9349999999999</v>
      </c>
      <c r="E1516" s="139">
        <v>1300</v>
      </c>
      <c r="F1516" s="140">
        <v>1553415.5</v>
      </c>
      <c r="G1516" s="139">
        <v>0</v>
      </c>
      <c r="H1516" s="140">
        <v>0</v>
      </c>
      <c r="I1516" s="140">
        <v>0</v>
      </c>
      <c r="J1516" s="140">
        <v>1553415.5</v>
      </c>
      <c r="K1516" s="139" t="s">
        <v>4978</v>
      </c>
      <c r="L1516" s="139" t="s">
        <v>7</v>
      </c>
      <c r="M1516" s="202"/>
    </row>
    <row r="1517" spans="1:13" ht="20.100000000000001" customHeight="1" x14ac:dyDescent="0.25">
      <c r="A1517" s="139">
        <v>1811</v>
      </c>
      <c r="B1517" s="139" t="s">
        <v>6669</v>
      </c>
      <c r="C1517" s="139" t="s">
        <v>6667</v>
      </c>
      <c r="D1517" s="139">
        <v>1168.8879999999999</v>
      </c>
      <c r="E1517" s="139">
        <v>1300</v>
      </c>
      <c r="F1517" s="140">
        <v>1519554.4</v>
      </c>
      <c r="G1517" s="139">
        <v>0</v>
      </c>
      <c r="H1517" s="140">
        <v>0</v>
      </c>
      <c r="I1517" s="140">
        <v>0</v>
      </c>
      <c r="J1517" s="140">
        <v>1519554.4</v>
      </c>
      <c r="K1517" s="139" t="s">
        <v>4978</v>
      </c>
      <c r="L1517" s="139" t="s">
        <v>7</v>
      </c>
      <c r="M1517" s="202"/>
    </row>
    <row r="1518" spans="1:13" ht="20.100000000000001" customHeight="1" x14ac:dyDescent="0.25">
      <c r="A1518" s="139">
        <v>1812</v>
      </c>
      <c r="B1518" s="139" t="s">
        <v>6670</v>
      </c>
      <c r="C1518" s="139" t="s">
        <v>6667</v>
      </c>
      <c r="D1518" s="139">
        <v>2361.0940000000001</v>
      </c>
      <c r="E1518" s="139">
        <v>1300</v>
      </c>
      <c r="F1518" s="140">
        <v>3069422.2</v>
      </c>
      <c r="G1518" s="139">
        <v>0</v>
      </c>
      <c r="H1518" s="140">
        <v>0</v>
      </c>
      <c r="I1518" s="140">
        <v>0</v>
      </c>
      <c r="J1518" s="140">
        <v>3069422.2</v>
      </c>
      <c r="K1518" s="139" t="s">
        <v>4978</v>
      </c>
      <c r="L1518" s="139" t="s">
        <v>7</v>
      </c>
      <c r="M1518" s="202"/>
    </row>
    <row r="1519" spans="1:13" ht="20.100000000000001" customHeight="1" x14ac:dyDescent="0.25">
      <c r="A1519" s="139">
        <v>1813</v>
      </c>
      <c r="B1519" s="139" t="s">
        <v>6671</v>
      </c>
      <c r="C1519" s="139" t="s">
        <v>6667</v>
      </c>
      <c r="D1519" s="139">
        <v>566.40899999999999</v>
      </c>
      <c r="E1519" s="139">
        <v>1300</v>
      </c>
      <c r="F1519" s="140">
        <v>736331.7</v>
      </c>
      <c r="G1519" s="139">
        <v>0</v>
      </c>
      <c r="H1519" s="140">
        <v>0</v>
      </c>
      <c r="I1519" s="140">
        <v>0</v>
      </c>
      <c r="J1519" s="140">
        <v>736331.7</v>
      </c>
      <c r="K1519" s="139" t="s">
        <v>4978</v>
      </c>
      <c r="L1519" s="139" t="s">
        <v>7</v>
      </c>
      <c r="M1519" s="202"/>
    </row>
    <row r="1520" spans="1:13" ht="20.100000000000001" customHeight="1" x14ac:dyDescent="0.25">
      <c r="A1520" s="139">
        <v>1814</v>
      </c>
      <c r="B1520" s="139" t="s">
        <v>6672</v>
      </c>
      <c r="C1520" s="139" t="s">
        <v>6667</v>
      </c>
      <c r="D1520" s="139">
        <v>3788.683</v>
      </c>
      <c r="E1520" s="139">
        <v>1300</v>
      </c>
      <c r="F1520" s="140">
        <v>4925287.9000000004</v>
      </c>
      <c r="G1520" s="139">
        <v>0</v>
      </c>
      <c r="H1520" s="140">
        <v>0</v>
      </c>
      <c r="I1520" s="140">
        <v>0</v>
      </c>
      <c r="J1520" s="140">
        <v>4925287.9000000004</v>
      </c>
      <c r="K1520" s="139" t="s">
        <v>4978</v>
      </c>
      <c r="L1520" s="139" t="s">
        <v>7</v>
      </c>
      <c r="M1520" s="202"/>
    </row>
    <row r="1521" spans="1:13" ht="20.100000000000001" customHeight="1" x14ac:dyDescent="0.25">
      <c r="A1521" s="139">
        <v>1815</v>
      </c>
      <c r="B1521" s="139" t="s">
        <v>6673</v>
      </c>
      <c r="C1521" s="139" t="s">
        <v>6667</v>
      </c>
      <c r="D1521" s="139">
        <v>1333.3610000000001</v>
      </c>
      <c r="E1521" s="139">
        <v>1300</v>
      </c>
      <c r="F1521" s="140">
        <v>1733369.3</v>
      </c>
      <c r="G1521" s="139">
        <v>0</v>
      </c>
      <c r="H1521" s="140">
        <v>0</v>
      </c>
      <c r="I1521" s="140">
        <v>0</v>
      </c>
      <c r="J1521" s="140">
        <v>1733369.3</v>
      </c>
      <c r="K1521" s="139" t="s">
        <v>4978</v>
      </c>
      <c r="L1521" s="139" t="s">
        <v>7</v>
      </c>
      <c r="M1521" s="202"/>
    </row>
    <row r="1522" spans="1:13" ht="20.100000000000001" customHeight="1" x14ac:dyDescent="0.25">
      <c r="A1522" s="139">
        <v>1816</v>
      </c>
      <c r="B1522" s="139" t="s">
        <v>6674</v>
      </c>
      <c r="C1522" s="139" t="s">
        <v>6667</v>
      </c>
      <c r="D1522" s="139">
        <v>9595.6830000000009</v>
      </c>
      <c r="E1522" s="139">
        <v>1300</v>
      </c>
      <c r="F1522" s="140">
        <v>12474387.9</v>
      </c>
      <c r="G1522" s="139">
        <v>0</v>
      </c>
      <c r="H1522" s="140">
        <v>0</v>
      </c>
      <c r="I1522" s="140">
        <v>0</v>
      </c>
      <c r="J1522" s="140">
        <v>12474387.9</v>
      </c>
      <c r="K1522" s="139" t="s">
        <v>5010</v>
      </c>
      <c r="L1522" s="139" t="s">
        <v>7</v>
      </c>
      <c r="M1522" s="202"/>
    </row>
    <row r="1523" spans="1:13" ht="20.100000000000001" customHeight="1" x14ac:dyDescent="0.25">
      <c r="A1523" s="139">
        <v>1817</v>
      </c>
      <c r="B1523" s="139" t="s">
        <v>6675</v>
      </c>
      <c r="C1523" s="139" t="s">
        <v>6667</v>
      </c>
      <c r="D1523" s="139">
        <v>21277.581999999999</v>
      </c>
      <c r="E1523" s="139">
        <v>1300</v>
      </c>
      <c r="F1523" s="140">
        <v>27660856.600000001</v>
      </c>
      <c r="G1523" s="139">
        <v>0</v>
      </c>
      <c r="H1523" s="140">
        <v>0</v>
      </c>
      <c r="I1523" s="140">
        <v>0</v>
      </c>
      <c r="J1523" s="140">
        <v>27660856.600000001</v>
      </c>
      <c r="K1523" s="139" t="s">
        <v>5010</v>
      </c>
      <c r="L1523" s="139" t="s">
        <v>7</v>
      </c>
      <c r="M1523" s="202"/>
    </row>
    <row r="1524" spans="1:13" ht="20.100000000000001" customHeight="1" x14ac:dyDescent="0.25">
      <c r="A1524" s="139">
        <v>1818</v>
      </c>
      <c r="B1524" s="139" t="s">
        <v>6676</v>
      </c>
      <c r="C1524" s="139" t="s">
        <v>6667</v>
      </c>
      <c r="D1524" s="139">
        <v>8418.1949999999997</v>
      </c>
      <c r="E1524" s="139">
        <v>1300</v>
      </c>
      <c r="F1524" s="140">
        <v>10943653.5</v>
      </c>
      <c r="G1524" s="139">
        <v>0</v>
      </c>
      <c r="H1524" s="140">
        <v>0</v>
      </c>
      <c r="I1524" s="140">
        <v>0</v>
      </c>
      <c r="J1524" s="140">
        <v>10943653.5</v>
      </c>
      <c r="K1524" s="139" t="s">
        <v>5010</v>
      </c>
      <c r="L1524" s="139" t="s">
        <v>7</v>
      </c>
      <c r="M1524" s="202"/>
    </row>
    <row r="1525" spans="1:13" ht="20.100000000000001" customHeight="1" x14ac:dyDescent="0.25">
      <c r="A1525" s="139">
        <v>1819</v>
      </c>
      <c r="B1525" s="139" t="s">
        <v>6677</v>
      </c>
      <c r="C1525" s="139" t="s">
        <v>6667</v>
      </c>
      <c r="D1525" s="139">
        <v>836.03499999999997</v>
      </c>
      <c r="E1525" s="139">
        <v>1300</v>
      </c>
      <c r="F1525" s="140">
        <v>1086845.5</v>
      </c>
      <c r="G1525" s="139">
        <v>0</v>
      </c>
      <c r="H1525" s="140">
        <v>0</v>
      </c>
      <c r="I1525" s="140">
        <v>0</v>
      </c>
      <c r="J1525" s="140">
        <v>1086845.5</v>
      </c>
      <c r="K1525" s="139" t="s">
        <v>5010</v>
      </c>
      <c r="L1525" s="139" t="s">
        <v>7</v>
      </c>
      <c r="M1525" s="202"/>
    </row>
    <row r="1526" spans="1:13" ht="20.100000000000001" customHeight="1" x14ac:dyDescent="0.25">
      <c r="A1526" s="139">
        <v>1820</v>
      </c>
      <c r="B1526" s="139" t="s">
        <v>6678</v>
      </c>
      <c r="C1526" s="139" t="s">
        <v>6667</v>
      </c>
      <c r="D1526" s="139">
        <v>115424.08100000001</v>
      </c>
      <c r="E1526" s="139">
        <v>1300</v>
      </c>
      <c r="F1526" s="140">
        <v>150051305.30000001</v>
      </c>
      <c r="G1526" s="139">
        <v>0</v>
      </c>
      <c r="H1526" s="140">
        <v>0</v>
      </c>
      <c r="I1526" s="140">
        <v>0</v>
      </c>
      <c r="J1526" s="140">
        <v>150051305.30000001</v>
      </c>
      <c r="K1526" s="139" t="s">
        <v>5010</v>
      </c>
      <c r="L1526" s="139" t="s">
        <v>7</v>
      </c>
      <c r="M1526" s="202"/>
    </row>
    <row r="1527" spans="1:13" ht="20.100000000000001" customHeight="1" x14ac:dyDescent="0.25">
      <c r="A1527" s="139">
        <v>1821</v>
      </c>
      <c r="B1527" s="139" t="s">
        <v>6679</v>
      </c>
      <c r="C1527" s="139" t="s">
        <v>6667</v>
      </c>
      <c r="D1527" s="139">
        <v>1380.7729999999999</v>
      </c>
      <c r="E1527" s="139">
        <v>1300</v>
      </c>
      <c r="F1527" s="140">
        <v>1795004.9</v>
      </c>
      <c r="G1527" s="139">
        <v>0</v>
      </c>
      <c r="H1527" s="140">
        <v>0</v>
      </c>
      <c r="I1527" s="140">
        <v>0</v>
      </c>
      <c r="J1527" s="140">
        <v>1795004.9</v>
      </c>
      <c r="K1527" s="139" t="s">
        <v>5010</v>
      </c>
      <c r="L1527" s="139" t="s">
        <v>7</v>
      </c>
      <c r="M1527" s="202"/>
    </row>
    <row r="1528" spans="1:13" ht="20.100000000000001" customHeight="1" x14ac:dyDescent="0.25">
      <c r="A1528" s="139">
        <v>1822</v>
      </c>
      <c r="B1528" s="139" t="s">
        <v>6680</v>
      </c>
      <c r="C1528" s="139" t="s">
        <v>6667</v>
      </c>
      <c r="D1528" s="139">
        <v>3039.4810000000002</v>
      </c>
      <c r="E1528" s="139">
        <v>1300</v>
      </c>
      <c r="F1528" s="140">
        <v>3951325.3</v>
      </c>
      <c r="G1528" s="139">
        <v>0</v>
      </c>
      <c r="H1528" s="140">
        <v>0</v>
      </c>
      <c r="I1528" s="140">
        <v>0</v>
      </c>
      <c r="J1528" s="140">
        <v>3951325.3</v>
      </c>
      <c r="K1528" s="139" t="s">
        <v>5010</v>
      </c>
      <c r="L1528" s="139" t="s">
        <v>7</v>
      </c>
      <c r="M1528" s="202"/>
    </row>
    <row r="1529" spans="1:13" ht="20.100000000000001" customHeight="1" x14ac:dyDescent="0.25">
      <c r="A1529" s="139">
        <v>1823</v>
      </c>
      <c r="B1529" s="139" t="s">
        <v>6681</v>
      </c>
      <c r="C1529" s="139" t="s">
        <v>6667</v>
      </c>
      <c r="D1529" s="139">
        <v>349.66800000000001</v>
      </c>
      <c r="E1529" s="139">
        <v>1300</v>
      </c>
      <c r="F1529" s="140">
        <v>454568.4</v>
      </c>
      <c r="G1529" s="139">
        <v>0</v>
      </c>
      <c r="H1529" s="140">
        <v>0</v>
      </c>
      <c r="I1529" s="140">
        <v>0</v>
      </c>
      <c r="J1529" s="140">
        <v>454568.4</v>
      </c>
      <c r="K1529" s="139" t="s">
        <v>5010</v>
      </c>
      <c r="L1529" s="139" t="s">
        <v>7</v>
      </c>
      <c r="M1529" s="202"/>
    </row>
    <row r="1530" spans="1:13" ht="20.100000000000001" customHeight="1" x14ac:dyDescent="0.25">
      <c r="A1530" s="139">
        <v>1824</v>
      </c>
      <c r="B1530" s="139" t="s">
        <v>6682</v>
      </c>
      <c r="C1530" s="139" t="s">
        <v>6667</v>
      </c>
      <c r="D1530" s="139">
        <v>6425.8419999999996</v>
      </c>
      <c r="E1530" s="139">
        <v>1300</v>
      </c>
      <c r="F1530" s="140">
        <v>8353594.5999999996</v>
      </c>
      <c r="G1530" s="139">
        <v>0</v>
      </c>
      <c r="H1530" s="140">
        <v>0</v>
      </c>
      <c r="I1530" s="140">
        <v>0</v>
      </c>
      <c r="J1530" s="140">
        <v>8353594.5999999996</v>
      </c>
      <c r="K1530" s="139" t="s">
        <v>5010</v>
      </c>
      <c r="L1530" s="139" t="s">
        <v>7</v>
      </c>
      <c r="M1530" s="202"/>
    </row>
    <row r="1531" spans="1:13" ht="20.100000000000001" customHeight="1" x14ac:dyDescent="0.25">
      <c r="A1531" s="139">
        <v>1825</v>
      </c>
      <c r="B1531" s="139" t="s">
        <v>6683</v>
      </c>
      <c r="C1531" s="139" t="s">
        <v>6667</v>
      </c>
      <c r="D1531" s="139">
        <v>8248.6409999999996</v>
      </c>
      <c r="E1531" s="139">
        <v>1300</v>
      </c>
      <c r="F1531" s="140">
        <v>10723233.300000001</v>
      </c>
      <c r="G1531" s="139">
        <v>0</v>
      </c>
      <c r="H1531" s="140">
        <v>0</v>
      </c>
      <c r="I1531" s="140">
        <v>0</v>
      </c>
      <c r="J1531" s="140">
        <v>10723233.300000001</v>
      </c>
      <c r="K1531" s="139" t="s">
        <v>5010</v>
      </c>
      <c r="L1531" s="139" t="s">
        <v>7</v>
      </c>
      <c r="M1531" s="202"/>
    </row>
    <row r="1532" spans="1:13" ht="20.100000000000001" customHeight="1" x14ac:dyDescent="0.25">
      <c r="A1532" s="139">
        <v>1826</v>
      </c>
      <c r="B1532" s="139" t="s">
        <v>6684</v>
      </c>
      <c r="C1532" s="139" t="s">
        <v>6667</v>
      </c>
      <c r="D1532" s="139">
        <v>8651.2970000000005</v>
      </c>
      <c r="E1532" s="139">
        <v>1300</v>
      </c>
      <c r="F1532" s="140">
        <v>11246686.1</v>
      </c>
      <c r="G1532" s="139">
        <v>0</v>
      </c>
      <c r="H1532" s="140">
        <v>0</v>
      </c>
      <c r="I1532" s="140">
        <v>0</v>
      </c>
      <c r="J1532" s="140">
        <v>11246686.1</v>
      </c>
      <c r="K1532" s="139" t="s">
        <v>5010</v>
      </c>
      <c r="L1532" s="139" t="s">
        <v>7</v>
      </c>
      <c r="M1532" s="202"/>
    </row>
    <row r="1533" spans="1:13" ht="20.100000000000001" customHeight="1" x14ac:dyDescent="0.25">
      <c r="A1533" s="139">
        <v>1827</v>
      </c>
      <c r="B1533" s="139" t="s">
        <v>6685</v>
      </c>
      <c r="C1533" s="139" t="s">
        <v>6667</v>
      </c>
      <c r="D1533" s="139">
        <v>90.352000000000004</v>
      </c>
      <c r="E1533" s="139">
        <v>1300</v>
      </c>
      <c r="F1533" s="140">
        <v>117457.60000000001</v>
      </c>
      <c r="G1533" s="139">
        <v>0</v>
      </c>
      <c r="H1533" s="140">
        <v>0</v>
      </c>
      <c r="I1533" s="140">
        <v>0</v>
      </c>
      <c r="J1533" s="140">
        <v>117457.60000000001</v>
      </c>
      <c r="K1533" s="139" t="s">
        <v>5010</v>
      </c>
      <c r="L1533" s="139" t="s">
        <v>7</v>
      </c>
      <c r="M1533" s="202"/>
    </row>
    <row r="1534" spans="1:13" ht="20.100000000000001" customHeight="1" x14ac:dyDescent="0.25">
      <c r="A1534" s="139">
        <v>1828</v>
      </c>
      <c r="B1534" s="139" t="s">
        <v>6686</v>
      </c>
      <c r="C1534" s="139" t="s">
        <v>6667</v>
      </c>
      <c r="D1534" s="139">
        <v>5648.17</v>
      </c>
      <c r="E1534" s="139">
        <v>1300</v>
      </c>
      <c r="F1534" s="140">
        <v>7342621</v>
      </c>
      <c r="G1534" s="139">
        <v>0</v>
      </c>
      <c r="H1534" s="140">
        <v>0</v>
      </c>
      <c r="I1534" s="140">
        <v>0</v>
      </c>
      <c r="J1534" s="140">
        <v>7342621</v>
      </c>
      <c r="K1534" s="139" t="s">
        <v>5010</v>
      </c>
      <c r="L1534" s="139" t="s">
        <v>7</v>
      </c>
      <c r="M1534" s="202"/>
    </row>
    <row r="1535" spans="1:13" ht="20.100000000000001" customHeight="1" x14ac:dyDescent="0.25">
      <c r="A1535" s="139">
        <v>1829</v>
      </c>
      <c r="B1535" s="139" t="s">
        <v>6687</v>
      </c>
      <c r="C1535" s="139" t="s">
        <v>6667</v>
      </c>
      <c r="D1535" s="139">
        <v>674.00099999999998</v>
      </c>
      <c r="E1535" s="139">
        <v>1300</v>
      </c>
      <c r="F1535" s="140">
        <v>876201.3</v>
      </c>
      <c r="G1535" s="139">
        <v>0</v>
      </c>
      <c r="H1535" s="140">
        <v>0</v>
      </c>
      <c r="I1535" s="140">
        <v>0</v>
      </c>
      <c r="J1535" s="140">
        <v>876201.3</v>
      </c>
      <c r="K1535" s="139" t="s">
        <v>5010</v>
      </c>
      <c r="L1535" s="139" t="s">
        <v>7</v>
      </c>
      <c r="M1535" s="202"/>
    </row>
    <row r="1536" spans="1:13" ht="20.100000000000001" customHeight="1" x14ac:dyDescent="0.25">
      <c r="A1536" s="139">
        <v>1830</v>
      </c>
      <c r="B1536" s="139" t="s">
        <v>6688</v>
      </c>
      <c r="C1536" s="139" t="s">
        <v>6667</v>
      </c>
      <c r="D1536" s="139">
        <v>3876.585</v>
      </c>
      <c r="E1536" s="139">
        <v>1300</v>
      </c>
      <c r="F1536" s="140">
        <v>5039560.5</v>
      </c>
      <c r="G1536" s="139">
        <v>0</v>
      </c>
      <c r="H1536" s="140">
        <v>0</v>
      </c>
      <c r="I1536" s="140">
        <v>0</v>
      </c>
      <c r="J1536" s="140">
        <v>5039560.5</v>
      </c>
      <c r="K1536" s="139" t="s">
        <v>5010</v>
      </c>
      <c r="L1536" s="139" t="s">
        <v>7</v>
      </c>
      <c r="M1536" s="202"/>
    </row>
    <row r="1537" spans="1:13" ht="20.100000000000001" customHeight="1" x14ac:dyDescent="0.25">
      <c r="A1537" s="139">
        <v>1831</v>
      </c>
      <c r="B1537" s="139" t="s">
        <v>6689</v>
      </c>
      <c r="C1537" s="139" t="s">
        <v>6667</v>
      </c>
      <c r="D1537" s="139">
        <v>4447.3410000000003</v>
      </c>
      <c r="E1537" s="139">
        <v>1300</v>
      </c>
      <c r="F1537" s="140">
        <v>5781543.2999999998</v>
      </c>
      <c r="G1537" s="139">
        <v>0</v>
      </c>
      <c r="H1537" s="140">
        <v>0</v>
      </c>
      <c r="I1537" s="140">
        <v>0</v>
      </c>
      <c r="J1537" s="140">
        <v>5781543.2999999998</v>
      </c>
      <c r="K1537" s="139" t="s">
        <v>5010</v>
      </c>
      <c r="L1537" s="139" t="s">
        <v>7</v>
      </c>
      <c r="M1537" s="202"/>
    </row>
    <row r="1538" spans="1:13" ht="20.100000000000001" customHeight="1" x14ac:dyDescent="0.25">
      <c r="A1538" s="139">
        <v>1832</v>
      </c>
      <c r="B1538" s="139" t="s">
        <v>6690</v>
      </c>
      <c r="C1538" s="139" t="s">
        <v>6667</v>
      </c>
      <c r="D1538" s="139">
        <v>8537.6409999999996</v>
      </c>
      <c r="E1538" s="139">
        <v>1300</v>
      </c>
      <c r="F1538" s="140">
        <v>11098933.300000001</v>
      </c>
      <c r="G1538" s="139">
        <v>0</v>
      </c>
      <c r="H1538" s="140">
        <v>0</v>
      </c>
      <c r="I1538" s="140">
        <v>0</v>
      </c>
      <c r="J1538" s="140">
        <v>11098933.300000001</v>
      </c>
      <c r="K1538" s="139" t="s">
        <v>5010</v>
      </c>
      <c r="L1538" s="139" t="s">
        <v>7</v>
      </c>
      <c r="M1538" s="202"/>
    </row>
    <row r="1539" spans="1:13" ht="20.100000000000001" customHeight="1" x14ac:dyDescent="0.25">
      <c r="A1539" s="139">
        <v>1834</v>
      </c>
      <c r="B1539" s="139" t="s">
        <v>6691</v>
      </c>
      <c r="C1539" s="139" t="s">
        <v>6667</v>
      </c>
      <c r="D1539" s="139">
        <v>14654.008</v>
      </c>
      <c r="E1539" s="139">
        <v>1300</v>
      </c>
      <c r="F1539" s="140">
        <v>19050210.399999999</v>
      </c>
      <c r="G1539" s="139">
        <v>0</v>
      </c>
      <c r="H1539" s="140">
        <v>0</v>
      </c>
      <c r="I1539" s="140">
        <v>0</v>
      </c>
      <c r="J1539" s="140">
        <v>19050210.399999999</v>
      </c>
      <c r="K1539" s="139" t="s">
        <v>4980</v>
      </c>
      <c r="L1539" s="139" t="s">
        <v>7</v>
      </c>
      <c r="M1539" s="202"/>
    </row>
    <row r="1540" spans="1:13" ht="20.100000000000001" customHeight="1" x14ac:dyDescent="0.25">
      <c r="A1540" s="139">
        <v>1835</v>
      </c>
      <c r="B1540" s="139" t="s">
        <v>5456</v>
      </c>
      <c r="C1540" s="139" t="s">
        <v>6667</v>
      </c>
      <c r="D1540" s="139">
        <v>117493.57</v>
      </c>
      <c r="E1540" s="139">
        <v>1300</v>
      </c>
      <c r="F1540" s="140">
        <v>152741641</v>
      </c>
      <c r="G1540" s="139">
        <v>0</v>
      </c>
      <c r="H1540" s="140">
        <v>0</v>
      </c>
      <c r="I1540" s="140">
        <v>0</v>
      </c>
      <c r="J1540" s="140">
        <v>152741641</v>
      </c>
      <c r="K1540" s="139" t="s">
        <v>4982</v>
      </c>
      <c r="L1540" s="139" t="s">
        <v>7</v>
      </c>
      <c r="M1540" s="202"/>
    </row>
    <row r="1541" spans="1:13" ht="20.100000000000001" customHeight="1" x14ac:dyDescent="0.25">
      <c r="A1541" s="139">
        <v>1836</v>
      </c>
      <c r="B1541" s="139" t="s">
        <v>6692</v>
      </c>
      <c r="C1541" s="139" t="s">
        <v>6693</v>
      </c>
      <c r="D1541" s="139">
        <v>79.397999999999996</v>
      </c>
      <c r="E1541" s="139">
        <v>1200</v>
      </c>
      <c r="F1541" s="140">
        <v>95277.6</v>
      </c>
      <c r="G1541" s="139">
        <v>55.1</v>
      </c>
      <c r="H1541" s="140">
        <v>4350</v>
      </c>
      <c r="I1541" s="140">
        <v>257163.2</v>
      </c>
      <c r="J1541" s="140">
        <v>352440.8</v>
      </c>
      <c r="K1541" s="139" t="s">
        <v>6694</v>
      </c>
      <c r="L1541" s="139" t="s">
        <v>7</v>
      </c>
      <c r="M1541" s="202"/>
    </row>
    <row r="1542" spans="1:13" ht="20.100000000000001" customHeight="1" x14ac:dyDescent="0.25">
      <c r="A1542" s="139">
        <v>1837</v>
      </c>
      <c r="B1542" s="139" t="s">
        <v>6695</v>
      </c>
      <c r="C1542" s="139" t="s">
        <v>6693</v>
      </c>
      <c r="D1542" s="139">
        <v>79.397999999999996</v>
      </c>
      <c r="E1542" s="139">
        <v>1200</v>
      </c>
      <c r="F1542" s="140">
        <v>95277.6</v>
      </c>
      <c r="G1542" s="139">
        <v>55.1</v>
      </c>
      <c r="H1542" s="140">
        <v>4350</v>
      </c>
      <c r="I1542" s="140">
        <v>257163.2</v>
      </c>
      <c r="J1542" s="140">
        <v>352440.8</v>
      </c>
      <c r="K1542" s="139" t="s">
        <v>6694</v>
      </c>
      <c r="L1542" s="139" t="s">
        <v>7</v>
      </c>
      <c r="M1542" s="202"/>
    </row>
    <row r="1543" spans="1:13" ht="20.100000000000001" customHeight="1" x14ac:dyDescent="0.25">
      <c r="A1543" s="139">
        <v>1838</v>
      </c>
      <c r="B1543" s="139" t="s">
        <v>6696</v>
      </c>
      <c r="C1543" s="139" t="s">
        <v>6693</v>
      </c>
      <c r="D1543" s="139">
        <v>79.397999999999996</v>
      </c>
      <c r="E1543" s="139">
        <v>1200</v>
      </c>
      <c r="F1543" s="140">
        <v>95277.6</v>
      </c>
      <c r="G1543" s="139">
        <v>55.1</v>
      </c>
      <c r="H1543" s="140">
        <v>4350</v>
      </c>
      <c r="I1543" s="140">
        <v>257163.2</v>
      </c>
      <c r="J1543" s="140">
        <v>352440.8</v>
      </c>
      <c r="K1543" s="139" t="s">
        <v>6694</v>
      </c>
      <c r="L1543" s="139" t="s">
        <v>7</v>
      </c>
      <c r="M1543" s="202"/>
    </row>
    <row r="1544" spans="1:13" ht="20.100000000000001" customHeight="1" x14ac:dyDescent="0.25">
      <c r="A1544" s="139">
        <v>1839</v>
      </c>
      <c r="B1544" s="139" t="s">
        <v>6697</v>
      </c>
      <c r="C1544" s="139" t="s">
        <v>6693</v>
      </c>
      <c r="D1544" s="139">
        <v>79.397999999999996</v>
      </c>
      <c r="E1544" s="139">
        <v>1200</v>
      </c>
      <c r="F1544" s="140">
        <v>95277.6</v>
      </c>
      <c r="G1544" s="139">
        <v>55.1</v>
      </c>
      <c r="H1544" s="140">
        <v>4350</v>
      </c>
      <c r="I1544" s="140">
        <v>257163.2</v>
      </c>
      <c r="J1544" s="140">
        <v>352440.8</v>
      </c>
      <c r="K1544" s="139" t="s">
        <v>6694</v>
      </c>
      <c r="L1544" s="139" t="s">
        <v>7</v>
      </c>
      <c r="M1544" s="202"/>
    </row>
    <row r="1545" spans="1:13" ht="20.100000000000001" customHeight="1" x14ac:dyDescent="0.25">
      <c r="A1545" s="139">
        <v>1840</v>
      </c>
      <c r="B1545" s="139" t="s">
        <v>6698</v>
      </c>
      <c r="C1545" s="139" t="s">
        <v>6693</v>
      </c>
      <c r="D1545" s="139">
        <v>79.397999999999996</v>
      </c>
      <c r="E1545" s="139">
        <v>1200</v>
      </c>
      <c r="F1545" s="140">
        <v>95277.6</v>
      </c>
      <c r="G1545" s="139">
        <v>55.1</v>
      </c>
      <c r="H1545" s="140">
        <v>4350</v>
      </c>
      <c r="I1545" s="140">
        <v>257163.2</v>
      </c>
      <c r="J1545" s="140">
        <v>352440.8</v>
      </c>
      <c r="K1545" s="139" t="s">
        <v>6694</v>
      </c>
      <c r="L1545" s="139" t="s">
        <v>7</v>
      </c>
      <c r="M1545" s="202"/>
    </row>
    <row r="1546" spans="1:13" ht="20.100000000000001" customHeight="1" x14ac:dyDescent="0.25">
      <c r="A1546" s="139">
        <v>1841</v>
      </c>
      <c r="B1546" s="139" t="s">
        <v>6699</v>
      </c>
      <c r="C1546" s="139" t="s">
        <v>6693</v>
      </c>
      <c r="D1546" s="139">
        <v>79.397999999999996</v>
      </c>
      <c r="E1546" s="139">
        <v>1200</v>
      </c>
      <c r="F1546" s="140">
        <v>95277.6</v>
      </c>
      <c r="G1546" s="139">
        <v>56.53</v>
      </c>
      <c r="H1546" s="140">
        <v>4350</v>
      </c>
      <c r="I1546" s="140">
        <v>263758.2</v>
      </c>
      <c r="J1546" s="140">
        <v>359035.8</v>
      </c>
      <c r="K1546" s="139" t="s">
        <v>6694</v>
      </c>
      <c r="L1546" s="139" t="s">
        <v>7</v>
      </c>
      <c r="M1546" s="202"/>
    </row>
    <row r="1547" spans="1:13" ht="20.100000000000001" customHeight="1" x14ac:dyDescent="0.25">
      <c r="A1547" s="139">
        <v>1842</v>
      </c>
      <c r="B1547" s="139" t="s">
        <v>6700</v>
      </c>
      <c r="C1547" s="139" t="s">
        <v>6693</v>
      </c>
      <c r="D1547" s="139">
        <v>79.703000000000003</v>
      </c>
      <c r="E1547" s="139">
        <v>1200</v>
      </c>
      <c r="F1547" s="140">
        <v>95643.6</v>
      </c>
      <c r="G1547" s="139">
        <v>56.53</v>
      </c>
      <c r="H1547" s="140">
        <v>4350</v>
      </c>
      <c r="I1547" s="140">
        <v>263422.7</v>
      </c>
      <c r="J1547" s="140">
        <v>359066.3</v>
      </c>
      <c r="K1547" s="139" t="s">
        <v>6694</v>
      </c>
      <c r="L1547" s="139" t="s">
        <v>7</v>
      </c>
      <c r="M1547" s="202"/>
    </row>
    <row r="1548" spans="1:13" ht="20.100000000000001" customHeight="1" x14ac:dyDescent="0.25">
      <c r="A1548" s="139">
        <v>1843</v>
      </c>
      <c r="B1548" s="139" t="s">
        <v>6701</v>
      </c>
      <c r="C1548" s="139" t="s">
        <v>6693</v>
      </c>
      <c r="D1548" s="139">
        <v>79.703000000000003</v>
      </c>
      <c r="E1548" s="139">
        <v>1200</v>
      </c>
      <c r="F1548" s="140">
        <v>95643.6</v>
      </c>
      <c r="G1548" s="139">
        <v>56.53</v>
      </c>
      <c r="H1548" s="140">
        <v>4350</v>
      </c>
      <c r="I1548" s="140">
        <v>263422.7</v>
      </c>
      <c r="J1548" s="140">
        <v>359066.3</v>
      </c>
      <c r="K1548" s="139" t="s">
        <v>6694</v>
      </c>
      <c r="L1548" s="139" t="s">
        <v>7</v>
      </c>
      <c r="M1548" s="202"/>
    </row>
    <row r="1549" spans="1:13" ht="20.100000000000001" customHeight="1" x14ac:dyDescent="0.25">
      <c r="A1549" s="139">
        <v>1844</v>
      </c>
      <c r="B1549" s="139" t="s">
        <v>6702</v>
      </c>
      <c r="C1549" s="139" t="s">
        <v>6693</v>
      </c>
      <c r="D1549" s="139">
        <v>79.703000000000003</v>
      </c>
      <c r="E1549" s="139">
        <v>1200</v>
      </c>
      <c r="F1549" s="140">
        <v>95643.6</v>
      </c>
      <c r="G1549" s="139">
        <v>56.53</v>
      </c>
      <c r="H1549" s="140">
        <v>4350</v>
      </c>
      <c r="I1549" s="140">
        <v>237344.7</v>
      </c>
      <c r="J1549" s="140">
        <v>332988.3</v>
      </c>
      <c r="K1549" s="139" t="s">
        <v>6694</v>
      </c>
      <c r="L1549" s="139" t="s">
        <v>7</v>
      </c>
      <c r="M1549" s="202"/>
    </row>
    <row r="1550" spans="1:13" ht="20.100000000000001" customHeight="1" x14ac:dyDescent="0.25">
      <c r="A1550" s="139">
        <v>1845</v>
      </c>
      <c r="B1550" s="139" t="s">
        <v>6703</v>
      </c>
      <c r="C1550" s="139" t="s">
        <v>6693</v>
      </c>
      <c r="D1550" s="139">
        <v>79.397999999999996</v>
      </c>
      <c r="E1550" s="139">
        <v>1200</v>
      </c>
      <c r="F1550" s="140">
        <v>95277.6</v>
      </c>
      <c r="G1550" s="139">
        <v>55.1</v>
      </c>
      <c r="H1550" s="140">
        <v>4314</v>
      </c>
      <c r="I1550" s="140">
        <v>237680.2</v>
      </c>
      <c r="J1550" s="140">
        <v>332957.8</v>
      </c>
      <c r="K1550" s="139" t="s">
        <v>6694</v>
      </c>
      <c r="L1550" s="139" t="s">
        <v>7</v>
      </c>
      <c r="M1550" s="202"/>
    </row>
    <row r="1551" spans="1:13" ht="20.100000000000001" customHeight="1" x14ac:dyDescent="0.25">
      <c r="A1551" s="139">
        <v>1846</v>
      </c>
      <c r="B1551" s="139" t="s">
        <v>6704</v>
      </c>
      <c r="C1551" s="139" t="s">
        <v>6487</v>
      </c>
      <c r="D1551" s="139">
        <v>81.051000000000002</v>
      </c>
      <c r="E1551" s="139">
        <v>1035.0999999999999</v>
      </c>
      <c r="F1551" s="140">
        <v>83895.89</v>
      </c>
      <c r="G1551" s="139">
        <v>55.1</v>
      </c>
      <c r="H1551" s="140">
        <v>4314</v>
      </c>
      <c r="I1551" s="140">
        <v>276693.2</v>
      </c>
      <c r="J1551" s="140">
        <v>360589.09</v>
      </c>
      <c r="K1551" s="139" t="s">
        <v>6694</v>
      </c>
      <c r="L1551" s="139" t="s">
        <v>7</v>
      </c>
      <c r="M1551" s="202"/>
    </row>
    <row r="1552" spans="1:13" ht="20.100000000000001" customHeight="1" x14ac:dyDescent="0.25">
      <c r="A1552" s="139">
        <v>1847</v>
      </c>
      <c r="B1552" s="139" t="s">
        <v>6705</v>
      </c>
      <c r="C1552" s="139" t="s">
        <v>6487</v>
      </c>
      <c r="D1552" s="139">
        <v>80.912999999999997</v>
      </c>
      <c r="E1552" s="139">
        <v>1035.0999999999999</v>
      </c>
      <c r="F1552" s="140">
        <v>83753.05</v>
      </c>
      <c r="G1552" s="139">
        <v>55.1</v>
      </c>
      <c r="H1552" s="140">
        <v>4842</v>
      </c>
      <c r="I1552" s="140">
        <v>266769.8</v>
      </c>
      <c r="J1552" s="140">
        <v>350522.85</v>
      </c>
      <c r="K1552" s="139" t="s">
        <v>6694</v>
      </c>
      <c r="L1552" s="139" t="s">
        <v>7</v>
      </c>
      <c r="M1552" s="202"/>
    </row>
    <row r="1553" spans="1:13" ht="20.100000000000001" customHeight="1" x14ac:dyDescent="0.25">
      <c r="A1553" s="139">
        <v>1848</v>
      </c>
      <c r="B1553" s="139" t="s">
        <v>6706</v>
      </c>
      <c r="C1553" s="139" t="s">
        <v>6487</v>
      </c>
      <c r="D1553" s="139">
        <v>81.051000000000002</v>
      </c>
      <c r="E1553" s="139">
        <v>1035.0999999999999</v>
      </c>
      <c r="F1553" s="140">
        <v>83895.89</v>
      </c>
      <c r="G1553" s="139">
        <v>55.1</v>
      </c>
      <c r="H1553" s="140">
        <v>4842</v>
      </c>
      <c r="I1553" s="140">
        <v>266769.8</v>
      </c>
      <c r="J1553" s="140">
        <v>350665.69</v>
      </c>
      <c r="K1553" s="139" t="s">
        <v>6694</v>
      </c>
      <c r="L1553" s="139" t="s">
        <v>7</v>
      </c>
      <c r="M1553" s="202"/>
    </row>
    <row r="1554" spans="1:13" ht="20.100000000000001" customHeight="1" x14ac:dyDescent="0.25">
      <c r="A1554" s="139">
        <v>1849</v>
      </c>
      <c r="B1554" s="139" t="s">
        <v>6707</v>
      </c>
      <c r="C1554" s="139" t="s">
        <v>6487</v>
      </c>
      <c r="D1554" s="139">
        <v>81.051000000000002</v>
      </c>
      <c r="E1554" s="139">
        <v>1035.0999999999999</v>
      </c>
      <c r="F1554" s="140">
        <v>83895.89</v>
      </c>
      <c r="G1554" s="139">
        <v>55.1</v>
      </c>
      <c r="H1554" s="140">
        <v>4842</v>
      </c>
      <c r="I1554" s="140">
        <v>266769.8</v>
      </c>
      <c r="J1554" s="140">
        <v>350665.69</v>
      </c>
      <c r="K1554" s="139" t="s">
        <v>6694</v>
      </c>
      <c r="L1554" s="139" t="s">
        <v>7</v>
      </c>
      <c r="M1554" s="202"/>
    </row>
    <row r="1555" spans="1:13" ht="20.100000000000001" customHeight="1" x14ac:dyDescent="0.25">
      <c r="A1555" s="139">
        <v>1850</v>
      </c>
      <c r="B1555" s="139" t="s">
        <v>6708</v>
      </c>
      <c r="C1555" s="139" t="s">
        <v>6487</v>
      </c>
      <c r="D1555" s="139">
        <v>80.912999999999997</v>
      </c>
      <c r="E1555" s="139">
        <v>1035.0999999999999</v>
      </c>
      <c r="F1555" s="140">
        <v>83753.05</v>
      </c>
      <c r="G1555" s="139">
        <v>55.1</v>
      </c>
      <c r="H1555" s="140">
        <v>4842</v>
      </c>
      <c r="I1555" s="140">
        <v>266769.8</v>
      </c>
      <c r="J1555" s="140">
        <v>350522.85</v>
      </c>
      <c r="K1555" s="139" t="s">
        <v>6694</v>
      </c>
      <c r="L1555" s="139" t="s">
        <v>7</v>
      </c>
      <c r="M1555" s="202"/>
    </row>
    <row r="1556" spans="1:13" ht="20.100000000000001" customHeight="1" x14ac:dyDescent="0.25">
      <c r="A1556" s="139">
        <v>1851</v>
      </c>
      <c r="B1556" s="139" t="s">
        <v>6709</v>
      </c>
      <c r="C1556" s="139" t="s">
        <v>6487</v>
      </c>
      <c r="D1556" s="139">
        <v>81.051000000000002</v>
      </c>
      <c r="E1556" s="139">
        <v>1035.0999999999999</v>
      </c>
      <c r="F1556" s="140">
        <v>83895.89</v>
      </c>
      <c r="G1556" s="139">
        <v>55.1</v>
      </c>
      <c r="H1556" s="140">
        <v>4842</v>
      </c>
      <c r="I1556" s="140">
        <v>266714.8</v>
      </c>
      <c r="J1556" s="140">
        <v>350610.69</v>
      </c>
      <c r="K1556" s="139" t="s">
        <v>6694</v>
      </c>
      <c r="L1556" s="139" t="s">
        <v>7</v>
      </c>
      <c r="M1556" s="202"/>
    </row>
    <row r="1557" spans="1:13" ht="20.100000000000001" customHeight="1" x14ac:dyDescent="0.25">
      <c r="A1557" s="139">
        <v>1852</v>
      </c>
      <c r="B1557" s="139" t="s">
        <v>6710</v>
      </c>
      <c r="C1557" s="139" t="s">
        <v>6487</v>
      </c>
      <c r="D1557" s="139">
        <v>81.051000000000002</v>
      </c>
      <c r="E1557" s="139">
        <v>1035.0999999999999</v>
      </c>
      <c r="F1557" s="140">
        <v>83895.89</v>
      </c>
      <c r="G1557" s="139">
        <v>55.1</v>
      </c>
      <c r="H1557" s="140">
        <v>4844</v>
      </c>
      <c r="I1557" s="140">
        <v>266770.40000000002</v>
      </c>
      <c r="J1557" s="140">
        <v>350666.29</v>
      </c>
      <c r="K1557" s="139" t="s">
        <v>6694</v>
      </c>
      <c r="L1557" s="139" t="s">
        <v>7</v>
      </c>
      <c r="M1557" s="202"/>
    </row>
    <row r="1558" spans="1:13" ht="20.100000000000001" customHeight="1" x14ac:dyDescent="0.25">
      <c r="A1558" s="139">
        <v>1853</v>
      </c>
      <c r="B1558" s="139" t="s">
        <v>6711</v>
      </c>
      <c r="C1558" s="139" t="s">
        <v>6487</v>
      </c>
      <c r="D1558" s="139">
        <v>81.051000000000002</v>
      </c>
      <c r="E1558" s="139">
        <v>1035.0999999999999</v>
      </c>
      <c r="F1558" s="140">
        <v>83895.89</v>
      </c>
      <c r="G1558" s="139">
        <v>55.1</v>
      </c>
      <c r="H1558" s="140">
        <v>4842</v>
      </c>
      <c r="I1558" s="140">
        <v>266935.40000000002</v>
      </c>
      <c r="J1558" s="140">
        <v>350831.29</v>
      </c>
      <c r="K1558" s="139" t="s">
        <v>6694</v>
      </c>
      <c r="L1558" s="139" t="s">
        <v>7</v>
      </c>
      <c r="M1558" s="202"/>
    </row>
    <row r="1559" spans="1:13" ht="20.100000000000001" customHeight="1" x14ac:dyDescent="0.25">
      <c r="A1559" s="139">
        <v>1854</v>
      </c>
      <c r="B1559" s="139" t="s">
        <v>6712</v>
      </c>
      <c r="C1559" s="139" t="s">
        <v>6487</v>
      </c>
      <c r="D1559" s="139">
        <v>81.051000000000002</v>
      </c>
      <c r="E1559" s="139">
        <v>1035.0999999999999</v>
      </c>
      <c r="F1559" s="140">
        <v>83895.89</v>
      </c>
      <c r="G1559" s="139">
        <v>55.1</v>
      </c>
      <c r="H1559" s="140">
        <v>4842</v>
      </c>
      <c r="I1559" s="140">
        <v>266769.8</v>
      </c>
      <c r="J1559" s="140">
        <v>350665.69</v>
      </c>
      <c r="K1559" s="139" t="s">
        <v>6694</v>
      </c>
      <c r="L1559" s="139" t="s">
        <v>7</v>
      </c>
      <c r="M1559" s="202"/>
    </row>
    <row r="1560" spans="1:13" ht="20.100000000000001" customHeight="1" x14ac:dyDescent="0.25">
      <c r="A1560" s="139">
        <v>1856</v>
      </c>
      <c r="B1560" s="139" t="s">
        <v>6713</v>
      </c>
      <c r="C1560" s="139" t="s">
        <v>6714</v>
      </c>
      <c r="D1560" s="139">
        <v>17.73</v>
      </c>
      <c r="E1560" s="139">
        <v>1400</v>
      </c>
      <c r="F1560" s="140">
        <v>24822</v>
      </c>
      <c r="G1560" s="139">
        <v>0</v>
      </c>
      <c r="H1560" s="140">
        <v>0</v>
      </c>
      <c r="I1560" s="140">
        <v>0</v>
      </c>
      <c r="J1560" s="140">
        <v>24822</v>
      </c>
      <c r="K1560" s="139" t="s">
        <v>5229</v>
      </c>
      <c r="L1560" s="139" t="s">
        <v>7</v>
      </c>
      <c r="M1560" s="202"/>
    </row>
    <row r="1561" spans="1:13" ht="20.100000000000001" customHeight="1" x14ac:dyDescent="0.25">
      <c r="A1561" s="139">
        <v>1857</v>
      </c>
      <c r="B1561" s="139" t="s">
        <v>6715</v>
      </c>
      <c r="C1561" s="139" t="s">
        <v>6714</v>
      </c>
      <c r="D1561" s="139">
        <v>21.29</v>
      </c>
      <c r="E1561" s="139">
        <v>1400</v>
      </c>
      <c r="F1561" s="140">
        <v>29806</v>
      </c>
      <c r="G1561" s="139">
        <v>0</v>
      </c>
      <c r="H1561" s="140">
        <v>0</v>
      </c>
      <c r="I1561" s="140">
        <v>0</v>
      </c>
      <c r="J1561" s="140">
        <v>29806</v>
      </c>
      <c r="K1561" s="139" t="s">
        <v>5229</v>
      </c>
      <c r="L1561" s="139" t="s">
        <v>7</v>
      </c>
      <c r="M1561" s="202"/>
    </row>
    <row r="1562" spans="1:13" ht="20.100000000000001" customHeight="1" x14ac:dyDescent="0.25">
      <c r="A1562" s="139">
        <v>1858</v>
      </c>
      <c r="B1562" s="139" t="s">
        <v>6716</v>
      </c>
      <c r="C1562" s="139" t="s">
        <v>6714</v>
      </c>
      <c r="D1562" s="139">
        <v>17.72</v>
      </c>
      <c r="E1562" s="139">
        <v>1400</v>
      </c>
      <c r="F1562" s="140">
        <v>24808</v>
      </c>
      <c r="G1562" s="139">
        <v>0</v>
      </c>
      <c r="H1562" s="140">
        <v>0</v>
      </c>
      <c r="I1562" s="140">
        <v>0</v>
      </c>
      <c r="J1562" s="140">
        <v>24808</v>
      </c>
      <c r="K1562" s="139" t="s">
        <v>5229</v>
      </c>
      <c r="L1562" s="139" t="s">
        <v>7</v>
      </c>
      <c r="M1562" s="202"/>
    </row>
    <row r="1563" spans="1:13" ht="20.100000000000001" customHeight="1" x14ac:dyDescent="0.25">
      <c r="A1563" s="139">
        <v>1859</v>
      </c>
      <c r="B1563" s="139" t="s">
        <v>6717</v>
      </c>
      <c r="C1563" s="139" t="s">
        <v>6714</v>
      </c>
      <c r="D1563" s="139">
        <v>17.73</v>
      </c>
      <c r="E1563" s="139">
        <v>1400</v>
      </c>
      <c r="F1563" s="140">
        <v>24822</v>
      </c>
      <c r="G1563" s="139">
        <v>0</v>
      </c>
      <c r="H1563" s="140">
        <v>0</v>
      </c>
      <c r="I1563" s="140">
        <v>0</v>
      </c>
      <c r="J1563" s="140">
        <v>24822</v>
      </c>
      <c r="K1563" s="139" t="s">
        <v>5229</v>
      </c>
      <c r="L1563" s="139" t="s">
        <v>7</v>
      </c>
      <c r="M1563" s="202"/>
    </row>
    <row r="1564" spans="1:13" ht="20.100000000000001" customHeight="1" x14ac:dyDescent="0.25">
      <c r="A1564" s="139">
        <v>1860</v>
      </c>
      <c r="B1564" s="139" t="s">
        <v>6718</v>
      </c>
      <c r="C1564" s="139" t="s">
        <v>6714</v>
      </c>
      <c r="D1564" s="139">
        <v>21.29</v>
      </c>
      <c r="E1564" s="139">
        <v>1400</v>
      </c>
      <c r="F1564" s="140">
        <v>29806</v>
      </c>
      <c r="G1564" s="139">
        <v>0</v>
      </c>
      <c r="H1564" s="140">
        <v>0</v>
      </c>
      <c r="I1564" s="140">
        <v>0</v>
      </c>
      <c r="J1564" s="140">
        <v>29806</v>
      </c>
      <c r="K1564" s="139" t="s">
        <v>5229</v>
      </c>
      <c r="L1564" s="139" t="s">
        <v>7</v>
      </c>
      <c r="M1564" s="202"/>
    </row>
    <row r="1565" spans="1:13" ht="20.100000000000001" customHeight="1" x14ac:dyDescent="0.25">
      <c r="A1565" s="139">
        <v>1861</v>
      </c>
      <c r="B1565" s="139" t="s">
        <v>6719</v>
      </c>
      <c r="C1565" s="139" t="s">
        <v>6714</v>
      </c>
      <c r="D1565" s="139">
        <v>17.73</v>
      </c>
      <c r="E1565" s="139">
        <v>1400</v>
      </c>
      <c r="F1565" s="140">
        <v>24822</v>
      </c>
      <c r="G1565" s="139">
        <v>0</v>
      </c>
      <c r="H1565" s="140">
        <v>0</v>
      </c>
      <c r="I1565" s="140">
        <v>0</v>
      </c>
      <c r="J1565" s="140">
        <v>24822</v>
      </c>
      <c r="K1565" s="139" t="s">
        <v>5229</v>
      </c>
      <c r="L1565" s="139" t="s">
        <v>7</v>
      </c>
      <c r="M1565" s="202"/>
    </row>
    <row r="1566" spans="1:13" ht="20.100000000000001" customHeight="1" x14ac:dyDescent="0.25">
      <c r="A1566" s="139">
        <v>1862</v>
      </c>
      <c r="B1566" s="139" t="s">
        <v>6720</v>
      </c>
      <c r="C1566" s="139" t="s">
        <v>6714</v>
      </c>
      <c r="D1566" s="139">
        <v>21.29</v>
      </c>
      <c r="E1566" s="139">
        <v>1400</v>
      </c>
      <c r="F1566" s="140">
        <v>29806</v>
      </c>
      <c r="G1566" s="139">
        <v>0</v>
      </c>
      <c r="H1566" s="140">
        <v>0</v>
      </c>
      <c r="I1566" s="140">
        <v>0</v>
      </c>
      <c r="J1566" s="140">
        <v>29806</v>
      </c>
      <c r="K1566" s="139" t="s">
        <v>5229</v>
      </c>
      <c r="L1566" s="139" t="s">
        <v>7</v>
      </c>
      <c r="M1566" s="202"/>
    </row>
    <row r="1567" spans="1:13" ht="20.100000000000001" customHeight="1" x14ac:dyDescent="0.25">
      <c r="A1567" s="139">
        <v>1863</v>
      </c>
      <c r="B1567" s="139" t="s">
        <v>6721</v>
      </c>
      <c r="C1567" s="139" t="s">
        <v>6714</v>
      </c>
      <c r="D1567" s="139">
        <v>1679.58</v>
      </c>
      <c r="E1567" s="139">
        <v>1400</v>
      </c>
      <c r="F1567" s="140">
        <v>2351412</v>
      </c>
      <c r="G1567" s="139">
        <v>0</v>
      </c>
      <c r="H1567" s="140">
        <v>0</v>
      </c>
      <c r="I1567" s="140">
        <v>0</v>
      </c>
      <c r="J1567" s="140">
        <v>2351412</v>
      </c>
      <c r="K1567" s="139" t="s">
        <v>4978</v>
      </c>
      <c r="L1567" s="139" t="s">
        <v>7</v>
      </c>
      <c r="M1567" s="202"/>
    </row>
    <row r="1568" spans="1:13" ht="20.100000000000001" customHeight="1" x14ac:dyDescent="0.25">
      <c r="A1568" s="139">
        <v>1864</v>
      </c>
      <c r="B1568" s="139" t="s">
        <v>6722</v>
      </c>
      <c r="C1568" s="139" t="s">
        <v>6714</v>
      </c>
      <c r="D1568" s="139">
        <v>17.73</v>
      </c>
      <c r="E1568" s="139">
        <v>1400</v>
      </c>
      <c r="F1568" s="140">
        <v>24822</v>
      </c>
      <c r="G1568" s="139">
        <v>0</v>
      </c>
      <c r="H1568" s="140">
        <v>0</v>
      </c>
      <c r="I1568" s="140">
        <v>0</v>
      </c>
      <c r="J1568" s="140">
        <v>24822</v>
      </c>
      <c r="K1568" s="139" t="s">
        <v>5229</v>
      </c>
      <c r="L1568" s="139" t="s">
        <v>7</v>
      </c>
      <c r="M1568" s="202"/>
    </row>
    <row r="1569" spans="1:13" ht="20.100000000000001" customHeight="1" x14ac:dyDescent="0.25">
      <c r="A1569" s="139">
        <v>1865</v>
      </c>
      <c r="B1569" s="139" t="s">
        <v>6723</v>
      </c>
      <c r="C1569" s="139" t="s">
        <v>6714</v>
      </c>
      <c r="D1569" s="139">
        <v>21.29</v>
      </c>
      <c r="E1569" s="139">
        <v>1400</v>
      </c>
      <c r="F1569" s="140">
        <v>29806</v>
      </c>
      <c r="G1569" s="139">
        <v>0</v>
      </c>
      <c r="H1569" s="140">
        <v>0</v>
      </c>
      <c r="I1569" s="140">
        <v>0</v>
      </c>
      <c r="J1569" s="140">
        <v>29806</v>
      </c>
      <c r="K1569" s="139" t="s">
        <v>5229</v>
      </c>
      <c r="L1569" s="139" t="s">
        <v>7</v>
      </c>
      <c r="M1569" s="202"/>
    </row>
    <row r="1570" spans="1:13" ht="20.100000000000001" customHeight="1" x14ac:dyDescent="0.25">
      <c r="A1570" s="139">
        <v>1866</v>
      </c>
      <c r="B1570" s="139" t="s">
        <v>6724</v>
      </c>
      <c r="C1570" s="139" t="s">
        <v>6714</v>
      </c>
      <c r="D1570" s="139">
        <v>17.73</v>
      </c>
      <c r="E1570" s="139">
        <v>1400</v>
      </c>
      <c r="F1570" s="140">
        <v>24822</v>
      </c>
      <c r="G1570" s="139">
        <v>0</v>
      </c>
      <c r="H1570" s="140">
        <v>0</v>
      </c>
      <c r="I1570" s="140">
        <v>0</v>
      </c>
      <c r="J1570" s="140">
        <v>24822</v>
      </c>
      <c r="K1570" s="139" t="s">
        <v>5229</v>
      </c>
      <c r="L1570" s="139" t="s">
        <v>7</v>
      </c>
      <c r="M1570" s="202"/>
    </row>
    <row r="1571" spans="1:13" ht="20.100000000000001" customHeight="1" x14ac:dyDescent="0.25">
      <c r="A1571" s="139">
        <v>1867</v>
      </c>
      <c r="B1571" s="139" t="s">
        <v>6725</v>
      </c>
      <c r="C1571" s="139" t="s">
        <v>6714</v>
      </c>
      <c r="D1571" s="139">
        <v>21.29</v>
      </c>
      <c r="E1571" s="139">
        <v>1400</v>
      </c>
      <c r="F1571" s="140">
        <v>29806</v>
      </c>
      <c r="G1571" s="139">
        <v>0</v>
      </c>
      <c r="H1571" s="140">
        <v>0</v>
      </c>
      <c r="I1571" s="140">
        <v>0</v>
      </c>
      <c r="J1571" s="140">
        <v>29806</v>
      </c>
      <c r="K1571" s="139" t="s">
        <v>5229</v>
      </c>
      <c r="L1571" s="139" t="s">
        <v>7</v>
      </c>
      <c r="M1571" s="202"/>
    </row>
    <row r="1572" spans="1:13" ht="20.100000000000001" customHeight="1" x14ac:dyDescent="0.25">
      <c r="A1572" s="139">
        <v>1868</v>
      </c>
      <c r="B1572" s="139" t="s">
        <v>6726</v>
      </c>
      <c r="C1572" s="139" t="s">
        <v>6714</v>
      </c>
      <c r="D1572" s="139">
        <v>17.73</v>
      </c>
      <c r="E1572" s="139">
        <v>1400</v>
      </c>
      <c r="F1572" s="140">
        <v>24822</v>
      </c>
      <c r="G1572" s="139">
        <v>0</v>
      </c>
      <c r="H1572" s="140">
        <v>0</v>
      </c>
      <c r="I1572" s="140">
        <v>0</v>
      </c>
      <c r="J1572" s="140">
        <v>24822</v>
      </c>
      <c r="K1572" s="139" t="s">
        <v>5229</v>
      </c>
      <c r="L1572" s="139" t="s">
        <v>7</v>
      </c>
      <c r="M1572" s="202"/>
    </row>
    <row r="1573" spans="1:13" ht="20.100000000000001" customHeight="1" x14ac:dyDescent="0.25">
      <c r="A1573" s="139">
        <v>1869</v>
      </c>
      <c r="B1573" s="139" t="s">
        <v>6727</v>
      </c>
      <c r="C1573" s="139" t="s">
        <v>6714</v>
      </c>
      <c r="D1573" s="139">
        <v>21.29</v>
      </c>
      <c r="E1573" s="139">
        <v>1400</v>
      </c>
      <c r="F1573" s="140">
        <v>29806</v>
      </c>
      <c r="G1573" s="139">
        <v>0</v>
      </c>
      <c r="H1573" s="140">
        <v>0</v>
      </c>
      <c r="I1573" s="140">
        <v>0</v>
      </c>
      <c r="J1573" s="140">
        <v>29806</v>
      </c>
      <c r="K1573" s="139" t="s">
        <v>5229</v>
      </c>
      <c r="L1573" s="139" t="s">
        <v>7</v>
      </c>
      <c r="M1573" s="202"/>
    </row>
    <row r="1574" spans="1:13" ht="20.100000000000001" customHeight="1" x14ac:dyDescent="0.25">
      <c r="A1574" s="139">
        <v>1870</v>
      </c>
      <c r="B1574" s="139" t="s">
        <v>6728</v>
      </c>
      <c r="C1574" s="139" t="s">
        <v>6714</v>
      </c>
      <c r="D1574" s="139">
        <v>246.79</v>
      </c>
      <c r="E1574" s="139">
        <v>1400</v>
      </c>
      <c r="F1574" s="140">
        <v>345506</v>
      </c>
      <c r="G1574" s="139">
        <v>0</v>
      </c>
      <c r="H1574" s="140">
        <v>0</v>
      </c>
      <c r="I1574" s="140">
        <v>0</v>
      </c>
      <c r="J1574" s="140">
        <v>345506</v>
      </c>
      <c r="K1574" s="139" t="s">
        <v>4978</v>
      </c>
      <c r="L1574" s="139" t="s">
        <v>7</v>
      </c>
      <c r="M1574" s="202"/>
    </row>
    <row r="1575" spans="1:13" ht="20.100000000000001" customHeight="1" x14ac:dyDescent="0.25">
      <c r="A1575" s="139">
        <v>1871</v>
      </c>
      <c r="B1575" s="139" t="s">
        <v>6729</v>
      </c>
      <c r="C1575" s="139" t="s">
        <v>6714</v>
      </c>
      <c r="D1575" s="139">
        <v>28861.207999999999</v>
      </c>
      <c r="E1575" s="139">
        <v>1400</v>
      </c>
      <c r="F1575" s="140">
        <v>40405691.200000003</v>
      </c>
      <c r="G1575" s="139">
        <v>0</v>
      </c>
      <c r="H1575" s="140">
        <v>0</v>
      </c>
      <c r="I1575" s="140">
        <v>0</v>
      </c>
      <c r="J1575" s="140">
        <v>40405691.200000003</v>
      </c>
      <c r="K1575" s="139" t="s">
        <v>4982</v>
      </c>
      <c r="L1575" s="139" t="s">
        <v>7</v>
      </c>
      <c r="M1575" s="202"/>
    </row>
    <row r="1576" spans="1:13" ht="20.100000000000001" customHeight="1" x14ac:dyDescent="0.25">
      <c r="A1576" s="139">
        <v>1876</v>
      </c>
      <c r="B1576" s="139" t="s">
        <v>6730</v>
      </c>
      <c r="C1576" s="139" t="s">
        <v>6731</v>
      </c>
      <c r="D1576" s="139">
        <v>3316.84</v>
      </c>
      <c r="E1576" s="139">
        <v>1200</v>
      </c>
      <c r="F1576" s="140">
        <v>3980208</v>
      </c>
      <c r="G1576" s="139">
        <v>0</v>
      </c>
      <c r="H1576" s="140">
        <v>0</v>
      </c>
      <c r="I1576" s="140">
        <v>0</v>
      </c>
      <c r="J1576" s="140">
        <v>3980208</v>
      </c>
      <c r="K1576" s="139" t="s">
        <v>4989</v>
      </c>
      <c r="L1576" s="139" t="s">
        <v>7</v>
      </c>
      <c r="M1576" s="202"/>
    </row>
    <row r="1577" spans="1:13" ht="20.100000000000001" customHeight="1" x14ac:dyDescent="0.25">
      <c r="A1577" s="139">
        <v>1877</v>
      </c>
      <c r="B1577" s="139" t="s">
        <v>6732</v>
      </c>
      <c r="C1577" s="139" t="s">
        <v>6731</v>
      </c>
      <c r="D1577" s="139">
        <v>15166.16</v>
      </c>
      <c r="E1577" s="139">
        <v>1200</v>
      </c>
      <c r="F1577" s="140">
        <v>18199392</v>
      </c>
      <c r="G1577" s="139">
        <v>0</v>
      </c>
      <c r="H1577" s="140">
        <v>0</v>
      </c>
      <c r="I1577" s="140">
        <v>0</v>
      </c>
      <c r="J1577" s="140">
        <v>18199392</v>
      </c>
      <c r="K1577" s="139" t="s">
        <v>5043</v>
      </c>
      <c r="L1577" s="139" t="s">
        <v>7</v>
      </c>
      <c r="M1577" s="202"/>
    </row>
    <row r="1578" spans="1:13" ht="20.100000000000001" customHeight="1" x14ac:dyDescent="0.25">
      <c r="A1578" s="139">
        <v>1878</v>
      </c>
      <c r="B1578" s="139" t="s">
        <v>6733</v>
      </c>
      <c r="C1578" s="139" t="s">
        <v>6731</v>
      </c>
      <c r="D1578" s="139">
        <v>4579</v>
      </c>
      <c r="E1578" s="139">
        <v>1200</v>
      </c>
      <c r="F1578" s="140">
        <v>5494800</v>
      </c>
      <c r="G1578" s="139">
        <v>0</v>
      </c>
      <c r="H1578" s="140">
        <v>0</v>
      </c>
      <c r="I1578" s="140">
        <v>0</v>
      </c>
      <c r="J1578" s="140">
        <v>5494800</v>
      </c>
      <c r="K1578" s="139" t="s">
        <v>5043</v>
      </c>
      <c r="L1578" s="139" t="s">
        <v>7</v>
      </c>
      <c r="M1578" s="202"/>
    </row>
    <row r="1579" spans="1:13" ht="20.100000000000001" customHeight="1" x14ac:dyDescent="0.25">
      <c r="A1579" s="139">
        <v>1879</v>
      </c>
      <c r="B1579" s="139" t="s">
        <v>6734</v>
      </c>
      <c r="C1579" s="139" t="s">
        <v>6731</v>
      </c>
      <c r="D1579" s="139">
        <v>448.41</v>
      </c>
      <c r="E1579" s="139">
        <v>1200</v>
      </c>
      <c r="F1579" s="140">
        <v>538092</v>
      </c>
      <c r="G1579" s="139">
        <v>0</v>
      </c>
      <c r="H1579" s="140">
        <v>0</v>
      </c>
      <c r="I1579" s="140">
        <v>0</v>
      </c>
      <c r="J1579" s="140">
        <v>538092</v>
      </c>
      <c r="K1579" s="139" t="s">
        <v>4989</v>
      </c>
      <c r="L1579" s="139" t="s">
        <v>7</v>
      </c>
      <c r="M1579" s="202"/>
    </row>
    <row r="1580" spans="1:13" ht="20.100000000000001" customHeight="1" x14ac:dyDescent="0.25">
      <c r="A1580" s="139">
        <v>1880</v>
      </c>
      <c r="B1580" s="139" t="s">
        <v>6735</v>
      </c>
      <c r="C1580" s="139" t="s">
        <v>6731</v>
      </c>
      <c r="D1580" s="139">
        <v>11352.55</v>
      </c>
      <c r="E1580" s="139">
        <v>1200</v>
      </c>
      <c r="F1580" s="140">
        <v>13623060</v>
      </c>
      <c r="G1580" s="139">
        <v>0</v>
      </c>
      <c r="H1580" s="140">
        <v>0</v>
      </c>
      <c r="I1580" s="140">
        <v>0</v>
      </c>
      <c r="J1580" s="140">
        <v>13623060</v>
      </c>
      <c r="K1580" s="139" t="s">
        <v>5043</v>
      </c>
      <c r="L1580" s="139" t="s">
        <v>7</v>
      </c>
      <c r="M1580" s="202"/>
    </row>
    <row r="1581" spans="1:13" ht="20.100000000000001" customHeight="1" x14ac:dyDescent="0.25">
      <c r="A1581" s="139">
        <v>1881</v>
      </c>
      <c r="B1581" s="139" t="s">
        <v>6736</v>
      </c>
      <c r="C1581" s="139" t="s">
        <v>6731</v>
      </c>
      <c r="D1581" s="139">
        <v>583.08600000000001</v>
      </c>
      <c r="E1581" s="139">
        <v>1200</v>
      </c>
      <c r="F1581" s="140">
        <v>699703.2</v>
      </c>
      <c r="G1581" s="139">
        <v>0</v>
      </c>
      <c r="H1581" s="140">
        <v>0</v>
      </c>
      <c r="I1581" s="140">
        <v>0</v>
      </c>
      <c r="J1581" s="140">
        <v>699703.2</v>
      </c>
      <c r="K1581" s="139" t="s">
        <v>5043</v>
      </c>
      <c r="L1581" s="139" t="s">
        <v>7</v>
      </c>
      <c r="M1581" s="202"/>
    </row>
    <row r="1582" spans="1:13" ht="20.100000000000001" customHeight="1" x14ac:dyDescent="0.25">
      <c r="A1582" s="139">
        <v>1882</v>
      </c>
      <c r="B1582" s="139" t="s">
        <v>6737</v>
      </c>
      <c r="C1582" s="139" t="s">
        <v>6731</v>
      </c>
      <c r="D1582" s="139">
        <v>73.94</v>
      </c>
      <c r="E1582" s="139">
        <v>1200</v>
      </c>
      <c r="F1582" s="140">
        <v>88728</v>
      </c>
      <c r="G1582" s="139">
        <v>0</v>
      </c>
      <c r="H1582" s="140">
        <v>0</v>
      </c>
      <c r="I1582" s="140">
        <v>0</v>
      </c>
      <c r="J1582" s="140">
        <v>88728</v>
      </c>
      <c r="K1582" s="139" t="s">
        <v>4989</v>
      </c>
      <c r="L1582" s="139" t="s">
        <v>7</v>
      </c>
      <c r="M1582" s="202"/>
    </row>
    <row r="1583" spans="1:13" ht="20.100000000000001" customHeight="1" x14ac:dyDescent="0.25">
      <c r="A1583" s="139">
        <v>1883</v>
      </c>
      <c r="B1583" s="139" t="s">
        <v>6738</v>
      </c>
      <c r="C1583" s="139" t="s">
        <v>6731</v>
      </c>
      <c r="D1583" s="139">
        <v>393.46</v>
      </c>
      <c r="E1583" s="139">
        <v>1200</v>
      </c>
      <c r="F1583" s="140">
        <v>472152</v>
      </c>
      <c r="G1583" s="139">
        <v>0</v>
      </c>
      <c r="H1583" s="140">
        <v>0</v>
      </c>
      <c r="I1583" s="140">
        <v>0</v>
      </c>
      <c r="J1583" s="140">
        <v>472152</v>
      </c>
      <c r="K1583" s="139" t="s">
        <v>5043</v>
      </c>
      <c r="L1583" s="139" t="s">
        <v>7</v>
      </c>
      <c r="M1583" s="202"/>
    </row>
    <row r="1584" spans="1:13" ht="20.100000000000001" customHeight="1" x14ac:dyDescent="0.25">
      <c r="A1584" s="139">
        <v>1884</v>
      </c>
      <c r="B1584" s="139" t="s">
        <v>6739</v>
      </c>
      <c r="C1584" s="139" t="s">
        <v>6731</v>
      </c>
      <c r="D1584" s="139">
        <v>37.53</v>
      </c>
      <c r="E1584" s="139">
        <v>1200</v>
      </c>
      <c r="F1584" s="140">
        <v>45036</v>
      </c>
      <c r="G1584" s="139">
        <v>0</v>
      </c>
      <c r="H1584" s="140">
        <v>0</v>
      </c>
      <c r="I1584" s="140">
        <v>0</v>
      </c>
      <c r="J1584" s="140">
        <v>45036</v>
      </c>
      <c r="K1584" s="139" t="s">
        <v>4989</v>
      </c>
      <c r="L1584" s="139" t="s">
        <v>7</v>
      </c>
      <c r="M1584" s="202"/>
    </row>
    <row r="1585" spans="1:13" ht="20.100000000000001" customHeight="1" x14ac:dyDescent="0.25">
      <c r="A1585" s="139">
        <v>1885</v>
      </c>
      <c r="B1585" s="139" t="s">
        <v>6740</v>
      </c>
      <c r="C1585" s="139" t="s">
        <v>6731</v>
      </c>
      <c r="D1585" s="139">
        <v>196.33</v>
      </c>
      <c r="E1585" s="139">
        <v>1200</v>
      </c>
      <c r="F1585" s="140">
        <v>235596</v>
      </c>
      <c r="G1585" s="139">
        <v>0</v>
      </c>
      <c r="H1585" s="140">
        <v>0</v>
      </c>
      <c r="I1585" s="140">
        <v>0</v>
      </c>
      <c r="J1585" s="140">
        <v>235596</v>
      </c>
      <c r="K1585" s="139" t="s">
        <v>5043</v>
      </c>
      <c r="L1585" s="139" t="s">
        <v>7</v>
      </c>
      <c r="M1585" s="202"/>
    </row>
    <row r="1586" spans="1:13" ht="20.100000000000001" customHeight="1" x14ac:dyDescent="0.25">
      <c r="A1586" s="139">
        <v>1886</v>
      </c>
      <c r="B1586" s="139" t="s">
        <v>6741</v>
      </c>
      <c r="C1586" s="139" t="s">
        <v>6731</v>
      </c>
      <c r="D1586" s="139">
        <v>11.7</v>
      </c>
      <c r="E1586" s="139">
        <v>1200</v>
      </c>
      <c r="F1586" s="140">
        <v>14040</v>
      </c>
      <c r="G1586" s="139">
        <v>0</v>
      </c>
      <c r="H1586" s="140">
        <v>0</v>
      </c>
      <c r="I1586" s="140">
        <v>0</v>
      </c>
      <c r="J1586" s="140">
        <v>14040</v>
      </c>
      <c r="K1586" s="139" t="s">
        <v>4989</v>
      </c>
      <c r="L1586" s="139" t="s">
        <v>7</v>
      </c>
      <c r="M1586" s="202"/>
    </row>
    <row r="1587" spans="1:13" ht="20.100000000000001" customHeight="1" x14ac:dyDescent="0.25">
      <c r="A1587" s="139">
        <v>1887</v>
      </c>
      <c r="B1587" s="139" t="s">
        <v>6742</v>
      </c>
      <c r="C1587" s="139" t="s">
        <v>6731</v>
      </c>
      <c r="D1587" s="139">
        <v>33.950000000000003</v>
      </c>
      <c r="E1587" s="139">
        <v>1200</v>
      </c>
      <c r="F1587" s="140">
        <v>40740</v>
      </c>
      <c r="G1587" s="139">
        <v>0</v>
      </c>
      <c r="H1587" s="140">
        <v>0</v>
      </c>
      <c r="I1587" s="140">
        <v>0</v>
      </c>
      <c r="J1587" s="140">
        <v>40740</v>
      </c>
      <c r="K1587" s="139" t="s">
        <v>5043</v>
      </c>
      <c r="L1587" s="139" t="s">
        <v>7</v>
      </c>
      <c r="M1587" s="202"/>
    </row>
    <row r="1588" spans="1:13" ht="20.100000000000001" customHeight="1" x14ac:dyDescent="0.25">
      <c r="A1588" s="139">
        <v>1888</v>
      </c>
      <c r="B1588" s="139" t="s">
        <v>6743</v>
      </c>
      <c r="C1588" s="139" t="s">
        <v>6731</v>
      </c>
      <c r="D1588" s="139">
        <v>2487.0700000000002</v>
      </c>
      <c r="E1588" s="139">
        <v>1200</v>
      </c>
      <c r="F1588" s="140">
        <v>2984484</v>
      </c>
      <c r="G1588" s="139">
        <v>0</v>
      </c>
      <c r="H1588" s="140">
        <v>0</v>
      </c>
      <c r="I1588" s="140">
        <v>0</v>
      </c>
      <c r="J1588" s="140">
        <v>2984484</v>
      </c>
      <c r="K1588" s="139" t="s">
        <v>4989</v>
      </c>
      <c r="L1588" s="139" t="s">
        <v>7</v>
      </c>
      <c r="M1588" s="202"/>
    </row>
    <row r="1589" spans="1:13" ht="20.100000000000001" customHeight="1" x14ac:dyDescent="0.25">
      <c r="A1589" s="139">
        <v>1889</v>
      </c>
      <c r="B1589" s="139" t="s">
        <v>6744</v>
      </c>
      <c r="C1589" s="139" t="s">
        <v>6731</v>
      </c>
      <c r="D1589" s="139">
        <v>21801.56</v>
      </c>
      <c r="E1589" s="139">
        <v>1200</v>
      </c>
      <c r="F1589" s="140">
        <v>26161872</v>
      </c>
      <c r="G1589" s="139">
        <v>0</v>
      </c>
      <c r="H1589" s="140">
        <v>0</v>
      </c>
      <c r="I1589" s="140">
        <v>0</v>
      </c>
      <c r="J1589" s="140">
        <v>26161872</v>
      </c>
      <c r="K1589" s="139" t="s">
        <v>5043</v>
      </c>
      <c r="L1589" s="139" t="s">
        <v>7</v>
      </c>
      <c r="M1589" s="202"/>
    </row>
    <row r="1590" spans="1:13" ht="20.100000000000001" customHeight="1" x14ac:dyDescent="0.25">
      <c r="A1590" s="139">
        <v>1890</v>
      </c>
      <c r="B1590" s="139" t="s">
        <v>6745</v>
      </c>
      <c r="C1590" s="139" t="s">
        <v>6731</v>
      </c>
      <c r="D1590" s="139">
        <v>1003.74</v>
      </c>
      <c r="E1590" s="139">
        <v>1200</v>
      </c>
      <c r="F1590" s="140">
        <v>1204488</v>
      </c>
      <c r="G1590" s="139">
        <v>0</v>
      </c>
      <c r="H1590" s="140">
        <v>0</v>
      </c>
      <c r="I1590" s="140">
        <v>0</v>
      </c>
      <c r="J1590" s="140">
        <v>1204488</v>
      </c>
      <c r="K1590" s="139" t="s">
        <v>4982</v>
      </c>
      <c r="L1590" s="139" t="s">
        <v>7</v>
      </c>
      <c r="M1590" s="202"/>
    </row>
    <row r="1591" spans="1:13" ht="20.100000000000001" customHeight="1" x14ac:dyDescent="0.25">
      <c r="A1591" s="139">
        <v>1891</v>
      </c>
      <c r="B1591" s="139" t="s">
        <v>6746</v>
      </c>
      <c r="C1591" s="139" t="s">
        <v>6731</v>
      </c>
      <c r="D1591" s="139">
        <v>190.89</v>
      </c>
      <c r="E1591" s="139">
        <v>1200</v>
      </c>
      <c r="F1591" s="140">
        <v>229068</v>
      </c>
      <c r="G1591" s="139">
        <v>0</v>
      </c>
      <c r="H1591" s="140">
        <v>0</v>
      </c>
      <c r="I1591" s="140">
        <v>0</v>
      </c>
      <c r="J1591" s="140">
        <v>229068</v>
      </c>
      <c r="K1591" s="139" t="s">
        <v>5043</v>
      </c>
      <c r="L1591" s="139" t="s">
        <v>7</v>
      </c>
      <c r="M1591" s="202"/>
    </row>
    <row r="1592" spans="1:13" ht="20.100000000000001" customHeight="1" x14ac:dyDescent="0.25">
      <c r="A1592" s="139">
        <v>1892</v>
      </c>
      <c r="B1592" s="139" t="s">
        <v>6747</v>
      </c>
      <c r="C1592" s="139" t="s">
        <v>6731</v>
      </c>
      <c r="D1592" s="139">
        <v>5132.2299999999996</v>
      </c>
      <c r="E1592" s="139">
        <v>1200</v>
      </c>
      <c r="F1592" s="140">
        <v>6158676</v>
      </c>
      <c r="G1592" s="139">
        <v>0</v>
      </c>
      <c r="H1592" s="140">
        <v>0</v>
      </c>
      <c r="I1592" s="140">
        <v>0</v>
      </c>
      <c r="J1592" s="140">
        <v>6158676</v>
      </c>
      <c r="K1592" s="139" t="s">
        <v>4978</v>
      </c>
      <c r="L1592" s="139" t="s">
        <v>7</v>
      </c>
      <c r="M1592" s="202"/>
    </row>
    <row r="1593" spans="1:13" ht="20.100000000000001" customHeight="1" x14ac:dyDescent="0.25">
      <c r="A1593" s="139">
        <v>1893</v>
      </c>
      <c r="B1593" s="139" t="s">
        <v>6748</v>
      </c>
      <c r="C1593" s="139" t="s">
        <v>6731</v>
      </c>
      <c r="D1593" s="139">
        <v>4053.54</v>
      </c>
      <c r="E1593" s="139">
        <v>1200</v>
      </c>
      <c r="F1593" s="140">
        <v>4864248</v>
      </c>
      <c r="G1593" s="139">
        <v>0</v>
      </c>
      <c r="H1593" s="140">
        <v>0</v>
      </c>
      <c r="I1593" s="140">
        <v>0</v>
      </c>
      <c r="J1593" s="140">
        <v>4864248</v>
      </c>
      <c r="K1593" s="139" t="s">
        <v>4978</v>
      </c>
      <c r="L1593" s="139" t="s">
        <v>7</v>
      </c>
      <c r="M1593" s="202"/>
    </row>
    <row r="1594" spans="1:13" ht="20.100000000000001" customHeight="1" x14ac:dyDescent="0.25">
      <c r="A1594" s="139">
        <v>1894</v>
      </c>
      <c r="B1594" s="139" t="s">
        <v>6749</v>
      </c>
      <c r="C1594" s="139" t="s">
        <v>6731</v>
      </c>
      <c r="D1594" s="139">
        <v>467.11</v>
      </c>
      <c r="E1594" s="139">
        <v>1200</v>
      </c>
      <c r="F1594" s="140">
        <v>560532</v>
      </c>
      <c r="G1594" s="139">
        <v>0</v>
      </c>
      <c r="H1594" s="140">
        <v>0</v>
      </c>
      <c r="I1594" s="140">
        <v>0</v>
      </c>
      <c r="J1594" s="140">
        <v>560532</v>
      </c>
      <c r="K1594" s="139" t="s">
        <v>5043</v>
      </c>
      <c r="L1594" s="139" t="s">
        <v>7</v>
      </c>
      <c r="M1594" s="202"/>
    </row>
    <row r="1595" spans="1:13" ht="20.100000000000001" customHeight="1" x14ac:dyDescent="0.25">
      <c r="A1595" s="139">
        <v>1895</v>
      </c>
      <c r="B1595" s="139" t="s">
        <v>6750</v>
      </c>
      <c r="C1595" s="139" t="s">
        <v>6731</v>
      </c>
      <c r="D1595" s="139">
        <v>458.41</v>
      </c>
      <c r="E1595" s="139">
        <v>1200</v>
      </c>
      <c r="F1595" s="140">
        <v>550092</v>
      </c>
      <c r="G1595" s="139">
        <v>0</v>
      </c>
      <c r="H1595" s="140">
        <v>0</v>
      </c>
      <c r="I1595" s="140">
        <v>0</v>
      </c>
      <c r="J1595" s="140">
        <v>550092</v>
      </c>
      <c r="K1595" s="139" t="s">
        <v>5043</v>
      </c>
      <c r="L1595" s="139" t="s">
        <v>7</v>
      </c>
      <c r="M1595" s="202"/>
    </row>
    <row r="1596" spans="1:13" ht="20.100000000000001" customHeight="1" x14ac:dyDescent="0.25">
      <c r="A1596" s="139">
        <v>1896</v>
      </c>
      <c r="B1596" s="139" t="s">
        <v>6751</v>
      </c>
      <c r="C1596" s="139" t="s">
        <v>6731</v>
      </c>
      <c r="D1596" s="139">
        <v>91.82</v>
      </c>
      <c r="E1596" s="139">
        <v>1200</v>
      </c>
      <c r="F1596" s="140">
        <v>110184</v>
      </c>
      <c r="G1596" s="139">
        <v>0</v>
      </c>
      <c r="H1596" s="140">
        <v>0</v>
      </c>
      <c r="I1596" s="140">
        <v>0</v>
      </c>
      <c r="J1596" s="140">
        <v>110184</v>
      </c>
      <c r="K1596" s="139" t="s">
        <v>4989</v>
      </c>
      <c r="L1596" s="139" t="s">
        <v>7</v>
      </c>
      <c r="M1596" s="202"/>
    </row>
    <row r="1597" spans="1:13" ht="20.100000000000001" customHeight="1" x14ac:dyDescent="0.25">
      <c r="A1597" s="139">
        <v>1897</v>
      </c>
      <c r="B1597" s="139" t="s">
        <v>6752</v>
      </c>
      <c r="C1597" s="139" t="s">
        <v>6731</v>
      </c>
      <c r="D1597" s="139">
        <v>1772.48</v>
      </c>
      <c r="E1597" s="139">
        <v>1200</v>
      </c>
      <c r="F1597" s="140">
        <v>2126976</v>
      </c>
      <c r="G1597" s="139">
        <v>0</v>
      </c>
      <c r="H1597" s="140">
        <v>0</v>
      </c>
      <c r="I1597" s="140">
        <v>0</v>
      </c>
      <c r="J1597" s="140">
        <v>2126976</v>
      </c>
      <c r="K1597" s="139" t="s">
        <v>4989</v>
      </c>
      <c r="L1597" s="139" t="s">
        <v>7</v>
      </c>
      <c r="M1597" s="202"/>
    </row>
    <row r="1598" spans="1:13" ht="20.100000000000001" customHeight="1" x14ac:dyDescent="0.25">
      <c r="A1598" s="139">
        <v>1898</v>
      </c>
      <c r="B1598" s="139" t="s">
        <v>6753</v>
      </c>
      <c r="C1598" s="139" t="s">
        <v>6731</v>
      </c>
      <c r="D1598" s="139">
        <v>7458.366</v>
      </c>
      <c r="E1598" s="139">
        <v>1314.58</v>
      </c>
      <c r="F1598" s="140">
        <v>9804618.7799999993</v>
      </c>
      <c r="G1598" s="139">
        <v>0</v>
      </c>
      <c r="H1598" s="140">
        <v>0</v>
      </c>
      <c r="I1598" s="140">
        <v>0</v>
      </c>
      <c r="J1598" s="140">
        <v>9804618.7799999993</v>
      </c>
      <c r="K1598" s="139" t="s">
        <v>4980</v>
      </c>
      <c r="L1598" s="139" t="s">
        <v>7</v>
      </c>
      <c r="M1598" s="202"/>
    </row>
    <row r="1599" spans="1:13" ht="20.100000000000001" customHeight="1" x14ac:dyDescent="0.25">
      <c r="A1599" s="139">
        <v>1899</v>
      </c>
      <c r="B1599" s="139" t="s">
        <v>6754</v>
      </c>
      <c r="C1599" s="139" t="s">
        <v>6731</v>
      </c>
      <c r="D1599" s="139">
        <v>23086.960999999999</v>
      </c>
      <c r="E1599" s="139">
        <v>1200</v>
      </c>
      <c r="F1599" s="140">
        <v>27704353.199999999</v>
      </c>
      <c r="G1599" s="139">
        <v>0</v>
      </c>
      <c r="H1599" s="140">
        <v>0</v>
      </c>
      <c r="I1599" s="140">
        <v>0</v>
      </c>
      <c r="J1599" s="140">
        <v>27704353.199999999</v>
      </c>
      <c r="K1599" s="139" t="s">
        <v>4980</v>
      </c>
      <c r="L1599" s="139" t="s">
        <v>7</v>
      </c>
      <c r="M1599" s="202"/>
    </row>
    <row r="1600" spans="1:13" ht="20.100000000000001" customHeight="1" x14ac:dyDescent="0.25">
      <c r="A1600" s="139">
        <v>1900</v>
      </c>
      <c r="B1600" s="139" t="s">
        <v>6755</v>
      </c>
      <c r="C1600" s="139" t="s">
        <v>6756</v>
      </c>
      <c r="D1600" s="139">
        <v>7453.05</v>
      </c>
      <c r="E1600" s="139">
        <v>1400</v>
      </c>
      <c r="F1600" s="140">
        <v>10434270</v>
      </c>
      <c r="G1600" s="139">
        <v>0</v>
      </c>
      <c r="H1600" s="140">
        <v>0</v>
      </c>
      <c r="I1600" s="140">
        <v>0</v>
      </c>
      <c r="J1600" s="140">
        <v>10434270</v>
      </c>
      <c r="K1600" s="139" t="s">
        <v>5043</v>
      </c>
      <c r="L1600" s="139" t="s">
        <v>7</v>
      </c>
      <c r="M1600" s="202"/>
    </row>
    <row r="1601" spans="1:13" ht="20.100000000000001" customHeight="1" x14ac:dyDescent="0.25">
      <c r="A1601" s="139">
        <v>1901</v>
      </c>
      <c r="B1601" s="139" t="s">
        <v>6757</v>
      </c>
      <c r="C1601" s="139" t="s">
        <v>6756</v>
      </c>
      <c r="D1601" s="139">
        <v>704.73</v>
      </c>
      <c r="E1601" s="139">
        <v>1400</v>
      </c>
      <c r="F1601" s="140">
        <v>986622</v>
      </c>
      <c r="G1601" s="139">
        <v>0</v>
      </c>
      <c r="H1601" s="140">
        <v>0</v>
      </c>
      <c r="I1601" s="140">
        <v>0</v>
      </c>
      <c r="J1601" s="140">
        <v>986622</v>
      </c>
      <c r="K1601" s="139" t="s">
        <v>5043</v>
      </c>
      <c r="L1601" s="139" t="s">
        <v>7</v>
      </c>
      <c r="M1601" s="202"/>
    </row>
    <row r="1602" spans="1:13" ht="20.100000000000001" customHeight="1" x14ac:dyDescent="0.25">
      <c r="A1602" s="139">
        <v>1902</v>
      </c>
      <c r="B1602" s="139" t="s">
        <v>6758</v>
      </c>
      <c r="C1602" s="139" t="s">
        <v>6756</v>
      </c>
      <c r="D1602" s="139">
        <v>5844.49</v>
      </c>
      <c r="E1602" s="139">
        <v>1400</v>
      </c>
      <c r="F1602" s="140">
        <v>8182286</v>
      </c>
      <c r="G1602" s="139">
        <v>0</v>
      </c>
      <c r="H1602" s="140">
        <v>0</v>
      </c>
      <c r="I1602" s="140">
        <v>0</v>
      </c>
      <c r="J1602" s="140">
        <v>8182286</v>
      </c>
      <c r="K1602" s="139" t="s">
        <v>5010</v>
      </c>
      <c r="L1602" s="139" t="s">
        <v>7</v>
      </c>
      <c r="M1602" s="202"/>
    </row>
    <row r="1603" spans="1:13" ht="20.100000000000001" customHeight="1" x14ac:dyDescent="0.25">
      <c r="A1603" s="139">
        <v>1903</v>
      </c>
      <c r="B1603" s="139" t="s">
        <v>6759</v>
      </c>
      <c r="C1603" s="139" t="s">
        <v>6760</v>
      </c>
      <c r="D1603" s="139">
        <v>1369.61</v>
      </c>
      <c r="E1603" s="139">
        <v>548.9</v>
      </c>
      <c r="F1603" s="140">
        <v>751778.93</v>
      </c>
      <c r="G1603" s="139">
        <v>0</v>
      </c>
      <c r="H1603" s="140">
        <v>0</v>
      </c>
      <c r="I1603" s="140">
        <v>0</v>
      </c>
      <c r="J1603" s="140">
        <v>751778.93</v>
      </c>
      <c r="K1603" s="139" t="s">
        <v>4978</v>
      </c>
      <c r="L1603" s="139" t="s">
        <v>7</v>
      </c>
      <c r="M1603" s="202"/>
    </row>
    <row r="1604" spans="1:13" ht="20.100000000000001" customHeight="1" x14ac:dyDescent="0.25">
      <c r="A1604" s="139">
        <v>1904</v>
      </c>
      <c r="B1604" s="139" t="s">
        <v>6761</v>
      </c>
      <c r="C1604" s="139" t="s">
        <v>6760</v>
      </c>
      <c r="D1604" s="139">
        <v>72.53</v>
      </c>
      <c r="E1604" s="139">
        <v>548.9</v>
      </c>
      <c r="F1604" s="140">
        <v>39811.72</v>
      </c>
      <c r="G1604" s="139">
        <v>0</v>
      </c>
      <c r="H1604" s="140">
        <v>0</v>
      </c>
      <c r="I1604" s="140">
        <v>0</v>
      </c>
      <c r="J1604" s="140">
        <v>39811.72</v>
      </c>
      <c r="K1604" s="139" t="s">
        <v>4989</v>
      </c>
      <c r="L1604" s="139" t="s">
        <v>7</v>
      </c>
      <c r="M1604" s="202"/>
    </row>
    <row r="1605" spans="1:13" ht="20.100000000000001" customHeight="1" x14ac:dyDescent="0.25">
      <c r="A1605" s="139">
        <v>1905</v>
      </c>
      <c r="B1605" s="139" t="s">
        <v>6762</v>
      </c>
      <c r="C1605" s="139" t="s">
        <v>6760</v>
      </c>
      <c r="D1605" s="139">
        <v>1042.5899999999999</v>
      </c>
      <c r="E1605" s="139">
        <v>1835.63</v>
      </c>
      <c r="F1605" s="140">
        <v>1913809.53</v>
      </c>
      <c r="G1605" s="139">
        <v>0</v>
      </c>
      <c r="H1605" s="140">
        <v>0</v>
      </c>
      <c r="I1605" s="140">
        <v>0</v>
      </c>
      <c r="J1605" s="140">
        <v>1913809.53</v>
      </c>
      <c r="K1605" s="139" t="s">
        <v>4980</v>
      </c>
      <c r="L1605" s="139" t="s">
        <v>8</v>
      </c>
      <c r="M1605" s="202"/>
    </row>
    <row r="1606" spans="1:13" ht="20.100000000000001" customHeight="1" x14ac:dyDescent="0.25">
      <c r="A1606" s="139">
        <v>1906</v>
      </c>
      <c r="B1606" s="139" t="s">
        <v>6763</v>
      </c>
      <c r="C1606" s="139" t="s">
        <v>6760</v>
      </c>
      <c r="D1606" s="139">
        <v>49.107999999999997</v>
      </c>
      <c r="E1606" s="139">
        <v>548.9</v>
      </c>
      <c r="F1606" s="140">
        <v>26955.38</v>
      </c>
      <c r="G1606" s="139">
        <v>0</v>
      </c>
      <c r="H1606" s="140">
        <v>0</v>
      </c>
      <c r="I1606" s="140">
        <v>0</v>
      </c>
      <c r="J1606" s="140">
        <v>26955.38</v>
      </c>
      <c r="K1606" s="139" t="s">
        <v>4989</v>
      </c>
      <c r="L1606" s="139" t="s">
        <v>7</v>
      </c>
      <c r="M1606" s="202"/>
    </row>
    <row r="1607" spans="1:13" ht="20.100000000000001" customHeight="1" x14ac:dyDescent="0.25">
      <c r="A1607" s="139">
        <v>1907</v>
      </c>
      <c r="B1607" s="139" t="s">
        <v>6764</v>
      </c>
      <c r="C1607" s="139" t="s">
        <v>6760</v>
      </c>
      <c r="D1607" s="139">
        <v>1502.4490000000001</v>
      </c>
      <c r="E1607" s="139">
        <v>1428.57</v>
      </c>
      <c r="F1607" s="140">
        <v>2146355.71</v>
      </c>
      <c r="G1607" s="139">
        <v>0</v>
      </c>
      <c r="H1607" s="140">
        <v>0</v>
      </c>
      <c r="I1607" s="140">
        <v>0</v>
      </c>
      <c r="J1607" s="140">
        <v>2146355.71</v>
      </c>
      <c r="K1607" s="139" t="s">
        <v>4980</v>
      </c>
      <c r="L1607" s="139" t="s">
        <v>8</v>
      </c>
      <c r="M1607" s="202"/>
    </row>
    <row r="1608" spans="1:13" ht="20.100000000000001" customHeight="1" x14ac:dyDescent="0.25">
      <c r="A1608" s="139">
        <v>1908</v>
      </c>
      <c r="B1608" s="139" t="s">
        <v>6765</v>
      </c>
      <c r="C1608" s="139" t="s">
        <v>6446</v>
      </c>
      <c r="D1608" s="139">
        <v>857.77200000000005</v>
      </c>
      <c r="E1608" s="139">
        <v>1035.0999999999999</v>
      </c>
      <c r="F1608" s="140">
        <v>887879.8</v>
      </c>
      <c r="G1608" s="139">
        <v>0</v>
      </c>
      <c r="H1608" s="140">
        <v>0</v>
      </c>
      <c r="I1608" s="140">
        <v>0</v>
      </c>
      <c r="J1608" s="140">
        <v>887879.8</v>
      </c>
      <c r="K1608" s="139" t="s">
        <v>6408</v>
      </c>
      <c r="L1608" s="139" t="s">
        <v>7</v>
      </c>
      <c r="M1608" s="202"/>
    </row>
    <row r="1609" spans="1:13" ht="20.100000000000001" customHeight="1" x14ac:dyDescent="0.25">
      <c r="A1609" s="139">
        <v>1909</v>
      </c>
      <c r="B1609" s="139" t="s">
        <v>6766</v>
      </c>
      <c r="C1609" s="139" t="s">
        <v>6446</v>
      </c>
      <c r="D1609" s="139">
        <v>7617.6710000000003</v>
      </c>
      <c r="E1609" s="139">
        <v>1035.0999999999999</v>
      </c>
      <c r="F1609" s="140">
        <v>7885051.25</v>
      </c>
      <c r="G1609" s="139">
        <v>0</v>
      </c>
      <c r="H1609" s="140">
        <v>0</v>
      </c>
      <c r="I1609" s="140">
        <v>0</v>
      </c>
      <c r="J1609" s="140">
        <v>7885051.25</v>
      </c>
      <c r="K1609" s="139" t="s">
        <v>5043</v>
      </c>
      <c r="L1609" s="139" t="s">
        <v>7</v>
      </c>
      <c r="M1609" s="202"/>
    </row>
    <row r="1610" spans="1:13" ht="20.100000000000001" customHeight="1" x14ac:dyDescent="0.25">
      <c r="A1610" s="139">
        <v>1913</v>
      </c>
      <c r="B1610" s="139" t="s">
        <v>6767</v>
      </c>
      <c r="C1610" s="139" t="s">
        <v>6768</v>
      </c>
      <c r="D1610" s="139">
        <v>57797.64</v>
      </c>
      <c r="E1610" s="139">
        <v>730</v>
      </c>
      <c r="F1610" s="140">
        <v>42192277.200000003</v>
      </c>
      <c r="G1610" s="139">
        <v>0</v>
      </c>
      <c r="H1610" s="140">
        <v>0</v>
      </c>
      <c r="I1610" s="140">
        <v>0</v>
      </c>
      <c r="J1610" s="140">
        <v>42192277.200000003</v>
      </c>
      <c r="K1610" s="139" t="s">
        <v>4980</v>
      </c>
      <c r="L1610" s="139" t="s">
        <v>7</v>
      </c>
      <c r="M1610" s="202"/>
    </row>
    <row r="1611" spans="1:13" ht="20.100000000000001" customHeight="1" x14ac:dyDescent="0.25">
      <c r="A1611" s="139">
        <v>1914</v>
      </c>
      <c r="B1611" s="139" t="s">
        <v>6769</v>
      </c>
      <c r="C1611" s="139" t="s">
        <v>5000</v>
      </c>
      <c r="D1611" s="139">
        <v>170</v>
      </c>
      <c r="E1611" s="139">
        <v>1200</v>
      </c>
      <c r="F1611" s="140">
        <v>204000</v>
      </c>
      <c r="G1611" s="139">
        <v>0</v>
      </c>
      <c r="H1611" s="140">
        <v>0</v>
      </c>
      <c r="I1611" s="140">
        <v>0</v>
      </c>
      <c r="J1611" s="140">
        <v>204000</v>
      </c>
      <c r="K1611" s="139" t="s">
        <v>4989</v>
      </c>
      <c r="L1611" s="139" t="s">
        <v>7</v>
      </c>
      <c r="M1611" s="202"/>
    </row>
    <row r="1612" spans="1:13" ht="20.100000000000001" customHeight="1" x14ac:dyDescent="0.25">
      <c r="A1612" s="139">
        <v>1915</v>
      </c>
      <c r="B1612" s="139" t="s">
        <v>6770</v>
      </c>
      <c r="C1612" s="139" t="s">
        <v>5000</v>
      </c>
      <c r="D1612" s="139">
        <v>735.39</v>
      </c>
      <c r="E1612" s="139">
        <v>1200</v>
      </c>
      <c r="F1612" s="140">
        <v>882468</v>
      </c>
      <c r="G1612" s="139">
        <v>0</v>
      </c>
      <c r="H1612" s="140">
        <v>0</v>
      </c>
      <c r="I1612" s="140">
        <v>0</v>
      </c>
      <c r="J1612" s="140">
        <v>882468</v>
      </c>
      <c r="K1612" s="139" t="s">
        <v>4989</v>
      </c>
      <c r="L1612" s="139" t="s">
        <v>7</v>
      </c>
      <c r="M1612" s="202"/>
    </row>
    <row r="1613" spans="1:13" ht="20.100000000000001" customHeight="1" x14ac:dyDescent="0.25">
      <c r="A1613" s="139">
        <v>1916</v>
      </c>
      <c r="B1613" s="139" t="s">
        <v>6771</v>
      </c>
      <c r="C1613" s="139" t="s">
        <v>5000</v>
      </c>
      <c r="D1613" s="139">
        <v>1030</v>
      </c>
      <c r="E1613" s="139">
        <v>1200</v>
      </c>
      <c r="F1613" s="140">
        <v>1236000</v>
      </c>
      <c r="G1613" s="139">
        <v>0</v>
      </c>
      <c r="H1613" s="140">
        <v>0</v>
      </c>
      <c r="I1613" s="140">
        <v>0</v>
      </c>
      <c r="J1613" s="140">
        <v>1236000</v>
      </c>
      <c r="K1613" s="139" t="s">
        <v>4989</v>
      </c>
      <c r="L1613" s="139" t="s">
        <v>7</v>
      </c>
      <c r="M1613" s="202"/>
    </row>
    <row r="1614" spans="1:13" ht="20.100000000000001" customHeight="1" x14ac:dyDescent="0.25">
      <c r="A1614" s="139">
        <v>1917</v>
      </c>
      <c r="B1614" s="139" t="s">
        <v>6772</v>
      </c>
      <c r="C1614" s="139" t="s">
        <v>5000</v>
      </c>
      <c r="D1614" s="139">
        <v>1645.51</v>
      </c>
      <c r="E1614" s="139">
        <v>1200</v>
      </c>
      <c r="F1614" s="140">
        <v>1974612</v>
      </c>
      <c r="G1614" s="139">
        <v>0</v>
      </c>
      <c r="H1614" s="140">
        <v>0</v>
      </c>
      <c r="I1614" s="140">
        <v>0</v>
      </c>
      <c r="J1614" s="140">
        <v>1974612</v>
      </c>
      <c r="K1614" s="139" t="s">
        <v>4989</v>
      </c>
      <c r="L1614" s="139" t="s">
        <v>7</v>
      </c>
      <c r="M1614" s="202"/>
    </row>
    <row r="1615" spans="1:13" ht="20.100000000000001" customHeight="1" x14ac:dyDescent="0.25">
      <c r="A1615" s="139">
        <v>1918</v>
      </c>
      <c r="B1615" s="139" t="s">
        <v>6773</v>
      </c>
      <c r="C1615" s="139" t="s">
        <v>5000</v>
      </c>
      <c r="D1615" s="139">
        <v>14531.8</v>
      </c>
      <c r="E1615" s="139">
        <v>1200</v>
      </c>
      <c r="F1615" s="140">
        <v>17438160</v>
      </c>
      <c r="G1615" s="139">
        <v>0</v>
      </c>
      <c r="H1615" s="140">
        <v>0</v>
      </c>
      <c r="I1615" s="140">
        <v>0</v>
      </c>
      <c r="J1615" s="140">
        <v>17438160</v>
      </c>
      <c r="K1615" s="139" t="s">
        <v>4989</v>
      </c>
      <c r="L1615" s="139" t="s">
        <v>7</v>
      </c>
      <c r="M1615" s="202"/>
    </row>
    <row r="1616" spans="1:13" ht="20.100000000000001" customHeight="1" x14ac:dyDescent="0.25">
      <c r="A1616" s="139">
        <v>1919</v>
      </c>
      <c r="B1616" s="139" t="s">
        <v>6774</v>
      </c>
      <c r="C1616" s="139" t="s">
        <v>5000</v>
      </c>
      <c r="D1616" s="139">
        <v>1468.25</v>
      </c>
      <c r="E1616" s="139">
        <v>1200</v>
      </c>
      <c r="F1616" s="140">
        <v>1761900</v>
      </c>
      <c r="G1616" s="139">
        <v>0</v>
      </c>
      <c r="H1616" s="140">
        <v>0</v>
      </c>
      <c r="I1616" s="140">
        <v>0</v>
      </c>
      <c r="J1616" s="140">
        <v>1761900</v>
      </c>
      <c r="K1616" s="139" t="s">
        <v>4989</v>
      </c>
      <c r="L1616" s="139" t="s">
        <v>7</v>
      </c>
      <c r="M1616" s="202"/>
    </row>
    <row r="1617" spans="1:13" ht="20.100000000000001" customHeight="1" x14ac:dyDescent="0.25">
      <c r="A1617" s="139">
        <v>1920</v>
      </c>
      <c r="B1617" s="139" t="s">
        <v>6775</v>
      </c>
      <c r="C1617" s="139" t="s">
        <v>5000</v>
      </c>
      <c r="D1617" s="139">
        <v>893.84</v>
      </c>
      <c r="E1617" s="139">
        <v>1200</v>
      </c>
      <c r="F1617" s="140">
        <v>1072608</v>
      </c>
      <c r="G1617" s="139">
        <v>0</v>
      </c>
      <c r="H1617" s="140">
        <v>0</v>
      </c>
      <c r="I1617" s="140">
        <v>0</v>
      </c>
      <c r="J1617" s="140">
        <v>1072608</v>
      </c>
      <c r="K1617" s="139" t="s">
        <v>4989</v>
      </c>
      <c r="L1617" s="139" t="s">
        <v>7</v>
      </c>
      <c r="M1617" s="202"/>
    </row>
    <row r="1618" spans="1:13" ht="20.100000000000001" customHeight="1" x14ac:dyDescent="0.25">
      <c r="A1618" s="139">
        <v>1921</v>
      </c>
      <c r="B1618" s="139" t="s">
        <v>6776</v>
      </c>
      <c r="C1618" s="139" t="s">
        <v>5000</v>
      </c>
      <c r="D1618" s="139">
        <v>712.92</v>
      </c>
      <c r="E1618" s="139">
        <v>1200</v>
      </c>
      <c r="F1618" s="140">
        <v>855504</v>
      </c>
      <c r="G1618" s="139">
        <v>0</v>
      </c>
      <c r="H1618" s="140">
        <v>0</v>
      </c>
      <c r="I1618" s="140">
        <v>0</v>
      </c>
      <c r="J1618" s="140">
        <v>855504</v>
      </c>
      <c r="K1618" s="139" t="s">
        <v>4989</v>
      </c>
      <c r="L1618" s="139" t="s">
        <v>7</v>
      </c>
      <c r="M1618" s="202"/>
    </row>
    <row r="1619" spans="1:13" ht="20.100000000000001" customHeight="1" x14ac:dyDescent="0.25">
      <c r="A1619" s="139">
        <v>1922</v>
      </c>
      <c r="B1619" s="139" t="s">
        <v>6777</v>
      </c>
      <c r="C1619" s="139" t="s">
        <v>5000</v>
      </c>
      <c r="D1619" s="139">
        <v>280.56</v>
      </c>
      <c r="E1619" s="139">
        <v>1200</v>
      </c>
      <c r="F1619" s="140">
        <v>336672</v>
      </c>
      <c r="G1619" s="139">
        <v>0</v>
      </c>
      <c r="H1619" s="140">
        <v>0</v>
      </c>
      <c r="I1619" s="140">
        <v>0</v>
      </c>
      <c r="J1619" s="140">
        <v>336672</v>
      </c>
      <c r="K1619" s="139" t="s">
        <v>4989</v>
      </c>
      <c r="L1619" s="139" t="s">
        <v>7</v>
      </c>
      <c r="M1619" s="202"/>
    </row>
    <row r="1620" spans="1:13" ht="20.100000000000001" customHeight="1" x14ac:dyDescent="0.25">
      <c r="A1620" s="139">
        <v>1923</v>
      </c>
      <c r="B1620" s="139" t="s">
        <v>6778</v>
      </c>
      <c r="C1620" s="139" t="s">
        <v>5000</v>
      </c>
      <c r="D1620" s="139">
        <v>3711.92</v>
      </c>
      <c r="E1620" s="139">
        <v>1200</v>
      </c>
      <c r="F1620" s="140">
        <v>4454304</v>
      </c>
      <c r="G1620" s="139">
        <v>0</v>
      </c>
      <c r="H1620" s="140">
        <v>0</v>
      </c>
      <c r="I1620" s="140">
        <v>0</v>
      </c>
      <c r="J1620" s="140">
        <v>4454304</v>
      </c>
      <c r="K1620" s="139" t="s">
        <v>4989</v>
      </c>
      <c r="L1620" s="139" t="s">
        <v>7</v>
      </c>
      <c r="M1620" s="202"/>
    </row>
    <row r="1621" spans="1:13" ht="20.100000000000001" customHeight="1" x14ac:dyDescent="0.25">
      <c r="A1621" s="139">
        <v>1926</v>
      </c>
      <c r="B1621" s="139" t="s">
        <v>6779</v>
      </c>
      <c r="C1621" s="139" t="s">
        <v>6780</v>
      </c>
      <c r="D1621" s="139">
        <v>4151.68</v>
      </c>
      <c r="E1621" s="139">
        <v>1000</v>
      </c>
      <c r="F1621" s="140">
        <v>4151680</v>
      </c>
      <c r="G1621" s="139">
        <v>0</v>
      </c>
      <c r="H1621" s="140">
        <v>0</v>
      </c>
      <c r="I1621" s="140">
        <v>0</v>
      </c>
      <c r="J1621" s="140">
        <v>4151680</v>
      </c>
      <c r="K1621" s="139" t="s">
        <v>4978</v>
      </c>
      <c r="L1621" s="139" t="s">
        <v>7</v>
      </c>
      <c r="M1621" s="202"/>
    </row>
    <row r="1622" spans="1:13" ht="20.100000000000001" customHeight="1" x14ac:dyDescent="0.25">
      <c r="A1622" s="139">
        <v>1927</v>
      </c>
      <c r="B1622" s="139" t="s">
        <v>6781</v>
      </c>
      <c r="C1622" s="139" t="s">
        <v>6780</v>
      </c>
      <c r="D1622" s="139">
        <v>4982.1899999999996</v>
      </c>
      <c r="E1622" s="139">
        <v>1000</v>
      </c>
      <c r="F1622" s="140">
        <v>4982190</v>
      </c>
      <c r="G1622" s="139">
        <v>0</v>
      </c>
      <c r="H1622" s="140">
        <v>0</v>
      </c>
      <c r="I1622" s="140">
        <v>0</v>
      </c>
      <c r="J1622" s="140">
        <v>4982190</v>
      </c>
      <c r="K1622" s="139" t="s">
        <v>4978</v>
      </c>
      <c r="L1622" s="139" t="s">
        <v>7</v>
      </c>
      <c r="M1622" s="202"/>
    </row>
    <row r="1623" spans="1:13" ht="20.100000000000001" customHeight="1" x14ac:dyDescent="0.25">
      <c r="A1623" s="139">
        <v>1928</v>
      </c>
      <c r="B1623" s="139" t="s">
        <v>6782</v>
      </c>
      <c r="C1623" s="139" t="s">
        <v>6780</v>
      </c>
      <c r="D1623" s="139">
        <v>3912.77</v>
      </c>
      <c r="E1623" s="139">
        <v>1000</v>
      </c>
      <c r="F1623" s="140">
        <v>3912770</v>
      </c>
      <c r="G1623" s="139">
        <v>0</v>
      </c>
      <c r="H1623" s="140">
        <v>0</v>
      </c>
      <c r="I1623" s="140">
        <v>0</v>
      </c>
      <c r="J1623" s="140">
        <v>3912770</v>
      </c>
      <c r="K1623" s="139" t="s">
        <v>4978</v>
      </c>
      <c r="L1623" s="139" t="s">
        <v>7</v>
      </c>
      <c r="M1623" s="202"/>
    </row>
    <row r="1624" spans="1:13" ht="20.100000000000001" customHeight="1" x14ac:dyDescent="0.25">
      <c r="A1624" s="139">
        <v>1929</v>
      </c>
      <c r="B1624" s="139" t="s">
        <v>6783</v>
      </c>
      <c r="C1624" s="139" t="s">
        <v>6780</v>
      </c>
      <c r="D1624" s="139">
        <v>5411.3</v>
      </c>
      <c r="E1624" s="139">
        <v>1000</v>
      </c>
      <c r="F1624" s="140">
        <v>5411300</v>
      </c>
      <c r="G1624" s="139">
        <v>0</v>
      </c>
      <c r="H1624" s="140">
        <v>0</v>
      </c>
      <c r="I1624" s="140">
        <v>0</v>
      </c>
      <c r="J1624" s="140">
        <v>5411300</v>
      </c>
      <c r="K1624" s="139" t="s">
        <v>4978</v>
      </c>
      <c r="L1624" s="139" t="s">
        <v>7</v>
      </c>
      <c r="M1624" s="202"/>
    </row>
    <row r="1625" spans="1:13" ht="20.100000000000001" customHeight="1" x14ac:dyDescent="0.25">
      <c r="A1625" s="139">
        <v>1930</v>
      </c>
      <c r="B1625" s="139" t="s">
        <v>6784</v>
      </c>
      <c r="C1625" s="139" t="s">
        <v>6780</v>
      </c>
      <c r="D1625" s="139">
        <v>24191.77</v>
      </c>
      <c r="E1625" s="139">
        <v>1000</v>
      </c>
      <c r="F1625" s="140">
        <v>24191770</v>
      </c>
      <c r="G1625" s="139">
        <v>0</v>
      </c>
      <c r="H1625" s="140">
        <v>0</v>
      </c>
      <c r="I1625" s="140">
        <v>0</v>
      </c>
      <c r="J1625" s="140">
        <v>24191770</v>
      </c>
      <c r="K1625" s="139" t="s">
        <v>5010</v>
      </c>
      <c r="L1625" s="139" t="s">
        <v>7</v>
      </c>
      <c r="M1625" s="202"/>
    </row>
    <row r="1626" spans="1:13" ht="20.100000000000001" customHeight="1" x14ac:dyDescent="0.25">
      <c r="A1626" s="139">
        <v>1931</v>
      </c>
      <c r="B1626" s="139" t="s">
        <v>6785</v>
      </c>
      <c r="C1626" s="139" t="s">
        <v>6780</v>
      </c>
      <c r="D1626" s="139">
        <v>9749.8799999999992</v>
      </c>
      <c r="E1626" s="139">
        <v>1000</v>
      </c>
      <c r="F1626" s="140">
        <v>9749880</v>
      </c>
      <c r="G1626" s="139">
        <v>0</v>
      </c>
      <c r="H1626" s="140">
        <v>0</v>
      </c>
      <c r="I1626" s="140">
        <v>0</v>
      </c>
      <c r="J1626" s="140">
        <v>9749880</v>
      </c>
      <c r="K1626" s="139" t="s">
        <v>5010</v>
      </c>
      <c r="L1626" s="139" t="s">
        <v>7</v>
      </c>
      <c r="M1626" s="202"/>
    </row>
    <row r="1627" spans="1:13" ht="20.100000000000001" customHeight="1" x14ac:dyDescent="0.25">
      <c r="A1627" s="139">
        <v>1932</v>
      </c>
      <c r="B1627" s="139" t="s">
        <v>6786</v>
      </c>
      <c r="C1627" s="139" t="s">
        <v>6780</v>
      </c>
      <c r="D1627" s="139">
        <v>8827.58</v>
      </c>
      <c r="E1627" s="139">
        <v>1000</v>
      </c>
      <c r="F1627" s="140">
        <v>8827580</v>
      </c>
      <c r="G1627" s="139">
        <v>0</v>
      </c>
      <c r="H1627" s="140">
        <v>0</v>
      </c>
      <c r="I1627" s="140">
        <v>0</v>
      </c>
      <c r="J1627" s="140">
        <v>8827580</v>
      </c>
      <c r="K1627" s="139" t="s">
        <v>5010</v>
      </c>
      <c r="L1627" s="139" t="s">
        <v>7</v>
      </c>
      <c r="M1627" s="202"/>
    </row>
    <row r="1628" spans="1:13" ht="20.100000000000001" customHeight="1" x14ac:dyDescent="0.25">
      <c r="A1628" s="139">
        <v>1933</v>
      </c>
      <c r="B1628" s="139" t="s">
        <v>6787</v>
      </c>
      <c r="C1628" s="139" t="s">
        <v>6780</v>
      </c>
      <c r="D1628" s="139">
        <v>22048.6</v>
      </c>
      <c r="E1628" s="139">
        <v>1000</v>
      </c>
      <c r="F1628" s="140">
        <v>22048600</v>
      </c>
      <c r="G1628" s="139">
        <v>0</v>
      </c>
      <c r="H1628" s="140">
        <v>0</v>
      </c>
      <c r="I1628" s="140">
        <v>0</v>
      </c>
      <c r="J1628" s="140">
        <v>22048600</v>
      </c>
      <c r="K1628" s="139" t="s">
        <v>5010</v>
      </c>
      <c r="L1628" s="139" t="s">
        <v>7</v>
      </c>
      <c r="M1628" s="202"/>
    </row>
    <row r="1629" spans="1:13" ht="20.100000000000001" customHeight="1" x14ac:dyDescent="0.25">
      <c r="A1629" s="139">
        <v>1934</v>
      </c>
      <c r="B1629" s="139" t="s">
        <v>6788</v>
      </c>
      <c r="C1629" s="139" t="s">
        <v>6780</v>
      </c>
      <c r="D1629" s="139">
        <v>7145.44</v>
      </c>
      <c r="E1629" s="139">
        <v>1000</v>
      </c>
      <c r="F1629" s="140">
        <v>7145440</v>
      </c>
      <c r="G1629" s="139">
        <v>0</v>
      </c>
      <c r="H1629" s="140">
        <v>0</v>
      </c>
      <c r="I1629" s="140">
        <v>0</v>
      </c>
      <c r="J1629" s="140">
        <v>7145440</v>
      </c>
      <c r="K1629" s="139" t="s">
        <v>5010</v>
      </c>
      <c r="L1629" s="139" t="s">
        <v>7</v>
      </c>
      <c r="M1629" s="202"/>
    </row>
    <row r="1630" spans="1:13" ht="20.100000000000001" customHeight="1" x14ac:dyDescent="0.25">
      <c r="A1630" s="139">
        <v>1935</v>
      </c>
      <c r="B1630" s="139" t="s">
        <v>6789</v>
      </c>
      <c r="C1630" s="139" t="s">
        <v>6780</v>
      </c>
      <c r="D1630" s="139">
        <v>207.7</v>
      </c>
      <c r="E1630" s="139">
        <v>1000</v>
      </c>
      <c r="F1630" s="140">
        <v>207700</v>
      </c>
      <c r="G1630" s="139">
        <v>0</v>
      </c>
      <c r="H1630" s="140">
        <v>0</v>
      </c>
      <c r="I1630" s="140">
        <v>0</v>
      </c>
      <c r="J1630" s="140">
        <v>207700</v>
      </c>
      <c r="K1630" s="139" t="s">
        <v>5010</v>
      </c>
      <c r="L1630" s="139" t="s">
        <v>7</v>
      </c>
      <c r="M1630" s="202"/>
    </row>
    <row r="1631" spans="1:13" ht="20.100000000000001" customHeight="1" x14ac:dyDescent="0.25">
      <c r="A1631" s="139">
        <v>1936</v>
      </c>
      <c r="B1631" s="139" t="s">
        <v>6790</v>
      </c>
      <c r="C1631" s="139" t="s">
        <v>6780</v>
      </c>
      <c r="D1631" s="139">
        <v>60166.27</v>
      </c>
      <c r="E1631" s="139">
        <v>1000</v>
      </c>
      <c r="F1631" s="140">
        <v>60166270</v>
      </c>
      <c r="G1631" s="139">
        <v>0</v>
      </c>
      <c r="H1631" s="140">
        <v>0</v>
      </c>
      <c r="I1631" s="140">
        <v>0</v>
      </c>
      <c r="J1631" s="140">
        <v>60166270</v>
      </c>
      <c r="K1631" s="139" t="s">
        <v>5010</v>
      </c>
      <c r="L1631" s="139" t="s">
        <v>7</v>
      </c>
      <c r="M1631" s="202"/>
    </row>
    <row r="1632" spans="1:13" ht="20.100000000000001" customHeight="1" x14ac:dyDescent="0.25">
      <c r="A1632" s="139">
        <v>1937</v>
      </c>
      <c r="B1632" s="139" t="s">
        <v>6791</v>
      </c>
      <c r="C1632" s="139" t="s">
        <v>6780</v>
      </c>
      <c r="D1632" s="139">
        <v>9804.2000000000007</v>
      </c>
      <c r="E1632" s="139">
        <v>1000</v>
      </c>
      <c r="F1632" s="140">
        <v>9804200</v>
      </c>
      <c r="G1632" s="139">
        <v>0</v>
      </c>
      <c r="H1632" s="140">
        <v>0</v>
      </c>
      <c r="I1632" s="140">
        <v>0</v>
      </c>
      <c r="J1632" s="140">
        <v>9804200</v>
      </c>
      <c r="K1632" s="139" t="s">
        <v>5010</v>
      </c>
      <c r="L1632" s="139" t="s">
        <v>7</v>
      </c>
      <c r="M1632" s="202"/>
    </row>
    <row r="1633" spans="1:13" ht="20.100000000000001" customHeight="1" x14ac:dyDescent="0.25">
      <c r="A1633" s="139">
        <v>1938</v>
      </c>
      <c r="B1633" s="139" t="s">
        <v>6792</v>
      </c>
      <c r="C1633" s="139" t="s">
        <v>6780</v>
      </c>
      <c r="D1633" s="139">
        <v>16062.69</v>
      </c>
      <c r="E1633" s="139">
        <v>1000</v>
      </c>
      <c r="F1633" s="140">
        <v>16062690</v>
      </c>
      <c r="G1633" s="139">
        <v>0</v>
      </c>
      <c r="H1633" s="140">
        <v>0</v>
      </c>
      <c r="I1633" s="140">
        <v>0</v>
      </c>
      <c r="J1633" s="140">
        <v>16062690</v>
      </c>
      <c r="K1633" s="139" t="s">
        <v>5010</v>
      </c>
      <c r="L1633" s="139" t="s">
        <v>7</v>
      </c>
      <c r="M1633" s="202"/>
    </row>
    <row r="1634" spans="1:13" ht="20.100000000000001" customHeight="1" x14ac:dyDescent="0.25">
      <c r="A1634" s="139">
        <v>1939</v>
      </c>
      <c r="B1634" s="139" t="s">
        <v>6793</v>
      </c>
      <c r="C1634" s="139" t="s">
        <v>6780</v>
      </c>
      <c r="D1634" s="139">
        <v>908.47</v>
      </c>
      <c r="E1634" s="139">
        <v>1000</v>
      </c>
      <c r="F1634" s="140">
        <v>908470</v>
      </c>
      <c r="G1634" s="139">
        <v>0</v>
      </c>
      <c r="H1634" s="140">
        <v>0</v>
      </c>
      <c r="I1634" s="140">
        <v>0</v>
      </c>
      <c r="J1634" s="140">
        <v>908470</v>
      </c>
      <c r="K1634" s="139" t="s">
        <v>5010</v>
      </c>
      <c r="L1634" s="139" t="s">
        <v>7</v>
      </c>
      <c r="M1634" s="202"/>
    </row>
    <row r="1635" spans="1:13" ht="20.100000000000001" customHeight="1" x14ac:dyDescent="0.25">
      <c r="A1635" s="139">
        <v>1940</v>
      </c>
      <c r="B1635" s="139" t="s">
        <v>6794</v>
      </c>
      <c r="C1635" s="139" t="s">
        <v>6780</v>
      </c>
      <c r="D1635" s="139">
        <v>6745.72</v>
      </c>
      <c r="E1635" s="139">
        <v>1000</v>
      </c>
      <c r="F1635" s="140">
        <v>6745720</v>
      </c>
      <c r="G1635" s="139">
        <v>0</v>
      </c>
      <c r="H1635" s="140">
        <v>0</v>
      </c>
      <c r="I1635" s="140">
        <v>0</v>
      </c>
      <c r="J1635" s="140">
        <v>6745720</v>
      </c>
      <c r="K1635" s="139" t="s">
        <v>5010</v>
      </c>
      <c r="L1635" s="139" t="s">
        <v>7</v>
      </c>
      <c r="M1635" s="202"/>
    </row>
    <row r="1636" spans="1:13" ht="20.100000000000001" customHeight="1" x14ac:dyDescent="0.25">
      <c r="A1636" s="139">
        <v>1941</v>
      </c>
      <c r="B1636" s="139" t="s">
        <v>6795</v>
      </c>
      <c r="C1636" s="139" t="s">
        <v>6780</v>
      </c>
      <c r="D1636" s="139">
        <v>6762.21</v>
      </c>
      <c r="E1636" s="139">
        <v>1000</v>
      </c>
      <c r="F1636" s="140">
        <v>6762210</v>
      </c>
      <c r="G1636" s="139">
        <v>0</v>
      </c>
      <c r="H1636" s="140">
        <v>0</v>
      </c>
      <c r="I1636" s="140">
        <v>0</v>
      </c>
      <c r="J1636" s="140">
        <v>6762210</v>
      </c>
      <c r="K1636" s="139" t="s">
        <v>5010</v>
      </c>
      <c r="L1636" s="139" t="s">
        <v>7</v>
      </c>
      <c r="M1636" s="202"/>
    </row>
    <row r="1637" spans="1:13" ht="20.100000000000001" customHeight="1" x14ac:dyDescent="0.25">
      <c r="A1637" s="139">
        <v>1942</v>
      </c>
      <c r="B1637" s="139" t="s">
        <v>6796</v>
      </c>
      <c r="C1637" s="139" t="s">
        <v>6780</v>
      </c>
      <c r="D1637" s="139">
        <v>823.8</v>
      </c>
      <c r="E1637" s="139">
        <v>1000</v>
      </c>
      <c r="F1637" s="140">
        <v>823800</v>
      </c>
      <c r="G1637" s="139">
        <v>0</v>
      </c>
      <c r="H1637" s="140">
        <v>0</v>
      </c>
      <c r="I1637" s="140">
        <v>0</v>
      </c>
      <c r="J1637" s="140">
        <v>823800</v>
      </c>
      <c r="K1637" s="139" t="s">
        <v>5010</v>
      </c>
      <c r="L1637" s="139" t="s">
        <v>7</v>
      </c>
      <c r="M1637" s="202"/>
    </row>
    <row r="1638" spans="1:13" ht="20.100000000000001" customHeight="1" x14ac:dyDescent="0.25">
      <c r="A1638" s="139">
        <v>1943</v>
      </c>
      <c r="B1638" s="139" t="s">
        <v>6797</v>
      </c>
      <c r="C1638" s="139" t="s">
        <v>6780</v>
      </c>
      <c r="D1638" s="139">
        <v>1976.68</v>
      </c>
      <c r="E1638" s="139">
        <v>1000</v>
      </c>
      <c r="F1638" s="140">
        <v>1976680</v>
      </c>
      <c r="G1638" s="139">
        <v>0</v>
      </c>
      <c r="H1638" s="140">
        <v>0</v>
      </c>
      <c r="I1638" s="140">
        <v>0</v>
      </c>
      <c r="J1638" s="140">
        <v>1976680</v>
      </c>
      <c r="K1638" s="139" t="s">
        <v>5010</v>
      </c>
      <c r="L1638" s="139" t="s">
        <v>7</v>
      </c>
      <c r="M1638" s="202"/>
    </row>
    <row r="1639" spans="1:13" ht="20.100000000000001" customHeight="1" x14ac:dyDescent="0.25">
      <c r="A1639" s="139">
        <v>1946</v>
      </c>
      <c r="B1639" s="139" t="s">
        <v>6798</v>
      </c>
      <c r="C1639" s="139" t="s">
        <v>6780</v>
      </c>
      <c r="D1639" s="139">
        <v>21468.84</v>
      </c>
      <c r="E1639" s="139">
        <v>1000</v>
      </c>
      <c r="F1639" s="140">
        <v>21468840</v>
      </c>
      <c r="G1639" s="139">
        <v>0</v>
      </c>
      <c r="H1639" s="140">
        <v>0</v>
      </c>
      <c r="I1639" s="140">
        <v>0</v>
      </c>
      <c r="J1639" s="140">
        <v>21468840</v>
      </c>
      <c r="K1639" s="139" t="s">
        <v>4980</v>
      </c>
      <c r="L1639" s="139" t="s">
        <v>7</v>
      </c>
      <c r="M1639" s="202"/>
    </row>
    <row r="1640" spans="1:13" ht="20.100000000000001" customHeight="1" x14ac:dyDescent="0.25">
      <c r="A1640" s="139">
        <v>1947</v>
      </c>
      <c r="B1640" s="139" t="s">
        <v>6799</v>
      </c>
      <c r="C1640" s="139" t="s">
        <v>6780</v>
      </c>
      <c r="D1640" s="139">
        <v>3294.06</v>
      </c>
      <c r="E1640" s="139">
        <v>1000</v>
      </c>
      <c r="F1640" s="140">
        <v>3294060</v>
      </c>
      <c r="G1640" s="139">
        <v>0</v>
      </c>
      <c r="H1640" s="140">
        <v>0</v>
      </c>
      <c r="I1640" s="140">
        <v>0</v>
      </c>
      <c r="J1640" s="140">
        <v>3294060</v>
      </c>
      <c r="K1640" s="139" t="s">
        <v>4980</v>
      </c>
      <c r="L1640" s="139" t="s">
        <v>7</v>
      </c>
      <c r="M1640" s="202"/>
    </row>
    <row r="1641" spans="1:13" ht="20.100000000000001" customHeight="1" x14ac:dyDescent="0.25">
      <c r="A1641" s="139">
        <v>1948</v>
      </c>
      <c r="B1641" s="139" t="s">
        <v>6800</v>
      </c>
      <c r="C1641" s="139" t="s">
        <v>6780</v>
      </c>
      <c r="D1641" s="139">
        <v>577.92999999999995</v>
      </c>
      <c r="E1641" s="139">
        <v>1000</v>
      </c>
      <c r="F1641" s="140">
        <v>577930</v>
      </c>
      <c r="G1641" s="139">
        <v>0</v>
      </c>
      <c r="H1641" s="140">
        <v>0</v>
      </c>
      <c r="I1641" s="140">
        <v>0</v>
      </c>
      <c r="J1641" s="140">
        <v>577930</v>
      </c>
      <c r="K1641" s="139" t="s">
        <v>4989</v>
      </c>
      <c r="L1641" s="139" t="s">
        <v>7</v>
      </c>
      <c r="M1641" s="202"/>
    </row>
    <row r="1642" spans="1:13" ht="20.100000000000001" customHeight="1" x14ac:dyDescent="0.25">
      <c r="A1642" s="139">
        <v>1949</v>
      </c>
      <c r="B1642" s="139" t="s">
        <v>6801</v>
      </c>
      <c r="C1642" s="139" t="s">
        <v>6780</v>
      </c>
      <c r="D1642" s="139">
        <v>243.3</v>
      </c>
      <c r="E1642" s="139">
        <v>1000</v>
      </c>
      <c r="F1642" s="140">
        <v>243300</v>
      </c>
      <c r="G1642" s="139">
        <v>0</v>
      </c>
      <c r="H1642" s="140">
        <v>0</v>
      </c>
      <c r="I1642" s="140">
        <v>0</v>
      </c>
      <c r="J1642" s="140">
        <v>243300</v>
      </c>
      <c r="K1642" s="139" t="s">
        <v>4989</v>
      </c>
      <c r="L1642" s="139" t="s">
        <v>7</v>
      </c>
      <c r="M1642" s="202"/>
    </row>
    <row r="1643" spans="1:13" ht="20.100000000000001" customHeight="1" x14ac:dyDescent="0.25">
      <c r="A1643" s="139">
        <v>1950</v>
      </c>
      <c r="B1643" s="139" t="s">
        <v>6802</v>
      </c>
      <c r="C1643" s="139" t="s">
        <v>6780</v>
      </c>
      <c r="D1643" s="139">
        <v>658.11</v>
      </c>
      <c r="E1643" s="139">
        <v>1000</v>
      </c>
      <c r="F1643" s="140">
        <v>658110</v>
      </c>
      <c r="G1643" s="139">
        <v>0</v>
      </c>
      <c r="H1643" s="140">
        <v>0</v>
      </c>
      <c r="I1643" s="140">
        <v>0</v>
      </c>
      <c r="J1643" s="140">
        <v>658110</v>
      </c>
      <c r="K1643" s="139" t="s">
        <v>4989</v>
      </c>
      <c r="L1643" s="139" t="s">
        <v>7</v>
      </c>
      <c r="M1643" s="202"/>
    </row>
    <row r="1644" spans="1:13" ht="20.100000000000001" customHeight="1" x14ac:dyDescent="0.25">
      <c r="A1644" s="139">
        <v>1951</v>
      </c>
      <c r="B1644" s="139" t="s">
        <v>6803</v>
      </c>
      <c r="C1644" s="139" t="s">
        <v>6780</v>
      </c>
      <c r="D1644" s="139">
        <v>856.74</v>
      </c>
      <c r="E1644" s="139">
        <v>1000</v>
      </c>
      <c r="F1644" s="140">
        <v>856740</v>
      </c>
      <c r="G1644" s="139">
        <v>0</v>
      </c>
      <c r="H1644" s="140">
        <v>0</v>
      </c>
      <c r="I1644" s="140">
        <v>0</v>
      </c>
      <c r="J1644" s="140">
        <v>856740</v>
      </c>
      <c r="K1644" s="139" t="s">
        <v>4989</v>
      </c>
      <c r="L1644" s="139" t="s">
        <v>7</v>
      </c>
      <c r="M1644" s="202"/>
    </row>
    <row r="1645" spans="1:13" ht="20.100000000000001" customHeight="1" x14ac:dyDescent="0.25">
      <c r="A1645" s="139">
        <v>1952</v>
      </c>
      <c r="B1645" s="139" t="s">
        <v>6804</v>
      </c>
      <c r="C1645" s="139" t="s">
        <v>6780</v>
      </c>
      <c r="D1645" s="139">
        <v>1404.03</v>
      </c>
      <c r="E1645" s="139">
        <v>1000</v>
      </c>
      <c r="F1645" s="140">
        <v>1404030</v>
      </c>
      <c r="G1645" s="139">
        <v>0</v>
      </c>
      <c r="H1645" s="140">
        <v>0</v>
      </c>
      <c r="I1645" s="140">
        <v>0</v>
      </c>
      <c r="J1645" s="140">
        <v>1404030</v>
      </c>
      <c r="K1645" s="139" t="s">
        <v>4989</v>
      </c>
      <c r="L1645" s="139" t="s">
        <v>7</v>
      </c>
      <c r="M1645" s="202"/>
    </row>
    <row r="1646" spans="1:13" ht="20.100000000000001" customHeight="1" x14ac:dyDescent="0.25">
      <c r="A1646" s="139">
        <v>1953</v>
      </c>
      <c r="B1646" s="139" t="s">
        <v>6805</v>
      </c>
      <c r="C1646" s="139" t="s">
        <v>6780</v>
      </c>
      <c r="D1646" s="139">
        <v>528.88</v>
      </c>
      <c r="E1646" s="139">
        <v>1000</v>
      </c>
      <c r="F1646" s="140">
        <v>528880</v>
      </c>
      <c r="G1646" s="139">
        <v>0</v>
      </c>
      <c r="H1646" s="140">
        <v>0</v>
      </c>
      <c r="I1646" s="140">
        <v>0</v>
      </c>
      <c r="J1646" s="140">
        <v>528880</v>
      </c>
      <c r="K1646" s="139" t="s">
        <v>4989</v>
      </c>
      <c r="L1646" s="139" t="s">
        <v>7</v>
      </c>
      <c r="M1646" s="202"/>
    </row>
    <row r="1647" spans="1:13" ht="20.100000000000001" customHeight="1" x14ac:dyDescent="0.25">
      <c r="A1647" s="139">
        <v>1954</v>
      </c>
      <c r="B1647" s="139" t="s">
        <v>6806</v>
      </c>
      <c r="C1647" s="139" t="s">
        <v>6780</v>
      </c>
      <c r="D1647" s="139">
        <v>4196.46</v>
      </c>
      <c r="E1647" s="139">
        <v>1000</v>
      </c>
      <c r="F1647" s="140">
        <v>4196460</v>
      </c>
      <c r="G1647" s="139">
        <v>0</v>
      </c>
      <c r="H1647" s="140">
        <v>0</v>
      </c>
      <c r="I1647" s="140">
        <v>0</v>
      </c>
      <c r="J1647" s="140">
        <v>4196460</v>
      </c>
      <c r="K1647" s="139" t="s">
        <v>4989</v>
      </c>
      <c r="L1647" s="139" t="s">
        <v>7</v>
      </c>
      <c r="M1647" s="202"/>
    </row>
    <row r="1648" spans="1:13" ht="20.100000000000001" customHeight="1" x14ac:dyDescent="0.25">
      <c r="A1648" s="139">
        <v>1955</v>
      </c>
      <c r="B1648" s="139" t="s">
        <v>6807</v>
      </c>
      <c r="C1648" s="139" t="s">
        <v>6780</v>
      </c>
      <c r="D1648" s="139">
        <v>228.55</v>
      </c>
      <c r="E1648" s="139">
        <v>1000</v>
      </c>
      <c r="F1648" s="140">
        <v>228550</v>
      </c>
      <c r="G1648" s="139">
        <v>0</v>
      </c>
      <c r="H1648" s="140">
        <v>0</v>
      </c>
      <c r="I1648" s="140">
        <v>0</v>
      </c>
      <c r="J1648" s="140">
        <v>228550</v>
      </c>
      <c r="K1648" s="139" t="s">
        <v>4989</v>
      </c>
      <c r="L1648" s="139" t="s">
        <v>7</v>
      </c>
      <c r="M1648" s="202"/>
    </row>
    <row r="1649" spans="1:13" ht="20.100000000000001" customHeight="1" x14ac:dyDescent="0.25">
      <c r="A1649" s="139">
        <v>1956</v>
      </c>
      <c r="B1649" s="139" t="s">
        <v>6808</v>
      </c>
      <c r="C1649" s="139" t="s">
        <v>6780</v>
      </c>
      <c r="D1649" s="139">
        <v>204537.95</v>
      </c>
      <c r="E1649" s="139">
        <v>1000</v>
      </c>
      <c r="F1649" s="140">
        <v>204537950</v>
      </c>
      <c r="G1649" s="139">
        <v>0</v>
      </c>
      <c r="H1649" s="140">
        <v>0</v>
      </c>
      <c r="I1649" s="140">
        <v>0</v>
      </c>
      <c r="J1649" s="140">
        <v>204537950</v>
      </c>
      <c r="K1649" s="139" t="s">
        <v>4982</v>
      </c>
      <c r="L1649" s="139" t="s">
        <v>7</v>
      </c>
      <c r="M1649" s="202"/>
    </row>
    <row r="1650" spans="1:13" ht="20.100000000000001" customHeight="1" x14ac:dyDescent="0.25">
      <c r="A1650" s="139">
        <v>1958</v>
      </c>
      <c r="B1650" s="139" t="s">
        <v>6809</v>
      </c>
      <c r="C1650" s="139" t="s">
        <v>6810</v>
      </c>
      <c r="D1650" s="139">
        <v>760.9</v>
      </c>
      <c r="E1650" s="139">
        <v>1400</v>
      </c>
      <c r="F1650" s="140">
        <v>1065260</v>
      </c>
      <c r="G1650" s="139">
        <v>0</v>
      </c>
      <c r="H1650" s="140">
        <v>0</v>
      </c>
      <c r="I1650" s="140">
        <v>0</v>
      </c>
      <c r="J1650" s="140">
        <v>1065260</v>
      </c>
      <c r="K1650" s="139" t="s">
        <v>4978</v>
      </c>
      <c r="L1650" s="139" t="s">
        <v>7</v>
      </c>
      <c r="M1650" s="202"/>
    </row>
    <row r="1651" spans="1:13" ht="20.100000000000001" customHeight="1" x14ac:dyDescent="0.25">
      <c r="A1651" s="139">
        <v>1959</v>
      </c>
      <c r="B1651" s="139" t="s">
        <v>6811</v>
      </c>
      <c r="C1651" s="139" t="s">
        <v>6810</v>
      </c>
      <c r="D1651" s="139">
        <v>2044.73</v>
      </c>
      <c r="E1651" s="139">
        <v>1400</v>
      </c>
      <c r="F1651" s="140">
        <v>2862622</v>
      </c>
      <c r="G1651" s="139">
        <v>0</v>
      </c>
      <c r="H1651" s="140">
        <v>0</v>
      </c>
      <c r="I1651" s="140">
        <v>0</v>
      </c>
      <c r="J1651" s="140">
        <v>2862622</v>
      </c>
      <c r="K1651" s="139" t="s">
        <v>6408</v>
      </c>
      <c r="L1651" s="139" t="s">
        <v>7</v>
      </c>
      <c r="M1651" s="202"/>
    </row>
    <row r="1652" spans="1:13" ht="20.100000000000001" customHeight="1" x14ac:dyDescent="0.25">
      <c r="A1652" s="139">
        <v>1960</v>
      </c>
      <c r="B1652" s="139" t="s">
        <v>6812</v>
      </c>
      <c r="C1652" s="139" t="s">
        <v>6810</v>
      </c>
      <c r="D1652" s="139">
        <v>1055.54</v>
      </c>
      <c r="E1652" s="139">
        <v>1400</v>
      </c>
      <c r="F1652" s="140">
        <v>1477756</v>
      </c>
      <c r="G1652" s="139">
        <v>0</v>
      </c>
      <c r="H1652" s="140">
        <v>0</v>
      </c>
      <c r="I1652" s="140">
        <v>0</v>
      </c>
      <c r="J1652" s="140">
        <v>1477756</v>
      </c>
      <c r="K1652" s="139" t="s">
        <v>4978</v>
      </c>
      <c r="L1652" s="139" t="s">
        <v>7</v>
      </c>
      <c r="M1652" s="202"/>
    </row>
    <row r="1653" spans="1:13" ht="20.100000000000001" customHeight="1" x14ac:dyDescent="0.25">
      <c r="A1653" s="139">
        <v>1961</v>
      </c>
      <c r="B1653" s="139" t="s">
        <v>6813</v>
      </c>
      <c r="C1653" s="139" t="s">
        <v>6810</v>
      </c>
      <c r="D1653" s="139">
        <v>1479.13</v>
      </c>
      <c r="E1653" s="139">
        <v>1400</v>
      </c>
      <c r="F1653" s="140">
        <v>2070782</v>
      </c>
      <c r="G1653" s="139">
        <v>0</v>
      </c>
      <c r="H1653" s="140">
        <v>0</v>
      </c>
      <c r="I1653" s="140">
        <v>0</v>
      </c>
      <c r="J1653" s="140">
        <v>2070782</v>
      </c>
      <c r="K1653" s="139" t="s">
        <v>6408</v>
      </c>
      <c r="L1653" s="139" t="s">
        <v>7</v>
      </c>
      <c r="M1653" s="202"/>
    </row>
    <row r="1654" spans="1:13" ht="20.100000000000001" customHeight="1" x14ac:dyDescent="0.25">
      <c r="A1654" s="139">
        <v>1962</v>
      </c>
      <c r="B1654" s="139" t="s">
        <v>6814</v>
      </c>
      <c r="C1654" s="139" t="s">
        <v>6810</v>
      </c>
      <c r="D1654" s="139">
        <v>479.9</v>
      </c>
      <c r="E1654" s="139">
        <v>1400</v>
      </c>
      <c r="F1654" s="140">
        <v>671860</v>
      </c>
      <c r="G1654" s="139">
        <v>0</v>
      </c>
      <c r="H1654" s="140">
        <v>0</v>
      </c>
      <c r="I1654" s="140">
        <v>0</v>
      </c>
      <c r="J1654" s="140">
        <v>671860</v>
      </c>
      <c r="K1654" s="139" t="s">
        <v>6408</v>
      </c>
      <c r="L1654" s="139" t="s">
        <v>7</v>
      </c>
      <c r="M1654" s="202"/>
    </row>
    <row r="1655" spans="1:13" ht="20.100000000000001" customHeight="1" x14ac:dyDescent="0.25">
      <c r="A1655" s="139">
        <v>1964</v>
      </c>
      <c r="B1655" s="139" t="s">
        <v>6815</v>
      </c>
      <c r="C1655" s="139" t="s">
        <v>6810</v>
      </c>
      <c r="D1655" s="139">
        <v>97.76</v>
      </c>
      <c r="E1655" s="139">
        <v>1400</v>
      </c>
      <c r="F1655" s="140">
        <v>136864</v>
      </c>
      <c r="G1655" s="139">
        <v>0</v>
      </c>
      <c r="H1655" s="140">
        <v>0</v>
      </c>
      <c r="I1655" s="140">
        <v>0</v>
      </c>
      <c r="J1655" s="140">
        <v>136864</v>
      </c>
      <c r="K1655" s="139" t="s">
        <v>6408</v>
      </c>
      <c r="L1655" s="139" t="s">
        <v>7</v>
      </c>
      <c r="M1655" s="202"/>
    </row>
    <row r="1656" spans="1:13" ht="20.100000000000001" customHeight="1" x14ac:dyDescent="0.25">
      <c r="A1656" s="139">
        <v>1965</v>
      </c>
      <c r="B1656" s="139" t="s">
        <v>6816</v>
      </c>
      <c r="C1656" s="139" t="s">
        <v>6810</v>
      </c>
      <c r="D1656" s="139">
        <v>2410.15</v>
      </c>
      <c r="E1656" s="139">
        <v>1400</v>
      </c>
      <c r="F1656" s="140">
        <v>3374210</v>
      </c>
      <c r="G1656" s="139">
        <v>0</v>
      </c>
      <c r="H1656" s="140">
        <v>0</v>
      </c>
      <c r="I1656" s="140">
        <v>0</v>
      </c>
      <c r="J1656" s="140">
        <v>3374210</v>
      </c>
      <c r="K1656" s="139" t="s">
        <v>6408</v>
      </c>
      <c r="L1656" s="139" t="s">
        <v>7</v>
      </c>
      <c r="M1656" s="202"/>
    </row>
    <row r="1657" spans="1:13" ht="20.100000000000001" customHeight="1" x14ac:dyDescent="0.25">
      <c r="A1657" s="139">
        <v>1966</v>
      </c>
      <c r="B1657" s="139" t="s">
        <v>6817</v>
      </c>
      <c r="C1657" s="139" t="s">
        <v>6810</v>
      </c>
      <c r="D1657" s="139">
        <v>198.89</v>
      </c>
      <c r="E1657" s="139">
        <v>1400</v>
      </c>
      <c r="F1657" s="140">
        <v>278446</v>
      </c>
      <c r="G1657" s="139">
        <v>0</v>
      </c>
      <c r="H1657" s="140">
        <v>0</v>
      </c>
      <c r="I1657" s="140">
        <v>0</v>
      </c>
      <c r="J1657" s="140">
        <v>278446</v>
      </c>
      <c r="K1657" s="139" t="s">
        <v>5229</v>
      </c>
      <c r="L1657" s="139" t="s">
        <v>7</v>
      </c>
      <c r="M1657" s="202"/>
    </row>
    <row r="1658" spans="1:13" ht="20.100000000000001" customHeight="1" x14ac:dyDescent="0.25">
      <c r="A1658" s="139">
        <v>1967</v>
      </c>
      <c r="B1658" s="139" t="s">
        <v>6818</v>
      </c>
      <c r="C1658" s="139" t="s">
        <v>6810</v>
      </c>
      <c r="D1658" s="139">
        <v>181.27</v>
      </c>
      <c r="E1658" s="139">
        <v>1400</v>
      </c>
      <c r="F1658" s="140">
        <v>253778</v>
      </c>
      <c r="G1658" s="139">
        <v>0</v>
      </c>
      <c r="H1658" s="140">
        <v>0</v>
      </c>
      <c r="I1658" s="140">
        <v>0</v>
      </c>
      <c r="J1658" s="140">
        <v>253778</v>
      </c>
      <c r="K1658" s="139" t="s">
        <v>5229</v>
      </c>
      <c r="L1658" s="139" t="s">
        <v>7</v>
      </c>
      <c r="M1658" s="202"/>
    </row>
    <row r="1659" spans="1:13" ht="20.100000000000001" customHeight="1" x14ac:dyDescent="0.25">
      <c r="A1659" s="139">
        <v>1968</v>
      </c>
      <c r="B1659" s="139" t="s">
        <v>6470</v>
      </c>
      <c r="C1659" s="139" t="s">
        <v>6810</v>
      </c>
      <c r="D1659" s="139">
        <v>35344.243000000002</v>
      </c>
      <c r="E1659" s="139">
        <v>1400</v>
      </c>
      <c r="F1659" s="140">
        <v>49481940.200000003</v>
      </c>
      <c r="G1659" s="139">
        <v>0</v>
      </c>
      <c r="H1659" s="140">
        <v>0</v>
      </c>
      <c r="I1659" s="140">
        <v>0</v>
      </c>
      <c r="J1659" s="140">
        <v>49481940.200000003</v>
      </c>
      <c r="K1659" s="139" t="s">
        <v>4982</v>
      </c>
      <c r="L1659" s="139" t="s">
        <v>7</v>
      </c>
      <c r="M1659" s="202"/>
    </row>
    <row r="1660" spans="1:13" ht="20.100000000000001" customHeight="1" x14ac:dyDescent="0.25">
      <c r="A1660" s="139">
        <v>1969</v>
      </c>
      <c r="B1660" s="139" t="s">
        <v>6819</v>
      </c>
      <c r="C1660" s="139" t="s">
        <v>6820</v>
      </c>
      <c r="D1660" s="139">
        <v>892.5</v>
      </c>
      <c r="E1660" s="139">
        <v>1028.5</v>
      </c>
      <c r="F1660" s="140">
        <v>917936.25</v>
      </c>
      <c r="G1660" s="139">
        <v>0</v>
      </c>
      <c r="H1660" s="140">
        <v>0</v>
      </c>
      <c r="I1660" s="140">
        <v>0</v>
      </c>
      <c r="J1660" s="140">
        <v>917936.25</v>
      </c>
      <c r="K1660" s="139" t="s">
        <v>4978</v>
      </c>
      <c r="L1660" s="139" t="s">
        <v>7</v>
      </c>
      <c r="M1660" s="202"/>
    </row>
    <row r="1661" spans="1:13" ht="20.100000000000001" customHeight="1" x14ac:dyDescent="0.25">
      <c r="A1661" s="139">
        <v>1970</v>
      </c>
      <c r="B1661" s="139" t="s">
        <v>6821</v>
      </c>
      <c r="C1661" s="139" t="s">
        <v>6820</v>
      </c>
      <c r="D1661" s="139">
        <v>1326.99</v>
      </c>
      <c r="E1661" s="139">
        <v>1028.5</v>
      </c>
      <c r="F1661" s="140">
        <v>1364809.22</v>
      </c>
      <c r="G1661" s="139">
        <v>0</v>
      </c>
      <c r="H1661" s="140">
        <v>0</v>
      </c>
      <c r="I1661" s="140">
        <v>0</v>
      </c>
      <c r="J1661" s="140">
        <v>1364809.22</v>
      </c>
      <c r="K1661" s="139" t="s">
        <v>4989</v>
      </c>
      <c r="L1661" s="139" t="s">
        <v>7</v>
      </c>
      <c r="M1661" s="202"/>
    </row>
    <row r="1662" spans="1:13" ht="20.100000000000001" customHeight="1" x14ac:dyDescent="0.25">
      <c r="A1662" s="139">
        <v>1971</v>
      </c>
      <c r="B1662" s="139" t="s">
        <v>6822</v>
      </c>
      <c r="C1662" s="139" t="s">
        <v>6820</v>
      </c>
      <c r="D1662" s="139">
        <v>1461.02</v>
      </c>
      <c r="E1662" s="139">
        <v>1028.5</v>
      </c>
      <c r="F1662" s="140">
        <v>1502659.07</v>
      </c>
      <c r="G1662" s="139">
        <v>0</v>
      </c>
      <c r="H1662" s="140">
        <v>0</v>
      </c>
      <c r="I1662" s="140">
        <v>0</v>
      </c>
      <c r="J1662" s="140">
        <v>1502659.07</v>
      </c>
      <c r="K1662" s="139" t="s">
        <v>4978</v>
      </c>
      <c r="L1662" s="139" t="s">
        <v>7</v>
      </c>
      <c r="M1662" s="202"/>
    </row>
    <row r="1663" spans="1:13" ht="20.100000000000001" customHeight="1" x14ac:dyDescent="0.25">
      <c r="A1663" s="139">
        <v>1972</v>
      </c>
      <c r="B1663" s="139" t="s">
        <v>6823</v>
      </c>
      <c r="C1663" s="139" t="s">
        <v>6820</v>
      </c>
      <c r="D1663" s="139">
        <v>1092.25</v>
      </c>
      <c r="E1663" s="139">
        <v>1028.5</v>
      </c>
      <c r="F1663" s="140">
        <v>1123379.1299999999</v>
      </c>
      <c r="G1663" s="139">
        <v>0</v>
      </c>
      <c r="H1663" s="140">
        <v>0</v>
      </c>
      <c r="I1663" s="140">
        <v>0</v>
      </c>
      <c r="J1663" s="140">
        <v>1123379.1299999999</v>
      </c>
      <c r="K1663" s="139" t="s">
        <v>4989</v>
      </c>
      <c r="L1663" s="139" t="s">
        <v>7</v>
      </c>
      <c r="M1663" s="202"/>
    </row>
    <row r="1664" spans="1:13" ht="20.100000000000001" customHeight="1" x14ac:dyDescent="0.25">
      <c r="A1664" s="139">
        <v>1973</v>
      </c>
      <c r="B1664" s="139" t="s">
        <v>6824</v>
      </c>
      <c r="C1664" s="139" t="s">
        <v>6820</v>
      </c>
      <c r="D1664" s="139">
        <v>8137.2</v>
      </c>
      <c r="E1664" s="139">
        <v>1028.5</v>
      </c>
      <c r="F1664" s="140">
        <v>8369110.2000000002</v>
      </c>
      <c r="G1664" s="139">
        <v>0</v>
      </c>
      <c r="H1664" s="140">
        <v>0</v>
      </c>
      <c r="I1664" s="140">
        <v>0</v>
      </c>
      <c r="J1664" s="140">
        <v>8369110.2000000002</v>
      </c>
      <c r="K1664" s="139" t="s">
        <v>5043</v>
      </c>
      <c r="L1664" s="139" t="s">
        <v>7</v>
      </c>
      <c r="M1664" s="202"/>
    </row>
    <row r="1665" spans="1:13" ht="20.100000000000001" customHeight="1" x14ac:dyDescent="0.25">
      <c r="A1665" s="139">
        <v>1974</v>
      </c>
      <c r="B1665" s="139" t="s">
        <v>6825</v>
      </c>
      <c r="C1665" s="139" t="s">
        <v>6820</v>
      </c>
      <c r="D1665" s="139">
        <v>40427.839999999997</v>
      </c>
      <c r="E1665" s="139">
        <v>1028.5</v>
      </c>
      <c r="F1665" s="140">
        <v>41580033.439999998</v>
      </c>
      <c r="G1665" s="139">
        <v>0</v>
      </c>
      <c r="H1665" s="140">
        <v>0</v>
      </c>
      <c r="I1665" s="140">
        <v>0</v>
      </c>
      <c r="J1665" s="140">
        <v>41580033.439999998</v>
      </c>
      <c r="K1665" s="139" t="s">
        <v>4980</v>
      </c>
      <c r="L1665" s="139" t="s">
        <v>7</v>
      </c>
      <c r="M1665" s="202"/>
    </row>
    <row r="1666" spans="1:13" ht="20.100000000000001" customHeight="1" x14ac:dyDescent="0.25">
      <c r="A1666" s="139">
        <v>1975</v>
      </c>
      <c r="B1666" s="139" t="s">
        <v>6826</v>
      </c>
      <c r="C1666" s="139" t="s">
        <v>6820</v>
      </c>
      <c r="D1666" s="139">
        <v>3997.16</v>
      </c>
      <c r="E1666" s="139">
        <v>1028.5</v>
      </c>
      <c r="F1666" s="140">
        <v>4111079.06</v>
      </c>
      <c r="G1666" s="139">
        <v>0</v>
      </c>
      <c r="H1666" s="140">
        <v>0</v>
      </c>
      <c r="I1666" s="140">
        <v>0</v>
      </c>
      <c r="J1666" s="140">
        <v>4111079.06</v>
      </c>
      <c r="K1666" s="139" t="s">
        <v>4978</v>
      </c>
      <c r="L1666" s="139" t="s">
        <v>7</v>
      </c>
      <c r="M1666" s="202"/>
    </row>
    <row r="1667" spans="1:13" ht="20.100000000000001" customHeight="1" x14ac:dyDescent="0.25">
      <c r="A1667" s="139">
        <v>1976</v>
      </c>
      <c r="B1667" s="139" t="s">
        <v>6827</v>
      </c>
      <c r="C1667" s="139" t="s">
        <v>6820</v>
      </c>
      <c r="D1667" s="139">
        <v>2052.2600000000002</v>
      </c>
      <c r="E1667" s="139">
        <v>1028.5</v>
      </c>
      <c r="F1667" s="140">
        <v>2110749.41</v>
      </c>
      <c r="G1667" s="139">
        <v>0</v>
      </c>
      <c r="H1667" s="140">
        <v>0</v>
      </c>
      <c r="I1667" s="140">
        <v>0</v>
      </c>
      <c r="J1667" s="140">
        <v>2110749.41</v>
      </c>
      <c r="K1667" s="139" t="s">
        <v>4978</v>
      </c>
      <c r="L1667" s="139" t="s">
        <v>7</v>
      </c>
      <c r="M1667" s="202"/>
    </row>
    <row r="1668" spans="1:13" ht="20.100000000000001" customHeight="1" x14ac:dyDescent="0.25">
      <c r="A1668" s="139">
        <v>1977</v>
      </c>
      <c r="B1668" s="139" t="s">
        <v>6828</v>
      </c>
      <c r="C1668" s="139" t="s">
        <v>6820</v>
      </c>
      <c r="D1668" s="139">
        <v>487.7</v>
      </c>
      <c r="E1668" s="139">
        <v>1028.5</v>
      </c>
      <c r="F1668" s="140">
        <v>501599.45</v>
      </c>
      <c r="G1668" s="139">
        <v>0</v>
      </c>
      <c r="H1668" s="140">
        <v>0</v>
      </c>
      <c r="I1668" s="140">
        <v>0</v>
      </c>
      <c r="J1668" s="140">
        <v>501599.45</v>
      </c>
      <c r="K1668" s="139" t="s">
        <v>4978</v>
      </c>
      <c r="L1668" s="139" t="s">
        <v>7</v>
      </c>
      <c r="M1668" s="202"/>
    </row>
    <row r="1669" spans="1:13" ht="20.100000000000001" customHeight="1" x14ac:dyDescent="0.25">
      <c r="A1669" s="139">
        <v>1978</v>
      </c>
      <c r="B1669" s="139" t="s">
        <v>6829</v>
      </c>
      <c r="C1669" s="139" t="s">
        <v>6820</v>
      </c>
      <c r="D1669" s="139">
        <v>1311.92</v>
      </c>
      <c r="E1669" s="139">
        <v>1028.5</v>
      </c>
      <c r="F1669" s="140">
        <v>1349309.72</v>
      </c>
      <c r="G1669" s="139">
        <v>0</v>
      </c>
      <c r="H1669" s="140">
        <v>0</v>
      </c>
      <c r="I1669" s="140">
        <v>0</v>
      </c>
      <c r="J1669" s="140">
        <v>1349309.72</v>
      </c>
      <c r="K1669" s="139" t="s">
        <v>4978</v>
      </c>
      <c r="L1669" s="139" t="s">
        <v>7</v>
      </c>
      <c r="M1669" s="202"/>
    </row>
    <row r="1670" spans="1:13" ht="20.100000000000001" customHeight="1" x14ac:dyDescent="0.25">
      <c r="A1670" s="139">
        <v>1979</v>
      </c>
      <c r="B1670" s="139" t="s">
        <v>6830</v>
      </c>
      <c r="C1670" s="139" t="s">
        <v>6820</v>
      </c>
      <c r="D1670" s="139">
        <v>1158.8800000000001</v>
      </c>
      <c r="E1670" s="139">
        <v>1028.5</v>
      </c>
      <c r="F1670" s="140">
        <v>1191908.08</v>
      </c>
      <c r="G1670" s="139">
        <v>0</v>
      </c>
      <c r="H1670" s="140">
        <v>0</v>
      </c>
      <c r="I1670" s="140">
        <v>0</v>
      </c>
      <c r="J1670" s="140">
        <v>1191908.08</v>
      </c>
      <c r="K1670" s="139" t="s">
        <v>4978</v>
      </c>
      <c r="L1670" s="139" t="s">
        <v>7</v>
      </c>
      <c r="M1670" s="202"/>
    </row>
    <row r="1671" spans="1:13" ht="20.100000000000001" customHeight="1" x14ac:dyDescent="0.25">
      <c r="A1671" s="139">
        <v>1980</v>
      </c>
      <c r="B1671" s="139" t="s">
        <v>6831</v>
      </c>
      <c r="C1671" s="139" t="s">
        <v>6820</v>
      </c>
      <c r="D1671" s="139">
        <v>2096.88</v>
      </c>
      <c r="E1671" s="139">
        <v>1028.5</v>
      </c>
      <c r="F1671" s="140">
        <v>2156641.08</v>
      </c>
      <c r="G1671" s="139">
        <v>0</v>
      </c>
      <c r="H1671" s="140">
        <v>0</v>
      </c>
      <c r="I1671" s="140">
        <v>0</v>
      </c>
      <c r="J1671" s="140">
        <v>2156641.08</v>
      </c>
      <c r="K1671" s="139" t="s">
        <v>4989</v>
      </c>
      <c r="L1671" s="139" t="s">
        <v>7</v>
      </c>
      <c r="M1671" s="202"/>
    </row>
    <row r="1672" spans="1:13" ht="20.100000000000001" customHeight="1" x14ac:dyDescent="0.25">
      <c r="A1672" s="139">
        <v>1981</v>
      </c>
      <c r="B1672" s="139" t="s">
        <v>6832</v>
      </c>
      <c r="C1672" s="139" t="s">
        <v>6820</v>
      </c>
      <c r="D1672" s="139">
        <v>203.83</v>
      </c>
      <c r="E1672" s="139">
        <v>1028.5</v>
      </c>
      <c r="F1672" s="140">
        <v>209639.16</v>
      </c>
      <c r="G1672" s="139">
        <v>0</v>
      </c>
      <c r="H1672" s="140">
        <v>0</v>
      </c>
      <c r="I1672" s="140">
        <v>0</v>
      </c>
      <c r="J1672" s="140">
        <v>209639.16</v>
      </c>
      <c r="K1672" s="139" t="s">
        <v>4978</v>
      </c>
      <c r="L1672" s="139" t="s">
        <v>7</v>
      </c>
      <c r="M1672" s="202"/>
    </row>
    <row r="1673" spans="1:13" ht="20.100000000000001" customHeight="1" x14ac:dyDescent="0.25">
      <c r="A1673" s="139">
        <v>1982</v>
      </c>
      <c r="B1673" s="139" t="s">
        <v>6833</v>
      </c>
      <c r="C1673" s="139" t="s">
        <v>6820</v>
      </c>
      <c r="D1673" s="139">
        <v>1522.45</v>
      </c>
      <c r="E1673" s="139">
        <v>1028.5</v>
      </c>
      <c r="F1673" s="140">
        <v>1565839.83</v>
      </c>
      <c r="G1673" s="139">
        <v>0</v>
      </c>
      <c r="H1673" s="140">
        <v>0</v>
      </c>
      <c r="I1673" s="140">
        <v>0</v>
      </c>
      <c r="J1673" s="140">
        <v>1565839.83</v>
      </c>
      <c r="K1673" s="139" t="s">
        <v>4978</v>
      </c>
      <c r="L1673" s="139" t="s">
        <v>7</v>
      </c>
      <c r="M1673" s="202"/>
    </row>
    <row r="1674" spans="1:13" ht="20.100000000000001" customHeight="1" x14ac:dyDescent="0.25">
      <c r="A1674" s="139">
        <v>1983</v>
      </c>
      <c r="B1674" s="139" t="s">
        <v>5095</v>
      </c>
      <c r="C1674" s="139" t="s">
        <v>6820</v>
      </c>
      <c r="D1674" s="139">
        <v>42385.932999999997</v>
      </c>
      <c r="E1674" s="139">
        <v>1028.5</v>
      </c>
      <c r="F1674" s="140">
        <v>43593932.090000004</v>
      </c>
      <c r="G1674" s="139">
        <v>0</v>
      </c>
      <c r="H1674" s="140">
        <v>0</v>
      </c>
      <c r="I1674" s="140">
        <v>0</v>
      </c>
      <c r="J1674" s="140">
        <v>43593932.090000004</v>
      </c>
      <c r="K1674" s="139" t="s">
        <v>4982</v>
      </c>
      <c r="L1674" s="139" t="s">
        <v>7</v>
      </c>
      <c r="M1674" s="202"/>
    </row>
    <row r="1675" spans="1:13" ht="20.100000000000001" customHeight="1" x14ac:dyDescent="0.25">
      <c r="A1675" s="139">
        <v>1984</v>
      </c>
      <c r="B1675" s="139" t="s">
        <v>6834</v>
      </c>
      <c r="C1675" s="139" t="s">
        <v>6487</v>
      </c>
      <c r="D1675" s="139">
        <v>81.051000000000002</v>
      </c>
      <c r="E1675" s="139">
        <v>1035.0999999999999</v>
      </c>
      <c r="F1675" s="140">
        <v>83895.89</v>
      </c>
      <c r="G1675" s="139">
        <v>55.1</v>
      </c>
      <c r="H1675" s="140">
        <v>4842</v>
      </c>
      <c r="I1675" s="140">
        <v>266769.8</v>
      </c>
      <c r="J1675" s="140">
        <v>350665.69</v>
      </c>
      <c r="K1675" s="139" t="s">
        <v>6694</v>
      </c>
      <c r="L1675" s="139" t="s">
        <v>7</v>
      </c>
      <c r="M1675" s="202"/>
    </row>
    <row r="1676" spans="1:13" ht="20.100000000000001" customHeight="1" x14ac:dyDescent="0.25">
      <c r="A1676" s="139">
        <v>1985</v>
      </c>
      <c r="B1676" s="139" t="s">
        <v>6835</v>
      </c>
      <c r="C1676" s="139" t="s">
        <v>6836</v>
      </c>
      <c r="D1676" s="139">
        <v>1754.3</v>
      </c>
      <c r="E1676" s="139">
        <v>486.2</v>
      </c>
      <c r="F1676" s="140">
        <v>852940.66</v>
      </c>
      <c r="G1676" s="139">
        <v>0</v>
      </c>
      <c r="H1676" s="140">
        <v>0</v>
      </c>
      <c r="I1676" s="140">
        <v>0</v>
      </c>
      <c r="J1676" s="140">
        <v>852940.66</v>
      </c>
      <c r="K1676" s="139" t="s">
        <v>4980</v>
      </c>
      <c r="L1676" s="139" t="s">
        <v>7</v>
      </c>
      <c r="M1676" s="202"/>
    </row>
    <row r="1677" spans="1:13" ht="20.100000000000001" customHeight="1" x14ac:dyDescent="0.25">
      <c r="A1677" s="139">
        <v>1986</v>
      </c>
      <c r="B1677" s="139" t="s">
        <v>6837</v>
      </c>
      <c r="C1677" s="139" t="s">
        <v>6731</v>
      </c>
      <c r="D1677" s="139">
        <v>62.460999999999999</v>
      </c>
      <c r="E1677" s="139">
        <v>1200</v>
      </c>
      <c r="F1677" s="140">
        <v>74953.2</v>
      </c>
      <c r="G1677" s="139">
        <v>0</v>
      </c>
      <c r="H1677" s="140">
        <v>0</v>
      </c>
      <c r="I1677" s="140">
        <v>0</v>
      </c>
      <c r="J1677" s="140">
        <v>74953.2</v>
      </c>
      <c r="K1677" s="139" t="s">
        <v>5229</v>
      </c>
      <c r="L1677" s="139" t="s">
        <v>7</v>
      </c>
      <c r="M1677" s="202"/>
    </row>
    <row r="1678" spans="1:13" ht="20.100000000000001" customHeight="1" x14ac:dyDescent="0.25">
      <c r="A1678" s="139">
        <v>1987</v>
      </c>
      <c r="B1678" s="139" t="s">
        <v>6838</v>
      </c>
      <c r="C1678" s="139" t="s">
        <v>6731</v>
      </c>
      <c r="D1678" s="139">
        <v>176.54599999999999</v>
      </c>
      <c r="E1678" s="139">
        <v>1200</v>
      </c>
      <c r="F1678" s="140">
        <v>211855.2</v>
      </c>
      <c r="G1678" s="139">
        <v>0</v>
      </c>
      <c r="H1678" s="140">
        <v>0</v>
      </c>
      <c r="I1678" s="140">
        <v>0</v>
      </c>
      <c r="J1678" s="140">
        <v>211855.2</v>
      </c>
      <c r="K1678" s="139" t="s">
        <v>4982</v>
      </c>
      <c r="L1678" s="139" t="s">
        <v>7</v>
      </c>
      <c r="M1678" s="202"/>
    </row>
    <row r="1679" spans="1:13" ht="20.100000000000001" customHeight="1" x14ac:dyDescent="0.25">
      <c r="A1679" s="139">
        <v>1988</v>
      </c>
      <c r="B1679" s="139" t="s">
        <v>6839</v>
      </c>
      <c r="C1679" s="139" t="s">
        <v>6731</v>
      </c>
      <c r="D1679" s="139">
        <v>199.905</v>
      </c>
      <c r="E1679" s="139">
        <v>1200</v>
      </c>
      <c r="F1679" s="140">
        <v>239886</v>
      </c>
      <c r="G1679" s="139">
        <v>0</v>
      </c>
      <c r="H1679" s="140">
        <v>0</v>
      </c>
      <c r="I1679" s="140">
        <v>0</v>
      </c>
      <c r="J1679" s="140">
        <v>239886</v>
      </c>
      <c r="K1679" s="139" t="s">
        <v>4989</v>
      </c>
      <c r="L1679" s="139" t="s">
        <v>7</v>
      </c>
      <c r="M1679" s="202"/>
    </row>
    <row r="1680" spans="1:13" ht="20.100000000000001" customHeight="1" x14ac:dyDescent="0.25">
      <c r="A1680" s="139">
        <v>1989</v>
      </c>
      <c r="B1680" s="139" t="s">
        <v>6840</v>
      </c>
      <c r="C1680" s="139" t="s">
        <v>6731</v>
      </c>
      <c r="D1680" s="139">
        <v>456.20499999999998</v>
      </c>
      <c r="E1680" s="139">
        <v>1200</v>
      </c>
      <c r="F1680" s="140">
        <v>547446</v>
      </c>
      <c r="G1680" s="139">
        <v>0</v>
      </c>
      <c r="H1680" s="140">
        <v>0</v>
      </c>
      <c r="I1680" s="140">
        <v>0</v>
      </c>
      <c r="J1680" s="140">
        <v>547446</v>
      </c>
      <c r="K1680" s="139" t="s">
        <v>4989</v>
      </c>
      <c r="L1680" s="139" t="s">
        <v>7</v>
      </c>
      <c r="M1680" s="202"/>
    </row>
    <row r="1681" spans="1:13" ht="20.100000000000001" customHeight="1" x14ac:dyDescent="0.25">
      <c r="A1681" s="139">
        <v>1990</v>
      </c>
      <c r="B1681" s="139" t="s">
        <v>6841</v>
      </c>
      <c r="C1681" s="139" t="s">
        <v>6731</v>
      </c>
      <c r="D1681" s="139">
        <v>285.13900000000001</v>
      </c>
      <c r="E1681" s="139">
        <v>1200</v>
      </c>
      <c r="F1681" s="140">
        <v>342166.8</v>
      </c>
      <c r="G1681" s="139">
        <v>0</v>
      </c>
      <c r="H1681" s="140">
        <v>0</v>
      </c>
      <c r="I1681" s="140">
        <v>0</v>
      </c>
      <c r="J1681" s="140">
        <v>342166.8</v>
      </c>
      <c r="K1681" s="139" t="s">
        <v>4989</v>
      </c>
      <c r="L1681" s="139" t="s">
        <v>7</v>
      </c>
      <c r="M1681" s="202"/>
    </row>
    <row r="1682" spans="1:13" ht="20.100000000000001" customHeight="1" x14ac:dyDescent="0.25">
      <c r="A1682" s="139">
        <v>1991</v>
      </c>
      <c r="B1682" s="139" t="s">
        <v>6842</v>
      </c>
      <c r="C1682" s="139" t="s">
        <v>6731</v>
      </c>
      <c r="D1682" s="139">
        <v>35.933999999999997</v>
      </c>
      <c r="E1682" s="139">
        <v>1200</v>
      </c>
      <c r="F1682" s="140">
        <v>43120.800000000003</v>
      </c>
      <c r="G1682" s="139">
        <v>0</v>
      </c>
      <c r="H1682" s="140">
        <v>0</v>
      </c>
      <c r="I1682" s="140">
        <v>0</v>
      </c>
      <c r="J1682" s="140">
        <v>43120.800000000003</v>
      </c>
      <c r="K1682" s="139" t="s">
        <v>5229</v>
      </c>
      <c r="L1682" s="139" t="s">
        <v>7</v>
      </c>
      <c r="M1682" s="202"/>
    </row>
    <row r="1683" spans="1:13" ht="20.100000000000001" customHeight="1" x14ac:dyDescent="0.25">
      <c r="A1683" s="139">
        <v>1992</v>
      </c>
      <c r="B1683" s="139" t="s">
        <v>6843</v>
      </c>
      <c r="C1683" s="139" t="s">
        <v>6731</v>
      </c>
      <c r="D1683" s="139">
        <v>36.715000000000003</v>
      </c>
      <c r="E1683" s="139">
        <v>1200</v>
      </c>
      <c r="F1683" s="140">
        <v>44058</v>
      </c>
      <c r="G1683" s="139">
        <v>0</v>
      </c>
      <c r="H1683" s="140">
        <v>0</v>
      </c>
      <c r="I1683" s="140">
        <v>0</v>
      </c>
      <c r="J1683" s="140">
        <v>44058</v>
      </c>
      <c r="K1683" s="139" t="s">
        <v>5229</v>
      </c>
      <c r="L1683" s="139" t="s">
        <v>7</v>
      </c>
      <c r="M1683" s="202"/>
    </row>
    <row r="1684" spans="1:13" ht="20.100000000000001" customHeight="1" x14ac:dyDescent="0.25">
      <c r="A1684" s="139">
        <v>1993</v>
      </c>
      <c r="B1684" s="139" t="s">
        <v>6844</v>
      </c>
      <c r="C1684" s="139" t="s">
        <v>6731</v>
      </c>
      <c r="D1684" s="139">
        <v>282.815</v>
      </c>
      <c r="E1684" s="139">
        <v>1200</v>
      </c>
      <c r="F1684" s="140">
        <v>339378</v>
      </c>
      <c r="G1684" s="139">
        <v>0</v>
      </c>
      <c r="H1684" s="140">
        <v>0</v>
      </c>
      <c r="I1684" s="140">
        <v>0</v>
      </c>
      <c r="J1684" s="140">
        <v>339378</v>
      </c>
      <c r="K1684" s="139" t="s">
        <v>5043</v>
      </c>
      <c r="L1684" s="139" t="s">
        <v>7</v>
      </c>
      <c r="M1684" s="202"/>
    </row>
    <row r="1685" spans="1:13" ht="20.100000000000001" customHeight="1" x14ac:dyDescent="0.25">
      <c r="A1685" s="139">
        <v>1994</v>
      </c>
      <c r="B1685" s="139" t="s">
        <v>6845</v>
      </c>
      <c r="C1685" s="139" t="s">
        <v>6731</v>
      </c>
      <c r="D1685" s="139">
        <v>400.93700000000001</v>
      </c>
      <c r="E1685" s="139">
        <v>1200</v>
      </c>
      <c r="F1685" s="140">
        <v>481124.4</v>
      </c>
      <c r="G1685" s="139">
        <v>0</v>
      </c>
      <c r="H1685" s="140">
        <v>0</v>
      </c>
      <c r="I1685" s="140">
        <v>0</v>
      </c>
      <c r="J1685" s="140">
        <v>481124.4</v>
      </c>
      <c r="K1685" s="139" t="s">
        <v>4989</v>
      </c>
      <c r="L1685" s="139" t="s">
        <v>7</v>
      </c>
      <c r="M1685" s="202"/>
    </row>
    <row r="1686" spans="1:13" ht="20.100000000000001" customHeight="1" x14ac:dyDescent="0.25">
      <c r="A1686" s="139">
        <v>1995</v>
      </c>
      <c r="B1686" s="139" t="s">
        <v>6846</v>
      </c>
      <c r="C1686" s="139" t="s">
        <v>6731</v>
      </c>
      <c r="D1686" s="139">
        <v>370.12200000000001</v>
      </c>
      <c r="E1686" s="139">
        <v>1200</v>
      </c>
      <c r="F1686" s="140">
        <v>444146.4</v>
      </c>
      <c r="G1686" s="139">
        <v>0</v>
      </c>
      <c r="H1686" s="140">
        <v>0</v>
      </c>
      <c r="I1686" s="140">
        <v>0</v>
      </c>
      <c r="J1686" s="140">
        <v>444146.4</v>
      </c>
      <c r="K1686" s="139" t="s">
        <v>5043</v>
      </c>
      <c r="L1686" s="139" t="s">
        <v>7</v>
      </c>
      <c r="M1686" s="202"/>
    </row>
    <row r="1687" spans="1:13" ht="20.100000000000001" customHeight="1" x14ac:dyDescent="0.25">
      <c r="A1687" s="139">
        <v>1996</v>
      </c>
      <c r="B1687" s="139" t="s">
        <v>6847</v>
      </c>
      <c r="C1687" s="139" t="s">
        <v>6731</v>
      </c>
      <c r="D1687" s="139">
        <v>14135.377</v>
      </c>
      <c r="E1687" s="139">
        <v>1200</v>
      </c>
      <c r="F1687" s="140">
        <v>16962452.399999999</v>
      </c>
      <c r="G1687" s="139">
        <v>0</v>
      </c>
      <c r="H1687" s="140">
        <v>0</v>
      </c>
      <c r="I1687" s="140">
        <v>0</v>
      </c>
      <c r="J1687" s="140">
        <v>16962452.399999999</v>
      </c>
      <c r="K1687" s="139" t="s">
        <v>5043</v>
      </c>
      <c r="L1687" s="139" t="s">
        <v>7</v>
      </c>
      <c r="M1687" s="202"/>
    </row>
    <row r="1688" spans="1:13" ht="20.100000000000001" customHeight="1" x14ac:dyDescent="0.25">
      <c r="A1688" s="139">
        <v>1997</v>
      </c>
      <c r="B1688" s="139" t="s">
        <v>6848</v>
      </c>
      <c r="C1688" s="139" t="s">
        <v>6731</v>
      </c>
      <c r="D1688" s="139">
        <v>12329.27</v>
      </c>
      <c r="E1688" s="139">
        <v>1200</v>
      </c>
      <c r="F1688" s="140">
        <v>14795124</v>
      </c>
      <c r="G1688" s="139">
        <v>0</v>
      </c>
      <c r="H1688" s="140">
        <v>0</v>
      </c>
      <c r="I1688" s="140">
        <v>0</v>
      </c>
      <c r="J1688" s="140">
        <v>14795124</v>
      </c>
      <c r="K1688" s="139" t="s">
        <v>5043</v>
      </c>
      <c r="L1688" s="139" t="s">
        <v>7</v>
      </c>
      <c r="M1688" s="202"/>
    </row>
    <row r="1689" spans="1:13" ht="20.100000000000001" customHeight="1" x14ac:dyDescent="0.25">
      <c r="A1689" s="139">
        <v>1998</v>
      </c>
      <c r="B1689" s="139" t="s">
        <v>6849</v>
      </c>
      <c r="C1689" s="139" t="s">
        <v>6731</v>
      </c>
      <c r="D1689" s="139">
        <v>1961.38</v>
      </c>
      <c r="E1689" s="139">
        <v>1200</v>
      </c>
      <c r="F1689" s="140">
        <v>2353656</v>
      </c>
      <c r="G1689" s="139">
        <v>0</v>
      </c>
      <c r="H1689" s="140">
        <v>0</v>
      </c>
      <c r="I1689" s="140">
        <v>0</v>
      </c>
      <c r="J1689" s="140">
        <v>2353656</v>
      </c>
      <c r="K1689" s="139" t="s">
        <v>4989</v>
      </c>
      <c r="L1689" s="139" t="s">
        <v>7</v>
      </c>
      <c r="M1689" s="202"/>
    </row>
    <row r="1690" spans="1:13" ht="20.100000000000001" customHeight="1" x14ac:dyDescent="0.25">
      <c r="A1690" s="139">
        <v>1999</v>
      </c>
      <c r="B1690" s="139" t="s">
        <v>6850</v>
      </c>
      <c r="C1690" s="139" t="s">
        <v>6731</v>
      </c>
      <c r="D1690" s="139">
        <v>525.65599999999995</v>
      </c>
      <c r="E1690" s="139">
        <v>1200</v>
      </c>
      <c r="F1690" s="140">
        <v>630787.19999999995</v>
      </c>
      <c r="G1690" s="139">
        <v>0</v>
      </c>
      <c r="H1690" s="140">
        <v>0</v>
      </c>
      <c r="I1690" s="140">
        <v>0</v>
      </c>
      <c r="J1690" s="140">
        <v>630787.19999999995</v>
      </c>
      <c r="K1690" s="139" t="s">
        <v>5043</v>
      </c>
      <c r="L1690" s="139" t="s">
        <v>7</v>
      </c>
      <c r="M1690" s="202"/>
    </row>
    <row r="1691" spans="1:13" ht="20.100000000000001" customHeight="1" x14ac:dyDescent="0.25">
      <c r="A1691" s="139">
        <v>2000</v>
      </c>
      <c r="B1691" s="139" t="s">
        <v>6851</v>
      </c>
      <c r="C1691" s="139" t="s">
        <v>6731</v>
      </c>
      <c r="D1691" s="139">
        <v>13592.718999999999</v>
      </c>
      <c r="E1691" s="139">
        <v>1200</v>
      </c>
      <c r="F1691" s="140">
        <v>16311262.800000001</v>
      </c>
      <c r="G1691" s="139">
        <v>0</v>
      </c>
      <c r="H1691" s="140">
        <v>0</v>
      </c>
      <c r="I1691" s="140">
        <v>0</v>
      </c>
      <c r="J1691" s="140">
        <v>16311262.800000001</v>
      </c>
      <c r="K1691" s="139" t="s">
        <v>5043</v>
      </c>
      <c r="L1691" s="139" t="s">
        <v>7</v>
      </c>
      <c r="M1691" s="202"/>
    </row>
    <row r="1692" spans="1:13" ht="20.100000000000001" customHeight="1" x14ac:dyDescent="0.25">
      <c r="A1692" s="139">
        <v>2001</v>
      </c>
      <c r="B1692" s="139" t="s">
        <v>6852</v>
      </c>
      <c r="C1692" s="139" t="s">
        <v>6731</v>
      </c>
      <c r="D1692" s="139">
        <v>79548.731</v>
      </c>
      <c r="E1692" s="139">
        <v>1200</v>
      </c>
      <c r="F1692" s="140">
        <v>95458477.200000003</v>
      </c>
      <c r="G1692" s="139">
        <v>0</v>
      </c>
      <c r="H1692" s="140">
        <v>0</v>
      </c>
      <c r="I1692" s="140">
        <v>0</v>
      </c>
      <c r="J1692" s="140">
        <v>95458477.200000003</v>
      </c>
      <c r="K1692" s="139" t="s">
        <v>4982</v>
      </c>
      <c r="L1692" s="139" t="s">
        <v>7</v>
      </c>
      <c r="M1692" s="202"/>
    </row>
    <row r="1693" spans="1:13" ht="20.100000000000001" customHeight="1" x14ac:dyDescent="0.25">
      <c r="A1693" s="139">
        <v>2003</v>
      </c>
      <c r="B1693" s="139" t="s">
        <v>5092</v>
      </c>
      <c r="C1693" s="139" t="s">
        <v>6760</v>
      </c>
      <c r="D1693" s="139">
        <v>18313.597000000002</v>
      </c>
      <c r="E1693" s="139">
        <v>548.9</v>
      </c>
      <c r="F1693" s="140">
        <v>10052333.390000001</v>
      </c>
      <c r="G1693" s="139">
        <v>0</v>
      </c>
      <c r="H1693" s="140">
        <v>0</v>
      </c>
      <c r="I1693" s="140">
        <v>0</v>
      </c>
      <c r="J1693" s="140">
        <v>10052333.390000001</v>
      </c>
      <c r="K1693" s="139" t="s">
        <v>4982</v>
      </c>
      <c r="L1693" s="139" t="s">
        <v>7</v>
      </c>
      <c r="M1693" s="202"/>
    </row>
    <row r="1694" spans="1:13" ht="20.100000000000001" customHeight="1" x14ac:dyDescent="0.25">
      <c r="A1694" s="139">
        <v>2013</v>
      </c>
      <c r="B1694" s="139" t="s">
        <v>6853</v>
      </c>
      <c r="C1694" s="139" t="s">
        <v>5000</v>
      </c>
      <c r="D1694" s="139">
        <v>13012.75</v>
      </c>
      <c r="E1694" s="139">
        <v>1035.0999999999999</v>
      </c>
      <c r="F1694" s="140">
        <v>13469497.529999999</v>
      </c>
      <c r="G1694" s="139">
        <v>0</v>
      </c>
      <c r="H1694" s="140">
        <v>0</v>
      </c>
      <c r="I1694" s="140">
        <v>0</v>
      </c>
      <c r="J1694" s="140">
        <v>13469497.529999999</v>
      </c>
      <c r="K1694" s="139" t="s">
        <v>5043</v>
      </c>
      <c r="L1694" s="139" t="s">
        <v>7</v>
      </c>
      <c r="M1694" s="202"/>
    </row>
    <row r="1695" spans="1:13" ht="20.100000000000001" customHeight="1" x14ac:dyDescent="0.25">
      <c r="A1695" s="139">
        <v>2024</v>
      </c>
      <c r="B1695" s="139" t="s">
        <v>6854</v>
      </c>
      <c r="C1695" s="139" t="s">
        <v>6855</v>
      </c>
      <c r="D1695" s="139">
        <v>2040</v>
      </c>
      <c r="E1695" s="139">
        <v>1200</v>
      </c>
      <c r="F1695" s="140">
        <v>2448000</v>
      </c>
      <c r="G1695" s="139">
        <v>0</v>
      </c>
      <c r="H1695" s="140">
        <v>0</v>
      </c>
      <c r="I1695" s="140">
        <v>0</v>
      </c>
      <c r="J1695" s="140">
        <v>2448000</v>
      </c>
      <c r="K1695" s="139" t="s">
        <v>4978</v>
      </c>
      <c r="L1695" s="139" t="s">
        <v>7</v>
      </c>
      <c r="M1695" s="202"/>
    </row>
    <row r="1696" spans="1:13" ht="20.100000000000001" customHeight="1" x14ac:dyDescent="0.25">
      <c r="A1696" s="139">
        <v>2025</v>
      </c>
      <c r="B1696" s="139" t="s">
        <v>6856</v>
      </c>
      <c r="C1696" s="139" t="s">
        <v>6855</v>
      </c>
      <c r="D1696" s="139">
        <v>2540.569</v>
      </c>
      <c r="E1696" s="139">
        <v>1200</v>
      </c>
      <c r="F1696" s="140">
        <v>3048682.8</v>
      </c>
      <c r="G1696" s="139">
        <v>0</v>
      </c>
      <c r="H1696" s="140">
        <v>0</v>
      </c>
      <c r="I1696" s="140">
        <v>0</v>
      </c>
      <c r="J1696" s="140">
        <v>3048682.8</v>
      </c>
      <c r="K1696" s="139" t="s">
        <v>4978</v>
      </c>
      <c r="L1696" s="139" t="s">
        <v>7</v>
      </c>
      <c r="M1696" s="202"/>
    </row>
    <row r="1697" spans="1:13" ht="20.100000000000001" customHeight="1" x14ac:dyDescent="0.25">
      <c r="A1697" s="139">
        <v>2026</v>
      </c>
      <c r="B1697" s="139" t="s">
        <v>6857</v>
      </c>
      <c r="C1697" s="139" t="s">
        <v>6855</v>
      </c>
      <c r="D1697" s="139">
        <v>3303.4560000000001</v>
      </c>
      <c r="E1697" s="139">
        <v>1200</v>
      </c>
      <c r="F1697" s="140">
        <v>3964147.2</v>
      </c>
      <c r="G1697" s="139">
        <v>0</v>
      </c>
      <c r="H1697" s="140">
        <v>0</v>
      </c>
      <c r="I1697" s="140">
        <v>0</v>
      </c>
      <c r="J1697" s="140">
        <v>3964147.2</v>
      </c>
      <c r="K1697" s="139" t="s">
        <v>4978</v>
      </c>
      <c r="L1697" s="139" t="s">
        <v>7</v>
      </c>
      <c r="M1697" s="202"/>
    </row>
    <row r="1698" spans="1:13" ht="20.100000000000001" customHeight="1" x14ac:dyDescent="0.25">
      <c r="A1698" s="139">
        <v>2027</v>
      </c>
      <c r="B1698" s="139" t="s">
        <v>6858</v>
      </c>
      <c r="C1698" s="139" t="s">
        <v>6855</v>
      </c>
      <c r="D1698" s="139">
        <v>315.29599999999999</v>
      </c>
      <c r="E1698" s="139">
        <v>1200</v>
      </c>
      <c r="F1698" s="140">
        <v>378355.20000000001</v>
      </c>
      <c r="G1698" s="139">
        <v>0</v>
      </c>
      <c r="H1698" s="140">
        <v>0</v>
      </c>
      <c r="I1698" s="140">
        <v>0</v>
      </c>
      <c r="J1698" s="140">
        <v>378355.20000000001</v>
      </c>
      <c r="K1698" s="139" t="s">
        <v>4978</v>
      </c>
      <c r="L1698" s="139" t="s">
        <v>7</v>
      </c>
      <c r="M1698" s="202"/>
    </row>
    <row r="1699" spans="1:13" ht="20.100000000000001" customHeight="1" x14ac:dyDescent="0.25">
      <c r="A1699" s="139">
        <v>2028</v>
      </c>
      <c r="B1699" s="139" t="s">
        <v>6859</v>
      </c>
      <c r="C1699" s="139" t="s">
        <v>6855</v>
      </c>
      <c r="D1699" s="139">
        <v>864.61199999999997</v>
      </c>
      <c r="E1699" s="139">
        <v>1200</v>
      </c>
      <c r="F1699" s="140">
        <v>1037534.4</v>
      </c>
      <c r="G1699" s="139">
        <v>0</v>
      </c>
      <c r="H1699" s="140">
        <v>0</v>
      </c>
      <c r="I1699" s="140">
        <v>0</v>
      </c>
      <c r="J1699" s="140">
        <v>1037534.4</v>
      </c>
      <c r="K1699" s="139" t="s">
        <v>4978</v>
      </c>
      <c r="L1699" s="139" t="s">
        <v>7</v>
      </c>
      <c r="M1699" s="202"/>
    </row>
    <row r="1700" spans="1:13" ht="20.100000000000001" customHeight="1" x14ac:dyDescent="0.25">
      <c r="A1700" s="139">
        <v>2029</v>
      </c>
      <c r="B1700" s="139" t="s">
        <v>6860</v>
      </c>
      <c r="C1700" s="139" t="s">
        <v>6855</v>
      </c>
      <c r="D1700" s="139">
        <v>8889.5059999999994</v>
      </c>
      <c r="E1700" s="139">
        <v>1200</v>
      </c>
      <c r="F1700" s="140">
        <v>10667407.199999999</v>
      </c>
      <c r="G1700" s="139">
        <v>0</v>
      </c>
      <c r="H1700" s="140">
        <v>0</v>
      </c>
      <c r="I1700" s="140">
        <v>0</v>
      </c>
      <c r="J1700" s="140">
        <v>10667407.199999999</v>
      </c>
      <c r="K1700" s="139" t="s">
        <v>4978</v>
      </c>
      <c r="L1700" s="139" t="s">
        <v>7</v>
      </c>
      <c r="M1700" s="202"/>
    </row>
    <row r="1701" spans="1:13" ht="20.100000000000001" customHeight="1" x14ac:dyDescent="0.25">
      <c r="A1701" s="139">
        <v>2030</v>
      </c>
      <c r="B1701" s="139" t="s">
        <v>6861</v>
      </c>
      <c r="C1701" s="139" t="s">
        <v>6855</v>
      </c>
      <c r="D1701" s="139">
        <v>1139.3440000000001</v>
      </c>
      <c r="E1701" s="139">
        <v>1200</v>
      </c>
      <c r="F1701" s="140">
        <v>1367212.8</v>
      </c>
      <c r="G1701" s="139">
        <v>0</v>
      </c>
      <c r="H1701" s="140">
        <v>0</v>
      </c>
      <c r="I1701" s="140">
        <v>0</v>
      </c>
      <c r="J1701" s="140">
        <v>1367212.8</v>
      </c>
      <c r="K1701" s="139" t="s">
        <v>4989</v>
      </c>
      <c r="L1701" s="139" t="s">
        <v>8</v>
      </c>
      <c r="M1701" s="202"/>
    </row>
    <row r="1702" spans="1:13" ht="20.100000000000001" customHeight="1" x14ac:dyDescent="0.25">
      <c r="A1702" s="139">
        <v>2031</v>
      </c>
      <c r="B1702" s="139" t="s">
        <v>6862</v>
      </c>
      <c r="C1702" s="139" t="s">
        <v>6855</v>
      </c>
      <c r="D1702" s="139">
        <v>1577.22</v>
      </c>
      <c r="E1702" s="139">
        <v>1200</v>
      </c>
      <c r="F1702" s="140">
        <v>1892664</v>
      </c>
      <c r="G1702" s="139">
        <v>0</v>
      </c>
      <c r="H1702" s="140">
        <v>0</v>
      </c>
      <c r="I1702" s="140">
        <v>0</v>
      </c>
      <c r="J1702" s="140">
        <v>1892664</v>
      </c>
      <c r="K1702" s="139" t="s">
        <v>4989</v>
      </c>
      <c r="L1702" s="139" t="s">
        <v>7</v>
      </c>
      <c r="M1702" s="202"/>
    </row>
    <row r="1703" spans="1:13" ht="20.100000000000001" customHeight="1" x14ac:dyDescent="0.25">
      <c r="A1703" s="139">
        <v>2032</v>
      </c>
      <c r="B1703" s="139" t="s">
        <v>6863</v>
      </c>
      <c r="C1703" s="139" t="s">
        <v>6855</v>
      </c>
      <c r="D1703" s="139">
        <v>1040.268</v>
      </c>
      <c r="E1703" s="139">
        <v>1200</v>
      </c>
      <c r="F1703" s="140">
        <v>1248321.6000000001</v>
      </c>
      <c r="G1703" s="139">
        <v>0</v>
      </c>
      <c r="H1703" s="140">
        <v>0</v>
      </c>
      <c r="I1703" s="140">
        <v>0</v>
      </c>
      <c r="J1703" s="140">
        <v>1248321.6000000001</v>
      </c>
      <c r="K1703" s="139" t="s">
        <v>4989</v>
      </c>
      <c r="L1703" s="139" t="s">
        <v>7</v>
      </c>
      <c r="M1703" s="202"/>
    </row>
    <row r="1704" spans="1:13" ht="20.100000000000001" customHeight="1" x14ac:dyDescent="0.25">
      <c r="A1704" s="139">
        <v>2033</v>
      </c>
      <c r="B1704" s="139" t="s">
        <v>6864</v>
      </c>
      <c r="C1704" s="139" t="s">
        <v>6855</v>
      </c>
      <c r="D1704" s="139">
        <v>2473.4279999999999</v>
      </c>
      <c r="E1704" s="139">
        <v>1200</v>
      </c>
      <c r="F1704" s="140">
        <v>2968113.6</v>
      </c>
      <c r="G1704" s="139">
        <v>0</v>
      </c>
      <c r="H1704" s="140">
        <v>0</v>
      </c>
      <c r="I1704" s="140">
        <v>0</v>
      </c>
      <c r="J1704" s="140">
        <v>2968113.6</v>
      </c>
      <c r="K1704" s="139" t="s">
        <v>4989</v>
      </c>
      <c r="L1704" s="139" t="s">
        <v>7</v>
      </c>
      <c r="M1704" s="202"/>
    </row>
    <row r="1705" spans="1:13" ht="20.100000000000001" customHeight="1" x14ac:dyDescent="0.25">
      <c r="A1705" s="139">
        <v>2034</v>
      </c>
      <c r="B1705" s="139" t="s">
        <v>6865</v>
      </c>
      <c r="C1705" s="139" t="s">
        <v>6855</v>
      </c>
      <c r="D1705" s="139">
        <v>106.25</v>
      </c>
      <c r="E1705" s="139">
        <v>1200</v>
      </c>
      <c r="F1705" s="140">
        <v>127500</v>
      </c>
      <c r="G1705" s="139">
        <v>0</v>
      </c>
      <c r="H1705" s="140">
        <v>0</v>
      </c>
      <c r="I1705" s="140">
        <v>0</v>
      </c>
      <c r="J1705" s="140">
        <v>127500</v>
      </c>
      <c r="K1705" s="139" t="s">
        <v>4989</v>
      </c>
      <c r="L1705" s="139" t="s">
        <v>7</v>
      </c>
      <c r="M1705" s="202"/>
    </row>
    <row r="1706" spans="1:13" ht="20.100000000000001" customHeight="1" x14ac:dyDescent="0.25">
      <c r="A1706" s="139">
        <v>2035</v>
      </c>
      <c r="B1706" s="139" t="s">
        <v>6866</v>
      </c>
      <c r="C1706" s="139" t="s">
        <v>6855</v>
      </c>
      <c r="D1706" s="139">
        <v>106.25</v>
      </c>
      <c r="E1706" s="139">
        <v>1200</v>
      </c>
      <c r="F1706" s="140">
        <v>127500</v>
      </c>
      <c r="G1706" s="139">
        <v>0</v>
      </c>
      <c r="H1706" s="140">
        <v>0</v>
      </c>
      <c r="I1706" s="140">
        <v>0</v>
      </c>
      <c r="J1706" s="140">
        <v>127500</v>
      </c>
      <c r="K1706" s="139" t="s">
        <v>4989</v>
      </c>
      <c r="L1706" s="139" t="s">
        <v>7</v>
      </c>
      <c r="M1706" s="202"/>
    </row>
    <row r="1707" spans="1:13" ht="20.100000000000001" customHeight="1" x14ac:dyDescent="0.25">
      <c r="A1707" s="139">
        <v>2036</v>
      </c>
      <c r="B1707" s="139" t="s">
        <v>6867</v>
      </c>
      <c r="C1707" s="139" t="s">
        <v>6855</v>
      </c>
      <c r="D1707" s="139">
        <v>106.25</v>
      </c>
      <c r="E1707" s="139">
        <v>1200</v>
      </c>
      <c r="F1707" s="140">
        <v>127500</v>
      </c>
      <c r="G1707" s="139">
        <v>0</v>
      </c>
      <c r="H1707" s="140">
        <v>0</v>
      </c>
      <c r="I1707" s="140">
        <v>0</v>
      </c>
      <c r="J1707" s="140">
        <v>127500</v>
      </c>
      <c r="K1707" s="139" t="s">
        <v>4989</v>
      </c>
      <c r="L1707" s="139" t="s">
        <v>7</v>
      </c>
      <c r="M1707" s="202"/>
    </row>
    <row r="1708" spans="1:13" ht="20.100000000000001" customHeight="1" x14ac:dyDescent="0.25">
      <c r="A1708" s="139">
        <v>2037</v>
      </c>
      <c r="B1708" s="139" t="s">
        <v>6868</v>
      </c>
      <c r="C1708" s="139" t="s">
        <v>6855</v>
      </c>
      <c r="D1708" s="139">
        <v>106.25</v>
      </c>
      <c r="E1708" s="139">
        <v>1200</v>
      </c>
      <c r="F1708" s="140">
        <v>127500</v>
      </c>
      <c r="G1708" s="139">
        <v>0</v>
      </c>
      <c r="H1708" s="140">
        <v>0</v>
      </c>
      <c r="I1708" s="140">
        <v>0</v>
      </c>
      <c r="J1708" s="140">
        <v>127500</v>
      </c>
      <c r="K1708" s="139" t="s">
        <v>4989</v>
      </c>
      <c r="L1708" s="139" t="s">
        <v>7</v>
      </c>
      <c r="M1708" s="202"/>
    </row>
    <row r="1709" spans="1:13" ht="20.100000000000001" customHeight="1" x14ac:dyDescent="0.25">
      <c r="A1709" s="139">
        <v>2038</v>
      </c>
      <c r="B1709" s="139" t="s">
        <v>6869</v>
      </c>
      <c r="C1709" s="139" t="s">
        <v>6855</v>
      </c>
      <c r="D1709" s="139">
        <v>361.59199999999998</v>
      </c>
      <c r="E1709" s="139">
        <v>1200</v>
      </c>
      <c r="F1709" s="140">
        <v>433910.4</v>
      </c>
      <c r="G1709" s="139">
        <v>0</v>
      </c>
      <c r="H1709" s="140">
        <v>0</v>
      </c>
      <c r="I1709" s="140">
        <v>0</v>
      </c>
      <c r="J1709" s="140">
        <v>433910.4</v>
      </c>
      <c r="K1709" s="139" t="s">
        <v>4989</v>
      </c>
      <c r="L1709" s="139" t="s">
        <v>7</v>
      </c>
      <c r="M1709" s="202"/>
    </row>
    <row r="1710" spans="1:13" ht="20.100000000000001" customHeight="1" x14ac:dyDescent="0.25">
      <c r="A1710" s="139">
        <v>2039</v>
      </c>
      <c r="B1710" s="139" t="s">
        <v>6870</v>
      </c>
      <c r="C1710" s="139" t="s">
        <v>6855</v>
      </c>
      <c r="D1710" s="139">
        <v>1693.873</v>
      </c>
      <c r="E1710" s="139">
        <v>1200</v>
      </c>
      <c r="F1710" s="140">
        <v>2032647.6</v>
      </c>
      <c r="G1710" s="139">
        <v>0</v>
      </c>
      <c r="H1710" s="140">
        <v>0</v>
      </c>
      <c r="I1710" s="140">
        <v>0</v>
      </c>
      <c r="J1710" s="140">
        <v>2032647.6</v>
      </c>
      <c r="K1710" s="139" t="s">
        <v>4989</v>
      </c>
      <c r="L1710" s="139" t="s">
        <v>7</v>
      </c>
      <c r="M1710" s="202"/>
    </row>
    <row r="1711" spans="1:13" ht="20.100000000000001" customHeight="1" x14ac:dyDescent="0.25">
      <c r="A1711" s="139">
        <v>2040</v>
      </c>
      <c r="B1711" s="139" t="s">
        <v>6871</v>
      </c>
      <c r="C1711" s="139" t="s">
        <v>6855</v>
      </c>
      <c r="D1711" s="139">
        <v>247.23500000000001</v>
      </c>
      <c r="E1711" s="139">
        <v>1200</v>
      </c>
      <c r="F1711" s="140">
        <v>296682</v>
      </c>
      <c r="G1711" s="139">
        <v>0</v>
      </c>
      <c r="H1711" s="140">
        <v>0</v>
      </c>
      <c r="I1711" s="140">
        <v>0</v>
      </c>
      <c r="J1711" s="140">
        <v>296682</v>
      </c>
      <c r="K1711" s="139" t="s">
        <v>5229</v>
      </c>
      <c r="L1711" s="139" t="s">
        <v>7</v>
      </c>
      <c r="M1711" s="202"/>
    </row>
    <row r="1712" spans="1:13" ht="20.100000000000001" customHeight="1" x14ac:dyDescent="0.25">
      <c r="A1712" s="139">
        <v>2041</v>
      </c>
      <c r="B1712" s="139" t="s">
        <v>6872</v>
      </c>
      <c r="C1712" s="139" t="s">
        <v>6855</v>
      </c>
      <c r="D1712" s="139">
        <v>114.679</v>
      </c>
      <c r="E1712" s="139">
        <v>1200</v>
      </c>
      <c r="F1712" s="140">
        <v>137614.79999999999</v>
      </c>
      <c r="G1712" s="139">
        <v>0</v>
      </c>
      <c r="H1712" s="140">
        <v>0</v>
      </c>
      <c r="I1712" s="140">
        <v>0</v>
      </c>
      <c r="J1712" s="140">
        <v>137614.79999999999</v>
      </c>
      <c r="K1712" s="139" t="s">
        <v>5229</v>
      </c>
      <c r="L1712" s="139" t="s">
        <v>7</v>
      </c>
      <c r="M1712" s="202"/>
    </row>
    <row r="1713" spans="1:13" ht="20.100000000000001" customHeight="1" x14ac:dyDescent="0.25">
      <c r="A1713" s="139">
        <v>2042</v>
      </c>
      <c r="B1713" s="139" t="s">
        <v>6873</v>
      </c>
      <c r="C1713" s="139" t="s">
        <v>6855</v>
      </c>
      <c r="D1713" s="139">
        <v>485.70600000000002</v>
      </c>
      <c r="E1713" s="139">
        <v>1200</v>
      </c>
      <c r="F1713" s="140">
        <v>582847.19999999995</v>
      </c>
      <c r="G1713" s="139">
        <v>0</v>
      </c>
      <c r="H1713" s="140">
        <v>0</v>
      </c>
      <c r="I1713" s="140">
        <v>0</v>
      </c>
      <c r="J1713" s="140">
        <v>582847.19999999995</v>
      </c>
      <c r="K1713" s="139" t="s">
        <v>5229</v>
      </c>
      <c r="L1713" s="139" t="s">
        <v>7</v>
      </c>
      <c r="M1713" s="202"/>
    </row>
    <row r="1714" spans="1:13" ht="20.100000000000001" customHeight="1" x14ac:dyDescent="0.25">
      <c r="A1714" s="139">
        <v>2043</v>
      </c>
      <c r="B1714" s="139" t="s">
        <v>6874</v>
      </c>
      <c r="C1714" s="139" t="s">
        <v>6855</v>
      </c>
      <c r="D1714" s="139">
        <v>134.70599999999999</v>
      </c>
      <c r="E1714" s="139">
        <v>1200</v>
      </c>
      <c r="F1714" s="140">
        <v>161647.20000000001</v>
      </c>
      <c r="G1714" s="139">
        <v>0</v>
      </c>
      <c r="H1714" s="140">
        <v>0</v>
      </c>
      <c r="I1714" s="140">
        <v>0</v>
      </c>
      <c r="J1714" s="140">
        <v>161647.20000000001</v>
      </c>
      <c r="K1714" s="139" t="s">
        <v>5229</v>
      </c>
      <c r="L1714" s="139" t="s">
        <v>7</v>
      </c>
      <c r="M1714" s="202"/>
    </row>
    <row r="1715" spans="1:13" ht="20.100000000000001" customHeight="1" x14ac:dyDescent="0.25">
      <c r="A1715" s="139">
        <v>2044</v>
      </c>
      <c r="B1715" s="139" t="s">
        <v>6875</v>
      </c>
      <c r="C1715" s="139" t="s">
        <v>6855</v>
      </c>
      <c r="D1715" s="139">
        <v>460.70600000000002</v>
      </c>
      <c r="E1715" s="139">
        <v>1200</v>
      </c>
      <c r="F1715" s="140">
        <v>552847.19999999995</v>
      </c>
      <c r="G1715" s="139">
        <v>0</v>
      </c>
      <c r="H1715" s="140">
        <v>0</v>
      </c>
      <c r="I1715" s="140">
        <v>0</v>
      </c>
      <c r="J1715" s="140">
        <v>552847.19999999995</v>
      </c>
      <c r="K1715" s="139" t="s">
        <v>5229</v>
      </c>
      <c r="L1715" s="139" t="s">
        <v>7</v>
      </c>
      <c r="M1715" s="202"/>
    </row>
    <row r="1716" spans="1:13" ht="20.100000000000001" customHeight="1" x14ac:dyDescent="0.25">
      <c r="A1716" s="139">
        <v>2045</v>
      </c>
      <c r="B1716" s="139" t="s">
        <v>6876</v>
      </c>
      <c r="C1716" s="139" t="s">
        <v>6855</v>
      </c>
      <c r="D1716" s="139">
        <v>134.70699999999999</v>
      </c>
      <c r="E1716" s="139">
        <v>1200</v>
      </c>
      <c r="F1716" s="140">
        <v>161648.4</v>
      </c>
      <c r="G1716" s="139">
        <v>0</v>
      </c>
      <c r="H1716" s="140">
        <v>0</v>
      </c>
      <c r="I1716" s="140">
        <v>0</v>
      </c>
      <c r="J1716" s="140">
        <v>161648.4</v>
      </c>
      <c r="K1716" s="139" t="s">
        <v>5229</v>
      </c>
      <c r="L1716" s="139" t="s">
        <v>7</v>
      </c>
      <c r="M1716" s="202"/>
    </row>
    <row r="1717" spans="1:13" ht="20.100000000000001" customHeight="1" x14ac:dyDescent="0.25">
      <c r="A1717" s="139">
        <v>2046</v>
      </c>
      <c r="B1717" s="139" t="s">
        <v>6852</v>
      </c>
      <c r="C1717" s="139" t="s">
        <v>6855</v>
      </c>
      <c r="D1717" s="139">
        <v>121539.235</v>
      </c>
      <c r="E1717" s="139">
        <v>1200</v>
      </c>
      <c r="F1717" s="140">
        <v>145847082</v>
      </c>
      <c r="G1717" s="139">
        <v>0</v>
      </c>
      <c r="H1717" s="140">
        <v>0</v>
      </c>
      <c r="I1717" s="140">
        <v>0</v>
      </c>
      <c r="J1717" s="140">
        <v>145847082</v>
      </c>
      <c r="K1717" s="139" t="s">
        <v>4982</v>
      </c>
      <c r="L1717" s="139" t="s">
        <v>7</v>
      </c>
      <c r="M1717" s="202"/>
    </row>
    <row r="1718" spans="1:13" ht="20.100000000000001" customHeight="1" x14ac:dyDescent="0.25">
      <c r="A1718" s="139">
        <v>2047</v>
      </c>
      <c r="B1718" s="139" t="s">
        <v>6877</v>
      </c>
      <c r="C1718" s="139" t="s">
        <v>6878</v>
      </c>
      <c r="D1718" s="139">
        <v>1031.81</v>
      </c>
      <c r="E1718" s="139">
        <v>859.1</v>
      </c>
      <c r="F1718" s="140">
        <v>886427.97</v>
      </c>
      <c r="G1718" s="139">
        <v>0</v>
      </c>
      <c r="H1718" s="140">
        <v>0</v>
      </c>
      <c r="I1718" s="140">
        <v>0</v>
      </c>
      <c r="J1718" s="140">
        <v>886427.97</v>
      </c>
      <c r="K1718" s="139" t="s">
        <v>4989</v>
      </c>
      <c r="L1718" s="139" t="s">
        <v>7</v>
      </c>
      <c r="M1718" s="202"/>
    </row>
    <row r="1719" spans="1:13" ht="20.100000000000001" customHeight="1" x14ac:dyDescent="0.25">
      <c r="A1719" s="139">
        <v>2048</v>
      </c>
      <c r="B1719" s="139" t="s">
        <v>6879</v>
      </c>
      <c r="C1719" s="139" t="s">
        <v>6878</v>
      </c>
      <c r="D1719" s="139">
        <v>920.93</v>
      </c>
      <c r="E1719" s="139">
        <v>859.1</v>
      </c>
      <c r="F1719" s="140">
        <v>791170.96</v>
      </c>
      <c r="G1719" s="139">
        <v>0</v>
      </c>
      <c r="H1719" s="140">
        <v>0</v>
      </c>
      <c r="I1719" s="140">
        <v>0</v>
      </c>
      <c r="J1719" s="140">
        <v>791170.96</v>
      </c>
      <c r="K1719" s="139" t="s">
        <v>4989</v>
      </c>
      <c r="L1719" s="139" t="s">
        <v>7</v>
      </c>
      <c r="M1719" s="202"/>
    </row>
    <row r="1720" spans="1:13" ht="20.100000000000001" customHeight="1" x14ac:dyDescent="0.25">
      <c r="A1720" s="139">
        <v>2049</v>
      </c>
      <c r="B1720" s="139" t="s">
        <v>6880</v>
      </c>
      <c r="C1720" s="139" t="s">
        <v>6878</v>
      </c>
      <c r="D1720" s="139">
        <v>839.81</v>
      </c>
      <c r="E1720" s="139">
        <v>859.1</v>
      </c>
      <c r="F1720" s="140">
        <v>721480.77</v>
      </c>
      <c r="G1720" s="139">
        <v>0</v>
      </c>
      <c r="H1720" s="140">
        <v>0</v>
      </c>
      <c r="I1720" s="140">
        <v>0</v>
      </c>
      <c r="J1720" s="140">
        <v>721480.77</v>
      </c>
      <c r="K1720" s="139" t="s">
        <v>4978</v>
      </c>
      <c r="L1720" s="139" t="s">
        <v>7</v>
      </c>
      <c r="M1720" s="202"/>
    </row>
    <row r="1721" spans="1:13" ht="20.100000000000001" customHeight="1" x14ac:dyDescent="0.25">
      <c r="A1721" s="139">
        <v>2050</v>
      </c>
      <c r="B1721" s="139" t="s">
        <v>6881</v>
      </c>
      <c r="C1721" s="139" t="s">
        <v>6878</v>
      </c>
      <c r="D1721" s="139">
        <v>1135.52</v>
      </c>
      <c r="E1721" s="139">
        <v>859.1</v>
      </c>
      <c r="F1721" s="140">
        <v>975525.23</v>
      </c>
      <c r="G1721" s="139">
        <v>0</v>
      </c>
      <c r="H1721" s="140">
        <v>0</v>
      </c>
      <c r="I1721" s="140">
        <v>0</v>
      </c>
      <c r="J1721" s="140">
        <v>975525.23</v>
      </c>
      <c r="K1721" s="139" t="s">
        <v>4978</v>
      </c>
      <c r="L1721" s="139" t="s">
        <v>7</v>
      </c>
      <c r="M1721" s="202"/>
    </row>
    <row r="1722" spans="1:13" ht="20.100000000000001" customHeight="1" x14ac:dyDescent="0.25">
      <c r="A1722" s="139">
        <v>2051</v>
      </c>
      <c r="B1722" s="139" t="s">
        <v>6882</v>
      </c>
      <c r="C1722" s="139" t="s">
        <v>6878</v>
      </c>
      <c r="D1722" s="139">
        <v>681.34</v>
      </c>
      <c r="E1722" s="139">
        <v>859.1</v>
      </c>
      <c r="F1722" s="140">
        <v>585339.18999999994</v>
      </c>
      <c r="G1722" s="139">
        <v>0</v>
      </c>
      <c r="H1722" s="140">
        <v>0</v>
      </c>
      <c r="I1722" s="140">
        <v>0</v>
      </c>
      <c r="J1722" s="140">
        <v>585339.18999999994</v>
      </c>
      <c r="K1722" s="139" t="s">
        <v>4978</v>
      </c>
      <c r="L1722" s="139" t="s">
        <v>7</v>
      </c>
      <c r="M1722" s="202"/>
    </row>
    <row r="1723" spans="1:13" ht="20.100000000000001" customHeight="1" x14ac:dyDescent="0.25">
      <c r="A1723" s="139">
        <v>2052</v>
      </c>
      <c r="B1723" s="139" t="s">
        <v>6883</v>
      </c>
      <c r="C1723" s="139" t="s">
        <v>6878</v>
      </c>
      <c r="D1723" s="139">
        <v>2020.6</v>
      </c>
      <c r="E1723" s="139">
        <v>859.1</v>
      </c>
      <c r="F1723" s="140">
        <v>1735897.46</v>
      </c>
      <c r="G1723" s="139">
        <v>0</v>
      </c>
      <c r="H1723" s="140">
        <v>0</v>
      </c>
      <c r="I1723" s="140">
        <v>0</v>
      </c>
      <c r="J1723" s="140">
        <v>1735897.46</v>
      </c>
      <c r="K1723" s="139" t="s">
        <v>4978</v>
      </c>
      <c r="L1723" s="139" t="s">
        <v>7</v>
      </c>
      <c r="M1723" s="202"/>
    </row>
    <row r="1724" spans="1:13" ht="20.100000000000001" customHeight="1" x14ac:dyDescent="0.25">
      <c r="A1724" s="139">
        <v>2053</v>
      </c>
      <c r="B1724" s="139" t="s">
        <v>6884</v>
      </c>
      <c r="C1724" s="139" t="s">
        <v>6878</v>
      </c>
      <c r="D1724" s="139">
        <v>947.29</v>
      </c>
      <c r="E1724" s="139">
        <v>859.1</v>
      </c>
      <c r="F1724" s="140">
        <v>813816.84</v>
      </c>
      <c r="G1724" s="139">
        <v>0</v>
      </c>
      <c r="H1724" s="140">
        <v>0</v>
      </c>
      <c r="I1724" s="140">
        <v>0</v>
      </c>
      <c r="J1724" s="140">
        <v>813816.84</v>
      </c>
      <c r="K1724" s="139" t="s">
        <v>4978</v>
      </c>
      <c r="L1724" s="139" t="s">
        <v>7</v>
      </c>
      <c r="M1724" s="202"/>
    </row>
    <row r="1725" spans="1:13" ht="20.100000000000001" customHeight="1" x14ac:dyDescent="0.25">
      <c r="A1725" s="139">
        <v>2054</v>
      </c>
      <c r="B1725" s="139" t="s">
        <v>6885</v>
      </c>
      <c r="C1725" s="139" t="s">
        <v>6878</v>
      </c>
      <c r="D1725" s="139">
        <v>615.26</v>
      </c>
      <c r="E1725" s="139">
        <v>859.1</v>
      </c>
      <c r="F1725" s="140">
        <v>528569.87</v>
      </c>
      <c r="G1725" s="139">
        <v>0</v>
      </c>
      <c r="H1725" s="140">
        <v>0</v>
      </c>
      <c r="I1725" s="140">
        <v>0</v>
      </c>
      <c r="J1725" s="140">
        <v>528569.87</v>
      </c>
      <c r="K1725" s="139" t="s">
        <v>4978</v>
      </c>
      <c r="L1725" s="139" t="s">
        <v>7</v>
      </c>
      <c r="M1725" s="202"/>
    </row>
    <row r="1726" spans="1:13" ht="20.100000000000001" customHeight="1" x14ac:dyDescent="0.25">
      <c r="A1726" s="139">
        <v>2055</v>
      </c>
      <c r="B1726" s="139" t="s">
        <v>6886</v>
      </c>
      <c r="C1726" s="139" t="s">
        <v>6878</v>
      </c>
      <c r="D1726" s="139">
        <v>4459.84</v>
      </c>
      <c r="E1726" s="139">
        <v>1348.34</v>
      </c>
      <c r="F1726" s="140">
        <v>6013369.4900000002</v>
      </c>
      <c r="G1726" s="139">
        <v>0</v>
      </c>
      <c r="H1726" s="140">
        <v>0</v>
      </c>
      <c r="I1726" s="140">
        <v>0</v>
      </c>
      <c r="J1726" s="140">
        <v>6013369.4900000002</v>
      </c>
      <c r="K1726" s="139" t="s">
        <v>4980</v>
      </c>
      <c r="L1726" s="139" t="s">
        <v>7</v>
      </c>
      <c r="M1726" s="202"/>
    </row>
    <row r="1727" spans="1:13" ht="20.100000000000001" customHeight="1" x14ac:dyDescent="0.25">
      <c r="A1727" s="139">
        <v>2056</v>
      </c>
      <c r="B1727" s="139" t="s">
        <v>6887</v>
      </c>
      <c r="C1727" s="139" t="s">
        <v>6878</v>
      </c>
      <c r="D1727" s="139">
        <v>16763.079000000002</v>
      </c>
      <c r="E1727" s="139">
        <v>859.1</v>
      </c>
      <c r="F1727" s="140">
        <v>14401161.17</v>
      </c>
      <c r="G1727" s="139">
        <v>0</v>
      </c>
      <c r="H1727" s="140">
        <v>0</v>
      </c>
      <c r="I1727" s="140">
        <v>0</v>
      </c>
      <c r="J1727" s="140">
        <v>14401161.17</v>
      </c>
      <c r="K1727" s="139" t="s">
        <v>4980</v>
      </c>
      <c r="L1727" s="139" t="s">
        <v>8</v>
      </c>
      <c r="M1727" s="202"/>
    </row>
    <row r="1728" spans="1:13" ht="20.100000000000001" customHeight="1" x14ac:dyDescent="0.25">
      <c r="A1728" s="139">
        <v>2057</v>
      </c>
      <c r="B1728" s="139" t="s">
        <v>6888</v>
      </c>
      <c r="C1728" s="139" t="s">
        <v>6878</v>
      </c>
      <c r="D1728" s="139">
        <v>9764.41</v>
      </c>
      <c r="E1728" s="139">
        <v>859.1</v>
      </c>
      <c r="F1728" s="140">
        <v>8388604.6299999999</v>
      </c>
      <c r="G1728" s="139">
        <v>0</v>
      </c>
      <c r="H1728" s="140">
        <v>0</v>
      </c>
      <c r="I1728" s="140">
        <v>0</v>
      </c>
      <c r="J1728" s="140">
        <v>8388604.6299999999</v>
      </c>
      <c r="K1728" s="139" t="s">
        <v>5010</v>
      </c>
      <c r="L1728" s="139" t="s">
        <v>7</v>
      </c>
      <c r="M1728" s="202"/>
    </row>
    <row r="1729" spans="1:13" ht="20.100000000000001" customHeight="1" x14ac:dyDescent="0.25">
      <c r="A1729" s="139">
        <v>2058</v>
      </c>
      <c r="B1729" s="139" t="s">
        <v>6889</v>
      </c>
      <c r="C1729" s="139" t="s">
        <v>6878</v>
      </c>
      <c r="D1729" s="139">
        <v>4098.3599999999997</v>
      </c>
      <c r="E1729" s="139">
        <v>859.1</v>
      </c>
      <c r="F1729" s="140">
        <v>3520901.08</v>
      </c>
      <c r="G1729" s="139">
        <v>0</v>
      </c>
      <c r="H1729" s="140">
        <v>0</v>
      </c>
      <c r="I1729" s="140">
        <v>0</v>
      </c>
      <c r="J1729" s="140">
        <v>3520901.08</v>
      </c>
      <c r="K1729" s="139" t="s">
        <v>5010</v>
      </c>
      <c r="L1729" s="139" t="s">
        <v>7</v>
      </c>
      <c r="M1729" s="202"/>
    </row>
    <row r="1730" spans="1:13" ht="20.100000000000001" customHeight="1" x14ac:dyDescent="0.25">
      <c r="A1730" s="139">
        <v>2059</v>
      </c>
      <c r="B1730" s="139" t="s">
        <v>6890</v>
      </c>
      <c r="C1730" s="139" t="s">
        <v>6878</v>
      </c>
      <c r="D1730" s="139">
        <v>33682.230000000003</v>
      </c>
      <c r="E1730" s="139">
        <v>859.1</v>
      </c>
      <c r="F1730" s="140">
        <v>28936403.789999999</v>
      </c>
      <c r="G1730" s="139">
        <v>0</v>
      </c>
      <c r="H1730" s="140">
        <v>0</v>
      </c>
      <c r="I1730" s="140">
        <v>0</v>
      </c>
      <c r="J1730" s="140">
        <v>28936403.789999999</v>
      </c>
      <c r="K1730" s="139" t="s">
        <v>5010</v>
      </c>
      <c r="L1730" s="139" t="s">
        <v>7</v>
      </c>
      <c r="M1730" s="202"/>
    </row>
    <row r="1731" spans="1:13" ht="20.100000000000001" customHeight="1" x14ac:dyDescent="0.25">
      <c r="A1731" s="139">
        <v>2060</v>
      </c>
      <c r="B1731" s="139" t="s">
        <v>6891</v>
      </c>
      <c r="C1731" s="139" t="s">
        <v>6878</v>
      </c>
      <c r="D1731" s="139">
        <v>16056.02</v>
      </c>
      <c r="E1731" s="139">
        <v>859.1</v>
      </c>
      <c r="F1731" s="140">
        <v>13793726.779999999</v>
      </c>
      <c r="G1731" s="139">
        <v>0</v>
      </c>
      <c r="H1731" s="140">
        <v>0</v>
      </c>
      <c r="I1731" s="140">
        <v>0</v>
      </c>
      <c r="J1731" s="140">
        <v>13793726.779999999</v>
      </c>
      <c r="K1731" s="139" t="s">
        <v>5010</v>
      </c>
      <c r="L1731" s="139" t="s">
        <v>7</v>
      </c>
      <c r="M1731" s="202"/>
    </row>
    <row r="1732" spans="1:13" ht="20.100000000000001" customHeight="1" x14ac:dyDescent="0.25">
      <c r="A1732" s="139">
        <v>2061</v>
      </c>
      <c r="B1732" s="139" t="s">
        <v>6892</v>
      </c>
      <c r="C1732" s="139" t="s">
        <v>6878</v>
      </c>
      <c r="D1732" s="139">
        <v>12354.25</v>
      </c>
      <c r="E1732" s="139">
        <v>859.1</v>
      </c>
      <c r="F1732" s="140">
        <v>10613536.18</v>
      </c>
      <c r="G1732" s="139">
        <v>0</v>
      </c>
      <c r="H1732" s="140">
        <v>0</v>
      </c>
      <c r="I1732" s="140">
        <v>0</v>
      </c>
      <c r="J1732" s="140">
        <v>10613536.18</v>
      </c>
      <c r="K1732" s="139" t="s">
        <v>5010</v>
      </c>
      <c r="L1732" s="139" t="s">
        <v>7</v>
      </c>
      <c r="M1732" s="202"/>
    </row>
    <row r="1733" spans="1:13" ht="20.100000000000001" customHeight="1" x14ac:dyDescent="0.25">
      <c r="A1733" s="139">
        <v>2062</v>
      </c>
      <c r="B1733" s="139" t="s">
        <v>6893</v>
      </c>
      <c r="C1733" s="139" t="s">
        <v>6878</v>
      </c>
      <c r="D1733" s="139">
        <v>5451.17</v>
      </c>
      <c r="E1733" s="139">
        <v>859.1</v>
      </c>
      <c r="F1733" s="140">
        <v>4683100.1500000004</v>
      </c>
      <c r="G1733" s="139">
        <v>0</v>
      </c>
      <c r="H1733" s="140">
        <v>0</v>
      </c>
      <c r="I1733" s="140">
        <v>0</v>
      </c>
      <c r="J1733" s="140">
        <v>4683100.1500000004</v>
      </c>
      <c r="K1733" s="139" t="s">
        <v>5010</v>
      </c>
      <c r="L1733" s="139" t="s">
        <v>7</v>
      </c>
      <c r="M1733" s="202"/>
    </row>
    <row r="1734" spans="1:13" ht="20.100000000000001" customHeight="1" x14ac:dyDescent="0.25">
      <c r="A1734" s="139">
        <v>2063</v>
      </c>
      <c r="B1734" s="139" t="s">
        <v>6894</v>
      </c>
      <c r="C1734" s="139" t="s">
        <v>6878</v>
      </c>
      <c r="D1734" s="139">
        <v>17957.759999999998</v>
      </c>
      <c r="E1734" s="139">
        <v>859.1</v>
      </c>
      <c r="F1734" s="140">
        <v>15427511.619999999</v>
      </c>
      <c r="G1734" s="139">
        <v>0</v>
      </c>
      <c r="H1734" s="140">
        <v>0</v>
      </c>
      <c r="I1734" s="140">
        <v>0</v>
      </c>
      <c r="J1734" s="140">
        <v>15427511.619999999</v>
      </c>
      <c r="K1734" s="139" t="s">
        <v>5010</v>
      </c>
      <c r="L1734" s="139" t="s">
        <v>7</v>
      </c>
      <c r="M1734" s="202"/>
    </row>
    <row r="1735" spans="1:13" ht="20.100000000000001" customHeight="1" x14ac:dyDescent="0.25">
      <c r="A1735" s="139">
        <v>2064</v>
      </c>
      <c r="B1735" s="139" t="s">
        <v>6895</v>
      </c>
      <c r="C1735" s="139" t="s">
        <v>6878</v>
      </c>
      <c r="D1735" s="139">
        <v>5972.12</v>
      </c>
      <c r="E1735" s="139">
        <v>859.1</v>
      </c>
      <c r="F1735" s="140">
        <v>5130648.29</v>
      </c>
      <c r="G1735" s="139">
        <v>0</v>
      </c>
      <c r="H1735" s="140">
        <v>0</v>
      </c>
      <c r="I1735" s="140">
        <v>0</v>
      </c>
      <c r="J1735" s="140">
        <v>5130648.29</v>
      </c>
      <c r="K1735" s="139" t="s">
        <v>5010</v>
      </c>
      <c r="L1735" s="139" t="s">
        <v>7</v>
      </c>
      <c r="M1735" s="202"/>
    </row>
    <row r="1736" spans="1:13" ht="20.100000000000001" customHeight="1" x14ac:dyDescent="0.25">
      <c r="A1736" s="139">
        <v>2065</v>
      </c>
      <c r="B1736" s="139" t="s">
        <v>5904</v>
      </c>
      <c r="C1736" s="139" t="s">
        <v>6878</v>
      </c>
      <c r="D1736" s="139">
        <v>64146.966</v>
      </c>
      <c r="E1736" s="139">
        <v>859.1</v>
      </c>
      <c r="F1736" s="140">
        <v>55108658.490000002</v>
      </c>
      <c r="G1736" s="139">
        <v>0</v>
      </c>
      <c r="H1736" s="140">
        <v>0</v>
      </c>
      <c r="I1736" s="140">
        <v>0</v>
      </c>
      <c r="J1736" s="140">
        <v>55108658.490000002</v>
      </c>
      <c r="K1736" s="139" t="s">
        <v>4982</v>
      </c>
      <c r="L1736" s="139" t="s">
        <v>7</v>
      </c>
      <c r="M1736" s="202"/>
    </row>
    <row r="1737" spans="1:13" ht="20.100000000000001" customHeight="1" x14ac:dyDescent="0.25">
      <c r="A1737" s="139">
        <v>2066</v>
      </c>
      <c r="B1737" s="139" t="s">
        <v>6896</v>
      </c>
      <c r="C1737" s="139" t="s">
        <v>6897</v>
      </c>
      <c r="D1737" s="139">
        <v>1579.11</v>
      </c>
      <c r="E1737" s="139">
        <v>1300</v>
      </c>
      <c r="F1737" s="140">
        <v>2052843</v>
      </c>
      <c r="G1737" s="139">
        <v>0</v>
      </c>
      <c r="H1737" s="140">
        <v>0</v>
      </c>
      <c r="I1737" s="140">
        <v>0</v>
      </c>
      <c r="J1737" s="140">
        <v>2052843</v>
      </c>
      <c r="K1737" s="139" t="s">
        <v>4978</v>
      </c>
      <c r="L1737" s="139" t="s">
        <v>7</v>
      </c>
      <c r="M1737" s="202"/>
    </row>
    <row r="1738" spans="1:13" ht="20.100000000000001" customHeight="1" x14ac:dyDescent="0.25">
      <c r="A1738" s="139">
        <v>2067</v>
      </c>
      <c r="B1738" s="139" t="s">
        <v>6898</v>
      </c>
      <c r="C1738" s="139" t="s">
        <v>6897</v>
      </c>
      <c r="D1738" s="139">
        <v>444.19</v>
      </c>
      <c r="E1738" s="139">
        <v>1300</v>
      </c>
      <c r="F1738" s="140">
        <v>577447</v>
      </c>
      <c r="G1738" s="139">
        <v>0</v>
      </c>
      <c r="H1738" s="140">
        <v>0</v>
      </c>
      <c r="I1738" s="140">
        <v>0</v>
      </c>
      <c r="J1738" s="140">
        <v>577447</v>
      </c>
      <c r="K1738" s="139" t="s">
        <v>4978</v>
      </c>
      <c r="L1738" s="139" t="s">
        <v>7</v>
      </c>
      <c r="M1738" s="202"/>
    </row>
    <row r="1739" spans="1:13" ht="20.100000000000001" customHeight="1" x14ac:dyDescent="0.25">
      <c r="A1739" s="139">
        <v>2068</v>
      </c>
      <c r="B1739" s="139" t="s">
        <v>6899</v>
      </c>
      <c r="C1739" s="139" t="s">
        <v>6897</v>
      </c>
      <c r="D1739" s="139">
        <v>2497.65</v>
      </c>
      <c r="E1739" s="139">
        <v>1300</v>
      </c>
      <c r="F1739" s="140">
        <v>3246945</v>
      </c>
      <c r="G1739" s="139">
        <v>0</v>
      </c>
      <c r="H1739" s="140">
        <v>0</v>
      </c>
      <c r="I1739" s="140">
        <v>0</v>
      </c>
      <c r="J1739" s="140">
        <v>3246945</v>
      </c>
      <c r="K1739" s="139" t="s">
        <v>4978</v>
      </c>
      <c r="L1739" s="139" t="s">
        <v>7</v>
      </c>
      <c r="M1739" s="202"/>
    </row>
    <row r="1740" spans="1:13" ht="20.100000000000001" customHeight="1" x14ac:dyDescent="0.25">
      <c r="A1740" s="139">
        <v>2069</v>
      </c>
      <c r="B1740" s="139" t="s">
        <v>6900</v>
      </c>
      <c r="C1740" s="139" t="s">
        <v>6897</v>
      </c>
      <c r="D1740" s="139">
        <v>2672.23</v>
      </c>
      <c r="E1740" s="139">
        <v>1300</v>
      </c>
      <c r="F1740" s="140">
        <v>3473899</v>
      </c>
      <c r="G1740" s="139">
        <v>0</v>
      </c>
      <c r="H1740" s="140">
        <v>0</v>
      </c>
      <c r="I1740" s="140">
        <v>0</v>
      </c>
      <c r="J1740" s="140">
        <v>3473899</v>
      </c>
      <c r="K1740" s="139" t="s">
        <v>4978</v>
      </c>
      <c r="L1740" s="139" t="s">
        <v>7</v>
      </c>
      <c r="M1740" s="202"/>
    </row>
    <row r="1741" spans="1:13" ht="20.100000000000001" customHeight="1" x14ac:dyDescent="0.25">
      <c r="A1741" s="139">
        <v>2070</v>
      </c>
      <c r="B1741" s="139" t="s">
        <v>6901</v>
      </c>
      <c r="C1741" s="139" t="s">
        <v>6897</v>
      </c>
      <c r="D1741" s="139">
        <v>718.1</v>
      </c>
      <c r="E1741" s="139">
        <v>1300</v>
      </c>
      <c r="F1741" s="140">
        <v>933530</v>
      </c>
      <c r="G1741" s="139">
        <v>0</v>
      </c>
      <c r="H1741" s="140">
        <v>0</v>
      </c>
      <c r="I1741" s="140">
        <v>0</v>
      </c>
      <c r="J1741" s="140">
        <v>933530</v>
      </c>
      <c r="K1741" s="139" t="s">
        <v>4978</v>
      </c>
      <c r="L1741" s="139" t="s">
        <v>7</v>
      </c>
      <c r="M1741" s="202"/>
    </row>
    <row r="1742" spans="1:13" ht="20.100000000000001" customHeight="1" x14ac:dyDescent="0.25">
      <c r="A1742" s="139">
        <v>2071</v>
      </c>
      <c r="B1742" s="139" t="s">
        <v>6902</v>
      </c>
      <c r="C1742" s="139" t="s">
        <v>6897</v>
      </c>
      <c r="D1742" s="139">
        <v>2602.6</v>
      </c>
      <c r="E1742" s="139">
        <v>1300</v>
      </c>
      <c r="F1742" s="140">
        <v>3383380</v>
      </c>
      <c r="G1742" s="139">
        <v>0</v>
      </c>
      <c r="H1742" s="140">
        <v>0</v>
      </c>
      <c r="I1742" s="140">
        <v>0</v>
      </c>
      <c r="J1742" s="140">
        <v>3383380</v>
      </c>
      <c r="K1742" s="139" t="s">
        <v>4978</v>
      </c>
      <c r="L1742" s="139" t="s">
        <v>7</v>
      </c>
      <c r="M1742" s="202"/>
    </row>
    <row r="1743" spans="1:13" ht="20.100000000000001" customHeight="1" x14ac:dyDescent="0.25">
      <c r="A1743" s="139">
        <v>2072</v>
      </c>
      <c r="B1743" s="139" t="s">
        <v>6903</v>
      </c>
      <c r="C1743" s="139" t="s">
        <v>6897</v>
      </c>
      <c r="D1743" s="139">
        <v>5813.66</v>
      </c>
      <c r="E1743" s="139">
        <v>1300</v>
      </c>
      <c r="F1743" s="140">
        <v>7557758</v>
      </c>
      <c r="G1743" s="139">
        <v>0</v>
      </c>
      <c r="H1743" s="140">
        <v>0</v>
      </c>
      <c r="I1743" s="140">
        <v>0</v>
      </c>
      <c r="J1743" s="140">
        <v>7557758</v>
      </c>
      <c r="K1743" s="139" t="s">
        <v>4978</v>
      </c>
      <c r="L1743" s="139" t="s">
        <v>7</v>
      </c>
      <c r="M1743" s="202"/>
    </row>
    <row r="1744" spans="1:13" ht="20.100000000000001" customHeight="1" x14ac:dyDescent="0.25">
      <c r="A1744" s="139">
        <v>2073</v>
      </c>
      <c r="B1744" s="139" t="s">
        <v>6904</v>
      </c>
      <c r="C1744" s="139" t="s">
        <v>6897</v>
      </c>
      <c r="D1744" s="139">
        <v>9145.8700000000008</v>
      </c>
      <c r="E1744" s="139">
        <v>1300</v>
      </c>
      <c r="F1744" s="140">
        <v>11889631</v>
      </c>
      <c r="G1744" s="139">
        <v>0</v>
      </c>
      <c r="H1744" s="140">
        <v>0</v>
      </c>
      <c r="I1744" s="140">
        <v>0</v>
      </c>
      <c r="J1744" s="140">
        <v>11889631</v>
      </c>
      <c r="K1744" s="139" t="s">
        <v>4980</v>
      </c>
      <c r="L1744" s="139" t="s">
        <v>7</v>
      </c>
      <c r="M1744" s="202"/>
    </row>
    <row r="1745" spans="1:13" ht="20.100000000000001" customHeight="1" x14ac:dyDescent="0.25">
      <c r="A1745" s="139">
        <v>2076</v>
      </c>
      <c r="B1745" s="139" t="s">
        <v>6905</v>
      </c>
      <c r="C1745" s="139" t="s">
        <v>6897</v>
      </c>
      <c r="D1745" s="139">
        <v>6180.8</v>
      </c>
      <c r="E1745" s="139">
        <v>1300</v>
      </c>
      <c r="F1745" s="140">
        <v>8035040</v>
      </c>
      <c r="G1745" s="139">
        <v>0</v>
      </c>
      <c r="H1745" s="140">
        <v>0</v>
      </c>
      <c r="I1745" s="140">
        <v>0</v>
      </c>
      <c r="J1745" s="140">
        <v>8035040</v>
      </c>
      <c r="K1745" s="139" t="s">
        <v>4980</v>
      </c>
      <c r="L1745" s="139" t="s">
        <v>7</v>
      </c>
      <c r="M1745" s="202"/>
    </row>
    <row r="1746" spans="1:13" ht="20.100000000000001" customHeight="1" x14ac:dyDescent="0.25">
      <c r="A1746" s="139">
        <v>2078</v>
      </c>
      <c r="B1746" s="139" t="s">
        <v>6906</v>
      </c>
      <c r="C1746" s="139" t="s">
        <v>6897</v>
      </c>
      <c r="D1746" s="139">
        <v>105.99</v>
      </c>
      <c r="E1746" s="139">
        <v>1300</v>
      </c>
      <c r="F1746" s="140">
        <v>137787</v>
      </c>
      <c r="G1746" s="139">
        <v>0</v>
      </c>
      <c r="H1746" s="140">
        <v>0</v>
      </c>
      <c r="I1746" s="140">
        <v>0</v>
      </c>
      <c r="J1746" s="140">
        <v>137787</v>
      </c>
      <c r="K1746" s="139" t="s">
        <v>5229</v>
      </c>
      <c r="L1746" s="139" t="s">
        <v>7</v>
      </c>
      <c r="M1746" s="202"/>
    </row>
    <row r="1747" spans="1:13" ht="20.100000000000001" customHeight="1" x14ac:dyDescent="0.25">
      <c r="A1747" s="139">
        <v>2079</v>
      </c>
      <c r="B1747" s="139" t="s">
        <v>6907</v>
      </c>
      <c r="C1747" s="139" t="s">
        <v>6897</v>
      </c>
      <c r="D1747" s="139">
        <v>309</v>
      </c>
      <c r="E1747" s="139">
        <v>1300</v>
      </c>
      <c r="F1747" s="140">
        <v>401700</v>
      </c>
      <c r="G1747" s="139">
        <v>0</v>
      </c>
      <c r="H1747" s="140">
        <v>0</v>
      </c>
      <c r="I1747" s="140">
        <v>0</v>
      </c>
      <c r="J1747" s="140">
        <v>401700</v>
      </c>
      <c r="K1747" s="139" t="s">
        <v>5229</v>
      </c>
      <c r="L1747" s="139" t="s">
        <v>7</v>
      </c>
      <c r="M1747" s="202"/>
    </row>
    <row r="1748" spans="1:13" ht="20.100000000000001" customHeight="1" x14ac:dyDescent="0.25">
      <c r="A1748" s="139">
        <v>2080</v>
      </c>
      <c r="B1748" s="139" t="s">
        <v>6908</v>
      </c>
      <c r="C1748" s="139" t="s">
        <v>6897</v>
      </c>
      <c r="D1748" s="139">
        <v>169.69</v>
      </c>
      <c r="E1748" s="139">
        <v>1300</v>
      </c>
      <c r="F1748" s="140">
        <v>220597</v>
      </c>
      <c r="G1748" s="139">
        <v>0</v>
      </c>
      <c r="H1748" s="140">
        <v>0</v>
      </c>
      <c r="I1748" s="140">
        <v>0</v>
      </c>
      <c r="J1748" s="140">
        <v>220597</v>
      </c>
      <c r="K1748" s="139" t="s">
        <v>5229</v>
      </c>
      <c r="L1748" s="139" t="s">
        <v>7</v>
      </c>
      <c r="M1748" s="202"/>
    </row>
    <row r="1749" spans="1:13" ht="20.100000000000001" customHeight="1" x14ac:dyDescent="0.25">
      <c r="A1749" s="139">
        <v>2081</v>
      </c>
      <c r="B1749" s="139" t="s">
        <v>6909</v>
      </c>
      <c r="C1749" s="139" t="s">
        <v>6897</v>
      </c>
      <c r="D1749" s="139">
        <v>298.82</v>
      </c>
      <c r="E1749" s="139">
        <v>1300</v>
      </c>
      <c r="F1749" s="140">
        <v>388466</v>
      </c>
      <c r="G1749" s="139">
        <v>0</v>
      </c>
      <c r="H1749" s="140">
        <v>0</v>
      </c>
      <c r="I1749" s="140">
        <v>0</v>
      </c>
      <c r="J1749" s="140">
        <v>388466</v>
      </c>
      <c r="K1749" s="139" t="s">
        <v>5229</v>
      </c>
      <c r="L1749" s="139" t="s">
        <v>7</v>
      </c>
      <c r="M1749" s="202"/>
    </row>
    <row r="1750" spans="1:13" ht="20.100000000000001" customHeight="1" x14ac:dyDescent="0.25">
      <c r="A1750" s="139">
        <v>2082</v>
      </c>
      <c r="B1750" s="139" t="s">
        <v>6910</v>
      </c>
      <c r="C1750" s="139" t="s">
        <v>6897</v>
      </c>
      <c r="D1750" s="139">
        <v>106.25</v>
      </c>
      <c r="E1750" s="139">
        <v>1300</v>
      </c>
      <c r="F1750" s="140">
        <v>138125</v>
      </c>
      <c r="G1750" s="139">
        <v>0</v>
      </c>
      <c r="H1750" s="140">
        <v>0</v>
      </c>
      <c r="I1750" s="140">
        <v>0</v>
      </c>
      <c r="J1750" s="140">
        <v>138125</v>
      </c>
      <c r="K1750" s="139" t="s">
        <v>5229</v>
      </c>
      <c r="L1750" s="139" t="s">
        <v>7</v>
      </c>
      <c r="M1750" s="202"/>
    </row>
    <row r="1751" spans="1:13" ht="20.100000000000001" customHeight="1" x14ac:dyDescent="0.25">
      <c r="A1751" s="139">
        <v>2083</v>
      </c>
      <c r="B1751" s="139" t="s">
        <v>6911</v>
      </c>
      <c r="C1751" s="139" t="s">
        <v>6897</v>
      </c>
      <c r="D1751" s="139">
        <v>660.19</v>
      </c>
      <c r="E1751" s="139">
        <v>1300</v>
      </c>
      <c r="F1751" s="140">
        <v>858247</v>
      </c>
      <c r="G1751" s="139">
        <v>0</v>
      </c>
      <c r="H1751" s="140">
        <v>0</v>
      </c>
      <c r="I1751" s="140">
        <v>0</v>
      </c>
      <c r="J1751" s="140">
        <v>858247</v>
      </c>
      <c r="K1751" s="139" t="s">
        <v>4989</v>
      </c>
      <c r="L1751" s="139" t="s">
        <v>7</v>
      </c>
      <c r="M1751" s="202"/>
    </row>
    <row r="1752" spans="1:13" ht="20.100000000000001" customHeight="1" x14ac:dyDescent="0.25">
      <c r="A1752" s="139">
        <v>2084</v>
      </c>
      <c r="B1752" s="139" t="s">
        <v>6912</v>
      </c>
      <c r="C1752" s="139" t="s">
        <v>6897</v>
      </c>
      <c r="D1752" s="139">
        <v>706.71</v>
      </c>
      <c r="E1752" s="139">
        <v>1300</v>
      </c>
      <c r="F1752" s="140">
        <v>918723</v>
      </c>
      <c r="G1752" s="139">
        <v>0</v>
      </c>
      <c r="H1752" s="140">
        <v>0</v>
      </c>
      <c r="I1752" s="140">
        <v>0</v>
      </c>
      <c r="J1752" s="140">
        <v>918723</v>
      </c>
      <c r="K1752" s="139" t="s">
        <v>4989</v>
      </c>
      <c r="L1752" s="139" t="s">
        <v>7</v>
      </c>
      <c r="M1752" s="202"/>
    </row>
    <row r="1753" spans="1:13" ht="20.100000000000001" customHeight="1" x14ac:dyDescent="0.25">
      <c r="A1753" s="139">
        <v>2085</v>
      </c>
      <c r="B1753" s="139" t="s">
        <v>6913</v>
      </c>
      <c r="C1753" s="139" t="s">
        <v>6897</v>
      </c>
      <c r="D1753" s="139">
        <v>2584.4899999999998</v>
      </c>
      <c r="E1753" s="139">
        <v>1300</v>
      </c>
      <c r="F1753" s="140">
        <v>3359837</v>
      </c>
      <c r="G1753" s="139">
        <v>0</v>
      </c>
      <c r="H1753" s="140">
        <v>0</v>
      </c>
      <c r="I1753" s="140">
        <v>0</v>
      </c>
      <c r="J1753" s="140">
        <v>3359837</v>
      </c>
      <c r="K1753" s="139" t="s">
        <v>4989</v>
      </c>
      <c r="L1753" s="139" t="s">
        <v>7</v>
      </c>
      <c r="M1753" s="202"/>
    </row>
    <row r="1754" spans="1:13" ht="20.100000000000001" customHeight="1" x14ac:dyDescent="0.25">
      <c r="A1754" s="139">
        <v>2086</v>
      </c>
      <c r="B1754" s="139" t="s">
        <v>6914</v>
      </c>
      <c r="C1754" s="139" t="s">
        <v>6897</v>
      </c>
      <c r="D1754" s="139">
        <v>2685.22</v>
      </c>
      <c r="E1754" s="139">
        <v>1300</v>
      </c>
      <c r="F1754" s="140">
        <v>3490786</v>
      </c>
      <c r="G1754" s="139">
        <v>0</v>
      </c>
      <c r="H1754" s="140">
        <v>0</v>
      </c>
      <c r="I1754" s="140">
        <v>0</v>
      </c>
      <c r="J1754" s="140">
        <v>3490786</v>
      </c>
      <c r="K1754" s="139" t="s">
        <v>4989</v>
      </c>
      <c r="L1754" s="139" t="s">
        <v>7</v>
      </c>
      <c r="M1754" s="202"/>
    </row>
    <row r="1755" spans="1:13" ht="20.100000000000001" customHeight="1" x14ac:dyDescent="0.25">
      <c r="A1755" s="139">
        <v>2087</v>
      </c>
      <c r="B1755" s="139" t="s">
        <v>6915</v>
      </c>
      <c r="C1755" s="139" t="s">
        <v>6897</v>
      </c>
      <c r="D1755" s="139">
        <v>3914.02</v>
      </c>
      <c r="E1755" s="139">
        <v>1300</v>
      </c>
      <c r="F1755" s="140">
        <v>5088226</v>
      </c>
      <c r="G1755" s="139">
        <v>0</v>
      </c>
      <c r="H1755" s="140">
        <v>0</v>
      </c>
      <c r="I1755" s="140">
        <v>0</v>
      </c>
      <c r="J1755" s="140">
        <v>5088226</v>
      </c>
      <c r="K1755" s="139" t="s">
        <v>4989</v>
      </c>
      <c r="L1755" s="139" t="s">
        <v>7</v>
      </c>
      <c r="M1755" s="202"/>
    </row>
    <row r="1756" spans="1:13" ht="20.100000000000001" customHeight="1" x14ac:dyDescent="0.25">
      <c r="A1756" s="139">
        <v>2088</v>
      </c>
      <c r="B1756" s="139" t="s">
        <v>6916</v>
      </c>
      <c r="C1756" s="139" t="s">
        <v>6897</v>
      </c>
      <c r="D1756" s="139">
        <v>4387.74</v>
      </c>
      <c r="E1756" s="139">
        <v>1300</v>
      </c>
      <c r="F1756" s="140">
        <v>5704062</v>
      </c>
      <c r="G1756" s="139">
        <v>0</v>
      </c>
      <c r="H1756" s="140">
        <v>0</v>
      </c>
      <c r="I1756" s="140">
        <v>0</v>
      </c>
      <c r="J1756" s="140">
        <v>5704062</v>
      </c>
      <c r="K1756" s="139" t="s">
        <v>4989</v>
      </c>
      <c r="L1756" s="139" t="s">
        <v>7</v>
      </c>
      <c r="M1756" s="202"/>
    </row>
    <row r="1757" spans="1:13" ht="20.100000000000001" customHeight="1" x14ac:dyDescent="0.25">
      <c r="A1757" s="139">
        <v>2089</v>
      </c>
      <c r="B1757" s="139" t="s">
        <v>6917</v>
      </c>
      <c r="C1757" s="139" t="s">
        <v>6897</v>
      </c>
      <c r="D1757" s="139">
        <v>115.3</v>
      </c>
      <c r="E1757" s="139">
        <v>1300</v>
      </c>
      <c r="F1757" s="140">
        <v>149890</v>
      </c>
      <c r="G1757" s="139">
        <v>0</v>
      </c>
      <c r="H1757" s="140">
        <v>0</v>
      </c>
      <c r="I1757" s="140">
        <v>0</v>
      </c>
      <c r="J1757" s="140">
        <v>149890</v>
      </c>
      <c r="K1757" s="139" t="s">
        <v>4989</v>
      </c>
      <c r="L1757" s="139" t="s">
        <v>7</v>
      </c>
      <c r="M1757" s="202"/>
    </row>
    <row r="1758" spans="1:13" ht="20.100000000000001" customHeight="1" x14ac:dyDescent="0.25">
      <c r="A1758" s="139">
        <v>2090</v>
      </c>
      <c r="B1758" s="139" t="s">
        <v>6918</v>
      </c>
      <c r="C1758" s="139" t="s">
        <v>6897</v>
      </c>
      <c r="D1758" s="139">
        <v>1532.13</v>
      </c>
      <c r="E1758" s="139">
        <v>1300</v>
      </c>
      <c r="F1758" s="140">
        <v>1991769</v>
      </c>
      <c r="G1758" s="139">
        <v>0</v>
      </c>
      <c r="H1758" s="140">
        <v>0</v>
      </c>
      <c r="I1758" s="140">
        <v>0</v>
      </c>
      <c r="J1758" s="140">
        <v>1991769</v>
      </c>
      <c r="K1758" s="139" t="s">
        <v>4989</v>
      </c>
      <c r="L1758" s="139" t="s">
        <v>7</v>
      </c>
      <c r="M1758" s="202"/>
    </row>
    <row r="1759" spans="1:13" ht="20.100000000000001" customHeight="1" x14ac:dyDescent="0.25">
      <c r="A1759" s="139">
        <v>2091</v>
      </c>
      <c r="B1759" s="139" t="s">
        <v>6919</v>
      </c>
      <c r="C1759" s="139" t="s">
        <v>6897</v>
      </c>
      <c r="D1759" s="139">
        <v>1539.15</v>
      </c>
      <c r="E1759" s="139">
        <v>1300</v>
      </c>
      <c r="F1759" s="140">
        <v>2000895</v>
      </c>
      <c r="G1759" s="139">
        <v>0</v>
      </c>
      <c r="H1759" s="140">
        <v>0</v>
      </c>
      <c r="I1759" s="140">
        <v>0</v>
      </c>
      <c r="J1759" s="140">
        <v>2000895</v>
      </c>
      <c r="K1759" s="139" t="s">
        <v>4989</v>
      </c>
      <c r="L1759" s="139" t="s">
        <v>7</v>
      </c>
      <c r="M1759" s="202"/>
    </row>
    <row r="1760" spans="1:13" ht="20.100000000000001" customHeight="1" x14ac:dyDescent="0.25">
      <c r="A1760" s="139">
        <v>2092</v>
      </c>
      <c r="B1760" s="139" t="s">
        <v>6920</v>
      </c>
      <c r="C1760" s="139" t="s">
        <v>6897</v>
      </c>
      <c r="D1760" s="139">
        <v>5187.0990000000002</v>
      </c>
      <c r="E1760" s="139">
        <v>1300</v>
      </c>
      <c r="F1760" s="140">
        <v>6743228.7000000002</v>
      </c>
      <c r="G1760" s="139">
        <v>0</v>
      </c>
      <c r="H1760" s="140">
        <v>0</v>
      </c>
      <c r="I1760" s="140">
        <v>0</v>
      </c>
      <c r="J1760" s="140">
        <v>6743228.7000000002</v>
      </c>
      <c r="K1760" s="139" t="s">
        <v>4989</v>
      </c>
      <c r="L1760" s="139" t="s">
        <v>7</v>
      </c>
      <c r="M1760" s="202"/>
    </row>
    <row r="1761" spans="1:13" ht="20.100000000000001" customHeight="1" x14ac:dyDescent="0.25">
      <c r="A1761" s="139">
        <v>2093</v>
      </c>
      <c r="B1761" s="139" t="s">
        <v>6921</v>
      </c>
      <c r="C1761" s="139" t="s">
        <v>6897</v>
      </c>
      <c r="D1761" s="139">
        <v>3796.0320000000002</v>
      </c>
      <c r="E1761" s="139">
        <v>1300</v>
      </c>
      <c r="F1761" s="140">
        <v>4934841.5999999996</v>
      </c>
      <c r="G1761" s="139">
        <v>0</v>
      </c>
      <c r="H1761" s="140">
        <v>0</v>
      </c>
      <c r="I1761" s="140">
        <v>0</v>
      </c>
      <c r="J1761" s="140">
        <v>4934841.5999999996</v>
      </c>
      <c r="K1761" s="139" t="s">
        <v>4989</v>
      </c>
      <c r="L1761" s="139" t="s">
        <v>7</v>
      </c>
      <c r="M1761" s="202"/>
    </row>
    <row r="1762" spans="1:13" ht="20.100000000000001" customHeight="1" x14ac:dyDescent="0.25">
      <c r="A1762" s="139">
        <v>2094</v>
      </c>
      <c r="B1762" s="139" t="s">
        <v>6922</v>
      </c>
      <c r="C1762" s="139" t="s">
        <v>6897</v>
      </c>
      <c r="D1762" s="139">
        <v>130503.784</v>
      </c>
      <c r="E1762" s="139">
        <v>1300</v>
      </c>
      <c r="F1762" s="140">
        <v>169654919.19999999</v>
      </c>
      <c r="G1762" s="139">
        <v>0</v>
      </c>
      <c r="H1762" s="140">
        <v>0</v>
      </c>
      <c r="I1762" s="140">
        <v>0</v>
      </c>
      <c r="J1762" s="140">
        <v>169654919.19999999</v>
      </c>
      <c r="K1762" s="139" t="s">
        <v>4982</v>
      </c>
      <c r="L1762" s="139" t="s">
        <v>7</v>
      </c>
      <c r="M1762" s="202"/>
    </row>
    <row r="1763" spans="1:13" ht="20.100000000000001" customHeight="1" x14ac:dyDescent="0.25">
      <c r="A1763" s="139">
        <v>2095</v>
      </c>
      <c r="B1763" s="139" t="s">
        <v>6923</v>
      </c>
      <c r="C1763" s="139" t="s">
        <v>6924</v>
      </c>
      <c r="D1763" s="139">
        <v>8231.42</v>
      </c>
      <c r="E1763" s="139">
        <v>1145</v>
      </c>
      <c r="F1763" s="140">
        <v>9424975.9000000004</v>
      </c>
      <c r="G1763" s="139">
        <v>0</v>
      </c>
      <c r="H1763" s="140">
        <v>0</v>
      </c>
      <c r="I1763" s="140">
        <v>0</v>
      </c>
      <c r="J1763" s="140">
        <v>9424975.9000000004</v>
      </c>
      <c r="K1763" s="139" t="s">
        <v>4980</v>
      </c>
      <c r="L1763" s="139" t="s">
        <v>7</v>
      </c>
      <c r="M1763" s="202"/>
    </row>
    <row r="1764" spans="1:13" ht="20.100000000000001" customHeight="1" x14ac:dyDescent="0.25">
      <c r="A1764" s="139">
        <v>2096</v>
      </c>
      <c r="B1764" s="139" t="s">
        <v>6925</v>
      </c>
      <c r="C1764" s="139" t="s">
        <v>6924</v>
      </c>
      <c r="D1764" s="139">
        <v>13679.903</v>
      </c>
      <c r="E1764" s="139">
        <v>1106</v>
      </c>
      <c r="F1764" s="140">
        <v>15129972.720000001</v>
      </c>
      <c r="G1764" s="139">
        <v>0</v>
      </c>
      <c r="H1764" s="140">
        <v>0</v>
      </c>
      <c r="I1764" s="140">
        <v>0</v>
      </c>
      <c r="J1764" s="140">
        <v>15129972.720000001</v>
      </c>
      <c r="K1764" s="139" t="s">
        <v>4980</v>
      </c>
      <c r="L1764" s="139" t="s">
        <v>7</v>
      </c>
      <c r="M1764" s="202"/>
    </row>
    <row r="1765" spans="1:13" ht="20.100000000000001" customHeight="1" x14ac:dyDescent="0.25">
      <c r="A1765" s="139">
        <v>2097</v>
      </c>
      <c r="B1765" s="139" t="s">
        <v>6926</v>
      </c>
      <c r="C1765" s="139" t="s">
        <v>6756</v>
      </c>
      <c r="D1765" s="139">
        <v>3610.9490000000001</v>
      </c>
      <c r="E1765" s="139">
        <v>1400</v>
      </c>
      <c r="F1765" s="140">
        <v>5055328.5999999996</v>
      </c>
      <c r="G1765" s="139">
        <v>0</v>
      </c>
      <c r="H1765" s="140">
        <v>0</v>
      </c>
      <c r="I1765" s="140">
        <v>0</v>
      </c>
      <c r="J1765" s="140">
        <v>5055328.5999999996</v>
      </c>
      <c r="K1765" s="139" t="s">
        <v>4978</v>
      </c>
      <c r="L1765" s="139" t="s">
        <v>7</v>
      </c>
      <c r="M1765" s="202"/>
    </row>
    <row r="1766" spans="1:13" ht="20.100000000000001" customHeight="1" x14ac:dyDescent="0.25">
      <c r="A1766" s="139">
        <v>2098</v>
      </c>
      <c r="B1766" s="139" t="s">
        <v>6927</v>
      </c>
      <c r="C1766" s="139" t="s">
        <v>6756</v>
      </c>
      <c r="D1766" s="139">
        <v>9682.6730000000007</v>
      </c>
      <c r="E1766" s="139">
        <v>1787.92</v>
      </c>
      <c r="F1766" s="140">
        <v>17311801.219999999</v>
      </c>
      <c r="G1766" s="139">
        <v>0</v>
      </c>
      <c r="H1766" s="140">
        <v>0</v>
      </c>
      <c r="I1766" s="140">
        <v>0</v>
      </c>
      <c r="J1766" s="140">
        <v>17311801.219999999</v>
      </c>
      <c r="K1766" s="139" t="s">
        <v>4980</v>
      </c>
      <c r="L1766" s="139" t="s">
        <v>8</v>
      </c>
      <c r="M1766" s="202"/>
    </row>
    <row r="1767" spans="1:13" ht="20.100000000000001" customHeight="1" x14ac:dyDescent="0.25">
      <c r="A1767" s="139">
        <v>2099</v>
      </c>
      <c r="B1767" s="139" t="s">
        <v>6928</v>
      </c>
      <c r="C1767" s="139" t="s">
        <v>6756</v>
      </c>
      <c r="D1767" s="139">
        <v>46.500999999999998</v>
      </c>
      <c r="E1767" s="139">
        <v>1400</v>
      </c>
      <c r="F1767" s="140">
        <v>65101.4</v>
      </c>
      <c r="G1767" s="139">
        <v>0</v>
      </c>
      <c r="H1767" s="140">
        <v>0</v>
      </c>
      <c r="I1767" s="140">
        <v>0</v>
      </c>
      <c r="J1767" s="140">
        <v>65101.4</v>
      </c>
      <c r="K1767" s="139" t="s">
        <v>5229</v>
      </c>
      <c r="L1767" s="139" t="s">
        <v>7</v>
      </c>
      <c r="M1767" s="202"/>
    </row>
    <row r="1768" spans="1:13" ht="20.100000000000001" customHeight="1" x14ac:dyDescent="0.25">
      <c r="A1768" s="139">
        <v>2100</v>
      </c>
      <c r="B1768" s="139" t="s">
        <v>6929</v>
      </c>
      <c r="C1768" s="139" t="s">
        <v>6756</v>
      </c>
      <c r="D1768" s="139">
        <v>46.192999999999998</v>
      </c>
      <c r="E1768" s="139">
        <v>1400</v>
      </c>
      <c r="F1768" s="140">
        <v>64670.2</v>
      </c>
      <c r="G1768" s="139">
        <v>0</v>
      </c>
      <c r="H1768" s="140">
        <v>0</v>
      </c>
      <c r="I1768" s="140">
        <v>0</v>
      </c>
      <c r="J1768" s="140">
        <v>64670.2</v>
      </c>
      <c r="K1768" s="139" t="s">
        <v>5229</v>
      </c>
      <c r="L1768" s="139" t="s">
        <v>7</v>
      </c>
      <c r="M1768" s="202"/>
    </row>
    <row r="1769" spans="1:13" ht="20.100000000000001" customHeight="1" x14ac:dyDescent="0.25">
      <c r="A1769" s="139">
        <v>2101</v>
      </c>
      <c r="B1769" s="139" t="s">
        <v>6372</v>
      </c>
      <c r="C1769" s="139" t="s">
        <v>6756</v>
      </c>
      <c r="D1769" s="139">
        <v>9298.4869999999992</v>
      </c>
      <c r="E1769" s="139">
        <v>1400</v>
      </c>
      <c r="F1769" s="140">
        <v>13017881.800000001</v>
      </c>
      <c r="G1769" s="139">
        <v>0</v>
      </c>
      <c r="H1769" s="140">
        <v>0</v>
      </c>
      <c r="I1769" s="140">
        <v>0</v>
      </c>
      <c r="J1769" s="140">
        <v>13017881.800000001</v>
      </c>
      <c r="K1769" s="139" t="s">
        <v>4982</v>
      </c>
      <c r="L1769" s="139" t="s">
        <v>7</v>
      </c>
      <c r="M1769" s="202"/>
    </row>
    <row r="1770" spans="1:13" ht="20.100000000000001" customHeight="1" x14ac:dyDescent="0.25">
      <c r="A1770" s="139">
        <v>2103</v>
      </c>
      <c r="B1770" s="139" t="s">
        <v>6930</v>
      </c>
      <c r="C1770" s="139" t="s">
        <v>6931</v>
      </c>
      <c r="D1770" s="139">
        <v>318.42899999999997</v>
      </c>
      <c r="E1770" s="139">
        <v>74.8</v>
      </c>
      <c r="F1770" s="140">
        <v>23818.49</v>
      </c>
      <c r="G1770" s="139">
        <v>0</v>
      </c>
      <c r="H1770" s="140">
        <v>0</v>
      </c>
      <c r="I1770" s="140">
        <v>0</v>
      </c>
      <c r="J1770" s="140">
        <v>23818.49</v>
      </c>
      <c r="K1770" s="139" t="s">
        <v>4978</v>
      </c>
      <c r="L1770" s="139" t="s">
        <v>7</v>
      </c>
      <c r="M1770" s="202"/>
    </row>
    <row r="1771" spans="1:13" ht="20.100000000000001" customHeight="1" x14ac:dyDescent="0.25">
      <c r="A1771" s="139">
        <v>2104</v>
      </c>
      <c r="B1771" s="139" t="s">
        <v>6932</v>
      </c>
      <c r="C1771" s="139" t="s">
        <v>6931</v>
      </c>
      <c r="D1771" s="139">
        <v>233.40700000000001</v>
      </c>
      <c r="E1771" s="139">
        <v>74.8</v>
      </c>
      <c r="F1771" s="140">
        <v>17458.84</v>
      </c>
      <c r="G1771" s="139">
        <v>0</v>
      </c>
      <c r="H1771" s="140">
        <v>0</v>
      </c>
      <c r="I1771" s="140">
        <v>0</v>
      </c>
      <c r="J1771" s="140">
        <v>17458.84</v>
      </c>
      <c r="K1771" s="139" t="s">
        <v>4978</v>
      </c>
      <c r="L1771" s="139" t="s">
        <v>7</v>
      </c>
      <c r="M1771" s="202"/>
    </row>
    <row r="1772" spans="1:13" ht="20.100000000000001" customHeight="1" x14ac:dyDescent="0.25">
      <c r="A1772" s="139">
        <v>2105</v>
      </c>
      <c r="B1772" s="139" t="s">
        <v>6933</v>
      </c>
      <c r="C1772" s="139" t="s">
        <v>6931</v>
      </c>
      <c r="D1772" s="139">
        <v>80.031999999999996</v>
      </c>
      <c r="E1772" s="139">
        <v>74.8</v>
      </c>
      <c r="F1772" s="140">
        <v>5986.39</v>
      </c>
      <c r="G1772" s="139">
        <v>0</v>
      </c>
      <c r="H1772" s="140">
        <v>0</v>
      </c>
      <c r="I1772" s="140">
        <v>0</v>
      </c>
      <c r="J1772" s="140">
        <v>5986.39</v>
      </c>
      <c r="K1772" s="139" t="s">
        <v>4989</v>
      </c>
      <c r="L1772" s="139" t="s">
        <v>7</v>
      </c>
      <c r="M1772" s="202"/>
    </row>
    <row r="1773" spans="1:13" ht="20.100000000000001" customHeight="1" x14ac:dyDescent="0.25">
      <c r="A1773" s="139">
        <v>2106</v>
      </c>
      <c r="B1773" s="139" t="s">
        <v>6934</v>
      </c>
      <c r="C1773" s="139" t="s">
        <v>6931</v>
      </c>
      <c r="D1773" s="139">
        <v>168.10400000000001</v>
      </c>
      <c r="E1773" s="139">
        <v>74.8</v>
      </c>
      <c r="F1773" s="140">
        <v>12574.18</v>
      </c>
      <c r="G1773" s="139">
        <v>0</v>
      </c>
      <c r="H1773" s="140">
        <v>0</v>
      </c>
      <c r="I1773" s="140">
        <v>0</v>
      </c>
      <c r="J1773" s="140">
        <v>12574.18</v>
      </c>
      <c r="K1773" s="139" t="s">
        <v>4989</v>
      </c>
      <c r="L1773" s="139" t="s">
        <v>7</v>
      </c>
      <c r="M1773" s="202"/>
    </row>
    <row r="1774" spans="1:13" ht="20.100000000000001" customHeight="1" x14ac:dyDescent="0.25">
      <c r="A1774" s="139">
        <v>2107</v>
      </c>
      <c r="B1774" s="139" t="s">
        <v>6935</v>
      </c>
      <c r="C1774" s="139" t="s">
        <v>6931</v>
      </c>
      <c r="D1774" s="139">
        <v>80.033000000000001</v>
      </c>
      <c r="E1774" s="139">
        <v>74.8</v>
      </c>
      <c r="F1774" s="140">
        <v>5986.47</v>
      </c>
      <c r="G1774" s="139">
        <v>0</v>
      </c>
      <c r="H1774" s="140">
        <v>0</v>
      </c>
      <c r="I1774" s="140">
        <v>0</v>
      </c>
      <c r="J1774" s="140">
        <v>5986.47</v>
      </c>
      <c r="K1774" s="139" t="s">
        <v>4989</v>
      </c>
      <c r="L1774" s="139" t="s">
        <v>7</v>
      </c>
      <c r="M1774" s="202"/>
    </row>
    <row r="1775" spans="1:13" ht="20.100000000000001" customHeight="1" x14ac:dyDescent="0.25">
      <c r="A1775" s="139">
        <v>2114</v>
      </c>
      <c r="B1775" s="139" t="s">
        <v>5587</v>
      </c>
      <c r="C1775" s="139" t="s">
        <v>6931</v>
      </c>
      <c r="D1775" s="139">
        <v>9759.9480000000003</v>
      </c>
      <c r="E1775" s="139">
        <v>74.8</v>
      </c>
      <c r="F1775" s="140">
        <v>730044.11</v>
      </c>
      <c r="G1775" s="139">
        <v>0</v>
      </c>
      <c r="H1775" s="140">
        <v>0</v>
      </c>
      <c r="I1775" s="140">
        <v>0</v>
      </c>
      <c r="J1775" s="140">
        <v>730044.11</v>
      </c>
      <c r="K1775" s="139" t="s">
        <v>4982</v>
      </c>
      <c r="L1775" s="139" t="s">
        <v>7</v>
      </c>
      <c r="M1775" s="202"/>
    </row>
    <row r="1776" spans="1:13" ht="20.100000000000001" customHeight="1" x14ac:dyDescent="0.25">
      <c r="A1776" s="139">
        <v>2115</v>
      </c>
      <c r="B1776" s="139" t="s">
        <v>6936</v>
      </c>
      <c r="C1776" s="139" t="s">
        <v>6937</v>
      </c>
      <c r="D1776" s="139">
        <v>2141.4650000000001</v>
      </c>
      <c r="E1776" s="139">
        <v>374</v>
      </c>
      <c r="F1776" s="140">
        <v>800907.91</v>
      </c>
      <c r="G1776" s="139">
        <v>0</v>
      </c>
      <c r="H1776" s="140">
        <v>0</v>
      </c>
      <c r="I1776" s="140">
        <v>0</v>
      </c>
      <c r="J1776" s="140">
        <v>800907.91</v>
      </c>
      <c r="K1776" s="139" t="s">
        <v>4978</v>
      </c>
      <c r="L1776" s="139" t="s">
        <v>7</v>
      </c>
      <c r="M1776" s="202"/>
    </row>
    <row r="1777" spans="1:13" ht="20.100000000000001" customHeight="1" x14ac:dyDescent="0.25">
      <c r="A1777" s="139">
        <v>2116</v>
      </c>
      <c r="B1777" s="139" t="s">
        <v>6938</v>
      </c>
      <c r="C1777" s="139" t="s">
        <v>6937</v>
      </c>
      <c r="D1777" s="139">
        <v>86.561999999999998</v>
      </c>
      <c r="E1777" s="139">
        <v>374</v>
      </c>
      <c r="F1777" s="140">
        <v>32374.19</v>
      </c>
      <c r="G1777" s="139">
        <v>0</v>
      </c>
      <c r="H1777" s="140">
        <v>0</v>
      </c>
      <c r="I1777" s="140">
        <v>0</v>
      </c>
      <c r="J1777" s="140">
        <v>32374.19</v>
      </c>
      <c r="K1777" s="139" t="s">
        <v>4978</v>
      </c>
      <c r="L1777" s="139" t="s">
        <v>7</v>
      </c>
      <c r="M1777" s="202"/>
    </row>
    <row r="1778" spans="1:13" ht="20.100000000000001" customHeight="1" x14ac:dyDescent="0.25">
      <c r="A1778" s="139">
        <v>2117</v>
      </c>
      <c r="B1778" s="139" t="s">
        <v>6939</v>
      </c>
      <c r="C1778" s="139" t="s">
        <v>6937</v>
      </c>
      <c r="D1778" s="139">
        <v>203.821</v>
      </c>
      <c r="E1778" s="139">
        <v>374</v>
      </c>
      <c r="F1778" s="140">
        <v>76229.05</v>
      </c>
      <c r="G1778" s="139">
        <v>0</v>
      </c>
      <c r="H1778" s="140">
        <v>0</v>
      </c>
      <c r="I1778" s="140">
        <v>0</v>
      </c>
      <c r="J1778" s="140">
        <v>76229.05</v>
      </c>
      <c r="K1778" s="139" t="s">
        <v>6408</v>
      </c>
      <c r="L1778" s="139" t="s">
        <v>7</v>
      </c>
      <c r="M1778" s="202"/>
    </row>
    <row r="1779" spans="1:13" ht="20.100000000000001" customHeight="1" x14ac:dyDescent="0.25">
      <c r="A1779" s="139">
        <v>2118</v>
      </c>
      <c r="B1779" s="139" t="s">
        <v>6940</v>
      </c>
      <c r="C1779" s="139" t="s">
        <v>6937</v>
      </c>
      <c r="D1779" s="139">
        <v>171.155</v>
      </c>
      <c r="E1779" s="139">
        <v>374</v>
      </c>
      <c r="F1779" s="140">
        <v>64011.97</v>
      </c>
      <c r="G1779" s="139">
        <v>0</v>
      </c>
      <c r="H1779" s="140">
        <v>0</v>
      </c>
      <c r="I1779" s="140">
        <v>0</v>
      </c>
      <c r="J1779" s="140">
        <v>64011.97</v>
      </c>
      <c r="K1779" s="139" t="s">
        <v>6408</v>
      </c>
      <c r="L1779" s="139" t="s">
        <v>7</v>
      </c>
      <c r="M1779" s="202"/>
    </row>
    <row r="1780" spans="1:13" ht="20.100000000000001" customHeight="1" x14ac:dyDescent="0.25">
      <c r="A1780" s="139">
        <v>2119</v>
      </c>
      <c r="B1780" s="139" t="s">
        <v>6941</v>
      </c>
      <c r="C1780" s="139" t="s">
        <v>6937</v>
      </c>
      <c r="D1780" s="139">
        <v>1525.521</v>
      </c>
      <c r="E1780" s="139">
        <v>374</v>
      </c>
      <c r="F1780" s="140">
        <v>570544.85</v>
      </c>
      <c r="G1780" s="139">
        <v>0</v>
      </c>
      <c r="H1780" s="140">
        <v>0</v>
      </c>
      <c r="I1780" s="140">
        <v>0</v>
      </c>
      <c r="J1780" s="140">
        <v>570544.85</v>
      </c>
      <c r="K1780" s="139" t="s">
        <v>6408</v>
      </c>
      <c r="L1780" s="139" t="s">
        <v>7</v>
      </c>
      <c r="M1780" s="202"/>
    </row>
    <row r="1781" spans="1:13" ht="20.100000000000001" customHeight="1" x14ac:dyDescent="0.25">
      <c r="A1781" s="139">
        <v>2120</v>
      </c>
      <c r="B1781" s="139" t="s">
        <v>6942</v>
      </c>
      <c r="C1781" s="139" t="s">
        <v>6937</v>
      </c>
      <c r="D1781" s="139">
        <v>82.075999999999993</v>
      </c>
      <c r="E1781" s="139">
        <v>374</v>
      </c>
      <c r="F1781" s="140">
        <v>30696.42</v>
      </c>
      <c r="G1781" s="139">
        <v>0</v>
      </c>
      <c r="H1781" s="140">
        <v>0</v>
      </c>
      <c r="I1781" s="140">
        <v>0</v>
      </c>
      <c r="J1781" s="140">
        <v>30696.42</v>
      </c>
      <c r="K1781" s="139" t="s">
        <v>6408</v>
      </c>
      <c r="L1781" s="139" t="s">
        <v>7</v>
      </c>
      <c r="M1781" s="202"/>
    </row>
    <row r="1782" spans="1:13" ht="20.100000000000001" customHeight="1" x14ac:dyDescent="0.25">
      <c r="A1782" s="139">
        <v>2121</v>
      </c>
      <c r="B1782" s="139" t="s">
        <v>6943</v>
      </c>
      <c r="C1782" s="139" t="s">
        <v>6937</v>
      </c>
      <c r="D1782" s="139">
        <v>1383.193</v>
      </c>
      <c r="E1782" s="139">
        <v>374</v>
      </c>
      <c r="F1782" s="140">
        <v>517314.18</v>
      </c>
      <c r="G1782" s="139">
        <v>0</v>
      </c>
      <c r="H1782" s="140">
        <v>0</v>
      </c>
      <c r="I1782" s="140">
        <v>0</v>
      </c>
      <c r="J1782" s="140">
        <v>517314.18</v>
      </c>
      <c r="K1782" s="139" t="s">
        <v>5043</v>
      </c>
      <c r="L1782" s="139" t="s">
        <v>7</v>
      </c>
      <c r="M1782" s="202"/>
    </row>
    <row r="1783" spans="1:13" ht="20.100000000000001" customHeight="1" x14ac:dyDescent="0.25">
      <c r="A1783" s="139">
        <v>2122</v>
      </c>
      <c r="B1783" s="139" t="s">
        <v>6944</v>
      </c>
      <c r="C1783" s="139" t="s">
        <v>6937</v>
      </c>
      <c r="D1783" s="139">
        <v>1507.2249999999999</v>
      </c>
      <c r="E1783" s="139">
        <v>374</v>
      </c>
      <c r="F1783" s="140">
        <v>563702.15</v>
      </c>
      <c r="G1783" s="139">
        <v>0</v>
      </c>
      <c r="H1783" s="140">
        <v>0</v>
      </c>
      <c r="I1783" s="140">
        <v>0</v>
      </c>
      <c r="J1783" s="140">
        <v>563702.15</v>
      </c>
      <c r="K1783" s="139" t="s">
        <v>5043</v>
      </c>
      <c r="L1783" s="139" t="s">
        <v>7</v>
      </c>
      <c r="M1783" s="202"/>
    </row>
    <row r="1784" spans="1:13" ht="20.100000000000001" customHeight="1" x14ac:dyDescent="0.25">
      <c r="A1784" s="139">
        <v>2123</v>
      </c>
      <c r="B1784" s="139" t="s">
        <v>6945</v>
      </c>
      <c r="C1784" s="139" t="s">
        <v>6937</v>
      </c>
      <c r="D1784" s="139">
        <v>557.91999999999996</v>
      </c>
      <c r="E1784" s="139">
        <v>374</v>
      </c>
      <c r="F1784" s="140">
        <v>208662.08</v>
      </c>
      <c r="G1784" s="139">
        <v>0</v>
      </c>
      <c r="H1784" s="140">
        <v>0</v>
      </c>
      <c r="I1784" s="140">
        <v>0</v>
      </c>
      <c r="J1784" s="140">
        <v>208662.08</v>
      </c>
      <c r="K1784" s="139" t="s">
        <v>5043</v>
      </c>
      <c r="L1784" s="139" t="s">
        <v>7</v>
      </c>
      <c r="M1784" s="202"/>
    </row>
    <row r="1785" spans="1:13" ht="20.100000000000001" customHeight="1" x14ac:dyDescent="0.25">
      <c r="A1785" s="139">
        <v>2124</v>
      </c>
      <c r="B1785" s="139" t="s">
        <v>6946</v>
      </c>
      <c r="C1785" s="139" t="s">
        <v>6937</v>
      </c>
      <c r="D1785" s="139">
        <v>5794.5280000000002</v>
      </c>
      <c r="E1785" s="139">
        <v>374</v>
      </c>
      <c r="F1785" s="140">
        <v>2167153.4700000002</v>
      </c>
      <c r="G1785" s="139">
        <v>0</v>
      </c>
      <c r="H1785" s="140">
        <v>0</v>
      </c>
      <c r="I1785" s="140">
        <v>0</v>
      </c>
      <c r="J1785" s="140">
        <v>2167153.4700000002</v>
      </c>
      <c r="K1785" s="139" t="s">
        <v>5043</v>
      </c>
      <c r="L1785" s="139" t="s">
        <v>7</v>
      </c>
      <c r="M1785" s="202"/>
    </row>
    <row r="1786" spans="1:13" ht="20.100000000000001" customHeight="1" x14ac:dyDescent="0.25">
      <c r="A1786" s="139">
        <v>2125</v>
      </c>
      <c r="B1786" s="139" t="s">
        <v>6947</v>
      </c>
      <c r="C1786" s="139" t="s">
        <v>6937</v>
      </c>
      <c r="D1786" s="139">
        <v>471.06700000000001</v>
      </c>
      <c r="E1786" s="139">
        <v>374</v>
      </c>
      <c r="F1786" s="140">
        <v>176179.06</v>
      </c>
      <c r="G1786" s="139">
        <v>0</v>
      </c>
      <c r="H1786" s="140">
        <v>0</v>
      </c>
      <c r="I1786" s="140">
        <v>0</v>
      </c>
      <c r="J1786" s="140">
        <v>176179.06</v>
      </c>
      <c r="K1786" s="139" t="s">
        <v>5043</v>
      </c>
      <c r="L1786" s="139" t="s">
        <v>7</v>
      </c>
      <c r="M1786" s="202"/>
    </row>
    <row r="1787" spans="1:13" ht="20.100000000000001" customHeight="1" x14ac:dyDescent="0.25">
      <c r="A1787" s="139">
        <v>2126</v>
      </c>
      <c r="B1787" s="139" t="s">
        <v>6948</v>
      </c>
      <c r="C1787" s="139" t="s">
        <v>6937</v>
      </c>
      <c r="D1787" s="139">
        <v>64.328000000000003</v>
      </c>
      <c r="E1787" s="139">
        <v>374</v>
      </c>
      <c r="F1787" s="140">
        <v>24058.67</v>
      </c>
      <c r="G1787" s="139">
        <v>0</v>
      </c>
      <c r="H1787" s="140">
        <v>0</v>
      </c>
      <c r="I1787" s="140">
        <v>0</v>
      </c>
      <c r="J1787" s="140">
        <v>24058.67</v>
      </c>
      <c r="K1787" s="139" t="s">
        <v>5043</v>
      </c>
      <c r="L1787" s="139" t="s">
        <v>7</v>
      </c>
      <c r="M1787" s="202"/>
    </row>
    <row r="1788" spans="1:13" ht="20.100000000000001" customHeight="1" x14ac:dyDescent="0.25">
      <c r="A1788" s="139">
        <v>2127</v>
      </c>
      <c r="B1788" s="139" t="s">
        <v>5892</v>
      </c>
      <c r="C1788" s="139" t="s">
        <v>6937</v>
      </c>
      <c r="D1788" s="139">
        <v>11628.241</v>
      </c>
      <c r="E1788" s="139">
        <v>374</v>
      </c>
      <c r="F1788" s="140">
        <v>4348962.13</v>
      </c>
      <c r="G1788" s="139">
        <v>0</v>
      </c>
      <c r="H1788" s="140">
        <v>0</v>
      </c>
      <c r="I1788" s="140">
        <v>0</v>
      </c>
      <c r="J1788" s="140">
        <v>4348962.13</v>
      </c>
      <c r="K1788" s="139" t="s">
        <v>4982</v>
      </c>
      <c r="L1788" s="139" t="s">
        <v>7</v>
      </c>
      <c r="M1788" s="202"/>
    </row>
    <row r="1789" spans="1:13" ht="20.100000000000001" customHeight="1" x14ac:dyDescent="0.25">
      <c r="A1789" s="139">
        <v>2128</v>
      </c>
      <c r="B1789" s="139" t="s">
        <v>6949</v>
      </c>
      <c r="C1789" s="139" t="s">
        <v>6950</v>
      </c>
      <c r="D1789" s="139">
        <v>1735.68</v>
      </c>
      <c r="E1789" s="139">
        <v>418</v>
      </c>
      <c r="F1789" s="140">
        <v>725514.23999999999</v>
      </c>
      <c r="G1789" s="139">
        <v>0</v>
      </c>
      <c r="H1789" s="140">
        <v>0</v>
      </c>
      <c r="I1789" s="140">
        <v>0</v>
      </c>
      <c r="J1789" s="140">
        <v>725514.23999999999</v>
      </c>
      <c r="K1789" s="139" t="s">
        <v>5152</v>
      </c>
      <c r="L1789" s="139" t="s">
        <v>7</v>
      </c>
      <c r="M1789" s="202"/>
    </row>
    <row r="1790" spans="1:13" ht="20.100000000000001" customHeight="1" x14ac:dyDescent="0.25">
      <c r="A1790" s="139">
        <v>2129</v>
      </c>
      <c r="B1790" s="139" t="s">
        <v>6951</v>
      </c>
      <c r="C1790" s="139" t="s">
        <v>6952</v>
      </c>
      <c r="D1790" s="139">
        <v>4885.28</v>
      </c>
      <c r="E1790" s="139">
        <v>336.6</v>
      </c>
      <c r="F1790" s="140">
        <v>1644385.25</v>
      </c>
      <c r="G1790" s="139">
        <v>0</v>
      </c>
      <c r="H1790" s="140">
        <v>0</v>
      </c>
      <c r="I1790" s="140">
        <v>0</v>
      </c>
      <c r="J1790" s="140">
        <v>1644385.25</v>
      </c>
      <c r="K1790" s="139" t="s">
        <v>4978</v>
      </c>
      <c r="L1790" s="139" t="s">
        <v>7</v>
      </c>
      <c r="M1790" s="202"/>
    </row>
    <row r="1791" spans="1:13" ht="20.100000000000001" customHeight="1" x14ac:dyDescent="0.25">
      <c r="A1791" s="139">
        <v>2130</v>
      </c>
      <c r="B1791" s="139" t="s">
        <v>6953</v>
      </c>
      <c r="C1791" s="139" t="s">
        <v>6952</v>
      </c>
      <c r="D1791" s="139">
        <v>74.69</v>
      </c>
      <c r="E1791" s="139">
        <v>336.6</v>
      </c>
      <c r="F1791" s="140">
        <v>25140.65</v>
      </c>
      <c r="G1791" s="139">
        <v>0</v>
      </c>
      <c r="H1791" s="140">
        <v>0</v>
      </c>
      <c r="I1791" s="140">
        <v>0</v>
      </c>
      <c r="J1791" s="140">
        <v>25140.65</v>
      </c>
      <c r="K1791" s="139" t="s">
        <v>4978</v>
      </c>
      <c r="L1791" s="139" t="s">
        <v>7</v>
      </c>
      <c r="M1791" s="202"/>
    </row>
    <row r="1792" spans="1:13" ht="20.100000000000001" customHeight="1" x14ac:dyDescent="0.25">
      <c r="A1792" s="139">
        <v>2131</v>
      </c>
      <c r="B1792" s="139" t="s">
        <v>6954</v>
      </c>
      <c r="C1792" s="139" t="s">
        <v>6952</v>
      </c>
      <c r="D1792" s="139">
        <v>430.38</v>
      </c>
      <c r="E1792" s="139">
        <v>336.6</v>
      </c>
      <c r="F1792" s="140">
        <v>144865.91</v>
      </c>
      <c r="G1792" s="139">
        <v>0</v>
      </c>
      <c r="H1792" s="140">
        <v>0</v>
      </c>
      <c r="I1792" s="140">
        <v>0</v>
      </c>
      <c r="J1792" s="140">
        <v>144865.91</v>
      </c>
      <c r="K1792" s="139" t="s">
        <v>4978</v>
      </c>
      <c r="L1792" s="139" t="s">
        <v>7</v>
      </c>
      <c r="M1792" s="202"/>
    </row>
    <row r="1793" spans="1:13" ht="20.100000000000001" customHeight="1" x14ac:dyDescent="0.25">
      <c r="A1793" s="139">
        <v>2132</v>
      </c>
      <c r="B1793" s="139" t="s">
        <v>6955</v>
      </c>
      <c r="C1793" s="139" t="s">
        <v>6952</v>
      </c>
      <c r="D1793" s="139">
        <v>7156.43</v>
      </c>
      <c r="E1793" s="139">
        <v>336.6</v>
      </c>
      <c r="F1793" s="140">
        <v>2408854.34</v>
      </c>
      <c r="G1793" s="139">
        <v>0</v>
      </c>
      <c r="H1793" s="140">
        <v>0</v>
      </c>
      <c r="I1793" s="140">
        <v>0</v>
      </c>
      <c r="J1793" s="140">
        <v>2408854.34</v>
      </c>
      <c r="K1793" s="139" t="s">
        <v>4978</v>
      </c>
      <c r="L1793" s="139" t="s">
        <v>7</v>
      </c>
      <c r="M1793" s="202"/>
    </row>
    <row r="1794" spans="1:13" ht="20.100000000000001" customHeight="1" x14ac:dyDescent="0.25">
      <c r="A1794" s="139">
        <v>2133</v>
      </c>
      <c r="B1794" s="139" t="s">
        <v>6956</v>
      </c>
      <c r="C1794" s="139" t="s">
        <v>6952</v>
      </c>
      <c r="D1794" s="139">
        <v>16515.18</v>
      </c>
      <c r="E1794" s="139">
        <v>1125.05</v>
      </c>
      <c r="F1794" s="140">
        <v>18580329.27</v>
      </c>
      <c r="G1794" s="139">
        <v>0</v>
      </c>
      <c r="H1794" s="140">
        <v>0</v>
      </c>
      <c r="I1794" s="140">
        <v>0</v>
      </c>
      <c r="J1794" s="140">
        <v>18580329.27</v>
      </c>
      <c r="K1794" s="139" t="s">
        <v>4980</v>
      </c>
      <c r="L1794" s="139" t="s">
        <v>8</v>
      </c>
      <c r="M1794" s="202"/>
    </row>
    <row r="1795" spans="1:13" ht="20.100000000000001" customHeight="1" x14ac:dyDescent="0.25">
      <c r="A1795" s="139">
        <v>2134</v>
      </c>
      <c r="B1795" s="139" t="s">
        <v>6957</v>
      </c>
      <c r="C1795" s="139" t="s">
        <v>6952</v>
      </c>
      <c r="D1795" s="139">
        <v>13075.79</v>
      </c>
      <c r="E1795" s="139">
        <v>336.6</v>
      </c>
      <c r="F1795" s="140">
        <v>4401310.91</v>
      </c>
      <c r="G1795" s="139">
        <v>0</v>
      </c>
      <c r="H1795" s="140">
        <v>0</v>
      </c>
      <c r="I1795" s="140">
        <v>0</v>
      </c>
      <c r="J1795" s="140">
        <v>4401310.91</v>
      </c>
      <c r="K1795" s="139" t="s">
        <v>4980</v>
      </c>
      <c r="L1795" s="139" t="s">
        <v>7</v>
      </c>
      <c r="M1795" s="202"/>
    </row>
    <row r="1796" spans="1:13" ht="20.100000000000001" customHeight="1" x14ac:dyDescent="0.25">
      <c r="A1796" s="139">
        <v>2135</v>
      </c>
      <c r="B1796" s="139" t="s">
        <v>6958</v>
      </c>
      <c r="C1796" s="139" t="s">
        <v>6952</v>
      </c>
      <c r="D1796" s="139">
        <v>97.5</v>
      </c>
      <c r="E1796" s="139">
        <v>336.6</v>
      </c>
      <c r="F1796" s="140">
        <v>32818.5</v>
      </c>
      <c r="G1796" s="139">
        <v>0</v>
      </c>
      <c r="H1796" s="140">
        <v>0</v>
      </c>
      <c r="I1796" s="140">
        <v>0</v>
      </c>
      <c r="J1796" s="140">
        <v>32818.5</v>
      </c>
      <c r="K1796" s="139" t="s">
        <v>4989</v>
      </c>
      <c r="L1796" s="139" t="s">
        <v>7</v>
      </c>
      <c r="M1796" s="202"/>
    </row>
    <row r="1797" spans="1:13" ht="20.100000000000001" customHeight="1" x14ac:dyDescent="0.25">
      <c r="A1797" s="139">
        <v>2136</v>
      </c>
      <c r="B1797" s="139" t="s">
        <v>6959</v>
      </c>
      <c r="C1797" s="139" t="s">
        <v>6952</v>
      </c>
      <c r="D1797" s="139">
        <v>1823.2</v>
      </c>
      <c r="E1797" s="139">
        <v>336.6</v>
      </c>
      <c r="F1797" s="140">
        <v>613689.12</v>
      </c>
      <c r="G1797" s="139">
        <v>0</v>
      </c>
      <c r="H1797" s="140">
        <v>0</v>
      </c>
      <c r="I1797" s="140">
        <v>0</v>
      </c>
      <c r="J1797" s="140">
        <v>613689.12</v>
      </c>
      <c r="K1797" s="139" t="s">
        <v>4989</v>
      </c>
      <c r="L1797" s="139" t="s">
        <v>7</v>
      </c>
      <c r="M1797" s="202"/>
    </row>
    <row r="1798" spans="1:13" ht="20.100000000000001" customHeight="1" x14ac:dyDescent="0.25">
      <c r="A1798" s="139">
        <v>2137</v>
      </c>
      <c r="B1798" s="139" t="s">
        <v>6960</v>
      </c>
      <c r="C1798" s="139" t="s">
        <v>6952</v>
      </c>
      <c r="D1798" s="139">
        <v>355.3</v>
      </c>
      <c r="E1798" s="139">
        <v>336.6</v>
      </c>
      <c r="F1798" s="140">
        <v>119593.98</v>
      </c>
      <c r="G1798" s="139">
        <v>0</v>
      </c>
      <c r="H1798" s="140">
        <v>0</v>
      </c>
      <c r="I1798" s="140">
        <v>0</v>
      </c>
      <c r="J1798" s="140">
        <v>119593.98</v>
      </c>
      <c r="K1798" s="139" t="s">
        <v>4989</v>
      </c>
      <c r="L1798" s="139" t="s">
        <v>7</v>
      </c>
      <c r="M1798" s="202"/>
    </row>
    <row r="1799" spans="1:13" ht="20.100000000000001" customHeight="1" x14ac:dyDescent="0.25">
      <c r="A1799" s="139">
        <v>2138</v>
      </c>
      <c r="B1799" s="139" t="s">
        <v>6961</v>
      </c>
      <c r="C1799" s="139" t="s">
        <v>6952</v>
      </c>
      <c r="D1799" s="139">
        <v>1435.52</v>
      </c>
      <c r="E1799" s="139">
        <v>336.6</v>
      </c>
      <c r="F1799" s="140">
        <v>483196.03</v>
      </c>
      <c r="G1799" s="139">
        <v>0</v>
      </c>
      <c r="H1799" s="140">
        <v>0</v>
      </c>
      <c r="I1799" s="140">
        <v>0</v>
      </c>
      <c r="J1799" s="140">
        <v>483196.03</v>
      </c>
      <c r="K1799" s="139" t="s">
        <v>4989</v>
      </c>
      <c r="L1799" s="139" t="s">
        <v>7</v>
      </c>
      <c r="M1799" s="202"/>
    </row>
    <row r="1800" spans="1:13" ht="20.100000000000001" customHeight="1" x14ac:dyDescent="0.25">
      <c r="A1800" s="139">
        <v>2139</v>
      </c>
      <c r="B1800" s="139" t="s">
        <v>6962</v>
      </c>
      <c r="C1800" s="139" t="s">
        <v>6952</v>
      </c>
      <c r="D1800" s="139">
        <v>190.75</v>
      </c>
      <c r="E1800" s="139">
        <v>336.6</v>
      </c>
      <c r="F1800" s="140">
        <v>64206.45</v>
      </c>
      <c r="G1800" s="139">
        <v>0</v>
      </c>
      <c r="H1800" s="140">
        <v>0</v>
      </c>
      <c r="I1800" s="140">
        <v>0</v>
      </c>
      <c r="J1800" s="140">
        <v>64206.45</v>
      </c>
      <c r="K1800" s="139" t="s">
        <v>4989</v>
      </c>
      <c r="L1800" s="139" t="s">
        <v>7</v>
      </c>
      <c r="M1800" s="202"/>
    </row>
    <row r="1801" spans="1:13" ht="20.100000000000001" customHeight="1" x14ac:dyDescent="0.25">
      <c r="A1801" s="139">
        <v>2140</v>
      </c>
      <c r="B1801" s="139" t="s">
        <v>6963</v>
      </c>
      <c r="C1801" s="139" t="s">
        <v>6952</v>
      </c>
      <c r="D1801" s="139">
        <v>1121.18</v>
      </c>
      <c r="E1801" s="139">
        <v>336.6</v>
      </c>
      <c r="F1801" s="140">
        <v>377389.19</v>
      </c>
      <c r="G1801" s="139">
        <v>0</v>
      </c>
      <c r="H1801" s="140">
        <v>0</v>
      </c>
      <c r="I1801" s="140">
        <v>0</v>
      </c>
      <c r="J1801" s="140">
        <v>377389.19</v>
      </c>
      <c r="K1801" s="139" t="s">
        <v>5010</v>
      </c>
      <c r="L1801" s="139" t="s">
        <v>7</v>
      </c>
      <c r="M1801" s="202"/>
    </row>
    <row r="1802" spans="1:13" ht="20.100000000000001" customHeight="1" x14ac:dyDescent="0.25">
      <c r="A1802" s="139">
        <v>2141</v>
      </c>
      <c r="B1802" s="139" t="s">
        <v>6964</v>
      </c>
      <c r="C1802" s="139" t="s">
        <v>6952</v>
      </c>
      <c r="D1802" s="139">
        <v>1591.03</v>
      </c>
      <c r="E1802" s="139">
        <v>336.6</v>
      </c>
      <c r="F1802" s="140">
        <v>535540.69999999995</v>
      </c>
      <c r="G1802" s="139">
        <v>0</v>
      </c>
      <c r="H1802" s="140">
        <v>0</v>
      </c>
      <c r="I1802" s="140">
        <v>0</v>
      </c>
      <c r="J1802" s="140">
        <v>535540.69999999995</v>
      </c>
      <c r="K1802" s="139" t="s">
        <v>5010</v>
      </c>
      <c r="L1802" s="139" t="s">
        <v>7</v>
      </c>
      <c r="M1802" s="202"/>
    </row>
    <row r="1803" spans="1:13" ht="20.100000000000001" customHeight="1" x14ac:dyDescent="0.25">
      <c r="A1803" s="139">
        <v>2142</v>
      </c>
      <c r="B1803" s="139" t="s">
        <v>6965</v>
      </c>
      <c r="C1803" s="139" t="s">
        <v>6952</v>
      </c>
      <c r="D1803" s="139">
        <v>9532.92</v>
      </c>
      <c r="E1803" s="139">
        <v>336.6</v>
      </c>
      <c r="F1803" s="140">
        <v>3208780.87</v>
      </c>
      <c r="G1803" s="139">
        <v>0</v>
      </c>
      <c r="H1803" s="140">
        <v>0</v>
      </c>
      <c r="I1803" s="140">
        <v>0</v>
      </c>
      <c r="J1803" s="140">
        <v>3208780.87</v>
      </c>
      <c r="K1803" s="139" t="s">
        <v>5010</v>
      </c>
      <c r="L1803" s="139" t="s">
        <v>7</v>
      </c>
      <c r="M1803" s="202"/>
    </row>
    <row r="1804" spans="1:13" ht="20.100000000000001" customHeight="1" x14ac:dyDescent="0.25">
      <c r="A1804" s="139">
        <v>2143</v>
      </c>
      <c r="B1804" s="139" t="s">
        <v>6966</v>
      </c>
      <c r="C1804" s="139" t="s">
        <v>6952</v>
      </c>
      <c r="D1804" s="139">
        <v>4385.8100000000004</v>
      </c>
      <c r="E1804" s="139">
        <v>336.6</v>
      </c>
      <c r="F1804" s="140">
        <v>1476263.65</v>
      </c>
      <c r="G1804" s="139">
        <v>0</v>
      </c>
      <c r="H1804" s="140">
        <v>0</v>
      </c>
      <c r="I1804" s="140">
        <v>0</v>
      </c>
      <c r="J1804" s="140">
        <v>1476263.65</v>
      </c>
      <c r="K1804" s="139" t="s">
        <v>5010</v>
      </c>
      <c r="L1804" s="139" t="s">
        <v>7</v>
      </c>
      <c r="M1804" s="202"/>
    </row>
    <row r="1805" spans="1:13" ht="20.100000000000001" customHeight="1" x14ac:dyDescent="0.25">
      <c r="A1805" s="139">
        <v>2144</v>
      </c>
      <c r="B1805" s="139" t="s">
        <v>6967</v>
      </c>
      <c r="C1805" s="139" t="s">
        <v>6952</v>
      </c>
      <c r="D1805" s="139">
        <v>2314.1999999999998</v>
      </c>
      <c r="E1805" s="139">
        <v>336.6</v>
      </c>
      <c r="F1805" s="140">
        <v>778959.72</v>
      </c>
      <c r="G1805" s="139">
        <v>0</v>
      </c>
      <c r="H1805" s="140">
        <v>0</v>
      </c>
      <c r="I1805" s="140">
        <v>0</v>
      </c>
      <c r="J1805" s="140">
        <v>778959.72</v>
      </c>
      <c r="K1805" s="139" t="s">
        <v>5010</v>
      </c>
      <c r="L1805" s="139" t="s">
        <v>7</v>
      </c>
      <c r="M1805" s="202"/>
    </row>
    <row r="1806" spans="1:13" ht="20.100000000000001" customHeight="1" x14ac:dyDescent="0.25">
      <c r="A1806" s="139">
        <v>2145</v>
      </c>
      <c r="B1806" s="139" t="s">
        <v>6968</v>
      </c>
      <c r="C1806" s="139" t="s">
        <v>6952</v>
      </c>
      <c r="D1806" s="139">
        <v>21860.63</v>
      </c>
      <c r="E1806" s="139">
        <v>336.6</v>
      </c>
      <c r="F1806" s="140">
        <v>7358288.0599999996</v>
      </c>
      <c r="G1806" s="139">
        <v>0</v>
      </c>
      <c r="H1806" s="140">
        <v>0</v>
      </c>
      <c r="I1806" s="140">
        <v>0</v>
      </c>
      <c r="J1806" s="140">
        <v>7358288.0599999996</v>
      </c>
      <c r="K1806" s="139" t="s">
        <v>5010</v>
      </c>
      <c r="L1806" s="139" t="s">
        <v>7</v>
      </c>
      <c r="M1806" s="202"/>
    </row>
    <row r="1807" spans="1:13" ht="20.100000000000001" customHeight="1" x14ac:dyDescent="0.25">
      <c r="A1807" s="139">
        <v>2146</v>
      </c>
      <c r="B1807" s="139" t="s">
        <v>6969</v>
      </c>
      <c r="C1807" s="139" t="s">
        <v>6952</v>
      </c>
      <c r="D1807" s="139">
        <v>267.62</v>
      </c>
      <c r="E1807" s="139">
        <v>336.6</v>
      </c>
      <c r="F1807" s="140">
        <v>90080.89</v>
      </c>
      <c r="G1807" s="139">
        <v>0</v>
      </c>
      <c r="H1807" s="140">
        <v>0</v>
      </c>
      <c r="I1807" s="140">
        <v>0</v>
      </c>
      <c r="J1807" s="140">
        <v>90080.89</v>
      </c>
      <c r="K1807" s="139" t="s">
        <v>5010</v>
      </c>
      <c r="L1807" s="139" t="s">
        <v>7</v>
      </c>
      <c r="M1807" s="202"/>
    </row>
    <row r="1808" spans="1:13" ht="20.100000000000001" customHeight="1" x14ac:dyDescent="0.25">
      <c r="A1808" s="139">
        <v>2147</v>
      </c>
      <c r="B1808" s="139" t="s">
        <v>6970</v>
      </c>
      <c r="C1808" s="139" t="s">
        <v>6952</v>
      </c>
      <c r="D1808" s="139">
        <v>3130.87</v>
      </c>
      <c r="E1808" s="139">
        <v>336.6</v>
      </c>
      <c r="F1808" s="140">
        <v>1053850.8400000001</v>
      </c>
      <c r="G1808" s="139">
        <v>0</v>
      </c>
      <c r="H1808" s="140">
        <v>0</v>
      </c>
      <c r="I1808" s="140">
        <v>0</v>
      </c>
      <c r="J1808" s="140">
        <v>1053850.8400000001</v>
      </c>
      <c r="K1808" s="139" t="s">
        <v>5010</v>
      </c>
      <c r="L1808" s="139" t="s">
        <v>7</v>
      </c>
      <c r="M1808" s="202"/>
    </row>
    <row r="1809" spans="1:13" ht="20.100000000000001" customHeight="1" x14ac:dyDescent="0.25">
      <c r="A1809" s="139">
        <v>2148</v>
      </c>
      <c r="B1809" s="139" t="s">
        <v>5587</v>
      </c>
      <c r="C1809" s="139" t="s">
        <v>6952</v>
      </c>
      <c r="D1809" s="139">
        <v>36560.480000000003</v>
      </c>
      <c r="E1809" s="139">
        <v>336.6</v>
      </c>
      <c r="F1809" s="140">
        <v>12306257.57</v>
      </c>
      <c r="G1809" s="139">
        <v>0</v>
      </c>
      <c r="H1809" s="140">
        <v>0</v>
      </c>
      <c r="I1809" s="140">
        <v>0</v>
      </c>
      <c r="J1809" s="140">
        <v>12306257.57</v>
      </c>
      <c r="K1809" s="139" t="s">
        <v>4982</v>
      </c>
      <c r="L1809" s="139" t="s">
        <v>7</v>
      </c>
      <c r="M1809" s="202"/>
    </row>
    <row r="1810" spans="1:13" ht="20.100000000000001" customHeight="1" x14ac:dyDescent="0.25">
      <c r="A1810" s="139">
        <v>2149</v>
      </c>
      <c r="B1810" s="139" t="s">
        <v>6971</v>
      </c>
      <c r="C1810" s="139" t="s">
        <v>6590</v>
      </c>
      <c r="D1810" s="139">
        <v>314.16000000000003</v>
      </c>
      <c r="E1810" s="139">
        <v>1047.2</v>
      </c>
      <c r="F1810" s="140">
        <v>328988.34999999998</v>
      </c>
      <c r="G1810" s="139">
        <v>0</v>
      </c>
      <c r="H1810" s="140">
        <v>0</v>
      </c>
      <c r="I1810" s="140">
        <v>0</v>
      </c>
      <c r="J1810" s="140">
        <v>328988.34999999998</v>
      </c>
      <c r="K1810" s="139" t="s">
        <v>4978</v>
      </c>
      <c r="L1810" s="139" t="s">
        <v>7</v>
      </c>
      <c r="M1810" s="202"/>
    </row>
    <row r="1811" spans="1:13" ht="20.100000000000001" customHeight="1" x14ac:dyDescent="0.25">
      <c r="A1811" s="139">
        <v>2150</v>
      </c>
      <c r="B1811" s="139" t="s">
        <v>6972</v>
      </c>
      <c r="C1811" s="139" t="s">
        <v>6590</v>
      </c>
      <c r="D1811" s="139">
        <v>907.62900000000002</v>
      </c>
      <c r="E1811" s="139">
        <v>1047.2</v>
      </c>
      <c r="F1811" s="140">
        <v>950469.09</v>
      </c>
      <c r="G1811" s="139">
        <v>0</v>
      </c>
      <c r="H1811" s="140">
        <v>0</v>
      </c>
      <c r="I1811" s="140">
        <v>0</v>
      </c>
      <c r="J1811" s="140">
        <v>950469.09</v>
      </c>
      <c r="K1811" s="139" t="s">
        <v>4978</v>
      </c>
      <c r="L1811" s="139" t="s">
        <v>7</v>
      </c>
      <c r="M1811" s="202"/>
    </row>
    <row r="1812" spans="1:13" ht="20.100000000000001" customHeight="1" x14ac:dyDescent="0.25">
      <c r="A1812" s="139">
        <v>2151</v>
      </c>
      <c r="B1812" s="139" t="s">
        <v>6973</v>
      </c>
      <c r="C1812" s="139" t="s">
        <v>6590</v>
      </c>
      <c r="D1812" s="139">
        <v>3589.73</v>
      </c>
      <c r="E1812" s="139">
        <v>1047.2</v>
      </c>
      <c r="F1812" s="140">
        <v>3759165.26</v>
      </c>
      <c r="G1812" s="139">
        <v>0</v>
      </c>
      <c r="H1812" s="140">
        <v>0</v>
      </c>
      <c r="I1812" s="140">
        <v>0</v>
      </c>
      <c r="J1812" s="140">
        <v>3759165.26</v>
      </c>
      <c r="K1812" s="139" t="s">
        <v>4978</v>
      </c>
      <c r="L1812" s="139" t="s">
        <v>7</v>
      </c>
      <c r="M1812" s="202"/>
    </row>
    <row r="1813" spans="1:13" ht="20.100000000000001" customHeight="1" x14ac:dyDescent="0.25">
      <c r="A1813" s="139">
        <v>2152</v>
      </c>
      <c r="B1813" s="139" t="s">
        <v>6974</v>
      </c>
      <c r="C1813" s="139" t="s">
        <v>6590</v>
      </c>
      <c r="D1813" s="139">
        <v>288.16000000000003</v>
      </c>
      <c r="E1813" s="139">
        <v>1047.2</v>
      </c>
      <c r="F1813" s="140">
        <v>301761.15000000002</v>
      </c>
      <c r="G1813" s="139">
        <v>0</v>
      </c>
      <c r="H1813" s="140">
        <v>0</v>
      </c>
      <c r="I1813" s="140">
        <v>0</v>
      </c>
      <c r="J1813" s="140">
        <v>301761.15000000002</v>
      </c>
      <c r="K1813" s="139" t="s">
        <v>6408</v>
      </c>
      <c r="L1813" s="139" t="s">
        <v>7</v>
      </c>
      <c r="M1813" s="202"/>
    </row>
    <row r="1814" spans="1:13" ht="20.100000000000001" customHeight="1" x14ac:dyDescent="0.25">
      <c r="A1814" s="139">
        <v>2153</v>
      </c>
      <c r="B1814" s="139" t="s">
        <v>6975</v>
      </c>
      <c r="C1814" s="139" t="s">
        <v>6590</v>
      </c>
      <c r="D1814" s="139">
        <v>127.831</v>
      </c>
      <c r="E1814" s="139">
        <v>1047.2</v>
      </c>
      <c r="F1814" s="140">
        <v>133864.62</v>
      </c>
      <c r="G1814" s="139">
        <v>0</v>
      </c>
      <c r="H1814" s="140">
        <v>0</v>
      </c>
      <c r="I1814" s="140">
        <v>0</v>
      </c>
      <c r="J1814" s="140">
        <v>133864.62</v>
      </c>
      <c r="K1814" s="139" t="s">
        <v>6408</v>
      </c>
      <c r="L1814" s="139" t="s">
        <v>7</v>
      </c>
      <c r="M1814" s="202"/>
    </row>
    <row r="1815" spans="1:13" ht="20.100000000000001" customHeight="1" x14ac:dyDescent="0.25">
      <c r="A1815" s="139">
        <v>2154</v>
      </c>
      <c r="B1815" s="139" t="s">
        <v>6976</v>
      </c>
      <c r="C1815" s="139" t="s">
        <v>6590</v>
      </c>
      <c r="D1815" s="139">
        <v>1671.38</v>
      </c>
      <c r="E1815" s="139">
        <v>1047.2</v>
      </c>
      <c r="F1815" s="140">
        <v>1750269.14</v>
      </c>
      <c r="G1815" s="139">
        <v>0</v>
      </c>
      <c r="H1815" s="140">
        <v>0</v>
      </c>
      <c r="I1815" s="140">
        <v>0</v>
      </c>
      <c r="J1815" s="140">
        <v>1750269.14</v>
      </c>
      <c r="K1815" s="139" t="s">
        <v>5010</v>
      </c>
      <c r="L1815" s="139" t="s">
        <v>7</v>
      </c>
      <c r="M1815" s="202"/>
    </row>
    <row r="1816" spans="1:13" ht="20.100000000000001" customHeight="1" x14ac:dyDescent="0.25">
      <c r="A1816" s="139">
        <v>2155</v>
      </c>
      <c r="B1816" s="139" t="s">
        <v>6977</v>
      </c>
      <c r="C1816" s="139" t="s">
        <v>6590</v>
      </c>
      <c r="D1816" s="139">
        <v>1546.96</v>
      </c>
      <c r="E1816" s="139">
        <v>1047.2</v>
      </c>
      <c r="F1816" s="140">
        <v>1619976.51</v>
      </c>
      <c r="G1816" s="139">
        <v>0</v>
      </c>
      <c r="H1816" s="140">
        <v>0</v>
      </c>
      <c r="I1816" s="140">
        <v>0</v>
      </c>
      <c r="J1816" s="140">
        <v>1619976.51</v>
      </c>
      <c r="K1816" s="139" t="s">
        <v>5010</v>
      </c>
      <c r="L1816" s="139" t="s">
        <v>7</v>
      </c>
      <c r="M1816" s="202"/>
    </row>
    <row r="1817" spans="1:13" ht="20.100000000000001" customHeight="1" x14ac:dyDescent="0.25">
      <c r="A1817" s="139">
        <v>2156</v>
      </c>
      <c r="B1817" s="139" t="s">
        <v>6978</v>
      </c>
      <c r="C1817" s="139" t="s">
        <v>6590</v>
      </c>
      <c r="D1817" s="139">
        <v>28771.41</v>
      </c>
      <c r="E1817" s="139">
        <v>1047.2</v>
      </c>
      <c r="F1817" s="140">
        <v>30129420.550000001</v>
      </c>
      <c r="G1817" s="139">
        <v>0</v>
      </c>
      <c r="H1817" s="140">
        <v>0</v>
      </c>
      <c r="I1817" s="140">
        <v>0</v>
      </c>
      <c r="J1817" s="140">
        <v>30129420.550000001</v>
      </c>
      <c r="K1817" s="139" t="s">
        <v>5010</v>
      </c>
      <c r="L1817" s="139" t="s">
        <v>7</v>
      </c>
      <c r="M1817" s="202"/>
    </row>
    <row r="1818" spans="1:13" ht="20.100000000000001" customHeight="1" x14ac:dyDescent="0.25">
      <c r="A1818" s="139">
        <v>2157</v>
      </c>
      <c r="B1818" s="139" t="s">
        <v>6979</v>
      </c>
      <c r="C1818" s="139" t="s">
        <v>6590</v>
      </c>
      <c r="D1818" s="139">
        <v>26712.5</v>
      </c>
      <c r="E1818" s="139">
        <v>1047.2</v>
      </c>
      <c r="F1818" s="140">
        <v>27973330</v>
      </c>
      <c r="G1818" s="139">
        <v>0</v>
      </c>
      <c r="H1818" s="140">
        <v>0</v>
      </c>
      <c r="I1818" s="140">
        <v>0</v>
      </c>
      <c r="J1818" s="140">
        <v>27973330</v>
      </c>
      <c r="K1818" s="139" t="s">
        <v>5010</v>
      </c>
      <c r="L1818" s="139" t="s">
        <v>7</v>
      </c>
      <c r="M1818" s="202"/>
    </row>
    <row r="1819" spans="1:13" ht="20.100000000000001" customHeight="1" x14ac:dyDescent="0.25">
      <c r="A1819" s="139">
        <v>2158</v>
      </c>
      <c r="B1819" s="139" t="s">
        <v>6980</v>
      </c>
      <c r="C1819" s="139" t="s">
        <v>6590</v>
      </c>
      <c r="D1819" s="139">
        <v>10081.879999999999</v>
      </c>
      <c r="E1819" s="139">
        <v>1047.2</v>
      </c>
      <c r="F1819" s="140">
        <v>10557744.74</v>
      </c>
      <c r="G1819" s="139">
        <v>0</v>
      </c>
      <c r="H1819" s="140">
        <v>0</v>
      </c>
      <c r="I1819" s="140">
        <v>0</v>
      </c>
      <c r="J1819" s="140">
        <v>10557744.74</v>
      </c>
      <c r="K1819" s="139" t="s">
        <v>5010</v>
      </c>
      <c r="L1819" s="139" t="s">
        <v>7</v>
      </c>
      <c r="M1819" s="202"/>
    </row>
    <row r="1820" spans="1:13" ht="20.100000000000001" customHeight="1" x14ac:dyDescent="0.25">
      <c r="A1820" s="139">
        <v>2159</v>
      </c>
      <c r="B1820" s="139" t="s">
        <v>6981</v>
      </c>
      <c r="C1820" s="139" t="s">
        <v>6590</v>
      </c>
      <c r="D1820" s="139">
        <v>7557.51</v>
      </c>
      <c r="E1820" s="139">
        <v>1047.2</v>
      </c>
      <c r="F1820" s="140">
        <v>7914224.4699999997</v>
      </c>
      <c r="G1820" s="139">
        <v>0</v>
      </c>
      <c r="H1820" s="140">
        <v>0</v>
      </c>
      <c r="I1820" s="140">
        <v>0</v>
      </c>
      <c r="J1820" s="140">
        <v>7914224.4699999997</v>
      </c>
      <c r="K1820" s="139" t="s">
        <v>5010</v>
      </c>
      <c r="L1820" s="139" t="s">
        <v>7</v>
      </c>
      <c r="M1820" s="202"/>
    </row>
    <row r="1821" spans="1:13" ht="20.100000000000001" customHeight="1" x14ac:dyDescent="0.25">
      <c r="A1821" s="139">
        <v>2160</v>
      </c>
      <c r="B1821" s="139" t="s">
        <v>5583</v>
      </c>
      <c r="C1821" s="139" t="s">
        <v>6590</v>
      </c>
      <c r="D1821" s="139">
        <v>62600.79</v>
      </c>
      <c r="E1821" s="139">
        <v>1047.2</v>
      </c>
      <c r="F1821" s="140">
        <v>65555547.289999999</v>
      </c>
      <c r="G1821" s="139">
        <v>0</v>
      </c>
      <c r="H1821" s="140">
        <v>0</v>
      </c>
      <c r="I1821" s="140">
        <v>0</v>
      </c>
      <c r="J1821" s="140">
        <v>65555547.289999999</v>
      </c>
      <c r="K1821" s="139" t="s">
        <v>4982</v>
      </c>
      <c r="L1821" s="139" t="s">
        <v>7</v>
      </c>
      <c r="M1821" s="202"/>
    </row>
    <row r="1822" spans="1:13" ht="20.100000000000001" customHeight="1" x14ac:dyDescent="0.25">
      <c r="A1822" s="139">
        <v>2162</v>
      </c>
      <c r="B1822" s="139" t="s">
        <v>6982</v>
      </c>
      <c r="C1822" s="139" t="s">
        <v>6983</v>
      </c>
      <c r="D1822" s="139">
        <v>4440.97</v>
      </c>
      <c r="E1822" s="139">
        <v>2345</v>
      </c>
      <c r="F1822" s="140">
        <v>11202115.609999999</v>
      </c>
      <c r="G1822" s="139">
        <v>3864.8</v>
      </c>
      <c r="H1822" s="140">
        <v>0</v>
      </c>
      <c r="I1822" s="140">
        <v>26118522.309999999</v>
      </c>
      <c r="J1822" s="140">
        <v>37320637.920000002</v>
      </c>
      <c r="K1822" s="139" t="s">
        <v>5177</v>
      </c>
      <c r="L1822" s="139" t="s">
        <v>7</v>
      </c>
      <c r="M1822" s="202"/>
    </row>
    <row r="1823" spans="1:13" ht="20.100000000000001" customHeight="1" x14ac:dyDescent="0.25">
      <c r="A1823" s="139">
        <v>2163</v>
      </c>
      <c r="B1823" s="139" t="s">
        <v>6984</v>
      </c>
      <c r="C1823" s="139" t="s">
        <v>6693</v>
      </c>
      <c r="D1823" s="139">
        <v>2655</v>
      </c>
      <c r="E1823" s="139">
        <v>1200</v>
      </c>
      <c r="F1823" s="140">
        <v>3186000</v>
      </c>
      <c r="G1823" s="139">
        <v>0</v>
      </c>
      <c r="H1823" s="140">
        <v>0</v>
      </c>
      <c r="I1823" s="140">
        <v>0</v>
      </c>
      <c r="J1823" s="140">
        <v>3186000</v>
      </c>
      <c r="K1823" s="139" t="s">
        <v>4978</v>
      </c>
      <c r="L1823" s="139" t="s">
        <v>7</v>
      </c>
      <c r="M1823" s="202"/>
    </row>
    <row r="1824" spans="1:13" ht="20.100000000000001" customHeight="1" x14ac:dyDescent="0.25">
      <c r="A1824" s="139">
        <v>2164</v>
      </c>
      <c r="B1824" s="139" t="s">
        <v>6985</v>
      </c>
      <c r="C1824" s="139" t="s">
        <v>6693</v>
      </c>
      <c r="D1824" s="139">
        <v>4668.5039999999999</v>
      </c>
      <c r="E1824" s="139">
        <v>1200</v>
      </c>
      <c r="F1824" s="140">
        <v>5602204.7999999998</v>
      </c>
      <c r="G1824" s="139">
        <v>0</v>
      </c>
      <c r="H1824" s="140">
        <v>0</v>
      </c>
      <c r="I1824" s="140">
        <v>0</v>
      </c>
      <c r="J1824" s="140">
        <v>5602204.7999999998</v>
      </c>
      <c r="K1824" s="139" t="s">
        <v>4978</v>
      </c>
      <c r="L1824" s="139" t="s">
        <v>7</v>
      </c>
      <c r="M1824" s="202"/>
    </row>
    <row r="1825" spans="1:13" ht="20.100000000000001" customHeight="1" x14ac:dyDescent="0.25">
      <c r="A1825" s="139">
        <v>2165</v>
      </c>
      <c r="B1825" s="139" t="s">
        <v>6986</v>
      </c>
      <c r="C1825" s="139" t="s">
        <v>6693</v>
      </c>
      <c r="D1825" s="139">
        <v>436.34</v>
      </c>
      <c r="E1825" s="139">
        <v>1200</v>
      </c>
      <c r="F1825" s="140">
        <v>523608</v>
      </c>
      <c r="G1825" s="139">
        <v>0</v>
      </c>
      <c r="H1825" s="140">
        <v>0</v>
      </c>
      <c r="I1825" s="140">
        <v>0</v>
      </c>
      <c r="J1825" s="140">
        <v>523608</v>
      </c>
      <c r="K1825" s="139" t="s">
        <v>4978</v>
      </c>
      <c r="L1825" s="139" t="s">
        <v>7</v>
      </c>
      <c r="M1825" s="202"/>
    </row>
    <row r="1826" spans="1:13" ht="20.100000000000001" customHeight="1" x14ac:dyDescent="0.25">
      <c r="A1826" s="139">
        <v>2166</v>
      </c>
      <c r="B1826" s="139" t="s">
        <v>6987</v>
      </c>
      <c r="C1826" s="139" t="s">
        <v>6693</v>
      </c>
      <c r="D1826" s="139">
        <v>348.75900000000001</v>
      </c>
      <c r="E1826" s="139">
        <v>1200</v>
      </c>
      <c r="F1826" s="140">
        <v>418510.8</v>
      </c>
      <c r="G1826" s="139">
        <v>0</v>
      </c>
      <c r="H1826" s="140">
        <v>0</v>
      </c>
      <c r="I1826" s="140">
        <v>0</v>
      </c>
      <c r="J1826" s="140">
        <v>418510.8</v>
      </c>
      <c r="K1826" s="139" t="s">
        <v>4978</v>
      </c>
      <c r="L1826" s="139" t="s">
        <v>7</v>
      </c>
      <c r="M1826" s="202"/>
    </row>
    <row r="1827" spans="1:13" ht="20.100000000000001" customHeight="1" x14ac:dyDescent="0.25">
      <c r="A1827" s="139">
        <v>2167</v>
      </c>
      <c r="B1827" s="139" t="s">
        <v>6988</v>
      </c>
      <c r="C1827" s="139" t="s">
        <v>6693</v>
      </c>
      <c r="D1827" s="139">
        <v>102.965</v>
      </c>
      <c r="E1827" s="139">
        <v>1200</v>
      </c>
      <c r="F1827" s="140">
        <v>123558</v>
      </c>
      <c r="G1827" s="139">
        <v>0</v>
      </c>
      <c r="H1827" s="140">
        <v>0</v>
      </c>
      <c r="I1827" s="140">
        <v>0</v>
      </c>
      <c r="J1827" s="140">
        <v>123558</v>
      </c>
      <c r="K1827" s="139" t="s">
        <v>4978</v>
      </c>
      <c r="L1827" s="139" t="s">
        <v>7</v>
      </c>
      <c r="M1827" s="202"/>
    </row>
    <row r="1828" spans="1:13" ht="20.100000000000001" customHeight="1" x14ac:dyDescent="0.25">
      <c r="A1828" s="139">
        <v>2168</v>
      </c>
      <c r="B1828" s="139" t="s">
        <v>6989</v>
      </c>
      <c r="C1828" s="139" t="s">
        <v>6693</v>
      </c>
      <c r="D1828" s="139">
        <v>338.04199999999997</v>
      </c>
      <c r="E1828" s="139">
        <v>1200</v>
      </c>
      <c r="F1828" s="140">
        <v>405650.4</v>
      </c>
      <c r="G1828" s="139">
        <v>0</v>
      </c>
      <c r="H1828" s="140">
        <v>0</v>
      </c>
      <c r="I1828" s="140">
        <v>0</v>
      </c>
      <c r="J1828" s="140">
        <v>405650.4</v>
      </c>
      <c r="K1828" s="139" t="s">
        <v>4978</v>
      </c>
      <c r="L1828" s="139" t="s">
        <v>7</v>
      </c>
      <c r="M1828" s="202"/>
    </row>
    <row r="1829" spans="1:13" ht="20.100000000000001" customHeight="1" x14ac:dyDescent="0.25">
      <c r="A1829" s="139">
        <v>2169</v>
      </c>
      <c r="B1829" s="139" t="s">
        <v>6990</v>
      </c>
      <c r="C1829" s="139" t="s">
        <v>6693</v>
      </c>
      <c r="D1829" s="139">
        <v>908.01400000000001</v>
      </c>
      <c r="E1829" s="139">
        <v>1200</v>
      </c>
      <c r="F1829" s="140">
        <v>1089616.8</v>
      </c>
      <c r="G1829" s="139">
        <v>0</v>
      </c>
      <c r="H1829" s="140">
        <v>0</v>
      </c>
      <c r="I1829" s="140">
        <v>0</v>
      </c>
      <c r="J1829" s="140">
        <v>1089616.8</v>
      </c>
      <c r="K1829" s="139" t="s">
        <v>4989</v>
      </c>
      <c r="L1829" s="139" t="s">
        <v>7</v>
      </c>
      <c r="M1829" s="202"/>
    </row>
    <row r="1830" spans="1:13" ht="20.100000000000001" customHeight="1" x14ac:dyDescent="0.25">
      <c r="A1830" s="139">
        <v>2170</v>
      </c>
      <c r="B1830" s="139" t="s">
        <v>6991</v>
      </c>
      <c r="C1830" s="139" t="s">
        <v>6693</v>
      </c>
      <c r="D1830" s="139">
        <v>3438.1390000000001</v>
      </c>
      <c r="E1830" s="139">
        <v>1200</v>
      </c>
      <c r="F1830" s="140">
        <v>4125766.8</v>
      </c>
      <c r="G1830" s="139">
        <v>0</v>
      </c>
      <c r="H1830" s="140">
        <v>0</v>
      </c>
      <c r="I1830" s="140">
        <v>0</v>
      </c>
      <c r="J1830" s="140">
        <v>4125766.8</v>
      </c>
      <c r="K1830" s="139" t="s">
        <v>4989</v>
      </c>
      <c r="L1830" s="139" t="s">
        <v>7</v>
      </c>
      <c r="M1830" s="202"/>
    </row>
    <row r="1831" spans="1:13" ht="20.100000000000001" customHeight="1" x14ac:dyDescent="0.25">
      <c r="A1831" s="139">
        <v>2171</v>
      </c>
      <c r="B1831" s="139" t="s">
        <v>6992</v>
      </c>
      <c r="C1831" s="139" t="s">
        <v>6693</v>
      </c>
      <c r="D1831" s="139">
        <v>43.194000000000003</v>
      </c>
      <c r="E1831" s="139">
        <v>1200</v>
      </c>
      <c r="F1831" s="140">
        <v>51832.800000000003</v>
      </c>
      <c r="G1831" s="139">
        <v>0</v>
      </c>
      <c r="H1831" s="140">
        <v>0</v>
      </c>
      <c r="I1831" s="140">
        <v>0</v>
      </c>
      <c r="J1831" s="140">
        <v>51832.800000000003</v>
      </c>
      <c r="K1831" s="139" t="s">
        <v>4989</v>
      </c>
      <c r="L1831" s="139" t="s">
        <v>7</v>
      </c>
      <c r="M1831" s="202"/>
    </row>
    <row r="1832" spans="1:13" ht="20.100000000000001" customHeight="1" x14ac:dyDescent="0.25">
      <c r="A1832" s="139">
        <v>2172</v>
      </c>
      <c r="B1832" s="139" t="s">
        <v>6993</v>
      </c>
      <c r="C1832" s="139" t="s">
        <v>6693</v>
      </c>
      <c r="D1832" s="139">
        <v>44.628999999999998</v>
      </c>
      <c r="E1832" s="139">
        <v>1200</v>
      </c>
      <c r="F1832" s="140">
        <v>53554.8</v>
      </c>
      <c r="G1832" s="139">
        <v>0</v>
      </c>
      <c r="H1832" s="140">
        <v>0</v>
      </c>
      <c r="I1832" s="140">
        <v>0</v>
      </c>
      <c r="J1832" s="140">
        <v>53554.8</v>
      </c>
      <c r="K1832" s="139" t="s">
        <v>4989</v>
      </c>
      <c r="L1832" s="139" t="s">
        <v>7</v>
      </c>
      <c r="M1832" s="202"/>
    </row>
    <row r="1833" spans="1:13" ht="20.100000000000001" customHeight="1" x14ac:dyDescent="0.25">
      <c r="A1833" s="139">
        <v>2173</v>
      </c>
      <c r="B1833" s="139" t="s">
        <v>6994</v>
      </c>
      <c r="C1833" s="139" t="s">
        <v>6693</v>
      </c>
      <c r="D1833" s="139">
        <v>2090.9380000000001</v>
      </c>
      <c r="E1833" s="139">
        <v>1369.26</v>
      </c>
      <c r="F1833" s="140">
        <v>2863028.99</v>
      </c>
      <c r="G1833" s="139">
        <v>0</v>
      </c>
      <c r="H1833" s="140">
        <v>0</v>
      </c>
      <c r="I1833" s="140">
        <v>0</v>
      </c>
      <c r="J1833" s="140">
        <v>2863028.99</v>
      </c>
      <c r="K1833" s="139" t="s">
        <v>4980</v>
      </c>
      <c r="L1833" s="139" t="s">
        <v>7</v>
      </c>
      <c r="M1833" s="202"/>
    </row>
    <row r="1834" spans="1:13" ht="20.100000000000001" customHeight="1" x14ac:dyDescent="0.25">
      <c r="A1834" s="139">
        <v>2174</v>
      </c>
      <c r="B1834" s="139" t="s">
        <v>6995</v>
      </c>
      <c r="C1834" s="139" t="s">
        <v>6693</v>
      </c>
      <c r="D1834" s="139">
        <v>12624.133</v>
      </c>
      <c r="E1834" s="139">
        <v>1200</v>
      </c>
      <c r="F1834" s="140">
        <v>15148959.6</v>
      </c>
      <c r="G1834" s="139">
        <v>0</v>
      </c>
      <c r="H1834" s="140">
        <v>0</v>
      </c>
      <c r="I1834" s="140">
        <v>0</v>
      </c>
      <c r="J1834" s="140">
        <v>15148959.6</v>
      </c>
      <c r="K1834" s="139" t="s">
        <v>4980</v>
      </c>
      <c r="L1834" s="139" t="s">
        <v>7</v>
      </c>
      <c r="M1834" s="202"/>
    </row>
    <row r="1835" spans="1:13" ht="20.100000000000001" customHeight="1" x14ac:dyDescent="0.25">
      <c r="A1835" s="139">
        <v>2175</v>
      </c>
      <c r="B1835" s="139" t="s">
        <v>6996</v>
      </c>
      <c r="C1835" s="139" t="s">
        <v>6693</v>
      </c>
      <c r="D1835" s="139">
        <v>91.462000000000003</v>
      </c>
      <c r="E1835" s="139">
        <v>1200</v>
      </c>
      <c r="F1835" s="140">
        <v>109754.4</v>
      </c>
      <c r="G1835" s="139">
        <v>0</v>
      </c>
      <c r="H1835" s="140">
        <v>0</v>
      </c>
      <c r="I1835" s="140">
        <v>0</v>
      </c>
      <c r="J1835" s="140">
        <v>109754.4</v>
      </c>
      <c r="K1835" s="139" t="s">
        <v>5229</v>
      </c>
      <c r="L1835" s="139" t="s">
        <v>7</v>
      </c>
      <c r="M1835" s="202"/>
    </row>
    <row r="1836" spans="1:13" ht="20.100000000000001" customHeight="1" x14ac:dyDescent="0.25">
      <c r="A1836" s="139">
        <v>2176</v>
      </c>
      <c r="B1836" s="139" t="s">
        <v>6997</v>
      </c>
      <c r="C1836" s="139" t="s">
        <v>6693</v>
      </c>
      <c r="D1836" s="139">
        <v>493.26100000000002</v>
      </c>
      <c r="E1836" s="139">
        <v>1200</v>
      </c>
      <c r="F1836" s="140">
        <v>591913.19999999995</v>
      </c>
      <c r="G1836" s="139">
        <v>0</v>
      </c>
      <c r="H1836" s="140">
        <v>0</v>
      </c>
      <c r="I1836" s="140">
        <v>0</v>
      </c>
      <c r="J1836" s="140">
        <v>591913.19999999995</v>
      </c>
      <c r="K1836" s="139" t="s">
        <v>5229</v>
      </c>
      <c r="L1836" s="139" t="s">
        <v>7</v>
      </c>
      <c r="M1836" s="202"/>
    </row>
    <row r="1837" spans="1:13" ht="20.100000000000001" customHeight="1" x14ac:dyDescent="0.25">
      <c r="A1837" s="139">
        <v>2177</v>
      </c>
      <c r="B1837" s="139" t="s">
        <v>6852</v>
      </c>
      <c r="C1837" s="139" t="s">
        <v>6693</v>
      </c>
      <c r="D1837" s="139">
        <v>64920.767999999996</v>
      </c>
      <c r="E1837" s="139">
        <v>1200</v>
      </c>
      <c r="F1837" s="140">
        <v>77904921.599999994</v>
      </c>
      <c r="G1837" s="139">
        <v>0</v>
      </c>
      <c r="H1837" s="140">
        <v>0</v>
      </c>
      <c r="I1837" s="140">
        <v>0</v>
      </c>
      <c r="J1837" s="140">
        <v>77904921.599999994</v>
      </c>
      <c r="K1837" s="139" t="s">
        <v>4982</v>
      </c>
      <c r="L1837" s="139" t="s">
        <v>7</v>
      </c>
      <c r="M1837" s="202"/>
    </row>
    <row r="1838" spans="1:13" ht="20.100000000000001" customHeight="1" x14ac:dyDescent="0.25">
      <c r="A1838" s="139">
        <v>2178</v>
      </c>
      <c r="B1838" s="139" t="s">
        <v>6998</v>
      </c>
      <c r="C1838" s="139" t="s">
        <v>6999</v>
      </c>
      <c r="D1838" s="139">
        <v>1059.29</v>
      </c>
      <c r="E1838" s="139">
        <v>162.80000000000001</v>
      </c>
      <c r="F1838" s="140">
        <v>172452.41</v>
      </c>
      <c r="G1838" s="139">
        <v>0</v>
      </c>
      <c r="H1838" s="140">
        <v>0</v>
      </c>
      <c r="I1838" s="140">
        <v>0</v>
      </c>
      <c r="J1838" s="140">
        <v>172452.41</v>
      </c>
      <c r="K1838" s="139" t="s">
        <v>4978</v>
      </c>
      <c r="L1838" s="139" t="s">
        <v>7</v>
      </c>
      <c r="M1838" s="202"/>
    </row>
    <row r="1839" spans="1:13" ht="20.100000000000001" customHeight="1" x14ac:dyDescent="0.25">
      <c r="A1839" s="139">
        <v>2179</v>
      </c>
      <c r="B1839" s="139" t="s">
        <v>7000</v>
      </c>
      <c r="C1839" s="139" t="s">
        <v>6999</v>
      </c>
      <c r="D1839" s="139">
        <v>4013.1039999999998</v>
      </c>
      <c r="E1839" s="139">
        <v>162.80000000000001</v>
      </c>
      <c r="F1839" s="140">
        <v>653333.32999999996</v>
      </c>
      <c r="G1839" s="139">
        <v>0</v>
      </c>
      <c r="H1839" s="140">
        <v>0</v>
      </c>
      <c r="I1839" s="140">
        <v>0</v>
      </c>
      <c r="J1839" s="140">
        <v>653333.32999999996</v>
      </c>
      <c r="K1839" s="139" t="s">
        <v>4978</v>
      </c>
      <c r="L1839" s="139" t="s">
        <v>7</v>
      </c>
      <c r="M1839" s="202"/>
    </row>
    <row r="1840" spans="1:13" ht="20.100000000000001" customHeight="1" x14ac:dyDescent="0.25">
      <c r="A1840" s="139">
        <v>2180</v>
      </c>
      <c r="B1840" s="139" t="s">
        <v>7001</v>
      </c>
      <c r="C1840" s="139" t="s">
        <v>6999</v>
      </c>
      <c r="D1840" s="139">
        <v>4587.9709999999995</v>
      </c>
      <c r="E1840" s="139">
        <v>162.80000000000001</v>
      </c>
      <c r="F1840" s="140">
        <v>746921.68</v>
      </c>
      <c r="G1840" s="139">
        <v>0</v>
      </c>
      <c r="H1840" s="140">
        <v>0</v>
      </c>
      <c r="I1840" s="140">
        <v>0</v>
      </c>
      <c r="J1840" s="140">
        <v>746921.68</v>
      </c>
      <c r="K1840" s="139" t="s">
        <v>4978</v>
      </c>
      <c r="L1840" s="139" t="s">
        <v>7</v>
      </c>
      <c r="M1840" s="202"/>
    </row>
    <row r="1841" spans="1:13" ht="20.100000000000001" customHeight="1" x14ac:dyDescent="0.25">
      <c r="A1841" s="139">
        <v>2181</v>
      </c>
      <c r="B1841" s="139" t="s">
        <v>7002</v>
      </c>
      <c r="C1841" s="139" t="s">
        <v>6999</v>
      </c>
      <c r="D1841" s="139">
        <v>763.92399999999998</v>
      </c>
      <c r="E1841" s="139">
        <v>162.80000000000001</v>
      </c>
      <c r="F1841" s="140">
        <v>124366.83</v>
      </c>
      <c r="G1841" s="139">
        <v>0</v>
      </c>
      <c r="H1841" s="140">
        <v>0</v>
      </c>
      <c r="I1841" s="140">
        <v>0</v>
      </c>
      <c r="J1841" s="140">
        <v>124366.83</v>
      </c>
      <c r="K1841" s="139" t="s">
        <v>4978</v>
      </c>
      <c r="L1841" s="139" t="s">
        <v>7</v>
      </c>
      <c r="M1841" s="202"/>
    </row>
    <row r="1842" spans="1:13" ht="20.100000000000001" customHeight="1" x14ac:dyDescent="0.25">
      <c r="A1842" s="139">
        <v>2182</v>
      </c>
      <c r="B1842" s="139" t="s">
        <v>7003</v>
      </c>
      <c r="C1842" s="139" t="s">
        <v>6999</v>
      </c>
      <c r="D1842" s="139">
        <v>1101.7840000000001</v>
      </c>
      <c r="E1842" s="139">
        <v>162.80000000000001</v>
      </c>
      <c r="F1842" s="140">
        <v>179370.44</v>
      </c>
      <c r="G1842" s="139">
        <v>0</v>
      </c>
      <c r="H1842" s="140">
        <v>0</v>
      </c>
      <c r="I1842" s="140">
        <v>0</v>
      </c>
      <c r="J1842" s="140">
        <v>179370.44</v>
      </c>
      <c r="K1842" s="139" t="s">
        <v>6408</v>
      </c>
      <c r="L1842" s="139" t="s">
        <v>7</v>
      </c>
      <c r="M1842" s="202"/>
    </row>
    <row r="1843" spans="1:13" ht="20.100000000000001" customHeight="1" x14ac:dyDescent="0.25">
      <c r="A1843" s="139">
        <v>2183</v>
      </c>
      <c r="B1843" s="139" t="s">
        <v>7004</v>
      </c>
      <c r="C1843" s="139" t="s">
        <v>6999</v>
      </c>
      <c r="D1843" s="139">
        <v>1080.6120000000001</v>
      </c>
      <c r="E1843" s="139">
        <v>162.80000000000001</v>
      </c>
      <c r="F1843" s="140">
        <v>175923.63</v>
      </c>
      <c r="G1843" s="139">
        <v>0</v>
      </c>
      <c r="H1843" s="140">
        <v>0</v>
      </c>
      <c r="I1843" s="140">
        <v>0</v>
      </c>
      <c r="J1843" s="140">
        <v>175923.63</v>
      </c>
      <c r="K1843" s="139" t="s">
        <v>6408</v>
      </c>
      <c r="L1843" s="139" t="s">
        <v>7</v>
      </c>
      <c r="M1843" s="202"/>
    </row>
    <row r="1844" spans="1:13" ht="20.100000000000001" customHeight="1" x14ac:dyDescent="0.25">
      <c r="A1844" s="139">
        <v>2184</v>
      </c>
      <c r="B1844" s="139" t="s">
        <v>7005</v>
      </c>
      <c r="C1844" s="139" t="s">
        <v>6999</v>
      </c>
      <c r="D1844" s="139">
        <v>993.80100000000004</v>
      </c>
      <c r="E1844" s="139">
        <v>162.80000000000001</v>
      </c>
      <c r="F1844" s="140">
        <v>161790.79999999999</v>
      </c>
      <c r="G1844" s="139">
        <v>0</v>
      </c>
      <c r="H1844" s="140">
        <v>0</v>
      </c>
      <c r="I1844" s="140">
        <v>0</v>
      </c>
      <c r="J1844" s="140">
        <v>161790.79999999999</v>
      </c>
      <c r="K1844" s="139" t="s">
        <v>6408</v>
      </c>
      <c r="L1844" s="139" t="s">
        <v>7</v>
      </c>
      <c r="M1844" s="202"/>
    </row>
    <row r="1845" spans="1:13" ht="20.100000000000001" customHeight="1" x14ac:dyDescent="0.25">
      <c r="A1845" s="139">
        <v>2185</v>
      </c>
      <c r="B1845" s="139" t="s">
        <v>7006</v>
      </c>
      <c r="C1845" s="139" t="s">
        <v>6999</v>
      </c>
      <c r="D1845" s="139">
        <v>1243.3130000000001</v>
      </c>
      <c r="E1845" s="139">
        <v>162.80000000000001</v>
      </c>
      <c r="F1845" s="140">
        <v>202411.36</v>
      </c>
      <c r="G1845" s="139">
        <v>0</v>
      </c>
      <c r="H1845" s="140">
        <v>0</v>
      </c>
      <c r="I1845" s="140">
        <v>0</v>
      </c>
      <c r="J1845" s="140">
        <v>202411.36</v>
      </c>
      <c r="K1845" s="139" t="s">
        <v>6408</v>
      </c>
      <c r="L1845" s="139" t="s">
        <v>7</v>
      </c>
      <c r="M1845" s="202"/>
    </row>
    <row r="1846" spans="1:13" ht="20.100000000000001" customHeight="1" x14ac:dyDescent="0.25">
      <c r="A1846" s="139">
        <v>2186</v>
      </c>
      <c r="B1846" s="139" t="s">
        <v>7007</v>
      </c>
      <c r="C1846" s="139" t="s">
        <v>6999</v>
      </c>
      <c r="D1846" s="139">
        <v>2396.828</v>
      </c>
      <c r="E1846" s="139">
        <v>162.80000000000001</v>
      </c>
      <c r="F1846" s="140">
        <v>390203.6</v>
      </c>
      <c r="G1846" s="139">
        <v>0</v>
      </c>
      <c r="H1846" s="140">
        <v>0</v>
      </c>
      <c r="I1846" s="140">
        <v>0</v>
      </c>
      <c r="J1846" s="140">
        <v>390203.6</v>
      </c>
      <c r="K1846" s="139" t="s">
        <v>6408</v>
      </c>
      <c r="L1846" s="139" t="s">
        <v>7</v>
      </c>
      <c r="M1846" s="202"/>
    </row>
    <row r="1847" spans="1:13" ht="20.100000000000001" customHeight="1" x14ac:dyDescent="0.25">
      <c r="A1847" s="139">
        <v>2187</v>
      </c>
      <c r="B1847" s="139" t="s">
        <v>7008</v>
      </c>
      <c r="C1847" s="139" t="s">
        <v>6999</v>
      </c>
      <c r="D1847" s="139">
        <v>3504.471</v>
      </c>
      <c r="E1847" s="139">
        <v>162.80000000000001</v>
      </c>
      <c r="F1847" s="140">
        <v>570527.88</v>
      </c>
      <c r="G1847" s="139">
        <v>0</v>
      </c>
      <c r="H1847" s="140">
        <v>0</v>
      </c>
      <c r="I1847" s="140">
        <v>0</v>
      </c>
      <c r="J1847" s="140">
        <v>570527.88</v>
      </c>
      <c r="K1847" s="139" t="s">
        <v>6408</v>
      </c>
      <c r="L1847" s="139" t="s">
        <v>7</v>
      </c>
      <c r="M1847" s="202"/>
    </row>
    <row r="1848" spans="1:13" ht="20.100000000000001" customHeight="1" x14ac:dyDescent="0.25">
      <c r="A1848" s="139">
        <v>2188</v>
      </c>
      <c r="B1848" s="139" t="s">
        <v>7009</v>
      </c>
      <c r="C1848" s="139" t="s">
        <v>6999</v>
      </c>
      <c r="D1848" s="139">
        <v>1581.377</v>
      </c>
      <c r="E1848" s="139">
        <v>162.80000000000001</v>
      </c>
      <c r="F1848" s="140">
        <v>257448.18</v>
      </c>
      <c r="G1848" s="139">
        <v>0</v>
      </c>
      <c r="H1848" s="140">
        <v>0</v>
      </c>
      <c r="I1848" s="140">
        <v>0</v>
      </c>
      <c r="J1848" s="140">
        <v>257448.18</v>
      </c>
      <c r="K1848" s="139" t="s">
        <v>6408</v>
      </c>
      <c r="L1848" s="139" t="s">
        <v>7</v>
      </c>
      <c r="M1848" s="202"/>
    </row>
    <row r="1849" spans="1:13" ht="20.100000000000001" customHeight="1" x14ac:dyDescent="0.25">
      <c r="A1849" s="139">
        <v>2189</v>
      </c>
      <c r="B1849" s="139" t="s">
        <v>7010</v>
      </c>
      <c r="C1849" s="139" t="s">
        <v>6999</v>
      </c>
      <c r="D1849" s="139">
        <v>1128.557</v>
      </c>
      <c r="E1849" s="139">
        <v>162.80000000000001</v>
      </c>
      <c r="F1849" s="140">
        <v>183729.08</v>
      </c>
      <c r="G1849" s="139">
        <v>0</v>
      </c>
      <c r="H1849" s="140">
        <v>0</v>
      </c>
      <c r="I1849" s="140">
        <v>0</v>
      </c>
      <c r="J1849" s="140">
        <v>183729.08</v>
      </c>
      <c r="K1849" s="139" t="s">
        <v>6408</v>
      </c>
      <c r="L1849" s="139" t="s">
        <v>7</v>
      </c>
      <c r="M1849" s="202"/>
    </row>
    <row r="1850" spans="1:13" ht="20.100000000000001" customHeight="1" x14ac:dyDescent="0.25">
      <c r="A1850" s="139">
        <v>2190</v>
      </c>
      <c r="B1850" s="139" t="s">
        <v>7011</v>
      </c>
      <c r="C1850" s="139" t="s">
        <v>6999</v>
      </c>
      <c r="D1850" s="139">
        <v>120.777</v>
      </c>
      <c r="E1850" s="139">
        <v>162.80000000000001</v>
      </c>
      <c r="F1850" s="140">
        <v>19662.5</v>
      </c>
      <c r="G1850" s="139">
        <v>0</v>
      </c>
      <c r="H1850" s="140">
        <v>0</v>
      </c>
      <c r="I1850" s="140">
        <v>0</v>
      </c>
      <c r="J1850" s="140">
        <v>19662.5</v>
      </c>
      <c r="K1850" s="139" t="s">
        <v>6408</v>
      </c>
      <c r="L1850" s="139" t="s">
        <v>7</v>
      </c>
      <c r="M1850" s="202"/>
    </row>
    <row r="1851" spans="1:13" ht="20.100000000000001" customHeight="1" x14ac:dyDescent="0.25">
      <c r="A1851" s="139">
        <v>2191</v>
      </c>
      <c r="B1851" s="139" t="s">
        <v>7012</v>
      </c>
      <c r="C1851" s="139" t="s">
        <v>6999</v>
      </c>
      <c r="D1851" s="139">
        <v>3527.567</v>
      </c>
      <c r="E1851" s="139">
        <v>162.80000000000001</v>
      </c>
      <c r="F1851" s="140">
        <v>574287.91</v>
      </c>
      <c r="G1851" s="139">
        <v>0</v>
      </c>
      <c r="H1851" s="140">
        <v>0</v>
      </c>
      <c r="I1851" s="140">
        <v>0</v>
      </c>
      <c r="J1851" s="140">
        <v>574287.91</v>
      </c>
      <c r="K1851" s="139" t="s">
        <v>6408</v>
      </c>
      <c r="L1851" s="139" t="s">
        <v>7</v>
      </c>
      <c r="M1851" s="202"/>
    </row>
    <row r="1852" spans="1:13" ht="20.100000000000001" customHeight="1" x14ac:dyDescent="0.25">
      <c r="A1852" s="139">
        <v>2194</v>
      </c>
      <c r="B1852" s="139" t="s">
        <v>7013</v>
      </c>
      <c r="C1852" s="139" t="s">
        <v>6999</v>
      </c>
      <c r="D1852" s="139">
        <v>179.12700000000001</v>
      </c>
      <c r="E1852" s="139">
        <v>162.80000000000001</v>
      </c>
      <c r="F1852" s="140">
        <v>29161.88</v>
      </c>
      <c r="G1852" s="139">
        <v>0</v>
      </c>
      <c r="H1852" s="140">
        <v>0</v>
      </c>
      <c r="I1852" s="140">
        <v>0</v>
      </c>
      <c r="J1852" s="140">
        <v>29161.88</v>
      </c>
      <c r="K1852" s="139" t="s">
        <v>5229</v>
      </c>
      <c r="L1852" s="139" t="s">
        <v>7</v>
      </c>
      <c r="M1852" s="202"/>
    </row>
    <row r="1853" spans="1:13" ht="20.100000000000001" customHeight="1" x14ac:dyDescent="0.25">
      <c r="A1853" s="139">
        <v>2195</v>
      </c>
      <c r="B1853" s="139" t="s">
        <v>7014</v>
      </c>
      <c r="C1853" s="139" t="s">
        <v>6999</v>
      </c>
      <c r="D1853" s="139">
        <v>178.715</v>
      </c>
      <c r="E1853" s="139">
        <v>162.80000000000001</v>
      </c>
      <c r="F1853" s="140">
        <v>29094.799999999999</v>
      </c>
      <c r="G1853" s="139">
        <v>0</v>
      </c>
      <c r="H1853" s="140">
        <v>0</v>
      </c>
      <c r="I1853" s="140">
        <v>0</v>
      </c>
      <c r="J1853" s="140">
        <v>29094.799999999999</v>
      </c>
      <c r="K1853" s="139" t="s">
        <v>5229</v>
      </c>
      <c r="L1853" s="139" t="s">
        <v>7</v>
      </c>
      <c r="M1853" s="202"/>
    </row>
    <row r="1854" spans="1:13" ht="20.100000000000001" customHeight="1" x14ac:dyDescent="0.25">
      <c r="A1854" s="139">
        <v>2196</v>
      </c>
      <c r="B1854" s="139" t="s">
        <v>7015</v>
      </c>
      <c r="C1854" s="139" t="s">
        <v>6999</v>
      </c>
      <c r="D1854" s="139">
        <v>37.404000000000003</v>
      </c>
      <c r="E1854" s="139">
        <v>162.80000000000001</v>
      </c>
      <c r="F1854" s="140">
        <v>6089.37</v>
      </c>
      <c r="G1854" s="139">
        <v>0</v>
      </c>
      <c r="H1854" s="140">
        <v>0</v>
      </c>
      <c r="I1854" s="140">
        <v>0</v>
      </c>
      <c r="J1854" s="140">
        <v>6089.37</v>
      </c>
      <c r="K1854" s="139" t="s">
        <v>5229</v>
      </c>
      <c r="L1854" s="139" t="s">
        <v>7</v>
      </c>
      <c r="M1854" s="202"/>
    </row>
    <row r="1855" spans="1:13" ht="20.100000000000001" customHeight="1" x14ac:dyDescent="0.25">
      <c r="A1855" s="139">
        <v>2197</v>
      </c>
      <c r="B1855" s="139" t="s">
        <v>5259</v>
      </c>
      <c r="C1855" s="139" t="s">
        <v>6999</v>
      </c>
      <c r="D1855" s="139">
        <v>107432.02099999999</v>
      </c>
      <c r="E1855" s="139">
        <v>162.80000000000001</v>
      </c>
      <c r="F1855" s="140">
        <v>17489933.02</v>
      </c>
      <c r="G1855" s="139">
        <v>0</v>
      </c>
      <c r="H1855" s="140">
        <v>0</v>
      </c>
      <c r="I1855" s="140">
        <v>0</v>
      </c>
      <c r="J1855" s="140">
        <v>17489933.02</v>
      </c>
      <c r="K1855" s="139" t="s">
        <v>4982</v>
      </c>
      <c r="L1855" s="139" t="s">
        <v>7</v>
      </c>
      <c r="M1855" s="202"/>
    </row>
    <row r="1856" spans="1:13" ht="20.100000000000001" customHeight="1" x14ac:dyDescent="0.25">
      <c r="A1856" s="139">
        <v>2198</v>
      </c>
      <c r="B1856" s="139" t="s">
        <v>4981</v>
      </c>
      <c r="C1856" s="139" t="s">
        <v>6768</v>
      </c>
      <c r="D1856" s="139">
        <v>28328.842000000001</v>
      </c>
      <c r="E1856" s="139">
        <v>730</v>
      </c>
      <c r="F1856" s="140">
        <v>20680054.66</v>
      </c>
      <c r="G1856" s="139">
        <v>0</v>
      </c>
      <c r="H1856" s="140">
        <v>0</v>
      </c>
      <c r="I1856" s="140">
        <v>0</v>
      </c>
      <c r="J1856" s="140">
        <v>20680054.66</v>
      </c>
      <c r="K1856" s="139" t="s">
        <v>4982</v>
      </c>
      <c r="L1856" s="139" t="s">
        <v>7</v>
      </c>
      <c r="M1856" s="202"/>
    </row>
    <row r="1857" spans="1:13" ht="20.100000000000001" customHeight="1" x14ac:dyDescent="0.25">
      <c r="A1857" s="139">
        <v>2199</v>
      </c>
      <c r="B1857" s="139" t="s">
        <v>7016</v>
      </c>
      <c r="C1857" s="139" t="s">
        <v>7017</v>
      </c>
      <c r="D1857" s="139">
        <v>9315.5300000000007</v>
      </c>
      <c r="E1857" s="139">
        <v>518</v>
      </c>
      <c r="F1857" s="140">
        <v>4825444.54</v>
      </c>
      <c r="G1857" s="139">
        <v>0</v>
      </c>
      <c r="H1857" s="140">
        <v>0</v>
      </c>
      <c r="I1857" s="140">
        <v>0</v>
      </c>
      <c r="J1857" s="140">
        <v>4825444.54</v>
      </c>
      <c r="K1857" s="139" t="s">
        <v>4978</v>
      </c>
      <c r="L1857" s="139" t="s">
        <v>7</v>
      </c>
      <c r="M1857" s="202"/>
    </row>
    <row r="1858" spans="1:13" ht="20.100000000000001" customHeight="1" x14ac:dyDescent="0.25">
      <c r="A1858" s="139">
        <v>2200</v>
      </c>
      <c r="B1858" s="139" t="s">
        <v>7018</v>
      </c>
      <c r="C1858" s="139" t="s">
        <v>6810</v>
      </c>
      <c r="D1858" s="139">
        <v>1973.905</v>
      </c>
      <c r="E1858" s="139">
        <v>1400</v>
      </c>
      <c r="F1858" s="140">
        <v>2763467</v>
      </c>
      <c r="G1858" s="139">
        <v>0</v>
      </c>
      <c r="H1858" s="140">
        <v>0</v>
      </c>
      <c r="I1858" s="140">
        <v>0</v>
      </c>
      <c r="J1858" s="140">
        <v>2763467</v>
      </c>
      <c r="K1858" s="139" t="s">
        <v>4978</v>
      </c>
      <c r="L1858" s="139" t="s">
        <v>7</v>
      </c>
      <c r="M1858" s="202"/>
    </row>
    <row r="1859" spans="1:13" ht="20.100000000000001" customHeight="1" x14ac:dyDescent="0.25">
      <c r="A1859" s="139">
        <v>2201</v>
      </c>
      <c r="B1859" s="139" t="s">
        <v>7019</v>
      </c>
      <c r="C1859" s="139" t="s">
        <v>7020</v>
      </c>
      <c r="D1859" s="139">
        <v>257.92</v>
      </c>
      <c r="E1859" s="139">
        <v>5.5</v>
      </c>
      <c r="F1859" s="140">
        <v>1418.56</v>
      </c>
      <c r="G1859" s="139">
        <v>0</v>
      </c>
      <c r="H1859" s="140">
        <v>0</v>
      </c>
      <c r="I1859" s="140">
        <v>0</v>
      </c>
      <c r="J1859" s="140">
        <v>1418.56</v>
      </c>
      <c r="K1859" s="139" t="s">
        <v>4980</v>
      </c>
      <c r="L1859" s="139" t="s">
        <v>7</v>
      </c>
      <c r="M1859" s="202"/>
    </row>
    <row r="1860" spans="1:13" ht="20.100000000000001" customHeight="1" x14ac:dyDescent="0.25">
      <c r="A1860" s="139">
        <v>2202</v>
      </c>
      <c r="B1860" s="139" t="s">
        <v>7021</v>
      </c>
      <c r="C1860" s="139" t="s">
        <v>5958</v>
      </c>
      <c r="D1860" s="139">
        <v>1464.3869999999999</v>
      </c>
      <c r="E1860" s="139">
        <v>580</v>
      </c>
      <c r="F1860" s="140">
        <v>849344.46</v>
      </c>
      <c r="G1860" s="139">
        <v>0</v>
      </c>
      <c r="H1860" s="140">
        <v>0</v>
      </c>
      <c r="I1860" s="140">
        <v>0</v>
      </c>
      <c r="J1860" s="140">
        <v>849344.46</v>
      </c>
      <c r="K1860" s="139" t="s">
        <v>4980</v>
      </c>
      <c r="L1860" s="139" t="s">
        <v>7</v>
      </c>
      <c r="M1860" s="202"/>
    </row>
    <row r="1861" spans="1:13" ht="20.100000000000001" customHeight="1" x14ac:dyDescent="0.25">
      <c r="A1861" s="139">
        <v>2203</v>
      </c>
      <c r="B1861" s="139" t="s">
        <v>7022</v>
      </c>
      <c r="C1861" s="139" t="s">
        <v>5958</v>
      </c>
      <c r="D1861" s="139">
        <v>3094.25</v>
      </c>
      <c r="E1861" s="139">
        <v>474.1</v>
      </c>
      <c r="F1861" s="140">
        <v>1466983.93</v>
      </c>
      <c r="G1861" s="139">
        <v>0</v>
      </c>
      <c r="H1861" s="140">
        <v>0</v>
      </c>
      <c r="I1861" s="140">
        <v>0</v>
      </c>
      <c r="J1861" s="140">
        <v>1466983.93</v>
      </c>
      <c r="K1861" s="139" t="s">
        <v>4978</v>
      </c>
      <c r="L1861" s="139" t="s">
        <v>7</v>
      </c>
      <c r="M1861" s="202"/>
    </row>
    <row r="1862" spans="1:13" ht="20.100000000000001" customHeight="1" x14ac:dyDescent="0.25">
      <c r="A1862" s="139">
        <v>2204</v>
      </c>
      <c r="B1862" s="139" t="s">
        <v>7023</v>
      </c>
      <c r="C1862" s="139" t="s">
        <v>5958</v>
      </c>
      <c r="D1862" s="139">
        <v>255.54</v>
      </c>
      <c r="E1862" s="139">
        <v>474.1</v>
      </c>
      <c r="F1862" s="140">
        <v>121151.51</v>
      </c>
      <c r="G1862" s="139">
        <v>0</v>
      </c>
      <c r="H1862" s="140">
        <v>0</v>
      </c>
      <c r="I1862" s="140">
        <v>0</v>
      </c>
      <c r="J1862" s="140">
        <v>121151.51</v>
      </c>
      <c r="K1862" s="139" t="s">
        <v>4978</v>
      </c>
      <c r="L1862" s="139" t="s">
        <v>7</v>
      </c>
      <c r="M1862" s="202"/>
    </row>
    <row r="1863" spans="1:13" ht="20.100000000000001" customHeight="1" x14ac:dyDescent="0.25">
      <c r="A1863" s="139">
        <v>2205</v>
      </c>
      <c r="B1863" s="139" t="s">
        <v>7024</v>
      </c>
      <c r="C1863" s="139" t="s">
        <v>5958</v>
      </c>
      <c r="D1863" s="139">
        <v>201.07</v>
      </c>
      <c r="E1863" s="139">
        <v>474.1</v>
      </c>
      <c r="F1863" s="140">
        <v>95327.29</v>
      </c>
      <c r="G1863" s="139">
        <v>0</v>
      </c>
      <c r="H1863" s="140">
        <v>0</v>
      </c>
      <c r="I1863" s="140">
        <v>0</v>
      </c>
      <c r="J1863" s="140">
        <v>95327.29</v>
      </c>
      <c r="K1863" s="139" t="s">
        <v>4978</v>
      </c>
      <c r="L1863" s="139" t="s">
        <v>7</v>
      </c>
      <c r="M1863" s="202"/>
    </row>
    <row r="1864" spans="1:13" ht="20.100000000000001" customHeight="1" x14ac:dyDescent="0.25">
      <c r="A1864" s="139">
        <v>2206</v>
      </c>
      <c r="B1864" s="139" t="s">
        <v>7025</v>
      </c>
      <c r="C1864" s="139" t="s">
        <v>5958</v>
      </c>
      <c r="D1864" s="139">
        <v>200.02</v>
      </c>
      <c r="E1864" s="139">
        <v>474.1</v>
      </c>
      <c r="F1864" s="140">
        <v>94829.48</v>
      </c>
      <c r="G1864" s="139">
        <v>0</v>
      </c>
      <c r="H1864" s="140">
        <v>0</v>
      </c>
      <c r="I1864" s="140">
        <v>0</v>
      </c>
      <c r="J1864" s="140">
        <v>94829.48</v>
      </c>
      <c r="K1864" s="139" t="s">
        <v>4978</v>
      </c>
      <c r="L1864" s="139" t="s">
        <v>7</v>
      </c>
      <c r="M1864" s="202"/>
    </row>
    <row r="1865" spans="1:13" ht="20.100000000000001" customHeight="1" x14ac:dyDescent="0.25">
      <c r="A1865" s="139">
        <v>2207</v>
      </c>
      <c r="B1865" s="139" t="s">
        <v>7026</v>
      </c>
      <c r="C1865" s="139" t="s">
        <v>5958</v>
      </c>
      <c r="D1865" s="139">
        <v>865.63</v>
      </c>
      <c r="E1865" s="139">
        <v>474.1</v>
      </c>
      <c r="F1865" s="140">
        <v>410395.18</v>
      </c>
      <c r="G1865" s="139">
        <v>0</v>
      </c>
      <c r="H1865" s="140">
        <v>0</v>
      </c>
      <c r="I1865" s="140">
        <v>0</v>
      </c>
      <c r="J1865" s="140">
        <v>410395.18</v>
      </c>
      <c r="K1865" s="139" t="s">
        <v>4978</v>
      </c>
      <c r="L1865" s="139" t="s">
        <v>7</v>
      </c>
      <c r="M1865" s="202"/>
    </row>
    <row r="1866" spans="1:13" ht="20.100000000000001" customHeight="1" x14ac:dyDescent="0.25">
      <c r="A1866" s="139">
        <v>2208</v>
      </c>
      <c r="B1866" s="139" t="s">
        <v>7027</v>
      </c>
      <c r="C1866" s="139" t="s">
        <v>5958</v>
      </c>
      <c r="D1866" s="139">
        <v>15644.36</v>
      </c>
      <c r="E1866" s="139">
        <v>474.1</v>
      </c>
      <c r="F1866" s="140">
        <v>7416991.0800000001</v>
      </c>
      <c r="G1866" s="139">
        <v>0</v>
      </c>
      <c r="H1866" s="140">
        <v>0</v>
      </c>
      <c r="I1866" s="140">
        <v>0</v>
      </c>
      <c r="J1866" s="140">
        <v>7416991.0800000001</v>
      </c>
      <c r="K1866" s="139" t="s">
        <v>4982</v>
      </c>
      <c r="L1866" s="139" t="s">
        <v>7</v>
      </c>
      <c r="M1866" s="202"/>
    </row>
    <row r="1867" spans="1:13" ht="20.100000000000001" customHeight="1" x14ac:dyDescent="0.25">
      <c r="A1867" s="139">
        <v>2209</v>
      </c>
      <c r="B1867" s="139" t="s">
        <v>7028</v>
      </c>
      <c r="C1867" s="139" t="s">
        <v>7029</v>
      </c>
      <c r="D1867" s="139">
        <v>203.63</v>
      </c>
      <c r="E1867" s="139">
        <v>448.8</v>
      </c>
      <c r="F1867" s="140">
        <v>91389.14</v>
      </c>
      <c r="G1867" s="139">
        <v>0</v>
      </c>
      <c r="H1867" s="140">
        <v>0</v>
      </c>
      <c r="I1867" s="140">
        <v>0</v>
      </c>
      <c r="J1867" s="140">
        <v>91389.14</v>
      </c>
      <c r="K1867" s="139" t="s">
        <v>4978</v>
      </c>
      <c r="L1867" s="139" t="s">
        <v>7</v>
      </c>
      <c r="M1867" s="202"/>
    </row>
    <row r="1868" spans="1:13" ht="20.100000000000001" customHeight="1" x14ac:dyDescent="0.25">
      <c r="A1868" s="139">
        <v>2210</v>
      </c>
      <c r="B1868" s="139" t="s">
        <v>7030</v>
      </c>
      <c r="C1868" s="139" t="s">
        <v>7029</v>
      </c>
      <c r="D1868" s="139">
        <v>202.5</v>
      </c>
      <c r="E1868" s="139">
        <v>448.8</v>
      </c>
      <c r="F1868" s="140">
        <v>90882</v>
      </c>
      <c r="G1868" s="139">
        <v>0</v>
      </c>
      <c r="H1868" s="140">
        <v>0</v>
      </c>
      <c r="I1868" s="140">
        <v>0</v>
      </c>
      <c r="J1868" s="140">
        <v>90882</v>
      </c>
      <c r="K1868" s="139" t="s">
        <v>4978</v>
      </c>
      <c r="L1868" s="139" t="s">
        <v>7</v>
      </c>
      <c r="M1868" s="202"/>
    </row>
    <row r="1869" spans="1:13" ht="20.100000000000001" customHeight="1" x14ac:dyDescent="0.25">
      <c r="A1869" s="139">
        <v>2211</v>
      </c>
      <c r="B1869" s="139" t="s">
        <v>7031</v>
      </c>
      <c r="C1869" s="139" t="s">
        <v>7029</v>
      </c>
      <c r="D1869" s="139">
        <v>202.07</v>
      </c>
      <c r="E1869" s="139">
        <v>448.8</v>
      </c>
      <c r="F1869" s="140">
        <v>90689.02</v>
      </c>
      <c r="G1869" s="139">
        <v>0</v>
      </c>
      <c r="H1869" s="140">
        <v>0</v>
      </c>
      <c r="I1869" s="140">
        <v>0</v>
      </c>
      <c r="J1869" s="140">
        <v>90689.02</v>
      </c>
      <c r="K1869" s="139" t="s">
        <v>4978</v>
      </c>
      <c r="L1869" s="139" t="s">
        <v>7</v>
      </c>
      <c r="M1869" s="202"/>
    </row>
    <row r="1870" spans="1:13" ht="20.100000000000001" customHeight="1" x14ac:dyDescent="0.25">
      <c r="A1870" s="139">
        <v>2212</v>
      </c>
      <c r="B1870" s="139" t="s">
        <v>7032</v>
      </c>
      <c r="C1870" s="139" t="s">
        <v>5742</v>
      </c>
      <c r="D1870" s="139">
        <v>800.63199999999995</v>
      </c>
      <c r="E1870" s="139">
        <v>761.2</v>
      </c>
      <c r="F1870" s="140">
        <v>609441.07999999996</v>
      </c>
      <c r="G1870" s="139">
        <v>0</v>
      </c>
      <c r="H1870" s="140">
        <v>0</v>
      </c>
      <c r="I1870" s="140">
        <v>0</v>
      </c>
      <c r="J1870" s="140">
        <v>609441.07999999996</v>
      </c>
      <c r="K1870" s="139" t="s">
        <v>4982</v>
      </c>
      <c r="L1870" s="139" t="s">
        <v>7</v>
      </c>
      <c r="M1870" s="202"/>
    </row>
    <row r="1871" spans="1:13" ht="20.100000000000001" customHeight="1" x14ac:dyDescent="0.25">
      <c r="A1871" s="139">
        <v>2213</v>
      </c>
      <c r="B1871" s="139" t="s">
        <v>7033</v>
      </c>
      <c r="C1871" s="139" t="s">
        <v>5742</v>
      </c>
      <c r="D1871" s="139">
        <v>387.56700000000001</v>
      </c>
      <c r="E1871" s="139">
        <v>761.2</v>
      </c>
      <c r="F1871" s="140">
        <v>295016</v>
      </c>
      <c r="G1871" s="139">
        <v>0</v>
      </c>
      <c r="H1871" s="140">
        <v>0</v>
      </c>
      <c r="I1871" s="140">
        <v>0</v>
      </c>
      <c r="J1871" s="140">
        <v>295016</v>
      </c>
      <c r="K1871" s="139" t="s">
        <v>4982</v>
      </c>
      <c r="L1871" s="139" t="s">
        <v>7</v>
      </c>
      <c r="M1871" s="202"/>
    </row>
    <row r="1872" spans="1:13" ht="20.100000000000001" customHeight="1" x14ac:dyDescent="0.25">
      <c r="A1872" s="139">
        <v>2214</v>
      </c>
      <c r="B1872" s="139" t="s">
        <v>7034</v>
      </c>
      <c r="C1872" s="139" t="s">
        <v>5493</v>
      </c>
      <c r="D1872" s="139">
        <v>4141.6670000000004</v>
      </c>
      <c r="E1872" s="139">
        <v>848.1</v>
      </c>
      <c r="F1872" s="140">
        <v>3512547.78</v>
      </c>
      <c r="G1872" s="139">
        <v>0</v>
      </c>
      <c r="H1872" s="140">
        <v>0</v>
      </c>
      <c r="I1872" s="140">
        <v>0</v>
      </c>
      <c r="J1872" s="140">
        <v>3512547.78</v>
      </c>
      <c r="K1872" s="139" t="s">
        <v>4980</v>
      </c>
      <c r="L1872" s="139" t="s">
        <v>7</v>
      </c>
      <c r="M1872" s="202"/>
    </row>
    <row r="1873" spans="1:13" ht="20.100000000000001" customHeight="1" x14ac:dyDescent="0.25">
      <c r="A1873" s="139">
        <v>2215</v>
      </c>
      <c r="B1873" s="139" t="s">
        <v>7035</v>
      </c>
      <c r="C1873" s="139" t="s">
        <v>7036</v>
      </c>
      <c r="D1873" s="139">
        <v>284.98200000000003</v>
      </c>
      <c r="E1873" s="139">
        <v>885.5</v>
      </c>
      <c r="F1873" s="140">
        <v>252351.56</v>
      </c>
      <c r="G1873" s="139">
        <v>0</v>
      </c>
      <c r="H1873" s="140">
        <v>0</v>
      </c>
      <c r="I1873" s="140">
        <v>0</v>
      </c>
      <c r="J1873" s="140">
        <v>252351.56</v>
      </c>
      <c r="K1873" s="139" t="s">
        <v>4978</v>
      </c>
      <c r="L1873" s="139" t="s">
        <v>7</v>
      </c>
      <c r="M1873" s="202"/>
    </row>
    <row r="1874" spans="1:13" ht="20.100000000000001" customHeight="1" x14ac:dyDescent="0.25">
      <c r="A1874" s="139">
        <v>2216</v>
      </c>
      <c r="B1874" s="139" t="s">
        <v>7037</v>
      </c>
      <c r="C1874" s="139" t="s">
        <v>7036</v>
      </c>
      <c r="D1874" s="139">
        <v>139.37</v>
      </c>
      <c r="E1874" s="139">
        <v>885.5</v>
      </c>
      <c r="F1874" s="140">
        <v>123412.14</v>
      </c>
      <c r="G1874" s="139">
        <v>0</v>
      </c>
      <c r="H1874" s="140">
        <v>0</v>
      </c>
      <c r="I1874" s="140">
        <v>0</v>
      </c>
      <c r="J1874" s="140">
        <v>123412.14</v>
      </c>
      <c r="K1874" s="139" t="s">
        <v>4978</v>
      </c>
      <c r="L1874" s="139" t="s">
        <v>7</v>
      </c>
      <c r="M1874" s="202"/>
    </row>
    <row r="1875" spans="1:13" ht="20.100000000000001" customHeight="1" x14ac:dyDescent="0.25">
      <c r="A1875" s="139">
        <v>2217</v>
      </c>
      <c r="B1875" s="139" t="s">
        <v>7038</v>
      </c>
      <c r="C1875" s="139" t="s">
        <v>7036</v>
      </c>
      <c r="D1875" s="139">
        <v>754.41600000000005</v>
      </c>
      <c r="E1875" s="139">
        <v>885.5</v>
      </c>
      <c r="F1875" s="140">
        <v>668035.37</v>
      </c>
      <c r="G1875" s="139">
        <v>0</v>
      </c>
      <c r="H1875" s="140">
        <v>0</v>
      </c>
      <c r="I1875" s="140">
        <v>0</v>
      </c>
      <c r="J1875" s="140">
        <v>668035.37</v>
      </c>
      <c r="K1875" s="139" t="s">
        <v>6408</v>
      </c>
      <c r="L1875" s="139" t="s">
        <v>7</v>
      </c>
      <c r="M1875" s="202"/>
    </row>
    <row r="1876" spans="1:13" ht="20.100000000000001" customHeight="1" x14ac:dyDescent="0.25">
      <c r="A1876" s="139">
        <v>2218</v>
      </c>
      <c r="B1876" s="139" t="s">
        <v>7039</v>
      </c>
      <c r="C1876" s="139" t="s">
        <v>7036</v>
      </c>
      <c r="D1876" s="139">
        <v>1411.848</v>
      </c>
      <c r="E1876" s="139">
        <v>1379.81</v>
      </c>
      <c r="F1876" s="140">
        <v>1948078.66</v>
      </c>
      <c r="G1876" s="139">
        <v>0</v>
      </c>
      <c r="H1876" s="140">
        <v>0</v>
      </c>
      <c r="I1876" s="140">
        <v>0</v>
      </c>
      <c r="J1876" s="140">
        <v>1948078.66</v>
      </c>
      <c r="K1876" s="139" t="s">
        <v>4980</v>
      </c>
      <c r="L1876" s="139" t="s">
        <v>7</v>
      </c>
      <c r="M1876" s="202"/>
    </row>
    <row r="1877" spans="1:13" ht="20.100000000000001" customHeight="1" x14ac:dyDescent="0.25">
      <c r="A1877" s="139">
        <v>2219</v>
      </c>
      <c r="B1877" s="139" t="s">
        <v>7040</v>
      </c>
      <c r="C1877" s="139" t="s">
        <v>7036</v>
      </c>
      <c r="D1877" s="139">
        <v>663.18</v>
      </c>
      <c r="E1877" s="139">
        <v>885.5</v>
      </c>
      <c r="F1877" s="140">
        <v>587245.89</v>
      </c>
      <c r="G1877" s="139">
        <v>0</v>
      </c>
      <c r="H1877" s="140">
        <v>0</v>
      </c>
      <c r="I1877" s="140">
        <v>0</v>
      </c>
      <c r="J1877" s="140">
        <v>587245.89</v>
      </c>
      <c r="K1877" s="139" t="s">
        <v>4989</v>
      </c>
      <c r="L1877" s="139" t="s">
        <v>7</v>
      </c>
      <c r="M1877" s="202"/>
    </row>
    <row r="1878" spans="1:13" ht="20.100000000000001" customHeight="1" x14ac:dyDescent="0.25">
      <c r="A1878" s="139">
        <v>2220</v>
      </c>
      <c r="B1878" s="139" t="s">
        <v>7041</v>
      </c>
      <c r="C1878" s="139" t="s">
        <v>7036</v>
      </c>
      <c r="D1878" s="139">
        <v>909.07100000000003</v>
      </c>
      <c r="E1878" s="139">
        <v>885.5</v>
      </c>
      <c r="F1878" s="140">
        <v>804982.37</v>
      </c>
      <c r="G1878" s="139">
        <v>0</v>
      </c>
      <c r="H1878" s="140">
        <v>0</v>
      </c>
      <c r="I1878" s="140">
        <v>0</v>
      </c>
      <c r="J1878" s="140">
        <v>804982.37</v>
      </c>
      <c r="K1878" s="139" t="s">
        <v>5043</v>
      </c>
      <c r="L1878" s="139" t="s">
        <v>7</v>
      </c>
      <c r="M1878" s="202"/>
    </row>
    <row r="1879" spans="1:13" ht="20.100000000000001" customHeight="1" x14ac:dyDescent="0.25">
      <c r="A1879" s="139">
        <v>2221</v>
      </c>
      <c r="B1879" s="139" t="s">
        <v>7042</v>
      </c>
      <c r="C1879" s="139" t="s">
        <v>7036</v>
      </c>
      <c r="D1879" s="139">
        <v>3716.277</v>
      </c>
      <c r="E1879" s="139">
        <v>885.5</v>
      </c>
      <c r="F1879" s="140">
        <v>3290763.28</v>
      </c>
      <c r="G1879" s="139">
        <v>0</v>
      </c>
      <c r="H1879" s="140">
        <v>0</v>
      </c>
      <c r="I1879" s="140">
        <v>0</v>
      </c>
      <c r="J1879" s="140">
        <v>3290763.28</v>
      </c>
      <c r="K1879" s="139" t="s">
        <v>5043</v>
      </c>
      <c r="L1879" s="139" t="s">
        <v>7</v>
      </c>
      <c r="M1879" s="202"/>
    </row>
    <row r="1880" spans="1:13" ht="20.100000000000001" customHeight="1" x14ac:dyDescent="0.25">
      <c r="A1880" s="139">
        <v>2222</v>
      </c>
      <c r="B1880" s="139" t="s">
        <v>7043</v>
      </c>
      <c r="C1880" s="139" t="s">
        <v>7036</v>
      </c>
      <c r="D1880" s="139">
        <v>970.07899999999995</v>
      </c>
      <c r="E1880" s="139">
        <v>885.5</v>
      </c>
      <c r="F1880" s="140">
        <v>859004.95</v>
      </c>
      <c r="G1880" s="139">
        <v>0</v>
      </c>
      <c r="H1880" s="140">
        <v>0</v>
      </c>
      <c r="I1880" s="140">
        <v>0</v>
      </c>
      <c r="J1880" s="140">
        <v>859004.95</v>
      </c>
      <c r="K1880" s="139" t="s">
        <v>5043</v>
      </c>
      <c r="L1880" s="139" t="s">
        <v>7</v>
      </c>
      <c r="M1880" s="202"/>
    </row>
    <row r="1881" spans="1:13" ht="20.100000000000001" customHeight="1" x14ac:dyDescent="0.25">
      <c r="A1881" s="139">
        <v>2223</v>
      </c>
      <c r="B1881" s="139" t="s">
        <v>7044</v>
      </c>
      <c r="C1881" s="139" t="s">
        <v>7036</v>
      </c>
      <c r="D1881" s="139">
        <v>1344.1489999999999</v>
      </c>
      <c r="E1881" s="139">
        <v>885.5</v>
      </c>
      <c r="F1881" s="140">
        <v>1190243.94</v>
      </c>
      <c r="G1881" s="139">
        <v>0</v>
      </c>
      <c r="H1881" s="140">
        <v>0</v>
      </c>
      <c r="I1881" s="140">
        <v>0</v>
      </c>
      <c r="J1881" s="140">
        <v>1190243.94</v>
      </c>
      <c r="K1881" s="139" t="s">
        <v>5043</v>
      </c>
      <c r="L1881" s="139" t="s">
        <v>7</v>
      </c>
      <c r="M1881" s="202"/>
    </row>
    <row r="1882" spans="1:13" ht="20.100000000000001" customHeight="1" x14ac:dyDescent="0.25">
      <c r="A1882" s="139">
        <v>2224</v>
      </c>
      <c r="B1882" s="139" t="s">
        <v>7045</v>
      </c>
      <c r="C1882" s="139" t="s">
        <v>7036</v>
      </c>
      <c r="D1882" s="139">
        <v>10590.593999999999</v>
      </c>
      <c r="E1882" s="139">
        <v>885.5</v>
      </c>
      <c r="F1882" s="140">
        <v>9377970.9900000002</v>
      </c>
      <c r="G1882" s="139">
        <v>0</v>
      </c>
      <c r="H1882" s="140">
        <v>0</v>
      </c>
      <c r="I1882" s="140">
        <v>0</v>
      </c>
      <c r="J1882" s="140">
        <v>9377970.9900000002</v>
      </c>
      <c r="K1882" s="139" t="s">
        <v>4982</v>
      </c>
      <c r="L1882" s="139" t="s">
        <v>7</v>
      </c>
      <c r="M1882" s="202"/>
    </row>
    <row r="1883" spans="1:13" ht="20.100000000000001" customHeight="1" x14ac:dyDescent="0.25">
      <c r="A1883" s="139">
        <v>2225</v>
      </c>
      <c r="B1883" s="139" t="s">
        <v>7046</v>
      </c>
      <c r="C1883" s="139" t="s">
        <v>6304</v>
      </c>
      <c r="D1883" s="139">
        <v>17858.982</v>
      </c>
      <c r="E1883" s="139">
        <v>729.3</v>
      </c>
      <c r="F1883" s="140">
        <v>13024555.57</v>
      </c>
      <c r="G1883" s="139">
        <v>0</v>
      </c>
      <c r="H1883" s="140">
        <v>0</v>
      </c>
      <c r="I1883" s="140">
        <v>0</v>
      </c>
      <c r="J1883" s="140">
        <v>13024555.57</v>
      </c>
      <c r="K1883" s="139" t="s">
        <v>5010</v>
      </c>
      <c r="L1883" s="139" t="s">
        <v>7</v>
      </c>
      <c r="M1883" s="202"/>
    </row>
    <row r="1884" spans="1:13" ht="20.100000000000001" customHeight="1" x14ac:dyDescent="0.25">
      <c r="A1884" s="139">
        <v>2226</v>
      </c>
      <c r="B1884" s="139" t="s">
        <v>7047</v>
      </c>
      <c r="C1884" s="139" t="s">
        <v>6304</v>
      </c>
      <c r="D1884" s="139">
        <v>604.67600000000004</v>
      </c>
      <c r="E1884" s="139">
        <v>729.3</v>
      </c>
      <c r="F1884" s="140">
        <v>440990.21</v>
      </c>
      <c r="G1884" s="139">
        <v>0</v>
      </c>
      <c r="H1884" s="140">
        <v>0</v>
      </c>
      <c r="I1884" s="140">
        <v>0</v>
      </c>
      <c r="J1884" s="140">
        <v>440990.21</v>
      </c>
      <c r="K1884" s="139" t="s">
        <v>5010</v>
      </c>
      <c r="L1884" s="139" t="s">
        <v>7</v>
      </c>
      <c r="M1884" s="202"/>
    </row>
    <row r="1885" spans="1:13" ht="20.100000000000001" customHeight="1" x14ac:dyDescent="0.25">
      <c r="A1885" s="139">
        <v>2227</v>
      </c>
      <c r="B1885" s="139" t="s">
        <v>7048</v>
      </c>
      <c r="C1885" s="139" t="s">
        <v>6304</v>
      </c>
      <c r="D1885" s="139">
        <v>1007.937</v>
      </c>
      <c r="E1885" s="139">
        <v>1550</v>
      </c>
      <c r="F1885" s="140">
        <v>1562302.35</v>
      </c>
      <c r="G1885" s="139">
        <v>0</v>
      </c>
      <c r="H1885" s="140">
        <v>0</v>
      </c>
      <c r="I1885" s="140">
        <v>0</v>
      </c>
      <c r="J1885" s="140">
        <v>1562302.35</v>
      </c>
      <c r="K1885" s="139" t="s">
        <v>6408</v>
      </c>
      <c r="L1885" s="139" t="s">
        <v>7</v>
      </c>
      <c r="M1885" s="202"/>
    </row>
    <row r="1886" spans="1:13" ht="20.100000000000001" customHeight="1" x14ac:dyDescent="0.25">
      <c r="A1886" s="139">
        <v>2228</v>
      </c>
      <c r="B1886" s="139" t="s">
        <v>7049</v>
      </c>
      <c r="C1886" s="139" t="s">
        <v>6304</v>
      </c>
      <c r="D1886" s="139">
        <v>160</v>
      </c>
      <c r="E1886" s="139">
        <v>1550</v>
      </c>
      <c r="F1886" s="140">
        <v>248000</v>
      </c>
      <c r="G1886" s="139">
        <v>0</v>
      </c>
      <c r="H1886" s="140">
        <v>0</v>
      </c>
      <c r="I1886" s="140">
        <v>0</v>
      </c>
      <c r="J1886" s="140">
        <v>248000</v>
      </c>
      <c r="K1886" s="139" t="s">
        <v>6408</v>
      </c>
      <c r="L1886" s="139" t="s">
        <v>7</v>
      </c>
      <c r="M1886" s="202"/>
    </row>
    <row r="1887" spans="1:13" ht="20.100000000000001" customHeight="1" x14ac:dyDescent="0.25">
      <c r="A1887" s="139">
        <v>2229</v>
      </c>
      <c r="B1887" s="139" t="s">
        <v>7050</v>
      </c>
      <c r="C1887" s="139" t="s">
        <v>6304</v>
      </c>
      <c r="D1887" s="139">
        <v>313.35000000000002</v>
      </c>
      <c r="E1887" s="139">
        <v>1550</v>
      </c>
      <c r="F1887" s="140">
        <v>485692.5</v>
      </c>
      <c r="G1887" s="139">
        <v>0</v>
      </c>
      <c r="H1887" s="140">
        <v>0</v>
      </c>
      <c r="I1887" s="140">
        <v>0</v>
      </c>
      <c r="J1887" s="140">
        <v>485692.5</v>
      </c>
      <c r="K1887" s="139" t="s">
        <v>6408</v>
      </c>
      <c r="L1887" s="139" t="s">
        <v>7</v>
      </c>
      <c r="M1887" s="202"/>
    </row>
    <row r="1888" spans="1:13" ht="20.100000000000001" customHeight="1" x14ac:dyDescent="0.25">
      <c r="A1888" s="139">
        <v>2230</v>
      </c>
      <c r="B1888" s="139" t="s">
        <v>7051</v>
      </c>
      <c r="C1888" s="139" t="s">
        <v>6304</v>
      </c>
      <c r="D1888" s="139">
        <v>13871.989</v>
      </c>
      <c r="E1888" s="139">
        <v>729.3</v>
      </c>
      <c r="F1888" s="140">
        <v>10116841.58</v>
      </c>
      <c r="G1888" s="139">
        <v>0</v>
      </c>
      <c r="H1888" s="140">
        <v>0</v>
      </c>
      <c r="I1888" s="140">
        <v>0</v>
      </c>
      <c r="J1888" s="140">
        <v>10116841.58</v>
      </c>
      <c r="K1888" s="139" t="s">
        <v>4978</v>
      </c>
      <c r="L1888" s="139" t="s">
        <v>7</v>
      </c>
      <c r="M1888" s="202"/>
    </row>
    <row r="1889" spans="1:13" ht="20.100000000000001" customHeight="1" x14ac:dyDescent="0.25">
      <c r="A1889" s="139">
        <v>2231</v>
      </c>
      <c r="B1889" s="139" t="s">
        <v>5892</v>
      </c>
      <c r="C1889" s="139" t="s">
        <v>6304</v>
      </c>
      <c r="D1889" s="139">
        <v>75329.601999999999</v>
      </c>
      <c r="E1889" s="139">
        <v>729.3</v>
      </c>
      <c r="F1889" s="140">
        <v>54937878.740000002</v>
      </c>
      <c r="G1889" s="139">
        <v>0</v>
      </c>
      <c r="H1889" s="140">
        <v>0</v>
      </c>
      <c r="I1889" s="140">
        <v>0</v>
      </c>
      <c r="J1889" s="140">
        <v>54937878.740000002</v>
      </c>
      <c r="K1889" s="139" t="s">
        <v>4982</v>
      </c>
      <c r="L1889" s="139" t="s">
        <v>7</v>
      </c>
      <c r="M1889" s="202"/>
    </row>
    <row r="1890" spans="1:13" ht="20.100000000000001" customHeight="1" x14ac:dyDescent="0.25">
      <c r="A1890" s="139">
        <v>2232</v>
      </c>
      <c r="B1890" s="139" t="s">
        <v>7052</v>
      </c>
      <c r="C1890" s="139" t="s">
        <v>7053</v>
      </c>
      <c r="D1890" s="139">
        <v>165.18</v>
      </c>
      <c r="E1890" s="139">
        <v>1524.6</v>
      </c>
      <c r="F1890" s="140">
        <v>251833.43</v>
      </c>
      <c r="G1890" s="139">
        <v>0</v>
      </c>
      <c r="H1890" s="140">
        <v>0</v>
      </c>
      <c r="I1890" s="140">
        <v>0</v>
      </c>
      <c r="J1890" s="140">
        <v>251833.43</v>
      </c>
      <c r="K1890" s="139" t="s">
        <v>4978</v>
      </c>
      <c r="L1890" s="139" t="s">
        <v>7</v>
      </c>
      <c r="M1890" s="202"/>
    </row>
    <row r="1891" spans="1:13" ht="20.100000000000001" customHeight="1" x14ac:dyDescent="0.25">
      <c r="A1891" s="139">
        <v>2233</v>
      </c>
      <c r="B1891" s="139" t="s">
        <v>7054</v>
      </c>
      <c r="C1891" s="139" t="s">
        <v>7053</v>
      </c>
      <c r="D1891" s="139">
        <v>299.68</v>
      </c>
      <c r="E1891" s="139">
        <v>1524.6</v>
      </c>
      <c r="F1891" s="140">
        <v>456892.13</v>
      </c>
      <c r="G1891" s="139">
        <v>0</v>
      </c>
      <c r="H1891" s="140">
        <v>0</v>
      </c>
      <c r="I1891" s="140">
        <v>0</v>
      </c>
      <c r="J1891" s="140">
        <v>456892.13</v>
      </c>
      <c r="K1891" s="139" t="s">
        <v>4978</v>
      </c>
      <c r="L1891" s="139" t="s">
        <v>7</v>
      </c>
      <c r="M1891" s="202"/>
    </row>
    <row r="1892" spans="1:13" ht="20.100000000000001" customHeight="1" x14ac:dyDescent="0.25">
      <c r="A1892" s="139">
        <v>2234</v>
      </c>
      <c r="B1892" s="139" t="s">
        <v>7055</v>
      </c>
      <c r="C1892" s="139" t="s">
        <v>7053</v>
      </c>
      <c r="D1892" s="139">
        <v>1377.87</v>
      </c>
      <c r="E1892" s="139">
        <v>1524.6</v>
      </c>
      <c r="F1892" s="140">
        <v>2100700.6</v>
      </c>
      <c r="G1892" s="139">
        <v>0</v>
      </c>
      <c r="H1892" s="140">
        <v>0</v>
      </c>
      <c r="I1892" s="140">
        <v>0</v>
      </c>
      <c r="J1892" s="140">
        <v>2100700.6</v>
      </c>
      <c r="K1892" s="139" t="s">
        <v>4978</v>
      </c>
      <c r="L1892" s="139" t="s">
        <v>7</v>
      </c>
      <c r="M1892" s="202"/>
    </row>
    <row r="1893" spans="1:13" ht="20.100000000000001" customHeight="1" x14ac:dyDescent="0.25">
      <c r="A1893" s="139">
        <v>2235</v>
      </c>
      <c r="B1893" s="139" t="s">
        <v>7056</v>
      </c>
      <c r="C1893" s="139" t="s">
        <v>7053</v>
      </c>
      <c r="D1893" s="139">
        <v>681</v>
      </c>
      <c r="E1893" s="139">
        <v>1524.6</v>
      </c>
      <c r="F1893" s="140">
        <v>1038252.6</v>
      </c>
      <c r="G1893" s="139">
        <v>0</v>
      </c>
      <c r="H1893" s="140">
        <v>0</v>
      </c>
      <c r="I1893" s="140">
        <v>0</v>
      </c>
      <c r="J1893" s="140">
        <v>1038252.6</v>
      </c>
      <c r="K1893" s="139" t="s">
        <v>4978</v>
      </c>
      <c r="L1893" s="139" t="s">
        <v>7</v>
      </c>
      <c r="M1893" s="202"/>
    </row>
    <row r="1894" spans="1:13" ht="20.100000000000001" customHeight="1" x14ac:dyDescent="0.25">
      <c r="A1894" s="139">
        <v>2236</v>
      </c>
      <c r="B1894" s="139" t="s">
        <v>7057</v>
      </c>
      <c r="C1894" s="139" t="s">
        <v>7053</v>
      </c>
      <c r="D1894" s="139">
        <v>145.94999999999999</v>
      </c>
      <c r="E1894" s="139">
        <v>1524.6</v>
      </c>
      <c r="F1894" s="140">
        <v>222515.37</v>
      </c>
      <c r="G1894" s="139">
        <v>0</v>
      </c>
      <c r="H1894" s="140">
        <v>0</v>
      </c>
      <c r="I1894" s="140">
        <v>0</v>
      </c>
      <c r="J1894" s="140">
        <v>222515.37</v>
      </c>
      <c r="K1894" s="139" t="s">
        <v>4978</v>
      </c>
      <c r="L1894" s="139" t="s">
        <v>7</v>
      </c>
      <c r="M1894" s="202"/>
    </row>
    <row r="1895" spans="1:13" ht="20.100000000000001" customHeight="1" x14ac:dyDescent="0.25">
      <c r="A1895" s="139">
        <v>2237</v>
      </c>
      <c r="B1895" s="139" t="s">
        <v>7058</v>
      </c>
      <c r="C1895" s="139" t="s">
        <v>7053</v>
      </c>
      <c r="D1895" s="139">
        <v>892.61</v>
      </c>
      <c r="E1895" s="139">
        <v>1524.6</v>
      </c>
      <c r="F1895" s="140">
        <v>1360873.21</v>
      </c>
      <c r="G1895" s="139">
        <v>0</v>
      </c>
      <c r="H1895" s="140">
        <v>0</v>
      </c>
      <c r="I1895" s="140">
        <v>0</v>
      </c>
      <c r="J1895" s="140">
        <v>1360873.21</v>
      </c>
      <c r="K1895" s="139" t="s">
        <v>4978</v>
      </c>
      <c r="L1895" s="139" t="s">
        <v>7</v>
      </c>
      <c r="M1895" s="202"/>
    </row>
    <row r="1896" spans="1:13" ht="20.100000000000001" customHeight="1" x14ac:dyDescent="0.25">
      <c r="A1896" s="139">
        <v>2238</v>
      </c>
      <c r="B1896" s="139" t="s">
        <v>7059</v>
      </c>
      <c r="C1896" s="139" t="s">
        <v>7060</v>
      </c>
      <c r="D1896" s="139">
        <v>2610.81</v>
      </c>
      <c r="E1896" s="139">
        <v>1524.6</v>
      </c>
      <c r="F1896" s="140">
        <v>3980440.93</v>
      </c>
      <c r="G1896" s="139">
        <v>0</v>
      </c>
      <c r="H1896" s="140">
        <v>0</v>
      </c>
      <c r="I1896" s="140">
        <v>0</v>
      </c>
      <c r="J1896" s="140">
        <v>3980440.93</v>
      </c>
      <c r="K1896" s="139" t="s">
        <v>4978</v>
      </c>
      <c r="L1896" s="139" t="s">
        <v>7</v>
      </c>
      <c r="M1896" s="202"/>
    </row>
    <row r="1897" spans="1:13" ht="20.100000000000001" customHeight="1" x14ac:dyDescent="0.25">
      <c r="A1897" s="139">
        <v>2239</v>
      </c>
      <c r="B1897" s="139" t="s">
        <v>7061</v>
      </c>
      <c r="C1897" s="139" t="s">
        <v>7060</v>
      </c>
      <c r="D1897" s="139">
        <v>1770.28</v>
      </c>
      <c r="E1897" s="139">
        <v>1524.6</v>
      </c>
      <c r="F1897" s="140">
        <v>2698968.89</v>
      </c>
      <c r="G1897" s="139">
        <v>0</v>
      </c>
      <c r="H1897" s="140">
        <v>0</v>
      </c>
      <c r="I1897" s="140">
        <v>0</v>
      </c>
      <c r="J1897" s="140">
        <v>2698968.89</v>
      </c>
      <c r="K1897" s="139" t="s">
        <v>4978</v>
      </c>
      <c r="L1897" s="139" t="s">
        <v>7</v>
      </c>
      <c r="M1897" s="202"/>
    </row>
    <row r="1898" spans="1:13" ht="20.100000000000001" customHeight="1" x14ac:dyDescent="0.25">
      <c r="A1898" s="139">
        <v>2240</v>
      </c>
      <c r="B1898" s="139" t="s">
        <v>7062</v>
      </c>
      <c r="C1898" s="139" t="s">
        <v>7060</v>
      </c>
      <c r="D1898" s="139">
        <v>113.06</v>
      </c>
      <c r="E1898" s="139">
        <v>1524.6</v>
      </c>
      <c r="F1898" s="140">
        <v>172371.28</v>
      </c>
      <c r="G1898" s="139">
        <v>0</v>
      </c>
      <c r="H1898" s="140">
        <v>0</v>
      </c>
      <c r="I1898" s="140">
        <v>0</v>
      </c>
      <c r="J1898" s="140">
        <v>172371.28</v>
      </c>
      <c r="K1898" s="139" t="s">
        <v>4978</v>
      </c>
      <c r="L1898" s="139" t="s">
        <v>7</v>
      </c>
      <c r="M1898" s="202"/>
    </row>
    <row r="1899" spans="1:13" ht="20.100000000000001" customHeight="1" x14ac:dyDescent="0.25">
      <c r="A1899" s="139">
        <v>2241</v>
      </c>
      <c r="B1899" s="139" t="s">
        <v>7063</v>
      </c>
      <c r="C1899" s="139" t="s">
        <v>7060</v>
      </c>
      <c r="D1899" s="139">
        <v>3832.39</v>
      </c>
      <c r="E1899" s="139">
        <v>1524.6</v>
      </c>
      <c r="F1899" s="140">
        <v>5842861.79</v>
      </c>
      <c r="G1899" s="139">
        <v>0</v>
      </c>
      <c r="H1899" s="140">
        <v>0</v>
      </c>
      <c r="I1899" s="140">
        <v>0</v>
      </c>
      <c r="J1899" s="140">
        <v>5842861.79</v>
      </c>
      <c r="K1899" s="139" t="s">
        <v>4978</v>
      </c>
      <c r="L1899" s="139" t="s">
        <v>7</v>
      </c>
      <c r="M1899" s="202"/>
    </row>
    <row r="1900" spans="1:13" ht="20.100000000000001" customHeight="1" x14ac:dyDescent="0.25">
      <c r="A1900" s="139">
        <v>2242</v>
      </c>
      <c r="B1900" s="139" t="s">
        <v>7064</v>
      </c>
      <c r="C1900" s="139" t="s">
        <v>7060</v>
      </c>
      <c r="D1900" s="139">
        <v>383.53</v>
      </c>
      <c r="E1900" s="139">
        <v>1524.6</v>
      </c>
      <c r="F1900" s="140">
        <v>584729.84</v>
      </c>
      <c r="G1900" s="139">
        <v>0</v>
      </c>
      <c r="H1900" s="140">
        <v>0</v>
      </c>
      <c r="I1900" s="140">
        <v>0</v>
      </c>
      <c r="J1900" s="140">
        <v>584729.84</v>
      </c>
      <c r="K1900" s="139" t="s">
        <v>4978</v>
      </c>
      <c r="L1900" s="139" t="s">
        <v>7</v>
      </c>
      <c r="M1900" s="202"/>
    </row>
    <row r="1901" spans="1:13" ht="20.100000000000001" customHeight="1" x14ac:dyDescent="0.25">
      <c r="A1901" s="139">
        <v>2243</v>
      </c>
      <c r="B1901" s="139" t="s">
        <v>7065</v>
      </c>
      <c r="C1901" s="139" t="s">
        <v>7053</v>
      </c>
      <c r="D1901" s="139">
        <v>230.08</v>
      </c>
      <c r="E1901" s="139">
        <v>1524.6</v>
      </c>
      <c r="F1901" s="140">
        <v>350779.97</v>
      </c>
      <c r="G1901" s="139">
        <v>0</v>
      </c>
      <c r="H1901" s="140">
        <v>0</v>
      </c>
      <c r="I1901" s="140">
        <v>0</v>
      </c>
      <c r="J1901" s="140">
        <v>350779.97</v>
      </c>
      <c r="K1901" s="139" t="s">
        <v>6408</v>
      </c>
      <c r="L1901" s="139" t="s">
        <v>7</v>
      </c>
      <c r="M1901" s="202"/>
    </row>
    <row r="1902" spans="1:13" ht="20.100000000000001" customHeight="1" x14ac:dyDescent="0.25">
      <c r="A1902" s="139">
        <v>2244</v>
      </c>
      <c r="B1902" s="139" t="s">
        <v>7066</v>
      </c>
      <c r="C1902" s="139" t="s">
        <v>7053</v>
      </c>
      <c r="D1902" s="139">
        <v>1177.03</v>
      </c>
      <c r="E1902" s="139">
        <v>1524.6</v>
      </c>
      <c r="F1902" s="140">
        <v>1794499.94</v>
      </c>
      <c r="G1902" s="139">
        <v>0</v>
      </c>
      <c r="H1902" s="140">
        <v>0</v>
      </c>
      <c r="I1902" s="140">
        <v>0</v>
      </c>
      <c r="J1902" s="140">
        <v>1794499.94</v>
      </c>
      <c r="K1902" s="139" t="s">
        <v>6408</v>
      </c>
      <c r="L1902" s="139" t="s">
        <v>7</v>
      </c>
      <c r="M1902" s="202"/>
    </row>
    <row r="1903" spans="1:13" ht="20.100000000000001" customHeight="1" x14ac:dyDescent="0.25">
      <c r="A1903" s="139">
        <v>2245</v>
      </c>
      <c r="B1903" s="139" t="s">
        <v>7067</v>
      </c>
      <c r="C1903" s="139" t="s">
        <v>7053</v>
      </c>
      <c r="D1903" s="139">
        <v>150.16</v>
      </c>
      <c r="E1903" s="139">
        <v>1524.6</v>
      </c>
      <c r="F1903" s="140">
        <v>228933.94</v>
      </c>
      <c r="G1903" s="139">
        <v>0</v>
      </c>
      <c r="H1903" s="140">
        <v>0</v>
      </c>
      <c r="I1903" s="140">
        <v>0</v>
      </c>
      <c r="J1903" s="140">
        <v>228933.94</v>
      </c>
      <c r="K1903" s="139" t="s">
        <v>6408</v>
      </c>
      <c r="L1903" s="139" t="s">
        <v>7</v>
      </c>
      <c r="M1903" s="202"/>
    </row>
    <row r="1904" spans="1:13" ht="20.100000000000001" customHeight="1" x14ac:dyDescent="0.25">
      <c r="A1904" s="139">
        <v>2246</v>
      </c>
      <c r="B1904" s="139" t="s">
        <v>7068</v>
      </c>
      <c r="C1904" s="139" t="s">
        <v>7053</v>
      </c>
      <c r="D1904" s="139">
        <v>100</v>
      </c>
      <c r="E1904" s="139">
        <v>1524.6</v>
      </c>
      <c r="F1904" s="140">
        <v>152460</v>
      </c>
      <c r="G1904" s="139">
        <v>0</v>
      </c>
      <c r="H1904" s="140">
        <v>0</v>
      </c>
      <c r="I1904" s="140">
        <v>0</v>
      </c>
      <c r="J1904" s="140">
        <v>152460</v>
      </c>
      <c r="K1904" s="139" t="s">
        <v>6408</v>
      </c>
      <c r="L1904" s="139" t="s">
        <v>7</v>
      </c>
      <c r="M1904" s="202"/>
    </row>
    <row r="1905" spans="1:13" ht="20.100000000000001" customHeight="1" x14ac:dyDescent="0.25">
      <c r="A1905" s="139">
        <v>2247</v>
      </c>
      <c r="B1905" s="139" t="s">
        <v>7069</v>
      </c>
      <c r="C1905" s="139" t="s">
        <v>7053</v>
      </c>
      <c r="D1905" s="139">
        <v>1298.5</v>
      </c>
      <c r="E1905" s="139">
        <v>1524.6</v>
      </c>
      <c r="F1905" s="140">
        <v>1979693.1</v>
      </c>
      <c r="G1905" s="139">
        <v>0</v>
      </c>
      <c r="H1905" s="140">
        <v>0</v>
      </c>
      <c r="I1905" s="140">
        <v>0</v>
      </c>
      <c r="J1905" s="140">
        <v>1979693.1</v>
      </c>
      <c r="K1905" s="139" t="s">
        <v>6408</v>
      </c>
      <c r="L1905" s="139" t="s">
        <v>7</v>
      </c>
      <c r="M1905" s="202"/>
    </row>
    <row r="1906" spans="1:13" ht="20.100000000000001" customHeight="1" x14ac:dyDescent="0.25">
      <c r="A1906" s="139">
        <v>2248</v>
      </c>
      <c r="B1906" s="139" t="s">
        <v>7070</v>
      </c>
      <c r="C1906" s="139" t="s">
        <v>7053</v>
      </c>
      <c r="D1906" s="139">
        <v>100</v>
      </c>
      <c r="E1906" s="139">
        <v>1524.6</v>
      </c>
      <c r="F1906" s="140">
        <v>152460</v>
      </c>
      <c r="G1906" s="139">
        <v>0</v>
      </c>
      <c r="H1906" s="140">
        <v>0</v>
      </c>
      <c r="I1906" s="140">
        <v>0</v>
      </c>
      <c r="J1906" s="140">
        <v>152460</v>
      </c>
      <c r="K1906" s="139" t="s">
        <v>6408</v>
      </c>
      <c r="L1906" s="139" t="s">
        <v>7</v>
      </c>
      <c r="M1906" s="202"/>
    </row>
    <row r="1907" spans="1:13" ht="20.100000000000001" customHeight="1" x14ac:dyDescent="0.25">
      <c r="A1907" s="139">
        <v>2249</v>
      </c>
      <c r="B1907" s="139" t="s">
        <v>7071</v>
      </c>
      <c r="C1907" s="139" t="s">
        <v>7053</v>
      </c>
      <c r="D1907" s="139">
        <v>68.77</v>
      </c>
      <c r="E1907" s="139">
        <v>1524.6</v>
      </c>
      <c r="F1907" s="140">
        <v>104846.74</v>
      </c>
      <c r="G1907" s="139">
        <v>0</v>
      </c>
      <c r="H1907" s="140">
        <v>0</v>
      </c>
      <c r="I1907" s="140">
        <v>0</v>
      </c>
      <c r="J1907" s="140">
        <v>104846.74</v>
      </c>
      <c r="K1907" s="139" t="s">
        <v>6408</v>
      </c>
      <c r="L1907" s="139" t="s">
        <v>7</v>
      </c>
      <c r="M1907" s="202"/>
    </row>
    <row r="1908" spans="1:13" ht="20.100000000000001" customHeight="1" x14ac:dyDescent="0.25">
      <c r="A1908" s="139">
        <v>2250</v>
      </c>
      <c r="B1908" s="139" t="s">
        <v>7072</v>
      </c>
      <c r="C1908" s="139" t="s">
        <v>7053</v>
      </c>
      <c r="D1908" s="139">
        <v>100</v>
      </c>
      <c r="E1908" s="139">
        <v>1524.6</v>
      </c>
      <c r="F1908" s="140">
        <v>152460</v>
      </c>
      <c r="G1908" s="139">
        <v>0</v>
      </c>
      <c r="H1908" s="140">
        <v>0</v>
      </c>
      <c r="I1908" s="140">
        <v>0</v>
      </c>
      <c r="J1908" s="140">
        <v>152460</v>
      </c>
      <c r="K1908" s="139" t="s">
        <v>6408</v>
      </c>
      <c r="L1908" s="139" t="s">
        <v>7</v>
      </c>
      <c r="M1908" s="202"/>
    </row>
    <row r="1909" spans="1:13" ht="20.100000000000001" customHeight="1" x14ac:dyDescent="0.25">
      <c r="A1909" s="139">
        <v>2251</v>
      </c>
      <c r="B1909" s="139" t="s">
        <v>7073</v>
      </c>
      <c r="C1909" s="139" t="s">
        <v>7053</v>
      </c>
      <c r="D1909" s="139">
        <v>200</v>
      </c>
      <c r="E1909" s="139">
        <v>1524.6</v>
      </c>
      <c r="F1909" s="140">
        <v>304920</v>
      </c>
      <c r="G1909" s="139">
        <v>0</v>
      </c>
      <c r="H1909" s="140">
        <v>0</v>
      </c>
      <c r="I1909" s="140">
        <v>0</v>
      </c>
      <c r="J1909" s="140">
        <v>304920</v>
      </c>
      <c r="K1909" s="139" t="s">
        <v>6408</v>
      </c>
      <c r="L1909" s="139" t="s">
        <v>7</v>
      </c>
      <c r="M1909" s="202"/>
    </row>
    <row r="1910" spans="1:13" ht="20.100000000000001" customHeight="1" x14ac:dyDescent="0.25">
      <c r="A1910" s="139">
        <v>2252</v>
      </c>
      <c r="B1910" s="139" t="s">
        <v>7074</v>
      </c>
      <c r="C1910" s="139" t="s">
        <v>7060</v>
      </c>
      <c r="D1910" s="139">
        <v>128.28</v>
      </c>
      <c r="E1910" s="139">
        <v>1524.6</v>
      </c>
      <c r="F1910" s="140">
        <v>195575.69</v>
      </c>
      <c r="G1910" s="139">
        <v>0</v>
      </c>
      <c r="H1910" s="140">
        <v>0</v>
      </c>
      <c r="I1910" s="140">
        <v>0</v>
      </c>
      <c r="J1910" s="140">
        <v>195575.69</v>
      </c>
      <c r="K1910" s="139" t="s">
        <v>6408</v>
      </c>
      <c r="L1910" s="139" t="s">
        <v>7</v>
      </c>
      <c r="M1910" s="202"/>
    </row>
    <row r="1911" spans="1:13" ht="20.100000000000001" customHeight="1" x14ac:dyDescent="0.25">
      <c r="A1911" s="139">
        <v>2253</v>
      </c>
      <c r="B1911" s="139" t="s">
        <v>7075</v>
      </c>
      <c r="C1911" s="139" t="s">
        <v>7060</v>
      </c>
      <c r="D1911" s="139">
        <v>27.97</v>
      </c>
      <c r="E1911" s="139">
        <v>1524.6</v>
      </c>
      <c r="F1911" s="140">
        <v>42643.06</v>
      </c>
      <c r="G1911" s="139">
        <v>0</v>
      </c>
      <c r="H1911" s="140">
        <v>0</v>
      </c>
      <c r="I1911" s="140">
        <v>0</v>
      </c>
      <c r="J1911" s="140">
        <v>42643.06</v>
      </c>
      <c r="K1911" s="139" t="s">
        <v>6408</v>
      </c>
      <c r="L1911" s="139" t="s">
        <v>7</v>
      </c>
      <c r="M1911" s="202"/>
    </row>
    <row r="1912" spans="1:13" ht="20.100000000000001" customHeight="1" x14ac:dyDescent="0.25">
      <c r="A1912" s="139">
        <v>2254</v>
      </c>
      <c r="B1912" s="139" t="s">
        <v>7076</v>
      </c>
      <c r="C1912" s="139" t="s">
        <v>7060</v>
      </c>
      <c r="D1912" s="139">
        <v>235.86</v>
      </c>
      <c r="E1912" s="139">
        <v>1524.6</v>
      </c>
      <c r="F1912" s="140">
        <v>359592.16</v>
      </c>
      <c r="G1912" s="139">
        <v>0</v>
      </c>
      <c r="H1912" s="140">
        <v>0</v>
      </c>
      <c r="I1912" s="140">
        <v>0</v>
      </c>
      <c r="J1912" s="140">
        <v>359592.16</v>
      </c>
      <c r="K1912" s="139" t="s">
        <v>6408</v>
      </c>
      <c r="L1912" s="139" t="s">
        <v>7</v>
      </c>
      <c r="M1912" s="202"/>
    </row>
    <row r="1913" spans="1:13" ht="20.100000000000001" customHeight="1" x14ac:dyDescent="0.25">
      <c r="A1913" s="139">
        <v>2255</v>
      </c>
      <c r="B1913" s="139" t="s">
        <v>7077</v>
      </c>
      <c r="C1913" s="139" t="s">
        <v>7060</v>
      </c>
      <c r="D1913" s="139">
        <v>38.15</v>
      </c>
      <c r="E1913" s="139">
        <v>1524.6</v>
      </c>
      <c r="F1913" s="140">
        <v>58163.49</v>
      </c>
      <c r="G1913" s="139">
        <v>0</v>
      </c>
      <c r="H1913" s="140">
        <v>0</v>
      </c>
      <c r="I1913" s="140">
        <v>0</v>
      </c>
      <c r="J1913" s="140">
        <v>58163.49</v>
      </c>
      <c r="K1913" s="139" t="s">
        <v>6408</v>
      </c>
      <c r="L1913" s="139" t="s">
        <v>7</v>
      </c>
      <c r="M1913" s="202"/>
    </row>
    <row r="1914" spans="1:13" ht="20.100000000000001" customHeight="1" x14ac:dyDescent="0.25">
      <c r="A1914" s="139">
        <v>2256</v>
      </c>
      <c r="B1914" s="139" t="s">
        <v>7078</v>
      </c>
      <c r="C1914" s="139" t="s">
        <v>7060</v>
      </c>
      <c r="D1914" s="139">
        <v>166.95</v>
      </c>
      <c r="E1914" s="139">
        <v>1524.6</v>
      </c>
      <c r="F1914" s="140">
        <v>254531.97</v>
      </c>
      <c r="G1914" s="139">
        <v>0</v>
      </c>
      <c r="H1914" s="140">
        <v>0</v>
      </c>
      <c r="I1914" s="140">
        <v>0</v>
      </c>
      <c r="J1914" s="140">
        <v>254531.97</v>
      </c>
      <c r="K1914" s="139" t="s">
        <v>6408</v>
      </c>
      <c r="L1914" s="139" t="s">
        <v>7</v>
      </c>
      <c r="M1914" s="202"/>
    </row>
    <row r="1915" spans="1:13" ht="20.100000000000001" customHeight="1" x14ac:dyDescent="0.25">
      <c r="A1915" s="139">
        <v>2257</v>
      </c>
      <c r="B1915" s="139" t="s">
        <v>7079</v>
      </c>
      <c r="C1915" s="139" t="s">
        <v>7053</v>
      </c>
      <c r="D1915" s="139">
        <v>592.48</v>
      </c>
      <c r="E1915" s="139">
        <v>1524.6</v>
      </c>
      <c r="F1915" s="140">
        <v>903295.01</v>
      </c>
      <c r="G1915" s="139">
        <v>0</v>
      </c>
      <c r="H1915" s="140">
        <v>0</v>
      </c>
      <c r="I1915" s="140">
        <v>0</v>
      </c>
      <c r="J1915" s="140">
        <v>903295.01</v>
      </c>
      <c r="K1915" s="139" t="s">
        <v>4980</v>
      </c>
      <c r="L1915" s="139" t="s">
        <v>7</v>
      </c>
      <c r="M1915" s="202"/>
    </row>
    <row r="1916" spans="1:13" ht="20.100000000000001" customHeight="1" x14ac:dyDescent="0.25">
      <c r="A1916" s="139">
        <v>2258</v>
      </c>
      <c r="B1916" s="139" t="s">
        <v>7080</v>
      </c>
      <c r="C1916" s="139" t="s">
        <v>7053</v>
      </c>
      <c r="D1916" s="139">
        <v>183226.67</v>
      </c>
      <c r="E1916" s="139">
        <v>1524.6</v>
      </c>
      <c r="F1916" s="140">
        <v>279347381.07999998</v>
      </c>
      <c r="G1916" s="139">
        <v>0</v>
      </c>
      <c r="H1916" s="140">
        <v>0</v>
      </c>
      <c r="I1916" s="140">
        <v>0</v>
      </c>
      <c r="J1916" s="140">
        <v>279347381.07999998</v>
      </c>
      <c r="K1916" s="139" t="s">
        <v>4982</v>
      </c>
      <c r="L1916" s="139" t="s">
        <v>7</v>
      </c>
      <c r="M1916" s="202"/>
    </row>
    <row r="1917" spans="1:13" ht="20.100000000000001" customHeight="1" x14ac:dyDescent="0.25">
      <c r="A1917" s="139">
        <v>2259</v>
      </c>
      <c r="B1917" s="139" t="s">
        <v>7081</v>
      </c>
      <c r="C1917" s="139" t="s">
        <v>6234</v>
      </c>
      <c r="D1917" s="139">
        <v>4834.3469999999998</v>
      </c>
      <c r="E1917" s="139">
        <v>885.5</v>
      </c>
      <c r="F1917" s="140">
        <v>4280814.2699999996</v>
      </c>
      <c r="G1917" s="139">
        <v>0</v>
      </c>
      <c r="H1917" s="140">
        <v>0</v>
      </c>
      <c r="I1917" s="140">
        <v>0</v>
      </c>
      <c r="J1917" s="140">
        <v>4280814.2699999996</v>
      </c>
      <c r="K1917" s="139" t="s">
        <v>4978</v>
      </c>
      <c r="L1917" s="139" t="s">
        <v>7</v>
      </c>
      <c r="M1917" s="202"/>
    </row>
    <row r="1918" spans="1:13" ht="20.100000000000001" customHeight="1" x14ac:dyDescent="0.25">
      <c r="A1918" s="139">
        <v>2260</v>
      </c>
      <c r="B1918" s="139" t="s">
        <v>7082</v>
      </c>
      <c r="C1918" s="139" t="s">
        <v>6234</v>
      </c>
      <c r="D1918" s="139">
        <v>397.85899999999998</v>
      </c>
      <c r="E1918" s="139">
        <v>885.5</v>
      </c>
      <c r="F1918" s="140">
        <v>352304.14</v>
      </c>
      <c r="G1918" s="139">
        <v>0</v>
      </c>
      <c r="H1918" s="140">
        <v>0</v>
      </c>
      <c r="I1918" s="140">
        <v>0</v>
      </c>
      <c r="J1918" s="140">
        <v>352304.14</v>
      </c>
      <c r="K1918" s="139" t="s">
        <v>5229</v>
      </c>
      <c r="L1918" s="139" t="s">
        <v>7</v>
      </c>
      <c r="M1918" s="202"/>
    </row>
    <row r="1919" spans="1:13" ht="20.100000000000001" customHeight="1" x14ac:dyDescent="0.25">
      <c r="A1919" s="139">
        <v>2261</v>
      </c>
      <c r="B1919" s="139" t="s">
        <v>7083</v>
      </c>
      <c r="C1919" s="139" t="s">
        <v>6234</v>
      </c>
      <c r="D1919" s="139">
        <v>638.85299999999995</v>
      </c>
      <c r="E1919" s="139">
        <v>885.5</v>
      </c>
      <c r="F1919" s="140">
        <v>565704.32999999996</v>
      </c>
      <c r="G1919" s="139">
        <v>0</v>
      </c>
      <c r="H1919" s="140">
        <v>0</v>
      </c>
      <c r="I1919" s="140">
        <v>0</v>
      </c>
      <c r="J1919" s="140">
        <v>565704.32999999996</v>
      </c>
      <c r="K1919" s="139" t="s">
        <v>5229</v>
      </c>
      <c r="L1919" s="139" t="s">
        <v>7</v>
      </c>
      <c r="M1919" s="202"/>
    </row>
    <row r="1920" spans="1:13" ht="20.100000000000001" customHeight="1" x14ac:dyDescent="0.25">
      <c r="A1920" s="139">
        <v>2262</v>
      </c>
      <c r="B1920" s="139" t="s">
        <v>7084</v>
      </c>
      <c r="C1920" s="139" t="s">
        <v>6234</v>
      </c>
      <c r="D1920" s="139">
        <v>61.610999999999997</v>
      </c>
      <c r="E1920" s="139">
        <v>885.5</v>
      </c>
      <c r="F1920" s="140">
        <v>54556.54</v>
      </c>
      <c r="G1920" s="139">
        <v>0</v>
      </c>
      <c r="H1920" s="140">
        <v>0</v>
      </c>
      <c r="I1920" s="140">
        <v>0</v>
      </c>
      <c r="J1920" s="140">
        <v>54556.54</v>
      </c>
      <c r="K1920" s="139" t="s">
        <v>5229</v>
      </c>
      <c r="L1920" s="139" t="s">
        <v>7</v>
      </c>
      <c r="M1920" s="202"/>
    </row>
    <row r="1921" spans="1:13" ht="20.100000000000001" customHeight="1" x14ac:dyDescent="0.25">
      <c r="A1921" s="139">
        <v>2263</v>
      </c>
      <c r="B1921" s="139" t="s">
        <v>7085</v>
      </c>
      <c r="C1921" s="139" t="s">
        <v>6234</v>
      </c>
      <c r="D1921" s="139">
        <v>143.619</v>
      </c>
      <c r="E1921" s="139">
        <v>885.5</v>
      </c>
      <c r="F1921" s="140">
        <v>127174.62</v>
      </c>
      <c r="G1921" s="139">
        <v>0</v>
      </c>
      <c r="H1921" s="140">
        <v>0</v>
      </c>
      <c r="I1921" s="140">
        <v>0</v>
      </c>
      <c r="J1921" s="140">
        <v>127174.62</v>
      </c>
      <c r="K1921" s="139" t="s">
        <v>5229</v>
      </c>
      <c r="L1921" s="139" t="s">
        <v>7</v>
      </c>
      <c r="M1921" s="202"/>
    </row>
    <row r="1922" spans="1:13" ht="20.100000000000001" customHeight="1" x14ac:dyDescent="0.25">
      <c r="A1922" s="139">
        <v>2264</v>
      </c>
      <c r="B1922" s="139" t="s">
        <v>7086</v>
      </c>
      <c r="C1922" s="139" t="s">
        <v>6234</v>
      </c>
      <c r="D1922" s="139">
        <v>75</v>
      </c>
      <c r="E1922" s="139">
        <v>885.5</v>
      </c>
      <c r="F1922" s="140">
        <v>66412.5</v>
      </c>
      <c r="G1922" s="139">
        <v>0</v>
      </c>
      <c r="H1922" s="140">
        <v>0</v>
      </c>
      <c r="I1922" s="140">
        <v>0</v>
      </c>
      <c r="J1922" s="140">
        <v>66412.5</v>
      </c>
      <c r="K1922" s="139" t="s">
        <v>4989</v>
      </c>
      <c r="L1922" s="139" t="s">
        <v>7</v>
      </c>
      <c r="M1922" s="202"/>
    </row>
    <row r="1923" spans="1:13" ht="20.100000000000001" customHeight="1" x14ac:dyDescent="0.25">
      <c r="A1923" s="139">
        <v>2265</v>
      </c>
      <c r="B1923" s="139" t="s">
        <v>7087</v>
      </c>
      <c r="C1923" s="139" t="s">
        <v>6234</v>
      </c>
      <c r="D1923" s="139">
        <v>76.902000000000001</v>
      </c>
      <c r="E1923" s="139">
        <v>885.5</v>
      </c>
      <c r="F1923" s="140">
        <v>68096.72</v>
      </c>
      <c r="G1923" s="139">
        <v>0</v>
      </c>
      <c r="H1923" s="140">
        <v>0</v>
      </c>
      <c r="I1923" s="140">
        <v>0</v>
      </c>
      <c r="J1923" s="140">
        <v>68096.72</v>
      </c>
      <c r="K1923" s="139" t="s">
        <v>4989</v>
      </c>
      <c r="L1923" s="139" t="s">
        <v>7</v>
      </c>
      <c r="M1923" s="202"/>
    </row>
    <row r="1924" spans="1:13" ht="20.100000000000001" customHeight="1" x14ac:dyDescent="0.25">
      <c r="A1924" s="139">
        <v>2266</v>
      </c>
      <c r="B1924" s="139" t="s">
        <v>7088</v>
      </c>
      <c r="C1924" s="139" t="s">
        <v>6234</v>
      </c>
      <c r="D1924" s="139">
        <v>79</v>
      </c>
      <c r="E1924" s="139">
        <v>885.5</v>
      </c>
      <c r="F1924" s="140">
        <v>69954.5</v>
      </c>
      <c r="G1924" s="139">
        <v>0</v>
      </c>
      <c r="H1924" s="140">
        <v>0</v>
      </c>
      <c r="I1924" s="140">
        <v>0</v>
      </c>
      <c r="J1924" s="140">
        <v>69954.5</v>
      </c>
      <c r="K1924" s="139" t="s">
        <v>4989</v>
      </c>
      <c r="L1924" s="139" t="s">
        <v>7</v>
      </c>
      <c r="M1924" s="202"/>
    </row>
    <row r="1925" spans="1:13" ht="20.100000000000001" customHeight="1" x14ac:dyDescent="0.25">
      <c r="A1925" s="139">
        <v>2267</v>
      </c>
      <c r="B1925" s="139" t="s">
        <v>7089</v>
      </c>
      <c r="C1925" s="139" t="s">
        <v>6234</v>
      </c>
      <c r="D1925" s="139">
        <v>75.022999999999996</v>
      </c>
      <c r="E1925" s="139">
        <v>885.5</v>
      </c>
      <c r="F1925" s="140">
        <v>66432.87</v>
      </c>
      <c r="G1925" s="139">
        <v>0</v>
      </c>
      <c r="H1925" s="140">
        <v>0</v>
      </c>
      <c r="I1925" s="140">
        <v>0</v>
      </c>
      <c r="J1925" s="140">
        <v>66432.87</v>
      </c>
      <c r="K1925" s="139" t="s">
        <v>4989</v>
      </c>
      <c r="L1925" s="139" t="s">
        <v>7</v>
      </c>
      <c r="M1925" s="202"/>
    </row>
    <row r="1926" spans="1:13" ht="20.100000000000001" customHeight="1" x14ac:dyDescent="0.25">
      <c r="A1926" s="139">
        <v>2268</v>
      </c>
      <c r="B1926" s="139" t="s">
        <v>7090</v>
      </c>
      <c r="C1926" s="139" t="s">
        <v>6234</v>
      </c>
      <c r="D1926" s="139">
        <v>3820.0970000000002</v>
      </c>
      <c r="E1926" s="139">
        <v>1374.84</v>
      </c>
      <c r="F1926" s="140">
        <v>5252009.7</v>
      </c>
      <c r="G1926" s="139">
        <v>0</v>
      </c>
      <c r="H1926" s="140">
        <v>0</v>
      </c>
      <c r="I1926" s="140">
        <v>0</v>
      </c>
      <c r="J1926" s="140">
        <v>5252009.7</v>
      </c>
      <c r="K1926" s="139" t="s">
        <v>4980</v>
      </c>
      <c r="L1926" s="139" t="s">
        <v>7</v>
      </c>
      <c r="M1926" s="202"/>
    </row>
    <row r="1927" spans="1:13" ht="20.100000000000001" customHeight="1" x14ac:dyDescent="0.25">
      <c r="A1927" s="139">
        <v>2269</v>
      </c>
      <c r="B1927" s="139" t="s">
        <v>7091</v>
      </c>
      <c r="C1927" s="139" t="s">
        <v>6234</v>
      </c>
      <c r="D1927" s="139">
        <v>3328.6729999999998</v>
      </c>
      <c r="E1927" s="139">
        <v>885.5</v>
      </c>
      <c r="F1927" s="140">
        <v>2947539.94</v>
      </c>
      <c r="G1927" s="139">
        <v>0</v>
      </c>
      <c r="H1927" s="140">
        <v>0</v>
      </c>
      <c r="I1927" s="140">
        <v>0</v>
      </c>
      <c r="J1927" s="140">
        <v>2947539.94</v>
      </c>
      <c r="K1927" s="139" t="s">
        <v>4980</v>
      </c>
      <c r="L1927" s="139" t="s">
        <v>7</v>
      </c>
      <c r="M1927" s="202"/>
    </row>
    <row r="1928" spans="1:13" ht="20.100000000000001" customHeight="1" x14ac:dyDescent="0.25">
      <c r="A1928" s="139">
        <v>2270</v>
      </c>
      <c r="B1928" s="139" t="s">
        <v>7092</v>
      </c>
      <c r="C1928" s="139" t="s">
        <v>6234</v>
      </c>
      <c r="D1928" s="139">
        <v>9657</v>
      </c>
      <c r="E1928" s="139">
        <v>1382.45</v>
      </c>
      <c r="F1928" s="140">
        <v>13350338.199999999</v>
      </c>
      <c r="G1928" s="139">
        <v>0</v>
      </c>
      <c r="H1928" s="140">
        <v>0</v>
      </c>
      <c r="I1928" s="140">
        <v>0</v>
      </c>
      <c r="J1928" s="140">
        <v>13350338.199999999</v>
      </c>
      <c r="K1928" s="139" t="s">
        <v>4980</v>
      </c>
      <c r="L1928" s="139" t="s">
        <v>7</v>
      </c>
      <c r="M1928" s="202"/>
    </row>
    <row r="1929" spans="1:13" ht="20.100000000000001" customHeight="1" x14ac:dyDescent="0.25">
      <c r="A1929" s="139">
        <v>2272</v>
      </c>
      <c r="B1929" s="139" t="s">
        <v>7093</v>
      </c>
      <c r="C1929" s="139" t="s">
        <v>6234</v>
      </c>
      <c r="D1929" s="139">
        <v>1281.5630000000001</v>
      </c>
      <c r="E1929" s="139">
        <v>885.5</v>
      </c>
      <c r="F1929" s="140">
        <v>1134824.04</v>
      </c>
      <c r="G1929" s="139">
        <v>0</v>
      </c>
      <c r="H1929" s="140">
        <v>0</v>
      </c>
      <c r="I1929" s="140">
        <v>0</v>
      </c>
      <c r="J1929" s="140">
        <v>1134824.04</v>
      </c>
      <c r="K1929" s="139" t="s">
        <v>5043</v>
      </c>
      <c r="L1929" s="139" t="s">
        <v>7</v>
      </c>
      <c r="M1929" s="202"/>
    </row>
    <row r="1930" spans="1:13" ht="20.100000000000001" customHeight="1" x14ac:dyDescent="0.25">
      <c r="A1930" s="139">
        <v>2273</v>
      </c>
      <c r="B1930" s="139" t="s">
        <v>7094</v>
      </c>
      <c r="C1930" s="139" t="s">
        <v>6234</v>
      </c>
      <c r="D1930" s="139">
        <v>784.404</v>
      </c>
      <c r="E1930" s="139">
        <v>885.5</v>
      </c>
      <c r="F1930" s="140">
        <v>694589.74</v>
      </c>
      <c r="G1930" s="139">
        <v>0</v>
      </c>
      <c r="H1930" s="140">
        <v>0</v>
      </c>
      <c r="I1930" s="140">
        <v>0</v>
      </c>
      <c r="J1930" s="140">
        <v>694589.74</v>
      </c>
      <c r="K1930" s="139" t="s">
        <v>5043</v>
      </c>
      <c r="L1930" s="139" t="s">
        <v>7</v>
      </c>
      <c r="M1930" s="202"/>
    </row>
    <row r="1931" spans="1:13" ht="20.100000000000001" customHeight="1" x14ac:dyDescent="0.25">
      <c r="A1931" s="139">
        <v>2274</v>
      </c>
      <c r="B1931" s="139" t="s">
        <v>7095</v>
      </c>
      <c r="C1931" s="139" t="s">
        <v>6234</v>
      </c>
      <c r="D1931" s="139">
        <v>968.94799999999998</v>
      </c>
      <c r="E1931" s="139">
        <v>885.5</v>
      </c>
      <c r="F1931" s="140">
        <v>858003.45</v>
      </c>
      <c r="G1931" s="139">
        <v>0</v>
      </c>
      <c r="H1931" s="140">
        <v>0</v>
      </c>
      <c r="I1931" s="140">
        <v>0</v>
      </c>
      <c r="J1931" s="140">
        <v>858003.45</v>
      </c>
      <c r="K1931" s="139" t="s">
        <v>5043</v>
      </c>
      <c r="L1931" s="139" t="s">
        <v>7</v>
      </c>
      <c r="M1931" s="202"/>
    </row>
    <row r="1932" spans="1:13" ht="20.100000000000001" customHeight="1" x14ac:dyDescent="0.25">
      <c r="A1932" s="139">
        <v>2275</v>
      </c>
      <c r="B1932" s="139" t="s">
        <v>5987</v>
      </c>
      <c r="C1932" s="139" t="s">
        <v>6234</v>
      </c>
      <c r="D1932" s="139">
        <v>43703.881000000001</v>
      </c>
      <c r="E1932" s="139">
        <v>885.5</v>
      </c>
      <c r="F1932" s="140">
        <v>38699786.630000003</v>
      </c>
      <c r="G1932" s="139">
        <v>0</v>
      </c>
      <c r="H1932" s="140">
        <v>0</v>
      </c>
      <c r="I1932" s="140">
        <v>0</v>
      </c>
      <c r="J1932" s="140">
        <v>38699786.630000003</v>
      </c>
      <c r="K1932" s="139" t="s">
        <v>4982</v>
      </c>
      <c r="L1932" s="139" t="s">
        <v>7</v>
      </c>
      <c r="M1932" s="202"/>
    </row>
    <row r="1933" spans="1:13" ht="20.100000000000001" customHeight="1" x14ac:dyDescent="0.25">
      <c r="A1933" s="139">
        <v>2276</v>
      </c>
      <c r="B1933" s="139" t="s">
        <v>5987</v>
      </c>
      <c r="C1933" s="139" t="s">
        <v>7096</v>
      </c>
      <c r="D1933" s="139">
        <v>19115.848999999998</v>
      </c>
      <c r="E1933" s="139">
        <v>885.5</v>
      </c>
      <c r="F1933" s="140">
        <v>16927084.289999999</v>
      </c>
      <c r="G1933" s="139">
        <v>0</v>
      </c>
      <c r="H1933" s="140">
        <v>0</v>
      </c>
      <c r="I1933" s="140">
        <v>0</v>
      </c>
      <c r="J1933" s="140">
        <v>16927084.289999999</v>
      </c>
      <c r="K1933" s="139" t="s">
        <v>4982</v>
      </c>
      <c r="L1933" s="139" t="s">
        <v>7</v>
      </c>
      <c r="M1933" s="202"/>
    </row>
    <row r="1934" spans="1:13" ht="20.100000000000001" customHeight="1" x14ac:dyDescent="0.25">
      <c r="A1934" s="139">
        <v>2277</v>
      </c>
      <c r="B1934" s="139" t="s">
        <v>5987</v>
      </c>
      <c r="C1934" s="139" t="s">
        <v>7097</v>
      </c>
      <c r="D1934" s="139">
        <v>5261.58</v>
      </c>
      <c r="E1934" s="139">
        <v>885.5</v>
      </c>
      <c r="F1934" s="140">
        <v>4659129.09</v>
      </c>
      <c r="G1934" s="139">
        <v>0</v>
      </c>
      <c r="H1934" s="140">
        <v>0</v>
      </c>
      <c r="I1934" s="140">
        <v>0</v>
      </c>
      <c r="J1934" s="140">
        <v>4659129.09</v>
      </c>
      <c r="K1934" s="139" t="s">
        <v>4982</v>
      </c>
      <c r="L1934" s="139" t="s">
        <v>7</v>
      </c>
      <c r="M1934" s="202"/>
    </row>
    <row r="1935" spans="1:13" ht="20.100000000000001" customHeight="1" x14ac:dyDescent="0.25">
      <c r="A1935" s="139">
        <v>2278</v>
      </c>
      <c r="B1935" s="139" t="s">
        <v>5987</v>
      </c>
      <c r="C1935" s="139" t="s">
        <v>7098</v>
      </c>
      <c r="D1935" s="139">
        <v>16099.795</v>
      </c>
      <c r="E1935" s="139">
        <v>885.5</v>
      </c>
      <c r="F1935" s="140">
        <v>14256368.470000001</v>
      </c>
      <c r="G1935" s="139">
        <v>0</v>
      </c>
      <c r="H1935" s="140">
        <v>0</v>
      </c>
      <c r="I1935" s="140">
        <v>0</v>
      </c>
      <c r="J1935" s="140">
        <v>14256368.470000001</v>
      </c>
      <c r="K1935" s="139" t="s">
        <v>4982</v>
      </c>
      <c r="L1935" s="139" t="s">
        <v>7</v>
      </c>
      <c r="M1935" s="202"/>
    </row>
    <row r="1936" spans="1:13" ht="20.100000000000001" customHeight="1" x14ac:dyDescent="0.25">
      <c r="A1936" s="139">
        <v>2279</v>
      </c>
      <c r="B1936" s="139" t="s">
        <v>7099</v>
      </c>
      <c r="C1936" s="139" t="s">
        <v>7100</v>
      </c>
      <c r="D1936" s="139">
        <v>3932.67</v>
      </c>
      <c r="E1936" s="139">
        <v>1334.3</v>
      </c>
      <c r="F1936" s="140">
        <v>5247361.58</v>
      </c>
      <c r="G1936" s="139">
        <v>0</v>
      </c>
      <c r="H1936" s="140">
        <v>0</v>
      </c>
      <c r="I1936" s="140">
        <v>0</v>
      </c>
      <c r="J1936" s="140">
        <v>5247361.58</v>
      </c>
      <c r="K1936" s="139" t="s">
        <v>5155</v>
      </c>
      <c r="L1936" s="139" t="s">
        <v>7</v>
      </c>
      <c r="M1936" s="202"/>
    </row>
    <row r="1937" spans="1:13" ht="20.100000000000001" customHeight="1" x14ac:dyDescent="0.25">
      <c r="A1937" s="139">
        <v>2280</v>
      </c>
      <c r="B1937" s="139" t="s">
        <v>7101</v>
      </c>
      <c r="C1937" s="139" t="s">
        <v>7102</v>
      </c>
      <c r="D1937" s="139">
        <v>2657.0720000000001</v>
      </c>
      <c r="E1937" s="139">
        <v>729.3</v>
      </c>
      <c r="F1937" s="140">
        <v>1937802.61</v>
      </c>
      <c r="G1937" s="139">
        <v>0</v>
      </c>
      <c r="H1937" s="140">
        <v>0</v>
      </c>
      <c r="I1937" s="140">
        <v>0</v>
      </c>
      <c r="J1937" s="140">
        <v>1937802.61</v>
      </c>
      <c r="K1937" s="139" t="s">
        <v>4982</v>
      </c>
      <c r="L1937" s="139" t="s">
        <v>7</v>
      </c>
      <c r="M1937" s="202"/>
    </row>
    <row r="1938" spans="1:13" ht="20.100000000000001" customHeight="1" x14ac:dyDescent="0.25">
      <c r="A1938" s="139">
        <v>2281</v>
      </c>
      <c r="B1938" s="139" t="s">
        <v>7103</v>
      </c>
      <c r="C1938" s="139" t="s">
        <v>7104</v>
      </c>
      <c r="D1938" s="139">
        <v>200</v>
      </c>
      <c r="E1938" s="139">
        <v>530.20000000000005</v>
      </c>
      <c r="F1938" s="140">
        <v>106040</v>
      </c>
      <c r="G1938" s="139">
        <v>0</v>
      </c>
      <c r="H1938" s="140">
        <v>0</v>
      </c>
      <c r="I1938" s="140">
        <v>0</v>
      </c>
      <c r="J1938" s="140">
        <v>106040</v>
      </c>
      <c r="K1938" s="139" t="s">
        <v>6408</v>
      </c>
      <c r="L1938" s="139" t="s">
        <v>7</v>
      </c>
      <c r="M1938" s="202"/>
    </row>
    <row r="1939" spans="1:13" ht="20.100000000000001" customHeight="1" x14ac:dyDescent="0.25">
      <c r="A1939" s="139">
        <v>2282</v>
      </c>
      <c r="B1939" s="139" t="s">
        <v>7105</v>
      </c>
      <c r="C1939" s="139" t="s">
        <v>5426</v>
      </c>
      <c r="D1939" s="139">
        <v>817.64</v>
      </c>
      <c r="E1939" s="139">
        <v>630.29999999999995</v>
      </c>
      <c r="F1939" s="140">
        <v>515358.49</v>
      </c>
      <c r="G1939" s="139">
        <v>0</v>
      </c>
      <c r="H1939" s="140">
        <v>0</v>
      </c>
      <c r="I1939" s="140">
        <v>0</v>
      </c>
      <c r="J1939" s="140">
        <v>515358.49</v>
      </c>
      <c r="K1939" s="139" t="s">
        <v>4982</v>
      </c>
      <c r="L1939" s="139" t="s">
        <v>7</v>
      </c>
      <c r="M1939" s="202"/>
    </row>
    <row r="1940" spans="1:13" ht="20.100000000000001" customHeight="1" x14ac:dyDescent="0.25">
      <c r="A1940" s="139">
        <v>2283</v>
      </c>
      <c r="B1940" s="139" t="s">
        <v>7106</v>
      </c>
      <c r="C1940" s="139" t="s">
        <v>5426</v>
      </c>
      <c r="D1940" s="139">
        <v>295.64499999999998</v>
      </c>
      <c r="E1940" s="139">
        <v>630.29999999999995</v>
      </c>
      <c r="F1940" s="140">
        <v>186345.04</v>
      </c>
      <c r="G1940" s="139">
        <v>0</v>
      </c>
      <c r="H1940" s="140">
        <v>0</v>
      </c>
      <c r="I1940" s="140">
        <v>0</v>
      </c>
      <c r="J1940" s="140">
        <v>186345.04</v>
      </c>
      <c r="K1940" s="139" t="s">
        <v>4982</v>
      </c>
      <c r="L1940" s="139" t="s">
        <v>7</v>
      </c>
      <c r="M1940" s="202"/>
    </row>
    <row r="1941" spans="1:13" ht="20.100000000000001" customHeight="1" x14ac:dyDescent="0.25">
      <c r="A1941" s="139">
        <v>2284</v>
      </c>
      <c r="B1941" s="139" t="s">
        <v>7107</v>
      </c>
      <c r="C1941" s="139" t="s">
        <v>7108</v>
      </c>
      <c r="D1941" s="139">
        <v>313.81</v>
      </c>
      <c r="E1941" s="139">
        <v>1153.9000000000001</v>
      </c>
      <c r="F1941" s="140">
        <v>362105.36</v>
      </c>
      <c r="G1941" s="139">
        <v>0</v>
      </c>
      <c r="H1941" s="140">
        <v>0</v>
      </c>
      <c r="I1941" s="140">
        <v>0</v>
      </c>
      <c r="J1941" s="140">
        <v>362105.36</v>
      </c>
      <c r="K1941" s="139" t="s">
        <v>5160</v>
      </c>
      <c r="L1941" s="139" t="s">
        <v>7</v>
      </c>
      <c r="M1941" s="202"/>
    </row>
    <row r="1942" spans="1:13" ht="20.100000000000001" customHeight="1" x14ac:dyDescent="0.25">
      <c r="A1942" s="139">
        <v>2285</v>
      </c>
      <c r="B1942" s="139" t="s">
        <v>7109</v>
      </c>
      <c r="C1942" s="139" t="s">
        <v>6855</v>
      </c>
      <c r="D1942" s="139">
        <v>1671.548</v>
      </c>
      <c r="E1942" s="139">
        <v>1200</v>
      </c>
      <c r="F1942" s="140">
        <v>2005857.6</v>
      </c>
      <c r="G1942" s="139">
        <v>0</v>
      </c>
      <c r="H1942" s="140">
        <v>0</v>
      </c>
      <c r="I1942" s="140">
        <v>0</v>
      </c>
      <c r="J1942" s="140">
        <v>2005857.6</v>
      </c>
      <c r="K1942" s="139" t="s">
        <v>4989</v>
      </c>
      <c r="L1942" s="139" t="s">
        <v>7</v>
      </c>
      <c r="M1942" s="202"/>
    </row>
    <row r="1943" spans="1:13" ht="20.100000000000001" customHeight="1" x14ac:dyDescent="0.25">
      <c r="A1943" s="139">
        <v>2287</v>
      </c>
      <c r="B1943" s="139" t="s">
        <v>7110</v>
      </c>
      <c r="C1943" s="139" t="s">
        <v>7111</v>
      </c>
      <c r="D1943" s="139">
        <v>2582.36</v>
      </c>
      <c r="E1943" s="139">
        <v>1040</v>
      </c>
      <c r="F1943" s="140">
        <v>2685654.4</v>
      </c>
      <c r="G1943" s="139">
        <v>0</v>
      </c>
      <c r="H1943" s="140">
        <v>0</v>
      </c>
      <c r="I1943" s="140">
        <v>0</v>
      </c>
      <c r="J1943" s="140">
        <v>2685654.4</v>
      </c>
      <c r="K1943" s="139" t="s">
        <v>5155</v>
      </c>
      <c r="L1943" s="139" t="s">
        <v>7</v>
      </c>
      <c r="M1943" s="202"/>
    </row>
    <row r="1944" spans="1:13" ht="20.100000000000001" customHeight="1" x14ac:dyDescent="0.25">
      <c r="A1944" s="139">
        <v>2288</v>
      </c>
      <c r="B1944" s="139" t="s">
        <v>7112</v>
      </c>
      <c r="C1944" s="139" t="s">
        <v>7111</v>
      </c>
      <c r="D1944" s="139">
        <v>200</v>
      </c>
      <c r="E1944" s="139">
        <v>1040</v>
      </c>
      <c r="F1944" s="140">
        <v>208000</v>
      </c>
      <c r="G1944" s="139">
        <v>0</v>
      </c>
      <c r="H1944" s="140">
        <v>0</v>
      </c>
      <c r="I1944" s="140">
        <v>0</v>
      </c>
      <c r="J1944" s="140">
        <v>208000</v>
      </c>
      <c r="K1944" s="139" t="s">
        <v>4978</v>
      </c>
      <c r="L1944" s="139" t="s">
        <v>7</v>
      </c>
      <c r="M1944" s="202"/>
    </row>
    <row r="1945" spans="1:13" ht="20.100000000000001" customHeight="1" x14ac:dyDescent="0.25">
      <c r="A1945" s="139">
        <v>2289</v>
      </c>
      <c r="B1945" s="139" t="s">
        <v>7113</v>
      </c>
      <c r="C1945" s="139" t="s">
        <v>7111</v>
      </c>
      <c r="D1945" s="139">
        <v>230</v>
      </c>
      <c r="E1945" s="139">
        <v>1040</v>
      </c>
      <c r="F1945" s="140">
        <v>239200</v>
      </c>
      <c r="G1945" s="139">
        <v>0</v>
      </c>
      <c r="H1945" s="140">
        <v>0</v>
      </c>
      <c r="I1945" s="140">
        <v>0</v>
      </c>
      <c r="J1945" s="140">
        <v>239200</v>
      </c>
      <c r="K1945" s="139" t="s">
        <v>4978</v>
      </c>
      <c r="L1945" s="139" t="s">
        <v>7</v>
      </c>
      <c r="M1945" s="202"/>
    </row>
    <row r="1946" spans="1:13" ht="20.100000000000001" customHeight="1" x14ac:dyDescent="0.25">
      <c r="A1946" s="139">
        <v>2290</v>
      </c>
      <c r="B1946" s="139" t="s">
        <v>7114</v>
      </c>
      <c r="C1946" s="139" t="s">
        <v>7111</v>
      </c>
      <c r="D1946" s="139">
        <v>230</v>
      </c>
      <c r="E1946" s="139">
        <v>1040</v>
      </c>
      <c r="F1946" s="140">
        <v>239200</v>
      </c>
      <c r="G1946" s="139">
        <v>0</v>
      </c>
      <c r="H1946" s="140">
        <v>0</v>
      </c>
      <c r="I1946" s="140">
        <v>0</v>
      </c>
      <c r="J1946" s="140">
        <v>239200</v>
      </c>
      <c r="K1946" s="139" t="s">
        <v>4978</v>
      </c>
      <c r="L1946" s="139" t="s">
        <v>7</v>
      </c>
      <c r="M1946" s="202"/>
    </row>
    <row r="1947" spans="1:13" ht="20.100000000000001" customHeight="1" x14ac:dyDescent="0.25">
      <c r="A1947" s="139">
        <v>2291</v>
      </c>
      <c r="B1947" s="139" t="s">
        <v>7115</v>
      </c>
      <c r="C1947" s="139" t="s">
        <v>7111</v>
      </c>
      <c r="D1947" s="139">
        <v>188.34</v>
      </c>
      <c r="E1947" s="139">
        <v>1040</v>
      </c>
      <c r="F1947" s="140">
        <v>195873.6</v>
      </c>
      <c r="G1947" s="139">
        <v>0</v>
      </c>
      <c r="H1947" s="140">
        <v>0</v>
      </c>
      <c r="I1947" s="140">
        <v>0</v>
      </c>
      <c r="J1947" s="140">
        <v>195873.6</v>
      </c>
      <c r="K1947" s="139" t="s">
        <v>5155</v>
      </c>
      <c r="L1947" s="139" t="s">
        <v>7</v>
      </c>
      <c r="M1947" s="202"/>
    </row>
    <row r="1948" spans="1:13" ht="20.100000000000001" customHeight="1" x14ac:dyDescent="0.25">
      <c r="A1948" s="139">
        <v>2292</v>
      </c>
      <c r="B1948" s="139" t="s">
        <v>7116</v>
      </c>
      <c r="C1948" s="139" t="s">
        <v>7111</v>
      </c>
      <c r="D1948" s="139">
        <v>188.34</v>
      </c>
      <c r="E1948" s="139">
        <v>1040</v>
      </c>
      <c r="F1948" s="140">
        <v>195873.6</v>
      </c>
      <c r="G1948" s="139">
        <v>0</v>
      </c>
      <c r="H1948" s="140">
        <v>0</v>
      </c>
      <c r="I1948" s="140">
        <v>0</v>
      </c>
      <c r="J1948" s="140">
        <v>195873.6</v>
      </c>
      <c r="K1948" s="139" t="s">
        <v>5155</v>
      </c>
      <c r="L1948" s="139" t="s">
        <v>7</v>
      </c>
      <c r="M1948" s="202"/>
    </row>
    <row r="1949" spans="1:13" ht="20.100000000000001" customHeight="1" x14ac:dyDescent="0.25">
      <c r="A1949" s="139">
        <v>2293</v>
      </c>
      <c r="B1949" s="139" t="s">
        <v>7117</v>
      </c>
      <c r="C1949" s="139" t="s">
        <v>7111</v>
      </c>
      <c r="D1949" s="139">
        <v>188.34</v>
      </c>
      <c r="E1949" s="139">
        <v>1040</v>
      </c>
      <c r="F1949" s="140">
        <v>195873.6</v>
      </c>
      <c r="G1949" s="139">
        <v>0</v>
      </c>
      <c r="H1949" s="140">
        <v>0</v>
      </c>
      <c r="I1949" s="140">
        <v>0</v>
      </c>
      <c r="J1949" s="140">
        <v>195873.6</v>
      </c>
      <c r="K1949" s="139" t="s">
        <v>5155</v>
      </c>
      <c r="L1949" s="139" t="s">
        <v>7</v>
      </c>
      <c r="M1949" s="202"/>
    </row>
    <row r="1950" spans="1:13" ht="20.100000000000001" customHeight="1" x14ac:dyDescent="0.25">
      <c r="A1950" s="139">
        <v>2294</v>
      </c>
      <c r="B1950" s="139" t="s">
        <v>7118</v>
      </c>
      <c r="C1950" s="139" t="s">
        <v>7036</v>
      </c>
      <c r="D1950" s="139">
        <v>201.59</v>
      </c>
      <c r="E1950" s="139">
        <v>885.5</v>
      </c>
      <c r="F1950" s="140">
        <v>178507.95</v>
      </c>
      <c r="G1950" s="139">
        <v>0</v>
      </c>
      <c r="H1950" s="140">
        <v>0</v>
      </c>
      <c r="I1950" s="140">
        <v>0</v>
      </c>
      <c r="J1950" s="140">
        <v>178507.95</v>
      </c>
      <c r="K1950" s="139" t="s">
        <v>4980</v>
      </c>
      <c r="L1950" s="139" t="s">
        <v>7</v>
      </c>
      <c r="M1950" s="202"/>
    </row>
    <row r="1951" spans="1:13" ht="20.100000000000001" customHeight="1" x14ac:dyDescent="0.25">
      <c r="A1951" s="139">
        <v>2295</v>
      </c>
      <c r="B1951" s="139" t="s">
        <v>7119</v>
      </c>
      <c r="C1951" s="139" t="s">
        <v>7120</v>
      </c>
      <c r="D1951" s="139">
        <v>346.62299999999999</v>
      </c>
      <c r="E1951" s="139">
        <v>110</v>
      </c>
      <c r="F1951" s="140">
        <v>38128.53</v>
      </c>
      <c r="G1951" s="139">
        <v>0</v>
      </c>
      <c r="H1951" s="140">
        <v>0</v>
      </c>
      <c r="I1951" s="140">
        <v>0</v>
      </c>
      <c r="J1951" s="140">
        <v>38128.53</v>
      </c>
      <c r="K1951" s="139" t="s">
        <v>4978</v>
      </c>
      <c r="L1951" s="139" t="s">
        <v>7</v>
      </c>
      <c r="M1951" s="202"/>
    </row>
    <row r="1952" spans="1:13" ht="20.100000000000001" customHeight="1" x14ac:dyDescent="0.25">
      <c r="A1952" s="139">
        <v>2296</v>
      </c>
      <c r="B1952" s="139" t="s">
        <v>7121</v>
      </c>
      <c r="C1952" s="139" t="s">
        <v>7122</v>
      </c>
      <c r="D1952" s="139">
        <v>369.58</v>
      </c>
      <c r="E1952" s="139">
        <v>910.8</v>
      </c>
      <c r="F1952" s="140">
        <v>336613.46</v>
      </c>
      <c r="G1952" s="139">
        <v>0</v>
      </c>
      <c r="H1952" s="140">
        <v>0</v>
      </c>
      <c r="I1952" s="140">
        <v>0</v>
      </c>
      <c r="J1952" s="140">
        <v>336613.46</v>
      </c>
      <c r="K1952" s="139" t="s">
        <v>5160</v>
      </c>
      <c r="L1952" s="139" t="s">
        <v>7</v>
      </c>
      <c r="M1952" s="202"/>
    </row>
    <row r="1953" spans="1:13" ht="20.100000000000001" customHeight="1" x14ac:dyDescent="0.25">
      <c r="A1953" s="139">
        <v>2297</v>
      </c>
      <c r="B1953" s="139" t="s">
        <v>7123</v>
      </c>
      <c r="C1953" s="139" t="s">
        <v>7060</v>
      </c>
      <c r="D1953" s="139">
        <v>314.16000000000003</v>
      </c>
      <c r="E1953" s="139">
        <v>1524.6</v>
      </c>
      <c r="F1953" s="140">
        <v>478968.34</v>
      </c>
      <c r="G1953" s="139">
        <v>0</v>
      </c>
      <c r="H1953" s="140">
        <v>0</v>
      </c>
      <c r="I1953" s="140">
        <v>0</v>
      </c>
      <c r="J1953" s="140">
        <v>478968.34</v>
      </c>
      <c r="K1953" s="139" t="s">
        <v>4978</v>
      </c>
      <c r="L1953" s="139" t="s">
        <v>7</v>
      </c>
      <c r="M1953" s="202"/>
    </row>
    <row r="1954" spans="1:13" ht="20.100000000000001" customHeight="1" x14ac:dyDescent="0.25">
      <c r="A1954" s="139">
        <v>2298</v>
      </c>
      <c r="B1954" s="139" t="s">
        <v>7124</v>
      </c>
      <c r="C1954" s="139" t="s">
        <v>7060</v>
      </c>
      <c r="D1954" s="139">
        <v>348.7</v>
      </c>
      <c r="E1954" s="139">
        <v>1524.6</v>
      </c>
      <c r="F1954" s="140">
        <v>531628.02</v>
      </c>
      <c r="G1954" s="139">
        <v>0</v>
      </c>
      <c r="H1954" s="140">
        <v>0</v>
      </c>
      <c r="I1954" s="140">
        <v>0</v>
      </c>
      <c r="J1954" s="140">
        <v>531628.02</v>
      </c>
      <c r="K1954" s="139" t="s">
        <v>4978</v>
      </c>
      <c r="L1954" s="139" t="s">
        <v>7</v>
      </c>
      <c r="M1954" s="202"/>
    </row>
    <row r="1955" spans="1:13" ht="20.100000000000001" customHeight="1" x14ac:dyDescent="0.25">
      <c r="A1955" s="139">
        <v>2299</v>
      </c>
      <c r="B1955" s="139" t="s">
        <v>7125</v>
      </c>
      <c r="C1955" s="139" t="s">
        <v>7053</v>
      </c>
      <c r="D1955" s="139">
        <v>121.54</v>
      </c>
      <c r="E1955" s="139">
        <v>1524.6</v>
      </c>
      <c r="F1955" s="140">
        <v>185299.88</v>
      </c>
      <c r="G1955" s="139">
        <v>0</v>
      </c>
      <c r="H1955" s="140">
        <v>0</v>
      </c>
      <c r="I1955" s="140">
        <v>0</v>
      </c>
      <c r="J1955" s="140">
        <v>185299.88</v>
      </c>
      <c r="K1955" s="139" t="s">
        <v>6408</v>
      </c>
      <c r="L1955" s="139" t="s">
        <v>7</v>
      </c>
      <c r="M1955" s="202"/>
    </row>
    <row r="1956" spans="1:13" ht="20.100000000000001" customHeight="1" x14ac:dyDescent="0.25">
      <c r="A1956" s="139">
        <v>2300</v>
      </c>
      <c r="B1956" s="139" t="s">
        <v>7126</v>
      </c>
      <c r="C1956" s="139" t="s">
        <v>7060</v>
      </c>
      <c r="D1956" s="139">
        <v>966.71</v>
      </c>
      <c r="E1956" s="139">
        <v>1524.6</v>
      </c>
      <c r="F1956" s="140">
        <v>1473846.07</v>
      </c>
      <c r="G1956" s="139">
        <v>0</v>
      </c>
      <c r="H1956" s="140">
        <v>0</v>
      </c>
      <c r="I1956" s="140">
        <v>0</v>
      </c>
      <c r="J1956" s="140">
        <v>1473846.07</v>
      </c>
      <c r="K1956" s="139" t="s">
        <v>6408</v>
      </c>
      <c r="L1956" s="139" t="s">
        <v>7</v>
      </c>
      <c r="M1956" s="202"/>
    </row>
    <row r="1957" spans="1:13" ht="20.100000000000001" customHeight="1" x14ac:dyDescent="0.25">
      <c r="A1957" s="139">
        <v>2301</v>
      </c>
      <c r="B1957" s="139" t="s">
        <v>7127</v>
      </c>
      <c r="C1957" s="139" t="s">
        <v>7060</v>
      </c>
      <c r="D1957" s="139">
        <v>560.01</v>
      </c>
      <c r="E1957" s="139">
        <v>1524.6</v>
      </c>
      <c r="F1957" s="140">
        <v>853791.25</v>
      </c>
      <c r="G1957" s="139">
        <v>0</v>
      </c>
      <c r="H1957" s="140">
        <v>0</v>
      </c>
      <c r="I1957" s="140">
        <v>0</v>
      </c>
      <c r="J1957" s="140">
        <v>853791.25</v>
      </c>
      <c r="K1957" s="139" t="s">
        <v>6408</v>
      </c>
      <c r="L1957" s="139" t="s">
        <v>7</v>
      </c>
      <c r="M1957" s="202"/>
    </row>
    <row r="1958" spans="1:13" ht="20.100000000000001" customHeight="1" x14ac:dyDescent="0.25">
      <c r="A1958" s="139">
        <v>2302</v>
      </c>
      <c r="B1958" s="139" t="s">
        <v>7128</v>
      </c>
      <c r="C1958" s="139" t="s">
        <v>7053</v>
      </c>
      <c r="D1958" s="139">
        <v>6391.89</v>
      </c>
      <c r="E1958" s="139">
        <v>1524.6</v>
      </c>
      <c r="F1958" s="140">
        <v>9745075.4900000002</v>
      </c>
      <c r="G1958" s="139">
        <v>0</v>
      </c>
      <c r="H1958" s="140">
        <v>0</v>
      </c>
      <c r="I1958" s="140">
        <v>0</v>
      </c>
      <c r="J1958" s="140">
        <v>9745075.4900000002</v>
      </c>
      <c r="K1958" s="139" t="s">
        <v>4980</v>
      </c>
      <c r="L1958" s="139" t="s">
        <v>7</v>
      </c>
      <c r="M1958" s="202"/>
    </row>
    <row r="1959" spans="1:13" ht="20.100000000000001" customHeight="1" x14ac:dyDescent="0.25">
      <c r="A1959" s="139">
        <v>2303</v>
      </c>
      <c r="B1959" s="139" t="s">
        <v>7129</v>
      </c>
      <c r="C1959" s="139" t="s">
        <v>7053</v>
      </c>
      <c r="D1959" s="139">
        <v>754.18</v>
      </c>
      <c r="E1959" s="139">
        <v>1524.6</v>
      </c>
      <c r="F1959" s="140">
        <v>1149822.83</v>
      </c>
      <c r="G1959" s="139">
        <v>0</v>
      </c>
      <c r="H1959" s="140">
        <v>0</v>
      </c>
      <c r="I1959" s="140">
        <v>0</v>
      </c>
      <c r="J1959" s="140">
        <v>1149822.83</v>
      </c>
      <c r="K1959" s="139" t="s">
        <v>4980</v>
      </c>
      <c r="L1959" s="139" t="s">
        <v>7</v>
      </c>
      <c r="M1959" s="202"/>
    </row>
    <row r="1960" spans="1:13" ht="20.100000000000001" customHeight="1" x14ac:dyDescent="0.25">
      <c r="A1960" s="139">
        <v>2304</v>
      </c>
      <c r="B1960" s="139" t="s">
        <v>7130</v>
      </c>
      <c r="C1960" s="139" t="s">
        <v>7053</v>
      </c>
      <c r="D1960" s="139">
        <v>937.55</v>
      </c>
      <c r="E1960" s="139">
        <v>1524.6</v>
      </c>
      <c r="F1960" s="140">
        <v>1429388.73</v>
      </c>
      <c r="G1960" s="139">
        <v>0</v>
      </c>
      <c r="H1960" s="140">
        <v>0</v>
      </c>
      <c r="I1960" s="140">
        <v>0</v>
      </c>
      <c r="J1960" s="140">
        <v>1429388.73</v>
      </c>
      <c r="K1960" s="139" t="s">
        <v>4980</v>
      </c>
      <c r="L1960" s="139" t="s">
        <v>7</v>
      </c>
      <c r="M1960" s="202"/>
    </row>
    <row r="1961" spans="1:13" ht="20.100000000000001" customHeight="1" x14ac:dyDescent="0.25">
      <c r="A1961" s="139">
        <v>2305</v>
      </c>
      <c r="B1961" s="139" t="s">
        <v>7131</v>
      </c>
      <c r="C1961" s="139" t="s">
        <v>7060</v>
      </c>
      <c r="D1961" s="139">
        <v>16247.24</v>
      </c>
      <c r="E1961" s="139">
        <v>1524.6</v>
      </c>
      <c r="F1961" s="140">
        <v>24770542.100000001</v>
      </c>
      <c r="G1961" s="139">
        <v>0</v>
      </c>
      <c r="H1961" s="140">
        <v>0</v>
      </c>
      <c r="I1961" s="140">
        <v>0</v>
      </c>
      <c r="J1961" s="140">
        <v>24770542.100000001</v>
      </c>
      <c r="K1961" s="139" t="s">
        <v>4980</v>
      </c>
      <c r="L1961" s="139" t="s">
        <v>7</v>
      </c>
      <c r="M1961" s="202"/>
    </row>
    <row r="1962" spans="1:13" ht="20.100000000000001" customHeight="1" x14ac:dyDescent="0.25">
      <c r="A1962" s="139">
        <v>2307</v>
      </c>
      <c r="B1962" s="139" t="s">
        <v>7132</v>
      </c>
      <c r="C1962" s="139" t="s">
        <v>7053</v>
      </c>
      <c r="D1962" s="139">
        <v>57.15</v>
      </c>
      <c r="E1962" s="139">
        <v>1524.6</v>
      </c>
      <c r="F1962" s="140">
        <v>87130.89</v>
      </c>
      <c r="G1962" s="139">
        <v>0</v>
      </c>
      <c r="H1962" s="140">
        <v>0</v>
      </c>
      <c r="I1962" s="140">
        <v>0</v>
      </c>
      <c r="J1962" s="140">
        <v>87130.89</v>
      </c>
      <c r="K1962" s="139" t="s">
        <v>5229</v>
      </c>
      <c r="L1962" s="139" t="s">
        <v>7</v>
      </c>
      <c r="M1962" s="202"/>
    </row>
    <row r="1963" spans="1:13" ht="20.100000000000001" customHeight="1" x14ac:dyDescent="0.25">
      <c r="A1963" s="139">
        <v>2308</v>
      </c>
      <c r="B1963" s="139" t="s">
        <v>7133</v>
      </c>
      <c r="C1963" s="139" t="s">
        <v>7053</v>
      </c>
      <c r="D1963" s="139">
        <v>97.94</v>
      </c>
      <c r="E1963" s="139">
        <v>1524.6</v>
      </c>
      <c r="F1963" s="140">
        <v>149319.32</v>
      </c>
      <c r="G1963" s="139">
        <v>0</v>
      </c>
      <c r="H1963" s="140">
        <v>0</v>
      </c>
      <c r="I1963" s="140">
        <v>0</v>
      </c>
      <c r="J1963" s="140">
        <v>149319.32</v>
      </c>
      <c r="K1963" s="139" t="s">
        <v>5229</v>
      </c>
      <c r="L1963" s="139" t="s">
        <v>7</v>
      </c>
      <c r="M1963" s="202"/>
    </row>
    <row r="1964" spans="1:13" ht="20.100000000000001" customHeight="1" x14ac:dyDescent="0.25">
      <c r="A1964" s="139">
        <v>2309</v>
      </c>
      <c r="B1964" s="139" t="s">
        <v>7134</v>
      </c>
      <c r="C1964" s="139" t="s">
        <v>7060</v>
      </c>
      <c r="D1964" s="139">
        <v>204.4</v>
      </c>
      <c r="E1964" s="139">
        <v>1524.6</v>
      </c>
      <c r="F1964" s="140">
        <v>311628.24</v>
      </c>
      <c r="G1964" s="139">
        <v>0</v>
      </c>
      <c r="H1964" s="140">
        <v>0</v>
      </c>
      <c r="I1964" s="140">
        <v>0</v>
      </c>
      <c r="J1964" s="140">
        <v>311628.24</v>
      </c>
      <c r="K1964" s="139" t="s">
        <v>5229</v>
      </c>
      <c r="L1964" s="139" t="s">
        <v>7</v>
      </c>
      <c r="M1964" s="202"/>
    </row>
    <row r="1965" spans="1:13" ht="20.100000000000001" customHeight="1" x14ac:dyDescent="0.25">
      <c r="A1965" s="139">
        <v>2310</v>
      </c>
      <c r="B1965" s="139" t="s">
        <v>7135</v>
      </c>
      <c r="C1965" s="139" t="s">
        <v>7060</v>
      </c>
      <c r="D1965" s="139">
        <v>151.91999999999999</v>
      </c>
      <c r="E1965" s="139">
        <v>1524.6</v>
      </c>
      <c r="F1965" s="140">
        <v>231617.23</v>
      </c>
      <c r="G1965" s="139">
        <v>0</v>
      </c>
      <c r="H1965" s="140">
        <v>0</v>
      </c>
      <c r="I1965" s="140">
        <v>0</v>
      </c>
      <c r="J1965" s="140">
        <v>231617.23</v>
      </c>
      <c r="K1965" s="139" t="s">
        <v>5229</v>
      </c>
      <c r="L1965" s="139" t="s">
        <v>7</v>
      </c>
      <c r="M1965" s="202"/>
    </row>
    <row r="1966" spans="1:13" ht="20.100000000000001" customHeight="1" x14ac:dyDescent="0.25">
      <c r="A1966" s="139">
        <v>2311</v>
      </c>
      <c r="B1966" s="139" t="s">
        <v>7136</v>
      </c>
      <c r="C1966" s="139" t="s">
        <v>7060</v>
      </c>
      <c r="D1966" s="139">
        <v>80.39</v>
      </c>
      <c r="E1966" s="139">
        <v>1524.6</v>
      </c>
      <c r="F1966" s="140">
        <v>122562.59</v>
      </c>
      <c r="G1966" s="139">
        <v>0</v>
      </c>
      <c r="H1966" s="140">
        <v>0</v>
      </c>
      <c r="I1966" s="140">
        <v>0</v>
      </c>
      <c r="J1966" s="140">
        <v>122562.59</v>
      </c>
      <c r="K1966" s="139" t="s">
        <v>5229</v>
      </c>
      <c r="L1966" s="139" t="s">
        <v>7</v>
      </c>
      <c r="M1966" s="202"/>
    </row>
    <row r="1967" spans="1:13" ht="20.100000000000001" customHeight="1" x14ac:dyDescent="0.25">
      <c r="A1967" s="139">
        <v>2312</v>
      </c>
      <c r="B1967" s="139" t="s">
        <v>7137</v>
      </c>
      <c r="C1967" s="139" t="s">
        <v>7060</v>
      </c>
      <c r="D1967" s="139">
        <v>112.68</v>
      </c>
      <c r="E1967" s="139">
        <v>1524.6</v>
      </c>
      <c r="F1967" s="140">
        <v>171791.93</v>
      </c>
      <c r="G1967" s="139">
        <v>0</v>
      </c>
      <c r="H1967" s="140">
        <v>0</v>
      </c>
      <c r="I1967" s="140">
        <v>0</v>
      </c>
      <c r="J1967" s="140">
        <v>171791.93</v>
      </c>
      <c r="K1967" s="139" t="s">
        <v>5229</v>
      </c>
      <c r="L1967" s="139" t="s">
        <v>7</v>
      </c>
      <c r="M1967" s="202"/>
    </row>
    <row r="1968" spans="1:13" ht="20.100000000000001" customHeight="1" x14ac:dyDescent="0.25">
      <c r="A1968" s="139">
        <v>2313</v>
      </c>
      <c r="B1968" s="139" t="s">
        <v>7138</v>
      </c>
      <c r="C1968" s="139" t="s">
        <v>6234</v>
      </c>
      <c r="D1968" s="139">
        <v>572.53</v>
      </c>
      <c r="E1968" s="139">
        <v>885.5</v>
      </c>
      <c r="F1968" s="140">
        <v>506975.32</v>
      </c>
      <c r="G1968" s="139">
        <v>0</v>
      </c>
      <c r="H1968" s="140">
        <v>0</v>
      </c>
      <c r="I1968" s="140">
        <v>0</v>
      </c>
      <c r="J1968" s="140">
        <v>506975.32</v>
      </c>
      <c r="K1968" s="139" t="s">
        <v>4978</v>
      </c>
      <c r="L1968" s="139" t="s">
        <v>7</v>
      </c>
      <c r="M1968" s="202"/>
    </row>
    <row r="1969" spans="1:13" ht="20.100000000000001" customHeight="1" x14ac:dyDescent="0.25">
      <c r="A1969" s="139">
        <v>2314</v>
      </c>
      <c r="B1969" s="139" t="s">
        <v>7139</v>
      </c>
      <c r="C1969" s="139" t="s">
        <v>6234</v>
      </c>
      <c r="D1969" s="139">
        <v>404.61599999999999</v>
      </c>
      <c r="E1969" s="139">
        <v>885.5</v>
      </c>
      <c r="F1969" s="140">
        <v>358287.47</v>
      </c>
      <c r="G1969" s="139">
        <v>0</v>
      </c>
      <c r="H1969" s="140">
        <v>0</v>
      </c>
      <c r="I1969" s="140">
        <v>0</v>
      </c>
      <c r="J1969" s="140">
        <v>358287.47</v>
      </c>
      <c r="K1969" s="139" t="s">
        <v>4978</v>
      </c>
      <c r="L1969" s="139" t="s">
        <v>7</v>
      </c>
      <c r="M1969" s="202"/>
    </row>
    <row r="1970" spans="1:13" ht="20.100000000000001" customHeight="1" x14ac:dyDescent="0.25">
      <c r="A1970" s="139">
        <v>2315</v>
      </c>
      <c r="B1970" s="139" t="s">
        <v>7140</v>
      </c>
      <c r="C1970" s="139" t="s">
        <v>6234</v>
      </c>
      <c r="D1970" s="139">
        <v>55.302</v>
      </c>
      <c r="E1970" s="139">
        <v>885.5</v>
      </c>
      <c r="F1970" s="140">
        <v>48969.919999999998</v>
      </c>
      <c r="G1970" s="139">
        <v>0</v>
      </c>
      <c r="H1970" s="140">
        <v>0</v>
      </c>
      <c r="I1970" s="140">
        <v>0</v>
      </c>
      <c r="J1970" s="140">
        <v>48969.919999999998</v>
      </c>
      <c r="K1970" s="139" t="s">
        <v>5229</v>
      </c>
      <c r="L1970" s="139" t="s">
        <v>7</v>
      </c>
      <c r="M1970" s="202"/>
    </row>
    <row r="1971" spans="1:13" ht="20.100000000000001" customHeight="1" x14ac:dyDescent="0.25">
      <c r="A1971" s="139">
        <v>2316</v>
      </c>
      <c r="B1971" s="139" t="s">
        <v>7141</v>
      </c>
      <c r="C1971" s="139" t="s">
        <v>6234</v>
      </c>
      <c r="D1971" s="139">
        <v>70.787000000000006</v>
      </c>
      <c r="E1971" s="139">
        <v>885.5</v>
      </c>
      <c r="F1971" s="140">
        <v>62681.89</v>
      </c>
      <c r="G1971" s="139">
        <v>0</v>
      </c>
      <c r="H1971" s="140">
        <v>0</v>
      </c>
      <c r="I1971" s="140">
        <v>0</v>
      </c>
      <c r="J1971" s="140">
        <v>62681.89</v>
      </c>
      <c r="K1971" s="139" t="s">
        <v>5229</v>
      </c>
      <c r="L1971" s="139" t="s">
        <v>7</v>
      </c>
      <c r="M1971" s="202"/>
    </row>
    <row r="1972" spans="1:13" ht="20.100000000000001" customHeight="1" x14ac:dyDescent="0.25">
      <c r="A1972" s="139">
        <v>2317</v>
      </c>
      <c r="B1972" s="139" t="s">
        <v>7142</v>
      </c>
      <c r="C1972" s="139" t="s">
        <v>6234</v>
      </c>
      <c r="D1972" s="139">
        <v>117.438</v>
      </c>
      <c r="E1972" s="139">
        <v>885.5</v>
      </c>
      <c r="F1972" s="140">
        <v>103991.35</v>
      </c>
      <c r="G1972" s="139">
        <v>0</v>
      </c>
      <c r="H1972" s="140">
        <v>0</v>
      </c>
      <c r="I1972" s="140">
        <v>0</v>
      </c>
      <c r="J1972" s="140">
        <v>103991.35</v>
      </c>
      <c r="K1972" s="139" t="s">
        <v>4989</v>
      </c>
      <c r="L1972" s="139" t="s">
        <v>7</v>
      </c>
      <c r="M1972" s="202"/>
    </row>
    <row r="1973" spans="1:13" ht="20.100000000000001" customHeight="1" x14ac:dyDescent="0.25">
      <c r="A1973" s="139">
        <v>2318</v>
      </c>
      <c r="B1973" s="139" t="s">
        <v>7143</v>
      </c>
      <c r="C1973" s="139" t="s">
        <v>6234</v>
      </c>
      <c r="D1973" s="139">
        <v>225</v>
      </c>
      <c r="E1973" s="139">
        <v>885.5</v>
      </c>
      <c r="F1973" s="140">
        <v>199237.5</v>
      </c>
      <c r="G1973" s="139">
        <v>0</v>
      </c>
      <c r="H1973" s="140">
        <v>0</v>
      </c>
      <c r="I1973" s="140">
        <v>0</v>
      </c>
      <c r="J1973" s="140">
        <v>199237.5</v>
      </c>
      <c r="K1973" s="139" t="s">
        <v>5043</v>
      </c>
      <c r="L1973" s="139" t="s">
        <v>7</v>
      </c>
      <c r="M1973" s="202"/>
    </row>
    <row r="1974" spans="1:13" ht="20.100000000000001" customHeight="1" x14ac:dyDescent="0.25">
      <c r="A1974" s="139">
        <v>2319</v>
      </c>
      <c r="B1974" s="139" t="s">
        <v>7144</v>
      </c>
      <c r="C1974" s="139" t="s">
        <v>7145</v>
      </c>
      <c r="D1974" s="139">
        <v>1647.84</v>
      </c>
      <c r="E1974" s="139">
        <v>162.80000000000001</v>
      </c>
      <c r="F1974" s="140">
        <v>268268.34999999998</v>
      </c>
      <c r="G1974" s="139">
        <v>0</v>
      </c>
      <c r="H1974" s="140">
        <v>0</v>
      </c>
      <c r="I1974" s="140">
        <v>0</v>
      </c>
      <c r="J1974" s="140">
        <v>268268.34999999998</v>
      </c>
      <c r="K1974" s="139" t="s">
        <v>4982</v>
      </c>
      <c r="L1974" s="139" t="s">
        <v>7</v>
      </c>
      <c r="M1974" s="202"/>
    </row>
    <row r="1975" spans="1:13" ht="20.100000000000001" customHeight="1" x14ac:dyDescent="0.25">
      <c r="A1975" s="139">
        <v>2320</v>
      </c>
      <c r="B1975" s="139" t="s">
        <v>7146</v>
      </c>
      <c r="C1975" s="139" t="s">
        <v>7147</v>
      </c>
      <c r="D1975" s="139">
        <v>1934.3869999999999</v>
      </c>
      <c r="E1975" s="139">
        <v>162.80000000000001</v>
      </c>
      <c r="F1975" s="140">
        <v>314918.2</v>
      </c>
      <c r="G1975" s="139">
        <v>0</v>
      </c>
      <c r="H1975" s="140">
        <v>0</v>
      </c>
      <c r="I1975" s="140">
        <v>0</v>
      </c>
      <c r="J1975" s="140">
        <v>314918.2</v>
      </c>
      <c r="K1975" s="139" t="s">
        <v>4980</v>
      </c>
      <c r="L1975" s="139" t="s">
        <v>7</v>
      </c>
      <c r="M1975" s="202"/>
    </row>
    <row r="1976" spans="1:13" ht="20.100000000000001" customHeight="1" x14ac:dyDescent="0.25">
      <c r="A1976" s="139">
        <v>2321</v>
      </c>
      <c r="B1976" s="139" t="s">
        <v>7148</v>
      </c>
      <c r="C1976" s="139" t="s">
        <v>7149</v>
      </c>
      <c r="D1976" s="139">
        <v>165.42</v>
      </c>
      <c r="E1976" s="139">
        <v>1035.0999999999999</v>
      </c>
      <c r="F1976" s="140">
        <v>171226.23999999999</v>
      </c>
      <c r="G1976" s="139">
        <v>0</v>
      </c>
      <c r="H1976" s="140">
        <v>0</v>
      </c>
      <c r="I1976" s="140">
        <v>0</v>
      </c>
      <c r="J1976" s="140">
        <v>171226.23999999999</v>
      </c>
      <c r="K1976" s="139" t="s">
        <v>5160</v>
      </c>
      <c r="L1976" s="139" t="s">
        <v>7</v>
      </c>
      <c r="M1976" s="202"/>
    </row>
    <row r="1977" spans="1:13" ht="20.100000000000001" customHeight="1" x14ac:dyDescent="0.25">
      <c r="A1977" s="139">
        <v>2322</v>
      </c>
      <c r="B1977" s="139" t="s">
        <v>7150</v>
      </c>
      <c r="C1977" s="139" t="s">
        <v>7149</v>
      </c>
      <c r="D1977" s="139">
        <v>149.31</v>
      </c>
      <c r="E1977" s="139">
        <v>1035.0999999999999</v>
      </c>
      <c r="F1977" s="140">
        <v>154550.78</v>
      </c>
      <c r="G1977" s="139">
        <v>0</v>
      </c>
      <c r="H1977" s="140">
        <v>0</v>
      </c>
      <c r="I1977" s="140">
        <v>0</v>
      </c>
      <c r="J1977" s="140">
        <v>154550.78</v>
      </c>
      <c r="K1977" s="139" t="s">
        <v>5160</v>
      </c>
      <c r="L1977" s="139" t="s">
        <v>7</v>
      </c>
      <c r="M1977" s="202"/>
    </row>
    <row r="1978" spans="1:13" ht="20.100000000000001" customHeight="1" x14ac:dyDescent="0.25">
      <c r="A1978" s="139">
        <v>2323</v>
      </c>
      <c r="B1978" s="139" t="s">
        <v>7151</v>
      </c>
      <c r="C1978" s="139" t="s">
        <v>7149</v>
      </c>
      <c r="D1978" s="139">
        <v>143.6</v>
      </c>
      <c r="E1978" s="139">
        <v>1035.0999999999999</v>
      </c>
      <c r="F1978" s="140">
        <v>148640.35999999999</v>
      </c>
      <c r="G1978" s="139">
        <v>0</v>
      </c>
      <c r="H1978" s="140">
        <v>0</v>
      </c>
      <c r="I1978" s="140">
        <v>0</v>
      </c>
      <c r="J1978" s="140">
        <v>148640.35999999999</v>
      </c>
      <c r="K1978" s="139" t="s">
        <v>5160</v>
      </c>
      <c r="L1978" s="139" t="s">
        <v>7</v>
      </c>
      <c r="M1978" s="202"/>
    </row>
    <row r="1979" spans="1:13" ht="20.100000000000001" customHeight="1" x14ac:dyDescent="0.25">
      <c r="A1979" s="139">
        <v>2324</v>
      </c>
      <c r="B1979" s="139" t="s">
        <v>7152</v>
      </c>
      <c r="C1979" s="139" t="s">
        <v>7149</v>
      </c>
      <c r="D1979" s="139">
        <v>138.36000000000001</v>
      </c>
      <c r="E1979" s="139">
        <v>1035.0999999999999</v>
      </c>
      <c r="F1979" s="140">
        <v>143216.44</v>
      </c>
      <c r="G1979" s="139">
        <v>0</v>
      </c>
      <c r="H1979" s="140">
        <v>0</v>
      </c>
      <c r="I1979" s="140">
        <v>0</v>
      </c>
      <c r="J1979" s="140">
        <v>143216.44</v>
      </c>
      <c r="K1979" s="139" t="s">
        <v>5160</v>
      </c>
      <c r="L1979" s="139" t="s">
        <v>7</v>
      </c>
      <c r="M1979" s="202"/>
    </row>
    <row r="1980" spans="1:13" ht="20.100000000000001" customHeight="1" x14ac:dyDescent="0.25">
      <c r="A1980" s="139">
        <v>2325</v>
      </c>
      <c r="B1980" s="139" t="s">
        <v>7153</v>
      </c>
      <c r="C1980" s="139" t="s">
        <v>7149</v>
      </c>
      <c r="D1980" s="139">
        <v>129.97</v>
      </c>
      <c r="E1980" s="139">
        <v>1035.0999999999999</v>
      </c>
      <c r="F1980" s="140">
        <v>134531.95000000001</v>
      </c>
      <c r="G1980" s="139">
        <v>0</v>
      </c>
      <c r="H1980" s="140">
        <v>0</v>
      </c>
      <c r="I1980" s="140">
        <v>0</v>
      </c>
      <c r="J1980" s="140">
        <v>134531.95000000001</v>
      </c>
      <c r="K1980" s="139" t="s">
        <v>5160</v>
      </c>
      <c r="L1980" s="139" t="s">
        <v>7</v>
      </c>
      <c r="M1980" s="202"/>
    </row>
    <row r="1981" spans="1:13" ht="20.100000000000001" customHeight="1" x14ac:dyDescent="0.25">
      <c r="A1981" s="139">
        <v>2326</v>
      </c>
      <c r="B1981" s="139" t="s">
        <v>7154</v>
      </c>
      <c r="C1981" s="139" t="s">
        <v>7149</v>
      </c>
      <c r="D1981" s="139">
        <v>254.54</v>
      </c>
      <c r="E1981" s="139">
        <v>1035.0999999999999</v>
      </c>
      <c r="F1981" s="140">
        <v>263474.34999999998</v>
      </c>
      <c r="G1981" s="139">
        <v>0</v>
      </c>
      <c r="H1981" s="140">
        <v>0</v>
      </c>
      <c r="I1981" s="140">
        <v>0</v>
      </c>
      <c r="J1981" s="140">
        <v>263474.34999999998</v>
      </c>
      <c r="K1981" s="139" t="s">
        <v>5160</v>
      </c>
      <c r="L1981" s="139" t="s">
        <v>7</v>
      </c>
      <c r="M1981" s="202"/>
    </row>
    <row r="1982" spans="1:13" ht="20.100000000000001" customHeight="1" x14ac:dyDescent="0.25">
      <c r="A1982" s="139">
        <v>2327</v>
      </c>
      <c r="B1982" s="139" t="s">
        <v>7155</v>
      </c>
      <c r="C1982" s="139" t="s">
        <v>7149</v>
      </c>
      <c r="D1982" s="139">
        <v>151.13999999999999</v>
      </c>
      <c r="E1982" s="139">
        <v>1035.0999999999999</v>
      </c>
      <c r="F1982" s="140">
        <v>156445.01</v>
      </c>
      <c r="G1982" s="139">
        <v>0</v>
      </c>
      <c r="H1982" s="140">
        <v>0</v>
      </c>
      <c r="I1982" s="140">
        <v>0</v>
      </c>
      <c r="J1982" s="140">
        <v>156445.01</v>
      </c>
      <c r="K1982" s="139" t="s">
        <v>5160</v>
      </c>
      <c r="L1982" s="139" t="s">
        <v>7</v>
      </c>
      <c r="M1982" s="202"/>
    </row>
    <row r="1983" spans="1:13" ht="20.100000000000001" customHeight="1" x14ac:dyDescent="0.25">
      <c r="A1983" s="139">
        <v>2328</v>
      </c>
      <c r="B1983" s="139" t="s">
        <v>7156</v>
      </c>
      <c r="C1983" s="139" t="s">
        <v>7149</v>
      </c>
      <c r="D1983" s="139">
        <v>230.52</v>
      </c>
      <c r="E1983" s="139">
        <v>1035.0999999999999</v>
      </c>
      <c r="F1983" s="140">
        <v>238611.25</v>
      </c>
      <c r="G1983" s="139">
        <v>0</v>
      </c>
      <c r="H1983" s="140">
        <v>0</v>
      </c>
      <c r="I1983" s="140">
        <v>0</v>
      </c>
      <c r="J1983" s="140">
        <v>238611.25</v>
      </c>
      <c r="K1983" s="139" t="s">
        <v>5160</v>
      </c>
      <c r="L1983" s="139" t="s">
        <v>7</v>
      </c>
      <c r="M1983" s="202"/>
    </row>
    <row r="1984" spans="1:13" ht="20.100000000000001" customHeight="1" x14ac:dyDescent="0.25">
      <c r="A1984" s="139">
        <v>2329</v>
      </c>
      <c r="B1984" s="139" t="s">
        <v>7157</v>
      </c>
      <c r="C1984" s="139" t="s">
        <v>7158</v>
      </c>
      <c r="D1984" s="139">
        <v>1024.0119999999999</v>
      </c>
      <c r="E1984" s="139">
        <v>810.7</v>
      </c>
      <c r="F1984" s="140">
        <v>830166.53</v>
      </c>
      <c r="G1984" s="139">
        <v>0</v>
      </c>
      <c r="H1984" s="140">
        <v>0</v>
      </c>
      <c r="I1984" s="140">
        <v>0</v>
      </c>
      <c r="J1984" s="140">
        <v>830166.53</v>
      </c>
      <c r="K1984" s="139" t="s">
        <v>4978</v>
      </c>
      <c r="L1984" s="139" t="s">
        <v>7</v>
      </c>
      <c r="M1984" s="202"/>
    </row>
    <row r="1985" spans="1:13" ht="20.100000000000001" customHeight="1" x14ac:dyDescent="0.25">
      <c r="A1985" s="139">
        <v>2330</v>
      </c>
      <c r="B1985" s="139" t="s">
        <v>7159</v>
      </c>
      <c r="C1985" s="139" t="s">
        <v>7158</v>
      </c>
      <c r="D1985" s="139">
        <v>6092.9359999999997</v>
      </c>
      <c r="E1985" s="139">
        <v>810.7</v>
      </c>
      <c r="F1985" s="140">
        <v>4939543.22</v>
      </c>
      <c r="G1985" s="139">
        <v>0</v>
      </c>
      <c r="H1985" s="140">
        <v>0</v>
      </c>
      <c r="I1985" s="140">
        <v>0</v>
      </c>
      <c r="J1985" s="140">
        <v>4939543.22</v>
      </c>
      <c r="K1985" s="139" t="s">
        <v>4978</v>
      </c>
      <c r="L1985" s="139" t="s">
        <v>7</v>
      </c>
      <c r="M1985" s="202"/>
    </row>
    <row r="1986" spans="1:13" ht="20.100000000000001" customHeight="1" x14ac:dyDescent="0.25">
      <c r="A1986" s="139">
        <v>2331</v>
      </c>
      <c r="B1986" s="139" t="s">
        <v>7160</v>
      </c>
      <c r="C1986" s="139" t="s">
        <v>7161</v>
      </c>
      <c r="D1986" s="139">
        <v>306.18</v>
      </c>
      <c r="E1986" s="139">
        <v>779.9</v>
      </c>
      <c r="F1986" s="140">
        <v>238789.78</v>
      </c>
      <c r="G1986" s="139">
        <v>0</v>
      </c>
      <c r="H1986" s="140">
        <v>0</v>
      </c>
      <c r="I1986" s="140">
        <v>0</v>
      </c>
      <c r="J1986" s="140">
        <v>238789.78</v>
      </c>
      <c r="K1986" s="139" t="s">
        <v>4978</v>
      </c>
      <c r="L1986" s="139" t="s">
        <v>7</v>
      </c>
      <c r="M1986" s="202"/>
    </row>
    <row r="1987" spans="1:13" ht="20.100000000000001" customHeight="1" x14ac:dyDescent="0.25">
      <c r="A1987" s="139">
        <v>2332</v>
      </c>
      <c r="B1987" s="139" t="s">
        <v>7162</v>
      </c>
      <c r="C1987" s="139" t="s">
        <v>7163</v>
      </c>
      <c r="D1987" s="139">
        <v>4696.24</v>
      </c>
      <c r="E1987" s="139">
        <v>1327.7</v>
      </c>
      <c r="F1987" s="140">
        <v>6235197.8499999996</v>
      </c>
      <c r="G1987" s="139">
        <v>0</v>
      </c>
      <c r="H1987" s="140">
        <v>0</v>
      </c>
      <c r="I1987" s="140">
        <v>0</v>
      </c>
      <c r="J1987" s="140">
        <v>6235197.8499999996</v>
      </c>
      <c r="K1987" s="139" t="s">
        <v>4978</v>
      </c>
      <c r="L1987" s="139" t="s">
        <v>7</v>
      </c>
      <c r="M1987" s="202"/>
    </row>
    <row r="1988" spans="1:13" ht="20.100000000000001" customHeight="1" x14ac:dyDescent="0.25">
      <c r="A1988" s="139">
        <v>2333</v>
      </c>
      <c r="B1988" s="139" t="s">
        <v>7164</v>
      </c>
      <c r="C1988" s="139" t="s">
        <v>7163</v>
      </c>
      <c r="D1988" s="139">
        <v>1748.76</v>
      </c>
      <c r="E1988" s="139">
        <v>1327.7</v>
      </c>
      <c r="F1988" s="140">
        <v>2321828.65</v>
      </c>
      <c r="G1988" s="139">
        <v>0</v>
      </c>
      <c r="H1988" s="140">
        <v>0</v>
      </c>
      <c r="I1988" s="140">
        <v>0</v>
      </c>
      <c r="J1988" s="140">
        <v>2321828.65</v>
      </c>
      <c r="K1988" s="139" t="s">
        <v>4978</v>
      </c>
      <c r="L1988" s="139" t="s">
        <v>7</v>
      </c>
      <c r="M1988" s="202"/>
    </row>
    <row r="1989" spans="1:13" ht="20.100000000000001" customHeight="1" x14ac:dyDescent="0.25">
      <c r="A1989" s="139">
        <v>2334</v>
      </c>
      <c r="B1989" s="139" t="s">
        <v>7165</v>
      </c>
      <c r="C1989" s="139" t="s">
        <v>7163</v>
      </c>
      <c r="D1989" s="139">
        <v>1992.01</v>
      </c>
      <c r="E1989" s="139">
        <v>1327.7</v>
      </c>
      <c r="F1989" s="140">
        <v>2644791.6800000002</v>
      </c>
      <c r="G1989" s="139">
        <v>0</v>
      </c>
      <c r="H1989" s="140">
        <v>0</v>
      </c>
      <c r="I1989" s="140">
        <v>0</v>
      </c>
      <c r="J1989" s="140">
        <v>2644791.6800000002</v>
      </c>
      <c r="K1989" s="139" t="s">
        <v>4978</v>
      </c>
      <c r="L1989" s="139" t="s">
        <v>7</v>
      </c>
      <c r="M1989" s="202"/>
    </row>
    <row r="1990" spans="1:13" ht="20.100000000000001" customHeight="1" x14ac:dyDescent="0.25">
      <c r="A1990" s="139">
        <v>2335</v>
      </c>
      <c r="B1990" s="139" t="s">
        <v>7166</v>
      </c>
      <c r="C1990" s="139" t="s">
        <v>7167</v>
      </c>
      <c r="D1990" s="139">
        <v>1334.42</v>
      </c>
      <c r="E1990" s="139">
        <v>1652.2</v>
      </c>
      <c r="F1990" s="140">
        <v>2204728.7200000002</v>
      </c>
      <c r="G1990" s="139">
        <v>0</v>
      </c>
      <c r="H1990" s="140">
        <v>0</v>
      </c>
      <c r="I1990" s="140">
        <v>0</v>
      </c>
      <c r="J1990" s="140">
        <v>2204728.7200000002</v>
      </c>
      <c r="K1990" s="139" t="s">
        <v>4978</v>
      </c>
      <c r="L1990" s="139" t="s">
        <v>7</v>
      </c>
      <c r="M1990" s="202"/>
    </row>
    <row r="1991" spans="1:13" ht="20.100000000000001" customHeight="1" x14ac:dyDescent="0.25">
      <c r="A1991" s="139">
        <v>2336</v>
      </c>
      <c r="B1991" s="139" t="s">
        <v>7168</v>
      </c>
      <c r="C1991" s="139" t="s">
        <v>6590</v>
      </c>
      <c r="D1991" s="139">
        <v>762.77</v>
      </c>
      <c r="E1991" s="139">
        <v>1047.2</v>
      </c>
      <c r="F1991" s="140">
        <v>798772.74</v>
      </c>
      <c r="G1991" s="139">
        <v>0</v>
      </c>
      <c r="H1991" s="140">
        <v>0</v>
      </c>
      <c r="I1991" s="140">
        <v>0</v>
      </c>
      <c r="J1991" s="140">
        <v>798772.74</v>
      </c>
      <c r="K1991" s="139" t="s">
        <v>4978</v>
      </c>
      <c r="L1991" s="139" t="s">
        <v>7</v>
      </c>
      <c r="M1991" s="202"/>
    </row>
    <row r="1992" spans="1:13" ht="20.100000000000001" customHeight="1" x14ac:dyDescent="0.25">
      <c r="A1992" s="139">
        <v>2337</v>
      </c>
      <c r="B1992" s="139" t="s">
        <v>5583</v>
      </c>
      <c r="C1992" s="139" t="s">
        <v>6590</v>
      </c>
      <c r="D1992" s="139">
        <v>3859.51</v>
      </c>
      <c r="E1992" s="139">
        <v>1047.2</v>
      </c>
      <c r="F1992" s="140">
        <v>4041678.87</v>
      </c>
      <c r="G1992" s="139">
        <v>0</v>
      </c>
      <c r="H1992" s="140">
        <v>0</v>
      </c>
      <c r="I1992" s="140">
        <v>0</v>
      </c>
      <c r="J1992" s="140">
        <v>4041678.87</v>
      </c>
      <c r="K1992" s="139" t="s">
        <v>4982</v>
      </c>
      <c r="L1992" s="139" t="s">
        <v>7</v>
      </c>
      <c r="M1992" s="202"/>
    </row>
    <row r="1993" spans="1:13" ht="20.100000000000001" customHeight="1" x14ac:dyDescent="0.25">
      <c r="A1993" s="139">
        <v>2338</v>
      </c>
      <c r="B1993" s="139" t="s">
        <v>5583</v>
      </c>
      <c r="C1993" s="139" t="s">
        <v>6590</v>
      </c>
      <c r="D1993" s="139">
        <v>1762.32</v>
      </c>
      <c r="E1993" s="139">
        <v>1047.2</v>
      </c>
      <c r="F1993" s="140">
        <v>1845501.5</v>
      </c>
      <c r="G1993" s="139">
        <v>0</v>
      </c>
      <c r="H1993" s="140">
        <v>0</v>
      </c>
      <c r="I1993" s="140">
        <v>0</v>
      </c>
      <c r="J1993" s="140">
        <v>1845501.5</v>
      </c>
      <c r="K1993" s="139" t="s">
        <v>4982</v>
      </c>
      <c r="L1993" s="139" t="s">
        <v>7</v>
      </c>
      <c r="M1993" s="202"/>
    </row>
    <row r="1994" spans="1:13" ht="20.100000000000001" customHeight="1" x14ac:dyDescent="0.25">
      <c r="A1994" s="139">
        <v>2339</v>
      </c>
      <c r="B1994" s="139" t="s">
        <v>7169</v>
      </c>
      <c r="C1994" s="139" t="s">
        <v>7170</v>
      </c>
      <c r="D1994" s="139">
        <v>2417.087</v>
      </c>
      <c r="E1994" s="139">
        <v>900</v>
      </c>
      <c r="F1994" s="140">
        <v>2175378.2999999998</v>
      </c>
      <c r="G1994" s="139">
        <v>0</v>
      </c>
      <c r="H1994" s="140">
        <v>0</v>
      </c>
      <c r="I1994" s="140">
        <v>0</v>
      </c>
      <c r="J1994" s="140">
        <v>2175378.2999999998</v>
      </c>
      <c r="K1994" s="139" t="s">
        <v>4978</v>
      </c>
      <c r="L1994" s="139" t="s">
        <v>7</v>
      </c>
      <c r="M1994" s="202"/>
    </row>
    <row r="1995" spans="1:13" ht="20.100000000000001" customHeight="1" x14ac:dyDescent="0.25">
      <c r="A1995" s="139">
        <v>2340</v>
      </c>
      <c r="B1995" s="139" t="s">
        <v>7171</v>
      </c>
      <c r="C1995" s="139" t="s">
        <v>7170</v>
      </c>
      <c r="D1995" s="139">
        <v>2724.2620000000002</v>
      </c>
      <c r="E1995" s="139">
        <v>900</v>
      </c>
      <c r="F1995" s="140">
        <v>2451835.7999999998</v>
      </c>
      <c r="G1995" s="139">
        <v>0</v>
      </c>
      <c r="H1995" s="140">
        <v>0</v>
      </c>
      <c r="I1995" s="140">
        <v>0</v>
      </c>
      <c r="J1995" s="140">
        <v>2451835.7999999998</v>
      </c>
      <c r="K1995" s="139" t="s">
        <v>4978</v>
      </c>
      <c r="L1995" s="139" t="s">
        <v>7</v>
      </c>
      <c r="M1995" s="202"/>
    </row>
    <row r="1996" spans="1:13" ht="20.100000000000001" customHeight="1" x14ac:dyDescent="0.25">
      <c r="A1996" s="139">
        <v>2341</v>
      </c>
      <c r="B1996" s="139" t="s">
        <v>7172</v>
      </c>
      <c r="C1996" s="139" t="s">
        <v>7170</v>
      </c>
      <c r="D1996" s="139">
        <v>5449.8019999999997</v>
      </c>
      <c r="E1996" s="139">
        <v>900</v>
      </c>
      <c r="F1996" s="140">
        <v>4904821.8</v>
      </c>
      <c r="G1996" s="139">
        <v>0</v>
      </c>
      <c r="H1996" s="140">
        <v>0</v>
      </c>
      <c r="I1996" s="140">
        <v>0</v>
      </c>
      <c r="J1996" s="140">
        <v>4904821.8</v>
      </c>
      <c r="K1996" s="139" t="s">
        <v>4978</v>
      </c>
      <c r="L1996" s="139" t="s">
        <v>7</v>
      </c>
      <c r="M1996" s="202"/>
    </row>
    <row r="1997" spans="1:13" ht="20.100000000000001" customHeight="1" x14ac:dyDescent="0.25">
      <c r="A1997" s="139">
        <v>2342</v>
      </c>
      <c r="B1997" s="139" t="s">
        <v>7173</v>
      </c>
      <c r="C1997" s="139" t="s">
        <v>7170</v>
      </c>
      <c r="D1997" s="139">
        <v>2573.71</v>
      </c>
      <c r="E1997" s="139">
        <v>900</v>
      </c>
      <c r="F1997" s="140">
        <v>2316339</v>
      </c>
      <c r="G1997" s="139">
        <v>0</v>
      </c>
      <c r="H1997" s="140">
        <v>0</v>
      </c>
      <c r="I1997" s="140">
        <v>0</v>
      </c>
      <c r="J1997" s="140">
        <v>2316339</v>
      </c>
      <c r="K1997" s="139" t="s">
        <v>4980</v>
      </c>
      <c r="L1997" s="139" t="s">
        <v>7</v>
      </c>
      <c r="M1997" s="202"/>
    </row>
    <row r="1998" spans="1:13" ht="20.100000000000001" customHeight="1" x14ac:dyDescent="0.25">
      <c r="A1998" s="139">
        <v>2343</v>
      </c>
      <c r="B1998" s="139" t="s">
        <v>7174</v>
      </c>
      <c r="C1998" s="139" t="s">
        <v>7170</v>
      </c>
      <c r="D1998" s="139">
        <v>19016.741000000002</v>
      </c>
      <c r="E1998" s="139">
        <v>900</v>
      </c>
      <c r="F1998" s="140">
        <v>17115066.899999999</v>
      </c>
      <c r="G1998" s="139">
        <v>0</v>
      </c>
      <c r="H1998" s="140">
        <v>0</v>
      </c>
      <c r="I1998" s="140">
        <v>0</v>
      </c>
      <c r="J1998" s="140">
        <v>17115066.899999999</v>
      </c>
      <c r="K1998" s="139" t="s">
        <v>4980</v>
      </c>
      <c r="L1998" s="139" t="s">
        <v>7</v>
      </c>
      <c r="M1998" s="202"/>
    </row>
    <row r="1999" spans="1:13" ht="20.100000000000001" customHeight="1" x14ac:dyDescent="0.25">
      <c r="A1999" s="139">
        <v>2344</v>
      </c>
      <c r="B1999" s="139" t="s">
        <v>7175</v>
      </c>
      <c r="C1999" s="139" t="s">
        <v>7170</v>
      </c>
      <c r="D1999" s="139">
        <v>3600</v>
      </c>
      <c r="E1999" s="139">
        <v>900</v>
      </c>
      <c r="F1999" s="140">
        <v>3240000</v>
      </c>
      <c r="G1999" s="139">
        <v>0</v>
      </c>
      <c r="H1999" s="140">
        <v>0</v>
      </c>
      <c r="I1999" s="140">
        <v>0</v>
      </c>
      <c r="J1999" s="140">
        <v>3240000</v>
      </c>
      <c r="K1999" s="139" t="s">
        <v>4980</v>
      </c>
      <c r="L1999" s="139" t="s">
        <v>7</v>
      </c>
      <c r="M1999" s="202"/>
    </row>
    <row r="2000" spans="1:13" ht="20.100000000000001" customHeight="1" x14ac:dyDescent="0.25">
      <c r="A2000" s="139">
        <v>2345</v>
      </c>
      <c r="B2000" s="139" t="s">
        <v>7176</v>
      </c>
      <c r="C2000" s="139" t="s">
        <v>7170</v>
      </c>
      <c r="D2000" s="139">
        <v>119.91200000000001</v>
      </c>
      <c r="E2000" s="139">
        <v>900</v>
      </c>
      <c r="F2000" s="140">
        <v>107920.8</v>
      </c>
      <c r="G2000" s="139">
        <v>0</v>
      </c>
      <c r="H2000" s="140">
        <v>0</v>
      </c>
      <c r="I2000" s="140">
        <v>0</v>
      </c>
      <c r="J2000" s="140">
        <v>107920.8</v>
      </c>
      <c r="K2000" s="139" t="s">
        <v>5229</v>
      </c>
      <c r="L2000" s="139" t="s">
        <v>7</v>
      </c>
      <c r="M2000" s="202"/>
    </row>
    <row r="2001" spans="1:13" ht="20.100000000000001" customHeight="1" x14ac:dyDescent="0.25">
      <c r="A2001" s="139">
        <v>2346</v>
      </c>
      <c r="B2001" s="139" t="s">
        <v>7177</v>
      </c>
      <c r="C2001" s="139" t="s">
        <v>7170</v>
      </c>
      <c r="D2001" s="139">
        <v>756.61500000000001</v>
      </c>
      <c r="E2001" s="139">
        <v>900</v>
      </c>
      <c r="F2001" s="140">
        <v>680953.5</v>
      </c>
      <c r="G2001" s="139">
        <v>0</v>
      </c>
      <c r="H2001" s="140">
        <v>0</v>
      </c>
      <c r="I2001" s="140">
        <v>0</v>
      </c>
      <c r="J2001" s="140">
        <v>680953.5</v>
      </c>
      <c r="K2001" s="139" t="s">
        <v>5229</v>
      </c>
      <c r="L2001" s="139" t="s">
        <v>7</v>
      </c>
      <c r="M2001" s="202"/>
    </row>
    <row r="2002" spans="1:13" ht="20.100000000000001" customHeight="1" x14ac:dyDescent="0.25">
      <c r="A2002" s="139">
        <v>2347</v>
      </c>
      <c r="B2002" s="139" t="s">
        <v>7178</v>
      </c>
      <c r="C2002" s="139" t="s">
        <v>7170</v>
      </c>
      <c r="D2002" s="139">
        <v>695.69299999999998</v>
      </c>
      <c r="E2002" s="139">
        <v>900</v>
      </c>
      <c r="F2002" s="140">
        <v>626123.69999999995</v>
      </c>
      <c r="G2002" s="139">
        <v>0</v>
      </c>
      <c r="H2002" s="140">
        <v>0</v>
      </c>
      <c r="I2002" s="140">
        <v>0</v>
      </c>
      <c r="J2002" s="140">
        <v>626123.69999999995</v>
      </c>
      <c r="K2002" s="139" t="s">
        <v>5229</v>
      </c>
      <c r="L2002" s="139" t="s">
        <v>7</v>
      </c>
      <c r="M2002" s="202"/>
    </row>
    <row r="2003" spans="1:13" ht="20.100000000000001" customHeight="1" x14ac:dyDescent="0.25">
      <c r="A2003" s="139">
        <v>2348</v>
      </c>
      <c r="B2003" s="139" t="s">
        <v>7179</v>
      </c>
      <c r="C2003" s="139" t="s">
        <v>7170</v>
      </c>
      <c r="D2003" s="139">
        <v>688.26499999999999</v>
      </c>
      <c r="E2003" s="139">
        <v>900</v>
      </c>
      <c r="F2003" s="140">
        <v>619438.5</v>
      </c>
      <c r="G2003" s="139">
        <v>0</v>
      </c>
      <c r="H2003" s="140">
        <v>0</v>
      </c>
      <c r="I2003" s="140">
        <v>0</v>
      </c>
      <c r="J2003" s="140">
        <v>619438.5</v>
      </c>
      <c r="K2003" s="139" t="s">
        <v>5229</v>
      </c>
      <c r="L2003" s="139" t="s">
        <v>7</v>
      </c>
      <c r="M2003" s="202"/>
    </row>
    <row r="2004" spans="1:13" ht="20.100000000000001" customHeight="1" x14ac:dyDescent="0.25">
      <c r="A2004" s="139">
        <v>2349</v>
      </c>
      <c r="B2004" s="139" t="s">
        <v>7180</v>
      </c>
      <c r="C2004" s="139" t="s">
        <v>7170</v>
      </c>
      <c r="D2004" s="139">
        <v>709.02499999999998</v>
      </c>
      <c r="E2004" s="139">
        <v>900</v>
      </c>
      <c r="F2004" s="140">
        <v>638122.5</v>
      </c>
      <c r="G2004" s="139">
        <v>0</v>
      </c>
      <c r="H2004" s="140">
        <v>0</v>
      </c>
      <c r="I2004" s="140">
        <v>0</v>
      </c>
      <c r="J2004" s="140">
        <v>638122.5</v>
      </c>
      <c r="K2004" s="139" t="s">
        <v>5229</v>
      </c>
      <c r="L2004" s="139" t="s">
        <v>7</v>
      </c>
      <c r="M2004" s="202"/>
    </row>
    <row r="2005" spans="1:13" ht="20.100000000000001" customHeight="1" x14ac:dyDescent="0.25">
      <c r="A2005" s="139">
        <v>2350</v>
      </c>
      <c r="B2005" s="139" t="s">
        <v>7181</v>
      </c>
      <c r="C2005" s="139" t="s">
        <v>7170</v>
      </c>
      <c r="D2005" s="139">
        <v>1160.4770000000001</v>
      </c>
      <c r="E2005" s="139">
        <v>900</v>
      </c>
      <c r="F2005" s="140">
        <v>1044429.3</v>
      </c>
      <c r="G2005" s="139">
        <v>0</v>
      </c>
      <c r="H2005" s="140">
        <v>0</v>
      </c>
      <c r="I2005" s="140">
        <v>0</v>
      </c>
      <c r="J2005" s="140">
        <v>1044429.3</v>
      </c>
      <c r="K2005" s="139" t="s">
        <v>5229</v>
      </c>
      <c r="L2005" s="139" t="s">
        <v>7</v>
      </c>
      <c r="M2005" s="202"/>
    </row>
    <row r="2006" spans="1:13" ht="20.100000000000001" customHeight="1" x14ac:dyDescent="0.25">
      <c r="A2006" s="139">
        <v>2351</v>
      </c>
      <c r="B2006" s="139" t="s">
        <v>7182</v>
      </c>
      <c r="C2006" s="139" t="s">
        <v>7170</v>
      </c>
      <c r="D2006" s="139">
        <v>533.80499999999995</v>
      </c>
      <c r="E2006" s="139">
        <v>900</v>
      </c>
      <c r="F2006" s="140">
        <v>480424.5</v>
      </c>
      <c r="G2006" s="139">
        <v>0</v>
      </c>
      <c r="H2006" s="140">
        <v>0</v>
      </c>
      <c r="I2006" s="140">
        <v>0</v>
      </c>
      <c r="J2006" s="140">
        <v>480424.5</v>
      </c>
      <c r="K2006" s="139" t="s">
        <v>5229</v>
      </c>
      <c r="L2006" s="139" t="s">
        <v>7</v>
      </c>
      <c r="M2006" s="202"/>
    </row>
    <row r="2007" spans="1:13" ht="20.100000000000001" customHeight="1" x14ac:dyDescent="0.25">
      <c r="A2007" s="139">
        <v>2352</v>
      </c>
      <c r="B2007" s="139" t="s">
        <v>7183</v>
      </c>
      <c r="C2007" s="139" t="s">
        <v>7170</v>
      </c>
      <c r="D2007" s="139">
        <v>119.91200000000001</v>
      </c>
      <c r="E2007" s="139">
        <v>900</v>
      </c>
      <c r="F2007" s="140">
        <v>107920.8</v>
      </c>
      <c r="G2007" s="139">
        <v>0</v>
      </c>
      <c r="H2007" s="140">
        <v>0</v>
      </c>
      <c r="I2007" s="140">
        <v>0</v>
      </c>
      <c r="J2007" s="140">
        <v>107920.8</v>
      </c>
      <c r="K2007" s="139" t="s">
        <v>5229</v>
      </c>
      <c r="L2007" s="139" t="s">
        <v>7</v>
      </c>
      <c r="M2007" s="202"/>
    </row>
    <row r="2008" spans="1:13" ht="20.100000000000001" customHeight="1" x14ac:dyDescent="0.25">
      <c r="A2008" s="139">
        <v>2353</v>
      </c>
      <c r="B2008" s="139" t="s">
        <v>7184</v>
      </c>
      <c r="C2008" s="139" t="s">
        <v>7170</v>
      </c>
      <c r="D2008" s="139">
        <v>825.76099999999997</v>
      </c>
      <c r="E2008" s="139">
        <v>900</v>
      </c>
      <c r="F2008" s="140">
        <v>743184.9</v>
      </c>
      <c r="G2008" s="139">
        <v>0</v>
      </c>
      <c r="H2008" s="140">
        <v>0</v>
      </c>
      <c r="I2008" s="140">
        <v>0</v>
      </c>
      <c r="J2008" s="140">
        <v>743184.9</v>
      </c>
      <c r="K2008" s="139" t="s">
        <v>5229</v>
      </c>
      <c r="L2008" s="139" t="s">
        <v>7</v>
      </c>
      <c r="M2008" s="202"/>
    </row>
    <row r="2009" spans="1:13" ht="20.100000000000001" customHeight="1" x14ac:dyDescent="0.25">
      <c r="A2009" s="139">
        <v>2354</v>
      </c>
      <c r="B2009" s="139" t="s">
        <v>7185</v>
      </c>
      <c r="C2009" s="139" t="s">
        <v>7170</v>
      </c>
      <c r="D2009" s="139">
        <v>487.96300000000002</v>
      </c>
      <c r="E2009" s="139">
        <v>900</v>
      </c>
      <c r="F2009" s="140">
        <v>439166.7</v>
      </c>
      <c r="G2009" s="139">
        <v>0</v>
      </c>
      <c r="H2009" s="140">
        <v>0</v>
      </c>
      <c r="I2009" s="140">
        <v>0</v>
      </c>
      <c r="J2009" s="140">
        <v>439166.7</v>
      </c>
      <c r="K2009" s="139" t="s">
        <v>4989</v>
      </c>
      <c r="L2009" s="139" t="s">
        <v>7</v>
      </c>
      <c r="M2009" s="202"/>
    </row>
    <row r="2010" spans="1:13" ht="20.100000000000001" customHeight="1" x14ac:dyDescent="0.25">
      <c r="A2010" s="139">
        <v>2355</v>
      </c>
      <c r="B2010" s="139" t="s">
        <v>7186</v>
      </c>
      <c r="C2010" s="139" t="s">
        <v>7170</v>
      </c>
      <c r="D2010" s="139">
        <v>959.34299999999996</v>
      </c>
      <c r="E2010" s="139">
        <v>900</v>
      </c>
      <c r="F2010" s="140">
        <v>863408.7</v>
      </c>
      <c r="G2010" s="139">
        <v>0</v>
      </c>
      <c r="H2010" s="140">
        <v>0</v>
      </c>
      <c r="I2010" s="140">
        <v>0</v>
      </c>
      <c r="J2010" s="140">
        <v>863408.7</v>
      </c>
      <c r="K2010" s="139" t="s">
        <v>4989</v>
      </c>
      <c r="L2010" s="139" t="s">
        <v>7</v>
      </c>
      <c r="M2010" s="202"/>
    </row>
    <row r="2011" spans="1:13" ht="20.100000000000001" customHeight="1" x14ac:dyDescent="0.25">
      <c r="A2011" s="139">
        <v>2356</v>
      </c>
      <c r="B2011" s="139" t="s">
        <v>7187</v>
      </c>
      <c r="C2011" s="139" t="s">
        <v>7170</v>
      </c>
      <c r="D2011" s="139">
        <v>1555.7660000000001</v>
      </c>
      <c r="E2011" s="139">
        <v>900</v>
      </c>
      <c r="F2011" s="140">
        <v>1400189.4</v>
      </c>
      <c r="G2011" s="139">
        <v>0</v>
      </c>
      <c r="H2011" s="140">
        <v>0</v>
      </c>
      <c r="I2011" s="140">
        <v>0</v>
      </c>
      <c r="J2011" s="140">
        <v>1400189.4</v>
      </c>
      <c r="K2011" s="139" t="s">
        <v>4989</v>
      </c>
      <c r="L2011" s="139" t="s">
        <v>7</v>
      </c>
      <c r="M2011" s="202"/>
    </row>
    <row r="2012" spans="1:13" ht="20.100000000000001" customHeight="1" x14ac:dyDescent="0.25">
      <c r="A2012" s="139">
        <v>2357</v>
      </c>
      <c r="B2012" s="139" t="s">
        <v>7188</v>
      </c>
      <c r="C2012" s="139" t="s">
        <v>7170</v>
      </c>
      <c r="D2012" s="139">
        <v>272397.95799999998</v>
      </c>
      <c r="E2012" s="139">
        <v>900</v>
      </c>
      <c r="F2012" s="140">
        <v>245158162.19999999</v>
      </c>
      <c r="G2012" s="139">
        <v>0</v>
      </c>
      <c r="H2012" s="140">
        <v>0</v>
      </c>
      <c r="I2012" s="140">
        <v>0</v>
      </c>
      <c r="J2012" s="140">
        <v>245158162.19999999</v>
      </c>
      <c r="K2012" s="139" t="s">
        <v>4982</v>
      </c>
      <c r="L2012" s="139" t="s">
        <v>7</v>
      </c>
      <c r="M2012" s="202"/>
    </row>
    <row r="2013" spans="1:13" ht="20.100000000000001" customHeight="1" x14ac:dyDescent="0.25">
      <c r="A2013" s="139">
        <v>2358</v>
      </c>
      <c r="B2013" s="139" t="s">
        <v>7189</v>
      </c>
      <c r="C2013" s="139" t="s">
        <v>7190</v>
      </c>
      <c r="D2013" s="139">
        <v>19928.966</v>
      </c>
      <c r="E2013" s="139">
        <v>2431</v>
      </c>
      <c r="F2013" s="140">
        <v>48447316.350000001</v>
      </c>
      <c r="G2013" s="139">
        <v>0</v>
      </c>
      <c r="H2013" s="140">
        <v>0</v>
      </c>
      <c r="I2013" s="140">
        <v>0</v>
      </c>
      <c r="J2013" s="140">
        <v>48447316.350000001</v>
      </c>
      <c r="K2013" s="139" t="s">
        <v>5143</v>
      </c>
      <c r="L2013" s="139" t="s">
        <v>7</v>
      </c>
      <c r="M2013" s="202"/>
    </row>
    <row r="2014" spans="1:13" ht="20.100000000000001" customHeight="1" x14ac:dyDescent="0.25">
      <c r="A2014" s="139">
        <v>2359</v>
      </c>
      <c r="B2014" s="139" t="s">
        <v>7191</v>
      </c>
      <c r="C2014" s="139" t="s">
        <v>7192</v>
      </c>
      <c r="D2014" s="139">
        <v>1800</v>
      </c>
      <c r="E2014" s="139">
        <v>748</v>
      </c>
      <c r="F2014" s="140">
        <v>1346400</v>
      </c>
      <c r="G2014" s="139">
        <v>0</v>
      </c>
      <c r="H2014" s="140">
        <v>0</v>
      </c>
      <c r="I2014" s="140">
        <v>0</v>
      </c>
      <c r="J2014" s="140">
        <v>1346400</v>
      </c>
      <c r="K2014" s="139" t="s">
        <v>5155</v>
      </c>
      <c r="L2014" s="139" t="s">
        <v>7</v>
      </c>
      <c r="M2014" s="202"/>
    </row>
    <row r="2015" spans="1:13" ht="20.100000000000001" customHeight="1" x14ac:dyDescent="0.25">
      <c r="A2015" s="139">
        <v>2360</v>
      </c>
      <c r="B2015" s="139" t="s">
        <v>7193</v>
      </c>
      <c r="C2015" s="139" t="s">
        <v>7194</v>
      </c>
      <c r="D2015" s="139">
        <v>1508</v>
      </c>
      <c r="E2015" s="139">
        <v>1084.5999999999999</v>
      </c>
      <c r="F2015" s="140">
        <v>1635576.8</v>
      </c>
      <c r="G2015" s="139">
        <v>0</v>
      </c>
      <c r="H2015" s="140">
        <v>0</v>
      </c>
      <c r="I2015" s="140">
        <v>0</v>
      </c>
      <c r="J2015" s="140">
        <v>1635576.8</v>
      </c>
      <c r="K2015" s="139" t="s">
        <v>4978</v>
      </c>
      <c r="L2015" s="139" t="s">
        <v>7</v>
      </c>
      <c r="M2015" s="202"/>
    </row>
    <row r="2016" spans="1:13" ht="20.100000000000001" customHeight="1" x14ac:dyDescent="0.25">
      <c r="A2016" s="139">
        <v>2361</v>
      </c>
      <c r="B2016" s="139" t="s">
        <v>7195</v>
      </c>
      <c r="C2016" s="139" t="s">
        <v>7194</v>
      </c>
      <c r="D2016" s="139">
        <v>1130</v>
      </c>
      <c r="E2016" s="139">
        <v>1084.5999999999999</v>
      </c>
      <c r="F2016" s="140">
        <v>1225598</v>
      </c>
      <c r="G2016" s="139">
        <v>0</v>
      </c>
      <c r="H2016" s="140">
        <v>0</v>
      </c>
      <c r="I2016" s="140">
        <v>0</v>
      </c>
      <c r="J2016" s="140">
        <v>1225598</v>
      </c>
      <c r="K2016" s="139" t="s">
        <v>4978</v>
      </c>
      <c r="L2016" s="139" t="s">
        <v>7</v>
      </c>
      <c r="M2016" s="202"/>
    </row>
    <row r="2017" spans="1:13" ht="20.100000000000001" customHeight="1" x14ac:dyDescent="0.25">
      <c r="A2017" s="139">
        <v>2362</v>
      </c>
      <c r="B2017" s="139" t="s">
        <v>7196</v>
      </c>
      <c r="C2017" s="139" t="s">
        <v>7194</v>
      </c>
      <c r="D2017" s="139">
        <v>719</v>
      </c>
      <c r="E2017" s="139">
        <v>1084.5999999999999</v>
      </c>
      <c r="F2017" s="140">
        <v>779827.4</v>
      </c>
      <c r="G2017" s="139">
        <v>0</v>
      </c>
      <c r="H2017" s="140">
        <v>0</v>
      </c>
      <c r="I2017" s="140">
        <v>0</v>
      </c>
      <c r="J2017" s="140">
        <v>779827.4</v>
      </c>
      <c r="K2017" s="139" t="s">
        <v>4978</v>
      </c>
      <c r="L2017" s="139" t="s">
        <v>7</v>
      </c>
      <c r="M2017" s="202"/>
    </row>
    <row r="2018" spans="1:13" ht="20.100000000000001" customHeight="1" x14ac:dyDescent="0.25">
      <c r="A2018" s="139">
        <v>2363</v>
      </c>
      <c r="B2018" s="139" t="s">
        <v>7197</v>
      </c>
      <c r="C2018" s="139" t="s">
        <v>7198</v>
      </c>
      <c r="D2018" s="139">
        <v>10083.950000000001</v>
      </c>
      <c r="E2018" s="139">
        <v>1327.7</v>
      </c>
      <c r="F2018" s="140">
        <v>13388460.42</v>
      </c>
      <c r="G2018" s="139">
        <v>0</v>
      </c>
      <c r="H2018" s="140">
        <v>0</v>
      </c>
      <c r="I2018" s="140">
        <v>0</v>
      </c>
      <c r="J2018" s="140">
        <v>13388460.42</v>
      </c>
      <c r="K2018" s="139" t="s">
        <v>5160</v>
      </c>
      <c r="L2018" s="139" t="s">
        <v>7</v>
      </c>
      <c r="M2018" s="202"/>
    </row>
    <row r="2019" spans="1:13" ht="20.100000000000001" customHeight="1" x14ac:dyDescent="0.25">
      <c r="A2019" s="139">
        <v>2364</v>
      </c>
      <c r="B2019" s="139" t="s">
        <v>7199</v>
      </c>
      <c r="C2019" s="139" t="s">
        <v>7200</v>
      </c>
      <c r="D2019" s="139">
        <v>970.85</v>
      </c>
      <c r="E2019" s="139">
        <v>1153.9000000000001</v>
      </c>
      <c r="F2019" s="140">
        <v>1120263.82</v>
      </c>
      <c r="G2019" s="139">
        <v>0</v>
      </c>
      <c r="H2019" s="140">
        <v>0</v>
      </c>
      <c r="I2019" s="140">
        <v>0</v>
      </c>
      <c r="J2019" s="140">
        <v>1120263.82</v>
      </c>
      <c r="K2019" s="139" t="s">
        <v>4978</v>
      </c>
      <c r="L2019" s="139" t="s">
        <v>7</v>
      </c>
      <c r="M2019" s="202"/>
    </row>
    <row r="2020" spans="1:13" ht="20.100000000000001" customHeight="1" x14ac:dyDescent="0.25">
      <c r="A2020" s="139">
        <v>2365</v>
      </c>
      <c r="B2020" s="139" t="s">
        <v>7201</v>
      </c>
      <c r="C2020" s="139" t="s">
        <v>7202</v>
      </c>
      <c r="D2020" s="139">
        <v>245.45</v>
      </c>
      <c r="E2020" s="139">
        <v>1147.3</v>
      </c>
      <c r="F2020" s="140">
        <v>281604.78999999998</v>
      </c>
      <c r="G2020" s="139">
        <v>0</v>
      </c>
      <c r="H2020" s="140">
        <v>0</v>
      </c>
      <c r="I2020" s="140">
        <v>0</v>
      </c>
      <c r="J2020" s="140">
        <v>281604.78999999998</v>
      </c>
      <c r="K2020" s="139" t="s">
        <v>4978</v>
      </c>
      <c r="L2020" s="139" t="s">
        <v>7</v>
      </c>
      <c r="M2020" s="202"/>
    </row>
    <row r="2021" spans="1:13" ht="20.100000000000001" customHeight="1" x14ac:dyDescent="0.25">
      <c r="A2021" s="139">
        <v>2366</v>
      </c>
      <c r="B2021" s="139" t="s">
        <v>7203</v>
      </c>
      <c r="C2021" s="139" t="s">
        <v>7204</v>
      </c>
      <c r="D2021" s="139">
        <v>462.255</v>
      </c>
      <c r="E2021" s="139">
        <v>710.6</v>
      </c>
      <c r="F2021" s="140">
        <v>328478.40000000002</v>
      </c>
      <c r="G2021" s="139">
        <v>0</v>
      </c>
      <c r="H2021" s="140">
        <v>0</v>
      </c>
      <c r="I2021" s="140">
        <v>0</v>
      </c>
      <c r="J2021" s="140">
        <v>328478.40000000002</v>
      </c>
      <c r="K2021" s="139" t="s">
        <v>4978</v>
      </c>
      <c r="L2021" s="139" t="s">
        <v>7</v>
      </c>
      <c r="M2021" s="202"/>
    </row>
    <row r="2022" spans="1:13" ht="20.100000000000001" customHeight="1" x14ac:dyDescent="0.25">
      <c r="A2022" s="139">
        <v>2367</v>
      </c>
      <c r="B2022" s="139" t="s">
        <v>7205</v>
      </c>
      <c r="C2022" s="139" t="s">
        <v>7206</v>
      </c>
      <c r="D2022" s="139">
        <v>2359.44</v>
      </c>
      <c r="E2022" s="139">
        <v>2879.8</v>
      </c>
      <c r="F2022" s="140">
        <v>6794715.3099999996</v>
      </c>
      <c r="G2022" s="139">
        <v>0</v>
      </c>
      <c r="H2022" s="140">
        <v>0</v>
      </c>
      <c r="I2022" s="140">
        <v>0</v>
      </c>
      <c r="J2022" s="140">
        <v>6794715.3099999996</v>
      </c>
      <c r="K2022" s="139" t="s">
        <v>4978</v>
      </c>
      <c r="L2022" s="139" t="s">
        <v>7</v>
      </c>
      <c r="M2022" s="202"/>
    </row>
    <row r="2023" spans="1:13" ht="20.100000000000001" customHeight="1" x14ac:dyDescent="0.25">
      <c r="A2023" s="139">
        <v>2368</v>
      </c>
      <c r="B2023" s="139" t="s">
        <v>7207</v>
      </c>
      <c r="C2023" s="139" t="s">
        <v>7208</v>
      </c>
      <c r="D2023" s="139">
        <v>7220.8</v>
      </c>
      <c r="E2023" s="139">
        <v>1876.6</v>
      </c>
      <c r="F2023" s="140">
        <v>13550553.279999999</v>
      </c>
      <c r="G2023" s="139">
        <v>0</v>
      </c>
      <c r="H2023" s="140">
        <v>0</v>
      </c>
      <c r="I2023" s="140">
        <v>0</v>
      </c>
      <c r="J2023" s="140">
        <v>13550553.279999999</v>
      </c>
      <c r="K2023" s="139" t="s">
        <v>5160</v>
      </c>
      <c r="L2023" s="139" t="s">
        <v>7</v>
      </c>
      <c r="M2023" s="202"/>
    </row>
    <row r="2024" spans="1:13" ht="20.100000000000001" customHeight="1" x14ac:dyDescent="0.25">
      <c r="A2024" s="139">
        <v>2369</v>
      </c>
      <c r="B2024" s="139" t="s">
        <v>7209</v>
      </c>
      <c r="C2024" s="139" t="s">
        <v>7210</v>
      </c>
      <c r="D2024" s="139">
        <v>246.33099999999999</v>
      </c>
      <c r="E2024" s="139">
        <v>1252.9000000000001</v>
      </c>
      <c r="F2024" s="140">
        <v>308628.11</v>
      </c>
      <c r="G2024" s="139">
        <v>0</v>
      </c>
      <c r="H2024" s="140">
        <v>0</v>
      </c>
      <c r="I2024" s="140">
        <v>0</v>
      </c>
      <c r="J2024" s="140">
        <v>308628.11</v>
      </c>
      <c r="K2024" s="139" t="s">
        <v>4978</v>
      </c>
      <c r="L2024" s="139" t="s">
        <v>7</v>
      </c>
      <c r="M2024" s="202"/>
    </row>
    <row r="2025" spans="1:13" ht="20.100000000000001" customHeight="1" x14ac:dyDescent="0.25">
      <c r="A2025" s="139">
        <v>2370</v>
      </c>
      <c r="B2025" s="139" t="s">
        <v>7211</v>
      </c>
      <c r="C2025" s="139" t="s">
        <v>7212</v>
      </c>
      <c r="D2025" s="139">
        <v>1750</v>
      </c>
      <c r="E2025" s="139">
        <v>3530</v>
      </c>
      <c r="F2025" s="140">
        <v>6177500</v>
      </c>
      <c r="G2025" s="139">
        <v>0</v>
      </c>
      <c r="H2025" s="140">
        <v>0</v>
      </c>
      <c r="I2025" s="140">
        <v>0</v>
      </c>
      <c r="J2025" s="140">
        <v>6177500</v>
      </c>
      <c r="K2025" s="139" t="s">
        <v>4978</v>
      </c>
      <c r="L2025" s="139" t="s">
        <v>7</v>
      </c>
      <c r="M2025" s="202"/>
    </row>
    <row r="2026" spans="1:13" ht="20.100000000000001" customHeight="1" x14ac:dyDescent="0.25">
      <c r="A2026" s="139">
        <v>2371</v>
      </c>
      <c r="B2026" s="139" t="s">
        <v>7213</v>
      </c>
      <c r="C2026" s="139" t="s">
        <v>7214</v>
      </c>
      <c r="D2026" s="139">
        <v>2685.57</v>
      </c>
      <c r="E2026" s="139">
        <v>3850</v>
      </c>
      <c r="F2026" s="140">
        <v>10339444.5</v>
      </c>
      <c r="G2026" s="139">
        <v>0</v>
      </c>
      <c r="H2026" s="140">
        <v>0</v>
      </c>
      <c r="I2026" s="140">
        <v>0</v>
      </c>
      <c r="J2026" s="140">
        <v>10339444.5</v>
      </c>
      <c r="K2026" s="139" t="s">
        <v>4978</v>
      </c>
      <c r="L2026" s="139" t="s">
        <v>7</v>
      </c>
      <c r="M2026" s="202"/>
    </row>
    <row r="2027" spans="1:13" ht="20.100000000000001" customHeight="1" x14ac:dyDescent="0.25">
      <c r="A2027" s="139">
        <v>2372</v>
      </c>
      <c r="B2027" s="139" t="s">
        <v>7215</v>
      </c>
      <c r="C2027" s="139" t="s">
        <v>7216</v>
      </c>
      <c r="D2027" s="139">
        <v>602.69899999999996</v>
      </c>
      <c r="E2027" s="139">
        <v>1390</v>
      </c>
      <c r="F2027" s="140">
        <v>837751.61</v>
      </c>
      <c r="G2027" s="139">
        <v>0</v>
      </c>
      <c r="H2027" s="140">
        <v>0</v>
      </c>
      <c r="I2027" s="140">
        <v>0</v>
      </c>
      <c r="J2027" s="140">
        <v>837751.61</v>
      </c>
      <c r="K2027" s="139" t="s">
        <v>4978</v>
      </c>
      <c r="L2027" s="139" t="s">
        <v>7</v>
      </c>
      <c r="M2027" s="202"/>
    </row>
    <row r="2028" spans="1:13" ht="20.100000000000001" customHeight="1" x14ac:dyDescent="0.25">
      <c r="A2028" s="139">
        <v>2373</v>
      </c>
      <c r="B2028" s="139" t="s">
        <v>7217</v>
      </c>
      <c r="C2028" s="139" t="s">
        <v>7216</v>
      </c>
      <c r="D2028" s="139">
        <v>6482.2039999999997</v>
      </c>
      <c r="E2028" s="139">
        <v>1390</v>
      </c>
      <c r="F2028" s="140">
        <v>9010263.5600000005</v>
      </c>
      <c r="G2028" s="139">
        <v>0</v>
      </c>
      <c r="H2028" s="140">
        <v>0</v>
      </c>
      <c r="I2028" s="140">
        <v>0</v>
      </c>
      <c r="J2028" s="140">
        <v>9010263.5600000005</v>
      </c>
      <c r="K2028" s="139" t="s">
        <v>4982</v>
      </c>
      <c r="L2028" s="139" t="s">
        <v>7</v>
      </c>
      <c r="M2028" s="202"/>
    </row>
    <row r="2029" spans="1:13" ht="20.100000000000001" customHeight="1" x14ac:dyDescent="0.25">
      <c r="A2029" s="139">
        <v>2374</v>
      </c>
      <c r="B2029" s="139" t="s">
        <v>7218</v>
      </c>
      <c r="C2029" s="139" t="s">
        <v>7219</v>
      </c>
      <c r="D2029" s="139">
        <v>571.21900000000005</v>
      </c>
      <c r="E2029" s="139">
        <v>1166</v>
      </c>
      <c r="F2029" s="140">
        <v>666041.35</v>
      </c>
      <c r="G2029" s="139">
        <v>0</v>
      </c>
      <c r="H2029" s="140">
        <v>0</v>
      </c>
      <c r="I2029" s="140">
        <v>0</v>
      </c>
      <c r="J2029" s="140">
        <v>666041.35</v>
      </c>
      <c r="K2029" s="139" t="s">
        <v>4982</v>
      </c>
      <c r="L2029" s="139" t="s">
        <v>7</v>
      </c>
      <c r="M2029" s="202"/>
    </row>
    <row r="2030" spans="1:13" ht="20.100000000000001" customHeight="1" x14ac:dyDescent="0.25">
      <c r="A2030" s="139">
        <v>2375</v>
      </c>
      <c r="B2030" s="139" t="s">
        <v>7220</v>
      </c>
      <c r="C2030" s="139" t="s">
        <v>7122</v>
      </c>
      <c r="D2030" s="139">
        <v>3287.33</v>
      </c>
      <c r="E2030" s="139">
        <v>910.8</v>
      </c>
      <c r="F2030" s="140">
        <v>2994100.16</v>
      </c>
      <c r="G2030" s="139">
        <v>0</v>
      </c>
      <c r="H2030" s="140">
        <v>0</v>
      </c>
      <c r="I2030" s="140">
        <v>0</v>
      </c>
      <c r="J2030" s="140">
        <v>2994100.16</v>
      </c>
      <c r="K2030" s="139" t="s">
        <v>5160</v>
      </c>
      <c r="L2030" s="139" t="s">
        <v>7</v>
      </c>
      <c r="M2030" s="202"/>
    </row>
    <row r="2031" spans="1:13" ht="20.100000000000001" customHeight="1" x14ac:dyDescent="0.25">
      <c r="A2031" s="139">
        <v>2376</v>
      </c>
      <c r="B2031" s="139" t="s">
        <v>7221</v>
      </c>
      <c r="C2031" s="139" t="s">
        <v>7122</v>
      </c>
      <c r="D2031" s="139">
        <v>1547.59</v>
      </c>
      <c r="E2031" s="139">
        <v>910.8</v>
      </c>
      <c r="F2031" s="140">
        <v>1409544.97</v>
      </c>
      <c r="G2031" s="139">
        <v>0</v>
      </c>
      <c r="H2031" s="140">
        <v>0</v>
      </c>
      <c r="I2031" s="140">
        <v>0</v>
      </c>
      <c r="J2031" s="140">
        <v>1409544.97</v>
      </c>
      <c r="K2031" s="139" t="s">
        <v>5160</v>
      </c>
      <c r="L2031" s="139" t="s">
        <v>7</v>
      </c>
      <c r="M2031" s="202"/>
    </row>
    <row r="2032" spans="1:13" ht="20.100000000000001" customHeight="1" x14ac:dyDescent="0.25">
      <c r="A2032" s="139">
        <v>2377</v>
      </c>
      <c r="B2032" s="139" t="s">
        <v>7222</v>
      </c>
      <c r="C2032" s="139" t="s">
        <v>7223</v>
      </c>
      <c r="D2032" s="139">
        <v>1400.18</v>
      </c>
      <c r="E2032" s="139">
        <v>1589.5</v>
      </c>
      <c r="F2032" s="140">
        <v>2225586.11</v>
      </c>
      <c r="G2032" s="139">
        <v>0</v>
      </c>
      <c r="H2032" s="140">
        <v>0</v>
      </c>
      <c r="I2032" s="140">
        <v>0</v>
      </c>
      <c r="J2032" s="140">
        <v>2225586.11</v>
      </c>
      <c r="K2032" s="139" t="s">
        <v>4978</v>
      </c>
      <c r="L2032" s="139" t="s">
        <v>7</v>
      </c>
      <c r="M2032" s="202"/>
    </row>
    <row r="2033" spans="1:13" ht="20.100000000000001" customHeight="1" x14ac:dyDescent="0.25">
      <c r="A2033" s="139">
        <v>2378</v>
      </c>
      <c r="B2033" s="139" t="s">
        <v>7224</v>
      </c>
      <c r="C2033" s="139" t="s">
        <v>7194</v>
      </c>
      <c r="D2033" s="139">
        <v>325</v>
      </c>
      <c r="E2033" s="139">
        <v>1084.5999999999999</v>
      </c>
      <c r="F2033" s="140">
        <v>352495</v>
      </c>
      <c r="G2033" s="139">
        <v>0</v>
      </c>
      <c r="H2033" s="140">
        <v>0</v>
      </c>
      <c r="I2033" s="140">
        <v>0</v>
      </c>
      <c r="J2033" s="140">
        <v>352495</v>
      </c>
      <c r="K2033" s="139" t="s">
        <v>4978</v>
      </c>
      <c r="L2033" s="139" t="s">
        <v>7</v>
      </c>
      <c r="M2033" s="202"/>
    </row>
    <row r="2034" spans="1:13" ht="20.100000000000001" customHeight="1" x14ac:dyDescent="0.25">
      <c r="A2034" s="139">
        <v>2379</v>
      </c>
      <c r="B2034" s="139" t="s">
        <v>7225</v>
      </c>
      <c r="C2034" s="139" t="s">
        <v>7194</v>
      </c>
      <c r="D2034" s="139">
        <v>390</v>
      </c>
      <c r="E2034" s="139">
        <v>1084.5999999999999</v>
      </c>
      <c r="F2034" s="140">
        <v>422994</v>
      </c>
      <c r="G2034" s="139">
        <v>0</v>
      </c>
      <c r="H2034" s="140">
        <v>0</v>
      </c>
      <c r="I2034" s="140">
        <v>0</v>
      </c>
      <c r="J2034" s="140">
        <v>422994</v>
      </c>
      <c r="K2034" s="139" t="s">
        <v>4978</v>
      </c>
      <c r="L2034" s="139" t="s">
        <v>7</v>
      </c>
      <c r="M2034" s="202"/>
    </row>
    <row r="2035" spans="1:13" ht="20.100000000000001" customHeight="1" x14ac:dyDescent="0.25">
      <c r="A2035" s="139">
        <v>2380</v>
      </c>
      <c r="B2035" s="139" t="s">
        <v>7226</v>
      </c>
      <c r="C2035" s="139" t="s">
        <v>7227</v>
      </c>
      <c r="D2035" s="139">
        <v>1322.69</v>
      </c>
      <c r="E2035" s="139">
        <v>1153.9000000000001</v>
      </c>
      <c r="F2035" s="140">
        <v>1526251.99</v>
      </c>
      <c r="G2035" s="139">
        <v>0</v>
      </c>
      <c r="H2035" s="140">
        <v>0</v>
      </c>
      <c r="I2035" s="140">
        <v>0</v>
      </c>
      <c r="J2035" s="140">
        <v>1526251.99</v>
      </c>
      <c r="K2035" s="139" t="s">
        <v>4978</v>
      </c>
      <c r="L2035" s="139" t="s">
        <v>7</v>
      </c>
      <c r="M2035" s="202"/>
    </row>
    <row r="2036" spans="1:13" ht="20.100000000000001" customHeight="1" x14ac:dyDescent="0.25">
      <c r="A2036" s="139">
        <v>2381</v>
      </c>
      <c r="B2036" s="139" t="s">
        <v>7228</v>
      </c>
      <c r="C2036" s="139" t="s">
        <v>7229</v>
      </c>
      <c r="D2036" s="139">
        <v>176.21</v>
      </c>
      <c r="E2036" s="139">
        <v>1147.3</v>
      </c>
      <c r="F2036" s="140">
        <v>202165.73</v>
      </c>
      <c r="G2036" s="139">
        <v>0</v>
      </c>
      <c r="H2036" s="140">
        <v>0</v>
      </c>
      <c r="I2036" s="140">
        <v>0</v>
      </c>
      <c r="J2036" s="140">
        <v>202165.73</v>
      </c>
      <c r="K2036" s="139" t="s">
        <v>4978</v>
      </c>
      <c r="L2036" s="139" t="s">
        <v>7</v>
      </c>
      <c r="M2036" s="202"/>
    </row>
    <row r="2037" spans="1:13" ht="20.100000000000001" customHeight="1" x14ac:dyDescent="0.25">
      <c r="A2037" s="139">
        <v>2382</v>
      </c>
      <c r="B2037" s="139" t="s">
        <v>7230</v>
      </c>
      <c r="C2037" s="139" t="s">
        <v>7231</v>
      </c>
      <c r="D2037" s="139">
        <v>1165.7</v>
      </c>
      <c r="E2037" s="139">
        <v>1521.3</v>
      </c>
      <c r="F2037" s="140">
        <v>1773379.41</v>
      </c>
      <c r="G2037" s="139">
        <v>0</v>
      </c>
      <c r="H2037" s="140">
        <v>0</v>
      </c>
      <c r="I2037" s="140">
        <v>0</v>
      </c>
      <c r="J2037" s="140">
        <v>1773379.41</v>
      </c>
      <c r="K2037" s="139" t="s">
        <v>4978</v>
      </c>
      <c r="L2037" s="139" t="s">
        <v>7</v>
      </c>
      <c r="M2037" s="202"/>
    </row>
    <row r="2038" spans="1:13" ht="20.100000000000001" customHeight="1" x14ac:dyDescent="0.25">
      <c r="A2038" s="139">
        <v>2383</v>
      </c>
      <c r="B2038" s="139" t="s">
        <v>7232</v>
      </c>
      <c r="C2038" s="139" t="s">
        <v>7204</v>
      </c>
      <c r="D2038" s="139">
        <v>99.18</v>
      </c>
      <c r="E2038" s="139">
        <v>710.6</v>
      </c>
      <c r="F2038" s="140">
        <v>70477.31</v>
      </c>
      <c r="G2038" s="139">
        <v>0</v>
      </c>
      <c r="H2038" s="140">
        <v>0</v>
      </c>
      <c r="I2038" s="140">
        <v>0</v>
      </c>
      <c r="J2038" s="140">
        <v>70477.31</v>
      </c>
      <c r="K2038" s="139" t="s">
        <v>4978</v>
      </c>
      <c r="L2038" s="139" t="s">
        <v>7</v>
      </c>
      <c r="M2038" s="202"/>
    </row>
    <row r="2039" spans="1:13" ht="20.100000000000001" customHeight="1" x14ac:dyDescent="0.25">
      <c r="A2039" s="139">
        <v>2384</v>
      </c>
      <c r="B2039" s="139" t="s">
        <v>7233</v>
      </c>
      <c r="C2039" s="139" t="s">
        <v>7204</v>
      </c>
      <c r="D2039" s="139">
        <v>1416.5989999999999</v>
      </c>
      <c r="E2039" s="139">
        <v>710.6</v>
      </c>
      <c r="F2039" s="140">
        <v>1006635.25</v>
      </c>
      <c r="G2039" s="139">
        <v>0</v>
      </c>
      <c r="H2039" s="140">
        <v>0</v>
      </c>
      <c r="I2039" s="140">
        <v>0</v>
      </c>
      <c r="J2039" s="140">
        <v>1006635.25</v>
      </c>
      <c r="K2039" s="139" t="s">
        <v>5160</v>
      </c>
      <c r="L2039" s="139" t="s">
        <v>7</v>
      </c>
      <c r="M2039" s="202"/>
    </row>
    <row r="2040" spans="1:13" ht="20.100000000000001" customHeight="1" x14ac:dyDescent="0.25">
      <c r="A2040" s="139">
        <v>2385</v>
      </c>
      <c r="B2040" s="139" t="s">
        <v>5826</v>
      </c>
      <c r="C2040" s="139" t="s">
        <v>7234</v>
      </c>
      <c r="D2040" s="139">
        <v>556.125</v>
      </c>
      <c r="E2040" s="139">
        <v>941.6</v>
      </c>
      <c r="F2040" s="140">
        <v>523647.3</v>
      </c>
      <c r="G2040" s="139">
        <v>0</v>
      </c>
      <c r="H2040" s="140">
        <v>0</v>
      </c>
      <c r="I2040" s="140">
        <v>0</v>
      </c>
      <c r="J2040" s="140">
        <v>523647.3</v>
      </c>
      <c r="K2040" s="139" t="s">
        <v>4978</v>
      </c>
      <c r="L2040" s="139" t="s">
        <v>7</v>
      </c>
      <c r="M2040" s="202"/>
    </row>
    <row r="2041" spans="1:13" ht="20.100000000000001" customHeight="1" x14ac:dyDescent="0.25">
      <c r="A2041" s="139">
        <v>2386</v>
      </c>
      <c r="B2041" s="139" t="s">
        <v>7235</v>
      </c>
      <c r="C2041" s="139" t="s">
        <v>7236</v>
      </c>
      <c r="D2041" s="139">
        <v>4496.26</v>
      </c>
      <c r="E2041" s="139">
        <v>1056</v>
      </c>
      <c r="F2041" s="140">
        <v>4748050.5599999996</v>
      </c>
      <c r="G2041" s="139">
        <v>0</v>
      </c>
      <c r="H2041" s="140">
        <v>0</v>
      </c>
      <c r="I2041" s="140">
        <v>0</v>
      </c>
      <c r="J2041" s="140">
        <v>4748050.5599999996</v>
      </c>
      <c r="K2041" s="139" t="s">
        <v>5160</v>
      </c>
      <c r="L2041" s="139" t="s">
        <v>7</v>
      </c>
      <c r="M2041" s="202"/>
    </row>
    <row r="2042" spans="1:13" ht="20.100000000000001" customHeight="1" x14ac:dyDescent="0.25">
      <c r="A2042" s="139">
        <v>2387</v>
      </c>
      <c r="B2042" s="139" t="s">
        <v>7237</v>
      </c>
      <c r="C2042" s="139" t="s">
        <v>7238</v>
      </c>
      <c r="D2042" s="139">
        <v>2589.96</v>
      </c>
      <c r="E2042" s="139">
        <v>2879.8</v>
      </c>
      <c r="F2042" s="140">
        <v>7458566.8099999996</v>
      </c>
      <c r="G2042" s="139">
        <v>0</v>
      </c>
      <c r="H2042" s="140">
        <v>0</v>
      </c>
      <c r="I2042" s="140">
        <v>0</v>
      </c>
      <c r="J2042" s="140">
        <v>7458566.8099999996</v>
      </c>
      <c r="K2042" s="139" t="s">
        <v>4978</v>
      </c>
      <c r="L2042" s="139" t="s">
        <v>7</v>
      </c>
      <c r="M2042" s="202"/>
    </row>
    <row r="2043" spans="1:13" ht="20.100000000000001" customHeight="1" x14ac:dyDescent="0.25">
      <c r="A2043" s="139">
        <v>2388</v>
      </c>
      <c r="B2043" s="139" t="s">
        <v>7239</v>
      </c>
      <c r="C2043" s="139" t="s">
        <v>7240</v>
      </c>
      <c r="D2043" s="139">
        <v>2290.221</v>
      </c>
      <c r="E2043" s="139">
        <v>960.3</v>
      </c>
      <c r="F2043" s="140">
        <v>2199299.23</v>
      </c>
      <c r="G2043" s="139">
        <v>0</v>
      </c>
      <c r="H2043" s="140">
        <v>0</v>
      </c>
      <c r="I2043" s="140">
        <v>0</v>
      </c>
      <c r="J2043" s="140">
        <v>2199299.23</v>
      </c>
      <c r="K2043" s="139" t="s">
        <v>4982</v>
      </c>
      <c r="L2043" s="139" t="s">
        <v>7</v>
      </c>
      <c r="M2043" s="202"/>
    </row>
    <row r="2044" spans="1:13" ht="20.100000000000001" customHeight="1" x14ac:dyDescent="0.25">
      <c r="A2044" s="139">
        <v>2389</v>
      </c>
      <c r="B2044" s="139" t="s">
        <v>7241</v>
      </c>
      <c r="C2044" s="139" t="s">
        <v>7242</v>
      </c>
      <c r="D2044" s="139">
        <v>8102.3890000000001</v>
      </c>
      <c r="E2044" s="139">
        <v>187</v>
      </c>
      <c r="F2044" s="140">
        <v>1515146.74</v>
      </c>
      <c r="G2044" s="139">
        <v>0</v>
      </c>
      <c r="H2044" s="140">
        <v>0</v>
      </c>
      <c r="I2044" s="140">
        <v>0</v>
      </c>
      <c r="J2044" s="140">
        <v>1515146.74</v>
      </c>
      <c r="K2044" s="139" t="s">
        <v>4978</v>
      </c>
      <c r="L2044" s="139" t="s">
        <v>7</v>
      </c>
      <c r="M2044" s="202"/>
    </row>
    <row r="2045" spans="1:13" ht="20.100000000000001" customHeight="1" x14ac:dyDescent="0.25">
      <c r="A2045" s="139">
        <v>2390</v>
      </c>
      <c r="B2045" s="139" t="s">
        <v>7243</v>
      </c>
      <c r="C2045" s="139" t="s">
        <v>7242</v>
      </c>
      <c r="D2045" s="139">
        <v>9798.009</v>
      </c>
      <c r="E2045" s="139">
        <v>187</v>
      </c>
      <c r="F2045" s="140">
        <v>1832227.68</v>
      </c>
      <c r="G2045" s="139">
        <v>0</v>
      </c>
      <c r="H2045" s="140">
        <v>0</v>
      </c>
      <c r="I2045" s="140">
        <v>0</v>
      </c>
      <c r="J2045" s="140">
        <v>1832227.68</v>
      </c>
      <c r="K2045" s="139" t="s">
        <v>5143</v>
      </c>
      <c r="L2045" s="139" t="s">
        <v>7</v>
      </c>
      <c r="M2045" s="202"/>
    </row>
    <row r="2046" spans="1:13" ht="20.100000000000001" customHeight="1" x14ac:dyDescent="0.25">
      <c r="A2046" s="139">
        <v>2391</v>
      </c>
      <c r="B2046" s="139" t="s">
        <v>7244</v>
      </c>
      <c r="C2046" s="139" t="s">
        <v>7242</v>
      </c>
      <c r="D2046" s="139">
        <v>2816.2049999999999</v>
      </c>
      <c r="E2046" s="139">
        <v>187</v>
      </c>
      <c r="F2046" s="140">
        <v>526630.34</v>
      </c>
      <c r="G2046" s="139">
        <v>0</v>
      </c>
      <c r="H2046" s="140">
        <v>0</v>
      </c>
      <c r="I2046" s="140">
        <v>0</v>
      </c>
      <c r="J2046" s="140">
        <v>526630.34</v>
      </c>
      <c r="K2046" s="139" t="s">
        <v>4980</v>
      </c>
      <c r="L2046" s="139" t="s">
        <v>7</v>
      </c>
      <c r="M2046" s="202"/>
    </row>
    <row r="2047" spans="1:13" ht="20.100000000000001" customHeight="1" x14ac:dyDescent="0.25">
      <c r="A2047" s="139">
        <v>2392</v>
      </c>
      <c r="B2047" s="139" t="s">
        <v>7245</v>
      </c>
      <c r="C2047" s="139" t="s">
        <v>7242</v>
      </c>
      <c r="D2047" s="139">
        <v>61.423999999999999</v>
      </c>
      <c r="E2047" s="139">
        <v>187</v>
      </c>
      <c r="F2047" s="140">
        <v>11486.29</v>
      </c>
      <c r="G2047" s="139">
        <v>0</v>
      </c>
      <c r="H2047" s="140">
        <v>0</v>
      </c>
      <c r="I2047" s="140">
        <v>0</v>
      </c>
      <c r="J2047" s="140">
        <v>11486.29</v>
      </c>
      <c r="K2047" s="139" t="s">
        <v>5229</v>
      </c>
      <c r="L2047" s="139" t="s">
        <v>7</v>
      </c>
      <c r="M2047" s="202"/>
    </row>
    <row r="2048" spans="1:13" ht="20.100000000000001" customHeight="1" x14ac:dyDescent="0.25">
      <c r="A2048" s="139">
        <v>2393</v>
      </c>
      <c r="B2048" s="139" t="s">
        <v>7246</v>
      </c>
      <c r="C2048" s="139" t="s">
        <v>7242</v>
      </c>
      <c r="D2048" s="139">
        <v>61.423999999999999</v>
      </c>
      <c r="E2048" s="139">
        <v>187</v>
      </c>
      <c r="F2048" s="140">
        <v>11486.29</v>
      </c>
      <c r="G2048" s="139">
        <v>0</v>
      </c>
      <c r="H2048" s="140">
        <v>0</v>
      </c>
      <c r="I2048" s="140">
        <v>0</v>
      </c>
      <c r="J2048" s="140">
        <v>11486.29</v>
      </c>
      <c r="K2048" s="139" t="s">
        <v>5229</v>
      </c>
      <c r="L2048" s="139" t="s">
        <v>7</v>
      </c>
      <c r="M2048" s="202"/>
    </row>
    <row r="2049" spans="1:13" ht="20.100000000000001" customHeight="1" x14ac:dyDescent="0.25">
      <c r="A2049" s="139">
        <v>2394</v>
      </c>
      <c r="B2049" s="139" t="s">
        <v>7247</v>
      </c>
      <c r="C2049" s="139" t="s">
        <v>7242</v>
      </c>
      <c r="D2049" s="139">
        <v>375.04300000000001</v>
      </c>
      <c r="E2049" s="139">
        <v>187</v>
      </c>
      <c r="F2049" s="140">
        <v>70133.039999999994</v>
      </c>
      <c r="G2049" s="139">
        <v>0</v>
      </c>
      <c r="H2049" s="140">
        <v>0</v>
      </c>
      <c r="I2049" s="140">
        <v>0</v>
      </c>
      <c r="J2049" s="140">
        <v>70133.039999999994</v>
      </c>
      <c r="K2049" s="139" t="s">
        <v>5229</v>
      </c>
      <c r="L2049" s="139" t="s">
        <v>7</v>
      </c>
      <c r="M2049" s="202"/>
    </row>
    <row r="2050" spans="1:13" ht="20.100000000000001" customHeight="1" x14ac:dyDescent="0.25">
      <c r="A2050" s="139">
        <v>2395</v>
      </c>
      <c r="B2050" s="139" t="s">
        <v>7248</v>
      </c>
      <c r="C2050" s="139" t="s">
        <v>7242</v>
      </c>
      <c r="D2050" s="139">
        <v>2309.8960000000002</v>
      </c>
      <c r="E2050" s="139">
        <v>187</v>
      </c>
      <c r="F2050" s="140">
        <v>431950.55</v>
      </c>
      <c r="G2050" s="139">
        <v>0</v>
      </c>
      <c r="H2050" s="140">
        <v>0</v>
      </c>
      <c r="I2050" s="140">
        <v>0</v>
      </c>
      <c r="J2050" s="140">
        <v>431950.55</v>
      </c>
      <c r="K2050" s="139" t="s">
        <v>6408</v>
      </c>
      <c r="L2050" s="139" t="s">
        <v>7</v>
      </c>
      <c r="M2050" s="202"/>
    </row>
    <row r="2051" spans="1:13" ht="20.100000000000001" customHeight="1" x14ac:dyDescent="0.25">
      <c r="A2051" s="139">
        <v>2396</v>
      </c>
      <c r="B2051" s="139" t="s">
        <v>7249</v>
      </c>
      <c r="C2051" s="139" t="s">
        <v>7242</v>
      </c>
      <c r="D2051" s="139">
        <v>2741.172</v>
      </c>
      <c r="E2051" s="139">
        <v>187</v>
      </c>
      <c r="F2051" s="140">
        <v>512599.16</v>
      </c>
      <c r="G2051" s="139">
        <v>0</v>
      </c>
      <c r="H2051" s="140">
        <v>0</v>
      </c>
      <c r="I2051" s="140">
        <v>0</v>
      </c>
      <c r="J2051" s="140">
        <v>512599.16</v>
      </c>
      <c r="K2051" s="139" t="s">
        <v>6408</v>
      </c>
      <c r="L2051" s="139" t="s">
        <v>7</v>
      </c>
      <c r="M2051" s="202"/>
    </row>
    <row r="2052" spans="1:13" ht="20.100000000000001" customHeight="1" x14ac:dyDescent="0.25">
      <c r="A2052" s="139">
        <v>2397</v>
      </c>
      <c r="B2052" s="139" t="s">
        <v>5456</v>
      </c>
      <c r="C2052" s="139" t="s">
        <v>7242</v>
      </c>
      <c r="D2052" s="139">
        <v>40047.459000000003</v>
      </c>
      <c r="E2052" s="139">
        <v>187</v>
      </c>
      <c r="F2052" s="140">
        <v>7488874.8300000001</v>
      </c>
      <c r="G2052" s="139">
        <v>0</v>
      </c>
      <c r="H2052" s="140">
        <v>0</v>
      </c>
      <c r="I2052" s="140">
        <v>0</v>
      </c>
      <c r="J2052" s="140">
        <v>7488874.8300000001</v>
      </c>
      <c r="K2052" s="139" t="s">
        <v>4982</v>
      </c>
      <c r="L2052" s="139" t="s">
        <v>7</v>
      </c>
      <c r="M2052" s="202"/>
    </row>
    <row r="2053" spans="1:13" ht="20.100000000000001" customHeight="1" x14ac:dyDescent="0.25">
      <c r="A2053" s="139">
        <v>2399</v>
      </c>
      <c r="B2053" s="139" t="s">
        <v>7251</v>
      </c>
      <c r="C2053" s="139" t="s">
        <v>7250</v>
      </c>
      <c r="D2053" s="139">
        <v>2687.5639999999999</v>
      </c>
      <c r="E2053" s="139">
        <v>1047.2</v>
      </c>
      <c r="F2053" s="140">
        <v>2814417.02</v>
      </c>
      <c r="G2053" s="139">
        <v>0</v>
      </c>
      <c r="H2053" s="140">
        <v>0</v>
      </c>
      <c r="I2053" s="140">
        <v>0</v>
      </c>
      <c r="J2053" s="140">
        <v>2814417.02</v>
      </c>
      <c r="K2053" s="139" t="s">
        <v>4978</v>
      </c>
      <c r="L2053" s="139" t="s">
        <v>7</v>
      </c>
      <c r="M2053" s="202"/>
    </row>
    <row r="2054" spans="1:13" ht="20.100000000000001" customHeight="1" x14ac:dyDescent="0.25">
      <c r="A2054" s="139">
        <v>2400</v>
      </c>
      <c r="B2054" s="139" t="s">
        <v>7252</v>
      </c>
      <c r="C2054" s="139" t="s">
        <v>7250</v>
      </c>
      <c r="D2054" s="139">
        <v>4039.8420000000001</v>
      </c>
      <c r="E2054" s="139">
        <v>1047.2</v>
      </c>
      <c r="F2054" s="140">
        <v>4230522.54</v>
      </c>
      <c r="G2054" s="139">
        <v>0</v>
      </c>
      <c r="H2054" s="140">
        <v>0</v>
      </c>
      <c r="I2054" s="140">
        <v>0</v>
      </c>
      <c r="J2054" s="140">
        <v>4230522.54</v>
      </c>
      <c r="K2054" s="139" t="s">
        <v>4978</v>
      </c>
      <c r="L2054" s="139" t="s">
        <v>7</v>
      </c>
      <c r="M2054" s="202"/>
    </row>
    <row r="2055" spans="1:13" ht="20.100000000000001" customHeight="1" x14ac:dyDescent="0.25">
      <c r="A2055" s="139">
        <v>2401</v>
      </c>
      <c r="B2055" s="139" t="s">
        <v>7253</v>
      </c>
      <c r="C2055" s="139" t="s">
        <v>7250</v>
      </c>
      <c r="D2055" s="139">
        <v>1206.5170000000001</v>
      </c>
      <c r="E2055" s="139">
        <v>1047.2</v>
      </c>
      <c r="F2055" s="140">
        <v>1263464.6000000001</v>
      </c>
      <c r="G2055" s="139">
        <v>0</v>
      </c>
      <c r="H2055" s="140">
        <v>0</v>
      </c>
      <c r="I2055" s="140">
        <v>0</v>
      </c>
      <c r="J2055" s="140">
        <v>1263464.6000000001</v>
      </c>
      <c r="K2055" s="139" t="s">
        <v>5028</v>
      </c>
      <c r="L2055" s="139" t="s">
        <v>7</v>
      </c>
      <c r="M2055" s="202"/>
    </row>
    <row r="2056" spans="1:13" ht="20.100000000000001" customHeight="1" x14ac:dyDescent="0.25">
      <c r="A2056" s="139">
        <v>2402</v>
      </c>
      <c r="B2056" s="139" t="s">
        <v>7254</v>
      </c>
      <c r="C2056" s="139" t="s">
        <v>7250</v>
      </c>
      <c r="D2056" s="139">
        <v>1211.06</v>
      </c>
      <c r="E2056" s="139">
        <v>1047.2</v>
      </c>
      <c r="F2056" s="140">
        <v>1268222.03</v>
      </c>
      <c r="G2056" s="139">
        <v>0</v>
      </c>
      <c r="H2056" s="140">
        <v>0</v>
      </c>
      <c r="I2056" s="140">
        <v>0</v>
      </c>
      <c r="J2056" s="140">
        <v>1268222.03</v>
      </c>
      <c r="K2056" s="139" t="s">
        <v>5028</v>
      </c>
      <c r="L2056" s="139" t="s">
        <v>7</v>
      </c>
      <c r="M2056" s="202"/>
    </row>
    <row r="2057" spans="1:13" ht="20.100000000000001" customHeight="1" x14ac:dyDescent="0.25">
      <c r="A2057" s="139">
        <v>2403</v>
      </c>
      <c r="B2057" s="139" t="s">
        <v>5583</v>
      </c>
      <c r="C2057" s="139" t="s">
        <v>7250</v>
      </c>
      <c r="D2057" s="139">
        <v>50022.118000000002</v>
      </c>
      <c r="E2057" s="139">
        <v>1047.2</v>
      </c>
      <c r="F2057" s="140">
        <v>52383161.969999999</v>
      </c>
      <c r="G2057" s="139">
        <v>0</v>
      </c>
      <c r="H2057" s="140">
        <v>0</v>
      </c>
      <c r="I2057" s="140">
        <v>0</v>
      </c>
      <c r="J2057" s="140">
        <v>52383161.969999999</v>
      </c>
      <c r="K2057" s="139" t="s">
        <v>4982</v>
      </c>
      <c r="L2057" s="139" t="s">
        <v>7</v>
      </c>
      <c r="M2057" s="202"/>
    </row>
    <row r="2058" spans="1:13" ht="20.100000000000001" customHeight="1" x14ac:dyDescent="0.25">
      <c r="A2058" s="139">
        <v>2404</v>
      </c>
      <c r="B2058" s="139" t="s">
        <v>5583</v>
      </c>
      <c r="C2058" s="139" t="s">
        <v>7250</v>
      </c>
      <c r="D2058" s="139">
        <v>6184.5330000000004</v>
      </c>
      <c r="E2058" s="139">
        <v>1047.2</v>
      </c>
      <c r="F2058" s="140">
        <v>6476442.96</v>
      </c>
      <c r="G2058" s="139">
        <v>0</v>
      </c>
      <c r="H2058" s="140">
        <v>0</v>
      </c>
      <c r="I2058" s="140">
        <v>0</v>
      </c>
      <c r="J2058" s="140">
        <v>6476442.96</v>
      </c>
      <c r="K2058" s="139" t="s">
        <v>4982</v>
      </c>
      <c r="L2058" s="139" t="s">
        <v>7</v>
      </c>
      <c r="M2058" s="202"/>
    </row>
    <row r="2059" spans="1:13" ht="20.100000000000001" customHeight="1" x14ac:dyDescent="0.25">
      <c r="A2059" s="139">
        <v>2405</v>
      </c>
      <c r="B2059" s="139" t="s">
        <v>7255</v>
      </c>
      <c r="C2059" s="139" t="s">
        <v>6731</v>
      </c>
      <c r="D2059" s="139">
        <v>8</v>
      </c>
      <c r="E2059" s="139">
        <v>1200</v>
      </c>
      <c r="F2059" s="140">
        <v>9600</v>
      </c>
      <c r="G2059" s="139">
        <v>0</v>
      </c>
      <c r="H2059" s="140">
        <v>0</v>
      </c>
      <c r="I2059" s="140">
        <v>0</v>
      </c>
      <c r="J2059" s="140">
        <v>9600</v>
      </c>
      <c r="K2059" s="139" t="s">
        <v>5043</v>
      </c>
      <c r="L2059" s="139" t="s">
        <v>7</v>
      </c>
      <c r="M2059" s="202"/>
    </row>
    <row r="2060" spans="1:13" ht="20.100000000000001" customHeight="1" x14ac:dyDescent="0.25">
      <c r="A2060" s="139">
        <v>2406</v>
      </c>
      <c r="B2060" s="139" t="s">
        <v>7256</v>
      </c>
      <c r="C2060" s="139" t="s">
        <v>7257</v>
      </c>
      <c r="D2060" s="139">
        <v>8092.07</v>
      </c>
      <c r="E2060" s="139">
        <v>162.80000000000001</v>
      </c>
      <c r="F2060" s="140">
        <v>1317389</v>
      </c>
      <c r="G2060" s="139">
        <v>0</v>
      </c>
      <c r="H2060" s="140">
        <v>0</v>
      </c>
      <c r="I2060" s="140">
        <v>0</v>
      </c>
      <c r="J2060" s="140">
        <v>1317389</v>
      </c>
      <c r="K2060" s="139" t="s">
        <v>5155</v>
      </c>
      <c r="L2060" s="139" t="s">
        <v>7</v>
      </c>
      <c r="M2060" s="202"/>
    </row>
    <row r="2061" spans="1:13" ht="20.100000000000001" customHeight="1" x14ac:dyDescent="0.25">
      <c r="A2061" s="139">
        <v>2407</v>
      </c>
      <c r="B2061" s="139" t="s">
        <v>7258</v>
      </c>
      <c r="C2061" s="139" t="s">
        <v>7257</v>
      </c>
      <c r="D2061" s="139">
        <v>32982.21</v>
      </c>
      <c r="E2061" s="139">
        <v>162.80000000000001</v>
      </c>
      <c r="F2061" s="140">
        <v>5369503.79</v>
      </c>
      <c r="G2061" s="139">
        <v>0</v>
      </c>
      <c r="H2061" s="140">
        <v>0</v>
      </c>
      <c r="I2061" s="140">
        <v>0</v>
      </c>
      <c r="J2061" s="140">
        <v>5369503.79</v>
      </c>
      <c r="K2061" s="139" t="s">
        <v>5155</v>
      </c>
      <c r="L2061" s="139" t="s">
        <v>7</v>
      </c>
      <c r="M2061" s="202"/>
    </row>
    <row r="2062" spans="1:13" ht="20.100000000000001" customHeight="1" x14ac:dyDescent="0.25">
      <c r="A2062" s="139">
        <v>2408</v>
      </c>
      <c r="B2062" s="139" t="s">
        <v>7259</v>
      </c>
      <c r="C2062" s="139" t="s">
        <v>7260</v>
      </c>
      <c r="D2062" s="139">
        <v>1169.883</v>
      </c>
      <c r="E2062" s="139">
        <v>1200</v>
      </c>
      <c r="F2062" s="140">
        <v>1403859.6</v>
      </c>
      <c r="G2062" s="139">
        <v>0</v>
      </c>
      <c r="H2062" s="140">
        <v>0</v>
      </c>
      <c r="I2062" s="140">
        <v>0</v>
      </c>
      <c r="J2062" s="140">
        <v>1403859.6</v>
      </c>
      <c r="K2062" s="139" t="s">
        <v>4978</v>
      </c>
      <c r="L2062" s="139" t="s">
        <v>7</v>
      </c>
      <c r="M2062" s="202"/>
    </row>
    <row r="2063" spans="1:13" ht="20.100000000000001" customHeight="1" x14ac:dyDescent="0.25">
      <c r="A2063" s="139">
        <v>2409</v>
      </c>
      <c r="B2063" s="139" t="s">
        <v>7261</v>
      </c>
      <c r="C2063" s="139" t="s">
        <v>7260</v>
      </c>
      <c r="D2063" s="139">
        <v>6123.5439999999999</v>
      </c>
      <c r="E2063" s="139">
        <v>1200</v>
      </c>
      <c r="F2063" s="140">
        <v>7348252.7999999998</v>
      </c>
      <c r="G2063" s="139">
        <v>0</v>
      </c>
      <c r="H2063" s="140">
        <v>0</v>
      </c>
      <c r="I2063" s="140">
        <v>0</v>
      </c>
      <c r="J2063" s="140">
        <v>7348252.7999999998</v>
      </c>
      <c r="K2063" s="139" t="s">
        <v>4978</v>
      </c>
      <c r="L2063" s="139" t="s">
        <v>7</v>
      </c>
      <c r="M2063" s="202"/>
    </row>
    <row r="2064" spans="1:13" ht="20.100000000000001" customHeight="1" x14ac:dyDescent="0.25">
      <c r="A2064" s="139">
        <v>2410</v>
      </c>
      <c r="B2064" s="139" t="s">
        <v>7262</v>
      </c>
      <c r="C2064" s="139" t="s">
        <v>7260</v>
      </c>
      <c r="D2064" s="139">
        <v>1247.375</v>
      </c>
      <c r="E2064" s="139">
        <v>1200</v>
      </c>
      <c r="F2064" s="140">
        <v>1496850</v>
      </c>
      <c r="G2064" s="139">
        <v>0</v>
      </c>
      <c r="H2064" s="140">
        <v>0</v>
      </c>
      <c r="I2064" s="140">
        <v>0</v>
      </c>
      <c r="J2064" s="140">
        <v>1496850</v>
      </c>
      <c r="K2064" s="139" t="s">
        <v>4978</v>
      </c>
      <c r="L2064" s="139" t="s">
        <v>7</v>
      </c>
      <c r="M2064" s="202"/>
    </row>
    <row r="2065" spans="1:13" ht="20.100000000000001" customHeight="1" x14ac:dyDescent="0.25">
      <c r="A2065" s="139">
        <v>2411</v>
      </c>
      <c r="B2065" s="139" t="s">
        <v>7263</v>
      </c>
      <c r="C2065" s="139" t="s">
        <v>7260</v>
      </c>
      <c r="D2065" s="139">
        <v>1372.8019999999999</v>
      </c>
      <c r="E2065" s="139">
        <v>1200</v>
      </c>
      <c r="F2065" s="140">
        <v>1647362.4</v>
      </c>
      <c r="G2065" s="139">
        <v>0</v>
      </c>
      <c r="H2065" s="140">
        <v>0</v>
      </c>
      <c r="I2065" s="140">
        <v>0</v>
      </c>
      <c r="J2065" s="140">
        <v>1647362.4</v>
      </c>
      <c r="K2065" s="139" t="s">
        <v>4978</v>
      </c>
      <c r="L2065" s="139" t="s">
        <v>7</v>
      </c>
      <c r="M2065" s="202"/>
    </row>
    <row r="2066" spans="1:13" ht="20.100000000000001" customHeight="1" x14ac:dyDescent="0.25">
      <c r="A2066" s="139">
        <v>2412</v>
      </c>
      <c r="B2066" s="139" t="s">
        <v>7264</v>
      </c>
      <c r="C2066" s="139" t="s">
        <v>7260</v>
      </c>
      <c r="D2066" s="139">
        <v>11029.416999999999</v>
      </c>
      <c r="E2066" s="139">
        <v>1200</v>
      </c>
      <c r="F2066" s="140">
        <v>13235300.4</v>
      </c>
      <c r="G2066" s="139">
        <v>0</v>
      </c>
      <c r="H2066" s="140">
        <v>0</v>
      </c>
      <c r="I2066" s="140">
        <v>0</v>
      </c>
      <c r="J2066" s="140">
        <v>13235300.4</v>
      </c>
      <c r="K2066" s="139" t="s">
        <v>4978</v>
      </c>
      <c r="L2066" s="139" t="s">
        <v>7</v>
      </c>
      <c r="M2066" s="202"/>
    </row>
    <row r="2067" spans="1:13" ht="20.100000000000001" customHeight="1" x14ac:dyDescent="0.25">
      <c r="A2067" s="139">
        <v>2414</v>
      </c>
      <c r="B2067" s="139" t="s">
        <v>7265</v>
      </c>
      <c r="C2067" s="139" t="s">
        <v>7260</v>
      </c>
      <c r="D2067" s="139">
        <v>9914.8359999999993</v>
      </c>
      <c r="E2067" s="139">
        <v>1200</v>
      </c>
      <c r="F2067" s="140">
        <v>11897803.199999999</v>
      </c>
      <c r="G2067" s="139">
        <v>0</v>
      </c>
      <c r="H2067" s="140">
        <v>0</v>
      </c>
      <c r="I2067" s="140">
        <v>0</v>
      </c>
      <c r="J2067" s="140">
        <v>11897803.199999999</v>
      </c>
      <c r="K2067" s="139" t="s">
        <v>4980</v>
      </c>
      <c r="L2067" s="139" t="s">
        <v>7</v>
      </c>
      <c r="M2067" s="202"/>
    </row>
    <row r="2068" spans="1:13" ht="20.100000000000001" customHeight="1" x14ac:dyDescent="0.25">
      <c r="A2068" s="139">
        <v>2415</v>
      </c>
      <c r="B2068" s="139" t="s">
        <v>7266</v>
      </c>
      <c r="C2068" s="139" t="s">
        <v>7260</v>
      </c>
      <c r="D2068" s="139">
        <v>24582.828000000001</v>
      </c>
      <c r="E2068" s="139">
        <v>1200</v>
      </c>
      <c r="F2068" s="140">
        <v>29499393.600000001</v>
      </c>
      <c r="G2068" s="139">
        <v>0</v>
      </c>
      <c r="H2068" s="140">
        <v>0</v>
      </c>
      <c r="I2068" s="140">
        <v>0</v>
      </c>
      <c r="J2068" s="140">
        <v>29499393.600000001</v>
      </c>
      <c r="K2068" s="139" t="s">
        <v>4980</v>
      </c>
      <c r="L2068" s="139" t="s">
        <v>7</v>
      </c>
      <c r="M2068" s="202"/>
    </row>
    <row r="2069" spans="1:13" ht="20.100000000000001" customHeight="1" x14ac:dyDescent="0.25">
      <c r="A2069" s="139">
        <v>2416</v>
      </c>
      <c r="B2069" s="139" t="s">
        <v>6922</v>
      </c>
      <c r="C2069" s="139" t="s">
        <v>7260</v>
      </c>
      <c r="D2069" s="139">
        <v>104150.245</v>
      </c>
      <c r="E2069" s="139">
        <v>1200</v>
      </c>
      <c r="F2069" s="140">
        <v>124980294</v>
      </c>
      <c r="G2069" s="139">
        <v>0</v>
      </c>
      <c r="H2069" s="140">
        <v>0</v>
      </c>
      <c r="I2069" s="140">
        <v>0</v>
      </c>
      <c r="J2069" s="140">
        <v>124980294</v>
      </c>
      <c r="K2069" s="139" t="s">
        <v>4982</v>
      </c>
      <c r="L2069" s="139" t="s">
        <v>7</v>
      </c>
      <c r="M2069" s="202"/>
    </row>
    <row r="2070" spans="1:13" ht="20.100000000000001" customHeight="1" x14ac:dyDescent="0.25">
      <c r="A2070" s="139">
        <v>2417</v>
      </c>
      <c r="B2070" s="139" t="s">
        <v>7267</v>
      </c>
      <c r="C2070" s="139" t="s">
        <v>7268</v>
      </c>
      <c r="D2070" s="139">
        <v>2451.2939999999999</v>
      </c>
      <c r="E2070" s="139">
        <v>1200</v>
      </c>
      <c r="F2070" s="140">
        <v>2941552.8</v>
      </c>
      <c r="G2070" s="139">
        <v>0</v>
      </c>
      <c r="H2070" s="140">
        <v>0</v>
      </c>
      <c r="I2070" s="140">
        <v>0</v>
      </c>
      <c r="J2070" s="140">
        <v>2941552.8</v>
      </c>
      <c r="K2070" s="139" t="s">
        <v>4978</v>
      </c>
      <c r="L2070" s="139" t="s">
        <v>7</v>
      </c>
      <c r="M2070" s="202"/>
    </row>
    <row r="2071" spans="1:13" ht="20.100000000000001" customHeight="1" x14ac:dyDescent="0.25">
      <c r="A2071" s="139">
        <v>2418</v>
      </c>
      <c r="B2071" s="139" t="s">
        <v>7269</v>
      </c>
      <c r="C2071" s="139" t="s">
        <v>7268</v>
      </c>
      <c r="D2071" s="139">
        <v>3550.6379999999999</v>
      </c>
      <c r="E2071" s="139">
        <v>1200</v>
      </c>
      <c r="F2071" s="140">
        <v>4260765.5999999996</v>
      </c>
      <c r="G2071" s="139">
        <v>0</v>
      </c>
      <c r="H2071" s="140">
        <v>0</v>
      </c>
      <c r="I2071" s="140">
        <v>0</v>
      </c>
      <c r="J2071" s="140">
        <v>4260765.5999999996</v>
      </c>
      <c r="K2071" s="139" t="s">
        <v>4978</v>
      </c>
      <c r="L2071" s="139" t="s">
        <v>7</v>
      </c>
      <c r="M2071" s="202"/>
    </row>
    <row r="2072" spans="1:13" ht="20.100000000000001" customHeight="1" x14ac:dyDescent="0.25">
      <c r="A2072" s="139">
        <v>2419</v>
      </c>
      <c r="B2072" s="139" t="s">
        <v>7270</v>
      </c>
      <c r="C2072" s="139" t="s">
        <v>7268</v>
      </c>
      <c r="D2072" s="139">
        <v>4491.3890000000001</v>
      </c>
      <c r="E2072" s="139">
        <v>1200</v>
      </c>
      <c r="F2072" s="140">
        <v>5389666.7999999998</v>
      </c>
      <c r="G2072" s="139">
        <v>0</v>
      </c>
      <c r="H2072" s="140">
        <v>0</v>
      </c>
      <c r="I2072" s="140">
        <v>0</v>
      </c>
      <c r="J2072" s="140">
        <v>5389666.7999999998</v>
      </c>
      <c r="K2072" s="139" t="s">
        <v>4978</v>
      </c>
      <c r="L2072" s="139" t="s">
        <v>7</v>
      </c>
      <c r="M2072" s="202"/>
    </row>
    <row r="2073" spans="1:13" ht="20.100000000000001" customHeight="1" x14ac:dyDescent="0.25">
      <c r="A2073" s="139">
        <v>2420</v>
      </c>
      <c r="B2073" s="139" t="s">
        <v>6922</v>
      </c>
      <c r="C2073" s="139" t="s">
        <v>7268</v>
      </c>
      <c r="D2073" s="139">
        <v>74697.926000000007</v>
      </c>
      <c r="E2073" s="139">
        <v>1200</v>
      </c>
      <c r="F2073" s="140">
        <v>89637511.200000003</v>
      </c>
      <c r="G2073" s="139">
        <v>0</v>
      </c>
      <c r="H2073" s="140">
        <v>0</v>
      </c>
      <c r="I2073" s="140">
        <v>0</v>
      </c>
      <c r="J2073" s="140">
        <v>89637511.200000003</v>
      </c>
      <c r="K2073" s="139" t="s">
        <v>4982</v>
      </c>
      <c r="L2073" s="139" t="s">
        <v>7</v>
      </c>
      <c r="M2073" s="202"/>
    </row>
    <row r="2074" spans="1:13" ht="20.100000000000001" customHeight="1" x14ac:dyDescent="0.25">
      <c r="A2074" s="139">
        <v>2421</v>
      </c>
      <c r="B2074" s="139" t="s">
        <v>7271</v>
      </c>
      <c r="C2074" s="139" t="s">
        <v>7272</v>
      </c>
      <c r="D2074" s="139">
        <v>5709.5990000000002</v>
      </c>
      <c r="E2074" s="139">
        <v>900</v>
      </c>
      <c r="F2074" s="140">
        <v>5138639.0999999996</v>
      </c>
      <c r="G2074" s="139">
        <v>0</v>
      </c>
      <c r="H2074" s="140">
        <v>0</v>
      </c>
      <c r="I2074" s="140">
        <v>0</v>
      </c>
      <c r="J2074" s="140">
        <v>5138639.0999999996</v>
      </c>
      <c r="K2074" s="139" t="s">
        <v>4978</v>
      </c>
      <c r="L2074" s="139" t="s">
        <v>7</v>
      </c>
      <c r="M2074" s="202"/>
    </row>
    <row r="2075" spans="1:13" ht="20.100000000000001" customHeight="1" x14ac:dyDescent="0.25">
      <c r="A2075" s="139">
        <v>2422</v>
      </c>
      <c r="B2075" s="139" t="s">
        <v>7273</v>
      </c>
      <c r="C2075" s="139" t="s">
        <v>7272</v>
      </c>
      <c r="D2075" s="139">
        <v>3713.9450000000002</v>
      </c>
      <c r="E2075" s="139">
        <v>900</v>
      </c>
      <c r="F2075" s="140">
        <v>3342550.5</v>
      </c>
      <c r="G2075" s="139">
        <v>0</v>
      </c>
      <c r="H2075" s="140">
        <v>0</v>
      </c>
      <c r="I2075" s="140">
        <v>0</v>
      </c>
      <c r="J2075" s="140">
        <v>3342550.5</v>
      </c>
      <c r="K2075" s="139" t="s">
        <v>4978</v>
      </c>
      <c r="L2075" s="139" t="s">
        <v>7</v>
      </c>
      <c r="M2075" s="202"/>
    </row>
    <row r="2076" spans="1:13" ht="20.100000000000001" customHeight="1" x14ac:dyDescent="0.25">
      <c r="A2076" s="139">
        <v>2423</v>
      </c>
      <c r="B2076" s="139" t="s">
        <v>7274</v>
      </c>
      <c r="C2076" s="139" t="s">
        <v>7272</v>
      </c>
      <c r="D2076" s="139">
        <v>2055.9050000000002</v>
      </c>
      <c r="E2076" s="139">
        <v>900</v>
      </c>
      <c r="F2076" s="140">
        <v>1850314.5</v>
      </c>
      <c r="G2076" s="139">
        <v>0</v>
      </c>
      <c r="H2076" s="140">
        <v>0</v>
      </c>
      <c r="I2076" s="140">
        <v>0</v>
      </c>
      <c r="J2076" s="140">
        <v>1850314.5</v>
      </c>
      <c r="K2076" s="139" t="s">
        <v>4978</v>
      </c>
      <c r="L2076" s="139" t="s">
        <v>7</v>
      </c>
      <c r="M2076" s="202"/>
    </row>
    <row r="2077" spans="1:13" ht="20.100000000000001" customHeight="1" x14ac:dyDescent="0.25">
      <c r="A2077" s="139">
        <v>2424</v>
      </c>
      <c r="B2077" s="139" t="s">
        <v>7275</v>
      </c>
      <c r="C2077" s="139" t="s">
        <v>7272</v>
      </c>
      <c r="D2077" s="139">
        <v>1311.13</v>
      </c>
      <c r="E2077" s="139">
        <v>900</v>
      </c>
      <c r="F2077" s="140">
        <v>1180017</v>
      </c>
      <c r="G2077" s="139">
        <v>0</v>
      </c>
      <c r="H2077" s="140">
        <v>0</v>
      </c>
      <c r="I2077" s="140">
        <v>0</v>
      </c>
      <c r="J2077" s="140">
        <v>1180017</v>
      </c>
      <c r="K2077" s="139" t="s">
        <v>4978</v>
      </c>
      <c r="L2077" s="139" t="s">
        <v>7</v>
      </c>
      <c r="M2077" s="202"/>
    </row>
    <row r="2078" spans="1:13" ht="20.100000000000001" customHeight="1" x14ac:dyDescent="0.25">
      <c r="A2078" s="139">
        <v>2425</v>
      </c>
      <c r="B2078" s="139" t="s">
        <v>7276</v>
      </c>
      <c r="C2078" s="139" t="s">
        <v>7272</v>
      </c>
      <c r="D2078" s="139">
        <v>3743.7869999999998</v>
      </c>
      <c r="E2078" s="139">
        <v>900</v>
      </c>
      <c r="F2078" s="140">
        <v>3369408.3</v>
      </c>
      <c r="G2078" s="139">
        <v>0</v>
      </c>
      <c r="H2078" s="140">
        <v>0</v>
      </c>
      <c r="I2078" s="140">
        <v>0</v>
      </c>
      <c r="J2078" s="140">
        <v>3369408.3</v>
      </c>
      <c r="K2078" s="139" t="s">
        <v>4978</v>
      </c>
      <c r="L2078" s="139" t="s">
        <v>7</v>
      </c>
      <c r="M2078" s="202"/>
    </row>
    <row r="2079" spans="1:13" ht="20.100000000000001" customHeight="1" x14ac:dyDescent="0.25">
      <c r="A2079" s="139">
        <v>2426</v>
      </c>
      <c r="B2079" s="139" t="s">
        <v>7277</v>
      </c>
      <c r="C2079" s="139" t="s">
        <v>7272</v>
      </c>
      <c r="D2079" s="139">
        <v>1836.653</v>
      </c>
      <c r="E2079" s="139">
        <v>900</v>
      </c>
      <c r="F2079" s="140">
        <v>1652987.7</v>
      </c>
      <c r="G2079" s="139">
        <v>0</v>
      </c>
      <c r="H2079" s="140">
        <v>0</v>
      </c>
      <c r="I2079" s="140">
        <v>0</v>
      </c>
      <c r="J2079" s="140">
        <v>1652987.7</v>
      </c>
      <c r="K2079" s="139" t="s">
        <v>4978</v>
      </c>
      <c r="L2079" s="139" t="s">
        <v>7</v>
      </c>
      <c r="M2079" s="202"/>
    </row>
    <row r="2080" spans="1:13" ht="20.100000000000001" customHeight="1" x14ac:dyDescent="0.25">
      <c r="A2080" s="139">
        <v>2427</v>
      </c>
      <c r="B2080" s="139" t="s">
        <v>7278</v>
      </c>
      <c r="C2080" s="139" t="s">
        <v>7272</v>
      </c>
      <c r="D2080" s="139">
        <v>475.108</v>
      </c>
      <c r="E2080" s="139">
        <v>900</v>
      </c>
      <c r="F2080" s="140">
        <v>427597.2</v>
      </c>
      <c r="G2080" s="139">
        <v>0</v>
      </c>
      <c r="H2080" s="140">
        <v>0</v>
      </c>
      <c r="I2080" s="140">
        <v>0</v>
      </c>
      <c r="J2080" s="140">
        <v>427597.2</v>
      </c>
      <c r="K2080" s="139" t="s">
        <v>4978</v>
      </c>
      <c r="L2080" s="139" t="s">
        <v>7</v>
      </c>
      <c r="M2080" s="202"/>
    </row>
    <row r="2081" spans="1:13" ht="20.100000000000001" customHeight="1" x14ac:dyDescent="0.25">
      <c r="A2081" s="139">
        <v>2428</v>
      </c>
      <c r="B2081" s="139" t="s">
        <v>7279</v>
      </c>
      <c r="C2081" s="139" t="s">
        <v>7272</v>
      </c>
      <c r="D2081" s="139">
        <v>488.11399999999998</v>
      </c>
      <c r="E2081" s="139">
        <v>900</v>
      </c>
      <c r="F2081" s="140">
        <v>439302.6</v>
      </c>
      <c r="G2081" s="139">
        <v>0</v>
      </c>
      <c r="H2081" s="140">
        <v>0</v>
      </c>
      <c r="I2081" s="140">
        <v>0</v>
      </c>
      <c r="J2081" s="140">
        <v>439302.6</v>
      </c>
      <c r="K2081" s="139" t="s">
        <v>5229</v>
      </c>
      <c r="L2081" s="139" t="s">
        <v>7</v>
      </c>
      <c r="M2081" s="202"/>
    </row>
    <row r="2082" spans="1:13" ht="20.100000000000001" customHeight="1" x14ac:dyDescent="0.25">
      <c r="A2082" s="139">
        <v>2429</v>
      </c>
      <c r="B2082" s="139" t="s">
        <v>7280</v>
      </c>
      <c r="C2082" s="139" t="s">
        <v>7272</v>
      </c>
      <c r="D2082" s="139">
        <v>120.87</v>
      </c>
      <c r="E2082" s="139">
        <v>900</v>
      </c>
      <c r="F2082" s="140">
        <v>108783</v>
      </c>
      <c r="G2082" s="139">
        <v>0</v>
      </c>
      <c r="H2082" s="140">
        <v>0</v>
      </c>
      <c r="I2082" s="140">
        <v>0</v>
      </c>
      <c r="J2082" s="140">
        <v>108783</v>
      </c>
      <c r="K2082" s="139" t="s">
        <v>5229</v>
      </c>
      <c r="L2082" s="139" t="s">
        <v>7</v>
      </c>
      <c r="M2082" s="202"/>
    </row>
    <row r="2083" spans="1:13" ht="20.100000000000001" customHeight="1" x14ac:dyDescent="0.25">
      <c r="A2083" s="139">
        <v>2430</v>
      </c>
      <c r="B2083" s="139" t="s">
        <v>7281</v>
      </c>
      <c r="C2083" s="139" t="s">
        <v>7272</v>
      </c>
      <c r="D2083" s="139">
        <v>209.345</v>
      </c>
      <c r="E2083" s="139">
        <v>900</v>
      </c>
      <c r="F2083" s="140">
        <v>188410.5</v>
      </c>
      <c r="G2083" s="139">
        <v>0</v>
      </c>
      <c r="H2083" s="140">
        <v>0</v>
      </c>
      <c r="I2083" s="140">
        <v>0</v>
      </c>
      <c r="J2083" s="140">
        <v>188410.5</v>
      </c>
      <c r="K2083" s="139" t="s">
        <v>5229</v>
      </c>
      <c r="L2083" s="139" t="s">
        <v>7</v>
      </c>
      <c r="M2083" s="202"/>
    </row>
    <row r="2084" spans="1:13" ht="20.100000000000001" customHeight="1" x14ac:dyDescent="0.25">
      <c r="A2084" s="139">
        <v>2431</v>
      </c>
      <c r="B2084" s="139" t="s">
        <v>7282</v>
      </c>
      <c r="C2084" s="139" t="s">
        <v>7272</v>
      </c>
      <c r="D2084" s="139">
        <v>306.02699999999999</v>
      </c>
      <c r="E2084" s="139">
        <v>900</v>
      </c>
      <c r="F2084" s="140">
        <v>275424.3</v>
      </c>
      <c r="G2084" s="139">
        <v>0</v>
      </c>
      <c r="H2084" s="140">
        <v>0</v>
      </c>
      <c r="I2084" s="140">
        <v>0</v>
      </c>
      <c r="J2084" s="140">
        <v>275424.3</v>
      </c>
      <c r="K2084" s="139" t="s">
        <v>5229</v>
      </c>
      <c r="L2084" s="139" t="s">
        <v>7</v>
      </c>
      <c r="M2084" s="202"/>
    </row>
    <row r="2085" spans="1:13" ht="20.100000000000001" customHeight="1" x14ac:dyDescent="0.25">
      <c r="A2085" s="139">
        <v>2432</v>
      </c>
      <c r="B2085" s="139" t="s">
        <v>7283</v>
      </c>
      <c r="C2085" s="139" t="s">
        <v>7272</v>
      </c>
      <c r="D2085" s="139">
        <v>170.96100000000001</v>
      </c>
      <c r="E2085" s="139">
        <v>900</v>
      </c>
      <c r="F2085" s="140">
        <v>153864.9</v>
      </c>
      <c r="G2085" s="139">
        <v>0</v>
      </c>
      <c r="H2085" s="140">
        <v>0</v>
      </c>
      <c r="I2085" s="140">
        <v>0</v>
      </c>
      <c r="J2085" s="140">
        <v>153864.9</v>
      </c>
      <c r="K2085" s="139" t="s">
        <v>5229</v>
      </c>
      <c r="L2085" s="139" t="s">
        <v>7</v>
      </c>
      <c r="M2085" s="202"/>
    </row>
    <row r="2086" spans="1:13" ht="20.100000000000001" customHeight="1" x14ac:dyDescent="0.25">
      <c r="A2086" s="139">
        <v>2433</v>
      </c>
      <c r="B2086" s="139" t="s">
        <v>7284</v>
      </c>
      <c r="C2086" s="139" t="s">
        <v>7272</v>
      </c>
      <c r="D2086" s="139">
        <v>120.718</v>
      </c>
      <c r="E2086" s="139">
        <v>900</v>
      </c>
      <c r="F2086" s="140">
        <v>108646.2</v>
      </c>
      <c r="G2086" s="139">
        <v>0</v>
      </c>
      <c r="H2086" s="140">
        <v>0</v>
      </c>
      <c r="I2086" s="140">
        <v>0</v>
      </c>
      <c r="J2086" s="140">
        <v>108646.2</v>
      </c>
      <c r="K2086" s="139" t="s">
        <v>5229</v>
      </c>
      <c r="L2086" s="139" t="s">
        <v>7</v>
      </c>
      <c r="M2086" s="202"/>
    </row>
    <row r="2087" spans="1:13" ht="20.100000000000001" customHeight="1" x14ac:dyDescent="0.25">
      <c r="A2087" s="139">
        <v>2434</v>
      </c>
      <c r="B2087" s="139" t="s">
        <v>7285</v>
      </c>
      <c r="C2087" s="139" t="s">
        <v>7272</v>
      </c>
      <c r="D2087" s="139">
        <v>125.93</v>
      </c>
      <c r="E2087" s="139">
        <v>900</v>
      </c>
      <c r="F2087" s="140">
        <v>113337</v>
      </c>
      <c r="G2087" s="139">
        <v>0</v>
      </c>
      <c r="H2087" s="140">
        <v>0</v>
      </c>
      <c r="I2087" s="140">
        <v>0</v>
      </c>
      <c r="J2087" s="140">
        <v>113337</v>
      </c>
      <c r="K2087" s="139" t="s">
        <v>5229</v>
      </c>
      <c r="L2087" s="139" t="s">
        <v>7</v>
      </c>
      <c r="M2087" s="202"/>
    </row>
    <row r="2088" spans="1:13" ht="20.100000000000001" customHeight="1" x14ac:dyDescent="0.25">
      <c r="A2088" s="139">
        <v>2435</v>
      </c>
      <c r="B2088" s="139" t="s">
        <v>7286</v>
      </c>
      <c r="C2088" s="139" t="s">
        <v>7272</v>
      </c>
      <c r="D2088" s="139">
        <v>128.80199999999999</v>
      </c>
      <c r="E2088" s="139">
        <v>900</v>
      </c>
      <c r="F2088" s="140">
        <v>115921.8</v>
      </c>
      <c r="G2088" s="139">
        <v>0</v>
      </c>
      <c r="H2088" s="140">
        <v>0</v>
      </c>
      <c r="I2088" s="140">
        <v>0</v>
      </c>
      <c r="J2088" s="140">
        <v>115921.8</v>
      </c>
      <c r="K2088" s="139" t="s">
        <v>5229</v>
      </c>
      <c r="L2088" s="139" t="s">
        <v>7</v>
      </c>
      <c r="M2088" s="202"/>
    </row>
    <row r="2089" spans="1:13" ht="20.100000000000001" customHeight="1" x14ac:dyDescent="0.25">
      <c r="A2089" s="139">
        <v>2436</v>
      </c>
      <c r="B2089" s="139" t="s">
        <v>7287</v>
      </c>
      <c r="C2089" s="139" t="s">
        <v>7272</v>
      </c>
      <c r="D2089" s="139">
        <v>1409.171</v>
      </c>
      <c r="E2089" s="139">
        <v>900</v>
      </c>
      <c r="F2089" s="140">
        <v>1268253.8999999999</v>
      </c>
      <c r="G2089" s="139">
        <v>0</v>
      </c>
      <c r="H2089" s="140">
        <v>0</v>
      </c>
      <c r="I2089" s="140">
        <v>0</v>
      </c>
      <c r="J2089" s="140">
        <v>1268253.8999999999</v>
      </c>
      <c r="K2089" s="139" t="s">
        <v>5229</v>
      </c>
      <c r="L2089" s="139" t="s">
        <v>7</v>
      </c>
      <c r="M2089" s="202"/>
    </row>
    <row r="2090" spans="1:13" ht="20.100000000000001" customHeight="1" x14ac:dyDescent="0.25">
      <c r="A2090" s="139">
        <v>2437</v>
      </c>
      <c r="B2090" s="139" t="s">
        <v>7288</v>
      </c>
      <c r="C2090" s="139" t="s">
        <v>7272</v>
      </c>
      <c r="D2090" s="139">
        <v>876.40300000000002</v>
      </c>
      <c r="E2090" s="139">
        <v>900</v>
      </c>
      <c r="F2090" s="140">
        <v>788762.7</v>
      </c>
      <c r="G2090" s="139">
        <v>0</v>
      </c>
      <c r="H2090" s="140">
        <v>0</v>
      </c>
      <c r="I2090" s="140">
        <v>0</v>
      </c>
      <c r="J2090" s="140">
        <v>788762.7</v>
      </c>
      <c r="K2090" s="139" t="s">
        <v>5229</v>
      </c>
      <c r="L2090" s="139" t="s">
        <v>7</v>
      </c>
      <c r="M2090" s="202"/>
    </row>
    <row r="2091" spans="1:13" ht="20.100000000000001" customHeight="1" x14ac:dyDescent="0.25">
      <c r="A2091" s="139">
        <v>2438</v>
      </c>
      <c r="B2091" s="139" t="s">
        <v>7289</v>
      </c>
      <c r="C2091" s="139" t="s">
        <v>7272</v>
      </c>
      <c r="D2091" s="139">
        <v>36228.499000000003</v>
      </c>
      <c r="E2091" s="139">
        <v>900</v>
      </c>
      <c r="F2091" s="140">
        <v>32605649.100000001</v>
      </c>
      <c r="G2091" s="139">
        <v>0</v>
      </c>
      <c r="H2091" s="140">
        <v>0</v>
      </c>
      <c r="I2091" s="140">
        <v>0</v>
      </c>
      <c r="J2091" s="140">
        <v>32605649.100000001</v>
      </c>
      <c r="K2091" s="139" t="s">
        <v>4980</v>
      </c>
      <c r="L2091" s="139" t="s">
        <v>7</v>
      </c>
      <c r="M2091" s="202"/>
    </row>
    <row r="2092" spans="1:13" ht="20.100000000000001" customHeight="1" x14ac:dyDescent="0.25">
      <c r="A2092" s="139">
        <v>2439</v>
      </c>
      <c r="B2092" s="139" t="s">
        <v>7290</v>
      </c>
      <c r="C2092" s="139" t="s">
        <v>7272</v>
      </c>
      <c r="D2092" s="139">
        <v>38887.771000000001</v>
      </c>
      <c r="E2092" s="139">
        <v>900</v>
      </c>
      <c r="F2092" s="140">
        <v>34998993.899999999</v>
      </c>
      <c r="G2092" s="139">
        <v>0</v>
      </c>
      <c r="H2092" s="140">
        <v>0</v>
      </c>
      <c r="I2092" s="140">
        <v>0</v>
      </c>
      <c r="J2092" s="140">
        <v>34998993.899999999</v>
      </c>
      <c r="K2092" s="139" t="s">
        <v>4980</v>
      </c>
      <c r="L2092" s="139" t="s">
        <v>7</v>
      </c>
      <c r="M2092" s="202"/>
    </row>
    <row r="2093" spans="1:13" ht="20.100000000000001" customHeight="1" x14ac:dyDescent="0.25">
      <c r="A2093" s="139">
        <v>2440</v>
      </c>
      <c r="B2093" s="139" t="s">
        <v>7188</v>
      </c>
      <c r="C2093" s="139" t="s">
        <v>7272</v>
      </c>
      <c r="D2093" s="139">
        <v>224785.723</v>
      </c>
      <c r="E2093" s="139">
        <v>900</v>
      </c>
      <c r="F2093" s="140">
        <v>202307150.69999999</v>
      </c>
      <c r="G2093" s="139">
        <v>0</v>
      </c>
      <c r="H2093" s="140">
        <v>0</v>
      </c>
      <c r="I2093" s="140">
        <v>0</v>
      </c>
      <c r="J2093" s="140">
        <v>202307150.69999999</v>
      </c>
      <c r="K2093" s="139" t="s">
        <v>4982</v>
      </c>
      <c r="L2093" s="139" t="s">
        <v>7</v>
      </c>
      <c r="M2093" s="202"/>
    </row>
    <row r="2094" spans="1:13" ht="20.100000000000001" customHeight="1" x14ac:dyDescent="0.25">
      <c r="A2094" s="139">
        <v>2441</v>
      </c>
      <c r="B2094" s="139" t="s">
        <v>7291</v>
      </c>
      <c r="C2094" s="139" t="s">
        <v>7292</v>
      </c>
      <c r="D2094" s="139">
        <v>4225.8940000000002</v>
      </c>
      <c r="E2094" s="139">
        <v>417.15</v>
      </c>
      <c r="F2094" s="140">
        <v>1762831.68</v>
      </c>
      <c r="G2094" s="139">
        <v>0</v>
      </c>
      <c r="H2094" s="140">
        <v>0</v>
      </c>
      <c r="I2094" s="140">
        <v>0</v>
      </c>
      <c r="J2094" s="140">
        <v>1762831.68</v>
      </c>
      <c r="K2094" s="139" t="s">
        <v>4982</v>
      </c>
      <c r="L2094" s="139" t="s">
        <v>7</v>
      </c>
      <c r="M2094" s="202"/>
    </row>
    <row r="2095" spans="1:13" ht="20.100000000000001" customHeight="1" x14ac:dyDescent="0.25">
      <c r="A2095" s="139">
        <v>2442</v>
      </c>
      <c r="B2095" s="139" t="s">
        <v>7293</v>
      </c>
      <c r="C2095" s="139" t="s">
        <v>7294</v>
      </c>
      <c r="D2095" s="139">
        <v>18256.96</v>
      </c>
      <c r="E2095" s="139">
        <v>417.15</v>
      </c>
      <c r="F2095" s="140">
        <v>7615890.8600000003</v>
      </c>
      <c r="G2095" s="139">
        <v>0</v>
      </c>
      <c r="H2095" s="140">
        <v>0</v>
      </c>
      <c r="I2095" s="140">
        <v>0</v>
      </c>
      <c r="J2095" s="140">
        <v>7615890.8600000003</v>
      </c>
      <c r="K2095" s="139" t="s">
        <v>4982</v>
      </c>
      <c r="L2095" s="139" t="s">
        <v>7</v>
      </c>
      <c r="M2095" s="202"/>
    </row>
    <row r="2096" spans="1:13" ht="20.100000000000001" customHeight="1" x14ac:dyDescent="0.25">
      <c r="A2096" s="139">
        <v>2443</v>
      </c>
      <c r="B2096" s="139" t="s">
        <v>7295</v>
      </c>
      <c r="C2096" s="139" t="s">
        <v>7294</v>
      </c>
      <c r="D2096" s="139">
        <v>148.34100000000001</v>
      </c>
      <c r="E2096" s="139">
        <v>417.15</v>
      </c>
      <c r="F2096" s="140">
        <v>61880.45</v>
      </c>
      <c r="G2096" s="139">
        <v>0</v>
      </c>
      <c r="H2096" s="140">
        <v>0</v>
      </c>
      <c r="I2096" s="140">
        <v>0</v>
      </c>
      <c r="J2096" s="140">
        <v>61880.45</v>
      </c>
      <c r="K2096" s="139" t="s">
        <v>4982</v>
      </c>
      <c r="L2096" s="139" t="s">
        <v>7</v>
      </c>
      <c r="M2096" s="202"/>
    </row>
    <row r="2097" spans="1:13" ht="20.100000000000001" customHeight="1" x14ac:dyDescent="0.25">
      <c r="A2097" s="139">
        <v>2444</v>
      </c>
      <c r="B2097" s="139" t="s">
        <v>7296</v>
      </c>
      <c r="C2097" s="139" t="s">
        <v>7029</v>
      </c>
      <c r="D2097" s="139">
        <v>546.62199999999996</v>
      </c>
      <c r="E2097" s="139">
        <v>722</v>
      </c>
      <c r="F2097" s="140">
        <v>394661.08</v>
      </c>
      <c r="G2097" s="139">
        <v>0</v>
      </c>
      <c r="H2097" s="140">
        <v>0</v>
      </c>
      <c r="I2097" s="140">
        <v>0</v>
      </c>
      <c r="J2097" s="140">
        <v>394661.08</v>
      </c>
      <c r="K2097" s="139" t="s">
        <v>5155</v>
      </c>
      <c r="L2097" s="139" t="s">
        <v>7</v>
      </c>
      <c r="M2097" s="202"/>
    </row>
    <row r="2098" spans="1:13" ht="20.100000000000001" customHeight="1" x14ac:dyDescent="0.25">
      <c r="A2098" s="139">
        <v>2445</v>
      </c>
      <c r="B2098" s="139" t="s">
        <v>7297</v>
      </c>
      <c r="C2098" s="139" t="s">
        <v>7029</v>
      </c>
      <c r="D2098" s="139">
        <v>486.51100000000002</v>
      </c>
      <c r="E2098" s="139">
        <v>722</v>
      </c>
      <c r="F2098" s="140">
        <v>351260.94</v>
      </c>
      <c r="G2098" s="139">
        <v>0</v>
      </c>
      <c r="H2098" s="140">
        <v>0</v>
      </c>
      <c r="I2098" s="140">
        <v>0</v>
      </c>
      <c r="J2098" s="140">
        <v>351260.94</v>
      </c>
      <c r="K2098" s="139" t="s">
        <v>5155</v>
      </c>
      <c r="L2098" s="139" t="s">
        <v>7</v>
      </c>
      <c r="M2098" s="202"/>
    </row>
    <row r="2099" spans="1:13" ht="20.100000000000001" customHeight="1" x14ac:dyDescent="0.25">
      <c r="A2099" s="139">
        <v>2446</v>
      </c>
      <c r="B2099" s="139" t="s">
        <v>7298</v>
      </c>
      <c r="C2099" s="139" t="s">
        <v>5827</v>
      </c>
      <c r="D2099" s="139">
        <v>7127.1390000000001</v>
      </c>
      <c r="E2099" s="139">
        <v>1150</v>
      </c>
      <c r="F2099" s="140">
        <v>8196209.8499999996</v>
      </c>
      <c r="G2099" s="139">
        <v>0</v>
      </c>
      <c r="H2099" s="140">
        <v>0</v>
      </c>
      <c r="I2099" s="140">
        <v>0</v>
      </c>
      <c r="J2099" s="140">
        <v>8196209.8499999996</v>
      </c>
      <c r="K2099" s="139" t="s">
        <v>5010</v>
      </c>
      <c r="L2099" s="139" t="s">
        <v>7</v>
      </c>
      <c r="M2099" s="202"/>
    </row>
    <row r="2100" spans="1:13" ht="20.100000000000001" customHeight="1" x14ac:dyDescent="0.25">
      <c r="A2100" s="139">
        <v>2447</v>
      </c>
      <c r="B2100" s="139" t="s">
        <v>7299</v>
      </c>
      <c r="C2100" s="139" t="s">
        <v>5827</v>
      </c>
      <c r="D2100" s="139">
        <v>2162.9270000000001</v>
      </c>
      <c r="E2100" s="139">
        <v>1150</v>
      </c>
      <c r="F2100" s="140">
        <v>2487366.17</v>
      </c>
      <c r="G2100" s="139">
        <v>0</v>
      </c>
      <c r="H2100" s="140">
        <v>0</v>
      </c>
      <c r="I2100" s="140">
        <v>0</v>
      </c>
      <c r="J2100" s="140">
        <v>2487366.17</v>
      </c>
      <c r="K2100" s="139" t="s">
        <v>5010</v>
      </c>
      <c r="L2100" s="139" t="s">
        <v>7</v>
      </c>
      <c r="M2100" s="202"/>
    </row>
    <row r="2101" spans="1:13" ht="20.100000000000001" customHeight="1" x14ac:dyDescent="0.25">
      <c r="A2101" s="139">
        <v>2448</v>
      </c>
      <c r="B2101" s="139" t="s">
        <v>7300</v>
      </c>
      <c r="C2101" s="139" t="s">
        <v>5827</v>
      </c>
      <c r="D2101" s="139">
        <v>814.40300000000002</v>
      </c>
      <c r="E2101" s="139">
        <v>1150</v>
      </c>
      <c r="F2101" s="140">
        <v>936563.45</v>
      </c>
      <c r="G2101" s="139">
        <v>0</v>
      </c>
      <c r="H2101" s="140">
        <v>0</v>
      </c>
      <c r="I2101" s="140">
        <v>0</v>
      </c>
      <c r="J2101" s="140">
        <v>936563.45</v>
      </c>
      <c r="K2101" s="139" t="s">
        <v>5010</v>
      </c>
      <c r="L2101" s="139" t="s">
        <v>7</v>
      </c>
      <c r="M2101" s="202"/>
    </row>
    <row r="2102" spans="1:13" ht="20.100000000000001" customHeight="1" x14ac:dyDescent="0.25">
      <c r="A2102" s="139">
        <v>2449</v>
      </c>
      <c r="B2102" s="139" t="s">
        <v>7301</v>
      </c>
      <c r="C2102" s="139" t="s">
        <v>5827</v>
      </c>
      <c r="D2102" s="139">
        <v>17570.384999999998</v>
      </c>
      <c r="E2102" s="139">
        <v>1150</v>
      </c>
      <c r="F2102" s="140">
        <v>20205942.75</v>
      </c>
      <c r="G2102" s="139">
        <v>0</v>
      </c>
      <c r="H2102" s="140">
        <v>0</v>
      </c>
      <c r="I2102" s="140">
        <v>0</v>
      </c>
      <c r="J2102" s="140">
        <v>20205942.75</v>
      </c>
      <c r="K2102" s="139" t="s">
        <v>4980</v>
      </c>
      <c r="L2102" s="139" t="s">
        <v>7</v>
      </c>
      <c r="M2102" s="202"/>
    </row>
    <row r="2103" spans="1:13" ht="20.100000000000001" customHeight="1" x14ac:dyDescent="0.25">
      <c r="A2103" s="139">
        <v>2450</v>
      </c>
      <c r="B2103" s="139" t="s">
        <v>7302</v>
      </c>
      <c r="C2103" s="139" t="s">
        <v>5827</v>
      </c>
      <c r="D2103" s="139">
        <v>6907.87</v>
      </c>
      <c r="E2103" s="139">
        <v>1150</v>
      </c>
      <c r="F2103" s="140">
        <v>7944050.5</v>
      </c>
      <c r="G2103" s="139">
        <v>0</v>
      </c>
      <c r="H2103" s="140">
        <v>0</v>
      </c>
      <c r="I2103" s="140">
        <v>0</v>
      </c>
      <c r="J2103" s="140">
        <v>7944050.5</v>
      </c>
      <c r="K2103" s="139" t="s">
        <v>4980</v>
      </c>
      <c r="L2103" s="139" t="s">
        <v>7</v>
      </c>
      <c r="M2103" s="202"/>
    </row>
    <row r="2104" spans="1:13" ht="20.100000000000001" customHeight="1" x14ac:dyDescent="0.25">
      <c r="A2104" s="139">
        <v>2451</v>
      </c>
      <c r="B2104" s="139" t="s">
        <v>7303</v>
      </c>
      <c r="C2104" s="139" t="s">
        <v>5827</v>
      </c>
      <c r="D2104" s="139">
        <v>1115.098</v>
      </c>
      <c r="E2104" s="139">
        <v>1150</v>
      </c>
      <c r="F2104" s="140">
        <v>1282362.7</v>
      </c>
      <c r="G2104" s="139">
        <v>0</v>
      </c>
      <c r="H2104" s="140">
        <v>0</v>
      </c>
      <c r="I2104" s="140">
        <v>0</v>
      </c>
      <c r="J2104" s="140">
        <v>1282362.7</v>
      </c>
      <c r="K2104" s="139" t="s">
        <v>4980</v>
      </c>
      <c r="L2104" s="139" t="s">
        <v>7</v>
      </c>
      <c r="M2104" s="202"/>
    </row>
    <row r="2105" spans="1:13" ht="20.100000000000001" customHeight="1" x14ac:dyDescent="0.25">
      <c r="A2105" s="139">
        <v>2452</v>
      </c>
      <c r="B2105" s="139" t="s">
        <v>5456</v>
      </c>
      <c r="C2105" s="139" t="s">
        <v>5827</v>
      </c>
      <c r="D2105" s="139">
        <v>45801.813000000002</v>
      </c>
      <c r="E2105" s="139">
        <v>1150</v>
      </c>
      <c r="F2105" s="140">
        <v>52672084.950000003</v>
      </c>
      <c r="G2105" s="139">
        <v>0</v>
      </c>
      <c r="H2105" s="140">
        <v>0</v>
      </c>
      <c r="I2105" s="140">
        <v>0</v>
      </c>
      <c r="J2105" s="140">
        <v>52672084.950000003</v>
      </c>
      <c r="K2105" s="139" t="s">
        <v>4982</v>
      </c>
      <c r="L2105" s="139" t="s">
        <v>7</v>
      </c>
      <c r="M2105" s="202"/>
    </row>
    <row r="2106" spans="1:13" ht="20.100000000000001" customHeight="1" x14ac:dyDescent="0.25">
      <c r="A2106" s="139">
        <v>2453</v>
      </c>
      <c r="B2106" s="139" t="s">
        <v>7304</v>
      </c>
      <c r="C2106" s="139" t="s">
        <v>7305</v>
      </c>
      <c r="D2106" s="139">
        <v>715.60400000000004</v>
      </c>
      <c r="E2106" s="139">
        <v>260</v>
      </c>
      <c r="F2106" s="140">
        <v>186057.04</v>
      </c>
      <c r="G2106" s="139">
        <v>0</v>
      </c>
      <c r="H2106" s="140">
        <v>0</v>
      </c>
      <c r="I2106" s="140">
        <v>0</v>
      </c>
      <c r="J2106" s="140">
        <v>186057.04</v>
      </c>
      <c r="K2106" s="139" t="s">
        <v>4980</v>
      </c>
      <c r="L2106" s="139" t="s">
        <v>7</v>
      </c>
      <c r="M2106" s="202"/>
    </row>
    <row r="2107" spans="1:13" ht="20.100000000000001" customHeight="1" x14ac:dyDescent="0.25">
      <c r="A2107" s="139">
        <v>2454</v>
      </c>
      <c r="B2107" s="139" t="s">
        <v>7306</v>
      </c>
      <c r="C2107" s="139" t="s">
        <v>7307</v>
      </c>
      <c r="D2107" s="139">
        <v>3587.567</v>
      </c>
      <c r="E2107" s="139">
        <v>1500</v>
      </c>
      <c r="F2107" s="140">
        <v>5381350.5</v>
      </c>
      <c r="G2107" s="139">
        <v>0</v>
      </c>
      <c r="H2107" s="140">
        <v>0</v>
      </c>
      <c r="I2107" s="140">
        <v>0</v>
      </c>
      <c r="J2107" s="140">
        <v>5381350.5</v>
      </c>
      <c r="K2107" s="139" t="s">
        <v>5043</v>
      </c>
      <c r="L2107" s="139" t="s">
        <v>7</v>
      </c>
      <c r="M2107" s="202"/>
    </row>
    <row r="2108" spans="1:13" ht="20.100000000000001" customHeight="1" x14ac:dyDescent="0.25">
      <c r="A2108" s="139">
        <v>2455</v>
      </c>
      <c r="B2108" s="139" t="s">
        <v>7308</v>
      </c>
      <c r="C2108" s="139" t="s">
        <v>7307</v>
      </c>
      <c r="D2108" s="139">
        <v>1968.962</v>
      </c>
      <c r="E2108" s="139">
        <v>1500</v>
      </c>
      <c r="F2108" s="140">
        <v>2953443</v>
      </c>
      <c r="G2108" s="139">
        <v>0</v>
      </c>
      <c r="H2108" s="140">
        <v>0</v>
      </c>
      <c r="I2108" s="140">
        <v>0</v>
      </c>
      <c r="J2108" s="140">
        <v>2953443</v>
      </c>
      <c r="K2108" s="139" t="s">
        <v>5043</v>
      </c>
      <c r="L2108" s="139" t="s">
        <v>7</v>
      </c>
      <c r="M2108" s="202"/>
    </row>
    <row r="2109" spans="1:13" ht="20.100000000000001" customHeight="1" x14ac:dyDescent="0.25">
      <c r="A2109" s="139">
        <v>2456</v>
      </c>
      <c r="B2109" s="139" t="s">
        <v>7309</v>
      </c>
      <c r="C2109" s="139" t="s">
        <v>7307</v>
      </c>
      <c r="D2109" s="139">
        <v>838.745</v>
      </c>
      <c r="E2109" s="139">
        <v>1500</v>
      </c>
      <c r="F2109" s="140">
        <v>1258117.5</v>
      </c>
      <c r="G2109" s="139">
        <v>0</v>
      </c>
      <c r="H2109" s="140">
        <v>0</v>
      </c>
      <c r="I2109" s="140">
        <v>0</v>
      </c>
      <c r="J2109" s="140">
        <v>1258117.5</v>
      </c>
      <c r="K2109" s="139" t="s">
        <v>5043</v>
      </c>
      <c r="L2109" s="139" t="s">
        <v>7</v>
      </c>
      <c r="M2109" s="202"/>
    </row>
    <row r="2110" spans="1:13" ht="20.100000000000001" customHeight="1" x14ac:dyDescent="0.25">
      <c r="A2110" s="139">
        <v>2457</v>
      </c>
      <c r="B2110" s="139" t="s">
        <v>7310</v>
      </c>
      <c r="C2110" s="139" t="s">
        <v>7307</v>
      </c>
      <c r="D2110" s="139">
        <v>7648.47</v>
      </c>
      <c r="E2110" s="139">
        <v>1500</v>
      </c>
      <c r="F2110" s="140">
        <v>11472705</v>
      </c>
      <c r="G2110" s="139">
        <v>0</v>
      </c>
      <c r="H2110" s="140">
        <v>0</v>
      </c>
      <c r="I2110" s="140">
        <v>0</v>
      </c>
      <c r="J2110" s="140">
        <v>11472705</v>
      </c>
      <c r="K2110" s="139" t="s">
        <v>5043</v>
      </c>
      <c r="L2110" s="139" t="s">
        <v>7</v>
      </c>
      <c r="M2110" s="202"/>
    </row>
    <row r="2111" spans="1:13" ht="20.100000000000001" customHeight="1" x14ac:dyDescent="0.25">
      <c r="A2111" s="139">
        <v>2458</v>
      </c>
      <c r="B2111" s="139" t="s">
        <v>7311</v>
      </c>
      <c r="C2111" s="139" t="s">
        <v>7307</v>
      </c>
      <c r="D2111" s="139">
        <v>88.087999999999994</v>
      </c>
      <c r="E2111" s="139">
        <v>1500</v>
      </c>
      <c r="F2111" s="140">
        <v>132132</v>
      </c>
      <c r="G2111" s="139">
        <v>0</v>
      </c>
      <c r="H2111" s="140">
        <v>0</v>
      </c>
      <c r="I2111" s="140">
        <v>0</v>
      </c>
      <c r="J2111" s="140">
        <v>132132</v>
      </c>
      <c r="K2111" s="139" t="s">
        <v>5043</v>
      </c>
      <c r="L2111" s="139" t="s">
        <v>7</v>
      </c>
      <c r="M2111" s="202"/>
    </row>
    <row r="2112" spans="1:13" ht="20.100000000000001" customHeight="1" x14ac:dyDescent="0.25">
      <c r="A2112" s="139">
        <v>2459</v>
      </c>
      <c r="B2112" s="139" t="s">
        <v>7312</v>
      </c>
      <c r="C2112" s="139" t="s">
        <v>7307</v>
      </c>
      <c r="D2112" s="139">
        <v>132.15100000000001</v>
      </c>
      <c r="E2112" s="139">
        <v>1500</v>
      </c>
      <c r="F2112" s="140">
        <v>198226.5</v>
      </c>
      <c r="G2112" s="139">
        <v>0</v>
      </c>
      <c r="H2112" s="140">
        <v>0</v>
      </c>
      <c r="I2112" s="140">
        <v>0</v>
      </c>
      <c r="J2112" s="140">
        <v>198226.5</v>
      </c>
      <c r="K2112" s="139" t="s">
        <v>5043</v>
      </c>
      <c r="L2112" s="139" t="s">
        <v>7</v>
      </c>
      <c r="M2112" s="202"/>
    </row>
    <row r="2113" spans="1:13" ht="20.100000000000001" customHeight="1" x14ac:dyDescent="0.25">
      <c r="A2113" s="139">
        <v>2460</v>
      </c>
      <c r="B2113" s="139" t="s">
        <v>7313</v>
      </c>
      <c r="C2113" s="139" t="s">
        <v>7307</v>
      </c>
      <c r="D2113" s="139">
        <v>205.51499999999999</v>
      </c>
      <c r="E2113" s="139">
        <v>1500</v>
      </c>
      <c r="F2113" s="140">
        <v>308272.5</v>
      </c>
      <c r="G2113" s="139">
        <v>0</v>
      </c>
      <c r="H2113" s="140">
        <v>0</v>
      </c>
      <c r="I2113" s="140">
        <v>0</v>
      </c>
      <c r="J2113" s="140">
        <v>308272.5</v>
      </c>
      <c r="K2113" s="139" t="s">
        <v>5043</v>
      </c>
      <c r="L2113" s="139" t="s">
        <v>7</v>
      </c>
      <c r="M2113" s="202"/>
    </row>
    <row r="2114" spans="1:13" ht="20.100000000000001" customHeight="1" x14ac:dyDescent="0.25">
      <c r="A2114" s="139">
        <v>2461</v>
      </c>
      <c r="B2114" s="139" t="s">
        <v>7314</v>
      </c>
      <c r="C2114" s="139" t="s">
        <v>7307</v>
      </c>
      <c r="D2114" s="139">
        <v>775.81799999999998</v>
      </c>
      <c r="E2114" s="139">
        <v>1500</v>
      </c>
      <c r="F2114" s="140">
        <v>1163727</v>
      </c>
      <c r="G2114" s="139">
        <v>0</v>
      </c>
      <c r="H2114" s="140">
        <v>0</v>
      </c>
      <c r="I2114" s="140">
        <v>0</v>
      </c>
      <c r="J2114" s="140">
        <v>1163727</v>
      </c>
      <c r="K2114" s="139" t="s">
        <v>5043</v>
      </c>
      <c r="L2114" s="139" t="s">
        <v>7</v>
      </c>
      <c r="M2114" s="202"/>
    </row>
    <row r="2115" spans="1:13" ht="20.100000000000001" customHeight="1" x14ac:dyDescent="0.25">
      <c r="A2115" s="139">
        <v>2462</v>
      </c>
      <c r="B2115" s="139" t="s">
        <v>7315</v>
      </c>
      <c r="C2115" s="139" t="s">
        <v>7307</v>
      </c>
      <c r="D2115" s="139">
        <v>2047.2750000000001</v>
      </c>
      <c r="E2115" s="139">
        <v>1500</v>
      </c>
      <c r="F2115" s="140">
        <v>3070912.5</v>
      </c>
      <c r="G2115" s="139">
        <v>0</v>
      </c>
      <c r="H2115" s="140">
        <v>0</v>
      </c>
      <c r="I2115" s="140">
        <v>0</v>
      </c>
      <c r="J2115" s="140">
        <v>3070912.5</v>
      </c>
      <c r="K2115" s="139" t="s">
        <v>5043</v>
      </c>
      <c r="L2115" s="139" t="s">
        <v>7</v>
      </c>
      <c r="M2115" s="202"/>
    </row>
    <row r="2116" spans="1:13" ht="20.100000000000001" customHeight="1" x14ac:dyDescent="0.25">
      <c r="A2116" s="139">
        <v>2463</v>
      </c>
      <c r="B2116" s="139" t="s">
        <v>7316</v>
      </c>
      <c r="C2116" s="139" t="s">
        <v>7307</v>
      </c>
      <c r="D2116" s="139">
        <v>13025.852000000001</v>
      </c>
      <c r="E2116" s="139">
        <v>1500</v>
      </c>
      <c r="F2116" s="140">
        <v>19538778</v>
      </c>
      <c r="G2116" s="139">
        <v>0</v>
      </c>
      <c r="H2116" s="140">
        <v>0</v>
      </c>
      <c r="I2116" s="140">
        <v>0</v>
      </c>
      <c r="J2116" s="140">
        <v>19538778</v>
      </c>
      <c r="K2116" s="139" t="s">
        <v>5043</v>
      </c>
      <c r="L2116" s="139" t="s">
        <v>7</v>
      </c>
      <c r="M2116" s="202"/>
    </row>
    <row r="2117" spans="1:13" ht="20.100000000000001" customHeight="1" x14ac:dyDescent="0.25">
      <c r="A2117" s="139">
        <v>2464</v>
      </c>
      <c r="B2117" s="139" t="s">
        <v>7317</v>
      </c>
      <c r="C2117" s="139" t="s">
        <v>7307</v>
      </c>
      <c r="D2117" s="139">
        <v>1867.05</v>
      </c>
      <c r="E2117" s="139">
        <v>1500</v>
      </c>
      <c r="F2117" s="140">
        <v>2800575</v>
      </c>
      <c r="G2117" s="139">
        <v>0</v>
      </c>
      <c r="H2117" s="140">
        <v>0</v>
      </c>
      <c r="I2117" s="140">
        <v>0</v>
      </c>
      <c r="J2117" s="140">
        <v>2800575</v>
      </c>
      <c r="K2117" s="139" t="s">
        <v>5043</v>
      </c>
      <c r="L2117" s="139" t="s">
        <v>7</v>
      </c>
      <c r="M2117" s="202"/>
    </row>
    <row r="2118" spans="1:13" ht="20.100000000000001" customHeight="1" x14ac:dyDescent="0.25">
      <c r="A2118" s="139">
        <v>2465</v>
      </c>
      <c r="B2118" s="139" t="s">
        <v>7318</v>
      </c>
      <c r="C2118" s="139" t="s">
        <v>7307</v>
      </c>
      <c r="D2118" s="139">
        <v>14860.277</v>
      </c>
      <c r="E2118" s="139">
        <v>1500</v>
      </c>
      <c r="F2118" s="140">
        <v>22290415.5</v>
      </c>
      <c r="G2118" s="139">
        <v>0</v>
      </c>
      <c r="H2118" s="140">
        <v>0</v>
      </c>
      <c r="I2118" s="140">
        <v>0</v>
      </c>
      <c r="J2118" s="140">
        <v>22290415.5</v>
      </c>
      <c r="K2118" s="139" t="s">
        <v>5043</v>
      </c>
      <c r="L2118" s="139" t="s">
        <v>7</v>
      </c>
      <c r="M2118" s="202"/>
    </row>
    <row r="2119" spans="1:13" ht="20.100000000000001" customHeight="1" x14ac:dyDescent="0.25">
      <c r="A2119" s="139">
        <v>2467</v>
      </c>
      <c r="B2119" s="139" t="s">
        <v>7320</v>
      </c>
      <c r="C2119" s="139" t="s">
        <v>7307</v>
      </c>
      <c r="D2119" s="139">
        <v>13800.68</v>
      </c>
      <c r="E2119" s="139">
        <v>1500</v>
      </c>
      <c r="F2119" s="140">
        <v>20701020</v>
      </c>
      <c r="G2119" s="139">
        <v>0</v>
      </c>
      <c r="H2119" s="140">
        <v>0</v>
      </c>
      <c r="I2119" s="140">
        <v>0</v>
      </c>
      <c r="J2119" s="140">
        <v>20701020</v>
      </c>
      <c r="K2119" s="139" t="s">
        <v>4980</v>
      </c>
      <c r="L2119" s="139" t="s">
        <v>7</v>
      </c>
      <c r="M2119" s="202"/>
    </row>
    <row r="2120" spans="1:13" ht="20.100000000000001" customHeight="1" x14ac:dyDescent="0.25">
      <c r="A2120" s="139">
        <v>2468</v>
      </c>
      <c r="B2120" s="139" t="s">
        <v>7321</v>
      </c>
      <c r="C2120" s="139" t="s">
        <v>7307</v>
      </c>
      <c r="D2120" s="139">
        <v>3447.1970000000001</v>
      </c>
      <c r="E2120" s="139">
        <v>1500</v>
      </c>
      <c r="F2120" s="140">
        <v>5170795.5</v>
      </c>
      <c r="G2120" s="139">
        <v>0</v>
      </c>
      <c r="H2120" s="140">
        <v>0</v>
      </c>
      <c r="I2120" s="140">
        <v>0</v>
      </c>
      <c r="J2120" s="140">
        <v>5170795.5</v>
      </c>
      <c r="K2120" s="139" t="s">
        <v>4980</v>
      </c>
      <c r="L2120" s="139" t="s">
        <v>7</v>
      </c>
      <c r="M2120" s="202"/>
    </row>
    <row r="2121" spans="1:13" ht="20.100000000000001" customHeight="1" x14ac:dyDescent="0.25">
      <c r="A2121" s="139">
        <v>2469</v>
      </c>
      <c r="B2121" s="139" t="s">
        <v>7322</v>
      </c>
      <c r="C2121" s="139" t="s">
        <v>7307</v>
      </c>
      <c r="D2121" s="139">
        <v>147.304</v>
      </c>
      <c r="E2121" s="139">
        <v>1500</v>
      </c>
      <c r="F2121" s="140">
        <v>220956</v>
      </c>
      <c r="G2121" s="139">
        <v>0</v>
      </c>
      <c r="H2121" s="140">
        <v>0</v>
      </c>
      <c r="I2121" s="140">
        <v>0</v>
      </c>
      <c r="J2121" s="140">
        <v>220956</v>
      </c>
      <c r="K2121" s="139" t="s">
        <v>5229</v>
      </c>
      <c r="L2121" s="139" t="s">
        <v>7</v>
      </c>
      <c r="M2121" s="202"/>
    </row>
    <row r="2122" spans="1:13" ht="20.100000000000001" customHeight="1" x14ac:dyDescent="0.25">
      <c r="A2122" s="139">
        <v>2470</v>
      </c>
      <c r="B2122" s="139" t="s">
        <v>7323</v>
      </c>
      <c r="C2122" s="139" t="s">
        <v>7307</v>
      </c>
      <c r="D2122" s="139">
        <v>133.13499999999999</v>
      </c>
      <c r="E2122" s="139">
        <v>1500</v>
      </c>
      <c r="F2122" s="140">
        <v>199702.5</v>
      </c>
      <c r="G2122" s="139">
        <v>0</v>
      </c>
      <c r="H2122" s="140">
        <v>0</v>
      </c>
      <c r="I2122" s="140">
        <v>0</v>
      </c>
      <c r="J2122" s="140">
        <v>199702.5</v>
      </c>
      <c r="K2122" s="139" t="s">
        <v>5229</v>
      </c>
      <c r="L2122" s="139" t="s">
        <v>7</v>
      </c>
      <c r="M2122" s="202"/>
    </row>
    <row r="2123" spans="1:13" ht="20.100000000000001" customHeight="1" x14ac:dyDescent="0.25">
      <c r="A2123" s="139">
        <v>2471</v>
      </c>
      <c r="B2123" s="139" t="s">
        <v>7324</v>
      </c>
      <c r="C2123" s="139" t="s">
        <v>7307</v>
      </c>
      <c r="D2123" s="139">
        <v>142.40600000000001</v>
      </c>
      <c r="E2123" s="139">
        <v>1500</v>
      </c>
      <c r="F2123" s="140">
        <v>213609</v>
      </c>
      <c r="G2123" s="139">
        <v>0</v>
      </c>
      <c r="H2123" s="140">
        <v>0</v>
      </c>
      <c r="I2123" s="140">
        <v>0</v>
      </c>
      <c r="J2123" s="140">
        <v>213609</v>
      </c>
      <c r="K2123" s="139" t="s">
        <v>5229</v>
      </c>
      <c r="L2123" s="139" t="s">
        <v>7</v>
      </c>
      <c r="M2123" s="202"/>
    </row>
    <row r="2124" spans="1:13" ht="20.100000000000001" customHeight="1" x14ac:dyDescent="0.25">
      <c r="A2124" s="139">
        <v>2472</v>
      </c>
      <c r="B2124" s="139" t="s">
        <v>5384</v>
      </c>
      <c r="C2124" s="139" t="s">
        <v>7307</v>
      </c>
      <c r="D2124" s="139">
        <v>80084.482000000004</v>
      </c>
      <c r="E2124" s="139">
        <v>1500</v>
      </c>
      <c r="F2124" s="140">
        <v>120126723</v>
      </c>
      <c r="G2124" s="139">
        <v>0</v>
      </c>
      <c r="H2124" s="140">
        <v>0</v>
      </c>
      <c r="I2124" s="140">
        <v>0</v>
      </c>
      <c r="J2124" s="140">
        <v>120126723</v>
      </c>
      <c r="K2124" s="139" t="s">
        <v>4982</v>
      </c>
      <c r="L2124" s="139" t="s">
        <v>7</v>
      </c>
      <c r="M2124" s="202"/>
    </row>
    <row r="2125" spans="1:13" ht="20.100000000000001" customHeight="1" x14ac:dyDescent="0.25">
      <c r="A2125" s="139">
        <v>2473</v>
      </c>
      <c r="B2125" s="139" t="s">
        <v>7325</v>
      </c>
      <c r="C2125" s="139" t="s">
        <v>7326</v>
      </c>
      <c r="D2125" s="139">
        <v>29.89</v>
      </c>
      <c r="E2125" s="139">
        <v>1200</v>
      </c>
      <c r="F2125" s="140">
        <v>35868</v>
      </c>
      <c r="G2125" s="139">
        <v>0</v>
      </c>
      <c r="H2125" s="140">
        <v>0</v>
      </c>
      <c r="I2125" s="140">
        <v>0</v>
      </c>
      <c r="J2125" s="140">
        <v>35868</v>
      </c>
      <c r="K2125" s="139" t="s">
        <v>5229</v>
      </c>
      <c r="L2125" s="139" t="s">
        <v>7</v>
      </c>
      <c r="M2125" s="202"/>
    </row>
    <row r="2126" spans="1:13" ht="20.100000000000001" customHeight="1" x14ac:dyDescent="0.25">
      <c r="A2126" s="139">
        <v>2474</v>
      </c>
      <c r="B2126" s="139" t="s">
        <v>7327</v>
      </c>
      <c r="C2126" s="139" t="s">
        <v>7326</v>
      </c>
      <c r="D2126" s="139">
        <v>235.84800000000001</v>
      </c>
      <c r="E2126" s="139">
        <v>1200</v>
      </c>
      <c r="F2126" s="140">
        <v>283017.59999999998</v>
      </c>
      <c r="G2126" s="139">
        <v>0</v>
      </c>
      <c r="H2126" s="140">
        <v>0</v>
      </c>
      <c r="I2126" s="140">
        <v>0</v>
      </c>
      <c r="J2126" s="140">
        <v>283017.59999999998</v>
      </c>
      <c r="K2126" s="139" t="s">
        <v>5229</v>
      </c>
      <c r="L2126" s="139" t="s">
        <v>7</v>
      </c>
      <c r="M2126" s="202"/>
    </row>
    <row r="2127" spans="1:13" ht="20.100000000000001" customHeight="1" x14ac:dyDescent="0.25">
      <c r="A2127" s="139">
        <v>2475</v>
      </c>
      <c r="B2127" s="139" t="s">
        <v>7328</v>
      </c>
      <c r="C2127" s="139" t="s">
        <v>7326</v>
      </c>
      <c r="D2127" s="139">
        <v>123.194</v>
      </c>
      <c r="E2127" s="139">
        <v>1200</v>
      </c>
      <c r="F2127" s="140">
        <v>147832.79999999999</v>
      </c>
      <c r="G2127" s="139">
        <v>0</v>
      </c>
      <c r="H2127" s="140">
        <v>0</v>
      </c>
      <c r="I2127" s="140">
        <v>0</v>
      </c>
      <c r="J2127" s="140">
        <v>147832.79999999999</v>
      </c>
      <c r="K2127" s="139" t="s">
        <v>5229</v>
      </c>
      <c r="L2127" s="139" t="s">
        <v>7</v>
      </c>
      <c r="M2127" s="202"/>
    </row>
    <row r="2128" spans="1:13" ht="20.100000000000001" customHeight="1" x14ac:dyDescent="0.25">
      <c r="A2128" s="139">
        <v>2476</v>
      </c>
      <c r="B2128" s="139" t="s">
        <v>7329</v>
      </c>
      <c r="C2128" s="139" t="s">
        <v>7326</v>
      </c>
      <c r="D2128" s="139">
        <v>123.643</v>
      </c>
      <c r="E2128" s="139">
        <v>1200</v>
      </c>
      <c r="F2128" s="140">
        <v>148371.6</v>
      </c>
      <c r="G2128" s="139">
        <v>0</v>
      </c>
      <c r="H2128" s="140">
        <v>0</v>
      </c>
      <c r="I2128" s="140">
        <v>0</v>
      </c>
      <c r="J2128" s="140">
        <v>148371.6</v>
      </c>
      <c r="K2128" s="139" t="s">
        <v>5229</v>
      </c>
      <c r="L2128" s="139" t="s">
        <v>7</v>
      </c>
      <c r="M2128" s="202"/>
    </row>
    <row r="2129" spans="1:13" ht="20.100000000000001" customHeight="1" x14ac:dyDescent="0.25">
      <c r="A2129" s="139">
        <v>2477</v>
      </c>
      <c r="B2129" s="139" t="s">
        <v>7330</v>
      </c>
      <c r="C2129" s="139" t="s">
        <v>7326</v>
      </c>
      <c r="D2129" s="139">
        <v>294.05399999999997</v>
      </c>
      <c r="E2129" s="139">
        <v>1200</v>
      </c>
      <c r="F2129" s="140">
        <v>352864.8</v>
      </c>
      <c r="G2129" s="139">
        <v>0</v>
      </c>
      <c r="H2129" s="140">
        <v>0</v>
      </c>
      <c r="I2129" s="140">
        <v>0</v>
      </c>
      <c r="J2129" s="140">
        <v>352864.8</v>
      </c>
      <c r="K2129" s="139" t="s">
        <v>5229</v>
      </c>
      <c r="L2129" s="139" t="s">
        <v>7</v>
      </c>
      <c r="M2129" s="202"/>
    </row>
    <row r="2130" spans="1:13" ht="20.100000000000001" customHeight="1" x14ac:dyDescent="0.25">
      <c r="A2130" s="139">
        <v>2478</v>
      </c>
      <c r="B2130" s="139" t="s">
        <v>7331</v>
      </c>
      <c r="C2130" s="139" t="s">
        <v>7326</v>
      </c>
      <c r="D2130" s="139">
        <v>118.822</v>
      </c>
      <c r="E2130" s="139">
        <v>1200</v>
      </c>
      <c r="F2130" s="140">
        <v>142586.4</v>
      </c>
      <c r="G2130" s="139">
        <v>0</v>
      </c>
      <c r="H2130" s="140">
        <v>0</v>
      </c>
      <c r="I2130" s="140">
        <v>0</v>
      </c>
      <c r="J2130" s="140">
        <v>142586.4</v>
      </c>
      <c r="K2130" s="139" t="s">
        <v>5229</v>
      </c>
      <c r="L2130" s="139" t="s">
        <v>7</v>
      </c>
      <c r="M2130" s="202"/>
    </row>
    <row r="2131" spans="1:13" ht="20.100000000000001" customHeight="1" x14ac:dyDescent="0.25">
      <c r="A2131" s="139">
        <v>2479</v>
      </c>
      <c r="B2131" s="139" t="s">
        <v>7332</v>
      </c>
      <c r="C2131" s="139" t="s">
        <v>7326</v>
      </c>
      <c r="D2131" s="139">
        <v>737.875</v>
      </c>
      <c r="E2131" s="139">
        <v>1200</v>
      </c>
      <c r="F2131" s="140">
        <v>885450</v>
      </c>
      <c r="G2131" s="139">
        <v>0</v>
      </c>
      <c r="H2131" s="140">
        <v>0</v>
      </c>
      <c r="I2131" s="140">
        <v>0</v>
      </c>
      <c r="J2131" s="140">
        <v>885450</v>
      </c>
      <c r="K2131" s="139" t="s">
        <v>5229</v>
      </c>
      <c r="L2131" s="139" t="s">
        <v>7</v>
      </c>
      <c r="M2131" s="202"/>
    </row>
    <row r="2132" spans="1:13" ht="20.100000000000001" customHeight="1" x14ac:dyDescent="0.25">
      <c r="A2132" s="139">
        <v>2480</v>
      </c>
      <c r="B2132" s="139" t="s">
        <v>7333</v>
      </c>
      <c r="C2132" s="139" t="s">
        <v>7326</v>
      </c>
      <c r="D2132" s="139">
        <v>119.74</v>
      </c>
      <c r="E2132" s="139">
        <v>1200</v>
      </c>
      <c r="F2132" s="140">
        <v>143688</v>
      </c>
      <c r="G2132" s="139">
        <v>0</v>
      </c>
      <c r="H2132" s="140">
        <v>0</v>
      </c>
      <c r="I2132" s="140">
        <v>0</v>
      </c>
      <c r="J2132" s="140">
        <v>143688</v>
      </c>
      <c r="K2132" s="139" t="s">
        <v>5229</v>
      </c>
      <c r="L2132" s="139" t="s">
        <v>7</v>
      </c>
      <c r="M2132" s="202"/>
    </row>
    <row r="2133" spans="1:13" ht="20.100000000000001" customHeight="1" x14ac:dyDescent="0.25">
      <c r="A2133" s="139">
        <v>2481</v>
      </c>
      <c r="B2133" s="139" t="s">
        <v>7334</v>
      </c>
      <c r="C2133" s="139" t="s">
        <v>7326</v>
      </c>
      <c r="D2133" s="139">
        <v>102.187</v>
      </c>
      <c r="E2133" s="139">
        <v>1200</v>
      </c>
      <c r="F2133" s="140">
        <v>122624.4</v>
      </c>
      <c r="G2133" s="139">
        <v>0</v>
      </c>
      <c r="H2133" s="140">
        <v>0</v>
      </c>
      <c r="I2133" s="140">
        <v>0</v>
      </c>
      <c r="J2133" s="140">
        <v>122624.4</v>
      </c>
      <c r="K2133" s="139" t="s">
        <v>5229</v>
      </c>
      <c r="L2133" s="139" t="s">
        <v>7</v>
      </c>
      <c r="M2133" s="202"/>
    </row>
    <row r="2134" spans="1:13" ht="20.100000000000001" customHeight="1" x14ac:dyDescent="0.25">
      <c r="A2134" s="139">
        <v>2482</v>
      </c>
      <c r="B2134" s="139" t="s">
        <v>6922</v>
      </c>
      <c r="C2134" s="139" t="s">
        <v>7326</v>
      </c>
      <c r="D2134" s="139">
        <v>200544.24400000001</v>
      </c>
      <c r="E2134" s="139">
        <v>1200</v>
      </c>
      <c r="F2134" s="140">
        <v>240653092.80000001</v>
      </c>
      <c r="G2134" s="139">
        <v>0</v>
      </c>
      <c r="H2134" s="140">
        <v>0</v>
      </c>
      <c r="I2134" s="140">
        <v>0</v>
      </c>
      <c r="J2134" s="140">
        <v>240653092.80000001</v>
      </c>
      <c r="K2134" s="139" t="s">
        <v>4982</v>
      </c>
      <c r="L2134" s="139" t="s">
        <v>7</v>
      </c>
      <c r="M2134" s="202"/>
    </row>
    <row r="2135" spans="1:13" ht="20.100000000000001" customHeight="1" x14ac:dyDescent="0.25">
      <c r="A2135" s="139">
        <v>2483</v>
      </c>
      <c r="B2135" s="139" t="s">
        <v>7335</v>
      </c>
      <c r="C2135" s="139" t="s">
        <v>5000</v>
      </c>
      <c r="D2135" s="139">
        <v>3080.029</v>
      </c>
      <c r="E2135" s="139">
        <v>1200</v>
      </c>
      <c r="F2135" s="140">
        <v>3696034.8</v>
      </c>
      <c r="G2135" s="139">
        <v>0</v>
      </c>
      <c r="H2135" s="140">
        <v>0</v>
      </c>
      <c r="I2135" s="140">
        <v>0</v>
      </c>
      <c r="J2135" s="140">
        <v>3696034.8</v>
      </c>
      <c r="K2135" s="139" t="s">
        <v>4978</v>
      </c>
      <c r="L2135" s="139" t="s">
        <v>7</v>
      </c>
      <c r="M2135" s="202"/>
    </row>
    <row r="2136" spans="1:13" ht="20.100000000000001" customHeight="1" x14ac:dyDescent="0.25">
      <c r="A2136" s="139">
        <v>2484</v>
      </c>
      <c r="B2136" s="139" t="s">
        <v>7336</v>
      </c>
      <c r="C2136" s="139" t="s">
        <v>5000</v>
      </c>
      <c r="D2136" s="139">
        <v>787.82600000000002</v>
      </c>
      <c r="E2136" s="139">
        <v>1200</v>
      </c>
      <c r="F2136" s="140">
        <v>945391.2</v>
      </c>
      <c r="G2136" s="139">
        <v>0</v>
      </c>
      <c r="H2136" s="140">
        <v>0</v>
      </c>
      <c r="I2136" s="140">
        <v>0</v>
      </c>
      <c r="J2136" s="140">
        <v>945391.2</v>
      </c>
      <c r="K2136" s="139" t="s">
        <v>4978</v>
      </c>
      <c r="L2136" s="139" t="s">
        <v>7</v>
      </c>
      <c r="M2136" s="202"/>
    </row>
    <row r="2137" spans="1:13" ht="20.100000000000001" customHeight="1" x14ac:dyDescent="0.25">
      <c r="A2137" s="139">
        <v>2485</v>
      </c>
      <c r="B2137" s="139" t="s">
        <v>7337</v>
      </c>
      <c r="C2137" s="139" t="s">
        <v>5000</v>
      </c>
      <c r="D2137" s="139">
        <v>962.68</v>
      </c>
      <c r="E2137" s="139">
        <v>1200</v>
      </c>
      <c r="F2137" s="140">
        <v>1155216</v>
      </c>
      <c r="G2137" s="139">
        <v>0</v>
      </c>
      <c r="H2137" s="140">
        <v>0</v>
      </c>
      <c r="I2137" s="140">
        <v>0</v>
      </c>
      <c r="J2137" s="140">
        <v>1155216</v>
      </c>
      <c r="K2137" s="139" t="s">
        <v>4978</v>
      </c>
      <c r="L2137" s="139" t="s">
        <v>7</v>
      </c>
      <c r="M2137" s="202"/>
    </row>
    <row r="2138" spans="1:13" ht="20.100000000000001" customHeight="1" x14ac:dyDescent="0.25">
      <c r="A2138" s="139">
        <v>2486</v>
      </c>
      <c r="B2138" s="139" t="s">
        <v>7338</v>
      </c>
      <c r="C2138" s="139" t="s">
        <v>5000</v>
      </c>
      <c r="D2138" s="139">
        <v>1852.242</v>
      </c>
      <c r="E2138" s="139">
        <v>1200</v>
      </c>
      <c r="F2138" s="140">
        <v>2222690.4</v>
      </c>
      <c r="G2138" s="139">
        <v>0</v>
      </c>
      <c r="H2138" s="140">
        <v>0</v>
      </c>
      <c r="I2138" s="140">
        <v>0</v>
      </c>
      <c r="J2138" s="140">
        <v>2222690.4</v>
      </c>
      <c r="K2138" s="139" t="s">
        <v>4978</v>
      </c>
      <c r="L2138" s="139" t="s">
        <v>7</v>
      </c>
      <c r="M2138" s="202"/>
    </row>
    <row r="2139" spans="1:13" ht="20.100000000000001" customHeight="1" x14ac:dyDescent="0.25">
      <c r="A2139" s="139">
        <v>2487</v>
      </c>
      <c r="B2139" s="139" t="s">
        <v>7339</v>
      </c>
      <c r="C2139" s="139" t="s">
        <v>5000</v>
      </c>
      <c r="D2139" s="139">
        <v>5544.165</v>
      </c>
      <c r="E2139" s="139">
        <v>1200</v>
      </c>
      <c r="F2139" s="140">
        <v>6652998</v>
      </c>
      <c r="G2139" s="139">
        <v>0</v>
      </c>
      <c r="H2139" s="140">
        <v>0</v>
      </c>
      <c r="I2139" s="140">
        <v>0</v>
      </c>
      <c r="J2139" s="140">
        <v>6652998</v>
      </c>
      <c r="K2139" s="139" t="s">
        <v>4978</v>
      </c>
      <c r="L2139" s="139" t="s">
        <v>7</v>
      </c>
      <c r="M2139" s="202"/>
    </row>
    <row r="2140" spans="1:13" ht="20.100000000000001" customHeight="1" x14ac:dyDescent="0.25">
      <c r="A2140" s="139">
        <v>2488</v>
      </c>
      <c r="B2140" s="139" t="s">
        <v>7340</v>
      </c>
      <c r="C2140" s="139" t="s">
        <v>5000</v>
      </c>
      <c r="D2140" s="139">
        <v>88215.736000000004</v>
      </c>
      <c r="E2140" s="139">
        <v>1200</v>
      </c>
      <c r="F2140" s="140">
        <v>105858883.2</v>
      </c>
      <c r="G2140" s="139">
        <v>0</v>
      </c>
      <c r="H2140" s="140">
        <v>0</v>
      </c>
      <c r="I2140" s="140">
        <v>0</v>
      </c>
      <c r="J2140" s="140">
        <v>105858883.2</v>
      </c>
      <c r="K2140" s="139" t="s">
        <v>5043</v>
      </c>
      <c r="L2140" s="139" t="s">
        <v>7</v>
      </c>
      <c r="M2140" s="202"/>
    </row>
    <row r="2141" spans="1:13" ht="20.100000000000001" customHeight="1" x14ac:dyDescent="0.25">
      <c r="A2141" s="139">
        <v>2489</v>
      </c>
      <c r="B2141" s="139" t="s">
        <v>7341</v>
      </c>
      <c r="C2141" s="139" t="s">
        <v>5000</v>
      </c>
      <c r="D2141" s="139">
        <v>5203.7650000000003</v>
      </c>
      <c r="E2141" s="139">
        <v>1200</v>
      </c>
      <c r="F2141" s="140">
        <v>6244518</v>
      </c>
      <c r="G2141" s="139">
        <v>0</v>
      </c>
      <c r="H2141" s="140">
        <v>0</v>
      </c>
      <c r="I2141" s="140">
        <v>0</v>
      </c>
      <c r="J2141" s="140">
        <v>6244518</v>
      </c>
      <c r="K2141" s="139" t="s">
        <v>5043</v>
      </c>
      <c r="L2141" s="139" t="s">
        <v>7</v>
      </c>
      <c r="M2141" s="202"/>
    </row>
    <row r="2142" spans="1:13" ht="20.100000000000001" customHeight="1" x14ac:dyDescent="0.25">
      <c r="A2142" s="139">
        <v>2490</v>
      </c>
      <c r="B2142" s="139" t="s">
        <v>7342</v>
      </c>
      <c r="C2142" s="139" t="s">
        <v>5000</v>
      </c>
      <c r="D2142" s="139">
        <v>4742.0820000000003</v>
      </c>
      <c r="E2142" s="139">
        <v>1200</v>
      </c>
      <c r="F2142" s="140">
        <v>5690498.4000000004</v>
      </c>
      <c r="G2142" s="139">
        <v>0</v>
      </c>
      <c r="H2142" s="140">
        <v>0</v>
      </c>
      <c r="I2142" s="140">
        <v>0</v>
      </c>
      <c r="J2142" s="140">
        <v>5690498.4000000004</v>
      </c>
      <c r="K2142" s="139" t="s">
        <v>5043</v>
      </c>
      <c r="L2142" s="139" t="s">
        <v>7</v>
      </c>
      <c r="M2142" s="202"/>
    </row>
    <row r="2143" spans="1:13" ht="20.100000000000001" customHeight="1" x14ac:dyDescent="0.25">
      <c r="A2143" s="139">
        <v>2491</v>
      </c>
      <c r="B2143" s="139" t="s">
        <v>7343</v>
      </c>
      <c r="C2143" s="139" t="s">
        <v>5000</v>
      </c>
      <c r="D2143" s="139">
        <v>24542.969000000001</v>
      </c>
      <c r="E2143" s="139">
        <v>1200</v>
      </c>
      <c r="F2143" s="140">
        <v>29451562.800000001</v>
      </c>
      <c r="G2143" s="139">
        <v>0</v>
      </c>
      <c r="H2143" s="140">
        <v>0</v>
      </c>
      <c r="I2143" s="140">
        <v>0</v>
      </c>
      <c r="J2143" s="140">
        <v>29451562.800000001</v>
      </c>
      <c r="K2143" s="139" t="s">
        <v>5043</v>
      </c>
      <c r="L2143" s="139" t="s">
        <v>7</v>
      </c>
      <c r="M2143" s="202"/>
    </row>
    <row r="2144" spans="1:13" ht="20.100000000000001" customHeight="1" x14ac:dyDescent="0.25">
      <c r="A2144" s="139">
        <v>2492</v>
      </c>
      <c r="B2144" s="139" t="s">
        <v>7344</v>
      </c>
      <c r="C2144" s="139" t="s">
        <v>5000</v>
      </c>
      <c r="D2144" s="139">
        <v>1123.5809999999999</v>
      </c>
      <c r="E2144" s="139">
        <v>1200</v>
      </c>
      <c r="F2144" s="140">
        <v>1348297.2</v>
      </c>
      <c r="G2144" s="139">
        <v>0</v>
      </c>
      <c r="H2144" s="140">
        <v>0</v>
      </c>
      <c r="I2144" s="140">
        <v>0</v>
      </c>
      <c r="J2144" s="140">
        <v>1348297.2</v>
      </c>
      <c r="K2144" s="139" t="s">
        <v>5043</v>
      </c>
      <c r="L2144" s="139" t="s">
        <v>7</v>
      </c>
      <c r="M2144" s="202"/>
    </row>
    <row r="2145" spans="1:13" ht="20.100000000000001" customHeight="1" x14ac:dyDescent="0.25">
      <c r="A2145" s="139">
        <v>2493</v>
      </c>
      <c r="B2145" s="139" t="s">
        <v>7345</v>
      </c>
      <c r="C2145" s="139" t="s">
        <v>5000</v>
      </c>
      <c r="D2145" s="139">
        <v>2547.8110000000001</v>
      </c>
      <c r="E2145" s="139">
        <v>1200</v>
      </c>
      <c r="F2145" s="140">
        <v>3057373.2</v>
      </c>
      <c r="G2145" s="139">
        <v>0</v>
      </c>
      <c r="H2145" s="140">
        <v>0</v>
      </c>
      <c r="I2145" s="140">
        <v>0</v>
      </c>
      <c r="J2145" s="140">
        <v>3057373.2</v>
      </c>
      <c r="K2145" s="139" t="s">
        <v>5043</v>
      </c>
      <c r="L2145" s="139" t="s">
        <v>7</v>
      </c>
      <c r="M2145" s="202"/>
    </row>
    <row r="2146" spans="1:13" ht="20.100000000000001" customHeight="1" x14ac:dyDescent="0.25">
      <c r="A2146" s="139">
        <v>2494</v>
      </c>
      <c r="B2146" s="139" t="s">
        <v>7346</v>
      </c>
      <c r="C2146" s="139" t="s">
        <v>5000</v>
      </c>
      <c r="D2146" s="139">
        <v>600.99</v>
      </c>
      <c r="E2146" s="139">
        <v>1200</v>
      </c>
      <c r="F2146" s="140">
        <v>721188</v>
      </c>
      <c r="G2146" s="139">
        <v>0</v>
      </c>
      <c r="H2146" s="140">
        <v>0</v>
      </c>
      <c r="I2146" s="140">
        <v>0</v>
      </c>
      <c r="J2146" s="140">
        <v>721188</v>
      </c>
      <c r="K2146" s="139" t="s">
        <v>5043</v>
      </c>
      <c r="L2146" s="139" t="s">
        <v>7</v>
      </c>
      <c r="M2146" s="202"/>
    </row>
    <row r="2147" spans="1:13" ht="20.100000000000001" customHeight="1" x14ac:dyDescent="0.25">
      <c r="A2147" s="139">
        <v>2495</v>
      </c>
      <c r="B2147" s="139" t="s">
        <v>7347</v>
      </c>
      <c r="C2147" s="139" t="s">
        <v>5000</v>
      </c>
      <c r="D2147" s="139">
        <v>7075.7089999999998</v>
      </c>
      <c r="E2147" s="139">
        <v>1200</v>
      </c>
      <c r="F2147" s="140">
        <v>8490850.8000000007</v>
      </c>
      <c r="G2147" s="139">
        <v>0</v>
      </c>
      <c r="H2147" s="140">
        <v>0</v>
      </c>
      <c r="I2147" s="140">
        <v>0</v>
      </c>
      <c r="J2147" s="140">
        <v>8490850.8000000007</v>
      </c>
      <c r="K2147" s="139" t="s">
        <v>4980</v>
      </c>
      <c r="L2147" s="139" t="s">
        <v>7</v>
      </c>
      <c r="M2147" s="202"/>
    </row>
    <row r="2148" spans="1:13" ht="20.100000000000001" customHeight="1" x14ac:dyDescent="0.25">
      <c r="A2148" s="139">
        <v>2496</v>
      </c>
      <c r="B2148" s="139" t="s">
        <v>6922</v>
      </c>
      <c r="C2148" s="139" t="s">
        <v>5000</v>
      </c>
      <c r="D2148" s="139">
        <v>76201.362999999998</v>
      </c>
      <c r="E2148" s="139">
        <v>1200</v>
      </c>
      <c r="F2148" s="140">
        <v>91441635.599999994</v>
      </c>
      <c r="G2148" s="139">
        <v>0</v>
      </c>
      <c r="H2148" s="140">
        <v>0</v>
      </c>
      <c r="I2148" s="140">
        <v>0</v>
      </c>
      <c r="J2148" s="140">
        <v>91441635.599999994</v>
      </c>
      <c r="K2148" s="139" t="s">
        <v>4982</v>
      </c>
      <c r="L2148" s="139" t="s">
        <v>7</v>
      </c>
      <c r="M2148" s="202"/>
    </row>
    <row r="2149" spans="1:13" ht="20.100000000000001" customHeight="1" x14ac:dyDescent="0.25">
      <c r="A2149" s="139">
        <v>2497</v>
      </c>
      <c r="B2149" s="139" t="s">
        <v>7348</v>
      </c>
      <c r="C2149" s="139" t="s">
        <v>7349</v>
      </c>
      <c r="D2149" s="139">
        <v>203.00299999999999</v>
      </c>
      <c r="E2149" s="139">
        <v>1300</v>
      </c>
      <c r="F2149" s="140">
        <v>263903.90000000002</v>
      </c>
      <c r="G2149" s="139">
        <v>0</v>
      </c>
      <c r="H2149" s="140">
        <v>0</v>
      </c>
      <c r="I2149" s="140">
        <v>0</v>
      </c>
      <c r="J2149" s="140">
        <v>263903.90000000002</v>
      </c>
      <c r="K2149" s="139" t="s">
        <v>4989</v>
      </c>
      <c r="L2149" s="139" t="s">
        <v>7</v>
      </c>
      <c r="M2149" s="202"/>
    </row>
    <row r="2150" spans="1:13" ht="20.100000000000001" customHeight="1" x14ac:dyDescent="0.25">
      <c r="A2150" s="139">
        <v>2498</v>
      </c>
      <c r="B2150" s="139" t="s">
        <v>7350</v>
      </c>
      <c r="C2150" s="139" t="s">
        <v>7349</v>
      </c>
      <c r="D2150" s="139">
        <v>258.24599999999998</v>
      </c>
      <c r="E2150" s="139">
        <v>1300</v>
      </c>
      <c r="F2150" s="140">
        <v>335719.8</v>
      </c>
      <c r="G2150" s="139">
        <v>0</v>
      </c>
      <c r="H2150" s="140">
        <v>0</v>
      </c>
      <c r="I2150" s="140">
        <v>0</v>
      </c>
      <c r="J2150" s="140">
        <v>335719.8</v>
      </c>
      <c r="K2150" s="139" t="s">
        <v>4989</v>
      </c>
      <c r="L2150" s="139" t="s">
        <v>7</v>
      </c>
      <c r="M2150" s="202"/>
    </row>
    <row r="2151" spans="1:13" ht="20.100000000000001" customHeight="1" x14ac:dyDescent="0.25">
      <c r="A2151" s="139">
        <v>2499</v>
      </c>
      <c r="B2151" s="139" t="s">
        <v>7351</v>
      </c>
      <c r="C2151" s="139" t="s">
        <v>7349</v>
      </c>
      <c r="D2151" s="139">
        <v>239.48500000000001</v>
      </c>
      <c r="E2151" s="139">
        <v>1300</v>
      </c>
      <c r="F2151" s="140">
        <v>311330.5</v>
      </c>
      <c r="G2151" s="139">
        <v>0</v>
      </c>
      <c r="H2151" s="140">
        <v>0</v>
      </c>
      <c r="I2151" s="140">
        <v>0</v>
      </c>
      <c r="J2151" s="140">
        <v>311330.5</v>
      </c>
      <c r="K2151" s="139" t="s">
        <v>4989</v>
      </c>
      <c r="L2151" s="139" t="s">
        <v>7</v>
      </c>
      <c r="M2151" s="202"/>
    </row>
    <row r="2152" spans="1:13" ht="20.100000000000001" customHeight="1" x14ac:dyDescent="0.25">
      <c r="A2152" s="139">
        <v>2500</v>
      </c>
      <c r="B2152" s="139" t="s">
        <v>7352</v>
      </c>
      <c r="C2152" s="139" t="s">
        <v>7349</v>
      </c>
      <c r="D2152" s="139">
        <v>1124.0550000000001</v>
      </c>
      <c r="E2152" s="139">
        <v>1300</v>
      </c>
      <c r="F2152" s="140">
        <v>1461271.5</v>
      </c>
      <c r="G2152" s="139">
        <v>0</v>
      </c>
      <c r="H2152" s="140">
        <v>0</v>
      </c>
      <c r="I2152" s="140">
        <v>0</v>
      </c>
      <c r="J2152" s="140">
        <v>1461271.5</v>
      </c>
      <c r="K2152" s="139" t="s">
        <v>4989</v>
      </c>
      <c r="L2152" s="139" t="s">
        <v>7</v>
      </c>
      <c r="M2152" s="202"/>
    </row>
    <row r="2153" spans="1:13" ht="20.100000000000001" customHeight="1" x14ac:dyDescent="0.25">
      <c r="A2153" s="139">
        <v>2501</v>
      </c>
      <c r="B2153" s="139" t="s">
        <v>7353</v>
      </c>
      <c r="C2153" s="139" t="s">
        <v>7349</v>
      </c>
      <c r="D2153" s="139">
        <v>80.944999999999993</v>
      </c>
      <c r="E2153" s="139">
        <v>1300</v>
      </c>
      <c r="F2153" s="140">
        <v>105228.5</v>
      </c>
      <c r="G2153" s="139">
        <v>0</v>
      </c>
      <c r="H2153" s="140">
        <v>0</v>
      </c>
      <c r="I2153" s="140">
        <v>0</v>
      </c>
      <c r="J2153" s="140">
        <v>105228.5</v>
      </c>
      <c r="K2153" s="139" t="s">
        <v>4989</v>
      </c>
      <c r="L2153" s="139" t="s">
        <v>7</v>
      </c>
      <c r="M2153" s="202"/>
    </row>
    <row r="2154" spans="1:13" ht="20.100000000000001" customHeight="1" x14ac:dyDescent="0.25">
      <c r="A2154" s="139">
        <v>2502</v>
      </c>
      <c r="B2154" s="139" t="s">
        <v>7354</v>
      </c>
      <c r="C2154" s="139" t="s">
        <v>7349</v>
      </c>
      <c r="D2154" s="139">
        <v>2080.5140000000001</v>
      </c>
      <c r="E2154" s="139">
        <v>1442.15</v>
      </c>
      <c r="F2154" s="140">
        <v>3000409.31</v>
      </c>
      <c r="G2154" s="139">
        <v>0</v>
      </c>
      <c r="H2154" s="140">
        <v>0</v>
      </c>
      <c r="I2154" s="140">
        <v>0</v>
      </c>
      <c r="J2154" s="140">
        <v>3000409.31</v>
      </c>
      <c r="K2154" s="139" t="s">
        <v>4980</v>
      </c>
      <c r="L2154" s="139" t="s">
        <v>7</v>
      </c>
      <c r="M2154" s="202"/>
    </row>
    <row r="2155" spans="1:13" ht="20.100000000000001" customHeight="1" x14ac:dyDescent="0.25">
      <c r="A2155" s="139">
        <v>2503</v>
      </c>
      <c r="B2155" s="139" t="s">
        <v>7355</v>
      </c>
      <c r="C2155" s="139" t="s">
        <v>7349</v>
      </c>
      <c r="D2155" s="139">
        <v>5093.1629999999996</v>
      </c>
      <c r="E2155" s="139">
        <v>1300</v>
      </c>
      <c r="F2155" s="140">
        <v>6621111.9000000004</v>
      </c>
      <c r="G2155" s="139">
        <v>0</v>
      </c>
      <c r="H2155" s="140">
        <v>0</v>
      </c>
      <c r="I2155" s="140">
        <v>0</v>
      </c>
      <c r="J2155" s="140">
        <v>6621111.9000000004</v>
      </c>
      <c r="K2155" s="139" t="s">
        <v>4980</v>
      </c>
      <c r="L2155" s="139" t="s">
        <v>7</v>
      </c>
      <c r="M2155" s="202"/>
    </row>
    <row r="2156" spans="1:13" ht="20.100000000000001" customHeight="1" x14ac:dyDescent="0.25">
      <c r="A2156" s="139">
        <v>2504</v>
      </c>
      <c r="B2156" s="139" t="s">
        <v>7356</v>
      </c>
      <c r="C2156" s="139" t="s">
        <v>7349</v>
      </c>
      <c r="D2156" s="139">
        <v>519.16700000000003</v>
      </c>
      <c r="E2156" s="139">
        <v>1300</v>
      </c>
      <c r="F2156" s="140">
        <v>674917.1</v>
      </c>
      <c r="G2156" s="139">
        <v>0</v>
      </c>
      <c r="H2156" s="140">
        <v>0</v>
      </c>
      <c r="I2156" s="140">
        <v>0</v>
      </c>
      <c r="J2156" s="140">
        <v>674917.1</v>
      </c>
      <c r="K2156" s="139" t="s">
        <v>4978</v>
      </c>
      <c r="L2156" s="139" t="s">
        <v>7</v>
      </c>
      <c r="M2156" s="202"/>
    </row>
    <row r="2157" spans="1:13" ht="20.100000000000001" customHeight="1" x14ac:dyDescent="0.25">
      <c r="A2157" s="139">
        <v>2505</v>
      </c>
      <c r="B2157" s="139" t="s">
        <v>7357</v>
      </c>
      <c r="C2157" s="139" t="s">
        <v>7349</v>
      </c>
      <c r="D2157" s="139">
        <v>539.55399999999997</v>
      </c>
      <c r="E2157" s="139">
        <v>1300</v>
      </c>
      <c r="F2157" s="140">
        <v>701420.2</v>
      </c>
      <c r="G2157" s="139">
        <v>0</v>
      </c>
      <c r="H2157" s="140">
        <v>0</v>
      </c>
      <c r="I2157" s="140">
        <v>0</v>
      </c>
      <c r="J2157" s="140">
        <v>701420.2</v>
      </c>
      <c r="K2157" s="139" t="s">
        <v>4978</v>
      </c>
      <c r="L2157" s="139" t="s">
        <v>7</v>
      </c>
      <c r="M2157" s="202"/>
    </row>
    <row r="2158" spans="1:13" ht="20.100000000000001" customHeight="1" x14ac:dyDescent="0.25">
      <c r="A2158" s="139">
        <v>2506</v>
      </c>
      <c r="B2158" s="139" t="s">
        <v>7358</v>
      </c>
      <c r="C2158" s="139" t="s">
        <v>7349</v>
      </c>
      <c r="D2158" s="139">
        <v>402.06299999999999</v>
      </c>
      <c r="E2158" s="139">
        <v>1300</v>
      </c>
      <c r="F2158" s="140">
        <v>522681.9</v>
      </c>
      <c r="G2158" s="139">
        <v>0</v>
      </c>
      <c r="H2158" s="140">
        <v>0</v>
      </c>
      <c r="I2158" s="140">
        <v>0</v>
      </c>
      <c r="J2158" s="140">
        <v>522681.9</v>
      </c>
      <c r="K2158" s="139" t="s">
        <v>4978</v>
      </c>
      <c r="L2158" s="139" t="s">
        <v>7</v>
      </c>
      <c r="M2158" s="202"/>
    </row>
    <row r="2159" spans="1:13" ht="20.100000000000001" customHeight="1" x14ac:dyDescent="0.25">
      <c r="A2159" s="139">
        <v>2507</v>
      </c>
      <c r="B2159" s="139" t="s">
        <v>7359</v>
      </c>
      <c r="C2159" s="139" t="s">
        <v>7349</v>
      </c>
      <c r="D2159" s="139">
        <v>1412.7370000000001</v>
      </c>
      <c r="E2159" s="139">
        <v>1300</v>
      </c>
      <c r="F2159" s="140">
        <v>1836558.1</v>
      </c>
      <c r="G2159" s="139">
        <v>0</v>
      </c>
      <c r="H2159" s="140">
        <v>0</v>
      </c>
      <c r="I2159" s="140">
        <v>0</v>
      </c>
      <c r="J2159" s="140">
        <v>1836558.1</v>
      </c>
      <c r="K2159" s="139" t="s">
        <v>4978</v>
      </c>
      <c r="L2159" s="139" t="s">
        <v>7</v>
      </c>
      <c r="M2159" s="202"/>
    </row>
    <row r="2160" spans="1:13" ht="20.100000000000001" customHeight="1" x14ac:dyDescent="0.25">
      <c r="A2160" s="139">
        <v>2508</v>
      </c>
      <c r="B2160" s="139" t="s">
        <v>7360</v>
      </c>
      <c r="C2160" s="139" t="s">
        <v>7349</v>
      </c>
      <c r="D2160" s="139">
        <v>327.09699999999998</v>
      </c>
      <c r="E2160" s="139">
        <v>1300</v>
      </c>
      <c r="F2160" s="140">
        <v>425226.1</v>
      </c>
      <c r="G2160" s="139">
        <v>0</v>
      </c>
      <c r="H2160" s="140">
        <v>0</v>
      </c>
      <c r="I2160" s="140">
        <v>0</v>
      </c>
      <c r="J2160" s="140">
        <v>425226.1</v>
      </c>
      <c r="K2160" s="139" t="s">
        <v>4978</v>
      </c>
      <c r="L2160" s="139" t="s">
        <v>7</v>
      </c>
      <c r="M2160" s="202"/>
    </row>
    <row r="2161" spans="1:13" ht="20.100000000000001" customHeight="1" x14ac:dyDescent="0.25">
      <c r="A2161" s="139">
        <v>2509</v>
      </c>
      <c r="B2161" s="139" t="s">
        <v>7361</v>
      </c>
      <c r="C2161" s="139" t="s">
        <v>7349</v>
      </c>
      <c r="D2161" s="139">
        <v>23873.21</v>
      </c>
      <c r="E2161" s="139">
        <v>1300</v>
      </c>
      <c r="F2161" s="140">
        <v>31035173</v>
      </c>
      <c r="G2161" s="139">
        <v>0</v>
      </c>
      <c r="H2161" s="140">
        <v>0</v>
      </c>
      <c r="I2161" s="140">
        <v>0</v>
      </c>
      <c r="J2161" s="140">
        <v>31035173</v>
      </c>
      <c r="K2161" s="139" t="s">
        <v>4982</v>
      </c>
      <c r="L2161" s="139" t="s">
        <v>7</v>
      </c>
      <c r="M2161" s="202"/>
    </row>
    <row r="2162" spans="1:13" ht="20.100000000000001" customHeight="1" x14ac:dyDescent="0.25">
      <c r="A2162" s="139">
        <v>2512</v>
      </c>
      <c r="B2162" s="139" t="s">
        <v>7363</v>
      </c>
      <c r="C2162" s="139" t="s">
        <v>7362</v>
      </c>
      <c r="D2162" s="139">
        <v>807.95699999999999</v>
      </c>
      <c r="E2162" s="139">
        <v>800</v>
      </c>
      <c r="F2162" s="140">
        <v>646365.6</v>
      </c>
      <c r="G2162" s="139">
        <v>0</v>
      </c>
      <c r="H2162" s="140">
        <v>0</v>
      </c>
      <c r="I2162" s="140">
        <v>0</v>
      </c>
      <c r="J2162" s="140">
        <v>646365.6</v>
      </c>
      <c r="K2162" s="139" t="s">
        <v>4980</v>
      </c>
      <c r="L2162" s="139" t="s">
        <v>7</v>
      </c>
      <c r="M2162" s="202"/>
    </row>
    <row r="2163" spans="1:13" ht="20.100000000000001" customHeight="1" x14ac:dyDescent="0.25">
      <c r="A2163" s="139">
        <v>2513</v>
      </c>
      <c r="B2163" s="139" t="s">
        <v>7364</v>
      </c>
      <c r="C2163" s="139" t="s">
        <v>7362</v>
      </c>
      <c r="D2163" s="139">
        <v>515.91700000000003</v>
      </c>
      <c r="E2163" s="139">
        <v>800</v>
      </c>
      <c r="F2163" s="140">
        <v>412733.6</v>
      </c>
      <c r="G2163" s="139">
        <v>0</v>
      </c>
      <c r="H2163" s="140">
        <v>0</v>
      </c>
      <c r="I2163" s="140">
        <v>0</v>
      </c>
      <c r="J2163" s="140">
        <v>412733.6</v>
      </c>
      <c r="K2163" s="139" t="s">
        <v>4980</v>
      </c>
      <c r="L2163" s="139" t="s">
        <v>7</v>
      </c>
      <c r="M2163" s="202"/>
    </row>
    <row r="2164" spans="1:13" ht="20.100000000000001" customHeight="1" x14ac:dyDescent="0.25">
      <c r="A2164" s="139">
        <v>2514</v>
      </c>
      <c r="B2164" s="139" t="s">
        <v>7365</v>
      </c>
      <c r="C2164" s="139" t="s">
        <v>7362</v>
      </c>
      <c r="D2164" s="139">
        <v>31.234000000000002</v>
      </c>
      <c r="E2164" s="139">
        <v>800</v>
      </c>
      <c r="F2164" s="140">
        <v>24987.200000000001</v>
      </c>
      <c r="G2164" s="139">
        <v>0</v>
      </c>
      <c r="H2164" s="140">
        <v>0</v>
      </c>
      <c r="I2164" s="140">
        <v>0</v>
      </c>
      <c r="J2164" s="140">
        <v>24987.200000000001</v>
      </c>
      <c r="K2164" s="139" t="s">
        <v>5229</v>
      </c>
      <c r="L2164" s="139" t="s">
        <v>7</v>
      </c>
      <c r="M2164" s="202"/>
    </row>
    <row r="2165" spans="1:13" ht="20.100000000000001" customHeight="1" x14ac:dyDescent="0.25">
      <c r="A2165" s="139">
        <v>2515</v>
      </c>
      <c r="B2165" s="139" t="s">
        <v>7366</v>
      </c>
      <c r="C2165" s="139" t="s">
        <v>7362</v>
      </c>
      <c r="D2165" s="139">
        <v>231.52699999999999</v>
      </c>
      <c r="E2165" s="139">
        <v>800</v>
      </c>
      <c r="F2165" s="140">
        <v>185221.6</v>
      </c>
      <c r="G2165" s="139">
        <v>0</v>
      </c>
      <c r="H2165" s="140">
        <v>0</v>
      </c>
      <c r="I2165" s="140">
        <v>0</v>
      </c>
      <c r="J2165" s="140">
        <v>185221.6</v>
      </c>
      <c r="K2165" s="139" t="s">
        <v>5229</v>
      </c>
      <c r="L2165" s="139" t="s">
        <v>7</v>
      </c>
      <c r="M2165" s="202"/>
    </row>
    <row r="2166" spans="1:13" ht="20.100000000000001" customHeight="1" x14ac:dyDescent="0.25">
      <c r="A2166" s="139">
        <v>2516</v>
      </c>
      <c r="B2166" s="139" t="s">
        <v>7367</v>
      </c>
      <c r="C2166" s="139" t="s">
        <v>7362</v>
      </c>
      <c r="D2166" s="139">
        <v>257.904</v>
      </c>
      <c r="E2166" s="139">
        <v>800</v>
      </c>
      <c r="F2166" s="140">
        <v>206323.20000000001</v>
      </c>
      <c r="G2166" s="139">
        <v>0</v>
      </c>
      <c r="H2166" s="140">
        <v>0</v>
      </c>
      <c r="I2166" s="140">
        <v>0</v>
      </c>
      <c r="J2166" s="140">
        <v>206323.20000000001</v>
      </c>
      <c r="K2166" s="139" t="s">
        <v>5043</v>
      </c>
      <c r="L2166" s="139" t="s">
        <v>7</v>
      </c>
      <c r="M2166" s="202"/>
    </row>
    <row r="2167" spans="1:13" ht="20.100000000000001" customHeight="1" x14ac:dyDescent="0.25">
      <c r="A2167" s="139">
        <v>2517</v>
      </c>
      <c r="B2167" s="139" t="s">
        <v>5259</v>
      </c>
      <c r="C2167" s="139" t="s">
        <v>7362</v>
      </c>
      <c r="D2167" s="139">
        <v>10889.335999999999</v>
      </c>
      <c r="E2167" s="139">
        <v>800</v>
      </c>
      <c r="F2167" s="140">
        <v>8711468.8000000007</v>
      </c>
      <c r="G2167" s="139">
        <v>0</v>
      </c>
      <c r="H2167" s="140">
        <v>0</v>
      </c>
      <c r="I2167" s="140">
        <v>0</v>
      </c>
      <c r="J2167" s="140">
        <v>8711468.8000000007</v>
      </c>
      <c r="K2167" s="139" t="s">
        <v>4982</v>
      </c>
      <c r="L2167" s="139" t="s">
        <v>7</v>
      </c>
      <c r="M2167" s="202"/>
    </row>
    <row r="2168" spans="1:13" ht="20.100000000000001" customHeight="1" x14ac:dyDescent="0.25">
      <c r="A2168" s="139">
        <v>2518</v>
      </c>
      <c r="B2168" s="139" t="s">
        <v>7368</v>
      </c>
      <c r="C2168" s="139" t="s">
        <v>6950</v>
      </c>
      <c r="D2168" s="139">
        <v>625.53399999999999</v>
      </c>
      <c r="E2168" s="139">
        <v>770</v>
      </c>
      <c r="F2168" s="140">
        <v>481661.18</v>
      </c>
      <c r="G2168" s="139">
        <v>0</v>
      </c>
      <c r="H2168" s="140">
        <v>0</v>
      </c>
      <c r="I2168" s="140">
        <v>0</v>
      </c>
      <c r="J2168" s="140">
        <v>481661.18</v>
      </c>
      <c r="K2168" s="139" t="s">
        <v>4982</v>
      </c>
      <c r="L2168" s="139" t="s">
        <v>7</v>
      </c>
      <c r="M2168" s="202"/>
    </row>
    <row r="2169" spans="1:13" ht="20.100000000000001" customHeight="1" x14ac:dyDescent="0.25">
      <c r="A2169" s="139">
        <v>2519</v>
      </c>
      <c r="B2169" s="139" t="s">
        <v>7369</v>
      </c>
      <c r="C2169" s="139" t="s">
        <v>7326</v>
      </c>
      <c r="D2169" s="139">
        <v>2629.6819999999998</v>
      </c>
      <c r="E2169" s="139">
        <v>1200</v>
      </c>
      <c r="F2169" s="140">
        <v>3155618.4</v>
      </c>
      <c r="G2169" s="139">
        <v>0</v>
      </c>
      <c r="H2169" s="140">
        <v>0</v>
      </c>
      <c r="I2169" s="140">
        <v>0</v>
      </c>
      <c r="J2169" s="140">
        <v>3155618.4</v>
      </c>
      <c r="K2169" s="139" t="s">
        <v>4978</v>
      </c>
      <c r="L2169" s="139" t="s">
        <v>7</v>
      </c>
      <c r="M2169" s="202"/>
    </row>
    <row r="2170" spans="1:13" ht="20.100000000000001" customHeight="1" x14ac:dyDescent="0.25">
      <c r="A2170" s="139">
        <v>2520</v>
      </c>
      <c r="B2170" s="139" t="s">
        <v>7370</v>
      </c>
      <c r="C2170" s="139" t="s">
        <v>7326</v>
      </c>
      <c r="D2170" s="139">
        <v>6116.6080000000002</v>
      </c>
      <c r="E2170" s="139">
        <v>1200</v>
      </c>
      <c r="F2170" s="140">
        <v>7339929.5999999996</v>
      </c>
      <c r="G2170" s="139">
        <v>0</v>
      </c>
      <c r="H2170" s="140">
        <v>0</v>
      </c>
      <c r="I2170" s="140">
        <v>0</v>
      </c>
      <c r="J2170" s="140">
        <v>7339929.5999999996</v>
      </c>
      <c r="K2170" s="139" t="s">
        <v>4978</v>
      </c>
      <c r="L2170" s="139" t="s">
        <v>7</v>
      </c>
      <c r="M2170" s="202"/>
    </row>
    <row r="2171" spans="1:13" ht="20.100000000000001" customHeight="1" x14ac:dyDescent="0.25">
      <c r="A2171" s="139">
        <v>2521</v>
      </c>
      <c r="B2171" s="139" t="s">
        <v>7371</v>
      </c>
      <c r="C2171" s="139" t="s">
        <v>7326</v>
      </c>
      <c r="D2171" s="139">
        <v>2381.2159999999999</v>
      </c>
      <c r="E2171" s="139">
        <v>1200</v>
      </c>
      <c r="F2171" s="140">
        <v>2857459.2</v>
      </c>
      <c r="G2171" s="139">
        <v>0</v>
      </c>
      <c r="H2171" s="140">
        <v>0</v>
      </c>
      <c r="I2171" s="140">
        <v>0</v>
      </c>
      <c r="J2171" s="140">
        <v>2857459.2</v>
      </c>
      <c r="K2171" s="139" t="s">
        <v>4978</v>
      </c>
      <c r="L2171" s="139" t="s">
        <v>7</v>
      </c>
      <c r="M2171" s="202"/>
    </row>
    <row r="2172" spans="1:13" ht="20.100000000000001" customHeight="1" x14ac:dyDescent="0.25">
      <c r="A2172" s="139">
        <v>2522</v>
      </c>
      <c r="B2172" s="139" t="s">
        <v>7372</v>
      </c>
      <c r="C2172" s="139" t="s">
        <v>7326</v>
      </c>
      <c r="D2172" s="139">
        <v>9916.3410000000003</v>
      </c>
      <c r="E2172" s="139">
        <v>1200</v>
      </c>
      <c r="F2172" s="140">
        <v>11899609.199999999</v>
      </c>
      <c r="G2172" s="139">
        <v>0</v>
      </c>
      <c r="H2172" s="140">
        <v>0</v>
      </c>
      <c r="I2172" s="140">
        <v>0</v>
      </c>
      <c r="J2172" s="140">
        <v>11899609.199999999</v>
      </c>
      <c r="K2172" s="139" t="s">
        <v>4980</v>
      </c>
      <c r="L2172" s="139" t="s">
        <v>7</v>
      </c>
      <c r="M2172" s="202"/>
    </row>
    <row r="2173" spans="1:13" ht="20.100000000000001" customHeight="1" x14ac:dyDescent="0.25">
      <c r="A2173" s="139">
        <v>2523</v>
      </c>
      <c r="B2173" s="139" t="s">
        <v>7373</v>
      </c>
      <c r="C2173" s="139" t="s">
        <v>7326</v>
      </c>
      <c r="D2173" s="139">
        <v>27230.039000000001</v>
      </c>
      <c r="E2173" s="139">
        <v>1200</v>
      </c>
      <c r="F2173" s="140">
        <v>32676046.800000001</v>
      </c>
      <c r="G2173" s="139">
        <v>734.75</v>
      </c>
      <c r="H2173" s="140">
        <v>0</v>
      </c>
      <c r="I2173" s="140">
        <v>5474874.5300000003</v>
      </c>
      <c r="J2173" s="140">
        <v>38150921.329999998</v>
      </c>
      <c r="K2173" s="139" t="s">
        <v>4980</v>
      </c>
      <c r="L2173" s="139" t="s">
        <v>7</v>
      </c>
      <c r="M2173" s="202"/>
    </row>
    <row r="2174" spans="1:13" ht="20.100000000000001" customHeight="1" x14ac:dyDescent="0.25">
      <c r="A2174" s="139">
        <v>2524</v>
      </c>
      <c r="B2174" s="139" t="s">
        <v>7375</v>
      </c>
      <c r="C2174" s="139" t="s">
        <v>7376</v>
      </c>
      <c r="D2174" s="139">
        <v>514.29399999999998</v>
      </c>
      <c r="E2174" s="139">
        <v>1330</v>
      </c>
      <c r="F2174" s="140">
        <v>684011.02</v>
      </c>
      <c r="G2174" s="139">
        <v>0</v>
      </c>
      <c r="H2174" s="140">
        <v>0</v>
      </c>
      <c r="I2174" s="140">
        <v>0</v>
      </c>
      <c r="J2174" s="140">
        <v>684011.02</v>
      </c>
      <c r="K2174" s="139" t="s">
        <v>5043</v>
      </c>
      <c r="L2174" s="139" t="s">
        <v>7</v>
      </c>
      <c r="M2174" s="202"/>
    </row>
    <row r="2175" spans="1:13" ht="20.100000000000001" customHeight="1" x14ac:dyDescent="0.25">
      <c r="A2175" s="139">
        <v>2525</v>
      </c>
      <c r="B2175" s="139" t="s">
        <v>5486</v>
      </c>
      <c r="C2175" s="139" t="s">
        <v>7376</v>
      </c>
      <c r="D2175" s="139">
        <v>1314.8710000000001</v>
      </c>
      <c r="E2175" s="139">
        <v>1330</v>
      </c>
      <c r="F2175" s="140">
        <v>1748778.43</v>
      </c>
      <c r="G2175" s="139">
        <v>0</v>
      </c>
      <c r="H2175" s="140">
        <v>0</v>
      </c>
      <c r="I2175" s="140">
        <v>0</v>
      </c>
      <c r="J2175" s="140">
        <v>1748778.43</v>
      </c>
      <c r="K2175" s="139" t="s">
        <v>4982</v>
      </c>
      <c r="L2175" s="139" t="s">
        <v>7</v>
      </c>
      <c r="M2175" s="202"/>
    </row>
    <row r="2176" spans="1:13" ht="20.100000000000001" customHeight="1" x14ac:dyDescent="0.25">
      <c r="A2176" s="139">
        <v>2527</v>
      </c>
      <c r="B2176" s="139" t="s">
        <v>7377</v>
      </c>
      <c r="C2176" s="139" t="s">
        <v>7307</v>
      </c>
      <c r="D2176" s="139">
        <v>1292.104</v>
      </c>
      <c r="E2176" s="139">
        <v>1500</v>
      </c>
      <c r="F2176" s="140">
        <v>1938156</v>
      </c>
      <c r="G2176" s="139">
        <v>0</v>
      </c>
      <c r="H2176" s="140">
        <v>0</v>
      </c>
      <c r="I2176" s="140">
        <v>0</v>
      </c>
      <c r="J2176" s="140">
        <v>1938156</v>
      </c>
      <c r="K2176" s="139" t="s">
        <v>4978</v>
      </c>
      <c r="L2176" s="139" t="s">
        <v>7</v>
      </c>
      <c r="M2176" s="202"/>
    </row>
    <row r="2177" spans="1:13" ht="20.100000000000001" customHeight="1" x14ac:dyDescent="0.25">
      <c r="A2177" s="139">
        <v>2528</v>
      </c>
      <c r="B2177" s="139" t="s">
        <v>7378</v>
      </c>
      <c r="C2177" s="139" t="s">
        <v>7307</v>
      </c>
      <c r="D2177" s="139">
        <v>2815.8090000000002</v>
      </c>
      <c r="E2177" s="139">
        <v>1500</v>
      </c>
      <c r="F2177" s="140">
        <v>4223713.5</v>
      </c>
      <c r="G2177" s="139">
        <v>0</v>
      </c>
      <c r="H2177" s="140">
        <v>0</v>
      </c>
      <c r="I2177" s="140">
        <v>0</v>
      </c>
      <c r="J2177" s="140">
        <v>4223713.5</v>
      </c>
      <c r="K2177" s="139" t="s">
        <v>4978</v>
      </c>
      <c r="L2177" s="139" t="s">
        <v>7</v>
      </c>
      <c r="M2177" s="202"/>
    </row>
    <row r="2178" spans="1:13" ht="20.100000000000001" customHeight="1" x14ac:dyDescent="0.25">
      <c r="A2178" s="139">
        <v>2529</v>
      </c>
      <c r="B2178" s="139" t="s">
        <v>7379</v>
      </c>
      <c r="C2178" s="139" t="s">
        <v>7307</v>
      </c>
      <c r="D2178" s="139">
        <v>1461.12</v>
      </c>
      <c r="E2178" s="139">
        <v>1500</v>
      </c>
      <c r="F2178" s="140">
        <v>2191680</v>
      </c>
      <c r="G2178" s="139">
        <v>0</v>
      </c>
      <c r="H2178" s="140">
        <v>0</v>
      </c>
      <c r="I2178" s="140">
        <v>0</v>
      </c>
      <c r="J2178" s="140">
        <v>2191680</v>
      </c>
      <c r="K2178" s="139" t="s">
        <v>4978</v>
      </c>
      <c r="L2178" s="139" t="s">
        <v>7</v>
      </c>
      <c r="M2178" s="202"/>
    </row>
    <row r="2179" spans="1:13" ht="20.100000000000001" customHeight="1" x14ac:dyDescent="0.25">
      <c r="A2179" s="139">
        <v>2530</v>
      </c>
      <c r="B2179" s="139" t="s">
        <v>7380</v>
      </c>
      <c r="C2179" s="139" t="s">
        <v>7307</v>
      </c>
      <c r="D2179" s="139">
        <v>832.24199999999996</v>
      </c>
      <c r="E2179" s="139">
        <v>1500</v>
      </c>
      <c r="F2179" s="140">
        <v>1248363</v>
      </c>
      <c r="G2179" s="139">
        <v>0</v>
      </c>
      <c r="H2179" s="140">
        <v>0</v>
      </c>
      <c r="I2179" s="140">
        <v>0</v>
      </c>
      <c r="J2179" s="140">
        <v>1248363</v>
      </c>
      <c r="K2179" s="139" t="s">
        <v>4978</v>
      </c>
      <c r="L2179" s="139" t="s">
        <v>7</v>
      </c>
      <c r="M2179" s="202"/>
    </row>
    <row r="2180" spans="1:13" ht="20.100000000000001" customHeight="1" x14ac:dyDescent="0.25">
      <c r="A2180" s="139">
        <v>2531</v>
      </c>
      <c r="B2180" s="139" t="s">
        <v>7381</v>
      </c>
      <c r="C2180" s="139" t="s">
        <v>7307</v>
      </c>
      <c r="D2180" s="139">
        <v>1602.566</v>
      </c>
      <c r="E2180" s="139">
        <v>1500</v>
      </c>
      <c r="F2180" s="140">
        <v>2403849</v>
      </c>
      <c r="G2180" s="139">
        <v>0</v>
      </c>
      <c r="H2180" s="140">
        <v>0</v>
      </c>
      <c r="I2180" s="140">
        <v>0</v>
      </c>
      <c r="J2180" s="140">
        <v>2403849</v>
      </c>
      <c r="K2180" s="139" t="s">
        <v>4978</v>
      </c>
      <c r="L2180" s="139" t="s">
        <v>7</v>
      </c>
      <c r="M2180" s="202"/>
    </row>
    <row r="2181" spans="1:13" ht="20.100000000000001" customHeight="1" x14ac:dyDescent="0.25">
      <c r="A2181" s="139">
        <v>2532</v>
      </c>
      <c r="B2181" s="139" t="s">
        <v>7382</v>
      </c>
      <c r="C2181" s="139" t="s">
        <v>7307</v>
      </c>
      <c r="D2181" s="139">
        <v>1359.665</v>
      </c>
      <c r="E2181" s="139">
        <v>1500</v>
      </c>
      <c r="F2181" s="140">
        <v>2039497.5</v>
      </c>
      <c r="G2181" s="139">
        <v>0</v>
      </c>
      <c r="H2181" s="140">
        <v>0</v>
      </c>
      <c r="I2181" s="140">
        <v>0</v>
      </c>
      <c r="J2181" s="140">
        <v>2039497.5</v>
      </c>
      <c r="K2181" s="139" t="s">
        <v>4978</v>
      </c>
      <c r="L2181" s="139" t="s">
        <v>7</v>
      </c>
      <c r="M2181" s="202"/>
    </row>
    <row r="2182" spans="1:13" ht="20.100000000000001" customHeight="1" x14ac:dyDescent="0.25">
      <c r="A2182" s="139">
        <v>2533</v>
      </c>
      <c r="B2182" s="139" t="s">
        <v>7383</v>
      </c>
      <c r="C2182" s="139" t="s">
        <v>5000</v>
      </c>
      <c r="D2182" s="139">
        <v>5897.9949999999999</v>
      </c>
      <c r="E2182" s="139">
        <v>1200</v>
      </c>
      <c r="F2182" s="140">
        <v>7077594</v>
      </c>
      <c r="G2182" s="139">
        <v>0</v>
      </c>
      <c r="H2182" s="140">
        <v>0</v>
      </c>
      <c r="I2182" s="140">
        <v>0</v>
      </c>
      <c r="J2182" s="140">
        <v>7077594</v>
      </c>
      <c r="K2182" s="139" t="s">
        <v>4980</v>
      </c>
      <c r="L2182" s="139" t="s">
        <v>7</v>
      </c>
      <c r="M2182" s="202"/>
    </row>
    <row r="2183" spans="1:13" ht="20.100000000000001" customHeight="1" x14ac:dyDescent="0.25">
      <c r="A2183" s="139">
        <v>2535</v>
      </c>
      <c r="B2183" s="139" t="s">
        <v>7384</v>
      </c>
      <c r="C2183" s="139" t="s">
        <v>7385</v>
      </c>
      <c r="D2183" s="139">
        <v>1995.788</v>
      </c>
      <c r="E2183" s="139">
        <v>1550</v>
      </c>
      <c r="F2183" s="140">
        <v>3093471.4</v>
      </c>
      <c r="G2183" s="139">
        <v>0</v>
      </c>
      <c r="H2183" s="140">
        <v>0</v>
      </c>
      <c r="I2183" s="140">
        <v>0</v>
      </c>
      <c r="J2183" s="140">
        <v>3093471.4</v>
      </c>
      <c r="K2183" s="139" t="s">
        <v>4978</v>
      </c>
      <c r="L2183" s="139" t="s">
        <v>7</v>
      </c>
      <c r="M2183" s="202"/>
    </row>
    <row r="2184" spans="1:13" ht="20.100000000000001" customHeight="1" x14ac:dyDescent="0.25">
      <c r="A2184" s="139">
        <v>2536</v>
      </c>
      <c r="B2184" s="139" t="s">
        <v>7386</v>
      </c>
      <c r="C2184" s="139" t="s">
        <v>7385</v>
      </c>
      <c r="D2184" s="139">
        <v>804.24800000000005</v>
      </c>
      <c r="E2184" s="139">
        <v>1550</v>
      </c>
      <c r="F2184" s="140">
        <v>1246584.3999999999</v>
      </c>
      <c r="G2184" s="139">
        <v>0</v>
      </c>
      <c r="H2184" s="140">
        <v>0</v>
      </c>
      <c r="I2184" s="140">
        <v>0</v>
      </c>
      <c r="J2184" s="140">
        <v>1246584.3999999999</v>
      </c>
      <c r="K2184" s="139" t="s">
        <v>4978</v>
      </c>
      <c r="L2184" s="139" t="s">
        <v>7</v>
      </c>
      <c r="M2184" s="202"/>
    </row>
    <row r="2185" spans="1:13" ht="20.100000000000001" customHeight="1" x14ac:dyDescent="0.25">
      <c r="A2185" s="139">
        <v>2537</v>
      </c>
      <c r="B2185" s="139" t="s">
        <v>7387</v>
      </c>
      <c r="C2185" s="139" t="s">
        <v>7385</v>
      </c>
      <c r="D2185" s="139">
        <v>1746.2719999999999</v>
      </c>
      <c r="E2185" s="139">
        <v>1550</v>
      </c>
      <c r="F2185" s="140">
        <v>2706721.6</v>
      </c>
      <c r="G2185" s="139">
        <v>0</v>
      </c>
      <c r="H2185" s="140">
        <v>0</v>
      </c>
      <c r="I2185" s="140">
        <v>0</v>
      </c>
      <c r="J2185" s="140">
        <v>2706721.6</v>
      </c>
      <c r="K2185" s="139" t="s">
        <v>4978</v>
      </c>
      <c r="L2185" s="139" t="s">
        <v>7</v>
      </c>
      <c r="M2185" s="202"/>
    </row>
    <row r="2186" spans="1:13" ht="20.100000000000001" customHeight="1" x14ac:dyDescent="0.25">
      <c r="A2186" s="139">
        <v>2538</v>
      </c>
      <c r="B2186" s="139" t="s">
        <v>7388</v>
      </c>
      <c r="C2186" s="139" t="s">
        <v>7385</v>
      </c>
      <c r="D2186" s="139">
        <v>656.14400000000001</v>
      </c>
      <c r="E2186" s="139">
        <v>1550</v>
      </c>
      <c r="F2186" s="140">
        <v>1017023.2</v>
      </c>
      <c r="G2186" s="139">
        <v>0</v>
      </c>
      <c r="H2186" s="140">
        <v>0</v>
      </c>
      <c r="I2186" s="140">
        <v>0</v>
      </c>
      <c r="J2186" s="140">
        <v>1017023.2</v>
      </c>
      <c r="K2186" s="139" t="s">
        <v>4978</v>
      </c>
      <c r="L2186" s="139" t="s">
        <v>7</v>
      </c>
      <c r="M2186" s="202"/>
    </row>
    <row r="2187" spans="1:13" ht="20.100000000000001" customHeight="1" x14ac:dyDescent="0.25">
      <c r="A2187" s="139">
        <v>2539</v>
      </c>
      <c r="B2187" s="139" t="s">
        <v>7389</v>
      </c>
      <c r="C2187" s="139" t="s">
        <v>7385</v>
      </c>
      <c r="D2187" s="139">
        <v>1144.5809999999999</v>
      </c>
      <c r="E2187" s="139">
        <v>1550</v>
      </c>
      <c r="F2187" s="140">
        <v>1774100.55</v>
      </c>
      <c r="G2187" s="139">
        <v>0</v>
      </c>
      <c r="H2187" s="140">
        <v>0</v>
      </c>
      <c r="I2187" s="140">
        <v>0</v>
      </c>
      <c r="J2187" s="140">
        <v>1774100.55</v>
      </c>
      <c r="K2187" s="139" t="s">
        <v>4978</v>
      </c>
      <c r="L2187" s="139" t="s">
        <v>7</v>
      </c>
      <c r="M2187" s="202"/>
    </row>
    <row r="2188" spans="1:13" ht="20.100000000000001" customHeight="1" x14ac:dyDescent="0.25">
      <c r="A2188" s="139">
        <v>2540</v>
      </c>
      <c r="B2188" s="139" t="s">
        <v>7390</v>
      </c>
      <c r="C2188" s="139" t="s">
        <v>7385</v>
      </c>
      <c r="D2188" s="139">
        <v>8302.1779999999999</v>
      </c>
      <c r="E2188" s="139">
        <v>1550</v>
      </c>
      <c r="F2188" s="140">
        <v>12868375.9</v>
      </c>
      <c r="G2188" s="139">
        <v>0</v>
      </c>
      <c r="H2188" s="140">
        <v>0</v>
      </c>
      <c r="I2188" s="140">
        <v>0</v>
      </c>
      <c r="J2188" s="140">
        <v>12868375.9</v>
      </c>
      <c r="K2188" s="139" t="s">
        <v>5043</v>
      </c>
      <c r="L2188" s="139" t="s">
        <v>7</v>
      </c>
      <c r="M2188" s="202"/>
    </row>
    <row r="2189" spans="1:13" ht="20.100000000000001" customHeight="1" x14ac:dyDescent="0.25">
      <c r="A2189" s="139">
        <v>2542</v>
      </c>
      <c r="B2189" s="139" t="s">
        <v>7391</v>
      </c>
      <c r="C2189" s="139" t="s">
        <v>7385</v>
      </c>
      <c r="D2189" s="139">
        <v>1741.9159999999999</v>
      </c>
      <c r="E2189" s="139">
        <v>1550</v>
      </c>
      <c r="F2189" s="140">
        <v>2699969.8</v>
      </c>
      <c r="G2189" s="139">
        <v>0</v>
      </c>
      <c r="H2189" s="140">
        <v>0</v>
      </c>
      <c r="I2189" s="140">
        <v>0</v>
      </c>
      <c r="J2189" s="140">
        <v>2699969.8</v>
      </c>
      <c r="K2189" s="139" t="s">
        <v>4980</v>
      </c>
      <c r="L2189" s="139" t="s">
        <v>7</v>
      </c>
      <c r="M2189" s="202"/>
    </row>
    <row r="2190" spans="1:13" ht="20.100000000000001" customHeight="1" x14ac:dyDescent="0.25">
      <c r="A2190" s="139">
        <v>2544</v>
      </c>
      <c r="B2190" s="139" t="s">
        <v>7392</v>
      </c>
      <c r="C2190" s="139" t="s">
        <v>7385</v>
      </c>
      <c r="D2190" s="139">
        <v>6880.49</v>
      </c>
      <c r="E2190" s="139">
        <v>1550</v>
      </c>
      <c r="F2190" s="140">
        <v>10664759.5</v>
      </c>
      <c r="G2190" s="139">
        <v>0</v>
      </c>
      <c r="H2190" s="140">
        <v>0</v>
      </c>
      <c r="I2190" s="140">
        <v>0</v>
      </c>
      <c r="J2190" s="140">
        <v>10664759.5</v>
      </c>
      <c r="K2190" s="139" t="s">
        <v>4980</v>
      </c>
      <c r="L2190" s="139" t="s">
        <v>7</v>
      </c>
      <c r="M2190" s="202"/>
    </row>
    <row r="2191" spans="1:13" ht="20.100000000000001" customHeight="1" x14ac:dyDescent="0.25">
      <c r="A2191" s="139">
        <v>2545</v>
      </c>
      <c r="B2191" s="139" t="s">
        <v>7393</v>
      </c>
      <c r="C2191" s="139" t="s">
        <v>7385</v>
      </c>
      <c r="D2191" s="139">
        <v>1531.7739999999999</v>
      </c>
      <c r="E2191" s="139">
        <v>1550</v>
      </c>
      <c r="F2191" s="140">
        <v>2374249.7000000002</v>
      </c>
      <c r="G2191" s="139">
        <v>0</v>
      </c>
      <c r="H2191" s="140">
        <v>0</v>
      </c>
      <c r="I2191" s="140">
        <v>0</v>
      </c>
      <c r="J2191" s="140">
        <v>2374249.7000000002</v>
      </c>
      <c r="K2191" s="139" t="s">
        <v>4980</v>
      </c>
      <c r="L2191" s="139" t="s">
        <v>7</v>
      </c>
      <c r="M2191" s="202"/>
    </row>
    <row r="2192" spans="1:13" ht="20.100000000000001" customHeight="1" x14ac:dyDescent="0.25">
      <c r="A2192" s="139">
        <v>2547</v>
      </c>
      <c r="B2192" s="139" t="s">
        <v>7394</v>
      </c>
      <c r="C2192" s="139" t="s">
        <v>7385</v>
      </c>
      <c r="D2192" s="139">
        <v>6619.808</v>
      </c>
      <c r="E2192" s="139">
        <v>1550</v>
      </c>
      <c r="F2192" s="140">
        <v>10260702.4</v>
      </c>
      <c r="G2192" s="139">
        <v>0</v>
      </c>
      <c r="H2192" s="140">
        <v>0</v>
      </c>
      <c r="I2192" s="140">
        <v>0</v>
      </c>
      <c r="J2192" s="140">
        <v>10260702.4</v>
      </c>
      <c r="K2192" s="139" t="s">
        <v>4980</v>
      </c>
      <c r="L2192" s="139" t="s">
        <v>7</v>
      </c>
      <c r="M2192" s="202"/>
    </row>
    <row r="2193" spans="1:13" ht="20.100000000000001" customHeight="1" x14ac:dyDescent="0.25">
      <c r="A2193" s="139">
        <v>2548</v>
      </c>
      <c r="B2193" s="139" t="s">
        <v>5587</v>
      </c>
      <c r="C2193" s="139" t="s">
        <v>7385</v>
      </c>
      <c r="D2193" s="139">
        <v>36046.512999999999</v>
      </c>
      <c r="E2193" s="139">
        <v>1550</v>
      </c>
      <c r="F2193" s="140">
        <v>55872095.149999999</v>
      </c>
      <c r="G2193" s="139">
        <v>0</v>
      </c>
      <c r="H2193" s="140">
        <v>0</v>
      </c>
      <c r="I2193" s="140">
        <v>0</v>
      </c>
      <c r="J2193" s="140">
        <v>55872095.149999999</v>
      </c>
      <c r="K2193" s="139" t="s">
        <v>4982</v>
      </c>
      <c r="L2193" s="139" t="s">
        <v>7</v>
      </c>
      <c r="M2193" s="202"/>
    </row>
    <row r="2194" spans="1:13" ht="20.100000000000001" customHeight="1" x14ac:dyDescent="0.25">
      <c r="A2194" s="139">
        <v>2549</v>
      </c>
      <c r="B2194" s="139" t="s">
        <v>7395</v>
      </c>
      <c r="C2194" s="139" t="s">
        <v>7170</v>
      </c>
      <c r="D2194" s="139">
        <v>1536.9960000000001</v>
      </c>
      <c r="E2194" s="139">
        <v>900</v>
      </c>
      <c r="F2194" s="140">
        <v>1383296.4</v>
      </c>
      <c r="G2194" s="139">
        <v>0</v>
      </c>
      <c r="H2194" s="140">
        <v>0</v>
      </c>
      <c r="I2194" s="140">
        <v>0</v>
      </c>
      <c r="J2194" s="140">
        <v>1383296.4</v>
      </c>
      <c r="K2194" s="139" t="s">
        <v>4978</v>
      </c>
      <c r="L2194" s="139" t="s">
        <v>7</v>
      </c>
      <c r="M2194" s="202"/>
    </row>
    <row r="2195" spans="1:13" ht="20.100000000000001" customHeight="1" x14ac:dyDescent="0.25">
      <c r="A2195" s="139">
        <v>2550</v>
      </c>
      <c r="B2195" s="139" t="s">
        <v>7396</v>
      </c>
      <c r="C2195" s="139" t="s">
        <v>7170</v>
      </c>
      <c r="D2195" s="139">
        <v>1418.7670000000001</v>
      </c>
      <c r="E2195" s="139">
        <v>900</v>
      </c>
      <c r="F2195" s="140">
        <v>1276890.3</v>
      </c>
      <c r="G2195" s="139">
        <v>0</v>
      </c>
      <c r="H2195" s="140">
        <v>0</v>
      </c>
      <c r="I2195" s="140">
        <v>0</v>
      </c>
      <c r="J2195" s="140">
        <v>1276890.3</v>
      </c>
      <c r="K2195" s="139" t="s">
        <v>4978</v>
      </c>
      <c r="L2195" s="139" t="s">
        <v>7</v>
      </c>
      <c r="M2195" s="202"/>
    </row>
    <row r="2196" spans="1:13" ht="20.100000000000001" customHeight="1" x14ac:dyDescent="0.25">
      <c r="A2196" s="139">
        <v>2551</v>
      </c>
      <c r="B2196" s="139" t="s">
        <v>7397</v>
      </c>
      <c r="C2196" s="139" t="s">
        <v>7170</v>
      </c>
      <c r="D2196" s="139">
        <v>2186.7809999999999</v>
      </c>
      <c r="E2196" s="139">
        <v>900</v>
      </c>
      <c r="F2196" s="140">
        <v>1968102.9</v>
      </c>
      <c r="G2196" s="139">
        <v>0</v>
      </c>
      <c r="H2196" s="140">
        <v>0</v>
      </c>
      <c r="I2196" s="140">
        <v>0</v>
      </c>
      <c r="J2196" s="140">
        <v>1968102.9</v>
      </c>
      <c r="K2196" s="139" t="s">
        <v>4978</v>
      </c>
      <c r="L2196" s="139" t="s">
        <v>7</v>
      </c>
      <c r="M2196" s="202"/>
    </row>
    <row r="2197" spans="1:13" ht="20.100000000000001" customHeight="1" x14ac:dyDescent="0.25">
      <c r="A2197" s="139">
        <v>2552</v>
      </c>
      <c r="B2197" s="139" t="s">
        <v>7398</v>
      </c>
      <c r="C2197" s="139" t="s">
        <v>7170</v>
      </c>
      <c r="D2197" s="139">
        <v>5835.37</v>
      </c>
      <c r="E2197" s="139">
        <v>900</v>
      </c>
      <c r="F2197" s="140">
        <v>5251833</v>
      </c>
      <c r="G2197" s="139">
        <v>0</v>
      </c>
      <c r="H2197" s="140">
        <v>0</v>
      </c>
      <c r="I2197" s="140">
        <v>0</v>
      </c>
      <c r="J2197" s="140">
        <v>5251833</v>
      </c>
      <c r="K2197" s="139" t="s">
        <v>4978</v>
      </c>
      <c r="L2197" s="139" t="s">
        <v>7</v>
      </c>
      <c r="M2197" s="202"/>
    </row>
    <row r="2198" spans="1:13" ht="20.100000000000001" customHeight="1" x14ac:dyDescent="0.25">
      <c r="A2198" s="139">
        <v>2553</v>
      </c>
      <c r="B2198" s="139" t="s">
        <v>7399</v>
      </c>
      <c r="C2198" s="139" t="s">
        <v>7170</v>
      </c>
      <c r="D2198" s="139">
        <v>41083.364000000001</v>
      </c>
      <c r="E2198" s="139">
        <v>900</v>
      </c>
      <c r="F2198" s="140">
        <v>36975027.600000001</v>
      </c>
      <c r="G2198" s="139">
        <v>0</v>
      </c>
      <c r="H2198" s="140">
        <v>0</v>
      </c>
      <c r="I2198" s="140">
        <v>0</v>
      </c>
      <c r="J2198" s="140">
        <v>36975027.600000001</v>
      </c>
      <c r="K2198" s="139" t="s">
        <v>4980</v>
      </c>
      <c r="L2198" s="139" t="s">
        <v>7</v>
      </c>
      <c r="M2198" s="202"/>
    </row>
    <row r="2199" spans="1:13" ht="20.100000000000001" customHeight="1" x14ac:dyDescent="0.25">
      <c r="A2199" s="139">
        <v>2554</v>
      </c>
      <c r="B2199" s="139" t="s">
        <v>7400</v>
      </c>
      <c r="C2199" s="139" t="s">
        <v>7170</v>
      </c>
      <c r="D2199" s="139">
        <v>2586.9279999999999</v>
      </c>
      <c r="E2199" s="139">
        <v>900</v>
      </c>
      <c r="F2199" s="140">
        <v>2328235.2000000002</v>
      </c>
      <c r="G2199" s="139">
        <v>0</v>
      </c>
      <c r="H2199" s="140">
        <v>0</v>
      </c>
      <c r="I2199" s="140">
        <v>0</v>
      </c>
      <c r="J2199" s="140">
        <v>2328235.2000000002</v>
      </c>
      <c r="K2199" s="139" t="s">
        <v>4980</v>
      </c>
      <c r="L2199" s="139" t="s">
        <v>7</v>
      </c>
      <c r="M2199" s="202"/>
    </row>
    <row r="2200" spans="1:13" ht="20.100000000000001" customHeight="1" x14ac:dyDescent="0.25">
      <c r="A2200" s="139">
        <v>2555</v>
      </c>
      <c r="B2200" s="139" t="s">
        <v>7401</v>
      </c>
      <c r="C2200" s="139" t="s">
        <v>7170</v>
      </c>
      <c r="D2200" s="139">
        <v>977.85299999999995</v>
      </c>
      <c r="E2200" s="139">
        <v>900</v>
      </c>
      <c r="F2200" s="140">
        <v>880067.7</v>
      </c>
      <c r="G2200" s="139">
        <v>0</v>
      </c>
      <c r="H2200" s="140">
        <v>0</v>
      </c>
      <c r="I2200" s="140">
        <v>0</v>
      </c>
      <c r="J2200" s="140">
        <v>880067.7</v>
      </c>
      <c r="K2200" s="139" t="s">
        <v>5229</v>
      </c>
      <c r="L2200" s="139" t="s">
        <v>7</v>
      </c>
      <c r="M2200" s="202"/>
    </row>
    <row r="2201" spans="1:13" ht="20.100000000000001" customHeight="1" x14ac:dyDescent="0.25">
      <c r="A2201" s="139">
        <v>2556</v>
      </c>
      <c r="B2201" s="139" t="s">
        <v>7402</v>
      </c>
      <c r="C2201" s="139" t="s">
        <v>7170</v>
      </c>
      <c r="D2201" s="139">
        <v>22.233000000000001</v>
      </c>
      <c r="E2201" s="139">
        <v>900</v>
      </c>
      <c r="F2201" s="140">
        <v>20009.7</v>
      </c>
      <c r="G2201" s="139">
        <v>0</v>
      </c>
      <c r="H2201" s="140">
        <v>0</v>
      </c>
      <c r="I2201" s="140">
        <v>0</v>
      </c>
      <c r="J2201" s="140">
        <v>20009.7</v>
      </c>
      <c r="K2201" s="139" t="s">
        <v>5229</v>
      </c>
      <c r="L2201" s="139" t="s">
        <v>7</v>
      </c>
      <c r="M2201" s="202"/>
    </row>
    <row r="2202" spans="1:13" ht="20.100000000000001" customHeight="1" x14ac:dyDescent="0.25">
      <c r="A2202" s="139">
        <v>2557</v>
      </c>
      <c r="B2202" s="139" t="s">
        <v>7403</v>
      </c>
      <c r="C2202" s="139" t="s">
        <v>7170</v>
      </c>
      <c r="D2202" s="139">
        <v>422.98200000000003</v>
      </c>
      <c r="E2202" s="139">
        <v>900</v>
      </c>
      <c r="F2202" s="140">
        <v>380683.8</v>
      </c>
      <c r="G2202" s="139">
        <v>0</v>
      </c>
      <c r="H2202" s="140">
        <v>0</v>
      </c>
      <c r="I2202" s="140">
        <v>0</v>
      </c>
      <c r="J2202" s="140">
        <v>380683.8</v>
      </c>
      <c r="K2202" s="139" t="s">
        <v>5229</v>
      </c>
      <c r="L2202" s="139" t="s">
        <v>7</v>
      </c>
      <c r="M2202" s="202"/>
    </row>
    <row r="2203" spans="1:13" ht="20.100000000000001" customHeight="1" x14ac:dyDescent="0.25">
      <c r="A2203" s="139">
        <v>2558</v>
      </c>
      <c r="B2203" s="139" t="s">
        <v>7404</v>
      </c>
      <c r="C2203" s="139" t="s">
        <v>7170</v>
      </c>
      <c r="D2203" s="139">
        <v>21.161999999999999</v>
      </c>
      <c r="E2203" s="139">
        <v>900</v>
      </c>
      <c r="F2203" s="140">
        <v>19045.8</v>
      </c>
      <c r="G2203" s="139">
        <v>0</v>
      </c>
      <c r="H2203" s="140">
        <v>0</v>
      </c>
      <c r="I2203" s="140">
        <v>0</v>
      </c>
      <c r="J2203" s="140">
        <v>19045.8</v>
      </c>
      <c r="K2203" s="139" t="s">
        <v>5229</v>
      </c>
      <c r="L2203" s="139" t="s">
        <v>7</v>
      </c>
      <c r="M2203" s="202"/>
    </row>
    <row r="2204" spans="1:13" ht="20.100000000000001" customHeight="1" x14ac:dyDescent="0.25">
      <c r="A2204" s="139">
        <v>2559</v>
      </c>
      <c r="B2204" s="139" t="s">
        <v>7405</v>
      </c>
      <c r="C2204" s="139" t="s">
        <v>7170</v>
      </c>
      <c r="D2204" s="139">
        <v>1518.143</v>
      </c>
      <c r="E2204" s="139">
        <v>900</v>
      </c>
      <c r="F2204" s="140">
        <v>1366328.7</v>
      </c>
      <c r="G2204" s="139">
        <v>0</v>
      </c>
      <c r="H2204" s="140">
        <v>0</v>
      </c>
      <c r="I2204" s="140">
        <v>0</v>
      </c>
      <c r="J2204" s="140">
        <v>1366328.7</v>
      </c>
      <c r="K2204" s="139" t="s">
        <v>4989</v>
      </c>
      <c r="L2204" s="139" t="s">
        <v>7</v>
      </c>
      <c r="M2204" s="202"/>
    </row>
    <row r="2205" spans="1:13" ht="20.100000000000001" customHeight="1" x14ac:dyDescent="0.25">
      <c r="A2205" s="139">
        <v>2560</v>
      </c>
      <c r="B2205" s="139" t="s">
        <v>7406</v>
      </c>
      <c r="C2205" s="139" t="s">
        <v>7053</v>
      </c>
      <c r="D2205" s="139">
        <v>1163.26</v>
      </c>
      <c r="E2205" s="139">
        <v>2200</v>
      </c>
      <c r="F2205" s="140">
        <v>2559172</v>
      </c>
      <c r="G2205" s="139">
        <v>0</v>
      </c>
      <c r="H2205" s="140">
        <v>0</v>
      </c>
      <c r="I2205" s="140">
        <v>0</v>
      </c>
      <c r="J2205" s="140">
        <v>2559172</v>
      </c>
      <c r="K2205" s="139" t="s">
        <v>4978</v>
      </c>
      <c r="L2205" s="139" t="s">
        <v>7</v>
      </c>
      <c r="M2205" s="202"/>
    </row>
    <row r="2206" spans="1:13" ht="20.100000000000001" customHeight="1" x14ac:dyDescent="0.25">
      <c r="A2206" s="139">
        <v>2561</v>
      </c>
      <c r="B2206" s="139" t="s">
        <v>7407</v>
      </c>
      <c r="C2206" s="139" t="s">
        <v>6234</v>
      </c>
      <c r="D2206" s="139">
        <v>3896.43</v>
      </c>
      <c r="E2206" s="139">
        <v>1180</v>
      </c>
      <c r="F2206" s="140">
        <v>4597787.4000000004</v>
      </c>
      <c r="G2206" s="139">
        <v>0</v>
      </c>
      <c r="H2206" s="140">
        <v>0</v>
      </c>
      <c r="I2206" s="140">
        <v>0</v>
      </c>
      <c r="J2206" s="140">
        <v>4597787.4000000004</v>
      </c>
      <c r="K2206" s="139" t="s">
        <v>4980</v>
      </c>
      <c r="L2206" s="139" t="s">
        <v>7</v>
      </c>
      <c r="M2206" s="202"/>
    </row>
    <row r="2207" spans="1:13" ht="20.100000000000001" customHeight="1" x14ac:dyDescent="0.25">
      <c r="A2207" s="139">
        <v>2564</v>
      </c>
      <c r="B2207" s="139" t="s">
        <v>7408</v>
      </c>
      <c r="C2207" s="139" t="s">
        <v>7170</v>
      </c>
      <c r="D2207" s="139">
        <v>2934.47</v>
      </c>
      <c r="E2207" s="139">
        <v>900</v>
      </c>
      <c r="F2207" s="140">
        <v>2641023</v>
      </c>
      <c r="G2207" s="139">
        <v>0</v>
      </c>
      <c r="H2207" s="140">
        <v>0</v>
      </c>
      <c r="I2207" s="140">
        <v>0</v>
      </c>
      <c r="J2207" s="140">
        <v>2641023</v>
      </c>
      <c r="K2207" s="139" t="s">
        <v>4989</v>
      </c>
      <c r="L2207" s="139" t="s">
        <v>7</v>
      </c>
      <c r="M2207" s="202"/>
    </row>
    <row r="2208" spans="1:13" ht="20.100000000000001" customHeight="1" x14ac:dyDescent="0.25">
      <c r="A2208" s="139">
        <v>2565</v>
      </c>
      <c r="B2208" s="139" t="s">
        <v>7409</v>
      </c>
      <c r="C2208" s="139" t="s">
        <v>7170</v>
      </c>
      <c r="D2208" s="139">
        <v>2984.6320000000001</v>
      </c>
      <c r="E2208" s="139">
        <v>900</v>
      </c>
      <c r="F2208" s="140">
        <v>2686168.8</v>
      </c>
      <c r="G2208" s="139">
        <v>0</v>
      </c>
      <c r="H2208" s="140">
        <v>0</v>
      </c>
      <c r="I2208" s="140">
        <v>0</v>
      </c>
      <c r="J2208" s="140">
        <v>2686168.8</v>
      </c>
      <c r="K2208" s="139" t="s">
        <v>4989</v>
      </c>
      <c r="L2208" s="139" t="s">
        <v>7</v>
      </c>
      <c r="M2208" s="202"/>
    </row>
    <row r="2209" spans="1:13" ht="20.100000000000001" customHeight="1" x14ac:dyDescent="0.25">
      <c r="A2209" s="139">
        <v>2566</v>
      </c>
      <c r="B2209" s="139" t="s">
        <v>7410</v>
      </c>
      <c r="C2209" s="139" t="s">
        <v>7411</v>
      </c>
      <c r="D2209" s="139">
        <v>5603.56</v>
      </c>
      <c r="E2209" s="139">
        <v>380</v>
      </c>
      <c r="F2209" s="140">
        <v>2129352.7999999998</v>
      </c>
      <c r="G2209" s="139">
        <v>0</v>
      </c>
      <c r="H2209" s="140">
        <v>0</v>
      </c>
      <c r="I2209" s="140">
        <v>0</v>
      </c>
      <c r="J2209" s="140">
        <v>2129352.7999999998</v>
      </c>
      <c r="K2209" s="139" t="s">
        <v>4989</v>
      </c>
      <c r="L2209" s="139" t="s">
        <v>7</v>
      </c>
      <c r="M2209" s="202"/>
    </row>
    <row r="2210" spans="1:13" ht="20.100000000000001" customHeight="1" x14ac:dyDescent="0.25">
      <c r="A2210" s="139">
        <v>2567</v>
      </c>
      <c r="B2210" s="139" t="s">
        <v>7412</v>
      </c>
      <c r="C2210" s="139" t="s">
        <v>7413</v>
      </c>
      <c r="D2210" s="139">
        <v>353.87099999999998</v>
      </c>
      <c r="E2210" s="139">
        <v>550</v>
      </c>
      <c r="F2210" s="140">
        <v>194629.05</v>
      </c>
      <c r="G2210" s="139">
        <v>0</v>
      </c>
      <c r="H2210" s="140">
        <v>0</v>
      </c>
      <c r="I2210" s="140">
        <v>0</v>
      </c>
      <c r="J2210" s="140">
        <v>194629.05</v>
      </c>
      <c r="K2210" s="139" t="s">
        <v>4982</v>
      </c>
      <c r="L2210" s="139" t="s">
        <v>7</v>
      </c>
      <c r="M2210" s="202"/>
    </row>
    <row r="2211" spans="1:13" ht="20.100000000000001" customHeight="1" x14ac:dyDescent="0.25">
      <c r="A2211" s="139">
        <v>2568</v>
      </c>
      <c r="B2211" s="139" t="s">
        <v>7414</v>
      </c>
      <c r="C2211" s="139" t="s">
        <v>7415</v>
      </c>
      <c r="D2211" s="139">
        <v>5013.933</v>
      </c>
      <c r="E2211" s="139">
        <v>1400</v>
      </c>
      <c r="F2211" s="140">
        <v>7019506.2000000002</v>
      </c>
      <c r="G2211" s="139">
        <v>0</v>
      </c>
      <c r="H2211" s="140">
        <v>0</v>
      </c>
      <c r="I2211" s="140">
        <v>0</v>
      </c>
      <c r="J2211" s="140">
        <v>7019506.2000000002</v>
      </c>
      <c r="K2211" s="139" t="s">
        <v>4978</v>
      </c>
      <c r="L2211" s="139" t="s">
        <v>7</v>
      </c>
      <c r="M2211" s="202"/>
    </row>
    <row r="2212" spans="1:13" ht="20.100000000000001" customHeight="1" x14ac:dyDescent="0.25">
      <c r="A2212" s="139">
        <v>2569</v>
      </c>
      <c r="B2212" s="139" t="s">
        <v>7416</v>
      </c>
      <c r="C2212" s="139" t="s">
        <v>7415</v>
      </c>
      <c r="D2212" s="139">
        <v>5242.549</v>
      </c>
      <c r="E2212" s="139">
        <v>1400</v>
      </c>
      <c r="F2212" s="140">
        <v>7339568.5999999996</v>
      </c>
      <c r="G2212" s="139">
        <v>0</v>
      </c>
      <c r="H2212" s="140">
        <v>0</v>
      </c>
      <c r="I2212" s="140">
        <v>0</v>
      </c>
      <c r="J2212" s="140">
        <v>7339568.5999999996</v>
      </c>
      <c r="K2212" s="139" t="s">
        <v>4978</v>
      </c>
      <c r="L2212" s="139" t="s">
        <v>7</v>
      </c>
      <c r="M2212" s="202"/>
    </row>
    <row r="2213" spans="1:13" ht="20.100000000000001" customHeight="1" x14ac:dyDescent="0.25">
      <c r="A2213" s="139">
        <v>2570</v>
      </c>
      <c r="B2213" s="139" t="s">
        <v>7417</v>
      </c>
      <c r="C2213" s="139" t="s">
        <v>7415</v>
      </c>
      <c r="D2213" s="139">
        <v>593.32600000000002</v>
      </c>
      <c r="E2213" s="139">
        <v>1400</v>
      </c>
      <c r="F2213" s="140">
        <v>830656.4</v>
      </c>
      <c r="G2213" s="139">
        <v>0</v>
      </c>
      <c r="H2213" s="140">
        <v>0</v>
      </c>
      <c r="I2213" s="140">
        <v>0</v>
      </c>
      <c r="J2213" s="140">
        <v>830656.4</v>
      </c>
      <c r="K2213" s="139" t="s">
        <v>4978</v>
      </c>
      <c r="L2213" s="139" t="s">
        <v>7</v>
      </c>
      <c r="M2213" s="202"/>
    </row>
    <row r="2214" spans="1:13" ht="20.100000000000001" customHeight="1" x14ac:dyDescent="0.25">
      <c r="A2214" s="139">
        <v>2571</v>
      </c>
      <c r="B2214" s="139" t="s">
        <v>7418</v>
      </c>
      <c r="C2214" s="139" t="s">
        <v>7415</v>
      </c>
      <c r="D2214" s="139">
        <v>338.59699999999998</v>
      </c>
      <c r="E2214" s="139">
        <v>1400</v>
      </c>
      <c r="F2214" s="140">
        <v>474035.8</v>
      </c>
      <c r="G2214" s="139">
        <v>0</v>
      </c>
      <c r="H2214" s="140">
        <v>0</v>
      </c>
      <c r="I2214" s="140">
        <v>0</v>
      </c>
      <c r="J2214" s="140">
        <v>474035.8</v>
      </c>
      <c r="K2214" s="139" t="s">
        <v>4978</v>
      </c>
      <c r="L2214" s="139" t="s">
        <v>7</v>
      </c>
      <c r="M2214" s="202"/>
    </row>
    <row r="2215" spans="1:13" ht="20.100000000000001" customHeight="1" x14ac:dyDescent="0.25">
      <c r="A2215" s="139">
        <v>2572</v>
      </c>
      <c r="B2215" s="139" t="s">
        <v>7419</v>
      </c>
      <c r="C2215" s="139" t="s">
        <v>7415</v>
      </c>
      <c r="D2215" s="139">
        <v>388.75400000000002</v>
      </c>
      <c r="E2215" s="139">
        <v>1400</v>
      </c>
      <c r="F2215" s="140">
        <v>544255.6</v>
      </c>
      <c r="G2215" s="139">
        <v>0</v>
      </c>
      <c r="H2215" s="140">
        <v>0</v>
      </c>
      <c r="I2215" s="140">
        <v>0</v>
      </c>
      <c r="J2215" s="140">
        <v>544255.6</v>
      </c>
      <c r="K2215" s="139" t="s">
        <v>4978</v>
      </c>
      <c r="L2215" s="139" t="s">
        <v>7</v>
      </c>
      <c r="M2215" s="202"/>
    </row>
    <row r="2216" spans="1:13" ht="20.100000000000001" customHeight="1" x14ac:dyDescent="0.25">
      <c r="A2216" s="139">
        <v>2573</v>
      </c>
      <c r="B2216" s="139" t="s">
        <v>7420</v>
      </c>
      <c r="C2216" s="139" t="s">
        <v>7415</v>
      </c>
      <c r="D2216" s="139">
        <v>22873.33</v>
      </c>
      <c r="E2216" s="139">
        <v>1400</v>
      </c>
      <c r="F2216" s="140">
        <v>32022662</v>
      </c>
      <c r="G2216" s="139">
        <v>0</v>
      </c>
      <c r="H2216" s="140">
        <v>0</v>
      </c>
      <c r="I2216" s="140">
        <v>0</v>
      </c>
      <c r="J2216" s="140">
        <v>32022662</v>
      </c>
      <c r="K2216" s="139" t="s">
        <v>5043</v>
      </c>
      <c r="L2216" s="139" t="s">
        <v>7</v>
      </c>
      <c r="M2216" s="202"/>
    </row>
    <row r="2217" spans="1:13" ht="20.100000000000001" customHeight="1" x14ac:dyDescent="0.25">
      <c r="A2217" s="139">
        <v>2574</v>
      </c>
      <c r="B2217" s="139" t="s">
        <v>7421</v>
      </c>
      <c r="C2217" s="139" t="s">
        <v>7415</v>
      </c>
      <c r="D2217" s="139">
        <v>13761.575000000001</v>
      </c>
      <c r="E2217" s="139">
        <v>1400</v>
      </c>
      <c r="F2217" s="140">
        <v>19266205</v>
      </c>
      <c r="G2217" s="139">
        <v>0</v>
      </c>
      <c r="H2217" s="140">
        <v>0</v>
      </c>
      <c r="I2217" s="140">
        <v>0</v>
      </c>
      <c r="J2217" s="140">
        <v>19266205</v>
      </c>
      <c r="K2217" s="139" t="s">
        <v>4980</v>
      </c>
      <c r="L2217" s="139" t="s">
        <v>7</v>
      </c>
      <c r="M2217" s="202"/>
    </row>
    <row r="2218" spans="1:13" ht="20.100000000000001" customHeight="1" x14ac:dyDescent="0.25">
      <c r="A2218" s="139">
        <v>2575</v>
      </c>
      <c r="B2218" s="139" t="s">
        <v>7422</v>
      </c>
      <c r="C2218" s="139" t="s">
        <v>7415</v>
      </c>
      <c r="D2218" s="139">
        <v>190.66300000000001</v>
      </c>
      <c r="E2218" s="139">
        <v>1400</v>
      </c>
      <c r="F2218" s="140">
        <v>266928.2</v>
      </c>
      <c r="G2218" s="139">
        <v>0</v>
      </c>
      <c r="H2218" s="140">
        <v>0</v>
      </c>
      <c r="I2218" s="140">
        <v>0</v>
      </c>
      <c r="J2218" s="140">
        <v>266928.2</v>
      </c>
      <c r="K2218" s="139" t="s">
        <v>5229</v>
      </c>
      <c r="L2218" s="139" t="s">
        <v>7</v>
      </c>
      <c r="M2218" s="202"/>
    </row>
    <row r="2219" spans="1:13" ht="20.100000000000001" customHeight="1" x14ac:dyDescent="0.25">
      <c r="A2219" s="139">
        <v>2576</v>
      </c>
      <c r="B2219" s="139" t="s">
        <v>7423</v>
      </c>
      <c r="C2219" s="139" t="s">
        <v>7415</v>
      </c>
      <c r="D2219" s="139">
        <v>4617.9719999999998</v>
      </c>
      <c r="E2219" s="139">
        <v>1400</v>
      </c>
      <c r="F2219" s="140">
        <v>6465160.7999999998</v>
      </c>
      <c r="G2219" s="139">
        <v>0</v>
      </c>
      <c r="H2219" s="140">
        <v>0</v>
      </c>
      <c r="I2219" s="140">
        <v>0</v>
      </c>
      <c r="J2219" s="140">
        <v>6465160.7999999998</v>
      </c>
      <c r="K2219" s="139" t="s">
        <v>4989</v>
      </c>
      <c r="L2219" s="139" t="s">
        <v>7</v>
      </c>
      <c r="M2219" s="202"/>
    </row>
    <row r="2220" spans="1:13" ht="20.100000000000001" customHeight="1" x14ac:dyDescent="0.25">
      <c r="A2220" s="139">
        <v>2577</v>
      </c>
      <c r="B2220" s="139" t="s">
        <v>7424</v>
      </c>
      <c r="C2220" s="139" t="s">
        <v>7415</v>
      </c>
      <c r="D2220" s="139">
        <v>180.41900000000001</v>
      </c>
      <c r="E2220" s="139">
        <v>1400</v>
      </c>
      <c r="F2220" s="140">
        <v>252586.6</v>
      </c>
      <c r="G2220" s="139">
        <v>0</v>
      </c>
      <c r="H2220" s="140">
        <v>0</v>
      </c>
      <c r="I2220" s="140">
        <v>0</v>
      </c>
      <c r="J2220" s="140">
        <v>252586.6</v>
      </c>
      <c r="K2220" s="139" t="s">
        <v>4989</v>
      </c>
      <c r="L2220" s="139" t="s">
        <v>7</v>
      </c>
      <c r="M2220" s="202"/>
    </row>
    <row r="2221" spans="1:13" ht="20.100000000000001" customHeight="1" x14ac:dyDescent="0.25">
      <c r="A2221" s="139">
        <v>2578</v>
      </c>
      <c r="B2221" s="139" t="s">
        <v>7425</v>
      </c>
      <c r="C2221" s="139" t="s">
        <v>7415</v>
      </c>
      <c r="D2221" s="139">
        <v>105.18600000000001</v>
      </c>
      <c r="E2221" s="139">
        <v>1400</v>
      </c>
      <c r="F2221" s="140">
        <v>147260.4</v>
      </c>
      <c r="G2221" s="139">
        <v>0</v>
      </c>
      <c r="H2221" s="140">
        <v>0</v>
      </c>
      <c r="I2221" s="140">
        <v>0</v>
      </c>
      <c r="J2221" s="140">
        <v>147260.4</v>
      </c>
      <c r="K2221" s="139" t="s">
        <v>4989</v>
      </c>
      <c r="L2221" s="139" t="s">
        <v>7</v>
      </c>
      <c r="M2221" s="202"/>
    </row>
    <row r="2222" spans="1:13" ht="20.100000000000001" customHeight="1" x14ac:dyDescent="0.25">
      <c r="A2222" s="139">
        <v>2579</v>
      </c>
      <c r="B2222" s="139" t="s">
        <v>7426</v>
      </c>
      <c r="C2222" s="139" t="s">
        <v>7415</v>
      </c>
      <c r="D2222" s="139">
        <v>25.472999999999999</v>
      </c>
      <c r="E2222" s="139">
        <v>1400</v>
      </c>
      <c r="F2222" s="140">
        <v>35662.199999999997</v>
      </c>
      <c r="G2222" s="139">
        <v>0</v>
      </c>
      <c r="H2222" s="140">
        <v>0</v>
      </c>
      <c r="I2222" s="140">
        <v>0</v>
      </c>
      <c r="J2222" s="140">
        <v>35662.199999999997</v>
      </c>
      <c r="K2222" s="139" t="s">
        <v>4989</v>
      </c>
      <c r="L2222" s="139" t="s">
        <v>7</v>
      </c>
      <c r="M2222" s="202"/>
    </row>
    <row r="2223" spans="1:13" ht="20.100000000000001" customHeight="1" x14ac:dyDescent="0.25">
      <c r="A2223" s="139">
        <v>2580</v>
      </c>
      <c r="B2223" s="139" t="s">
        <v>7427</v>
      </c>
      <c r="C2223" s="139" t="s">
        <v>7415</v>
      </c>
      <c r="D2223" s="139">
        <v>429.93200000000002</v>
      </c>
      <c r="E2223" s="139">
        <v>1400</v>
      </c>
      <c r="F2223" s="140">
        <v>601904.80000000005</v>
      </c>
      <c r="G2223" s="139">
        <v>0</v>
      </c>
      <c r="H2223" s="140">
        <v>0</v>
      </c>
      <c r="I2223" s="140">
        <v>0</v>
      </c>
      <c r="J2223" s="140">
        <v>601904.80000000005</v>
      </c>
      <c r="K2223" s="139" t="s">
        <v>4989</v>
      </c>
      <c r="L2223" s="139" t="s">
        <v>7</v>
      </c>
      <c r="M2223" s="202"/>
    </row>
    <row r="2224" spans="1:13" ht="20.100000000000001" customHeight="1" x14ac:dyDescent="0.25">
      <c r="A2224" s="139">
        <v>2581</v>
      </c>
      <c r="B2224" s="139" t="s">
        <v>7428</v>
      </c>
      <c r="C2224" s="139" t="s">
        <v>7415</v>
      </c>
      <c r="D2224" s="139">
        <v>1396.402</v>
      </c>
      <c r="E2224" s="139">
        <v>1400</v>
      </c>
      <c r="F2224" s="140">
        <v>1954962.8</v>
      </c>
      <c r="G2224" s="139">
        <v>0</v>
      </c>
      <c r="H2224" s="140">
        <v>0</v>
      </c>
      <c r="I2224" s="140">
        <v>0</v>
      </c>
      <c r="J2224" s="140">
        <v>1954962.8</v>
      </c>
      <c r="K2224" s="139" t="s">
        <v>4989</v>
      </c>
      <c r="L2224" s="139" t="s">
        <v>7</v>
      </c>
      <c r="M2224" s="202"/>
    </row>
    <row r="2225" spans="1:13" ht="20.100000000000001" customHeight="1" x14ac:dyDescent="0.25">
      <c r="A2225" s="139">
        <v>2582</v>
      </c>
      <c r="B2225" s="139" t="s">
        <v>7429</v>
      </c>
      <c r="C2225" s="139" t="s">
        <v>7415</v>
      </c>
      <c r="D2225" s="139">
        <v>31135.931</v>
      </c>
      <c r="E2225" s="139">
        <v>1400</v>
      </c>
      <c r="F2225" s="140">
        <v>43590303.399999999</v>
      </c>
      <c r="G2225" s="139">
        <v>0</v>
      </c>
      <c r="H2225" s="140">
        <v>0</v>
      </c>
      <c r="I2225" s="140">
        <v>0</v>
      </c>
      <c r="J2225" s="140">
        <v>43590303.399999999</v>
      </c>
      <c r="K2225" s="139" t="s">
        <v>4982</v>
      </c>
      <c r="L2225" s="139" t="s">
        <v>7</v>
      </c>
      <c r="M2225" s="202"/>
    </row>
    <row r="2226" spans="1:13" ht="20.100000000000001" customHeight="1" x14ac:dyDescent="0.25">
      <c r="A2226" s="139">
        <v>2583</v>
      </c>
      <c r="B2226" s="139" t="s">
        <v>7430</v>
      </c>
      <c r="C2226" s="139" t="s">
        <v>7431</v>
      </c>
      <c r="D2226" s="139">
        <v>2006.62</v>
      </c>
      <c r="E2226" s="139">
        <v>430.1</v>
      </c>
      <c r="F2226" s="140">
        <v>863047.26</v>
      </c>
      <c r="G2226" s="139">
        <v>0</v>
      </c>
      <c r="H2226" s="140">
        <v>0</v>
      </c>
      <c r="I2226" s="140">
        <v>0</v>
      </c>
      <c r="J2226" s="140">
        <v>863047.26</v>
      </c>
      <c r="K2226" s="139" t="s">
        <v>5152</v>
      </c>
      <c r="L2226" s="139" t="s">
        <v>7</v>
      </c>
      <c r="M2226" s="202"/>
    </row>
    <row r="2227" spans="1:13" ht="20.100000000000001" customHeight="1" x14ac:dyDescent="0.25">
      <c r="A2227" s="139">
        <v>2584</v>
      </c>
      <c r="B2227" s="139" t="s">
        <v>7432</v>
      </c>
      <c r="C2227" s="139" t="s">
        <v>7431</v>
      </c>
      <c r="D2227" s="139">
        <v>13504.32</v>
      </c>
      <c r="E2227" s="139">
        <v>430.1</v>
      </c>
      <c r="F2227" s="140">
        <v>5808208.0300000003</v>
      </c>
      <c r="G2227" s="139">
        <v>0</v>
      </c>
      <c r="H2227" s="140">
        <v>0</v>
      </c>
      <c r="I2227" s="140">
        <v>0</v>
      </c>
      <c r="J2227" s="140">
        <v>5808208.0300000003</v>
      </c>
      <c r="K2227" s="139" t="s">
        <v>5155</v>
      </c>
      <c r="L2227" s="139" t="s">
        <v>7</v>
      </c>
      <c r="M2227" s="202"/>
    </row>
    <row r="2228" spans="1:13" ht="20.100000000000001" customHeight="1" x14ac:dyDescent="0.25">
      <c r="A2228" s="139">
        <v>2585</v>
      </c>
      <c r="B2228" s="139" t="s">
        <v>7433</v>
      </c>
      <c r="C2228" s="139" t="s">
        <v>7431</v>
      </c>
      <c r="D2228" s="139">
        <v>9015.9</v>
      </c>
      <c r="E2228" s="139">
        <v>430.1</v>
      </c>
      <c r="F2228" s="140">
        <v>3877738.59</v>
      </c>
      <c r="G2228" s="139">
        <v>0</v>
      </c>
      <c r="H2228" s="140">
        <v>0</v>
      </c>
      <c r="I2228" s="140">
        <v>0</v>
      </c>
      <c r="J2228" s="140">
        <v>3877738.59</v>
      </c>
      <c r="K2228" s="139" t="s">
        <v>5177</v>
      </c>
      <c r="L2228" s="139" t="s">
        <v>7</v>
      </c>
      <c r="M2228" s="202"/>
    </row>
    <row r="2229" spans="1:13" ht="20.100000000000001" customHeight="1" x14ac:dyDescent="0.25">
      <c r="A2229" s="139">
        <v>2586</v>
      </c>
      <c r="B2229" s="139" t="s">
        <v>7434</v>
      </c>
      <c r="C2229" s="139" t="s">
        <v>7435</v>
      </c>
      <c r="D2229" s="139">
        <v>78328.990000000005</v>
      </c>
      <c r="E2229" s="139">
        <v>430.1</v>
      </c>
      <c r="F2229" s="140">
        <v>33689298.600000001</v>
      </c>
      <c r="G2229" s="139">
        <v>0</v>
      </c>
      <c r="H2229" s="140">
        <v>0</v>
      </c>
      <c r="I2229" s="140">
        <v>0</v>
      </c>
      <c r="J2229" s="140">
        <v>33689298.600000001</v>
      </c>
      <c r="K2229" s="139" t="s">
        <v>5155</v>
      </c>
      <c r="L2229" s="139" t="s">
        <v>7</v>
      </c>
      <c r="M2229" s="202"/>
    </row>
    <row r="2230" spans="1:13" ht="20.100000000000001" customHeight="1" x14ac:dyDescent="0.25">
      <c r="A2230" s="139">
        <v>2587</v>
      </c>
      <c r="B2230" s="139" t="s">
        <v>7436</v>
      </c>
      <c r="C2230" s="139" t="s">
        <v>7431</v>
      </c>
      <c r="D2230" s="139">
        <v>12229.34</v>
      </c>
      <c r="E2230" s="139">
        <v>1906.14</v>
      </c>
      <c r="F2230" s="140">
        <v>23310834.149999999</v>
      </c>
      <c r="G2230" s="139">
        <v>0</v>
      </c>
      <c r="H2230" s="140">
        <v>0</v>
      </c>
      <c r="I2230" s="140">
        <v>0</v>
      </c>
      <c r="J2230" s="140">
        <v>23310834.149999999</v>
      </c>
      <c r="K2230" s="139" t="s">
        <v>5152</v>
      </c>
      <c r="L2230" s="139" t="s">
        <v>7</v>
      </c>
      <c r="M2230" s="202"/>
    </row>
    <row r="2231" spans="1:13" ht="20.100000000000001" customHeight="1" x14ac:dyDescent="0.25">
      <c r="A2231" s="139">
        <v>2588</v>
      </c>
      <c r="B2231" s="139" t="s">
        <v>7438</v>
      </c>
      <c r="C2231" s="139" t="s">
        <v>7439</v>
      </c>
      <c r="D2231" s="139">
        <v>800.6</v>
      </c>
      <c r="E2231" s="139">
        <v>1200</v>
      </c>
      <c r="F2231" s="140">
        <v>960720</v>
      </c>
      <c r="G2231" s="139">
        <v>0</v>
      </c>
      <c r="H2231" s="140">
        <v>0</v>
      </c>
      <c r="I2231" s="140">
        <v>0</v>
      </c>
      <c r="J2231" s="140">
        <v>960720</v>
      </c>
      <c r="K2231" s="139" t="s">
        <v>4978</v>
      </c>
      <c r="L2231" s="139" t="s">
        <v>7</v>
      </c>
      <c r="M2231" s="202"/>
    </row>
    <row r="2232" spans="1:13" ht="20.100000000000001" customHeight="1" x14ac:dyDescent="0.25">
      <c r="A2232" s="139">
        <v>2589</v>
      </c>
      <c r="B2232" s="139" t="s">
        <v>7440</v>
      </c>
      <c r="C2232" s="139" t="s">
        <v>7439</v>
      </c>
      <c r="D2232" s="139">
        <v>2260.1999999999998</v>
      </c>
      <c r="E2232" s="139">
        <v>1200</v>
      </c>
      <c r="F2232" s="140">
        <v>2712240</v>
      </c>
      <c r="G2232" s="139">
        <v>0</v>
      </c>
      <c r="H2232" s="140">
        <v>0</v>
      </c>
      <c r="I2232" s="140">
        <v>0</v>
      </c>
      <c r="J2232" s="140">
        <v>2712240</v>
      </c>
      <c r="K2232" s="139" t="s">
        <v>4978</v>
      </c>
      <c r="L2232" s="139" t="s">
        <v>7</v>
      </c>
      <c r="M2232" s="202"/>
    </row>
    <row r="2233" spans="1:13" ht="20.100000000000001" customHeight="1" x14ac:dyDescent="0.25">
      <c r="A2233" s="139">
        <v>2590</v>
      </c>
      <c r="B2233" s="139" t="s">
        <v>7441</v>
      </c>
      <c r="C2233" s="139" t="s">
        <v>7439</v>
      </c>
      <c r="D2233" s="139">
        <v>1022.07</v>
      </c>
      <c r="E2233" s="139">
        <v>1200</v>
      </c>
      <c r="F2233" s="140">
        <v>1226484</v>
      </c>
      <c r="G2233" s="139">
        <v>0</v>
      </c>
      <c r="H2233" s="140">
        <v>0</v>
      </c>
      <c r="I2233" s="140">
        <v>0</v>
      </c>
      <c r="J2233" s="140">
        <v>1226484</v>
      </c>
      <c r="K2233" s="139" t="s">
        <v>4978</v>
      </c>
      <c r="L2233" s="139" t="s">
        <v>7</v>
      </c>
      <c r="M2233" s="202"/>
    </row>
    <row r="2234" spans="1:13" ht="20.100000000000001" customHeight="1" x14ac:dyDescent="0.25">
      <c r="A2234" s="139">
        <v>2591</v>
      </c>
      <c r="B2234" s="139" t="s">
        <v>7442</v>
      </c>
      <c r="C2234" s="139" t="s">
        <v>7439</v>
      </c>
      <c r="D2234" s="139">
        <v>3164.58</v>
      </c>
      <c r="E2234" s="139">
        <v>1200</v>
      </c>
      <c r="F2234" s="140">
        <v>3797496</v>
      </c>
      <c r="G2234" s="139">
        <v>0</v>
      </c>
      <c r="H2234" s="140">
        <v>0</v>
      </c>
      <c r="I2234" s="140">
        <v>0</v>
      </c>
      <c r="J2234" s="140">
        <v>3797496</v>
      </c>
      <c r="K2234" s="139" t="s">
        <v>4978</v>
      </c>
      <c r="L2234" s="139" t="s">
        <v>7</v>
      </c>
      <c r="M2234" s="202"/>
    </row>
    <row r="2235" spans="1:13" ht="20.100000000000001" customHeight="1" x14ac:dyDescent="0.25">
      <c r="A2235" s="139">
        <v>2592</v>
      </c>
      <c r="B2235" s="139" t="s">
        <v>7443</v>
      </c>
      <c r="C2235" s="139" t="s">
        <v>7439</v>
      </c>
      <c r="D2235" s="139">
        <v>1866.02</v>
      </c>
      <c r="E2235" s="139">
        <v>1200</v>
      </c>
      <c r="F2235" s="140">
        <v>2239224</v>
      </c>
      <c r="G2235" s="139">
        <v>0</v>
      </c>
      <c r="H2235" s="140">
        <v>0</v>
      </c>
      <c r="I2235" s="140">
        <v>0</v>
      </c>
      <c r="J2235" s="140">
        <v>2239224</v>
      </c>
      <c r="K2235" s="139" t="s">
        <v>4978</v>
      </c>
      <c r="L2235" s="139" t="s">
        <v>7</v>
      </c>
      <c r="M2235" s="202"/>
    </row>
    <row r="2236" spans="1:13" ht="20.100000000000001" customHeight="1" x14ac:dyDescent="0.25">
      <c r="A2236" s="139">
        <v>2593</v>
      </c>
      <c r="B2236" s="139" t="s">
        <v>7444</v>
      </c>
      <c r="C2236" s="139" t="s">
        <v>7439</v>
      </c>
      <c r="D2236" s="139">
        <v>2521.85</v>
      </c>
      <c r="E2236" s="139">
        <v>1200</v>
      </c>
      <c r="F2236" s="140">
        <v>3026220</v>
      </c>
      <c r="G2236" s="139">
        <v>0</v>
      </c>
      <c r="H2236" s="140">
        <v>0</v>
      </c>
      <c r="I2236" s="140">
        <v>0</v>
      </c>
      <c r="J2236" s="140">
        <v>3026220</v>
      </c>
      <c r="K2236" s="139" t="s">
        <v>4978</v>
      </c>
      <c r="L2236" s="139" t="s">
        <v>7</v>
      </c>
      <c r="M2236" s="202"/>
    </row>
    <row r="2237" spans="1:13" ht="20.100000000000001" customHeight="1" x14ac:dyDescent="0.25">
      <c r="A2237" s="139">
        <v>2594</v>
      </c>
      <c r="B2237" s="139" t="s">
        <v>7445</v>
      </c>
      <c r="C2237" s="139" t="s">
        <v>7439</v>
      </c>
      <c r="D2237" s="139">
        <v>770.32</v>
      </c>
      <c r="E2237" s="139">
        <v>1200</v>
      </c>
      <c r="F2237" s="140">
        <v>924384</v>
      </c>
      <c r="G2237" s="139">
        <v>0</v>
      </c>
      <c r="H2237" s="140">
        <v>0</v>
      </c>
      <c r="I2237" s="140">
        <v>0</v>
      </c>
      <c r="J2237" s="140">
        <v>924384</v>
      </c>
      <c r="K2237" s="139" t="s">
        <v>4978</v>
      </c>
      <c r="L2237" s="139" t="s">
        <v>7</v>
      </c>
      <c r="M2237" s="202"/>
    </row>
    <row r="2238" spans="1:13" ht="20.100000000000001" customHeight="1" x14ac:dyDescent="0.25">
      <c r="A2238" s="139">
        <v>2595</v>
      </c>
      <c r="B2238" s="139" t="s">
        <v>7446</v>
      </c>
      <c r="C2238" s="139" t="s">
        <v>7439</v>
      </c>
      <c r="D2238" s="139">
        <v>2989.84</v>
      </c>
      <c r="E2238" s="139">
        <v>1200</v>
      </c>
      <c r="F2238" s="140">
        <v>3587808</v>
      </c>
      <c r="G2238" s="139">
        <v>0</v>
      </c>
      <c r="H2238" s="140">
        <v>0</v>
      </c>
      <c r="I2238" s="140">
        <v>0</v>
      </c>
      <c r="J2238" s="140">
        <v>3587808</v>
      </c>
      <c r="K2238" s="139" t="s">
        <v>5043</v>
      </c>
      <c r="L2238" s="139" t="s">
        <v>7</v>
      </c>
      <c r="M2238" s="202"/>
    </row>
    <row r="2239" spans="1:13" ht="20.100000000000001" customHeight="1" x14ac:dyDescent="0.25">
      <c r="A2239" s="139">
        <v>2596</v>
      </c>
      <c r="B2239" s="139" t="s">
        <v>7447</v>
      </c>
      <c r="C2239" s="139" t="s">
        <v>7439</v>
      </c>
      <c r="D2239" s="139">
        <v>25159.46</v>
      </c>
      <c r="E2239" s="139">
        <v>1200</v>
      </c>
      <c r="F2239" s="140">
        <v>30191352</v>
      </c>
      <c r="G2239" s="139">
        <v>0</v>
      </c>
      <c r="H2239" s="140">
        <v>0</v>
      </c>
      <c r="I2239" s="140">
        <v>0</v>
      </c>
      <c r="J2239" s="140">
        <v>30191352</v>
      </c>
      <c r="K2239" s="139" t="s">
        <v>5043</v>
      </c>
      <c r="L2239" s="139" t="s">
        <v>7</v>
      </c>
      <c r="M2239" s="202"/>
    </row>
    <row r="2240" spans="1:13" ht="20.100000000000001" customHeight="1" x14ac:dyDescent="0.25">
      <c r="A2240" s="139">
        <v>2597</v>
      </c>
      <c r="B2240" s="139" t="s">
        <v>7448</v>
      </c>
      <c r="C2240" s="139" t="s">
        <v>7439</v>
      </c>
      <c r="D2240" s="139">
        <v>13732.181</v>
      </c>
      <c r="E2240" s="139">
        <v>1200</v>
      </c>
      <c r="F2240" s="140">
        <v>16478617.199999999</v>
      </c>
      <c r="G2240" s="139">
        <v>0</v>
      </c>
      <c r="H2240" s="140">
        <v>0</v>
      </c>
      <c r="I2240" s="140">
        <v>0</v>
      </c>
      <c r="J2240" s="140">
        <v>16478617.199999999</v>
      </c>
      <c r="K2240" s="139" t="s">
        <v>5043</v>
      </c>
      <c r="L2240" s="139" t="s">
        <v>7</v>
      </c>
      <c r="M2240" s="202"/>
    </row>
    <row r="2241" spans="1:13" ht="20.100000000000001" customHeight="1" x14ac:dyDescent="0.25">
      <c r="A2241" s="139">
        <v>2598</v>
      </c>
      <c r="B2241" s="139" t="s">
        <v>7449</v>
      </c>
      <c r="C2241" s="139" t="s">
        <v>7439</v>
      </c>
      <c r="D2241" s="139">
        <v>818.07</v>
      </c>
      <c r="E2241" s="139">
        <v>1200</v>
      </c>
      <c r="F2241" s="140">
        <v>981684</v>
      </c>
      <c r="G2241" s="139">
        <v>0</v>
      </c>
      <c r="H2241" s="140">
        <v>0</v>
      </c>
      <c r="I2241" s="140">
        <v>0</v>
      </c>
      <c r="J2241" s="140">
        <v>981684</v>
      </c>
      <c r="K2241" s="139" t="s">
        <v>5043</v>
      </c>
      <c r="L2241" s="139" t="s">
        <v>7</v>
      </c>
      <c r="M2241" s="202"/>
    </row>
    <row r="2242" spans="1:13" ht="20.100000000000001" customHeight="1" x14ac:dyDescent="0.25">
      <c r="A2242" s="139">
        <v>2599</v>
      </c>
      <c r="B2242" s="139" t="s">
        <v>7450</v>
      </c>
      <c r="C2242" s="139" t="s">
        <v>7439</v>
      </c>
      <c r="D2242" s="139">
        <v>12652.513999999999</v>
      </c>
      <c r="E2242" s="139">
        <v>1200</v>
      </c>
      <c r="F2242" s="140">
        <v>15183016.800000001</v>
      </c>
      <c r="G2242" s="139">
        <v>0</v>
      </c>
      <c r="H2242" s="140">
        <v>0</v>
      </c>
      <c r="I2242" s="140">
        <v>0</v>
      </c>
      <c r="J2242" s="140">
        <v>15183016.800000001</v>
      </c>
      <c r="K2242" s="139" t="s">
        <v>5043</v>
      </c>
      <c r="L2242" s="139" t="s">
        <v>7</v>
      </c>
      <c r="M2242" s="202"/>
    </row>
    <row r="2243" spans="1:13" ht="20.100000000000001" customHeight="1" x14ac:dyDescent="0.25">
      <c r="A2243" s="139">
        <v>2600</v>
      </c>
      <c r="B2243" s="139" t="s">
        <v>7451</v>
      </c>
      <c r="C2243" s="139" t="s">
        <v>7439</v>
      </c>
      <c r="D2243" s="139">
        <v>2866.51</v>
      </c>
      <c r="E2243" s="139">
        <v>1200</v>
      </c>
      <c r="F2243" s="140">
        <v>3439812</v>
      </c>
      <c r="G2243" s="139">
        <v>0</v>
      </c>
      <c r="H2243" s="140">
        <v>0</v>
      </c>
      <c r="I2243" s="140">
        <v>0</v>
      </c>
      <c r="J2243" s="140">
        <v>3439812</v>
      </c>
      <c r="K2243" s="139" t="s">
        <v>5043</v>
      </c>
      <c r="L2243" s="139" t="s">
        <v>7</v>
      </c>
      <c r="M2243" s="202"/>
    </row>
    <row r="2244" spans="1:13" ht="20.100000000000001" customHeight="1" x14ac:dyDescent="0.25">
      <c r="A2244" s="139">
        <v>2601</v>
      </c>
      <c r="B2244" s="139" t="s">
        <v>7452</v>
      </c>
      <c r="C2244" s="139" t="s">
        <v>7439</v>
      </c>
      <c r="D2244" s="139">
        <v>2836.98</v>
      </c>
      <c r="E2244" s="139">
        <v>1200</v>
      </c>
      <c r="F2244" s="140">
        <v>3404376</v>
      </c>
      <c r="G2244" s="139">
        <v>0</v>
      </c>
      <c r="H2244" s="140">
        <v>0</v>
      </c>
      <c r="I2244" s="140">
        <v>0</v>
      </c>
      <c r="J2244" s="140">
        <v>3404376</v>
      </c>
      <c r="K2244" s="139" t="s">
        <v>5043</v>
      </c>
      <c r="L2244" s="139" t="s">
        <v>7</v>
      </c>
      <c r="M2244" s="202"/>
    </row>
    <row r="2245" spans="1:13" ht="20.100000000000001" customHeight="1" x14ac:dyDescent="0.25">
      <c r="A2245" s="139">
        <v>2602</v>
      </c>
      <c r="B2245" s="139" t="s">
        <v>7453</v>
      </c>
      <c r="C2245" s="139" t="s">
        <v>7439</v>
      </c>
      <c r="D2245" s="139">
        <v>866.2</v>
      </c>
      <c r="E2245" s="139">
        <v>1200</v>
      </c>
      <c r="F2245" s="140">
        <v>1039440</v>
      </c>
      <c r="G2245" s="139">
        <v>0</v>
      </c>
      <c r="H2245" s="140">
        <v>0</v>
      </c>
      <c r="I2245" s="140">
        <v>0</v>
      </c>
      <c r="J2245" s="140">
        <v>1039440</v>
      </c>
      <c r="K2245" s="139" t="s">
        <v>5043</v>
      </c>
      <c r="L2245" s="139" t="s">
        <v>7</v>
      </c>
      <c r="M2245" s="202"/>
    </row>
    <row r="2246" spans="1:13" ht="20.100000000000001" customHeight="1" x14ac:dyDescent="0.25">
      <c r="A2246" s="139">
        <v>2603</v>
      </c>
      <c r="B2246" s="139" t="s">
        <v>7454</v>
      </c>
      <c r="C2246" s="139" t="s">
        <v>7439</v>
      </c>
      <c r="D2246" s="139">
        <v>442.96</v>
      </c>
      <c r="E2246" s="139">
        <v>1200</v>
      </c>
      <c r="F2246" s="140">
        <v>531552</v>
      </c>
      <c r="G2246" s="139">
        <v>0</v>
      </c>
      <c r="H2246" s="140">
        <v>0</v>
      </c>
      <c r="I2246" s="140">
        <v>0</v>
      </c>
      <c r="J2246" s="140">
        <v>531552</v>
      </c>
      <c r="K2246" s="139" t="s">
        <v>5043</v>
      </c>
      <c r="L2246" s="139" t="s">
        <v>7</v>
      </c>
      <c r="M2246" s="202"/>
    </row>
    <row r="2247" spans="1:13" ht="20.100000000000001" customHeight="1" x14ac:dyDescent="0.25">
      <c r="A2247" s="139">
        <v>2604</v>
      </c>
      <c r="B2247" s="139" t="s">
        <v>7455</v>
      </c>
      <c r="C2247" s="139" t="s">
        <v>7439</v>
      </c>
      <c r="D2247" s="139">
        <v>4554.72</v>
      </c>
      <c r="E2247" s="139">
        <v>1200</v>
      </c>
      <c r="F2247" s="140">
        <v>5465664</v>
      </c>
      <c r="G2247" s="139">
        <v>0</v>
      </c>
      <c r="H2247" s="140">
        <v>0</v>
      </c>
      <c r="I2247" s="140">
        <v>0</v>
      </c>
      <c r="J2247" s="140">
        <v>5465664</v>
      </c>
      <c r="K2247" s="139" t="s">
        <v>4980</v>
      </c>
      <c r="L2247" s="139" t="s">
        <v>7</v>
      </c>
      <c r="M2247" s="202"/>
    </row>
    <row r="2248" spans="1:13" ht="20.100000000000001" customHeight="1" x14ac:dyDescent="0.25">
      <c r="A2248" s="139">
        <v>2605</v>
      </c>
      <c r="B2248" s="139" t="s">
        <v>7456</v>
      </c>
      <c r="C2248" s="139" t="s">
        <v>7439</v>
      </c>
      <c r="D2248" s="139">
        <v>3647.98</v>
      </c>
      <c r="E2248" s="139">
        <v>1200</v>
      </c>
      <c r="F2248" s="140">
        <v>4377576</v>
      </c>
      <c r="G2248" s="139">
        <v>0</v>
      </c>
      <c r="H2248" s="140">
        <v>0</v>
      </c>
      <c r="I2248" s="140">
        <v>0</v>
      </c>
      <c r="J2248" s="140">
        <v>4377576</v>
      </c>
      <c r="K2248" s="139" t="s">
        <v>4980</v>
      </c>
      <c r="L2248" s="139" t="s">
        <v>7</v>
      </c>
      <c r="M2248" s="202"/>
    </row>
    <row r="2249" spans="1:13" ht="20.100000000000001" customHeight="1" x14ac:dyDescent="0.25">
      <c r="A2249" s="139">
        <v>2606</v>
      </c>
      <c r="B2249" s="139" t="s">
        <v>7457</v>
      </c>
      <c r="C2249" s="139" t="s">
        <v>7439</v>
      </c>
      <c r="D2249" s="139">
        <v>11104.762000000001</v>
      </c>
      <c r="E2249" s="139">
        <v>1200</v>
      </c>
      <c r="F2249" s="140">
        <v>13325714.4</v>
      </c>
      <c r="G2249" s="139">
        <v>0</v>
      </c>
      <c r="H2249" s="140">
        <v>0</v>
      </c>
      <c r="I2249" s="140">
        <v>0</v>
      </c>
      <c r="J2249" s="140">
        <v>13325714.4</v>
      </c>
      <c r="K2249" s="139" t="s">
        <v>4980</v>
      </c>
      <c r="L2249" s="139" t="s">
        <v>7</v>
      </c>
      <c r="M2249" s="202"/>
    </row>
    <row r="2250" spans="1:13" ht="20.100000000000001" customHeight="1" x14ac:dyDescent="0.25">
      <c r="A2250" s="139">
        <v>2607</v>
      </c>
      <c r="B2250" s="139" t="s">
        <v>7458</v>
      </c>
      <c r="C2250" s="139" t="s">
        <v>7439</v>
      </c>
      <c r="D2250" s="139">
        <v>1924.24</v>
      </c>
      <c r="E2250" s="139">
        <v>1200</v>
      </c>
      <c r="F2250" s="140">
        <v>2309088</v>
      </c>
      <c r="G2250" s="139">
        <v>0</v>
      </c>
      <c r="H2250" s="140">
        <v>0</v>
      </c>
      <c r="I2250" s="140">
        <v>0</v>
      </c>
      <c r="J2250" s="140">
        <v>2309088</v>
      </c>
      <c r="K2250" s="139" t="s">
        <v>4980</v>
      </c>
      <c r="L2250" s="139" t="s">
        <v>7</v>
      </c>
      <c r="M2250" s="202"/>
    </row>
    <row r="2251" spans="1:13" ht="20.100000000000001" customHeight="1" x14ac:dyDescent="0.25">
      <c r="A2251" s="139">
        <v>2608</v>
      </c>
      <c r="B2251" s="139" t="s">
        <v>7459</v>
      </c>
      <c r="C2251" s="139" t="s">
        <v>7439</v>
      </c>
      <c r="D2251" s="139">
        <v>2608.42</v>
      </c>
      <c r="E2251" s="139">
        <v>1200</v>
      </c>
      <c r="F2251" s="140">
        <v>3130104</v>
      </c>
      <c r="G2251" s="139">
        <v>0</v>
      </c>
      <c r="H2251" s="140">
        <v>0</v>
      </c>
      <c r="I2251" s="140">
        <v>0</v>
      </c>
      <c r="J2251" s="140">
        <v>3130104</v>
      </c>
      <c r="K2251" s="139" t="s">
        <v>4980</v>
      </c>
      <c r="L2251" s="139" t="s">
        <v>7</v>
      </c>
      <c r="M2251" s="202"/>
    </row>
    <row r="2252" spans="1:13" ht="20.100000000000001" customHeight="1" x14ac:dyDescent="0.25">
      <c r="A2252" s="139">
        <v>2609</v>
      </c>
      <c r="B2252" s="139" t="s">
        <v>7460</v>
      </c>
      <c r="C2252" s="139" t="s">
        <v>7439</v>
      </c>
      <c r="D2252" s="139">
        <v>2476.69</v>
      </c>
      <c r="E2252" s="139">
        <v>1200</v>
      </c>
      <c r="F2252" s="140">
        <v>2972028</v>
      </c>
      <c r="G2252" s="139">
        <v>0</v>
      </c>
      <c r="H2252" s="140">
        <v>0</v>
      </c>
      <c r="I2252" s="140">
        <v>0</v>
      </c>
      <c r="J2252" s="140">
        <v>2972028</v>
      </c>
      <c r="K2252" s="139" t="s">
        <v>4980</v>
      </c>
      <c r="L2252" s="139" t="s">
        <v>7</v>
      </c>
      <c r="M2252" s="202"/>
    </row>
    <row r="2253" spans="1:13" ht="20.100000000000001" customHeight="1" x14ac:dyDescent="0.25">
      <c r="A2253" s="139">
        <v>2610</v>
      </c>
      <c r="B2253" s="139" t="s">
        <v>7461</v>
      </c>
      <c r="C2253" s="139" t="s">
        <v>7439</v>
      </c>
      <c r="D2253" s="139">
        <v>6751.08</v>
      </c>
      <c r="E2253" s="139">
        <v>1200</v>
      </c>
      <c r="F2253" s="140">
        <v>8101296</v>
      </c>
      <c r="G2253" s="139">
        <v>0</v>
      </c>
      <c r="H2253" s="140">
        <v>0</v>
      </c>
      <c r="I2253" s="140">
        <v>0</v>
      </c>
      <c r="J2253" s="140">
        <v>8101296</v>
      </c>
      <c r="K2253" s="139" t="s">
        <v>4980</v>
      </c>
      <c r="L2253" s="139" t="s">
        <v>7</v>
      </c>
      <c r="M2253" s="202"/>
    </row>
    <row r="2254" spans="1:13" ht="20.100000000000001" customHeight="1" x14ac:dyDescent="0.25">
      <c r="A2254" s="139">
        <v>2611</v>
      </c>
      <c r="B2254" s="139" t="s">
        <v>5456</v>
      </c>
      <c r="C2254" s="139" t="s">
        <v>7439</v>
      </c>
      <c r="D2254" s="139">
        <v>92003.679000000004</v>
      </c>
      <c r="E2254" s="139">
        <v>1200</v>
      </c>
      <c r="F2254" s="140">
        <v>110404414.8</v>
      </c>
      <c r="G2254" s="139">
        <v>0</v>
      </c>
      <c r="H2254" s="140">
        <v>0</v>
      </c>
      <c r="I2254" s="140">
        <v>0</v>
      </c>
      <c r="J2254" s="140">
        <v>110404414.8</v>
      </c>
      <c r="K2254" s="139" t="s">
        <v>4982</v>
      </c>
      <c r="L2254" s="139" t="s">
        <v>7</v>
      </c>
      <c r="M2254" s="202"/>
    </row>
    <row r="2255" spans="1:13" ht="20.100000000000001" customHeight="1" x14ac:dyDescent="0.25">
      <c r="A2255" s="139">
        <v>2612</v>
      </c>
      <c r="B2255" s="139" t="s">
        <v>7462</v>
      </c>
      <c r="C2255" s="139" t="s">
        <v>7463</v>
      </c>
      <c r="D2255" s="139">
        <v>137.89099999999999</v>
      </c>
      <c r="E2255" s="139">
        <v>1390</v>
      </c>
      <c r="F2255" s="140">
        <v>191668.49</v>
      </c>
      <c r="G2255" s="139">
        <v>0</v>
      </c>
      <c r="H2255" s="140">
        <v>0</v>
      </c>
      <c r="I2255" s="140">
        <v>0</v>
      </c>
      <c r="J2255" s="140">
        <v>191668.49</v>
      </c>
      <c r="K2255" s="139" t="s">
        <v>4989</v>
      </c>
      <c r="L2255" s="139" t="s">
        <v>7</v>
      </c>
      <c r="M2255" s="202"/>
    </row>
    <row r="2256" spans="1:13" ht="20.100000000000001" customHeight="1" x14ac:dyDescent="0.25">
      <c r="A2256" s="139">
        <v>2613</v>
      </c>
      <c r="B2256" s="139" t="s">
        <v>7464</v>
      </c>
      <c r="C2256" s="139" t="s">
        <v>7463</v>
      </c>
      <c r="D2256" s="139">
        <v>29.696999999999999</v>
      </c>
      <c r="E2256" s="139">
        <v>1390</v>
      </c>
      <c r="F2256" s="140">
        <v>41278.83</v>
      </c>
      <c r="G2256" s="139">
        <v>0</v>
      </c>
      <c r="H2256" s="140">
        <v>0</v>
      </c>
      <c r="I2256" s="140">
        <v>0</v>
      </c>
      <c r="J2256" s="140">
        <v>41278.83</v>
      </c>
      <c r="K2256" s="139" t="s">
        <v>4989</v>
      </c>
      <c r="L2256" s="139" t="s">
        <v>7</v>
      </c>
      <c r="M2256" s="202"/>
    </row>
    <row r="2257" spans="1:13" ht="20.100000000000001" customHeight="1" x14ac:dyDescent="0.25">
      <c r="A2257" s="139">
        <v>2614</v>
      </c>
      <c r="B2257" s="139" t="s">
        <v>7465</v>
      </c>
      <c r="C2257" s="139" t="s">
        <v>7463</v>
      </c>
      <c r="D2257" s="139">
        <v>294.72699999999998</v>
      </c>
      <c r="E2257" s="139">
        <v>1390</v>
      </c>
      <c r="F2257" s="140">
        <v>409670.53</v>
      </c>
      <c r="G2257" s="139">
        <v>0</v>
      </c>
      <c r="H2257" s="140">
        <v>0</v>
      </c>
      <c r="I2257" s="140">
        <v>0</v>
      </c>
      <c r="J2257" s="140">
        <v>409670.53</v>
      </c>
      <c r="K2257" s="139" t="s">
        <v>4978</v>
      </c>
      <c r="L2257" s="139" t="s">
        <v>7</v>
      </c>
      <c r="M2257" s="202"/>
    </row>
    <row r="2258" spans="1:13" ht="20.100000000000001" customHeight="1" x14ac:dyDescent="0.25">
      <c r="A2258" s="139">
        <v>2615</v>
      </c>
      <c r="B2258" s="139" t="s">
        <v>7466</v>
      </c>
      <c r="C2258" s="139" t="s">
        <v>7463</v>
      </c>
      <c r="D2258" s="139">
        <v>289.87</v>
      </c>
      <c r="E2258" s="139">
        <v>1390</v>
      </c>
      <c r="F2258" s="140">
        <v>402919.3</v>
      </c>
      <c r="G2258" s="139">
        <v>0</v>
      </c>
      <c r="H2258" s="140">
        <v>0</v>
      </c>
      <c r="I2258" s="140">
        <v>0</v>
      </c>
      <c r="J2258" s="140">
        <v>402919.3</v>
      </c>
      <c r="K2258" s="139" t="s">
        <v>4978</v>
      </c>
      <c r="L2258" s="139" t="s">
        <v>7</v>
      </c>
      <c r="M2258" s="202"/>
    </row>
    <row r="2259" spans="1:13" ht="20.100000000000001" customHeight="1" x14ac:dyDescent="0.25">
      <c r="A2259" s="139">
        <v>2616</v>
      </c>
      <c r="B2259" s="139" t="s">
        <v>7467</v>
      </c>
      <c r="C2259" s="139" t="s">
        <v>7463</v>
      </c>
      <c r="D2259" s="139">
        <v>120.572</v>
      </c>
      <c r="E2259" s="139">
        <v>1390</v>
      </c>
      <c r="F2259" s="140">
        <v>167595.07999999999</v>
      </c>
      <c r="G2259" s="139">
        <v>0</v>
      </c>
      <c r="H2259" s="140">
        <v>0</v>
      </c>
      <c r="I2259" s="140">
        <v>0</v>
      </c>
      <c r="J2259" s="140">
        <v>167595.07999999999</v>
      </c>
      <c r="K2259" s="139" t="s">
        <v>4978</v>
      </c>
      <c r="L2259" s="139" t="s">
        <v>7</v>
      </c>
      <c r="M2259" s="202"/>
    </row>
    <row r="2260" spans="1:13" ht="20.100000000000001" customHeight="1" x14ac:dyDescent="0.25">
      <c r="A2260" s="139">
        <v>2617</v>
      </c>
      <c r="B2260" s="139" t="s">
        <v>5241</v>
      </c>
      <c r="C2260" s="139" t="s">
        <v>7463</v>
      </c>
      <c r="D2260" s="139">
        <v>9854.3790000000008</v>
      </c>
      <c r="E2260" s="139">
        <v>1390</v>
      </c>
      <c r="F2260" s="140">
        <v>13697586.810000001</v>
      </c>
      <c r="G2260" s="139">
        <v>0</v>
      </c>
      <c r="H2260" s="140">
        <v>0</v>
      </c>
      <c r="I2260" s="140">
        <v>0</v>
      </c>
      <c r="J2260" s="140">
        <v>13697586.810000001</v>
      </c>
      <c r="K2260" s="139" t="s">
        <v>4982</v>
      </c>
      <c r="L2260" s="139" t="s">
        <v>7</v>
      </c>
      <c r="M2260" s="202"/>
    </row>
    <row r="2261" spans="1:13" ht="20.100000000000001" customHeight="1" x14ac:dyDescent="0.25">
      <c r="A2261" s="139">
        <v>2618</v>
      </c>
      <c r="B2261" s="139" t="s">
        <v>7468</v>
      </c>
      <c r="C2261" s="139" t="s">
        <v>5247</v>
      </c>
      <c r="D2261" s="139">
        <v>1576.12</v>
      </c>
      <c r="E2261" s="139">
        <v>1000</v>
      </c>
      <c r="F2261" s="140">
        <v>1576120</v>
      </c>
      <c r="G2261" s="139">
        <v>0</v>
      </c>
      <c r="H2261" s="140">
        <v>0</v>
      </c>
      <c r="I2261" s="140">
        <v>0</v>
      </c>
      <c r="J2261" s="140">
        <v>1576120</v>
      </c>
      <c r="K2261" s="139" t="s">
        <v>5028</v>
      </c>
      <c r="L2261" s="139" t="s">
        <v>7</v>
      </c>
      <c r="M2261" s="202"/>
    </row>
    <row r="2262" spans="1:13" ht="20.100000000000001" customHeight="1" x14ac:dyDescent="0.25">
      <c r="A2262" s="139">
        <v>2619</v>
      </c>
      <c r="B2262" s="139" t="s">
        <v>7468</v>
      </c>
      <c r="C2262" s="139" t="s">
        <v>5247</v>
      </c>
      <c r="D2262" s="139">
        <v>33926.379999999997</v>
      </c>
      <c r="E2262" s="139">
        <v>1000</v>
      </c>
      <c r="F2262" s="140">
        <v>33926380</v>
      </c>
      <c r="G2262" s="139">
        <v>0</v>
      </c>
      <c r="H2262" s="140">
        <v>0</v>
      </c>
      <c r="I2262" s="140">
        <v>0</v>
      </c>
      <c r="J2262" s="140">
        <v>33926380</v>
      </c>
      <c r="K2262" s="139" t="s">
        <v>4982</v>
      </c>
      <c r="L2262" s="139" t="s">
        <v>7</v>
      </c>
      <c r="M2262" s="202"/>
    </row>
    <row r="2263" spans="1:13" ht="20.100000000000001" customHeight="1" x14ac:dyDescent="0.25">
      <c r="A2263" s="139">
        <v>2620</v>
      </c>
      <c r="B2263" s="139" t="s">
        <v>7469</v>
      </c>
      <c r="C2263" s="139" t="s">
        <v>7470</v>
      </c>
      <c r="D2263" s="139">
        <v>4500</v>
      </c>
      <c r="E2263" s="139">
        <v>1030</v>
      </c>
      <c r="F2263" s="140">
        <v>4635000</v>
      </c>
      <c r="G2263" s="139">
        <v>0</v>
      </c>
      <c r="H2263" s="140">
        <v>0</v>
      </c>
      <c r="I2263" s="140">
        <v>0</v>
      </c>
      <c r="J2263" s="140">
        <v>4635000</v>
      </c>
      <c r="K2263" s="139" t="s">
        <v>4978</v>
      </c>
      <c r="L2263" s="139" t="s">
        <v>7</v>
      </c>
      <c r="M2263" s="202"/>
    </row>
    <row r="2264" spans="1:13" ht="20.100000000000001" customHeight="1" x14ac:dyDescent="0.25">
      <c r="A2264" s="139">
        <v>2621</v>
      </c>
      <c r="B2264" s="139" t="s">
        <v>7471</v>
      </c>
      <c r="C2264" s="139" t="s">
        <v>7470</v>
      </c>
      <c r="D2264" s="139">
        <v>658.93100000000004</v>
      </c>
      <c r="E2264" s="139">
        <v>1030</v>
      </c>
      <c r="F2264" s="140">
        <v>678698.93</v>
      </c>
      <c r="G2264" s="139">
        <v>0</v>
      </c>
      <c r="H2264" s="140">
        <v>0</v>
      </c>
      <c r="I2264" s="140">
        <v>0</v>
      </c>
      <c r="J2264" s="140">
        <v>678698.93</v>
      </c>
      <c r="K2264" s="139" t="s">
        <v>4989</v>
      </c>
      <c r="L2264" s="139" t="s">
        <v>7</v>
      </c>
      <c r="M2264" s="202"/>
    </row>
    <row r="2265" spans="1:13" ht="20.100000000000001" customHeight="1" x14ac:dyDescent="0.25">
      <c r="A2265" s="139">
        <v>2622</v>
      </c>
      <c r="B2265" s="139" t="s">
        <v>7472</v>
      </c>
      <c r="C2265" s="139" t="s">
        <v>7470</v>
      </c>
      <c r="D2265" s="139">
        <v>242.59800000000001</v>
      </c>
      <c r="E2265" s="139">
        <v>1030</v>
      </c>
      <c r="F2265" s="140">
        <v>249875.94</v>
      </c>
      <c r="G2265" s="139">
        <v>0</v>
      </c>
      <c r="H2265" s="140">
        <v>0</v>
      </c>
      <c r="I2265" s="140">
        <v>0</v>
      </c>
      <c r="J2265" s="140">
        <v>249875.94</v>
      </c>
      <c r="K2265" s="139" t="s">
        <v>4989</v>
      </c>
      <c r="L2265" s="139" t="s">
        <v>7</v>
      </c>
      <c r="M2265" s="202"/>
    </row>
    <row r="2266" spans="1:13" ht="20.100000000000001" customHeight="1" x14ac:dyDescent="0.25">
      <c r="A2266" s="139">
        <v>2623</v>
      </c>
      <c r="B2266" s="139" t="s">
        <v>7473</v>
      </c>
      <c r="C2266" s="139" t="s">
        <v>7470</v>
      </c>
      <c r="D2266" s="139">
        <v>573.01800000000003</v>
      </c>
      <c r="E2266" s="139">
        <v>1030</v>
      </c>
      <c r="F2266" s="140">
        <v>590208.54</v>
      </c>
      <c r="G2266" s="139">
        <v>0</v>
      </c>
      <c r="H2266" s="140">
        <v>0</v>
      </c>
      <c r="I2266" s="140">
        <v>0</v>
      </c>
      <c r="J2266" s="140">
        <v>590208.54</v>
      </c>
      <c r="K2266" s="139" t="s">
        <v>5152</v>
      </c>
      <c r="L2266" s="139" t="s">
        <v>7</v>
      </c>
      <c r="M2266" s="202"/>
    </row>
    <row r="2267" spans="1:13" ht="20.100000000000001" customHeight="1" x14ac:dyDescent="0.25">
      <c r="A2267" s="139">
        <v>2624</v>
      </c>
      <c r="B2267" s="139" t="s">
        <v>7474</v>
      </c>
      <c r="C2267" s="139" t="s">
        <v>7470</v>
      </c>
      <c r="D2267" s="139">
        <v>2862.8629999999998</v>
      </c>
      <c r="E2267" s="139">
        <v>1030</v>
      </c>
      <c r="F2267" s="140">
        <v>2948748.89</v>
      </c>
      <c r="G2267" s="139">
        <v>0</v>
      </c>
      <c r="H2267" s="140">
        <v>0</v>
      </c>
      <c r="I2267" s="140">
        <v>0</v>
      </c>
      <c r="J2267" s="140">
        <v>2948748.89</v>
      </c>
      <c r="K2267" s="139" t="s">
        <v>4980</v>
      </c>
      <c r="L2267" s="139" t="s">
        <v>7</v>
      </c>
      <c r="M2267" s="202"/>
    </row>
    <row r="2268" spans="1:13" ht="20.100000000000001" customHeight="1" x14ac:dyDescent="0.25">
      <c r="A2268" s="139">
        <v>2625</v>
      </c>
      <c r="B2268" s="139" t="s">
        <v>7475</v>
      </c>
      <c r="C2268" s="139" t="s">
        <v>7470</v>
      </c>
      <c r="D2268" s="139">
        <v>2505.0540000000001</v>
      </c>
      <c r="E2268" s="139">
        <v>1030</v>
      </c>
      <c r="F2268" s="140">
        <v>2580205.62</v>
      </c>
      <c r="G2268" s="139">
        <v>0</v>
      </c>
      <c r="H2268" s="140">
        <v>0</v>
      </c>
      <c r="I2268" s="140">
        <v>0</v>
      </c>
      <c r="J2268" s="140">
        <v>2580205.62</v>
      </c>
      <c r="K2268" s="139" t="s">
        <v>4980</v>
      </c>
      <c r="L2268" s="139" t="s">
        <v>7</v>
      </c>
      <c r="M2268" s="202"/>
    </row>
    <row r="2269" spans="1:13" ht="20.100000000000001" customHeight="1" x14ac:dyDescent="0.25">
      <c r="A2269" s="139">
        <v>2626</v>
      </c>
      <c r="B2269" s="139" t="s">
        <v>7476</v>
      </c>
      <c r="C2269" s="139" t="s">
        <v>7470</v>
      </c>
      <c r="D2269" s="139">
        <v>1243.7950000000001</v>
      </c>
      <c r="E2269" s="139">
        <v>1030</v>
      </c>
      <c r="F2269" s="140">
        <v>1281108.8500000001</v>
      </c>
      <c r="G2269" s="139">
        <v>0</v>
      </c>
      <c r="H2269" s="140">
        <v>0</v>
      </c>
      <c r="I2269" s="140">
        <v>0</v>
      </c>
      <c r="J2269" s="140">
        <v>1281108.8500000001</v>
      </c>
      <c r="K2269" s="139" t="s">
        <v>4980</v>
      </c>
      <c r="L2269" s="139" t="s">
        <v>7</v>
      </c>
      <c r="M2269" s="202"/>
    </row>
    <row r="2270" spans="1:13" ht="20.100000000000001" customHeight="1" x14ac:dyDescent="0.25">
      <c r="A2270" s="139">
        <v>2627</v>
      </c>
      <c r="B2270" s="139" t="s">
        <v>7477</v>
      </c>
      <c r="C2270" s="139" t="s">
        <v>7470</v>
      </c>
      <c r="D2270" s="139">
        <v>1258.944</v>
      </c>
      <c r="E2270" s="139">
        <v>1030</v>
      </c>
      <c r="F2270" s="140">
        <v>1296712.32</v>
      </c>
      <c r="G2270" s="139">
        <v>0</v>
      </c>
      <c r="H2270" s="140">
        <v>0</v>
      </c>
      <c r="I2270" s="140">
        <v>0</v>
      </c>
      <c r="J2270" s="140">
        <v>1296712.32</v>
      </c>
      <c r="K2270" s="139" t="s">
        <v>4980</v>
      </c>
      <c r="L2270" s="139" t="s">
        <v>7</v>
      </c>
      <c r="M2270" s="202"/>
    </row>
    <row r="2271" spans="1:13" ht="20.100000000000001" customHeight="1" x14ac:dyDescent="0.25">
      <c r="A2271" s="139">
        <v>2628</v>
      </c>
      <c r="B2271" s="139" t="s">
        <v>7478</v>
      </c>
      <c r="C2271" s="139" t="s">
        <v>7470</v>
      </c>
      <c r="D2271" s="139">
        <v>1939.0350000000001</v>
      </c>
      <c r="E2271" s="139">
        <v>1030</v>
      </c>
      <c r="F2271" s="140">
        <v>1997206.05</v>
      </c>
      <c r="G2271" s="139">
        <v>0</v>
      </c>
      <c r="H2271" s="140">
        <v>0</v>
      </c>
      <c r="I2271" s="140">
        <v>0</v>
      </c>
      <c r="J2271" s="140">
        <v>1997206.05</v>
      </c>
      <c r="K2271" s="139" t="s">
        <v>4980</v>
      </c>
      <c r="L2271" s="139" t="s">
        <v>8</v>
      </c>
      <c r="M2271" s="202"/>
    </row>
    <row r="2272" spans="1:13" ht="20.100000000000001" customHeight="1" x14ac:dyDescent="0.25">
      <c r="A2272" s="139">
        <v>2629</v>
      </c>
      <c r="B2272" s="139" t="s">
        <v>7479</v>
      </c>
      <c r="C2272" s="139" t="s">
        <v>7470</v>
      </c>
      <c r="D2272" s="139">
        <v>145.75700000000001</v>
      </c>
      <c r="E2272" s="139">
        <v>1030</v>
      </c>
      <c r="F2272" s="140">
        <v>150129.71</v>
      </c>
      <c r="G2272" s="139">
        <v>0</v>
      </c>
      <c r="H2272" s="140">
        <v>0</v>
      </c>
      <c r="I2272" s="140">
        <v>0</v>
      </c>
      <c r="J2272" s="140">
        <v>150129.71</v>
      </c>
      <c r="K2272" s="139" t="s">
        <v>5229</v>
      </c>
      <c r="L2272" s="139" t="s">
        <v>7</v>
      </c>
      <c r="M2272" s="202"/>
    </row>
    <row r="2273" spans="1:13" ht="20.100000000000001" customHeight="1" x14ac:dyDescent="0.25">
      <c r="A2273" s="139">
        <v>2630</v>
      </c>
      <c r="B2273" s="139" t="s">
        <v>7480</v>
      </c>
      <c r="C2273" s="139" t="s">
        <v>7470</v>
      </c>
      <c r="D2273" s="139">
        <v>425</v>
      </c>
      <c r="E2273" s="139">
        <v>1030</v>
      </c>
      <c r="F2273" s="140">
        <v>437750</v>
      </c>
      <c r="G2273" s="139">
        <v>0</v>
      </c>
      <c r="H2273" s="140">
        <v>0</v>
      </c>
      <c r="I2273" s="140">
        <v>0</v>
      </c>
      <c r="J2273" s="140">
        <v>437750</v>
      </c>
      <c r="K2273" s="139" t="s">
        <v>5229</v>
      </c>
      <c r="L2273" s="139" t="s">
        <v>7</v>
      </c>
      <c r="M2273" s="202"/>
    </row>
    <row r="2274" spans="1:13" ht="20.100000000000001" customHeight="1" x14ac:dyDescent="0.25">
      <c r="A2274" s="139">
        <v>2631</v>
      </c>
      <c r="B2274" s="139" t="s">
        <v>7481</v>
      </c>
      <c r="C2274" s="139" t="s">
        <v>7470</v>
      </c>
      <c r="D2274" s="139">
        <v>141.86199999999999</v>
      </c>
      <c r="E2274" s="139">
        <v>1030</v>
      </c>
      <c r="F2274" s="140">
        <v>146117.85999999999</v>
      </c>
      <c r="G2274" s="139">
        <v>0</v>
      </c>
      <c r="H2274" s="140">
        <v>0</v>
      </c>
      <c r="I2274" s="140">
        <v>0</v>
      </c>
      <c r="J2274" s="140">
        <v>146117.85999999999</v>
      </c>
      <c r="K2274" s="139" t="s">
        <v>5229</v>
      </c>
      <c r="L2274" s="139" t="s">
        <v>7</v>
      </c>
      <c r="M2274" s="202"/>
    </row>
    <row r="2275" spans="1:13" ht="20.100000000000001" customHeight="1" x14ac:dyDescent="0.25">
      <c r="A2275" s="139">
        <v>2632</v>
      </c>
      <c r="B2275" s="139" t="s">
        <v>7482</v>
      </c>
      <c r="C2275" s="139" t="s">
        <v>7470</v>
      </c>
      <c r="D2275" s="139">
        <v>300.78300000000002</v>
      </c>
      <c r="E2275" s="139">
        <v>1030</v>
      </c>
      <c r="F2275" s="140">
        <v>309806.49</v>
      </c>
      <c r="G2275" s="139">
        <v>0</v>
      </c>
      <c r="H2275" s="140">
        <v>0</v>
      </c>
      <c r="I2275" s="140">
        <v>0</v>
      </c>
      <c r="J2275" s="140">
        <v>309806.49</v>
      </c>
      <c r="K2275" s="139" t="s">
        <v>5229</v>
      </c>
      <c r="L2275" s="139" t="s">
        <v>7</v>
      </c>
      <c r="M2275" s="202"/>
    </row>
    <row r="2276" spans="1:13" ht="20.100000000000001" customHeight="1" x14ac:dyDescent="0.25">
      <c r="A2276" s="139">
        <v>2633</v>
      </c>
      <c r="B2276" s="139" t="s">
        <v>7483</v>
      </c>
      <c r="C2276" s="139" t="s">
        <v>7470</v>
      </c>
      <c r="D2276" s="139">
        <v>1994.34</v>
      </c>
      <c r="E2276" s="139">
        <v>1030</v>
      </c>
      <c r="F2276" s="140">
        <v>2054170.2</v>
      </c>
      <c r="G2276" s="139">
        <v>0</v>
      </c>
      <c r="H2276" s="140">
        <v>0</v>
      </c>
      <c r="I2276" s="140">
        <v>0</v>
      </c>
      <c r="J2276" s="140">
        <v>2054170.2</v>
      </c>
      <c r="K2276" s="139" t="s">
        <v>5229</v>
      </c>
      <c r="L2276" s="139" t="s">
        <v>7</v>
      </c>
      <c r="M2276" s="202"/>
    </row>
    <row r="2277" spans="1:13" ht="20.100000000000001" customHeight="1" x14ac:dyDescent="0.25">
      <c r="A2277" s="139">
        <v>2634</v>
      </c>
      <c r="B2277" s="139" t="s">
        <v>7484</v>
      </c>
      <c r="C2277" s="139" t="s">
        <v>7470</v>
      </c>
      <c r="D2277" s="139">
        <v>5817.85</v>
      </c>
      <c r="E2277" s="139">
        <v>1030</v>
      </c>
      <c r="F2277" s="140">
        <v>5992385.5</v>
      </c>
      <c r="G2277" s="139">
        <v>0</v>
      </c>
      <c r="H2277" s="140">
        <v>0</v>
      </c>
      <c r="I2277" s="140">
        <v>0</v>
      </c>
      <c r="J2277" s="140">
        <v>5992385.5</v>
      </c>
      <c r="K2277" s="139" t="s">
        <v>5229</v>
      </c>
      <c r="L2277" s="139" t="s">
        <v>7</v>
      </c>
      <c r="M2277" s="202"/>
    </row>
    <row r="2278" spans="1:13" ht="20.100000000000001" customHeight="1" x14ac:dyDescent="0.25">
      <c r="A2278" s="139">
        <v>2635</v>
      </c>
      <c r="B2278" s="139" t="s">
        <v>5904</v>
      </c>
      <c r="C2278" s="139" t="s">
        <v>7470</v>
      </c>
      <c r="D2278" s="139">
        <v>71406.331000000006</v>
      </c>
      <c r="E2278" s="139">
        <v>1030</v>
      </c>
      <c r="F2278" s="140">
        <v>73548520.930000007</v>
      </c>
      <c r="G2278" s="139">
        <v>0</v>
      </c>
      <c r="H2278" s="140">
        <v>0</v>
      </c>
      <c r="I2278" s="140">
        <v>0</v>
      </c>
      <c r="J2278" s="140">
        <v>73548520.930000007</v>
      </c>
      <c r="K2278" s="139" t="s">
        <v>4982</v>
      </c>
      <c r="L2278" s="139" t="s">
        <v>7</v>
      </c>
      <c r="M2278" s="202"/>
    </row>
    <row r="2279" spans="1:13" ht="20.100000000000001" customHeight="1" x14ac:dyDescent="0.25">
      <c r="A2279" s="139">
        <v>2636</v>
      </c>
      <c r="B2279" s="139" t="s">
        <v>7485</v>
      </c>
      <c r="C2279" s="139" t="s">
        <v>7486</v>
      </c>
      <c r="D2279" s="139">
        <v>357.03500000000003</v>
      </c>
      <c r="E2279" s="139">
        <v>1200</v>
      </c>
      <c r="F2279" s="140">
        <v>428442</v>
      </c>
      <c r="G2279" s="139">
        <v>0</v>
      </c>
      <c r="H2279" s="140">
        <v>0</v>
      </c>
      <c r="I2279" s="140">
        <v>0</v>
      </c>
      <c r="J2279" s="140">
        <v>428442</v>
      </c>
      <c r="K2279" s="139" t="s">
        <v>4978</v>
      </c>
      <c r="L2279" s="139" t="s">
        <v>7</v>
      </c>
      <c r="M2279" s="202"/>
    </row>
    <row r="2280" spans="1:13" ht="20.100000000000001" customHeight="1" x14ac:dyDescent="0.25">
      <c r="A2280" s="139">
        <v>2637</v>
      </c>
      <c r="B2280" s="139" t="s">
        <v>7487</v>
      </c>
      <c r="C2280" s="139" t="s">
        <v>7486</v>
      </c>
      <c r="D2280" s="139">
        <v>1074.8019999999999</v>
      </c>
      <c r="E2280" s="139">
        <v>1200</v>
      </c>
      <c r="F2280" s="140">
        <v>1289762.3999999999</v>
      </c>
      <c r="G2280" s="139">
        <v>0</v>
      </c>
      <c r="H2280" s="140">
        <v>0</v>
      </c>
      <c r="I2280" s="140">
        <v>0</v>
      </c>
      <c r="J2280" s="140">
        <v>1289762.3999999999</v>
      </c>
      <c r="K2280" s="139" t="s">
        <v>4978</v>
      </c>
      <c r="L2280" s="139" t="s">
        <v>7</v>
      </c>
      <c r="M2280" s="202"/>
    </row>
    <row r="2281" spans="1:13" ht="20.100000000000001" customHeight="1" x14ac:dyDescent="0.25">
      <c r="A2281" s="139">
        <v>2638</v>
      </c>
      <c r="B2281" s="139" t="s">
        <v>7488</v>
      </c>
      <c r="C2281" s="139" t="s">
        <v>7486</v>
      </c>
      <c r="D2281" s="139">
        <v>2682.7260000000001</v>
      </c>
      <c r="E2281" s="139">
        <v>1200</v>
      </c>
      <c r="F2281" s="140">
        <v>3219271.2</v>
      </c>
      <c r="G2281" s="139">
        <v>0</v>
      </c>
      <c r="H2281" s="140">
        <v>0</v>
      </c>
      <c r="I2281" s="140">
        <v>0</v>
      </c>
      <c r="J2281" s="140">
        <v>3219271.2</v>
      </c>
      <c r="K2281" s="139" t="s">
        <v>5043</v>
      </c>
      <c r="L2281" s="139" t="s">
        <v>7</v>
      </c>
      <c r="M2281" s="202"/>
    </row>
    <row r="2282" spans="1:13" ht="20.100000000000001" customHeight="1" x14ac:dyDescent="0.25">
      <c r="A2282" s="139">
        <v>2639</v>
      </c>
      <c r="B2282" s="139" t="s">
        <v>7489</v>
      </c>
      <c r="C2282" s="139" t="s">
        <v>7486</v>
      </c>
      <c r="D2282" s="139">
        <v>91.832999999999998</v>
      </c>
      <c r="E2282" s="139">
        <v>1200</v>
      </c>
      <c r="F2282" s="140">
        <v>110199.6</v>
      </c>
      <c r="G2282" s="139">
        <v>0</v>
      </c>
      <c r="H2282" s="140">
        <v>0</v>
      </c>
      <c r="I2282" s="140">
        <v>0</v>
      </c>
      <c r="J2282" s="140">
        <v>110199.6</v>
      </c>
      <c r="K2282" s="139" t="s">
        <v>4989</v>
      </c>
      <c r="L2282" s="139" t="s">
        <v>7</v>
      </c>
      <c r="M2282" s="202"/>
    </row>
    <row r="2283" spans="1:13" ht="20.100000000000001" customHeight="1" x14ac:dyDescent="0.25">
      <c r="A2283" s="139">
        <v>2640</v>
      </c>
      <c r="B2283" s="139" t="s">
        <v>7490</v>
      </c>
      <c r="C2283" s="139" t="s">
        <v>7486</v>
      </c>
      <c r="D2283" s="139">
        <v>90</v>
      </c>
      <c r="E2283" s="139">
        <v>1200</v>
      </c>
      <c r="F2283" s="140">
        <v>108000</v>
      </c>
      <c r="G2283" s="139">
        <v>0</v>
      </c>
      <c r="H2283" s="140">
        <v>0</v>
      </c>
      <c r="I2283" s="140">
        <v>0</v>
      </c>
      <c r="J2283" s="140">
        <v>108000</v>
      </c>
      <c r="K2283" s="139" t="s">
        <v>4989</v>
      </c>
      <c r="L2283" s="139" t="s">
        <v>7</v>
      </c>
      <c r="M2283" s="202"/>
    </row>
    <row r="2284" spans="1:13" ht="20.100000000000001" customHeight="1" x14ac:dyDescent="0.25">
      <c r="A2284" s="139">
        <v>2641</v>
      </c>
      <c r="B2284" s="139" t="s">
        <v>7491</v>
      </c>
      <c r="C2284" s="139" t="s">
        <v>7486</v>
      </c>
      <c r="D2284" s="139">
        <v>3600.895</v>
      </c>
      <c r="E2284" s="139">
        <v>1200</v>
      </c>
      <c r="F2284" s="140">
        <v>4321074</v>
      </c>
      <c r="G2284" s="139">
        <v>0</v>
      </c>
      <c r="H2284" s="140">
        <v>0</v>
      </c>
      <c r="I2284" s="140">
        <v>0</v>
      </c>
      <c r="J2284" s="140">
        <v>4321074</v>
      </c>
      <c r="K2284" s="139" t="s">
        <v>4980</v>
      </c>
      <c r="L2284" s="139" t="s">
        <v>7</v>
      </c>
      <c r="M2284" s="202"/>
    </row>
    <row r="2285" spans="1:13" ht="20.100000000000001" customHeight="1" x14ac:dyDescent="0.25">
      <c r="A2285" s="139">
        <v>2642</v>
      </c>
      <c r="B2285" s="139" t="s">
        <v>5384</v>
      </c>
      <c r="C2285" s="139" t="s">
        <v>7486</v>
      </c>
      <c r="D2285" s="139">
        <v>21883.911</v>
      </c>
      <c r="E2285" s="139">
        <v>1200</v>
      </c>
      <c r="F2285" s="140">
        <v>26260693.199999999</v>
      </c>
      <c r="G2285" s="139">
        <v>0</v>
      </c>
      <c r="H2285" s="140">
        <v>0</v>
      </c>
      <c r="I2285" s="140">
        <v>0</v>
      </c>
      <c r="J2285" s="140">
        <v>26260693.199999999</v>
      </c>
      <c r="K2285" s="139" t="s">
        <v>4982</v>
      </c>
      <c r="L2285" s="139" t="s">
        <v>7</v>
      </c>
      <c r="M2285" s="202"/>
    </row>
    <row r="2286" spans="1:13" ht="20.100000000000001" customHeight="1" x14ac:dyDescent="0.25">
      <c r="A2286" s="139">
        <v>2643</v>
      </c>
      <c r="B2286" s="139" t="s">
        <v>7492</v>
      </c>
      <c r="C2286" s="139" t="s">
        <v>7493</v>
      </c>
      <c r="D2286" s="139">
        <v>522.91099999999994</v>
      </c>
      <c r="E2286" s="139">
        <v>670</v>
      </c>
      <c r="F2286" s="140">
        <v>350350.37</v>
      </c>
      <c r="G2286" s="139">
        <v>0</v>
      </c>
      <c r="H2286" s="140">
        <v>0</v>
      </c>
      <c r="I2286" s="140">
        <v>0</v>
      </c>
      <c r="J2286" s="140">
        <v>350350.37</v>
      </c>
      <c r="K2286" s="139" t="s">
        <v>4978</v>
      </c>
      <c r="L2286" s="139" t="s">
        <v>7</v>
      </c>
      <c r="M2286" s="202"/>
    </row>
    <row r="2287" spans="1:13" ht="20.100000000000001" customHeight="1" x14ac:dyDescent="0.25">
      <c r="A2287" s="139">
        <v>2644</v>
      </c>
      <c r="B2287" s="139" t="s">
        <v>7494</v>
      </c>
      <c r="C2287" s="139" t="s">
        <v>7493</v>
      </c>
      <c r="D2287" s="139">
        <v>1189.297</v>
      </c>
      <c r="E2287" s="139">
        <v>670</v>
      </c>
      <c r="F2287" s="140">
        <v>796828.99</v>
      </c>
      <c r="G2287" s="139">
        <v>0</v>
      </c>
      <c r="H2287" s="140">
        <v>0</v>
      </c>
      <c r="I2287" s="140">
        <v>0</v>
      </c>
      <c r="J2287" s="140">
        <v>796828.99</v>
      </c>
      <c r="K2287" s="139" t="s">
        <v>4978</v>
      </c>
      <c r="L2287" s="139" t="s">
        <v>7</v>
      </c>
      <c r="M2287" s="202"/>
    </row>
    <row r="2288" spans="1:13" ht="20.100000000000001" customHeight="1" x14ac:dyDescent="0.25">
      <c r="A2288" s="139">
        <v>2645</v>
      </c>
      <c r="B2288" s="139" t="s">
        <v>7495</v>
      </c>
      <c r="C2288" s="139" t="s">
        <v>7493</v>
      </c>
      <c r="D2288" s="139">
        <v>1623.5409999999999</v>
      </c>
      <c r="E2288" s="139">
        <v>670</v>
      </c>
      <c r="F2288" s="140">
        <v>1087772.47</v>
      </c>
      <c r="G2288" s="139">
        <v>0</v>
      </c>
      <c r="H2288" s="140">
        <v>0</v>
      </c>
      <c r="I2288" s="140">
        <v>0</v>
      </c>
      <c r="J2288" s="140">
        <v>1087772.47</v>
      </c>
      <c r="K2288" s="139" t="s">
        <v>4978</v>
      </c>
      <c r="L2288" s="139" t="s">
        <v>7</v>
      </c>
      <c r="M2288" s="202"/>
    </row>
    <row r="2289" spans="1:13" ht="20.100000000000001" customHeight="1" x14ac:dyDescent="0.25">
      <c r="A2289" s="139">
        <v>2646</v>
      </c>
      <c r="B2289" s="139" t="s">
        <v>7496</v>
      </c>
      <c r="C2289" s="139" t="s">
        <v>7493</v>
      </c>
      <c r="D2289" s="139">
        <v>1713.895</v>
      </c>
      <c r="E2289" s="139">
        <v>670</v>
      </c>
      <c r="F2289" s="140">
        <v>1148309.6499999999</v>
      </c>
      <c r="G2289" s="139">
        <v>0</v>
      </c>
      <c r="H2289" s="140">
        <v>0</v>
      </c>
      <c r="I2289" s="140">
        <v>0</v>
      </c>
      <c r="J2289" s="140">
        <v>1148309.6499999999</v>
      </c>
      <c r="K2289" s="139" t="s">
        <v>4978</v>
      </c>
      <c r="L2289" s="139" t="s">
        <v>7</v>
      </c>
      <c r="M2289" s="202"/>
    </row>
    <row r="2290" spans="1:13" ht="20.100000000000001" customHeight="1" x14ac:dyDescent="0.25">
      <c r="A2290" s="139">
        <v>2647</v>
      </c>
      <c r="B2290" s="139" t="s">
        <v>7497</v>
      </c>
      <c r="C2290" s="139" t="s">
        <v>7493</v>
      </c>
      <c r="D2290" s="139">
        <v>1162.165</v>
      </c>
      <c r="E2290" s="139">
        <v>670</v>
      </c>
      <c r="F2290" s="140">
        <v>778650.55</v>
      </c>
      <c r="G2290" s="139">
        <v>0</v>
      </c>
      <c r="H2290" s="140">
        <v>0</v>
      </c>
      <c r="I2290" s="140">
        <v>0</v>
      </c>
      <c r="J2290" s="140">
        <v>778650.55</v>
      </c>
      <c r="K2290" s="139" t="s">
        <v>4978</v>
      </c>
      <c r="L2290" s="139" t="s">
        <v>7</v>
      </c>
      <c r="M2290" s="202"/>
    </row>
    <row r="2291" spans="1:13" ht="20.100000000000001" customHeight="1" x14ac:dyDescent="0.25">
      <c r="A2291" s="139">
        <v>2648</v>
      </c>
      <c r="B2291" s="139" t="s">
        <v>7498</v>
      </c>
      <c r="C2291" s="139" t="s">
        <v>7493</v>
      </c>
      <c r="D2291" s="139">
        <v>1330.817</v>
      </c>
      <c r="E2291" s="139">
        <v>670</v>
      </c>
      <c r="F2291" s="140">
        <v>891647.39</v>
      </c>
      <c r="G2291" s="139">
        <v>0</v>
      </c>
      <c r="H2291" s="140">
        <v>0</v>
      </c>
      <c r="I2291" s="140">
        <v>0</v>
      </c>
      <c r="J2291" s="140">
        <v>891647.39</v>
      </c>
      <c r="K2291" s="139" t="s">
        <v>4978</v>
      </c>
      <c r="L2291" s="139" t="s">
        <v>7</v>
      </c>
      <c r="M2291" s="202"/>
    </row>
    <row r="2292" spans="1:13" ht="20.100000000000001" customHeight="1" x14ac:dyDescent="0.25">
      <c r="A2292" s="139">
        <v>2649</v>
      </c>
      <c r="B2292" s="139" t="s">
        <v>7499</v>
      </c>
      <c r="C2292" s="139" t="s">
        <v>7493</v>
      </c>
      <c r="D2292" s="139">
        <v>75.781000000000006</v>
      </c>
      <c r="E2292" s="139">
        <v>670</v>
      </c>
      <c r="F2292" s="140">
        <v>50773.27</v>
      </c>
      <c r="G2292" s="139">
        <v>0</v>
      </c>
      <c r="H2292" s="140">
        <v>0</v>
      </c>
      <c r="I2292" s="140">
        <v>0</v>
      </c>
      <c r="J2292" s="140">
        <v>50773.27</v>
      </c>
      <c r="K2292" s="139" t="s">
        <v>4978</v>
      </c>
      <c r="L2292" s="139" t="s">
        <v>7</v>
      </c>
      <c r="M2292" s="202"/>
    </row>
    <row r="2293" spans="1:13" ht="20.100000000000001" customHeight="1" x14ac:dyDescent="0.25">
      <c r="A2293" s="139">
        <v>2650</v>
      </c>
      <c r="B2293" s="139" t="s">
        <v>7500</v>
      </c>
      <c r="C2293" s="139" t="s">
        <v>7493</v>
      </c>
      <c r="D2293" s="139">
        <v>164.81700000000001</v>
      </c>
      <c r="E2293" s="139">
        <v>670</v>
      </c>
      <c r="F2293" s="140">
        <v>110427.39</v>
      </c>
      <c r="G2293" s="139">
        <v>0</v>
      </c>
      <c r="H2293" s="140">
        <v>0</v>
      </c>
      <c r="I2293" s="140">
        <v>0</v>
      </c>
      <c r="J2293" s="140">
        <v>110427.39</v>
      </c>
      <c r="K2293" s="139" t="s">
        <v>5152</v>
      </c>
      <c r="L2293" s="139" t="s">
        <v>7</v>
      </c>
      <c r="M2293" s="202"/>
    </row>
    <row r="2294" spans="1:13" ht="20.100000000000001" customHeight="1" x14ac:dyDescent="0.25">
      <c r="A2294" s="139">
        <v>2651</v>
      </c>
      <c r="B2294" s="139" t="s">
        <v>7501</v>
      </c>
      <c r="C2294" s="139" t="s">
        <v>7493</v>
      </c>
      <c r="D2294" s="139">
        <v>1988.386</v>
      </c>
      <c r="E2294" s="139">
        <v>670</v>
      </c>
      <c r="F2294" s="140">
        <v>1332218.6200000001</v>
      </c>
      <c r="G2294" s="139">
        <v>0</v>
      </c>
      <c r="H2294" s="140">
        <v>0</v>
      </c>
      <c r="I2294" s="140">
        <v>0</v>
      </c>
      <c r="J2294" s="140">
        <v>1332218.6200000001</v>
      </c>
      <c r="K2294" s="139" t="s">
        <v>5152</v>
      </c>
      <c r="L2294" s="139" t="s">
        <v>7</v>
      </c>
      <c r="M2294" s="202"/>
    </row>
    <row r="2295" spans="1:13" ht="20.100000000000001" customHeight="1" x14ac:dyDescent="0.25">
      <c r="A2295" s="139">
        <v>2652</v>
      </c>
      <c r="B2295" s="139" t="s">
        <v>7502</v>
      </c>
      <c r="C2295" s="139" t="s">
        <v>7493</v>
      </c>
      <c r="D2295" s="139">
        <v>11474.83</v>
      </c>
      <c r="E2295" s="139">
        <v>2474.64</v>
      </c>
      <c r="F2295" s="140">
        <v>28396111.079999998</v>
      </c>
      <c r="G2295" s="139">
        <v>0</v>
      </c>
      <c r="H2295" s="140">
        <v>0</v>
      </c>
      <c r="I2295" s="140">
        <v>0</v>
      </c>
      <c r="J2295" s="140">
        <v>28396111.079999998</v>
      </c>
      <c r="K2295" s="139" t="s">
        <v>4980</v>
      </c>
      <c r="L2295" s="139" t="s">
        <v>8</v>
      </c>
      <c r="M2295" s="202"/>
    </row>
    <row r="2296" spans="1:13" ht="20.100000000000001" customHeight="1" x14ac:dyDescent="0.25">
      <c r="A2296" s="139">
        <v>2653</v>
      </c>
      <c r="B2296" s="139" t="s">
        <v>7503</v>
      </c>
      <c r="C2296" s="139" t="s">
        <v>7493</v>
      </c>
      <c r="D2296" s="139">
        <v>8637.5840000000007</v>
      </c>
      <c r="E2296" s="139">
        <v>1578.81</v>
      </c>
      <c r="F2296" s="140">
        <v>13637112.220000001</v>
      </c>
      <c r="G2296" s="139">
        <v>0</v>
      </c>
      <c r="H2296" s="140">
        <v>0</v>
      </c>
      <c r="I2296" s="140">
        <v>0</v>
      </c>
      <c r="J2296" s="140">
        <v>13637112.220000001</v>
      </c>
      <c r="K2296" s="139" t="s">
        <v>4980</v>
      </c>
      <c r="L2296" s="139" t="s">
        <v>8</v>
      </c>
      <c r="M2296" s="202"/>
    </row>
    <row r="2297" spans="1:13" ht="20.100000000000001" customHeight="1" x14ac:dyDescent="0.25">
      <c r="A2297" s="139">
        <v>2654</v>
      </c>
      <c r="B2297" s="139" t="s">
        <v>7504</v>
      </c>
      <c r="C2297" s="139" t="s">
        <v>7493</v>
      </c>
      <c r="D2297" s="139">
        <v>50.857999999999997</v>
      </c>
      <c r="E2297" s="139">
        <v>670</v>
      </c>
      <c r="F2297" s="140">
        <v>34074.86</v>
      </c>
      <c r="G2297" s="139">
        <v>0</v>
      </c>
      <c r="H2297" s="140">
        <v>0</v>
      </c>
      <c r="I2297" s="140">
        <v>0</v>
      </c>
      <c r="J2297" s="140">
        <v>34074.86</v>
      </c>
      <c r="K2297" s="139" t="s">
        <v>4989</v>
      </c>
      <c r="L2297" s="139" t="s">
        <v>7</v>
      </c>
      <c r="M2297" s="202"/>
    </row>
    <row r="2298" spans="1:13" ht="20.100000000000001" customHeight="1" x14ac:dyDescent="0.25">
      <c r="A2298" s="139">
        <v>2655</v>
      </c>
      <c r="B2298" s="139" t="s">
        <v>5095</v>
      </c>
      <c r="C2298" s="139" t="s">
        <v>7493</v>
      </c>
      <c r="D2298" s="139">
        <v>27800.212</v>
      </c>
      <c r="E2298" s="139">
        <v>670</v>
      </c>
      <c r="F2298" s="140">
        <v>18626142.039999999</v>
      </c>
      <c r="G2298" s="139">
        <v>0</v>
      </c>
      <c r="H2298" s="140">
        <v>0</v>
      </c>
      <c r="I2298" s="140">
        <v>0</v>
      </c>
      <c r="J2298" s="140">
        <v>18626142.039999999</v>
      </c>
      <c r="K2298" s="139" t="s">
        <v>4982</v>
      </c>
      <c r="L2298" s="139" t="s">
        <v>7</v>
      </c>
      <c r="M2298" s="202"/>
    </row>
    <row r="2299" spans="1:13" ht="20.100000000000001" customHeight="1" x14ac:dyDescent="0.25">
      <c r="A2299" s="139">
        <v>2656</v>
      </c>
      <c r="B2299" s="139" t="s">
        <v>7505</v>
      </c>
      <c r="C2299" s="139" t="s">
        <v>5666</v>
      </c>
      <c r="D2299" s="139">
        <v>302.02100000000002</v>
      </c>
      <c r="E2299" s="139">
        <v>260</v>
      </c>
      <c r="F2299" s="140">
        <v>78525.460000000006</v>
      </c>
      <c r="G2299" s="139">
        <v>0</v>
      </c>
      <c r="H2299" s="140">
        <v>0</v>
      </c>
      <c r="I2299" s="140">
        <v>0</v>
      </c>
      <c r="J2299" s="140">
        <v>78525.460000000006</v>
      </c>
      <c r="K2299" s="139" t="s">
        <v>4982</v>
      </c>
      <c r="L2299" s="139" t="s">
        <v>7</v>
      </c>
      <c r="M2299" s="202"/>
    </row>
    <row r="2300" spans="1:13" ht="20.100000000000001" customHeight="1" x14ac:dyDescent="0.25">
      <c r="A2300" s="139">
        <v>2657</v>
      </c>
      <c r="B2300" s="139" t="s">
        <v>7506</v>
      </c>
      <c r="C2300" s="139" t="s">
        <v>7507</v>
      </c>
      <c r="D2300" s="139">
        <v>691.97699999999998</v>
      </c>
      <c r="E2300" s="139">
        <v>830</v>
      </c>
      <c r="F2300" s="140">
        <v>574340.91</v>
      </c>
      <c r="G2300" s="139">
        <v>0</v>
      </c>
      <c r="H2300" s="140">
        <v>0</v>
      </c>
      <c r="I2300" s="140">
        <v>0</v>
      </c>
      <c r="J2300" s="140">
        <v>574340.91</v>
      </c>
      <c r="K2300" s="139" t="s">
        <v>4982</v>
      </c>
      <c r="L2300" s="139" t="s">
        <v>7</v>
      </c>
      <c r="M2300" s="202"/>
    </row>
    <row r="2301" spans="1:13" ht="20.100000000000001" customHeight="1" x14ac:dyDescent="0.25">
      <c r="A2301" s="139">
        <v>2658</v>
      </c>
      <c r="B2301" s="139" t="s">
        <v>7508</v>
      </c>
      <c r="C2301" s="139" t="s">
        <v>7507</v>
      </c>
      <c r="D2301" s="139">
        <v>76.271000000000001</v>
      </c>
      <c r="E2301" s="139">
        <v>830</v>
      </c>
      <c r="F2301" s="140">
        <v>63304.93</v>
      </c>
      <c r="G2301" s="139">
        <v>0</v>
      </c>
      <c r="H2301" s="140">
        <v>0</v>
      </c>
      <c r="I2301" s="140">
        <v>0</v>
      </c>
      <c r="J2301" s="140">
        <v>63304.93</v>
      </c>
      <c r="K2301" s="139" t="s">
        <v>4989</v>
      </c>
      <c r="L2301" s="139" t="s">
        <v>7</v>
      </c>
      <c r="M2301" s="202"/>
    </row>
    <row r="2302" spans="1:13" ht="20.100000000000001" customHeight="1" x14ac:dyDescent="0.25">
      <c r="A2302" s="139">
        <v>2668</v>
      </c>
      <c r="B2302" s="139" t="s">
        <v>7509</v>
      </c>
      <c r="C2302" s="139" t="s">
        <v>7507</v>
      </c>
      <c r="D2302" s="139">
        <v>395.83300000000003</v>
      </c>
      <c r="E2302" s="139">
        <v>830</v>
      </c>
      <c r="F2302" s="140">
        <v>328541.39</v>
      </c>
      <c r="G2302" s="139">
        <v>0</v>
      </c>
      <c r="H2302" s="140">
        <v>0</v>
      </c>
      <c r="I2302" s="140">
        <v>0</v>
      </c>
      <c r="J2302" s="140">
        <v>328541.39</v>
      </c>
      <c r="K2302" s="139" t="s">
        <v>4980</v>
      </c>
      <c r="L2302" s="139" t="s">
        <v>7</v>
      </c>
      <c r="M2302" s="202"/>
    </row>
    <row r="2303" spans="1:13" ht="20.100000000000001" customHeight="1" x14ac:dyDescent="0.25">
      <c r="A2303" s="139">
        <v>2669</v>
      </c>
      <c r="B2303" s="139" t="s">
        <v>5092</v>
      </c>
      <c r="C2303" s="139" t="s">
        <v>7507</v>
      </c>
      <c r="D2303" s="139">
        <v>13167.290999999999</v>
      </c>
      <c r="E2303" s="139">
        <v>830</v>
      </c>
      <c r="F2303" s="140">
        <v>10928851.529999999</v>
      </c>
      <c r="G2303" s="139">
        <v>0</v>
      </c>
      <c r="H2303" s="140">
        <v>0</v>
      </c>
      <c r="I2303" s="140">
        <v>0</v>
      </c>
      <c r="J2303" s="140">
        <v>10928851.529999999</v>
      </c>
      <c r="K2303" s="139" t="s">
        <v>4982</v>
      </c>
      <c r="L2303" s="139" t="s">
        <v>7</v>
      </c>
      <c r="M2303" s="202"/>
    </row>
    <row r="2304" spans="1:13" ht="20.100000000000001" customHeight="1" x14ac:dyDescent="0.25">
      <c r="A2304" s="139">
        <v>2670</v>
      </c>
      <c r="B2304" s="139" t="s">
        <v>7510</v>
      </c>
      <c r="C2304" s="139" t="s">
        <v>7511</v>
      </c>
      <c r="D2304" s="139">
        <v>72204.81</v>
      </c>
      <c r="E2304" s="139">
        <v>845</v>
      </c>
      <c r="F2304" s="140">
        <v>61013064</v>
      </c>
      <c r="G2304" s="139">
        <v>0</v>
      </c>
      <c r="H2304" s="140">
        <v>0</v>
      </c>
      <c r="I2304" s="140">
        <v>0</v>
      </c>
      <c r="J2304" s="140">
        <v>61013064</v>
      </c>
      <c r="K2304" s="139" t="s">
        <v>5078</v>
      </c>
      <c r="L2304" s="139" t="s">
        <v>7</v>
      </c>
      <c r="M2304" s="202"/>
    </row>
    <row r="2305" spans="1:13" ht="20.100000000000001" customHeight="1" x14ac:dyDescent="0.25">
      <c r="A2305" s="139">
        <v>2671</v>
      </c>
      <c r="B2305" s="139" t="s">
        <v>7512</v>
      </c>
      <c r="C2305" s="139" t="s">
        <v>5958</v>
      </c>
      <c r="D2305" s="139">
        <v>1558.058</v>
      </c>
      <c r="E2305" s="139">
        <v>580</v>
      </c>
      <c r="F2305" s="140">
        <v>903673.64</v>
      </c>
      <c r="G2305" s="139">
        <v>0</v>
      </c>
      <c r="H2305" s="140">
        <v>0</v>
      </c>
      <c r="I2305" s="140">
        <v>0</v>
      </c>
      <c r="J2305" s="140">
        <v>903673.64</v>
      </c>
      <c r="K2305" s="139" t="s">
        <v>4980</v>
      </c>
      <c r="L2305" s="139" t="s">
        <v>7</v>
      </c>
      <c r="M2305" s="202"/>
    </row>
    <row r="2306" spans="1:13" ht="20.100000000000001" customHeight="1" x14ac:dyDescent="0.25">
      <c r="A2306" s="139">
        <v>2673</v>
      </c>
      <c r="B2306" s="139" t="s">
        <v>7429</v>
      </c>
      <c r="C2306" s="139" t="s">
        <v>7513</v>
      </c>
      <c r="D2306" s="139">
        <v>19329.174999999999</v>
      </c>
      <c r="E2306" s="139">
        <v>10</v>
      </c>
      <c r="F2306" s="140">
        <v>193291.75</v>
      </c>
      <c r="G2306" s="139">
        <v>0</v>
      </c>
      <c r="H2306" s="140">
        <v>0</v>
      </c>
      <c r="I2306" s="140">
        <v>0</v>
      </c>
      <c r="J2306" s="140">
        <v>193291.75</v>
      </c>
      <c r="K2306" s="139" t="s">
        <v>4982</v>
      </c>
      <c r="L2306" s="139" t="s">
        <v>7</v>
      </c>
      <c r="M2306" s="202"/>
    </row>
    <row r="2307" spans="1:13" ht="20.100000000000001" customHeight="1" x14ac:dyDescent="0.25">
      <c r="A2307" s="139">
        <v>2674</v>
      </c>
      <c r="B2307" s="139" t="s">
        <v>7514</v>
      </c>
      <c r="C2307" s="139" t="s">
        <v>6010</v>
      </c>
      <c r="D2307" s="139">
        <v>338.31</v>
      </c>
      <c r="E2307" s="139">
        <v>1300</v>
      </c>
      <c r="F2307" s="140">
        <v>439803</v>
      </c>
      <c r="G2307" s="139">
        <v>0</v>
      </c>
      <c r="H2307" s="140">
        <v>0</v>
      </c>
      <c r="I2307" s="140">
        <v>0</v>
      </c>
      <c r="J2307" s="140">
        <v>439803</v>
      </c>
      <c r="K2307" s="139" t="s">
        <v>4978</v>
      </c>
      <c r="L2307" s="139" t="s">
        <v>7</v>
      </c>
      <c r="M2307" s="202"/>
    </row>
    <row r="2308" spans="1:13" ht="20.100000000000001" customHeight="1" x14ac:dyDescent="0.25">
      <c r="A2308" s="139">
        <v>2675</v>
      </c>
      <c r="B2308" s="139" t="s">
        <v>7515</v>
      </c>
      <c r="C2308" s="139" t="s">
        <v>7516</v>
      </c>
      <c r="D2308" s="139">
        <v>160</v>
      </c>
      <c r="E2308" s="139">
        <v>1023</v>
      </c>
      <c r="F2308" s="140">
        <v>163680</v>
      </c>
      <c r="G2308" s="139">
        <v>0</v>
      </c>
      <c r="H2308" s="140">
        <v>0</v>
      </c>
      <c r="I2308" s="140">
        <v>0</v>
      </c>
      <c r="J2308" s="140">
        <v>163680</v>
      </c>
      <c r="K2308" s="139" t="s">
        <v>5160</v>
      </c>
      <c r="L2308" s="139" t="s">
        <v>7</v>
      </c>
      <c r="M2308" s="202"/>
    </row>
    <row r="2309" spans="1:13" ht="20.100000000000001" customHeight="1" x14ac:dyDescent="0.25">
      <c r="A2309" s="139">
        <v>2676</v>
      </c>
      <c r="B2309" s="139" t="s">
        <v>7517</v>
      </c>
      <c r="C2309" s="139" t="s">
        <v>7516</v>
      </c>
      <c r="D2309" s="139">
        <v>160</v>
      </c>
      <c r="E2309" s="139">
        <v>1023</v>
      </c>
      <c r="F2309" s="140">
        <v>163680</v>
      </c>
      <c r="G2309" s="139">
        <v>0</v>
      </c>
      <c r="H2309" s="140">
        <v>0</v>
      </c>
      <c r="I2309" s="140">
        <v>0</v>
      </c>
      <c r="J2309" s="140">
        <v>163680</v>
      </c>
      <c r="K2309" s="139" t="s">
        <v>5160</v>
      </c>
      <c r="L2309" s="139" t="s">
        <v>7</v>
      </c>
      <c r="M2309" s="202"/>
    </row>
    <row r="2310" spans="1:13" ht="20.100000000000001" customHeight="1" x14ac:dyDescent="0.25">
      <c r="A2310" s="139">
        <v>2677</v>
      </c>
      <c r="B2310" s="139" t="s">
        <v>7518</v>
      </c>
      <c r="C2310" s="139" t="s">
        <v>7516</v>
      </c>
      <c r="D2310" s="139">
        <v>160</v>
      </c>
      <c r="E2310" s="139">
        <v>1023</v>
      </c>
      <c r="F2310" s="140">
        <v>163680</v>
      </c>
      <c r="G2310" s="139">
        <v>0</v>
      </c>
      <c r="H2310" s="140">
        <v>0</v>
      </c>
      <c r="I2310" s="140">
        <v>0</v>
      </c>
      <c r="J2310" s="140">
        <v>163680</v>
      </c>
      <c r="K2310" s="139" t="s">
        <v>5160</v>
      </c>
      <c r="L2310" s="139" t="s">
        <v>7</v>
      </c>
      <c r="M2310" s="202"/>
    </row>
    <row r="2311" spans="1:13" ht="20.100000000000001" customHeight="1" x14ac:dyDescent="0.25">
      <c r="A2311" s="139">
        <v>2678</v>
      </c>
      <c r="B2311" s="139" t="s">
        <v>7519</v>
      </c>
      <c r="C2311" s="139" t="s">
        <v>7516</v>
      </c>
      <c r="D2311" s="139">
        <v>160</v>
      </c>
      <c r="E2311" s="139">
        <v>1023</v>
      </c>
      <c r="F2311" s="140">
        <v>163680</v>
      </c>
      <c r="G2311" s="139">
        <v>0</v>
      </c>
      <c r="H2311" s="140">
        <v>0</v>
      </c>
      <c r="I2311" s="140">
        <v>0</v>
      </c>
      <c r="J2311" s="140">
        <v>163680</v>
      </c>
      <c r="K2311" s="139" t="s">
        <v>5160</v>
      </c>
      <c r="L2311" s="139" t="s">
        <v>7</v>
      </c>
      <c r="M2311" s="202"/>
    </row>
    <row r="2312" spans="1:13" ht="20.100000000000001" customHeight="1" x14ac:dyDescent="0.25">
      <c r="A2312" s="139">
        <v>2679</v>
      </c>
      <c r="B2312" s="139" t="s">
        <v>7520</v>
      </c>
      <c r="C2312" s="139" t="s">
        <v>7516</v>
      </c>
      <c r="D2312" s="139">
        <v>160</v>
      </c>
      <c r="E2312" s="139">
        <v>1023</v>
      </c>
      <c r="F2312" s="140">
        <v>163680</v>
      </c>
      <c r="G2312" s="139">
        <v>0</v>
      </c>
      <c r="H2312" s="140">
        <v>0</v>
      </c>
      <c r="I2312" s="140">
        <v>0</v>
      </c>
      <c r="J2312" s="140">
        <v>163680</v>
      </c>
      <c r="K2312" s="139" t="s">
        <v>5160</v>
      </c>
      <c r="L2312" s="139" t="s">
        <v>7</v>
      </c>
      <c r="M2312" s="202"/>
    </row>
    <row r="2313" spans="1:13" ht="20.100000000000001" customHeight="1" x14ac:dyDescent="0.25">
      <c r="A2313" s="139">
        <v>2680</v>
      </c>
      <c r="B2313" s="139" t="s">
        <v>7521</v>
      </c>
      <c r="C2313" s="139" t="s">
        <v>7522</v>
      </c>
      <c r="D2313" s="139">
        <v>3669.2559999999999</v>
      </c>
      <c r="E2313" s="139">
        <v>2930</v>
      </c>
      <c r="F2313" s="140">
        <v>10750920.08</v>
      </c>
      <c r="G2313" s="139">
        <v>0</v>
      </c>
      <c r="H2313" s="140">
        <v>0</v>
      </c>
      <c r="I2313" s="140">
        <v>0</v>
      </c>
      <c r="J2313" s="140">
        <v>10750920.08</v>
      </c>
      <c r="K2313" s="139" t="s">
        <v>4978</v>
      </c>
      <c r="L2313" s="139" t="s">
        <v>7</v>
      </c>
      <c r="M2313" s="202"/>
    </row>
    <row r="2314" spans="1:13" ht="20.100000000000001" customHeight="1" x14ac:dyDescent="0.25">
      <c r="A2314" s="139">
        <v>2684</v>
      </c>
      <c r="B2314" s="139" t="s">
        <v>7523</v>
      </c>
      <c r="C2314" s="139" t="s">
        <v>7522</v>
      </c>
      <c r="D2314" s="139">
        <v>123.423</v>
      </c>
      <c r="E2314" s="139">
        <v>2930</v>
      </c>
      <c r="F2314" s="140">
        <v>361629.39</v>
      </c>
      <c r="G2314" s="139">
        <v>0</v>
      </c>
      <c r="H2314" s="140">
        <v>0</v>
      </c>
      <c r="I2314" s="140">
        <v>0</v>
      </c>
      <c r="J2314" s="140">
        <v>361629.39</v>
      </c>
      <c r="K2314" s="139" t="s">
        <v>4989</v>
      </c>
      <c r="L2314" s="139" t="s">
        <v>7</v>
      </c>
      <c r="M2314" s="202"/>
    </row>
    <row r="2315" spans="1:13" ht="20.100000000000001" customHeight="1" x14ac:dyDescent="0.25">
      <c r="A2315" s="139">
        <v>2685</v>
      </c>
      <c r="B2315" s="139" t="s">
        <v>7524</v>
      </c>
      <c r="C2315" s="139" t="s">
        <v>7522</v>
      </c>
      <c r="D2315" s="139">
        <v>99.775000000000006</v>
      </c>
      <c r="E2315" s="139">
        <v>2930</v>
      </c>
      <c r="F2315" s="140">
        <v>292340.75</v>
      </c>
      <c r="G2315" s="139">
        <v>0</v>
      </c>
      <c r="H2315" s="140">
        <v>0</v>
      </c>
      <c r="I2315" s="140">
        <v>0</v>
      </c>
      <c r="J2315" s="140">
        <v>292340.75</v>
      </c>
      <c r="K2315" s="139" t="s">
        <v>4989</v>
      </c>
      <c r="L2315" s="139" t="s">
        <v>7</v>
      </c>
      <c r="M2315" s="202"/>
    </row>
    <row r="2316" spans="1:13" ht="20.100000000000001" customHeight="1" x14ac:dyDescent="0.25">
      <c r="A2316" s="139">
        <v>2686</v>
      </c>
      <c r="B2316" s="139" t="s">
        <v>7525</v>
      </c>
      <c r="C2316" s="139" t="s">
        <v>7522</v>
      </c>
      <c r="D2316" s="139">
        <v>348.62599999999998</v>
      </c>
      <c r="E2316" s="139">
        <v>2930</v>
      </c>
      <c r="F2316" s="140">
        <v>1021474.18</v>
      </c>
      <c r="G2316" s="139">
        <v>0</v>
      </c>
      <c r="H2316" s="140">
        <v>0</v>
      </c>
      <c r="I2316" s="140">
        <v>0</v>
      </c>
      <c r="J2316" s="140">
        <v>1021474.18</v>
      </c>
      <c r="K2316" s="139" t="s">
        <v>4989</v>
      </c>
      <c r="L2316" s="139" t="s">
        <v>7</v>
      </c>
      <c r="M2316" s="202"/>
    </row>
    <row r="2317" spans="1:13" ht="20.100000000000001" customHeight="1" x14ac:dyDescent="0.25">
      <c r="A2317" s="139">
        <v>2687</v>
      </c>
      <c r="B2317" s="139" t="s">
        <v>7526</v>
      </c>
      <c r="C2317" s="139" t="s">
        <v>7522</v>
      </c>
      <c r="D2317" s="139">
        <v>308.798</v>
      </c>
      <c r="E2317" s="139">
        <v>2930</v>
      </c>
      <c r="F2317" s="140">
        <v>904778.14</v>
      </c>
      <c r="G2317" s="139">
        <v>0</v>
      </c>
      <c r="H2317" s="140">
        <v>0</v>
      </c>
      <c r="I2317" s="140">
        <v>0</v>
      </c>
      <c r="J2317" s="140">
        <v>904778.14</v>
      </c>
      <c r="K2317" s="139" t="s">
        <v>4989</v>
      </c>
      <c r="L2317" s="139" t="s">
        <v>7</v>
      </c>
      <c r="M2317" s="202"/>
    </row>
    <row r="2318" spans="1:13" ht="20.100000000000001" customHeight="1" x14ac:dyDescent="0.25">
      <c r="A2318" s="139">
        <v>2688</v>
      </c>
      <c r="B2318" s="139" t="s">
        <v>7527</v>
      </c>
      <c r="C2318" s="139" t="s">
        <v>7522</v>
      </c>
      <c r="D2318" s="139">
        <v>273.54000000000002</v>
      </c>
      <c r="E2318" s="139">
        <v>2930</v>
      </c>
      <c r="F2318" s="140">
        <v>801472.2</v>
      </c>
      <c r="G2318" s="139">
        <v>0</v>
      </c>
      <c r="H2318" s="140">
        <v>0</v>
      </c>
      <c r="I2318" s="140">
        <v>0</v>
      </c>
      <c r="J2318" s="140">
        <v>801472.2</v>
      </c>
      <c r="K2318" s="139" t="s">
        <v>4989</v>
      </c>
      <c r="L2318" s="139" t="s">
        <v>7</v>
      </c>
      <c r="M2318" s="202"/>
    </row>
    <row r="2319" spans="1:13" ht="20.100000000000001" customHeight="1" x14ac:dyDescent="0.25">
      <c r="A2319" s="139">
        <v>2689</v>
      </c>
      <c r="B2319" s="139" t="s">
        <v>7528</v>
      </c>
      <c r="C2319" s="139" t="s">
        <v>7522</v>
      </c>
      <c r="D2319" s="139">
        <v>604.02599999999995</v>
      </c>
      <c r="E2319" s="139">
        <v>2930</v>
      </c>
      <c r="F2319" s="140">
        <v>1769796.18</v>
      </c>
      <c r="G2319" s="139">
        <v>0</v>
      </c>
      <c r="H2319" s="140">
        <v>0</v>
      </c>
      <c r="I2319" s="140">
        <v>0</v>
      </c>
      <c r="J2319" s="140">
        <v>1769796.18</v>
      </c>
      <c r="K2319" s="139" t="s">
        <v>4989</v>
      </c>
      <c r="L2319" s="139" t="s">
        <v>7</v>
      </c>
      <c r="M2319" s="202"/>
    </row>
    <row r="2320" spans="1:13" ht="20.100000000000001" customHeight="1" x14ac:dyDescent="0.25">
      <c r="A2320" s="139">
        <v>2690</v>
      </c>
      <c r="B2320" s="139" t="s">
        <v>7529</v>
      </c>
      <c r="C2320" s="139" t="s">
        <v>7522</v>
      </c>
      <c r="D2320" s="139">
        <v>943.31500000000005</v>
      </c>
      <c r="E2320" s="139">
        <v>2930</v>
      </c>
      <c r="F2320" s="140">
        <v>2763912.95</v>
      </c>
      <c r="G2320" s="139">
        <v>0</v>
      </c>
      <c r="H2320" s="140">
        <v>0</v>
      </c>
      <c r="I2320" s="140">
        <v>0</v>
      </c>
      <c r="J2320" s="140">
        <v>2763912.95</v>
      </c>
      <c r="K2320" s="139" t="s">
        <v>4989</v>
      </c>
      <c r="L2320" s="139" t="s">
        <v>7</v>
      </c>
      <c r="M2320" s="202"/>
    </row>
    <row r="2321" spans="1:13" ht="20.100000000000001" customHeight="1" x14ac:dyDescent="0.25">
      <c r="A2321" s="139">
        <v>2691</v>
      </c>
      <c r="B2321" s="139" t="s">
        <v>7530</v>
      </c>
      <c r="C2321" s="139" t="s">
        <v>7522</v>
      </c>
      <c r="D2321" s="139">
        <v>89.878</v>
      </c>
      <c r="E2321" s="139">
        <v>2930</v>
      </c>
      <c r="F2321" s="140">
        <v>263342.53999999998</v>
      </c>
      <c r="G2321" s="139">
        <v>0</v>
      </c>
      <c r="H2321" s="140">
        <v>0</v>
      </c>
      <c r="I2321" s="140">
        <v>0</v>
      </c>
      <c r="J2321" s="140">
        <v>263342.53999999998</v>
      </c>
      <c r="K2321" s="139" t="s">
        <v>4989</v>
      </c>
      <c r="L2321" s="139" t="s">
        <v>7</v>
      </c>
      <c r="M2321" s="202"/>
    </row>
    <row r="2322" spans="1:13" ht="20.100000000000001" customHeight="1" x14ac:dyDescent="0.25">
      <c r="A2322" s="139">
        <v>2692</v>
      </c>
      <c r="B2322" s="139" t="s">
        <v>7531</v>
      </c>
      <c r="C2322" s="139" t="s">
        <v>7522</v>
      </c>
      <c r="D2322" s="139">
        <v>109.232</v>
      </c>
      <c r="E2322" s="139">
        <v>2930</v>
      </c>
      <c r="F2322" s="140">
        <v>320049.76</v>
      </c>
      <c r="G2322" s="139">
        <v>0</v>
      </c>
      <c r="H2322" s="140">
        <v>0</v>
      </c>
      <c r="I2322" s="140">
        <v>0</v>
      </c>
      <c r="J2322" s="140">
        <v>320049.76</v>
      </c>
      <c r="K2322" s="139" t="s">
        <v>4989</v>
      </c>
      <c r="L2322" s="139" t="s">
        <v>7</v>
      </c>
      <c r="M2322" s="202"/>
    </row>
    <row r="2323" spans="1:13" ht="20.100000000000001" customHeight="1" x14ac:dyDescent="0.25">
      <c r="A2323" s="139">
        <v>2693</v>
      </c>
      <c r="B2323" s="139" t="s">
        <v>7532</v>
      </c>
      <c r="C2323" s="139" t="s">
        <v>7522</v>
      </c>
      <c r="D2323" s="139">
        <v>259.12</v>
      </c>
      <c r="E2323" s="139">
        <v>2930</v>
      </c>
      <c r="F2323" s="140">
        <v>759221.6</v>
      </c>
      <c r="G2323" s="139">
        <v>0</v>
      </c>
      <c r="H2323" s="140">
        <v>0</v>
      </c>
      <c r="I2323" s="140">
        <v>0</v>
      </c>
      <c r="J2323" s="140">
        <v>759221.6</v>
      </c>
      <c r="K2323" s="139" t="s">
        <v>4989</v>
      </c>
      <c r="L2323" s="139" t="s">
        <v>7</v>
      </c>
      <c r="M2323" s="202"/>
    </row>
    <row r="2324" spans="1:13" ht="20.100000000000001" customHeight="1" x14ac:dyDescent="0.25">
      <c r="A2324" s="139">
        <v>2694</v>
      </c>
      <c r="B2324" s="139" t="s">
        <v>7533</v>
      </c>
      <c r="C2324" s="139" t="s">
        <v>7522</v>
      </c>
      <c r="D2324" s="139">
        <v>187.41399999999999</v>
      </c>
      <c r="E2324" s="139">
        <v>2930</v>
      </c>
      <c r="F2324" s="140">
        <v>549123.02</v>
      </c>
      <c r="G2324" s="139">
        <v>0</v>
      </c>
      <c r="H2324" s="140">
        <v>0</v>
      </c>
      <c r="I2324" s="140">
        <v>0</v>
      </c>
      <c r="J2324" s="140">
        <v>549123.02</v>
      </c>
      <c r="K2324" s="139" t="s">
        <v>4989</v>
      </c>
      <c r="L2324" s="139" t="s">
        <v>7</v>
      </c>
      <c r="M2324" s="202"/>
    </row>
    <row r="2325" spans="1:13" ht="20.100000000000001" customHeight="1" x14ac:dyDescent="0.25">
      <c r="A2325" s="139">
        <v>2695</v>
      </c>
      <c r="B2325" s="139" t="s">
        <v>7534</v>
      </c>
      <c r="C2325" s="139" t="s">
        <v>7522</v>
      </c>
      <c r="D2325" s="139">
        <v>140.76300000000001</v>
      </c>
      <c r="E2325" s="139">
        <v>2930</v>
      </c>
      <c r="F2325" s="140">
        <v>412435.59</v>
      </c>
      <c r="G2325" s="139">
        <v>0</v>
      </c>
      <c r="H2325" s="140">
        <v>0</v>
      </c>
      <c r="I2325" s="140">
        <v>0</v>
      </c>
      <c r="J2325" s="140">
        <v>412435.59</v>
      </c>
      <c r="K2325" s="139" t="s">
        <v>4989</v>
      </c>
      <c r="L2325" s="139" t="s">
        <v>7</v>
      </c>
      <c r="M2325" s="202"/>
    </row>
    <row r="2326" spans="1:13" ht="20.100000000000001" customHeight="1" x14ac:dyDescent="0.25">
      <c r="A2326" s="139">
        <v>2696</v>
      </c>
      <c r="B2326" s="139" t="s">
        <v>7535</v>
      </c>
      <c r="C2326" s="139" t="s">
        <v>7522</v>
      </c>
      <c r="D2326" s="139">
        <v>64773.802000000003</v>
      </c>
      <c r="E2326" s="139">
        <v>2930</v>
      </c>
      <c r="F2326" s="140">
        <v>189787239.86000001</v>
      </c>
      <c r="G2326" s="139">
        <v>0</v>
      </c>
      <c r="H2326" s="140">
        <v>0</v>
      </c>
      <c r="I2326" s="140">
        <v>0</v>
      </c>
      <c r="J2326" s="140">
        <v>189787239.86000001</v>
      </c>
      <c r="K2326" s="139" t="s">
        <v>4982</v>
      </c>
      <c r="L2326" s="139" t="s">
        <v>7</v>
      </c>
      <c r="M2326" s="202"/>
    </row>
    <row r="2327" spans="1:13" ht="20.100000000000001" customHeight="1" x14ac:dyDescent="0.25">
      <c r="A2327" s="139">
        <v>2697</v>
      </c>
      <c r="B2327" s="139" t="s">
        <v>7536</v>
      </c>
      <c r="C2327" s="139" t="s">
        <v>6234</v>
      </c>
      <c r="D2327" s="139">
        <v>10005.496999999999</v>
      </c>
      <c r="E2327" s="139">
        <v>885.5</v>
      </c>
      <c r="F2327" s="140">
        <v>8859867.5899999999</v>
      </c>
      <c r="G2327" s="139">
        <v>0</v>
      </c>
      <c r="H2327" s="140">
        <v>0</v>
      </c>
      <c r="I2327" s="140">
        <v>0</v>
      </c>
      <c r="J2327" s="140">
        <v>8859867.5899999999</v>
      </c>
      <c r="K2327" s="139" t="s">
        <v>4978</v>
      </c>
      <c r="L2327" s="139" t="s">
        <v>7</v>
      </c>
      <c r="M2327" s="202"/>
    </row>
    <row r="2328" spans="1:13" ht="20.100000000000001" customHeight="1" x14ac:dyDescent="0.25">
      <c r="A2328" s="139">
        <v>2698</v>
      </c>
      <c r="B2328" s="139" t="s">
        <v>7537</v>
      </c>
      <c r="C2328" s="139" t="s">
        <v>5000</v>
      </c>
      <c r="D2328" s="139">
        <v>137.16999999999999</v>
      </c>
      <c r="E2328" s="139">
        <v>1035.0999999999999</v>
      </c>
      <c r="F2328" s="140">
        <v>141984.67000000001</v>
      </c>
      <c r="G2328" s="139">
        <v>0</v>
      </c>
      <c r="H2328" s="140">
        <v>0</v>
      </c>
      <c r="I2328" s="140">
        <v>0</v>
      </c>
      <c r="J2328" s="140">
        <v>141984.67000000001</v>
      </c>
      <c r="K2328" s="139" t="s">
        <v>5043</v>
      </c>
      <c r="L2328" s="139" t="s">
        <v>7</v>
      </c>
      <c r="M2328" s="202"/>
    </row>
    <row r="2329" spans="1:13" ht="20.100000000000001" customHeight="1" x14ac:dyDescent="0.25">
      <c r="A2329" s="139">
        <v>2699</v>
      </c>
      <c r="B2329" s="139" t="s">
        <v>7538</v>
      </c>
      <c r="C2329" s="139" t="s">
        <v>5000</v>
      </c>
      <c r="D2329" s="139">
        <v>3272.44</v>
      </c>
      <c r="E2329" s="139">
        <v>1035.0999999999999</v>
      </c>
      <c r="F2329" s="140">
        <v>3387302.64</v>
      </c>
      <c r="G2329" s="139">
        <v>0</v>
      </c>
      <c r="H2329" s="140">
        <v>0</v>
      </c>
      <c r="I2329" s="140">
        <v>0</v>
      </c>
      <c r="J2329" s="140">
        <v>3387302.64</v>
      </c>
      <c r="K2329" s="139" t="s">
        <v>5043</v>
      </c>
      <c r="L2329" s="139" t="s">
        <v>7</v>
      </c>
      <c r="M2329" s="202"/>
    </row>
    <row r="2330" spans="1:13" ht="20.100000000000001" customHeight="1" x14ac:dyDescent="0.25">
      <c r="A2330" s="139">
        <v>2700</v>
      </c>
      <c r="B2330" s="139" t="s">
        <v>7539</v>
      </c>
      <c r="C2330" s="139" t="s">
        <v>5749</v>
      </c>
      <c r="D2330" s="139">
        <v>76000</v>
      </c>
      <c r="E2330" s="139">
        <v>850</v>
      </c>
      <c r="F2330" s="140">
        <v>64600000</v>
      </c>
      <c r="G2330" s="139">
        <v>0</v>
      </c>
      <c r="H2330" s="140">
        <v>0</v>
      </c>
      <c r="I2330" s="140">
        <v>0</v>
      </c>
      <c r="J2330" s="140">
        <v>64600000</v>
      </c>
      <c r="K2330" s="139" t="s">
        <v>4980</v>
      </c>
      <c r="L2330" s="139" t="s">
        <v>7</v>
      </c>
      <c r="M2330" s="202"/>
    </row>
    <row r="2331" spans="1:13" ht="20.100000000000001" customHeight="1" x14ac:dyDescent="0.25">
      <c r="A2331" s="139">
        <v>2703</v>
      </c>
      <c r="B2331" s="139" t="s">
        <v>7540</v>
      </c>
      <c r="C2331" s="139" t="s">
        <v>6519</v>
      </c>
      <c r="D2331" s="139">
        <v>1494.752</v>
      </c>
      <c r="E2331" s="139">
        <v>1150</v>
      </c>
      <c r="F2331" s="140">
        <v>1718964.8</v>
      </c>
      <c r="G2331" s="139">
        <v>0</v>
      </c>
      <c r="H2331" s="140">
        <v>0</v>
      </c>
      <c r="I2331" s="140">
        <v>0</v>
      </c>
      <c r="J2331" s="140">
        <v>1718964.8</v>
      </c>
      <c r="K2331" s="139" t="s">
        <v>4978</v>
      </c>
      <c r="L2331" s="139" t="s">
        <v>7</v>
      </c>
      <c r="M2331" s="202"/>
    </row>
    <row r="2332" spans="1:13" ht="20.100000000000001" customHeight="1" x14ac:dyDescent="0.25">
      <c r="A2332" s="139">
        <v>2704</v>
      </c>
      <c r="B2332" s="139" t="s">
        <v>7541</v>
      </c>
      <c r="C2332" s="139" t="s">
        <v>7542</v>
      </c>
      <c r="D2332" s="139">
        <v>2087.2089999999998</v>
      </c>
      <c r="E2332" s="139">
        <v>1150.25</v>
      </c>
      <c r="F2332" s="140">
        <v>2400812.15</v>
      </c>
      <c r="G2332" s="139">
        <v>0</v>
      </c>
      <c r="H2332" s="140">
        <v>0</v>
      </c>
      <c r="I2332" s="140">
        <v>0</v>
      </c>
      <c r="J2332" s="140">
        <v>2400812.15</v>
      </c>
      <c r="K2332" s="139" t="s">
        <v>4978</v>
      </c>
      <c r="L2332" s="139" t="s">
        <v>7</v>
      </c>
      <c r="M2332" s="202"/>
    </row>
    <row r="2333" spans="1:13" ht="20.100000000000001" customHeight="1" x14ac:dyDescent="0.25">
      <c r="A2333" s="139">
        <v>2706</v>
      </c>
      <c r="B2333" s="139" t="s">
        <v>7543</v>
      </c>
      <c r="C2333" s="139" t="s">
        <v>7542</v>
      </c>
      <c r="D2333" s="139">
        <v>19188.96</v>
      </c>
      <c r="E2333" s="139">
        <v>1150.25</v>
      </c>
      <c r="F2333" s="140">
        <v>22072101.239999998</v>
      </c>
      <c r="G2333" s="139">
        <v>0</v>
      </c>
      <c r="H2333" s="140">
        <v>0</v>
      </c>
      <c r="I2333" s="140">
        <v>0</v>
      </c>
      <c r="J2333" s="140">
        <v>22072101.239999998</v>
      </c>
      <c r="K2333" s="139" t="s">
        <v>4982</v>
      </c>
      <c r="L2333" s="139" t="s">
        <v>7</v>
      </c>
      <c r="M2333" s="202"/>
    </row>
    <row r="2334" spans="1:13" ht="20.100000000000001" customHeight="1" x14ac:dyDescent="0.25">
      <c r="A2334" s="139">
        <v>2707</v>
      </c>
      <c r="B2334" s="139" t="s">
        <v>7544</v>
      </c>
      <c r="C2334" s="139" t="s">
        <v>7374</v>
      </c>
      <c r="D2334" s="139">
        <v>4054.8670000000002</v>
      </c>
      <c r="E2334" s="139">
        <v>1314.58</v>
      </c>
      <c r="F2334" s="140">
        <v>5330447.0599999996</v>
      </c>
      <c r="G2334" s="139">
        <v>0</v>
      </c>
      <c r="H2334" s="140">
        <v>0</v>
      </c>
      <c r="I2334" s="140">
        <v>0</v>
      </c>
      <c r="J2334" s="140">
        <v>5330447.0599999996</v>
      </c>
      <c r="K2334" s="139" t="s">
        <v>4978</v>
      </c>
      <c r="L2334" s="139" t="s">
        <v>7</v>
      </c>
      <c r="M2334" s="202"/>
    </row>
    <row r="2335" spans="1:13" ht="20.100000000000001" customHeight="1" x14ac:dyDescent="0.25">
      <c r="A2335" s="139">
        <v>2708</v>
      </c>
      <c r="B2335" s="139" t="s">
        <v>7545</v>
      </c>
      <c r="C2335" s="139" t="s">
        <v>7326</v>
      </c>
      <c r="D2335" s="139">
        <v>2831.42</v>
      </c>
      <c r="E2335" s="139">
        <v>1314.58</v>
      </c>
      <c r="F2335" s="140">
        <v>3722128.1</v>
      </c>
      <c r="G2335" s="139">
        <v>0</v>
      </c>
      <c r="H2335" s="140">
        <v>0</v>
      </c>
      <c r="I2335" s="140">
        <v>0</v>
      </c>
      <c r="J2335" s="140">
        <v>3722128.1</v>
      </c>
      <c r="K2335" s="139" t="s">
        <v>4978</v>
      </c>
      <c r="L2335" s="139" t="s">
        <v>7</v>
      </c>
      <c r="M2335" s="202"/>
    </row>
    <row r="2336" spans="1:13" ht="20.100000000000001" customHeight="1" x14ac:dyDescent="0.25">
      <c r="A2336" s="139">
        <v>2710</v>
      </c>
      <c r="B2336" s="139" t="s">
        <v>7547</v>
      </c>
      <c r="C2336" s="139" t="s">
        <v>7374</v>
      </c>
      <c r="D2336" s="139">
        <v>7951.7510000000002</v>
      </c>
      <c r="E2336" s="139">
        <v>1314.58</v>
      </c>
      <c r="F2336" s="140">
        <v>10453212.83</v>
      </c>
      <c r="G2336" s="139">
        <v>0</v>
      </c>
      <c r="H2336" s="140">
        <v>0</v>
      </c>
      <c r="I2336" s="140">
        <v>0</v>
      </c>
      <c r="J2336" s="140">
        <v>10453212.83</v>
      </c>
      <c r="K2336" s="139" t="s">
        <v>4980</v>
      </c>
      <c r="L2336" s="139" t="s">
        <v>7</v>
      </c>
      <c r="M2336" s="202"/>
    </row>
    <row r="2337" spans="1:13" ht="20.100000000000001" customHeight="1" x14ac:dyDescent="0.25">
      <c r="A2337" s="139">
        <v>2711</v>
      </c>
      <c r="B2337" s="139" t="s">
        <v>7548</v>
      </c>
      <c r="C2337" s="139" t="s">
        <v>7374</v>
      </c>
      <c r="D2337" s="139">
        <v>744.01900000000001</v>
      </c>
      <c r="E2337" s="139">
        <v>1314.58</v>
      </c>
      <c r="F2337" s="140">
        <v>978072.5</v>
      </c>
      <c r="G2337" s="139">
        <v>0</v>
      </c>
      <c r="H2337" s="140">
        <v>0</v>
      </c>
      <c r="I2337" s="140">
        <v>0</v>
      </c>
      <c r="J2337" s="140">
        <v>978072.5</v>
      </c>
      <c r="K2337" s="139" t="s">
        <v>4980</v>
      </c>
      <c r="L2337" s="139" t="s">
        <v>7</v>
      </c>
      <c r="M2337" s="202"/>
    </row>
    <row r="2338" spans="1:13" ht="20.100000000000001" customHeight="1" x14ac:dyDescent="0.25">
      <c r="A2338" s="139">
        <v>2712</v>
      </c>
      <c r="B2338" s="139" t="s">
        <v>7549</v>
      </c>
      <c r="C2338" s="139" t="s">
        <v>7374</v>
      </c>
      <c r="D2338" s="139">
        <v>619.14</v>
      </c>
      <c r="E2338" s="139">
        <v>1314.58</v>
      </c>
      <c r="F2338" s="140">
        <v>813909.06</v>
      </c>
      <c r="G2338" s="139">
        <v>0</v>
      </c>
      <c r="H2338" s="140">
        <v>0</v>
      </c>
      <c r="I2338" s="140">
        <v>0</v>
      </c>
      <c r="J2338" s="140">
        <v>813909.06</v>
      </c>
      <c r="K2338" s="139" t="s">
        <v>4978</v>
      </c>
      <c r="L2338" s="139" t="s">
        <v>7</v>
      </c>
      <c r="M2338" s="202"/>
    </row>
    <row r="2339" spans="1:13" ht="20.100000000000001" customHeight="1" x14ac:dyDescent="0.25">
      <c r="A2339" s="139">
        <v>2713</v>
      </c>
      <c r="B2339" s="139" t="s">
        <v>7550</v>
      </c>
      <c r="C2339" s="139" t="s">
        <v>7551</v>
      </c>
      <c r="D2339" s="139">
        <v>3780.998</v>
      </c>
      <c r="E2339" s="139">
        <v>1752.77</v>
      </c>
      <c r="F2339" s="140">
        <v>6627219.8600000003</v>
      </c>
      <c r="G2339" s="139">
        <v>0</v>
      </c>
      <c r="H2339" s="140">
        <v>0</v>
      </c>
      <c r="I2339" s="140">
        <v>0</v>
      </c>
      <c r="J2339" s="140">
        <v>6627219.8600000003</v>
      </c>
      <c r="K2339" s="139" t="s">
        <v>5043</v>
      </c>
      <c r="L2339" s="139" t="s">
        <v>7</v>
      </c>
      <c r="M2339" s="202"/>
    </row>
    <row r="2340" spans="1:13" ht="20.100000000000001" customHeight="1" x14ac:dyDescent="0.25">
      <c r="A2340" s="139">
        <v>2714</v>
      </c>
      <c r="B2340" s="139" t="s">
        <v>7552</v>
      </c>
      <c r="C2340" s="139" t="s">
        <v>7551</v>
      </c>
      <c r="D2340" s="139">
        <v>854.52599999999995</v>
      </c>
      <c r="E2340" s="139">
        <v>1752.77</v>
      </c>
      <c r="F2340" s="140">
        <v>1497787.54</v>
      </c>
      <c r="G2340" s="139">
        <v>0</v>
      </c>
      <c r="H2340" s="140">
        <v>0</v>
      </c>
      <c r="I2340" s="140">
        <v>0</v>
      </c>
      <c r="J2340" s="140">
        <v>1497787.54</v>
      </c>
      <c r="K2340" s="139" t="s">
        <v>5043</v>
      </c>
      <c r="L2340" s="139" t="s">
        <v>7</v>
      </c>
      <c r="M2340" s="202"/>
    </row>
    <row r="2341" spans="1:13" ht="20.100000000000001" customHeight="1" x14ac:dyDescent="0.25">
      <c r="A2341" s="139">
        <v>2715</v>
      </c>
      <c r="B2341" s="139" t="s">
        <v>7553</v>
      </c>
      <c r="C2341" s="139" t="s">
        <v>7551</v>
      </c>
      <c r="D2341" s="139">
        <v>5958.8109999999997</v>
      </c>
      <c r="E2341" s="139">
        <v>1752.77</v>
      </c>
      <c r="F2341" s="140">
        <v>10444425.16</v>
      </c>
      <c r="G2341" s="139">
        <v>0</v>
      </c>
      <c r="H2341" s="140">
        <v>0</v>
      </c>
      <c r="I2341" s="140">
        <v>0</v>
      </c>
      <c r="J2341" s="140">
        <v>10444425.16</v>
      </c>
      <c r="K2341" s="139" t="s">
        <v>5043</v>
      </c>
      <c r="L2341" s="139" t="s">
        <v>7</v>
      </c>
      <c r="M2341" s="202"/>
    </row>
    <row r="2342" spans="1:13" ht="20.100000000000001" customHeight="1" x14ac:dyDescent="0.25">
      <c r="A2342" s="139">
        <v>2716</v>
      </c>
      <c r="B2342" s="139" t="s">
        <v>7554</v>
      </c>
      <c r="C2342" s="139" t="s">
        <v>7551</v>
      </c>
      <c r="D2342" s="139">
        <v>14493.787</v>
      </c>
      <c r="E2342" s="139">
        <v>1752.77</v>
      </c>
      <c r="F2342" s="140">
        <v>25404275.039999999</v>
      </c>
      <c r="G2342" s="139">
        <v>0</v>
      </c>
      <c r="H2342" s="140">
        <v>0</v>
      </c>
      <c r="I2342" s="140">
        <v>0</v>
      </c>
      <c r="J2342" s="140">
        <v>25404275.039999999</v>
      </c>
      <c r="K2342" s="139" t="s">
        <v>4982</v>
      </c>
      <c r="L2342" s="139" t="s">
        <v>7</v>
      </c>
      <c r="M2342" s="202"/>
    </row>
    <row r="2343" spans="1:13" ht="20.100000000000001" customHeight="1" x14ac:dyDescent="0.25">
      <c r="A2343" s="139">
        <v>2717</v>
      </c>
      <c r="B2343" s="139" t="s">
        <v>7555</v>
      </c>
      <c r="C2343" s="139" t="s">
        <v>7556</v>
      </c>
      <c r="D2343" s="139">
        <v>588.67700000000002</v>
      </c>
      <c r="E2343" s="139">
        <v>164.32</v>
      </c>
      <c r="F2343" s="140">
        <v>96731.4</v>
      </c>
      <c r="G2343" s="139">
        <v>0</v>
      </c>
      <c r="H2343" s="140">
        <v>0</v>
      </c>
      <c r="I2343" s="140">
        <v>0</v>
      </c>
      <c r="J2343" s="140">
        <v>96731.4</v>
      </c>
      <c r="K2343" s="139" t="s">
        <v>4978</v>
      </c>
      <c r="L2343" s="139" t="s">
        <v>7</v>
      </c>
      <c r="M2343" s="202"/>
    </row>
    <row r="2344" spans="1:13" ht="20.100000000000001" customHeight="1" x14ac:dyDescent="0.25">
      <c r="A2344" s="139">
        <v>2718</v>
      </c>
      <c r="B2344" s="139" t="s">
        <v>7557</v>
      </c>
      <c r="C2344" s="139" t="s">
        <v>7556</v>
      </c>
      <c r="D2344" s="139">
        <v>1259.125</v>
      </c>
      <c r="E2344" s="139">
        <v>164.32</v>
      </c>
      <c r="F2344" s="140">
        <v>206899.42</v>
      </c>
      <c r="G2344" s="139">
        <v>0</v>
      </c>
      <c r="H2344" s="140">
        <v>0</v>
      </c>
      <c r="I2344" s="140">
        <v>0</v>
      </c>
      <c r="J2344" s="140">
        <v>206899.42</v>
      </c>
      <c r="K2344" s="139" t="s">
        <v>4978</v>
      </c>
      <c r="L2344" s="139" t="s">
        <v>7</v>
      </c>
      <c r="M2344" s="202"/>
    </row>
    <row r="2345" spans="1:13" ht="20.100000000000001" customHeight="1" x14ac:dyDescent="0.25">
      <c r="A2345" s="139">
        <v>2719</v>
      </c>
      <c r="B2345" s="139" t="s">
        <v>7558</v>
      </c>
      <c r="C2345" s="139" t="s">
        <v>7556</v>
      </c>
      <c r="D2345" s="139">
        <v>32.359000000000002</v>
      </c>
      <c r="E2345" s="139">
        <v>164.32</v>
      </c>
      <c r="F2345" s="140">
        <v>5317.23</v>
      </c>
      <c r="G2345" s="139">
        <v>0</v>
      </c>
      <c r="H2345" s="140">
        <v>0</v>
      </c>
      <c r="I2345" s="140">
        <v>0</v>
      </c>
      <c r="J2345" s="140">
        <v>5317.23</v>
      </c>
      <c r="K2345" s="139" t="s">
        <v>4989</v>
      </c>
      <c r="L2345" s="139" t="s">
        <v>7</v>
      </c>
      <c r="M2345" s="202"/>
    </row>
    <row r="2346" spans="1:13" ht="20.100000000000001" customHeight="1" x14ac:dyDescent="0.25">
      <c r="A2346" s="139">
        <v>2720</v>
      </c>
      <c r="B2346" s="139" t="s">
        <v>7559</v>
      </c>
      <c r="C2346" s="139" t="s">
        <v>7556</v>
      </c>
      <c r="D2346" s="139">
        <v>782.36900000000003</v>
      </c>
      <c r="E2346" s="139">
        <v>164.32</v>
      </c>
      <c r="F2346" s="140">
        <v>128558.87</v>
      </c>
      <c r="G2346" s="139">
        <v>0</v>
      </c>
      <c r="H2346" s="140">
        <v>0</v>
      </c>
      <c r="I2346" s="140">
        <v>0</v>
      </c>
      <c r="J2346" s="140">
        <v>128558.87</v>
      </c>
      <c r="K2346" s="139" t="s">
        <v>4989</v>
      </c>
      <c r="L2346" s="139" t="s">
        <v>7</v>
      </c>
      <c r="M2346" s="202"/>
    </row>
    <row r="2347" spans="1:13" ht="20.100000000000001" customHeight="1" x14ac:dyDescent="0.25">
      <c r="A2347" s="139">
        <v>2721</v>
      </c>
      <c r="B2347" s="139" t="s">
        <v>7560</v>
      </c>
      <c r="C2347" s="139" t="s">
        <v>7556</v>
      </c>
      <c r="D2347" s="139">
        <v>4020.73</v>
      </c>
      <c r="E2347" s="139">
        <v>1500</v>
      </c>
      <c r="F2347" s="140">
        <v>6031080</v>
      </c>
      <c r="G2347" s="139">
        <v>0</v>
      </c>
      <c r="H2347" s="140">
        <v>0</v>
      </c>
      <c r="I2347" s="140">
        <v>0</v>
      </c>
      <c r="J2347" s="140">
        <v>6031080</v>
      </c>
      <c r="K2347" s="139" t="s">
        <v>4980</v>
      </c>
      <c r="L2347" s="139" t="s">
        <v>8</v>
      </c>
      <c r="M2347" s="202"/>
    </row>
    <row r="2348" spans="1:13" ht="20.100000000000001" customHeight="1" x14ac:dyDescent="0.25">
      <c r="A2348" s="139">
        <v>2722</v>
      </c>
      <c r="B2348" s="139" t="s">
        <v>7561</v>
      </c>
      <c r="C2348" s="139" t="s">
        <v>7556</v>
      </c>
      <c r="D2348" s="139">
        <v>156.773</v>
      </c>
      <c r="E2348" s="139">
        <v>164.32</v>
      </c>
      <c r="F2348" s="140">
        <v>25760.94</v>
      </c>
      <c r="G2348" s="139">
        <v>0</v>
      </c>
      <c r="H2348" s="140">
        <v>0</v>
      </c>
      <c r="I2348" s="140">
        <v>0</v>
      </c>
      <c r="J2348" s="140">
        <v>25760.94</v>
      </c>
      <c r="K2348" s="139" t="s">
        <v>5043</v>
      </c>
      <c r="L2348" s="139" t="s">
        <v>7</v>
      </c>
      <c r="M2348" s="202"/>
    </row>
    <row r="2349" spans="1:13" ht="20.100000000000001" customHeight="1" x14ac:dyDescent="0.25">
      <c r="A2349" s="139">
        <v>2723</v>
      </c>
      <c r="B2349" s="139" t="s">
        <v>7562</v>
      </c>
      <c r="C2349" s="139" t="s">
        <v>7556</v>
      </c>
      <c r="D2349" s="139">
        <v>130.11799999999999</v>
      </c>
      <c r="E2349" s="139">
        <v>164.32</v>
      </c>
      <c r="F2349" s="140">
        <v>21380.99</v>
      </c>
      <c r="G2349" s="139">
        <v>0</v>
      </c>
      <c r="H2349" s="140">
        <v>0</v>
      </c>
      <c r="I2349" s="140">
        <v>0</v>
      </c>
      <c r="J2349" s="140">
        <v>21380.99</v>
      </c>
      <c r="K2349" s="139" t="s">
        <v>5043</v>
      </c>
      <c r="L2349" s="139" t="s">
        <v>7</v>
      </c>
      <c r="M2349" s="202"/>
    </row>
    <row r="2350" spans="1:13" ht="20.100000000000001" customHeight="1" x14ac:dyDescent="0.25">
      <c r="A2350" s="139">
        <v>2724</v>
      </c>
      <c r="B2350" s="139" t="s">
        <v>7563</v>
      </c>
      <c r="C2350" s="139" t="s">
        <v>7556</v>
      </c>
      <c r="D2350" s="139">
        <v>111.12</v>
      </c>
      <c r="E2350" s="139">
        <v>164.32</v>
      </c>
      <c r="F2350" s="140">
        <v>18259.240000000002</v>
      </c>
      <c r="G2350" s="139">
        <v>0</v>
      </c>
      <c r="H2350" s="140">
        <v>0</v>
      </c>
      <c r="I2350" s="140">
        <v>0</v>
      </c>
      <c r="J2350" s="140">
        <v>18259.240000000002</v>
      </c>
      <c r="K2350" s="139" t="s">
        <v>5043</v>
      </c>
      <c r="L2350" s="139" t="s">
        <v>7</v>
      </c>
      <c r="M2350" s="202"/>
    </row>
    <row r="2351" spans="1:13" ht="20.100000000000001" customHeight="1" x14ac:dyDescent="0.25">
      <c r="A2351" s="139">
        <v>2725</v>
      </c>
      <c r="B2351" s="139" t="s">
        <v>7564</v>
      </c>
      <c r="C2351" s="139" t="s">
        <v>7556</v>
      </c>
      <c r="D2351" s="139">
        <v>275.56900000000002</v>
      </c>
      <c r="E2351" s="139">
        <v>164.32</v>
      </c>
      <c r="F2351" s="140">
        <v>45281.5</v>
      </c>
      <c r="G2351" s="139">
        <v>0</v>
      </c>
      <c r="H2351" s="140">
        <v>0</v>
      </c>
      <c r="I2351" s="140">
        <v>0</v>
      </c>
      <c r="J2351" s="140">
        <v>45281.5</v>
      </c>
      <c r="K2351" s="139" t="s">
        <v>5043</v>
      </c>
      <c r="L2351" s="139" t="s">
        <v>7</v>
      </c>
      <c r="M2351" s="202"/>
    </row>
    <row r="2352" spans="1:13" ht="20.100000000000001" customHeight="1" x14ac:dyDescent="0.25">
      <c r="A2352" s="139">
        <v>2726</v>
      </c>
      <c r="B2352" s="139" t="s">
        <v>7565</v>
      </c>
      <c r="C2352" s="139" t="s">
        <v>7556</v>
      </c>
      <c r="D2352" s="139">
        <v>396.61500000000001</v>
      </c>
      <c r="E2352" s="139">
        <v>164.32</v>
      </c>
      <c r="F2352" s="140">
        <v>65171.78</v>
      </c>
      <c r="G2352" s="139">
        <v>0</v>
      </c>
      <c r="H2352" s="140">
        <v>0</v>
      </c>
      <c r="I2352" s="140">
        <v>0</v>
      </c>
      <c r="J2352" s="140">
        <v>65171.78</v>
      </c>
      <c r="K2352" s="139" t="s">
        <v>5043</v>
      </c>
      <c r="L2352" s="139" t="s">
        <v>7</v>
      </c>
      <c r="M2352" s="202"/>
    </row>
    <row r="2353" spans="1:13" ht="20.100000000000001" customHeight="1" x14ac:dyDescent="0.25">
      <c r="A2353" s="139">
        <v>2727</v>
      </c>
      <c r="B2353" s="139" t="s">
        <v>7566</v>
      </c>
      <c r="C2353" s="139" t="s">
        <v>7556</v>
      </c>
      <c r="D2353" s="139">
        <v>282.70400000000001</v>
      </c>
      <c r="E2353" s="139">
        <v>164.32</v>
      </c>
      <c r="F2353" s="140">
        <v>46453.919999999998</v>
      </c>
      <c r="G2353" s="139">
        <v>0</v>
      </c>
      <c r="H2353" s="140">
        <v>0</v>
      </c>
      <c r="I2353" s="140">
        <v>0</v>
      </c>
      <c r="J2353" s="140">
        <v>46453.919999999998</v>
      </c>
      <c r="K2353" s="139" t="s">
        <v>5043</v>
      </c>
      <c r="L2353" s="139" t="s">
        <v>7</v>
      </c>
      <c r="M2353" s="202"/>
    </row>
    <row r="2354" spans="1:13" ht="20.100000000000001" customHeight="1" x14ac:dyDescent="0.25">
      <c r="A2354" s="139">
        <v>2728</v>
      </c>
      <c r="B2354" s="139" t="s">
        <v>7567</v>
      </c>
      <c r="C2354" s="139" t="s">
        <v>7556</v>
      </c>
      <c r="D2354" s="139">
        <v>389.90100000000001</v>
      </c>
      <c r="E2354" s="139">
        <v>164.32</v>
      </c>
      <c r="F2354" s="140">
        <v>64068.53</v>
      </c>
      <c r="G2354" s="139">
        <v>0</v>
      </c>
      <c r="H2354" s="140">
        <v>0</v>
      </c>
      <c r="I2354" s="140">
        <v>0</v>
      </c>
      <c r="J2354" s="140">
        <v>64068.53</v>
      </c>
      <c r="K2354" s="139" t="s">
        <v>5043</v>
      </c>
      <c r="L2354" s="139" t="s">
        <v>7</v>
      </c>
      <c r="M2354" s="202"/>
    </row>
    <row r="2355" spans="1:13" ht="20.100000000000001" customHeight="1" x14ac:dyDescent="0.25">
      <c r="A2355" s="139">
        <v>2729</v>
      </c>
      <c r="B2355" s="139" t="s">
        <v>7568</v>
      </c>
      <c r="C2355" s="139" t="s">
        <v>7556</v>
      </c>
      <c r="D2355" s="139">
        <v>2557.5520000000001</v>
      </c>
      <c r="E2355" s="139">
        <v>164.32</v>
      </c>
      <c r="F2355" s="140">
        <v>420256.94</v>
      </c>
      <c r="G2355" s="139">
        <v>0</v>
      </c>
      <c r="H2355" s="140">
        <v>0</v>
      </c>
      <c r="I2355" s="140">
        <v>0</v>
      </c>
      <c r="J2355" s="140">
        <v>420256.94</v>
      </c>
      <c r="K2355" s="139" t="s">
        <v>5043</v>
      </c>
      <c r="L2355" s="139" t="s">
        <v>7</v>
      </c>
      <c r="M2355" s="202"/>
    </row>
    <row r="2356" spans="1:13" ht="20.100000000000001" customHeight="1" x14ac:dyDescent="0.25">
      <c r="A2356" s="139">
        <v>2730</v>
      </c>
      <c r="B2356" s="139" t="s">
        <v>7569</v>
      </c>
      <c r="C2356" s="139" t="s">
        <v>7556</v>
      </c>
      <c r="D2356" s="139">
        <v>19.216000000000001</v>
      </c>
      <c r="E2356" s="139">
        <v>164.32</v>
      </c>
      <c r="F2356" s="140">
        <v>3157.57</v>
      </c>
      <c r="G2356" s="139">
        <v>0</v>
      </c>
      <c r="H2356" s="140">
        <v>0</v>
      </c>
      <c r="I2356" s="140">
        <v>0</v>
      </c>
      <c r="J2356" s="140">
        <v>3157.57</v>
      </c>
      <c r="K2356" s="139" t="s">
        <v>5043</v>
      </c>
      <c r="L2356" s="139" t="s">
        <v>7</v>
      </c>
      <c r="M2356" s="202"/>
    </row>
    <row r="2357" spans="1:13" ht="20.100000000000001" customHeight="1" x14ac:dyDescent="0.25">
      <c r="A2357" s="139">
        <v>2731</v>
      </c>
      <c r="B2357" s="139" t="s">
        <v>7570</v>
      </c>
      <c r="C2357" s="139" t="s">
        <v>7556</v>
      </c>
      <c r="D2357" s="139">
        <v>206.655</v>
      </c>
      <c r="E2357" s="139">
        <v>164.32</v>
      </c>
      <c r="F2357" s="140">
        <v>33957.550000000003</v>
      </c>
      <c r="G2357" s="139">
        <v>0</v>
      </c>
      <c r="H2357" s="140">
        <v>0</v>
      </c>
      <c r="I2357" s="140">
        <v>0</v>
      </c>
      <c r="J2357" s="140">
        <v>33957.550000000003</v>
      </c>
      <c r="K2357" s="139" t="s">
        <v>5043</v>
      </c>
      <c r="L2357" s="139" t="s">
        <v>7</v>
      </c>
      <c r="M2357" s="202"/>
    </row>
    <row r="2358" spans="1:13" ht="20.100000000000001" customHeight="1" x14ac:dyDescent="0.25">
      <c r="A2358" s="139">
        <v>2732</v>
      </c>
      <c r="B2358" s="139" t="s">
        <v>7571</v>
      </c>
      <c r="C2358" s="139" t="s">
        <v>7556</v>
      </c>
      <c r="D2358" s="139">
        <v>27623.256000000001</v>
      </c>
      <c r="E2358" s="139">
        <v>164.32</v>
      </c>
      <c r="F2358" s="140">
        <v>4539053.43</v>
      </c>
      <c r="G2358" s="139">
        <v>0</v>
      </c>
      <c r="H2358" s="140">
        <v>0</v>
      </c>
      <c r="I2358" s="140">
        <v>0</v>
      </c>
      <c r="J2358" s="140">
        <v>4539053.43</v>
      </c>
      <c r="K2358" s="139" t="s">
        <v>4982</v>
      </c>
      <c r="L2358" s="139" t="s">
        <v>7</v>
      </c>
      <c r="M2358" s="202"/>
    </row>
    <row r="2359" spans="1:13" ht="20.100000000000001" customHeight="1" x14ac:dyDescent="0.25">
      <c r="A2359" s="139">
        <v>2733</v>
      </c>
      <c r="B2359" s="139" t="s">
        <v>7572</v>
      </c>
      <c r="C2359" s="139" t="s">
        <v>7573</v>
      </c>
      <c r="D2359" s="139">
        <v>889.3</v>
      </c>
      <c r="E2359" s="139">
        <v>1292.67</v>
      </c>
      <c r="F2359" s="140">
        <v>1149571.43</v>
      </c>
      <c r="G2359" s="139">
        <v>0</v>
      </c>
      <c r="H2359" s="140">
        <v>0</v>
      </c>
      <c r="I2359" s="140">
        <v>0</v>
      </c>
      <c r="J2359" s="140">
        <v>1149571.43</v>
      </c>
      <c r="K2359" s="139" t="s">
        <v>4989</v>
      </c>
      <c r="L2359" s="139" t="s">
        <v>7</v>
      </c>
      <c r="M2359" s="202"/>
    </row>
    <row r="2360" spans="1:13" ht="20.100000000000001" customHeight="1" x14ac:dyDescent="0.25">
      <c r="A2360" s="139">
        <v>2734</v>
      </c>
      <c r="B2360" s="139" t="s">
        <v>7574</v>
      </c>
      <c r="C2360" s="139" t="s">
        <v>7573</v>
      </c>
      <c r="D2360" s="139">
        <v>7887.6440000000002</v>
      </c>
      <c r="E2360" s="139">
        <v>1292.67</v>
      </c>
      <c r="F2360" s="140">
        <v>10196120.77</v>
      </c>
      <c r="G2360" s="139">
        <v>0</v>
      </c>
      <c r="H2360" s="140">
        <v>0</v>
      </c>
      <c r="I2360" s="140">
        <v>0</v>
      </c>
      <c r="J2360" s="140">
        <v>10196120.77</v>
      </c>
      <c r="K2360" s="139" t="s">
        <v>4980</v>
      </c>
      <c r="L2360" s="139" t="s">
        <v>7</v>
      </c>
      <c r="M2360" s="202"/>
    </row>
    <row r="2361" spans="1:13" ht="20.100000000000001" customHeight="1" x14ac:dyDescent="0.25">
      <c r="A2361" s="139">
        <v>2735</v>
      </c>
      <c r="B2361" s="139" t="s">
        <v>7575</v>
      </c>
      <c r="C2361" s="139" t="s">
        <v>7573</v>
      </c>
      <c r="D2361" s="139">
        <v>2868.8069999999998</v>
      </c>
      <c r="E2361" s="139">
        <v>1292.67</v>
      </c>
      <c r="F2361" s="140">
        <v>3708420.74</v>
      </c>
      <c r="G2361" s="139">
        <v>0</v>
      </c>
      <c r="H2361" s="140">
        <v>0</v>
      </c>
      <c r="I2361" s="140">
        <v>0</v>
      </c>
      <c r="J2361" s="140">
        <v>3708420.74</v>
      </c>
      <c r="K2361" s="139" t="s">
        <v>4978</v>
      </c>
      <c r="L2361" s="139" t="s">
        <v>7</v>
      </c>
      <c r="M2361" s="202"/>
    </row>
    <row r="2362" spans="1:13" ht="20.100000000000001" customHeight="1" x14ac:dyDescent="0.25">
      <c r="A2362" s="139">
        <v>2736</v>
      </c>
      <c r="B2362" s="139" t="s">
        <v>7576</v>
      </c>
      <c r="C2362" s="139" t="s">
        <v>7573</v>
      </c>
      <c r="D2362" s="139">
        <v>731.73500000000001</v>
      </c>
      <c r="E2362" s="139">
        <v>1292.67</v>
      </c>
      <c r="F2362" s="140">
        <v>945891.88</v>
      </c>
      <c r="G2362" s="139">
        <v>0</v>
      </c>
      <c r="H2362" s="140">
        <v>0</v>
      </c>
      <c r="I2362" s="140">
        <v>0</v>
      </c>
      <c r="J2362" s="140">
        <v>945891.88</v>
      </c>
      <c r="K2362" s="139" t="s">
        <v>5229</v>
      </c>
      <c r="L2362" s="139" t="s">
        <v>7</v>
      </c>
      <c r="M2362" s="202"/>
    </row>
    <row r="2363" spans="1:13" ht="20.100000000000001" customHeight="1" x14ac:dyDescent="0.25">
      <c r="A2363" s="139">
        <v>2737</v>
      </c>
      <c r="B2363" s="139" t="s">
        <v>7577</v>
      </c>
      <c r="C2363" s="139" t="s">
        <v>7573</v>
      </c>
      <c r="D2363" s="139">
        <v>340.98399999999998</v>
      </c>
      <c r="E2363" s="139">
        <v>1292.67</v>
      </c>
      <c r="F2363" s="140">
        <v>440779.79</v>
      </c>
      <c r="G2363" s="139">
        <v>0</v>
      </c>
      <c r="H2363" s="140">
        <v>0</v>
      </c>
      <c r="I2363" s="140">
        <v>0</v>
      </c>
      <c r="J2363" s="140">
        <v>440779.79</v>
      </c>
      <c r="K2363" s="139" t="s">
        <v>5229</v>
      </c>
      <c r="L2363" s="139" t="s">
        <v>7</v>
      </c>
      <c r="M2363" s="202"/>
    </row>
    <row r="2364" spans="1:13" ht="20.100000000000001" customHeight="1" x14ac:dyDescent="0.25">
      <c r="A2364" s="139">
        <v>2738</v>
      </c>
      <c r="B2364" s="139" t="s">
        <v>7578</v>
      </c>
      <c r="C2364" s="139" t="s">
        <v>7573</v>
      </c>
      <c r="D2364" s="139">
        <v>16423.608</v>
      </c>
      <c r="E2364" s="139">
        <v>1292.67</v>
      </c>
      <c r="F2364" s="140">
        <v>21230305.350000001</v>
      </c>
      <c r="G2364" s="139">
        <v>0</v>
      </c>
      <c r="H2364" s="140">
        <v>0</v>
      </c>
      <c r="I2364" s="140">
        <v>0</v>
      </c>
      <c r="J2364" s="140">
        <v>21230305.350000001</v>
      </c>
      <c r="K2364" s="139" t="s">
        <v>4982</v>
      </c>
      <c r="L2364" s="139" t="s">
        <v>7</v>
      </c>
      <c r="M2364" s="202"/>
    </row>
    <row r="2365" spans="1:13" ht="20.100000000000001" customHeight="1" x14ac:dyDescent="0.25">
      <c r="A2365" s="139">
        <v>2739</v>
      </c>
      <c r="B2365" s="139" t="s">
        <v>7579</v>
      </c>
      <c r="C2365" s="139" t="s">
        <v>7580</v>
      </c>
      <c r="D2365" s="139">
        <v>1269.277</v>
      </c>
      <c r="E2365" s="139">
        <v>1314.58</v>
      </c>
      <c r="F2365" s="140">
        <v>1668566.16</v>
      </c>
      <c r="G2365" s="139">
        <v>0</v>
      </c>
      <c r="H2365" s="140">
        <v>0</v>
      </c>
      <c r="I2365" s="140">
        <v>0</v>
      </c>
      <c r="J2365" s="140">
        <v>1668566.16</v>
      </c>
      <c r="K2365" s="139" t="s">
        <v>4989</v>
      </c>
      <c r="L2365" s="139" t="s">
        <v>7</v>
      </c>
      <c r="M2365" s="202"/>
    </row>
    <row r="2366" spans="1:13" ht="20.100000000000001" customHeight="1" x14ac:dyDescent="0.25">
      <c r="A2366" s="139">
        <v>2740</v>
      </c>
      <c r="B2366" s="139" t="s">
        <v>7581</v>
      </c>
      <c r="C2366" s="139" t="s">
        <v>7580</v>
      </c>
      <c r="D2366" s="139">
        <v>4462.1989999999996</v>
      </c>
      <c r="E2366" s="139">
        <v>1314.58</v>
      </c>
      <c r="F2366" s="140">
        <v>5865917.5599999996</v>
      </c>
      <c r="G2366" s="139">
        <v>0</v>
      </c>
      <c r="H2366" s="140">
        <v>0</v>
      </c>
      <c r="I2366" s="140">
        <v>0</v>
      </c>
      <c r="J2366" s="140">
        <v>5865917.5599999996</v>
      </c>
      <c r="K2366" s="139" t="s">
        <v>4989</v>
      </c>
      <c r="L2366" s="139" t="s">
        <v>7</v>
      </c>
      <c r="M2366" s="202"/>
    </row>
    <row r="2367" spans="1:13" ht="20.100000000000001" customHeight="1" x14ac:dyDescent="0.25">
      <c r="A2367" s="139">
        <v>2741</v>
      </c>
      <c r="B2367" s="139" t="s">
        <v>7582</v>
      </c>
      <c r="C2367" s="139" t="s">
        <v>7580</v>
      </c>
      <c r="D2367" s="139">
        <v>2930.3359999999998</v>
      </c>
      <c r="E2367" s="139">
        <v>1314.58</v>
      </c>
      <c r="F2367" s="140">
        <v>3852161.1</v>
      </c>
      <c r="G2367" s="139">
        <v>0</v>
      </c>
      <c r="H2367" s="140">
        <v>0</v>
      </c>
      <c r="I2367" s="140">
        <v>0</v>
      </c>
      <c r="J2367" s="140">
        <v>3852161.1</v>
      </c>
      <c r="K2367" s="139" t="s">
        <v>4980</v>
      </c>
      <c r="L2367" s="139" t="s">
        <v>7</v>
      </c>
      <c r="M2367" s="202"/>
    </row>
    <row r="2368" spans="1:13" ht="20.100000000000001" customHeight="1" x14ac:dyDescent="0.25">
      <c r="A2368" s="139">
        <v>2742</v>
      </c>
      <c r="B2368" s="139" t="s">
        <v>7583</v>
      </c>
      <c r="C2368" s="139" t="s">
        <v>7580</v>
      </c>
      <c r="D2368" s="139">
        <v>3783.81</v>
      </c>
      <c r="E2368" s="139">
        <v>1314.58</v>
      </c>
      <c r="F2368" s="140">
        <v>4974120.95</v>
      </c>
      <c r="G2368" s="139">
        <v>0</v>
      </c>
      <c r="H2368" s="140">
        <v>0</v>
      </c>
      <c r="I2368" s="140">
        <v>0</v>
      </c>
      <c r="J2368" s="140">
        <v>4974120.95</v>
      </c>
      <c r="K2368" s="139" t="s">
        <v>4980</v>
      </c>
      <c r="L2368" s="139" t="s">
        <v>7</v>
      </c>
      <c r="M2368" s="202"/>
    </row>
    <row r="2369" spans="1:13" ht="20.100000000000001" customHeight="1" x14ac:dyDescent="0.25">
      <c r="A2369" s="139">
        <v>2743</v>
      </c>
      <c r="B2369" s="139" t="s">
        <v>7584</v>
      </c>
      <c r="C2369" s="139" t="s">
        <v>7580</v>
      </c>
      <c r="D2369" s="139">
        <v>2161.616</v>
      </c>
      <c r="E2369" s="139">
        <v>1314.58</v>
      </c>
      <c r="F2369" s="140">
        <v>2841617.16</v>
      </c>
      <c r="G2369" s="139">
        <v>0</v>
      </c>
      <c r="H2369" s="140">
        <v>0</v>
      </c>
      <c r="I2369" s="140">
        <v>0</v>
      </c>
      <c r="J2369" s="140">
        <v>2841617.16</v>
      </c>
      <c r="K2369" s="139" t="s">
        <v>4978</v>
      </c>
      <c r="L2369" s="139" t="s">
        <v>7</v>
      </c>
      <c r="M2369" s="202"/>
    </row>
    <row r="2370" spans="1:13" ht="20.100000000000001" customHeight="1" x14ac:dyDescent="0.25">
      <c r="A2370" s="139">
        <v>2744</v>
      </c>
      <c r="B2370" s="139" t="s">
        <v>7585</v>
      </c>
      <c r="C2370" s="139" t="s">
        <v>7580</v>
      </c>
      <c r="D2370" s="139">
        <v>27.922999999999998</v>
      </c>
      <c r="E2370" s="139">
        <v>1314.58</v>
      </c>
      <c r="F2370" s="140">
        <v>36707.019999999997</v>
      </c>
      <c r="G2370" s="139">
        <v>0</v>
      </c>
      <c r="H2370" s="140">
        <v>0</v>
      </c>
      <c r="I2370" s="140">
        <v>0</v>
      </c>
      <c r="J2370" s="140">
        <v>36707.019999999997</v>
      </c>
      <c r="K2370" s="139" t="s">
        <v>5229</v>
      </c>
      <c r="L2370" s="139" t="s">
        <v>7</v>
      </c>
      <c r="M2370" s="202"/>
    </row>
    <row r="2371" spans="1:13" ht="20.100000000000001" customHeight="1" x14ac:dyDescent="0.25">
      <c r="A2371" s="139">
        <v>2745</v>
      </c>
      <c r="B2371" s="139" t="s">
        <v>7586</v>
      </c>
      <c r="C2371" s="139" t="s">
        <v>7580</v>
      </c>
      <c r="D2371" s="139">
        <v>254.143</v>
      </c>
      <c r="E2371" s="139">
        <v>1314.58</v>
      </c>
      <c r="F2371" s="140">
        <v>334091.3</v>
      </c>
      <c r="G2371" s="139">
        <v>0</v>
      </c>
      <c r="H2371" s="140">
        <v>0</v>
      </c>
      <c r="I2371" s="140">
        <v>0</v>
      </c>
      <c r="J2371" s="140">
        <v>334091.3</v>
      </c>
      <c r="K2371" s="139" t="s">
        <v>5229</v>
      </c>
      <c r="L2371" s="139" t="s">
        <v>7</v>
      </c>
      <c r="M2371" s="202"/>
    </row>
    <row r="2372" spans="1:13" ht="20.100000000000001" customHeight="1" x14ac:dyDescent="0.25">
      <c r="A2372" s="139">
        <v>2746</v>
      </c>
      <c r="B2372" s="139" t="s">
        <v>7587</v>
      </c>
      <c r="C2372" s="139" t="s">
        <v>7580</v>
      </c>
      <c r="D2372" s="139">
        <v>31702.108</v>
      </c>
      <c r="E2372" s="139">
        <v>1314.58</v>
      </c>
      <c r="F2372" s="140">
        <v>41674957.130000003</v>
      </c>
      <c r="G2372" s="139">
        <v>0</v>
      </c>
      <c r="H2372" s="140">
        <v>0</v>
      </c>
      <c r="I2372" s="140">
        <v>0</v>
      </c>
      <c r="J2372" s="140">
        <v>41674957.130000003</v>
      </c>
      <c r="K2372" s="139" t="s">
        <v>4982</v>
      </c>
      <c r="L2372" s="139" t="s">
        <v>7</v>
      </c>
      <c r="M2372" s="202"/>
    </row>
    <row r="2373" spans="1:13" ht="20.100000000000001" customHeight="1" x14ac:dyDescent="0.25">
      <c r="A2373" s="139">
        <v>2747</v>
      </c>
      <c r="B2373" s="139" t="s">
        <v>7588</v>
      </c>
      <c r="C2373" s="139" t="s">
        <v>6234</v>
      </c>
      <c r="D2373" s="139">
        <v>331.84500000000003</v>
      </c>
      <c r="E2373" s="139">
        <v>1292.67</v>
      </c>
      <c r="F2373" s="140">
        <v>428966.08</v>
      </c>
      <c r="G2373" s="139">
        <v>0</v>
      </c>
      <c r="H2373" s="140">
        <v>0</v>
      </c>
      <c r="I2373" s="140">
        <v>0</v>
      </c>
      <c r="J2373" s="140">
        <v>428966.08</v>
      </c>
      <c r="K2373" s="139" t="s">
        <v>4982</v>
      </c>
      <c r="L2373" s="139" t="s">
        <v>7</v>
      </c>
      <c r="M2373" s="202"/>
    </row>
    <row r="2374" spans="1:13" ht="20.100000000000001" customHeight="1" x14ac:dyDescent="0.25">
      <c r="A2374" s="139">
        <v>2749</v>
      </c>
      <c r="B2374" s="139" t="s">
        <v>7589</v>
      </c>
      <c r="C2374" s="139" t="s">
        <v>7437</v>
      </c>
      <c r="D2374" s="139">
        <v>497.44</v>
      </c>
      <c r="E2374" s="139">
        <v>657.29</v>
      </c>
      <c r="F2374" s="140">
        <v>326962.34000000003</v>
      </c>
      <c r="G2374" s="139">
        <v>0</v>
      </c>
      <c r="H2374" s="140">
        <v>0</v>
      </c>
      <c r="I2374" s="140">
        <v>0</v>
      </c>
      <c r="J2374" s="140">
        <v>326962.34000000003</v>
      </c>
      <c r="K2374" s="139" t="s">
        <v>5152</v>
      </c>
      <c r="L2374" s="139" t="s">
        <v>7</v>
      </c>
      <c r="M2374" s="202"/>
    </row>
    <row r="2375" spans="1:13" ht="20.100000000000001" customHeight="1" x14ac:dyDescent="0.25">
      <c r="A2375" s="139">
        <v>2750</v>
      </c>
      <c r="B2375" s="139" t="s">
        <v>7590</v>
      </c>
      <c r="C2375" s="139" t="s">
        <v>6341</v>
      </c>
      <c r="D2375" s="139">
        <v>227.72300000000001</v>
      </c>
      <c r="E2375" s="139">
        <v>657.29</v>
      </c>
      <c r="F2375" s="140">
        <v>149680.04999999999</v>
      </c>
      <c r="G2375" s="139">
        <v>0</v>
      </c>
      <c r="H2375" s="140">
        <v>0</v>
      </c>
      <c r="I2375" s="140">
        <v>0</v>
      </c>
      <c r="J2375" s="140">
        <v>149680.04999999999</v>
      </c>
      <c r="K2375" s="139" t="s">
        <v>4980</v>
      </c>
      <c r="L2375" s="139" t="s">
        <v>7</v>
      </c>
      <c r="M2375" s="202"/>
    </row>
    <row r="2376" spans="1:13" ht="20.100000000000001" customHeight="1" x14ac:dyDescent="0.25">
      <c r="A2376" s="139">
        <v>2751</v>
      </c>
      <c r="B2376" s="139" t="s">
        <v>7591</v>
      </c>
      <c r="C2376" s="139" t="s">
        <v>6341</v>
      </c>
      <c r="D2376" s="139">
        <v>321.27800000000002</v>
      </c>
      <c r="E2376" s="139">
        <v>646.33000000000004</v>
      </c>
      <c r="F2376" s="140">
        <v>207651.61</v>
      </c>
      <c r="G2376" s="139">
        <v>0</v>
      </c>
      <c r="H2376" s="140">
        <v>0</v>
      </c>
      <c r="I2376" s="140">
        <v>0</v>
      </c>
      <c r="J2376" s="140">
        <v>207651.61</v>
      </c>
      <c r="K2376" s="139" t="s">
        <v>4980</v>
      </c>
      <c r="L2376" s="139" t="s">
        <v>7</v>
      </c>
      <c r="M2376" s="202"/>
    </row>
    <row r="2377" spans="1:13" ht="20.100000000000001" customHeight="1" x14ac:dyDescent="0.25">
      <c r="A2377" s="139">
        <v>2752</v>
      </c>
      <c r="B2377" s="139" t="s">
        <v>7592</v>
      </c>
      <c r="C2377" s="139" t="s">
        <v>6341</v>
      </c>
      <c r="D2377" s="139">
        <v>1963.673</v>
      </c>
      <c r="E2377" s="139">
        <v>646.33000000000004</v>
      </c>
      <c r="F2377" s="140">
        <v>1269180.77</v>
      </c>
      <c r="G2377" s="139">
        <v>0</v>
      </c>
      <c r="H2377" s="140">
        <v>0</v>
      </c>
      <c r="I2377" s="140">
        <v>0</v>
      </c>
      <c r="J2377" s="140">
        <v>1269180.77</v>
      </c>
      <c r="K2377" s="139" t="s">
        <v>4982</v>
      </c>
      <c r="L2377" s="139" t="s">
        <v>7</v>
      </c>
      <c r="M2377" s="202"/>
    </row>
    <row r="2378" spans="1:13" ht="20.100000000000001" customHeight="1" x14ac:dyDescent="0.25">
      <c r="A2378" s="139">
        <v>2753</v>
      </c>
      <c r="B2378" s="139" t="s">
        <v>7593</v>
      </c>
      <c r="C2378" s="139" t="s">
        <v>7594</v>
      </c>
      <c r="D2378" s="139">
        <v>2353.0300000000002</v>
      </c>
      <c r="E2378" s="139">
        <v>1533.67</v>
      </c>
      <c r="F2378" s="140">
        <v>3608771.52</v>
      </c>
      <c r="G2378" s="139">
        <v>0</v>
      </c>
      <c r="H2378" s="140">
        <v>0</v>
      </c>
      <c r="I2378" s="140">
        <v>0</v>
      </c>
      <c r="J2378" s="140">
        <v>3608771.52</v>
      </c>
      <c r="K2378" s="139" t="s">
        <v>4978</v>
      </c>
      <c r="L2378" s="139" t="s">
        <v>7</v>
      </c>
      <c r="M2378" s="202"/>
    </row>
    <row r="2379" spans="1:13" ht="20.100000000000001" customHeight="1" x14ac:dyDescent="0.25">
      <c r="A2379" s="139">
        <v>2754</v>
      </c>
      <c r="B2379" s="139" t="s">
        <v>7595</v>
      </c>
      <c r="C2379" s="139" t="s">
        <v>7594</v>
      </c>
      <c r="D2379" s="139">
        <v>224.77799999999999</v>
      </c>
      <c r="E2379" s="139">
        <v>1533.67</v>
      </c>
      <c r="F2379" s="140">
        <v>344735.28</v>
      </c>
      <c r="G2379" s="139">
        <v>0</v>
      </c>
      <c r="H2379" s="140">
        <v>0</v>
      </c>
      <c r="I2379" s="140">
        <v>0</v>
      </c>
      <c r="J2379" s="140">
        <v>344735.28</v>
      </c>
      <c r="K2379" s="139" t="s">
        <v>4989</v>
      </c>
      <c r="L2379" s="139" t="s">
        <v>7</v>
      </c>
      <c r="M2379" s="202"/>
    </row>
    <row r="2380" spans="1:13" ht="20.100000000000001" customHeight="1" x14ac:dyDescent="0.25">
      <c r="A2380" s="139">
        <v>2755</v>
      </c>
      <c r="B2380" s="139" t="s">
        <v>7596</v>
      </c>
      <c r="C2380" s="139" t="s">
        <v>7594</v>
      </c>
      <c r="D2380" s="139">
        <v>129.93299999999999</v>
      </c>
      <c r="E2380" s="139">
        <v>1533.67</v>
      </c>
      <c r="F2380" s="140">
        <v>199274.34</v>
      </c>
      <c r="G2380" s="139">
        <v>0</v>
      </c>
      <c r="H2380" s="140">
        <v>0</v>
      </c>
      <c r="I2380" s="140">
        <v>0</v>
      </c>
      <c r="J2380" s="140">
        <v>199274.34</v>
      </c>
      <c r="K2380" s="139" t="s">
        <v>5229</v>
      </c>
      <c r="L2380" s="139" t="s">
        <v>7</v>
      </c>
      <c r="M2380" s="202"/>
    </row>
    <row r="2381" spans="1:13" ht="20.100000000000001" customHeight="1" x14ac:dyDescent="0.25">
      <c r="A2381" s="139">
        <v>2756</v>
      </c>
      <c r="B2381" s="139" t="s">
        <v>7597</v>
      </c>
      <c r="C2381" s="139" t="s">
        <v>7594</v>
      </c>
      <c r="D2381" s="139">
        <v>424.21600000000001</v>
      </c>
      <c r="E2381" s="139">
        <v>1533.67</v>
      </c>
      <c r="F2381" s="140">
        <v>650607.35</v>
      </c>
      <c r="G2381" s="139">
        <v>0</v>
      </c>
      <c r="H2381" s="140">
        <v>0</v>
      </c>
      <c r="I2381" s="140">
        <v>0</v>
      </c>
      <c r="J2381" s="140">
        <v>650607.35</v>
      </c>
      <c r="K2381" s="139" t="s">
        <v>5229</v>
      </c>
      <c r="L2381" s="139" t="s">
        <v>7</v>
      </c>
      <c r="M2381" s="202"/>
    </row>
    <row r="2382" spans="1:13" ht="20.100000000000001" customHeight="1" x14ac:dyDescent="0.25">
      <c r="A2382" s="139">
        <v>2757</v>
      </c>
      <c r="B2382" s="139" t="s">
        <v>7598</v>
      </c>
      <c r="C2382" s="139" t="s">
        <v>7594</v>
      </c>
      <c r="D2382" s="139">
        <v>1421.5550000000001</v>
      </c>
      <c r="E2382" s="139">
        <v>1533.67</v>
      </c>
      <c r="F2382" s="140">
        <v>2180196.2599999998</v>
      </c>
      <c r="G2382" s="139">
        <v>0</v>
      </c>
      <c r="H2382" s="140">
        <v>0</v>
      </c>
      <c r="I2382" s="140">
        <v>0</v>
      </c>
      <c r="J2382" s="140">
        <v>2180196.2599999998</v>
      </c>
      <c r="K2382" s="139" t="s">
        <v>5043</v>
      </c>
      <c r="L2382" s="139" t="s">
        <v>7</v>
      </c>
      <c r="M2382" s="202"/>
    </row>
    <row r="2383" spans="1:13" ht="20.100000000000001" customHeight="1" x14ac:dyDescent="0.25">
      <c r="A2383" s="139">
        <v>2758</v>
      </c>
      <c r="B2383" s="139" t="s">
        <v>7599</v>
      </c>
      <c r="C2383" s="139" t="s">
        <v>7594</v>
      </c>
      <c r="D2383" s="139">
        <v>3065.799</v>
      </c>
      <c r="E2383" s="139">
        <v>1533.67</v>
      </c>
      <c r="F2383" s="140">
        <v>4701923.95</v>
      </c>
      <c r="G2383" s="139">
        <v>0</v>
      </c>
      <c r="H2383" s="140">
        <v>0</v>
      </c>
      <c r="I2383" s="140">
        <v>0</v>
      </c>
      <c r="J2383" s="140">
        <v>4701923.95</v>
      </c>
      <c r="K2383" s="139" t="s">
        <v>5043</v>
      </c>
      <c r="L2383" s="139" t="s">
        <v>7</v>
      </c>
      <c r="M2383" s="202"/>
    </row>
    <row r="2384" spans="1:13" ht="20.100000000000001" customHeight="1" x14ac:dyDescent="0.25">
      <c r="A2384" s="139">
        <v>2761</v>
      </c>
      <c r="B2384" s="139" t="s">
        <v>7600</v>
      </c>
      <c r="C2384" s="139" t="s">
        <v>7594</v>
      </c>
      <c r="D2384" s="139">
        <v>13575.01</v>
      </c>
      <c r="E2384" s="139">
        <v>1533.67</v>
      </c>
      <c r="F2384" s="140">
        <v>20819585.59</v>
      </c>
      <c r="G2384" s="139">
        <v>0</v>
      </c>
      <c r="H2384" s="140">
        <v>0</v>
      </c>
      <c r="I2384" s="140">
        <v>0</v>
      </c>
      <c r="J2384" s="140">
        <v>20819585.59</v>
      </c>
      <c r="K2384" s="139" t="s">
        <v>4982</v>
      </c>
      <c r="L2384" s="139" t="s">
        <v>7</v>
      </c>
      <c r="M2384" s="202"/>
    </row>
    <row r="2385" spans="1:13" ht="20.100000000000001" customHeight="1" x14ac:dyDescent="0.25">
      <c r="A2385" s="139">
        <v>2762</v>
      </c>
      <c r="B2385" s="139" t="s">
        <v>7601</v>
      </c>
      <c r="C2385" s="139" t="s">
        <v>7602</v>
      </c>
      <c r="D2385" s="139">
        <v>2438.16</v>
      </c>
      <c r="E2385" s="139">
        <v>1478.9</v>
      </c>
      <c r="F2385" s="140">
        <v>3605794.82</v>
      </c>
      <c r="G2385" s="139">
        <v>0</v>
      </c>
      <c r="H2385" s="140">
        <v>0</v>
      </c>
      <c r="I2385" s="140">
        <v>0</v>
      </c>
      <c r="J2385" s="140">
        <v>3605794.82</v>
      </c>
      <c r="K2385" s="139" t="s">
        <v>4978</v>
      </c>
      <c r="L2385" s="139" t="s">
        <v>7</v>
      </c>
      <c r="M2385" s="202"/>
    </row>
    <row r="2386" spans="1:13" ht="20.100000000000001" customHeight="1" x14ac:dyDescent="0.25">
      <c r="A2386" s="139">
        <v>2763</v>
      </c>
      <c r="B2386" s="139" t="s">
        <v>7604</v>
      </c>
      <c r="C2386" s="139" t="s">
        <v>7602</v>
      </c>
      <c r="D2386" s="139">
        <v>7284.8530000000001</v>
      </c>
      <c r="E2386" s="139">
        <v>1478.9</v>
      </c>
      <c r="F2386" s="140">
        <v>10773569.1</v>
      </c>
      <c r="G2386" s="139">
        <v>0</v>
      </c>
      <c r="H2386" s="140">
        <v>0</v>
      </c>
      <c r="I2386" s="140">
        <v>0</v>
      </c>
      <c r="J2386" s="140">
        <v>10773569.1</v>
      </c>
      <c r="K2386" s="139" t="s">
        <v>4980</v>
      </c>
      <c r="L2386" s="139" t="s">
        <v>7</v>
      </c>
      <c r="M2386" s="202"/>
    </row>
    <row r="2387" spans="1:13" ht="20.100000000000001" customHeight="1" x14ac:dyDescent="0.25">
      <c r="A2387" s="139">
        <v>2764</v>
      </c>
      <c r="B2387" s="139" t="s">
        <v>7605</v>
      </c>
      <c r="C2387" s="139" t="s">
        <v>7603</v>
      </c>
      <c r="D2387" s="139">
        <v>548.49599999999998</v>
      </c>
      <c r="E2387" s="139">
        <v>1478.9</v>
      </c>
      <c r="F2387" s="140">
        <v>811170.73</v>
      </c>
      <c r="G2387" s="139">
        <v>0</v>
      </c>
      <c r="H2387" s="140">
        <v>0</v>
      </c>
      <c r="I2387" s="140">
        <v>0</v>
      </c>
      <c r="J2387" s="140">
        <v>811170.73</v>
      </c>
      <c r="K2387" s="139" t="s">
        <v>4980</v>
      </c>
      <c r="L2387" s="139" t="s">
        <v>7</v>
      </c>
      <c r="M2387" s="202"/>
    </row>
    <row r="2388" spans="1:13" ht="20.100000000000001" customHeight="1" x14ac:dyDescent="0.25">
      <c r="A2388" s="139">
        <v>2765</v>
      </c>
      <c r="B2388" s="139" t="s">
        <v>7606</v>
      </c>
      <c r="C2388" s="139" t="s">
        <v>7602</v>
      </c>
      <c r="D2388" s="139">
        <v>41245.415000000001</v>
      </c>
      <c r="E2388" s="139">
        <v>1478.9</v>
      </c>
      <c r="F2388" s="140">
        <v>60997844.240000002</v>
      </c>
      <c r="G2388" s="139">
        <v>0</v>
      </c>
      <c r="H2388" s="140">
        <v>0</v>
      </c>
      <c r="I2388" s="140">
        <v>0</v>
      </c>
      <c r="J2388" s="140">
        <v>60997844.240000002</v>
      </c>
      <c r="K2388" s="139" t="s">
        <v>4982</v>
      </c>
      <c r="L2388" s="139" t="s">
        <v>7</v>
      </c>
      <c r="M2388" s="202"/>
    </row>
    <row r="2389" spans="1:13" ht="20.100000000000001" customHeight="1" x14ac:dyDescent="0.25">
      <c r="A2389" s="139">
        <v>2766</v>
      </c>
      <c r="B2389" s="139" t="s">
        <v>7607</v>
      </c>
      <c r="C2389" s="139" t="s">
        <v>7608</v>
      </c>
      <c r="D2389" s="139">
        <v>2877.1089999999999</v>
      </c>
      <c r="E2389" s="139">
        <v>1697.99</v>
      </c>
      <c r="F2389" s="140">
        <v>4885302.3099999996</v>
      </c>
      <c r="G2389" s="139">
        <v>0</v>
      </c>
      <c r="H2389" s="140">
        <v>0</v>
      </c>
      <c r="I2389" s="140">
        <v>0</v>
      </c>
      <c r="J2389" s="140">
        <v>4885302.3099999996</v>
      </c>
      <c r="K2389" s="139" t="s">
        <v>4978</v>
      </c>
      <c r="L2389" s="139" t="s">
        <v>7</v>
      </c>
      <c r="M2389" s="202"/>
    </row>
    <row r="2390" spans="1:13" ht="20.100000000000001" customHeight="1" x14ac:dyDescent="0.25">
      <c r="A2390" s="139">
        <v>2767</v>
      </c>
      <c r="B2390" s="139" t="s">
        <v>7609</v>
      </c>
      <c r="C2390" s="139" t="s">
        <v>7608</v>
      </c>
      <c r="D2390" s="139">
        <v>143.60499999999999</v>
      </c>
      <c r="E2390" s="139">
        <v>1697.99</v>
      </c>
      <c r="F2390" s="140">
        <v>243839.85</v>
      </c>
      <c r="G2390" s="139">
        <v>0</v>
      </c>
      <c r="H2390" s="140">
        <v>0</v>
      </c>
      <c r="I2390" s="140">
        <v>0</v>
      </c>
      <c r="J2390" s="140">
        <v>243839.85</v>
      </c>
      <c r="K2390" s="139" t="s">
        <v>4989</v>
      </c>
      <c r="L2390" s="139" t="s">
        <v>7</v>
      </c>
      <c r="M2390" s="202"/>
    </row>
    <row r="2391" spans="1:13" ht="20.100000000000001" customHeight="1" x14ac:dyDescent="0.25">
      <c r="A2391" s="139">
        <v>2768</v>
      </c>
      <c r="B2391" s="139" t="s">
        <v>7610</v>
      </c>
      <c r="C2391" s="139" t="s">
        <v>7608</v>
      </c>
      <c r="D2391" s="139">
        <v>108.47199999999999</v>
      </c>
      <c r="E2391" s="139">
        <v>1697.99</v>
      </c>
      <c r="F2391" s="140">
        <v>184184.37</v>
      </c>
      <c r="G2391" s="139">
        <v>0</v>
      </c>
      <c r="H2391" s="140">
        <v>0</v>
      </c>
      <c r="I2391" s="140">
        <v>0</v>
      </c>
      <c r="J2391" s="140">
        <v>184184.37</v>
      </c>
      <c r="K2391" s="139" t="s">
        <v>4989</v>
      </c>
      <c r="L2391" s="139" t="s">
        <v>7</v>
      </c>
      <c r="M2391" s="202"/>
    </row>
    <row r="2392" spans="1:13" ht="20.100000000000001" customHeight="1" x14ac:dyDescent="0.25">
      <c r="A2392" s="139">
        <v>2769</v>
      </c>
      <c r="B2392" s="139" t="s">
        <v>7611</v>
      </c>
      <c r="C2392" s="139" t="s">
        <v>7608</v>
      </c>
      <c r="D2392" s="139">
        <v>147.10599999999999</v>
      </c>
      <c r="E2392" s="139">
        <v>1697.99</v>
      </c>
      <c r="F2392" s="140">
        <v>249784.52</v>
      </c>
      <c r="G2392" s="139">
        <v>0</v>
      </c>
      <c r="H2392" s="140">
        <v>0</v>
      </c>
      <c r="I2392" s="140">
        <v>0</v>
      </c>
      <c r="J2392" s="140">
        <v>249784.52</v>
      </c>
      <c r="K2392" s="139" t="s">
        <v>4989</v>
      </c>
      <c r="L2392" s="139" t="s">
        <v>7</v>
      </c>
      <c r="M2392" s="202"/>
    </row>
    <row r="2393" spans="1:13" ht="20.100000000000001" customHeight="1" x14ac:dyDescent="0.25">
      <c r="A2393" s="139">
        <v>2770</v>
      </c>
      <c r="B2393" s="139" t="s">
        <v>7612</v>
      </c>
      <c r="C2393" s="139" t="s">
        <v>7608</v>
      </c>
      <c r="D2393" s="139">
        <v>2772.6149999999998</v>
      </c>
      <c r="E2393" s="139">
        <v>1697.99</v>
      </c>
      <c r="F2393" s="140">
        <v>4707872.54</v>
      </c>
      <c r="G2393" s="139">
        <v>0</v>
      </c>
      <c r="H2393" s="140">
        <v>0</v>
      </c>
      <c r="I2393" s="140">
        <v>0</v>
      </c>
      <c r="J2393" s="140">
        <v>4707872.54</v>
      </c>
      <c r="K2393" s="139" t="s">
        <v>4989</v>
      </c>
      <c r="L2393" s="139" t="s">
        <v>7</v>
      </c>
      <c r="M2393" s="202"/>
    </row>
    <row r="2394" spans="1:13" ht="20.100000000000001" customHeight="1" x14ac:dyDescent="0.25">
      <c r="A2394" s="139">
        <v>2771</v>
      </c>
      <c r="B2394" s="139" t="s">
        <v>7613</v>
      </c>
      <c r="C2394" s="139" t="s">
        <v>7608</v>
      </c>
      <c r="D2394" s="139">
        <v>119.788</v>
      </c>
      <c r="E2394" s="139">
        <v>1697.99</v>
      </c>
      <c r="F2394" s="140">
        <v>203398.83</v>
      </c>
      <c r="G2394" s="139">
        <v>0</v>
      </c>
      <c r="H2394" s="140">
        <v>0</v>
      </c>
      <c r="I2394" s="140">
        <v>0</v>
      </c>
      <c r="J2394" s="140">
        <v>203398.83</v>
      </c>
      <c r="K2394" s="139" t="s">
        <v>4989</v>
      </c>
      <c r="L2394" s="139" t="s">
        <v>7</v>
      </c>
      <c r="M2394" s="202"/>
    </row>
    <row r="2395" spans="1:13" ht="20.100000000000001" customHeight="1" x14ac:dyDescent="0.25">
      <c r="A2395" s="139">
        <v>2772</v>
      </c>
      <c r="B2395" s="139" t="s">
        <v>7614</v>
      </c>
      <c r="C2395" s="139" t="s">
        <v>7608</v>
      </c>
      <c r="D2395" s="139">
        <v>414.90600000000001</v>
      </c>
      <c r="E2395" s="139">
        <v>1697.99</v>
      </c>
      <c r="F2395" s="140">
        <v>704506.24</v>
      </c>
      <c r="G2395" s="139">
        <v>0</v>
      </c>
      <c r="H2395" s="140">
        <v>0</v>
      </c>
      <c r="I2395" s="140">
        <v>0</v>
      </c>
      <c r="J2395" s="140">
        <v>704506.24</v>
      </c>
      <c r="K2395" s="139" t="s">
        <v>4989</v>
      </c>
      <c r="L2395" s="139" t="s">
        <v>7</v>
      </c>
      <c r="M2395" s="202"/>
    </row>
    <row r="2396" spans="1:13" ht="20.100000000000001" customHeight="1" x14ac:dyDescent="0.25">
      <c r="A2396" s="139">
        <v>2773</v>
      </c>
      <c r="B2396" s="139" t="s">
        <v>7615</v>
      </c>
      <c r="C2396" s="139" t="s">
        <v>7608</v>
      </c>
      <c r="D2396" s="139">
        <v>7716.1670000000004</v>
      </c>
      <c r="E2396" s="139">
        <v>1697.99</v>
      </c>
      <c r="F2396" s="140">
        <v>13101974.4</v>
      </c>
      <c r="G2396" s="139">
        <v>0</v>
      </c>
      <c r="H2396" s="140">
        <v>0</v>
      </c>
      <c r="I2396" s="140">
        <v>0</v>
      </c>
      <c r="J2396" s="140">
        <v>13101974.4</v>
      </c>
      <c r="K2396" s="139" t="s">
        <v>4980</v>
      </c>
      <c r="L2396" s="139" t="s">
        <v>7</v>
      </c>
      <c r="M2396" s="202"/>
    </row>
    <row r="2397" spans="1:13" ht="20.100000000000001" customHeight="1" x14ac:dyDescent="0.25">
      <c r="A2397" s="139">
        <v>2774</v>
      </c>
      <c r="B2397" s="139" t="s">
        <v>7616</v>
      </c>
      <c r="C2397" s="139" t="s">
        <v>7608</v>
      </c>
      <c r="D2397" s="139">
        <v>290.05599999999998</v>
      </c>
      <c r="E2397" s="139">
        <v>1697.99</v>
      </c>
      <c r="F2397" s="140">
        <v>492512.19</v>
      </c>
      <c r="G2397" s="139">
        <v>0</v>
      </c>
      <c r="H2397" s="140">
        <v>0</v>
      </c>
      <c r="I2397" s="140">
        <v>0</v>
      </c>
      <c r="J2397" s="140">
        <v>492512.19</v>
      </c>
      <c r="K2397" s="139" t="s">
        <v>5229</v>
      </c>
      <c r="L2397" s="139" t="s">
        <v>7</v>
      </c>
      <c r="M2397" s="202"/>
    </row>
    <row r="2398" spans="1:13" ht="20.100000000000001" customHeight="1" x14ac:dyDescent="0.25">
      <c r="A2398" s="139">
        <v>2775</v>
      </c>
      <c r="B2398" s="139" t="s">
        <v>7617</v>
      </c>
      <c r="C2398" s="139" t="s">
        <v>7608</v>
      </c>
      <c r="D2398" s="139">
        <v>823.10599999999999</v>
      </c>
      <c r="E2398" s="139">
        <v>1697.99</v>
      </c>
      <c r="F2398" s="140">
        <v>1397625.76</v>
      </c>
      <c r="G2398" s="139">
        <v>0</v>
      </c>
      <c r="H2398" s="140">
        <v>0</v>
      </c>
      <c r="I2398" s="140">
        <v>0</v>
      </c>
      <c r="J2398" s="140">
        <v>1397625.76</v>
      </c>
      <c r="K2398" s="139" t="s">
        <v>5043</v>
      </c>
      <c r="L2398" s="139" t="s">
        <v>7</v>
      </c>
      <c r="M2398" s="202"/>
    </row>
    <row r="2399" spans="1:13" ht="20.100000000000001" customHeight="1" x14ac:dyDescent="0.25">
      <c r="A2399" s="139">
        <v>2776</v>
      </c>
      <c r="B2399" s="139" t="s">
        <v>7618</v>
      </c>
      <c r="C2399" s="139" t="s">
        <v>7608</v>
      </c>
      <c r="D2399" s="139">
        <v>1242.2560000000001</v>
      </c>
      <c r="E2399" s="139">
        <v>1697.99</v>
      </c>
      <c r="F2399" s="140">
        <v>2109338.27</v>
      </c>
      <c r="G2399" s="139">
        <v>0</v>
      </c>
      <c r="H2399" s="140">
        <v>0</v>
      </c>
      <c r="I2399" s="140">
        <v>0</v>
      </c>
      <c r="J2399" s="140">
        <v>2109338.27</v>
      </c>
      <c r="K2399" s="139" t="s">
        <v>5043</v>
      </c>
      <c r="L2399" s="139" t="s">
        <v>7</v>
      </c>
      <c r="M2399" s="202"/>
    </row>
    <row r="2400" spans="1:13" ht="20.100000000000001" customHeight="1" x14ac:dyDescent="0.25">
      <c r="A2400" s="139">
        <v>2777</v>
      </c>
      <c r="B2400" s="139" t="s">
        <v>7619</v>
      </c>
      <c r="C2400" s="139" t="s">
        <v>7608</v>
      </c>
      <c r="D2400" s="139">
        <v>734.84500000000003</v>
      </c>
      <c r="E2400" s="139">
        <v>1697.99</v>
      </c>
      <c r="F2400" s="140">
        <v>1247759.46</v>
      </c>
      <c r="G2400" s="139">
        <v>0</v>
      </c>
      <c r="H2400" s="140">
        <v>0</v>
      </c>
      <c r="I2400" s="140">
        <v>0</v>
      </c>
      <c r="J2400" s="140">
        <v>1247759.46</v>
      </c>
      <c r="K2400" s="139" t="s">
        <v>5043</v>
      </c>
      <c r="L2400" s="139" t="s">
        <v>7</v>
      </c>
      <c r="M2400" s="202"/>
    </row>
    <row r="2401" spans="1:13" ht="20.100000000000001" customHeight="1" x14ac:dyDescent="0.25">
      <c r="A2401" s="139">
        <v>2778</v>
      </c>
      <c r="B2401" s="139" t="s">
        <v>7620</v>
      </c>
      <c r="C2401" s="139" t="s">
        <v>7608</v>
      </c>
      <c r="D2401" s="139">
        <v>847.62800000000004</v>
      </c>
      <c r="E2401" s="139">
        <v>1697.99</v>
      </c>
      <c r="F2401" s="140">
        <v>1439263.87</v>
      </c>
      <c r="G2401" s="139">
        <v>0</v>
      </c>
      <c r="H2401" s="140">
        <v>0</v>
      </c>
      <c r="I2401" s="140">
        <v>0</v>
      </c>
      <c r="J2401" s="140">
        <v>1439263.87</v>
      </c>
      <c r="K2401" s="139" t="s">
        <v>5043</v>
      </c>
      <c r="L2401" s="139" t="s">
        <v>7</v>
      </c>
      <c r="M2401" s="202"/>
    </row>
    <row r="2402" spans="1:13" ht="20.100000000000001" customHeight="1" x14ac:dyDescent="0.25">
      <c r="A2402" s="139">
        <v>2779</v>
      </c>
      <c r="B2402" s="139" t="s">
        <v>7621</v>
      </c>
      <c r="C2402" s="139" t="s">
        <v>7608</v>
      </c>
      <c r="D2402" s="139">
        <v>8352.0229999999992</v>
      </c>
      <c r="E2402" s="139">
        <v>1697.99</v>
      </c>
      <c r="F2402" s="140">
        <v>14181651.529999999</v>
      </c>
      <c r="G2402" s="139">
        <v>0</v>
      </c>
      <c r="H2402" s="140">
        <v>0</v>
      </c>
      <c r="I2402" s="140">
        <v>0</v>
      </c>
      <c r="J2402" s="140">
        <v>14181651.529999999</v>
      </c>
      <c r="K2402" s="139" t="s">
        <v>5043</v>
      </c>
      <c r="L2402" s="139" t="s">
        <v>7</v>
      </c>
      <c r="M2402" s="202"/>
    </row>
    <row r="2403" spans="1:13" ht="20.100000000000001" customHeight="1" x14ac:dyDescent="0.25">
      <c r="A2403" s="139">
        <v>2780</v>
      </c>
      <c r="B2403" s="139" t="s">
        <v>7622</v>
      </c>
      <c r="C2403" s="139" t="s">
        <v>7608</v>
      </c>
      <c r="D2403" s="139">
        <v>898.45600000000002</v>
      </c>
      <c r="E2403" s="139">
        <v>1697.99</v>
      </c>
      <c r="F2403" s="140">
        <v>1525569.3</v>
      </c>
      <c r="G2403" s="139">
        <v>0</v>
      </c>
      <c r="H2403" s="140">
        <v>0</v>
      </c>
      <c r="I2403" s="140">
        <v>0</v>
      </c>
      <c r="J2403" s="140">
        <v>1525569.3</v>
      </c>
      <c r="K2403" s="139" t="s">
        <v>5043</v>
      </c>
      <c r="L2403" s="139" t="s">
        <v>7</v>
      </c>
      <c r="M2403" s="202"/>
    </row>
    <row r="2404" spans="1:13" ht="20.100000000000001" customHeight="1" x14ac:dyDescent="0.25">
      <c r="A2404" s="139">
        <v>2781</v>
      </c>
      <c r="B2404" s="139" t="s">
        <v>7623</v>
      </c>
      <c r="C2404" s="139" t="s">
        <v>7608</v>
      </c>
      <c r="D2404" s="139">
        <v>5922.8119999999999</v>
      </c>
      <c r="E2404" s="139">
        <v>1697.99</v>
      </c>
      <c r="F2404" s="140">
        <v>10056875.550000001</v>
      </c>
      <c r="G2404" s="139">
        <v>0</v>
      </c>
      <c r="H2404" s="140">
        <v>0</v>
      </c>
      <c r="I2404" s="140">
        <v>0</v>
      </c>
      <c r="J2404" s="140">
        <v>10056875.550000001</v>
      </c>
      <c r="K2404" s="139" t="s">
        <v>5043</v>
      </c>
      <c r="L2404" s="139" t="s">
        <v>7</v>
      </c>
      <c r="M2404" s="202"/>
    </row>
    <row r="2405" spans="1:13" ht="20.100000000000001" customHeight="1" x14ac:dyDescent="0.25">
      <c r="A2405" s="139">
        <v>2782</v>
      </c>
      <c r="B2405" s="139" t="s">
        <v>7624</v>
      </c>
      <c r="C2405" s="139" t="s">
        <v>7608</v>
      </c>
      <c r="D2405" s="139">
        <v>325.44200000000001</v>
      </c>
      <c r="E2405" s="139">
        <v>1697.99</v>
      </c>
      <c r="F2405" s="140">
        <v>552597.26</v>
      </c>
      <c r="G2405" s="139">
        <v>0</v>
      </c>
      <c r="H2405" s="140">
        <v>0</v>
      </c>
      <c r="I2405" s="140">
        <v>0</v>
      </c>
      <c r="J2405" s="140">
        <v>552597.26</v>
      </c>
      <c r="K2405" s="139" t="s">
        <v>5043</v>
      </c>
      <c r="L2405" s="139" t="s">
        <v>7</v>
      </c>
      <c r="M2405" s="202"/>
    </row>
    <row r="2406" spans="1:13" ht="20.100000000000001" customHeight="1" x14ac:dyDescent="0.25">
      <c r="A2406" s="139">
        <v>2783</v>
      </c>
      <c r="B2406" s="139" t="s">
        <v>7625</v>
      </c>
      <c r="C2406" s="139" t="s">
        <v>7608</v>
      </c>
      <c r="D2406" s="139">
        <v>31307.883999999998</v>
      </c>
      <c r="E2406" s="139">
        <v>1697.99</v>
      </c>
      <c r="F2406" s="140">
        <v>53160473.950000003</v>
      </c>
      <c r="G2406" s="139">
        <v>0</v>
      </c>
      <c r="H2406" s="140">
        <v>0</v>
      </c>
      <c r="I2406" s="140">
        <v>0</v>
      </c>
      <c r="J2406" s="140">
        <v>53160473.950000003</v>
      </c>
      <c r="K2406" s="139" t="s">
        <v>4982</v>
      </c>
      <c r="L2406" s="139" t="s">
        <v>7</v>
      </c>
      <c r="M2406" s="202"/>
    </row>
    <row r="2407" spans="1:13" ht="20.100000000000001" customHeight="1" x14ac:dyDescent="0.25">
      <c r="A2407" s="139">
        <v>2784</v>
      </c>
      <c r="B2407" s="139" t="s">
        <v>7626</v>
      </c>
      <c r="C2407" s="139" t="s">
        <v>7627</v>
      </c>
      <c r="D2407" s="139">
        <v>2255.9830000000002</v>
      </c>
      <c r="E2407" s="139">
        <v>600</v>
      </c>
      <c r="F2407" s="140">
        <v>1353589.8</v>
      </c>
      <c r="G2407" s="139">
        <v>0</v>
      </c>
      <c r="H2407" s="140">
        <v>0</v>
      </c>
      <c r="I2407" s="140">
        <v>0</v>
      </c>
      <c r="J2407" s="140">
        <v>1353589.8</v>
      </c>
      <c r="K2407" s="139" t="s">
        <v>4980</v>
      </c>
      <c r="L2407" s="139" t="s">
        <v>7</v>
      </c>
      <c r="M2407" s="202"/>
    </row>
    <row r="2408" spans="1:13" ht="20.100000000000001" customHeight="1" x14ac:dyDescent="0.25">
      <c r="A2408" s="139">
        <v>2785</v>
      </c>
      <c r="B2408" s="139" t="s">
        <v>7628</v>
      </c>
      <c r="C2408" s="139" t="s">
        <v>5195</v>
      </c>
      <c r="D2408" s="139">
        <v>1882.288</v>
      </c>
      <c r="E2408" s="139">
        <v>300</v>
      </c>
      <c r="F2408" s="140">
        <v>564686.4</v>
      </c>
      <c r="G2408" s="139">
        <v>0</v>
      </c>
      <c r="H2408" s="140">
        <v>0</v>
      </c>
      <c r="I2408" s="140">
        <v>0</v>
      </c>
      <c r="J2408" s="140">
        <v>564686.4</v>
      </c>
      <c r="K2408" s="139" t="s">
        <v>4982</v>
      </c>
      <c r="L2408" s="139" t="s">
        <v>7</v>
      </c>
      <c r="M2408" s="202"/>
    </row>
    <row r="2409" spans="1:13" ht="20.100000000000001" customHeight="1" x14ac:dyDescent="0.25">
      <c r="A2409" s="139">
        <v>2786</v>
      </c>
      <c r="B2409" s="139" t="s">
        <v>7629</v>
      </c>
      <c r="C2409" s="139" t="s">
        <v>7630</v>
      </c>
      <c r="D2409" s="139">
        <v>2877.931</v>
      </c>
      <c r="E2409" s="139">
        <v>300</v>
      </c>
      <c r="F2409" s="140">
        <v>863379</v>
      </c>
      <c r="G2409" s="139">
        <v>0</v>
      </c>
      <c r="H2409" s="140">
        <v>0</v>
      </c>
      <c r="I2409" s="140">
        <v>0</v>
      </c>
      <c r="J2409" s="140">
        <v>863379</v>
      </c>
      <c r="K2409" s="139" t="s">
        <v>4982</v>
      </c>
      <c r="L2409" s="139" t="s">
        <v>7</v>
      </c>
      <c r="M2409" s="202"/>
    </row>
    <row r="2410" spans="1:13" ht="20.100000000000001" customHeight="1" x14ac:dyDescent="0.25">
      <c r="A2410" s="139">
        <v>2787</v>
      </c>
      <c r="B2410" s="139" t="s">
        <v>7631</v>
      </c>
      <c r="C2410" s="139" t="s">
        <v>15</v>
      </c>
      <c r="D2410" s="139">
        <v>960.3</v>
      </c>
      <c r="E2410" s="139">
        <v>10.95</v>
      </c>
      <c r="F2410" s="140">
        <v>10515.28</v>
      </c>
      <c r="G2410" s="139">
        <v>0</v>
      </c>
      <c r="H2410" s="140">
        <v>0</v>
      </c>
      <c r="I2410" s="140">
        <v>0</v>
      </c>
      <c r="J2410" s="140">
        <v>10515.28</v>
      </c>
      <c r="K2410" s="139" t="s">
        <v>4980</v>
      </c>
      <c r="L2410" s="139" t="s">
        <v>7</v>
      </c>
      <c r="M2410" s="202"/>
    </row>
    <row r="2411" spans="1:13" ht="20.100000000000001" customHeight="1" x14ac:dyDescent="0.25">
      <c r="A2411" s="139">
        <v>2788</v>
      </c>
      <c r="B2411" s="139" t="s">
        <v>7633</v>
      </c>
      <c r="C2411" s="139" t="s">
        <v>7632</v>
      </c>
      <c r="D2411" s="139">
        <v>4137.049</v>
      </c>
      <c r="E2411" s="139">
        <v>10.95</v>
      </c>
      <c r="F2411" s="140">
        <v>45300.69</v>
      </c>
      <c r="G2411" s="139">
        <v>0</v>
      </c>
      <c r="H2411" s="140">
        <v>0</v>
      </c>
      <c r="I2411" s="140">
        <v>0</v>
      </c>
      <c r="J2411" s="140">
        <v>45300.69</v>
      </c>
      <c r="K2411" s="139" t="s">
        <v>4980</v>
      </c>
      <c r="L2411" s="139" t="s">
        <v>7</v>
      </c>
      <c r="M2411" s="202"/>
    </row>
    <row r="2412" spans="1:13" ht="20.100000000000001" customHeight="1" x14ac:dyDescent="0.25">
      <c r="A2412" s="139">
        <v>2791</v>
      </c>
      <c r="B2412" s="139" t="s">
        <v>7634</v>
      </c>
      <c r="C2412" s="139" t="s">
        <v>7635</v>
      </c>
      <c r="D2412" s="139">
        <v>14036.46</v>
      </c>
      <c r="E2412" s="139">
        <v>609.63</v>
      </c>
      <c r="F2412" s="140">
        <v>8557047.1099999994</v>
      </c>
      <c r="G2412" s="139">
        <v>0</v>
      </c>
      <c r="H2412" s="140">
        <v>0</v>
      </c>
      <c r="I2412" s="140">
        <v>0</v>
      </c>
      <c r="J2412" s="140">
        <v>8557047.1099999994</v>
      </c>
      <c r="K2412" s="139" t="s">
        <v>4980</v>
      </c>
      <c r="L2412" s="139" t="s">
        <v>7</v>
      </c>
      <c r="M2412" s="202"/>
    </row>
    <row r="2413" spans="1:13" ht="20.100000000000001" customHeight="1" x14ac:dyDescent="0.25">
      <c r="A2413" s="139">
        <v>2792</v>
      </c>
      <c r="B2413" s="139" t="s">
        <v>7636</v>
      </c>
      <c r="C2413" s="139" t="s">
        <v>7637</v>
      </c>
      <c r="D2413" s="139">
        <v>1252.826</v>
      </c>
      <c r="E2413" s="139">
        <v>1314.58</v>
      </c>
      <c r="F2413" s="140">
        <v>1646940</v>
      </c>
      <c r="G2413" s="139">
        <v>0</v>
      </c>
      <c r="H2413" s="140">
        <v>0</v>
      </c>
      <c r="I2413" s="140">
        <v>0</v>
      </c>
      <c r="J2413" s="140">
        <v>1646940</v>
      </c>
      <c r="K2413" s="139" t="s">
        <v>4978</v>
      </c>
      <c r="L2413" s="139" t="s">
        <v>7</v>
      </c>
      <c r="M2413" s="202"/>
    </row>
    <row r="2414" spans="1:13" ht="20.100000000000001" customHeight="1" x14ac:dyDescent="0.25">
      <c r="A2414" s="139">
        <v>2793</v>
      </c>
      <c r="B2414" s="139" t="s">
        <v>7638</v>
      </c>
      <c r="C2414" s="139" t="s">
        <v>7637</v>
      </c>
      <c r="D2414" s="139">
        <v>2176.3130000000001</v>
      </c>
      <c r="E2414" s="139">
        <v>1314.58</v>
      </c>
      <c r="F2414" s="140">
        <v>2860937.54</v>
      </c>
      <c r="G2414" s="139">
        <v>0</v>
      </c>
      <c r="H2414" s="140">
        <v>0</v>
      </c>
      <c r="I2414" s="140">
        <v>0</v>
      </c>
      <c r="J2414" s="140">
        <v>2860937.54</v>
      </c>
      <c r="K2414" s="139" t="s">
        <v>4978</v>
      </c>
      <c r="L2414" s="139" t="s">
        <v>7</v>
      </c>
      <c r="M2414" s="202"/>
    </row>
    <row r="2415" spans="1:13" ht="20.100000000000001" customHeight="1" x14ac:dyDescent="0.25">
      <c r="A2415" s="139">
        <v>2794</v>
      </c>
      <c r="B2415" s="139" t="s">
        <v>7639</v>
      </c>
      <c r="C2415" s="139" t="s">
        <v>7637</v>
      </c>
      <c r="D2415" s="139">
        <v>2810.8180000000002</v>
      </c>
      <c r="E2415" s="139">
        <v>1314.58</v>
      </c>
      <c r="F2415" s="140">
        <v>3695045.13</v>
      </c>
      <c r="G2415" s="139">
        <v>0</v>
      </c>
      <c r="H2415" s="140">
        <v>0</v>
      </c>
      <c r="I2415" s="140">
        <v>0</v>
      </c>
      <c r="J2415" s="140">
        <v>3695045.13</v>
      </c>
      <c r="K2415" s="139" t="s">
        <v>4978</v>
      </c>
      <c r="L2415" s="139" t="s">
        <v>7</v>
      </c>
      <c r="M2415" s="202"/>
    </row>
    <row r="2416" spans="1:13" ht="20.100000000000001" customHeight="1" x14ac:dyDescent="0.25">
      <c r="A2416" s="139">
        <v>2795</v>
      </c>
      <c r="B2416" s="139" t="s">
        <v>7640</v>
      </c>
      <c r="C2416" s="139" t="s">
        <v>7637</v>
      </c>
      <c r="D2416" s="139">
        <v>4063.6030000000001</v>
      </c>
      <c r="E2416" s="139">
        <v>1314.58</v>
      </c>
      <c r="F2416" s="140">
        <v>5341931.2300000004</v>
      </c>
      <c r="G2416" s="139">
        <v>0</v>
      </c>
      <c r="H2416" s="140">
        <v>0</v>
      </c>
      <c r="I2416" s="140">
        <v>0</v>
      </c>
      <c r="J2416" s="140">
        <v>5341931.2300000004</v>
      </c>
      <c r="K2416" s="139" t="s">
        <v>4978</v>
      </c>
      <c r="L2416" s="139" t="s">
        <v>7</v>
      </c>
      <c r="M2416" s="202"/>
    </row>
    <row r="2417" spans="1:13" ht="20.100000000000001" customHeight="1" x14ac:dyDescent="0.25">
      <c r="A2417" s="139">
        <v>2796</v>
      </c>
      <c r="B2417" s="139" t="s">
        <v>7641</v>
      </c>
      <c r="C2417" s="139" t="s">
        <v>7637</v>
      </c>
      <c r="D2417" s="139">
        <v>11493.712</v>
      </c>
      <c r="E2417" s="139">
        <v>1314.58</v>
      </c>
      <c r="F2417" s="140">
        <v>15109403.92</v>
      </c>
      <c r="G2417" s="139">
        <v>0</v>
      </c>
      <c r="H2417" s="140">
        <v>0</v>
      </c>
      <c r="I2417" s="140">
        <v>0</v>
      </c>
      <c r="J2417" s="140">
        <v>15109403.92</v>
      </c>
      <c r="K2417" s="139" t="s">
        <v>4980</v>
      </c>
      <c r="L2417" s="139" t="s">
        <v>7</v>
      </c>
      <c r="M2417" s="202"/>
    </row>
    <row r="2418" spans="1:13" ht="20.100000000000001" customHeight="1" x14ac:dyDescent="0.25">
      <c r="A2418" s="139">
        <v>2797</v>
      </c>
      <c r="B2418" s="139" t="s">
        <v>7642</v>
      </c>
      <c r="C2418" s="139" t="s">
        <v>7637</v>
      </c>
      <c r="D2418" s="139">
        <v>4914.5029999999997</v>
      </c>
      <c r="E2418" s="139">
        <v>1314.58</v>
      </c>
      <c r="F2418" s="140">
        <v>6460507.3499999996</v>
      </c>
      <c r="G2418" s="139">
        <v>0</v>
      </c>
      <c r="H2418" s="140">
        <v>0</v>
      </c>
      <c r="I2418" s="140">
        <v>0</v>
      </c>
      <c r="J2418" s="140">
        <v>6460507.3499999996</v>
      </c>
      <c r="K2418" s="139" t="s">
        <v>4980</v>
      </c>
      <c r="L2418" s="139" t="s">
        <v>7</v>
      </c>
      <c r="M2418" s="202"/>
    </row>
    <row r="2419" spans="1:13" ht="20.100000000000001" customHeight="1" x14ac:dyDescent="0.25">
      <c r="A2419" s="139">
        <v>2798</v>
      </c>
      <c r="B2419" s="139" t="s">
        <v>7643</v>
      </c>
      <c r="C2419" s="139" t="s">
        <v>6234</v>
      </c>
      <c r="D2419" s="139">
        <v>3212.384</v>
      </c>
      <c r="E2419" s="139">
        <v>1292.67</v>
      </c>
      <c r="F2419" s="140">
        <v>4152552.43</v>
      </c>
      <c r="G2419" s="139">
        <v>0</v>
      </c>
      <c r="H2419" s="140">
        <v>0</v>
      </c>
      <c r="I2419" s="140">
        <v>0</v>
      </c>
      <c r="J2419" s="140">
        <v>4152552.43</v>
      </c>
      <c r="K2419" s="139" t="s">
        <v>4980</v>
      </c>
      <c r="L2419" s="139" t="s">
        <v>7</v>
      </c>
      <c r="M2419" s="202"/>
    </row>
    <row r="2420" spans="1:13" ht="20.100000000000001" customHeight="1" x14ac:dyDescent="0.25">
      <c r="A2420" s="139">
        <v>2799</v>
      </c>
      <c r="B2420" s="139" t="s">
        <v>7644</v>
      </c>
      <c r="C2420" s="139" t="s">
        <v>6234</v>
      </c>
      <c r="D2420" s="139">
        <v>2300.5430000000001</v>
      </c>
      <c r="E2420" s="139">
        <v>1292.67</v>
      </c>
      <c r="F2420" s="140">
        <v>2973842.92</v>
      </c>
      <c r="G2420" s="139">
        <v>0</v>
      </c>
      <c r="H2420" s="140">
        <v>0</v>
      </c>
      <c r="I2420" s="140">
        <v>0</v>
      </c>
      <c r="J2420" s="140">
        <v>2973842.92</v>
      </c>
      <c r="K2420" s="139" t="s">
        <v>4982</v>
      </c>
      <c r="L2420" s="139" t="s">
        <v>7</v>
      </c>
      <c r="M2420" s="202"/>
    </row>
    <row r="2421" spans="1:13" ht="20.100000000000001" customHeight="1" x14ac:dyDescent="0.25">
      <c r="A2421" s="139">
        <v>2800</v>
      </c>
      <c r="B2421" s="139" t="s">
        <v>7645</v>
      </c>
      <c r="C2421" s="139" t="s">
        <v>7646</v>
      </c>
      <c r="D2421" s="139">
        <v>6142.7820000000002</v>
      </c>
      <c r="E2421" s="139">
        <v>1566.54</v>
      </c>
      <c r="F2421" s="140">
        <v>9622913.7100000009</v>
      </c>
      <c r="G2421" s="139">
        <v>0</v>
      </c>
      <c r="H2421" s="140">
        <v>0</v>
      </c>
      <c r="I2421" s="140">
        <v>0</v>
      </c>
      <c r="J2421" s="140">
        <v>9622913.7100000009</v>
      </c>
      <c r="K2421" s="139" t="s">
        <v>4982</v>
      </c>
      <c r="L2421" s="139" t="s">
        <v>7</v>
      </c>
      <c r="M2421" s="202"/>
    </row>
    <row r="2422" spans="1:13" ht="20.100000000000001" customHeight="1" x14ac:dyDescent="0.25">
      <c r="A2422" s="139">
        <v>2801</v>
      </c>
      <c r="B2422" s="139" t="s">
        <v>7647</v>
      </c>
      <c r="C2422" s="139" t="s">
        <v>7648</v>
      </c>
      <c r="D2422" s="139">
        <v>20000</v>
      </c>
      <c r="E2422" s="139">
        <v>1099.08</v>
      </c>
      <c r="F2422" s="140">
        <v>21981600</v>
      </c>
      <c r="G2422" s="139">
        <v>1506</v>
      </c>
      <c r="H2422" s="140">
        <v>0</v>
      </c>
      <c r="I2422" s="140">
        <v>3036700</v>
      </c>
      <c r="J2422" s="140">
        <v>25018300</v>
      </c>
      <c r="K2422" s="139" t="s">
        <v>4980</v>
      </c>
      <c r="L2422" s="139" t="s">
        <v>7</v>
      </c>
      <c r="M2422" s="202"/>
    </row>
    <row r="2423" spans="1:13" ht="20.100000000000001" customHeight="1" x14ac:dyDescent="0.25">
      <c r="A2423" s="139">
        <v>2803</v>
      </c>
      <c r="B2423" s="139" t="s">
        <v>7649</v>
      </c>
      <c r="C2423" s="139" t="s">
        <v>16</v>
      </c>
      <c r="D2423" s="139">
        <v>9250.6</v>
      </c>
      <c r="E2423" s="139">
        <v>590</v>
      </c>
      <c r="F2423" s="140">
        <v>5457854</v>
      </c>
      <c r="G2423" s="139">
        <v>0</v>
      </c>
      <c r="H2423" s="140">
        <v>0</v>
      </c>
      <c r="I2423" s="140">
        <v>0</v>
      </c>
      <c r="J2423" s="140">
        <v>5457854</v>
      </c>
      <c r="K2423" s="139" t="s">
        <v>5152</v>
      </c>
      <c r="L2423" s="139" t="s">
        <v>7</v>
      </c>
      <c r="M2423" s="202"/>
    </row>
    <row r="2424" spans="1:13" ht="20.100000000000001" customHeight="1" x14ac:dyDescent="0.25">
      <c r="A2424" s="139">
        <v>2804</v>
      </c>
      <c r="B2424" s="139" t="s">
        <v>7650</v>
      </c>
      <c r="C2424" s="139" t="s">
        <v>16</v>
      </c>
      <c r="D2424" s="139">
        <v>9383</v>
      </c>
      <c r="E2424" s="139">
        <v>700</v>
      </c>
      <c r="F2424" s="140">
        <v>6568100</v>
      </c>
      <c r="G2424" s="139">
        <v>0</v>
      </c>
      <c r="H2424" s="140">
        <v>0</v>
      </c>
      <c r="I2424" s="140">
        <v>0</v>
      </c>
      <c r="J2424" s="140">
        <v>6568100</v>
      </c>
      <c r="K2424" s="139" t="s">
        <v>5152</v>
      </c>
      <c r="L2424" s="139" t="s">
        <v>7</v>
      </c>
      <c r="M2424" s="202"/>
    </row>
    <row r="2425" spans="1:13" ht="20.100000000000001" customHeight="1" x14ac:dyDescent="0.25">
      <c r="A2425" s="139">
        <v>2805</v>
      </c>
      <c r="B2425" s="139" t="s">
        <v>7651</v>
      </c>
      <c r="C2425" s="139" t="s">
        <v>16</v>
      </c>
      <c r="D2425" s="139">
        <v>13078</v>
      </c>
      <c r="E2425" s="139">
        <v>700</v>
      </c>
      <c r="F2425" s="140">
        <v>9154600</v>
      </c>
      <c r="G2425" s="139">
        <v>0</v>
      </c>
      <c r="H2425" s="140">
        <v>0</v>
      </c>
      <c r="I2425" s="140">
        <v>0</v>
      </c>
      <c r="J2425" s="140">
        <v>9154600</v>
      </c>
      <c r="K2425" s="139" t="s">
        <v>5152</v>
      </c>
      <c r="L2425" s="139" t="s">
        <v>7</v>
      </c>
      <c r="M2425" s="202"/>
    </row>
    <row r="2426" spans="1:13" ht="20.100000000000001" customHeight="1" x14ac:dyDescent="0.25">
      <c r="A2426" s="139">
        <v>2806</v>
      </c>
      <c r="B2426" s="139" t="s">
        <v>7652</v>
      </c>
      <c r="C2426" s="139" t="s">
        <v>16</v>
      </c>
      <c r="D2426" s="139">
        <v>8690</v>
      </c>
      <c r="E2426" s="139">
        <v>700</v>
      </c>
      <c r="F2426" s="140">
        <v>6083000</v>
      </c>
      <c r="G2426" s="139">
        <v>0</v>
      </c>
      <c r="H2426" s="140">
        <v>0</v>
      </c>
      <c r="I2426" s="140">
        <v>0</v>
      </c>
      <c r="J2426" s="140">
        <v>6083000</v>
      </c>
      <c r="K2426" s="139" t="s">
        <v>5152</v>
      </c>
      <c r="L2426" s="139" t="s">
        <v>7</v>
      </c>
      <c r="M2426" s="202"/>
    </row>
    <row r="2427" spans="1:13" ht="20.100000000000001" customHeight="1" x14ac:dyDescent="0.25">
      <c r="A2427" s="139">
        <v>2807</v>
      </c>
      <c r="B2427" s="139" t="s">
        <v>7653</v>
      </c>
      <c r="C2427" s="139" t="s">
        <v>17</v>
      </c>
      <c r="D2427" s="139">
        <v>438.346</v>
      </c>
      <c r="E2427" s="139">
        <v>1314.58</v>
      </c>
      <c r="F2427" s="140">
        <v>576240.88</v>
      </c>
      <c r="G2427" s="139">
        <v>0</v>
      </c>
      <c r="H2427" s="140">
        <v>0</v>
      </c>
      <c r="I2427" s="140">
        <v>0</v>
      </c>
      <c r="J2427" s="140">
        <v>576240.88</v>
      </c>
      <c r="K2427" s="139" t="s">
        <v>4989</v>
      </c>
      <c r="L2427" s="139" t="s">
        <v>7</v>
      </c>
      <c r="M2427" s="202"/>
    </row>
    <row r="2428" spans="1:13" ht="20.100000000000001" customHeight="1" x14ac:dyDescent="0.25">
      <c r="A2428" s="139">
        <v>2808</v>
      </c>
      <c r="B2428" s="139" t="s">
        <v>7654</v>
      </c>
      <c r="C2428" s="139" t="s">
        <v>17</v>
      </c>
      <c r="D2428" s="139">
        <v>218.435</v>
      </c>
      <c r="E2428" s="139">
        <v>1314.58</v>
      </c>
      <c r="F2428" s="140">
        <v>287150.28000000003</v>
      </c>
      <c r="G2428" s="139">
        <v>0</v>
      </c>
      <c r="H2428" s="140">
        <v>0</v>
      </c>
      <c r="I2428" s="140">
        <v>0</v>
      </c>
      <c r="J2428" s="140">
        <v>287150.28000000003</v>
      </c>
      <c r="K2428" s="139" t="s">
        <v>4989</v>
      </c>
      <c r="L2428" s="139" t="s">
        <v>7</v>
      </c>
      <c r="M2428" s="202"/>
    </row>
    <row r="2429" spans="1:13" ht="20.100000000000001" customHeight="1" x14ac:dyDescent="0.25">
      <c r="A2429" s="139">
        <v>2809</v>
      </c>
      <c r="B2429" s="139" t="s">
        <v>7655</v>
      </c>
      <c r="C2429" s="139" t="s">
        <v>17</v>
      </c>
      <c r="D2429" s="139">
        <v>348.649</v>
      </c>
      <c r="E2429" s="139">
        <v>1200</v>
      </c>
      <c r="F2429" s="140">
        <v>418378.8</v>
      </c>
      <c r="G2429" s="139">
        <v>0</v>
      </c>
      <c r="H2429" s="140">
        <v>0</v>
      </c>
      <c r="I2429" s="140">
        <v>0</v>
      </c>
      <c r="J2429" s="140">
        <v>418378.8</v>
      </c>
      <c r="K2429" s="139" t="s">
        <v>4989</v>
      </c>
      <c r="L2429" s="139" t="s">
        <v>7</v>
      </c>
      <c r="M2429" s="202"/>
    </row>
    <row r="2430" spans="1:13" ht="20.100000000000001" customHeight="1" x14ac:dyDescent="0.25">
      <c r="A2430" s="139">
        <v>2810</v>
      </c>
      <c r="B2430" s="139" t="s">
        <v>7656</v>
      </c>
      <c r="C2430" s="139" t="s">
        <v>17</v>
      </c>
      <c r="D2430" s="139">
        <v>408.25299999999999</v>
      </c>
      <c r="E2430" s="139">
        <v>1200</v>
      </c>
      <c r="F2430" s="140">
        <v>489903.6</v>
      </c>
      <c r="G2430" s="139">
        <v>0</v>
      </c>
      <c r="H2430" s="140">
        <v>0</v>
      </c>
      <c r="I2430" s="140">
        <v>0</v>
      </c>
      <c r="J2430" s="140">
        <v>489903.6</v>
      </c>
      <c r="K2430" s="139" t="s">
        <v>4989</v>
      </c>
      <c r="L2430" s="139" t="s">
        <v>7</v>
      </c>
      <c r="M2430" s="202"/>
    </row>
    <row r="2431" spans="1:13" ht="20.100000000000001" customHeight="1" x14ac:dyDescent="0.25">
      <c r="A2431" s="139">
        <v>2811</v>
      </c>
      <c r="B2431" s="139" t="s">
        <v>7657</v>
      </c>
      <c r="C2431" s="139" t="s">
        <v>17</v>
      </c>
      <c r="D2431" s="139">
        <v>1662.327</v>
      </c>
      <c r="E2431" s="139">
        <v>1314.58</v>
      </c>
      <c r="F2431" s="140">
        <v>2185261.83</v>
      </c>
      <c r="G2431" s="139">
        <v>0</v>
      </c>
      <c r="H2431" s="140">
        <v>0</v>
      </c>
      <c r="I2431" s="140">
        <v>0</v>
      </c>
      <c r="J2431" s="140">
        <v>2185261.83</v>
      </c>
      <c r="K2431" s="139" t="s">
        <v>4989</v>
      </c>
      <c r="L2431" s="139" t="s">
        <v>7</v>
      </c>
      <c r="M2431" s="202"/>
    </row>
    <row r="2432" spans="1:13" ht="20.100000000000001" customHeight="1" x14ac:dyDescent="0.25">
      <c r="A2432" s="139">
        <v>2812</v>
      </c>
      <c r="B2432" s="139" t="s">
        <v>7658</v>
      </c>
      <c r="C2432" s="139" t="s">
        <v>17</v>
      </c>
      <c r="D2432" s="139">
        <v>936.44399999999996</v>
      </c>
      <c r="E2432" s="139">
        <v>1200</v>
      </c>
      <c r="F2432" s="140">
        <v>1123732.8</v>
      </c>
      <c r="G2432" s="139">
        <v>0</v>
      </c>
      <c r="H2432" s="140">
        <v>0</v>
      </c>
      <c r="I2432" s="140">
        <v>0</v>
      </c>
      <c r="J2432" s="140">
        <v>1123732.8</v>
      </c>
      <c r="K2432" s="139" t="s">
        <v>4989</v>
      </c>
      <c r="L2432" s="139" t="s">
        <v>7</v>
      </c>
      <c r="M2432" s="202"/>
    </row>
    <row r="2433" spans="1:13" ht="20.100000000000001" customHeight="1" x14ac:dyDescent="0.25">
      <c r="A2433" s="139">
        <v>2813</v>
      </c>
      <c r="B2433" s="139" t="s">
        <v>7659</v>
      </c>
      <c r="C2433" s="139" t="s">
        <v>17</v>
      </c>
      <c r="D2433" s="139">
        <v>1461.8789999999999</v>
      </c>
      <c r="E2433" s="139">
        <v>1314.58</v>
      </c>
      <c r="F2433" s="140">
        <v>1921756.9</v>
      </c>
      <c r="G2433" s="139">
        <v>0</v>
      </c>
      <c r="H2433" s="140">
        <v>0</v>
      </c>
      <c r="I2433" s="140">
        <v>0</v>
      </c>
      <c r="J2433" s="140">
        <v>1921756.9</v>
      </c>
      <c r="K2433" s="139" t="s">
        <v>4989</v>
      </c>
      <c r="L2433" s="139" t="s">
        <v>7</v>
      </c>
      <c r="M2433" s="202"/>
    </row>
    <row r="2434" spans="1:13" ht="20.100000000000001" customHeight="1" x14ac:dyDescent="0.25">
      <c r="A2434" s="139">
        <v>2814</v>
      </c>
      <c r="B2434" s="139" t="s">
        <v>7660</v>
      </c>
      <c r="C2434" s="139" t="s">
        <v>17</v>
      </c>
      <c r="D2434" s="139">
        <v>852.85900000000004</v>
      </c>
      <c r="E2434" s="139">
        <v>1200</v>
      </c>
      <c r="F2434" s="140">
        <v>1023430.8</v>
      </c>
      <c r="G2434" s="139">
        <v>0</v>
      </c>
      <c r="H2434" s="140">
        <v>0</v>
      </c>
      <c r="I2434" s="140">
        <v>0</v>
      </c>
      <c r="J2434" s="140">
        <v>1023430.8</v>
      </c>
      <c r="K2434" s="139" t="s">
        <v>4978</v>
      </c>
      <c r="L2434" s="139" t="s">
        <v>7</v>
      </c>
      <c r="M2434" s="202"/>
    </row>
    <row r="2435" spans="1:13" ht="20.100000000000001" customHeight="1" x14ac:dyDescent="0.25">
      <c r="A2435" s="139">
        <v>2815</v>
      </c>
      <c r="B2435" s="139" t="s">
        <v>7661</v>
      </c>
      <c r="C2435" s="139" t="s">
        <v>17</v>
      </c>
      <c r="D2435" s="139">
        <v>304.95999999999998</v>
      </c>
      <c r="E2435" s="139">
        <v>1314.58</v>
      </c>
      <c r="F2435" s="140">
        <v>400894.32</v>
      </c>
      <c r="G2435" s="139">
        <v>0</v>
      </c>
      <c r="H2435" s="140">
        <v>0</v>
      </c>
      <c r="I2435" s="140">
        <v>0</v>
      </c>
      <c r="J2435" s="140">
        <v>400894.32</v>
      </c>
      <c r="K2435" s="139" t="s">
        <v>4978</v>
      </c>
      <c r="L2435" s="139" t="s">
        <v>7</v>
      </c>
      <c r="M2435" s="202"/>
    </row>
    <row r="2436" spans="1:13" ht="20.100000000000001" customHeight="1" x14ac:dyDescent="0.25">
      <c r="A2436" s="139">
        <v>2816</v>
      </c>
      <c r="B2436" s="139" t="s">
        <v>7662</v>
      </c>
      <c r="C2436" s="139" t="s">
        <v>17</v>
      </c>
      <c r="D2436" s="139">
        <v>26306.684000000001</v>
      </c>
      <c r="E2436" s="139">
        <v>1314.58</v>
      </c>
      <c r="F2436" s="140">
        <v>34582240.649999999</v>
      </c>
      <c r="G2436" s="139">
        <v>0</v>
      </c>
      <c r="H2436" s="140">
        <v>0</v>
      </c>
      <c r="I2436" s="140">
        <v>0</v>
      </c>
      <c r="J2436" s="140">
        <v>34582240.649999999</v>
      </c>
      <c r="K2436" s="139" t="s">
        <v>5043</v>
      </c>
      <c r="L2436" s="139" t="s">
        <v>7</v>
      </c>
      <c r="M2436" s="202"/>
    </row>
    <row r="2437" spans="1:13" ht="20.100000000000001" customHeight="1" x14ac:dyDescent="0.25">
      <c r="A2437" s="139">
        <v>2817</v>
      </c>
      <c r="B2437" s="139" t="s">
        <v>7663</v>
      </c>
      <c r="C2437" s="139" t="s">
        <v>17</v>
      </c>
      <c r="D2437" s="139">
        <v>3830.1619999999998</v>
      </c>
      <c r="E2437" s="139">
        <v>1200</v>
      </c>
      <c r="F2437" s="140">
        <v>4596194.4000000004</v>
      </c>
      <c r="G2437" s="139">
        <v>0</v>
      </c>
      <c r="H2437" s="140">
        <v>0</v>
      </c>
      <c r="I2437" s="140">
        <v>0</v>
      </c>
      <c r="J2437" s="140">
        <v>4596194.4000000004</v>
      </c>
      <c r="K2437" s="139" t="s">
        <v>5043</v>
      </c>
      <c r="L2437" s="139" t="s">
        <v>7</v>
      </c>
      <c r="M2437" s="202"/>
    </row>
    <row r="2438" spans="1:13" ht="20.100000000000001" customHeight="1" x14ac:dyDescent="0.25">
      <c r="A2438" s="139">
        <v>2818</v>
      </c>
      <c r="B2438" s="139" t="s">
        <v>7664</v>
      </c>
      <c r="C2438" s="139" t="s">
        <v>17</v>
      </c>
      <c r="D2438" s="139">
        <v>7742.2129999999997</v>
      </c>
      <c r="E2438" s="139">
        <v>1314.58</v>
      </c>
      <c r="F2438" s="140">
        <v>10177758.369999999</v>
      </c>
      <c r="G2438" s="139">
        <v>0</v>
      </c>
      <c r="H2438" s="140">
        <v>0</v>
      </c>
      <c r="I2438" s="140">
        <v>0</v>
      </c>
      <c r="J2438" s="140">
        <v>10177758.369999999</v>
      </c>
      <c r="K2438" s="139" t="s">
        <v>5043</v>
      </c>
      <c r="L2438" s="139" t="s">
        <v>7</v>
      </c>
      <c r="M2438" s="202"/>
    </row>
    <row r="2439" spans="1:13" ht="20.100000000000001" customHeight="1" x14ac:dyDescent="0.25">
      <c r="A2439" s="139">
        <v>2819</v>
      </c>
      <c r="B2439" s="139" t="s">
        <v>7665</v>
      </c>
      <c r="C2439" s="139" t="s">
        <v>17</v>
      </c>
      <c r="D2439" s="139">
        <v>1850.8779999999999</v>
      </c>
      <c r="E2439" s="139">
        <v>1200</v>
      </c>
      <c r="F2439" s="140">
        <v>2221053.6</v>
      </c>
      <c r="G2439" s="139">
        <v>0</v>
      </c>
      <c r="H2439" s="140">
        <v>0</v>
      </c>
      <c r="I2439" s="140">
        <v>0</v>
      </c>
      <c r="J2439" s="140">
        <v>2221053.6</v>
      </c>
      <c r="K2439" s="139" t="s">
        <v>5043</v>
      </c>
      <c r="L2439" s="139" t="s">
        <v>7</v>
      </c>
      <c r="M2439" s="202"/>
    </row>
    <row r="2440" spans="1:13" ht="20.100000000000001" customHeight="1" x14ac:dyDescent="0.25">
      <c r="A2440" s="139">
        <v>2820</v>
      </c>
      <c r="B2440" s="139" t="s">
        <v>7666</v>
      </c>
      <c r="C2440" s="139" t="s">
        <v>17</v>
      </c>
      <c r="D2440" s="139">
        <v>704.00699999999995</v>
      </c>
      <c r="E2440" s="139">
        <v>1314.58</v>
      </c>
      <c r="F2440" s="140">
        <v>925473.52</v>
      </c>
      <c r="G2440" s="139">
        <v>0</v>
      </c>
      <c r="H2440" s="140">
        <v>0</v>
      </c>
      <c r="I2440" s="140">
        <v>0</v>
      </c>
      <c r="J2440" s="140">
        <v>925473.52</v>
      </c>
      <c r="K2440" s="139" t="s">
        <v>5043</v>
      </c>
      <c r="L2440" s="139" t="s">
        <v>7</v>
      </c>
      <c r="M2440" s="202"/>
    </row>
    <row r="2441" spans="1:13" ht="20.100000000000001" customHeight="1" x14ac:dyDescent="0.25">
      <c r="A2441" s="139">
        <v>2821</v>
      </c>
      <c r="B2441" s="139" t="s">
        <v>7667</v>
      </c>
      <c r="C2441" s="139" t="s">
        <v>17</v>
      </c>
      <c r="D2441" s="139">
        <v>396.67399999999998</v>
      </c>
      <c r="E2441" s="139">
        <v>1200</v>
      </c>
      <c r="F2441" s="140">
        <v>476008.8</v>
      </c>
      <c r="G2441" s="139">
        <v>0</v>
      </c>
      <c r="H2441" s="140">
        <v>0</v>
      </c>
      <c r="I2441" s="140">
        <v>0</v>
      </c>
      <c r="J2441" s="140">
        <v>476008.8</v>
      </c>
      <c r="K2441" s="139" t="s">
        <v>5043</v>
      </c>
      <c r="L2441" s="139" t="s">
        <v>7</v>
      </c>
      <c r="M2441" s="202"/>
    </row>
    <row r="2442" spans="1:13" ht="20.100000000000001" customHeight="1" x14ac:dyDescent="0.25">
      <c r="A2442" s="139">
        <v>2822</v>
      </c>
      <c r="B2442" s="139" t="s">
        <v>7668</v>
      </c>
      <c r="C2442" s="139" t="s">
        <v>17</v>
      </c>
      <c r="D2442" s="139">
        <v>158.44</v>
      </c>
      <c r="E2442" s="139">
        <v>1200</v>
      </c>
      <c r="F2442" s="140">
        <v>190128</v>
      </c>
      <c r="G2442" s="139">
        <v>0</v>
      </c>
      <c r="H2442" s="140">
        <v>0</v>
      </c>
      <c r="I2442" s="140">
        <v>0</v>
      </c>
      <c r="J2442" s="140">
        <v>190128</v>
      </c>
      <c r="K2442" s="139" t="s">
        <v>5043</v>
      </c>
      <c r="L2442" s="139" t="s">
        <v>7</v>
      </c>
      <c r="M2442" s="202"/>
    </row>
    <row r="2443" spans="1:13" ht="20.100000000000001" customHeight="1" x14ac:dyDescent="0.25">
      <c r="A2443" s="139">
        <v>2823</v>
      </c>
      <c r="B2443" s="139" t="s">
        <v>7669</v>
      </c>
      <c r="C2443" s="139" t="s">
        <v>17</v>
      </c>
      <c r="D2443" s="139">
        <v>1110.2080000000001</v>
      </c>
      <c r="E2443" s="139">
        <v>1200</v>
      </c>
      <c r="F2443" s="140">
        <v>1332249.6000000001</v>
      </c>
      <c r="G2443" s="139">
        <v>0</v>
      </c>
      <c r="H2443" s="140">
        <v>0</v>
      </c>
      <c r="I2443" s="140">
        <v>0</v>
      </c>
      <c r="J2443" s="140">
        <v>1332249.6000000001</v>
      </c>
      <c r="K2443" s="139" t="s">
        <v>5043</v>
      </c>
      <c r="L2443" s="139" t="s">
        <v>7</v>
      </c>
      <c r="M2443" s="202"/>
    </row>
    <row r="2444" spans="1:13" ht="20.100000000000001" customHeight="1" x14ac:dyDescent="0.25">
      <c r="A2444" s="139">
        <v>2824</v>
      </c>
      <c r="B2444" s="139" t="s">
        <v>7670</v>
      </c>
      <c r="C2444" s="139" t="s">
        <v>17</v>
      </c>
      <c r="D2444" s="139">
        <v>1087.1890000000001</v>
      </c>
      <c r="E2444" s="139">
        <v>1314.58</v>
      </c>
      <c r="F2444" s="140">
        <v>1429196.92</v>
      </c>
      <c r="G2444" s="139">
        <v>0</v>
      </c>
      <c r="H2444" s="140">
        <v>0</v>
      </c>
      <c r="I2444" s="140">
        <v>0</v>
      </c>
      <c r="J2444" s="140">
        <v>1429196.92</v>
      </c>
      <c r="K2444" s="139" t="s">
        <v>5043</v>
      </c>
      <c r="L2444" s="139" t="s">
        <v>7</v>
      </c>
      <c r="M2444" s="202"/>
    </row>
    <row r="2445" spans="1:13" ht="20.100000000000001" customHeight="1" x14ac:dyDescent="0.25">
      <c r="A2445" s="139">
        <v>2825</v>
      </c>
      <c r="B2445" s="139" t="s">
        <v>7671</v>
      </c>
      <c r="C2445" s="139" t="s">
        <v>17</v>
      </c>
      <c r="D2445" s="139">
        <v>425.78300000000002</v>
      </c>
      <c r="E2445" s="139">
        <v>1314.58</v>
      </c>
      <c r="F2445" s="140">
        <v>559725.81999999995</v>
      </c>
      <c r="G2445" s="139">
        <v>0</v>
      </c>
      <c r="H2445" s="140">
        <v>0</v>
      </c>
      <c r="I2445" s="140">
        <v>0</v>
      </c>
      <c r="J2445" s="140">
        <v>559725.81999999995</v>
      </c>
      <c r="K2445" s="139" t="s">
        <v>5043</v>
      </c>
      <c r="L2445" s="139" t="s">
        <v>7</v>
      </c>
      <c r="M2445" s="202"/>
    </row>
    <row r="2446" spans="1:13" ht="20.100000000000001" customHeight="1" x14ac:dyDescent="0.25">
      <c r="A2446" s="139">
        <v>2826</v>
      </c>
      <c r="B2446" s="139" t="s">
        <v>7672</v>
      </c>
      <c r="C2446" s="139" t="s">
        <v>17</v>
      </c>
      <c r="D2446" s="139">
        <v>1922.75</v>
      </c>
      <c r="E2446" s="139">
        <v>1314.58</v>
      </c>
      <c r="F2446" s="140">
        <v>2527608.69</v>
      </c>
      <c r="G2446" s="139">
        <v>0</v>
      </c>
      <c r="H2446" s="140">
        <v>0</v>
      </c>
      <c r="I2446" s="140">
        <v>0</v>
      </c>
      <c r="J2446" s="140">
        <v>2527608.69</v>
      </c>
      <c r="K2446" s="139" t="s">
        <v>5043</v>
      </c>
      <c r="L2446" s="139" t="s">
        <v>7</v>
      </c>
      <c r="M2446" s="202"/>
    </row>
    <row r="2447" spans="1:13" ht="20.100000000000001" customHeight="1" x14ac:dyDescent="0.25">
      <c r="A2447" s="139">
        <v>2827</v>
      </c>
      <c r="B2447" s="139" t="s">
        <v>7673</v>
      </c>
      <c r="C2447" s="139" t="s">
        <v>17</v>
      </c>
      <c r="D2447" s="139">
        <v>2250.1239999999998</v>
      </c>
      <c r="E2447" s="139">
        <v>1200</v>
      </c>
      <c r="F2447" s="140">
        <v>2700148.8</v>
      </c>
      <c r="G2447" s="139">
        <v>0</v>
      </c>
      <c r="H2447" s="140">
        <v>0</v>
      </c>
      <c r="I2447" s="140">
        <v>0</v>
      </c>
      <c r="J2447" s="140">
        <v>2700148.8</v>
      </c>
      <c r="K2447" s="139" t="s">
        <v>5043</v>
      </c>
      <c r="L2447" s="139" t="s">
        <v>7</v>
      </c>
      <c r="M2447" s="202"/>
    </row>
    <row r="2448" spans="1:13" ht="20.100000000000001" customHeight="1" x14ac:dyDescent="0.25">
      <c r="A2448" s="139">
        <v>2828</v>
      </c>
      <c r="B2448" s="139" t="s">
        <v>7674</v>
      </c>
      <c r="C2448" s="139" t="s">
        <v>17</v>
      </c>
      <c r="D2448" s="139">
        <v>881.03399999999999</v>
      </c>
      <c r="E2448" s="139">
        <v>1200</v>
      </c>
      <c r="F2448" s="140">
        <v>1057240.8</v>
      </c>
      <c r="G2448" s="139">
        <v>0</v>
      </c>
      <c r="H2448" s="140">
        <v>0</v>
      </c>
      <c r="I2448" s="140">
        <v>0</v>
      </c>
      <c r="J2448" s="140">
        <v>1057240.8</v>
      </c>
      <c r="K2448" s="139" t="s">
        <v>5043</v>
      </c>
      <c r="L2448" s="139" t="s">
        <v>7</v>
      </c>
      <c r="M2448" s="202"/>
    </row>
    <row r="2449" spans="1:13" ht="20.100000000000001" customHeight="1" x14ac:dyDescent="0.25">
      <c r="A2449" s="139">
        <v>2829</v>
      </c>
      <c r="B2449" s="139" t="s">
        <v>7675</v>
      </c>
      <c r="C2449" s="139" t="s">
        <v>17</v>
      </c>
      <c r="D2449" s="139">
        <v>663.73599999999999</v>
      </c>
      <c r="E2449" s="139">
        <v>1200</v>
      </c>
      <c r="F2449" s="140">
        <v>796483.2</v>
      </c>
      <c r="G2449" s="139">
        <v>0</v>
      </c>
      <c r="H2449" s="140">
        <v>0</v>
      </c>
      <c r="I2449" s="140">
        <v>0</v>
      </c>
      <c r="J2449" s="140">
        <v>796483.2</v>
      </c>
      <c r="K2449" s="139" t="s">
        <v>5043</v>
      </c>
      <c r="L2449" s="139" t="s">
        <v>7</v>
      </c>
      <c r="M2449" s="202"/>
    </row>
    <row r="2450" spans="1:13" ht="20.100000000000001" customHeight="1" x14ac:dyDescent="0.25">
      <c r="A2450" s="139">
        <v>2830</v>
      </c>
      <c r="B2450" s="139" t="s">
        <v>7676</v>
      </c>
      <c r="C2450" s="139" t="s">
        <v>17</v>
      </c>
      <c r="D2450" s="139">
        <v>375.67599999999999</v>
      </c>
      <c r="E2450" s="139">
        <v>1200</v>
      </c>
      <c r="F2450" s="140">
        <v>450811.2</v>
      </c>
      <c r="G2450" s="139">
        <v>0</v>
      </c>
      <c r="H2450" s="140">
        <v>0</v>
      </c>
      <c r="I2450" s="140">
        <v>0</v>
      </c>
      <c r="J2450" s="140">
        <v>450811.2</v>
      </c>
      <c r="K2450" s="139" t="s">
        <v>5043</v>
      </c>
      <c r="L2450" s="139" t="s">
        <v>7</v>
      </c>
      <c r="M2450" s="202"/>
    </row>
    <row r="2451" spans="1:13" ht="20.100000000000001" customHeight="1" x14ac:dyDescent="0.25">
      <c r="A2451" s="139">
        <v>2831</v>
      </c>
      <c r="B2451" s="139" t="s">
        <v>7677</v>
      </c>
      <c r="C2451" s="139" t="s">
        <v>17</v>
      </c>
      <c r="D2451" s="139">
        <v>811.80200000000002</v>
      </c>
      <c r="E2451" s="139">
        <v>1314.58</v>
      </c>
      <c r="F2451" s="140">
        <v>1067178.67</v>
      </c>
      <c r="G2451" s="139">
        <v>0</v>
      </c>
      <c r="H2451" s="140">
        <v>0</v>
      </c>
      <c r="I2451" s="140">
        <v>0</v>
      </c>
      <c r="J2451" s="140">
        <v>1067178.67</v>
      </c>
      <c r="K2451" s="139" t="s">
        <v>5043</v>
      </c>
      <c r="L2451" s="139" t="s">
        <v>7</v>
      </c>
      <c r="M2451" s="202"/>
    </row>
    <row r="2452" spans="1:13" ht="20.100000000000001" customHeight="1" x14ac:dyDescent="0.25">
      <c r="A2452" s="139">
        <v>2832</v>
      </c>
      <c r="B2452" s="139" t="s">
        <v>7678</v>
      </c>
      <c r="C2452" s="139" t="s">
        <v>17</v>
      </c>
      <c r="D2452" s="139">
        <v>1274.903</v>
      </c>
      <c r="E2452" s="139">
        <v>1200</v>
      </c>
      <c r="F2452" s="140">
        <v>1529883.6</v>
      </c>
      <c r="G2452" s="139">
        <v>0</v>
      </c>
      <c r="H2452" s="140">
        <v>0</v>
      </c>
      <c r="I2452" s="140">
        <v>0</v>
      </c>
      <c r="J2452" s="140">
        <v>1529883.6</v>
      </c>
      <c r="K2452" s="139" t="s">
        <v>5043</v>
      </c>
      <c r="L2452" s="139" t="s">
        <v>7</v>
      </c>
      <c r="M2452" s="202"/>
    </row>
    <row r="2453" spans="1:13" ht="20.100000000000001" customHeight="1" x14ac:dyDescent="0.25">
      <c r="A2453" s="139">
        <v>2833</v>
      </c>
      <c r="B2453" s="139" t="s">
        <v>7679</v>
      </c>
      <c r="C2453" s="139" t="s">
        <v>17</v>
      </c>
      <c r="D2453" s="139">
        <v>402.71699999999998</v>
      </c>
      <c r="E2453" s="139">
        <v>1314.58</v>
      </c>
      <c r="F2453" s="140">
        <v>529403.71</v>
      </c>
      <c r="G2453" s="139">
        <v>0</v>
      </c>
      <c r="H2453" s="140">
        <v>0</v>
      </c>
      <c r="I2453" s="140">
        <v>0</v>
      </c>
      <c r="J2453" s="140">
        <v>529403.71</v>
      </c>
      <c r="K2453" s="139" t="s">
        <v>5043</v>
      </c>
      <c r="L2453" s="139" t="s">
        <v>7</v>
      </c>
      <c r="M2453" s="202"/>
    </row>
    <row r="2454" spans="1:13" ht="20.100000000000001" customHeight="1" x14ac:dyDescent="0.25">
      <c r="A2454" s="139">
        <v>2834</v>
      </c>
      <c r="B2454" s="139" t="s">
        <v>7680</v>
      </c>
      <c r="C2454" s="139" t="s">
        <v>17</v>
      </c>
      <c r="D2454" s="139">
        <v>5743.8239999999996</v>
      </c>
      <c r="E2454" s="139">
        <v>1314.58</v>
      </c>
      <c r="F2454" s="140">
        <v>7550716.1500000004</v>
      </c>
      <c r="G2454" s="139">
        <v>0</v>
      </c>
      <c r="H2454" s="140">
        <v>0</v>
      </c>
      <c r="I2454" s="140">
        <v>0</v>
      </c>
      <c r="J2454" s="140">
        <v>7550716.1500000004</v>
      </c>
      <c r="K2454" s="139" t="s">
        <v>5043</v>
      </c>
      <c r="L2454" s="139" t="s">
        <v>7</v>
      </c>
      <c r="M2454" s="202"/>
    </row>
    <row r="2455" spans="1:13" ht="20.100000000000001" customHeight="1" x14ac:dyDescent="0.25">
      <c r="A2455" s="139">
        <v>2835</v>
      </c>
      <c r="B2455" s="139" t="s">
        <v>7681</v>
      </c>
      <c r="C2455" s="139" t="s">
        <v>17</v>
      </c>
      <c r="D2455" s="139">
        <v>62856.682999999997</v>
      </c>
      <c r="E2455" s="139">
        <v>1314.58</v>
      </c>
      <c r="F2455" s="140">
        <v>82630138.340000004</v>
      </c>
      <c r="G2455" s="139">
        <v>0</v>
      </c>
      <c r="H2455" s="140">
        <v>0</v>
      </c>
      <c r="I2455" s="140">
        <v>0</v>
      </c>
      <c r="J2455" s="140">
        <v>82630138.340000004</v>
      </c>
      <c r="K2455" s="139" t="s">
        <v>4982</v>
      </c>
      <c r="L2455" s="139" t="s">
        <v>7</v>
      </c>
      <c r="M2455" s="202"/>
    </row>
    <row r="2456" spans="1:13" ht="20.100000000000001" customHeight="1" x14ac:dyDescent="0.25">
      <c r="A2456" s="139">
        <v>2836</v>
      </c>
      <c r="B2456" s="139" t="s">
        <v>7682</v>
      </c>
      <c r="C2456" s="139" t="s">
        <v>17</v>
      </c>
      <c r="D2456" s="139">
        <v>13888.916999999999</v>
      </c>
      <c r="E2456" s="139">
        <v>1314.58</v>
      </c>
      <c r="F2456" s="140">
        <v>18258092.510000002</v>
      </c>
      <c r="G2456" s="139">
        <v>0</v>
      </c>
      <c r="H2456" s="140">
        <v>0</v>
      </c>
      <c r="I2456" s="140">
        <v>0</v>
      </c>
      <c r="J2456" s="140">
        <v>18258092.510000002</v>
      </c>
      <c r="K2456" s="139" t="s">
        <v>5043</v>
      </c>
      <c r="L2456" s="139" t="s">
        <v>7</v>
      </c>
      <c r="M2456" s="202"/>
    </row>
    <row r="2457" spans="1:13" ht="20.100000000000001" customHeight="1" x14ac:dyDescent="0.25">
      <c r="A2457" s="139">
        <v>2837</v>
      </c>
      <c r="B2457" s="139" t="s">
        <v>7683</v>
      </c>
      <c r="C2457" s="139" t="s">
        <v>18</v>
      </c>
      <c r="D2457" s="139">
        <v>658.06</v>
      </c>
      <c r="E2457" s="139">
        <v>900</v>
      </c>
      <c r="F2457" s="140">
        <v>592254</v>
      </c>
      <c r="G2457" s="139">
        <v>0</v>
      </c>
      <c r="H2457" s="140">
        <v>0</v>
      </c>
      <c r="I2457" s="140">
        <v>0</v>
      </c>
      <c r="J2457" s="140">
        <v>592254</v>
      </c>
      <c r="K2457" s="139" t="s">
        <v>4978</v>
      </c>
      <c r="L2457" s="139" t="s">
        <v>7</v>
      </c>
      <c r="M2457" s="202"/>
    </row>
    <row r="2458" spans="1:13" ht="20.100000000000001" customHeight="1" x14ac:dyDescent="0.25">
      <c r="A2458" s="139">
        <v>2838</v>
      </c>
      <c r="B2458" s="139" t="s">
        <v>7684</v>
      </c>
      <c r="C2458" s="139" t="s">
        <v>18</v>
      </c>
      <c r="D2458" s="139">
        <v>2193.54</v>
      </c>
      <c r="E2458" s="139">
        <v>900</v>
      </c>
      <c r="F2458" s="140">
        <v>1974186</v>
      </c>
      <c r="G2458" s="139">
        <v>0</v>
      </c>
      <c r="H2458" s="140">
        <v>0</v>
      </c>
      <c r="I2458" s="140">
        <v>0</v>
      </c>
      <c r="J2458" s="140">
        <v>1974186</v>
      </c>
      <c r="K2458" s="139" t="s">
        <v>4980</v>
      </c>
      <c r="L2458" s="139" t="s">
        <v>7</v>
      </c>
      <c r="M2458" s="202"/>
    </row>
    <row r="2459" spans="1:13" ht="20.100000000000001" customHeight="1" x14ac:dyDescent="0.25">
      <c r="A2459" s="139">
        <v>2839</v>
      </c>
      <c r="B2459" s="139" t="s">
        <v>7685</v>
      </c>
      <c r="C2459" s="139" t="s">
        <v>19</v>
      </c>
      <c r="D2459" s="139">
        <v>645.49099999999999</v>
      </c>
      <c r="E2459" s="139">
        <v>2137.91</v>
      </c>
      <c r="F2459" s="140">
        <v>1380000</v>
      </c>
      <c r="G2459" s="139">
        <v>0</v>
      </c>
      <c r="H2459" s="140">
        <v>0</v>
      </c>
      <c r="I2459" s="140">
        <v>0</v>
      </c>
      <c r="J2459" s="140">
        <v>1380000</v>
      </c>
      <c r="K2459" s="139" t="s">
        <v>4980</v>
      </c>
      <c r="L2459" s="139" t="s">
        <v>7</v>
      </c>
      <c r="M2459" s="202"/>
    </row>
    <row r="2460" spans="1:13" ht="20.100000000000001" customHeight="1" x14ac:dyDescent="0.25">
      <c r="A2460" s="139">
        <v>2840</v>
      </c>
      <c r="B2460" s="139" t="s">
        <v>7686</v>
      </c>
      <c r="C2460" s="139" t="s">
        <v>19</v>
      </c>
      <c r="D2460" s="139">
        <v>1060.5509999999999</v>
      </c>
      <c r="E2460" s="139">
        <v>1950</v>
      </c>
      <c r="F2460" s="140">
        <v>2267000</v>
      </c>
      <c r="G2460" s="139">
        <v>0</v>
      </c>
      <c r="H2460" s="140">
        <v>0</v>
      </c>
      <c r="I2460" s="140">
        <v>0</v>
      </c>
      <c r="J2460" s="140">
        <v>2267000</v>
      </c>
      <c r="K2460" s="139" t="s">
        <v>4980</v>
      </c>
      <c r="L2460" s="139" t="s">
        <v>7</v>
      </c>
      <c r="M2460" s="202"/>
    </row>
    <row r="2461" spans="1:13" ht="20.100000000000001" customHeight="1" x14ac:dyDescent="0.25">
      <c r="A2461" s="139">
        <v>2841</v>
      </c>
      <c r="B2461" s="139" t="s">
        <v>7687</v>
      </c>
      <c r="C2461" s="139" t="s">
        <v>19</v>
      </c>
      <c r="D2461" s="139">
        <v>554.51</v>
      </c>
      <c r="E2461" s="139">
        <v>1950</v>
      </c>
      <c r="F2461" s="140">
        <v>1192000</v>
      </c>
      <c r="G2461" s="139">
        <v>0</v>
      </c>
      <c r="H2461" s="140">
        <v>0</v>
      </c>
      <c r="I2461" s="140">
        <v>0</v>
      </c>
      <c r="J2461" s="140">
        <v>1192000</v>
      </c>
      <c r="K2461" s="139" t="s">
        <v>4980</v>
      </c>
      <c r="L2461" s="139" t="s">
        <v>7</v>
      </c>
      <c r="M2461" s="202"/>
    </row>
    <row r="2462" spans="1:13" ht="20.100000000000001" customHeight="1" x14ac:dyDescent="0.25">
      <c r="A2462" s="139">
        <v>2842</v>
      </c>
      <c r="B2462" s="139" t="s">
        <v>7688</v>
      </c>
      <c r="C2462" s="139" t="s">
        <v>20</v>
      </c>
      <c r="D2462" s="139">
        <v>3566.2629999999999</v>
      </c>
      <c r="E2462" s="139">
        <v>700</v>
      </c>
      <c r="F2462" s="140">
        <v>3031300</v>
      </c>
      <c r="G2462" s="139">
        <v>0</v>
      </c>
      <c r="H2462" s="140">
        <v>0</v>
      </c>
      <c r="I2462" s="140">
        <v>0</v>
      </c>
      <c r="J2462" s="140">
        <v>3031300</v>
      </c>
      <c r="K2462" s="139" t="s">
        <v>4978</v>
      </c>
      <c r="L2462" s="139" t="s">
        <v>7</v>
      </c>
      <c r="M2462" s="202"/>
    </row>
    <row r="2463" spans="1:13" ht="20.100000000000001" customHeight="1" x14ac:dyDescent="0.25">
      <c r="A2463" s="139">
        <v>2843</v>
      </c>
      <c r="B2463" s="139" t="s">
        <v>7689</v>
      </c>
      <c r="C2463" s="139" t="s">
        <v>21</v>
      </c>
      <c r="D2463" s="139">
        <v>107.142</v>
      </c>
      <c r="E2463" s="139">
        <v>2680</v>
      </c>
      <c r="F2463" s="140">
        <v>287140.56</v>
      </c>
      <c r="G2463" s="139">
        <v>0</v>
      </c>
      <c r="H2463" s="140">
        <v>0</v>
      </c>
      <c r="I2463" s="140">
        <v>0</v>
      </c>
      <c r="J2463" s="140">
        <v>287140.56</v>
      </c>
      <c r="K2463" s="139" t="s">
        <v>4982</v>
      </c>
      <c r="L2463" s="139" t="s">
        <v>7</v>
      </c>
      <c r="M2463" s="202"/>
    </row>
    <row r="2464" spans="1:13" ht="20.100000000000001" customHeight="1" x14ac:dyDescent="0.25">
      <c r="A2464" s="139">
        <v>2844</v>
      </c>
      <c r="B2464" s="139" t="s">
        <v>7690</v>
      </c>
      <c r="C2464" s="139" t="s">
        <v>22</v>
      </c>
      <c r="D2464" s="139">
        <v>126.66200000000001</v>
      </c>
      <c r="E2464" s="139">
        <v>1650</v>
      </c>
      <c r="F2464" s="140">
        <v>208992.3</v>
      </c>
      <c r="G2464" s="139">
        <v>0</v>
      </c>
      <c r="H2464" s="140">
        <v>0</v>
      </c>
      <c r="I2464" s="140">
        <v>0</v>
      </c>
      <c r="J2464" s="140">
        <v>208992.3</v>
      </c>
      <c r="K2464" s="139" t="s">
        <v>4989</v>
      </c>
      <c r="L2464" s="139" t="s">
        <v>7</v>
      </c>
      <c r="M2464" s="202"/>
    </row>
    <row r="2465" spans="1:13" ht="20.100000000000001" customHeight="1" x14ac:dyDescent="0.25">
      <c r="A2465" s="139">
        <v>2845</v>
      </c>
      <c r="B2465" s="139" t="s">
        <v>7691</v>
      </c>
      <c r="C2465" s="139" t="s">
        <v>22</v>
      </c>
      <c r="D2465" s="139">
        <v>25852.427</v>
      </c>
      <c r="E2465" s="139">
        <v>1650</v>
      </c>
      <c r="F2465" s="140">
        <v>42656504.549999997</v>
      </c>
      <c r="G2465" s="139">
        <v>0</v>
      </c>
      <c r="H2465" s="140">
        <v>0</v>
      </c>
      <c r="I2465" s="140">
        <v>0</v>
      </c>
      <c r="J2465" s="140">
        <v>42656504.549999997</v>
      </c>
      <c r="K2465" s="139" t="s">
        <v>4982</v>
      </c>
      <c r="L2465" s="139" t="s">
        <v>7</v>
      </c>
      <c r="M2465" s="202"/>
    </row>
    <row r="2466" spans="1:13" ht="20.100000000000001" customHeight="1" x14ac:dyDescent="0.25">
      <c r="A2466" s="139">
        <v>2846</v>
      </c>
      <c r="B2466" s="139" t="s">
        <v>7692</v>
      </c>
      <c r="C2466" s="139" t="s">
        <v>23</v>
      </c>
      <c r="D2466" s="139">
        <v>30433.257000000001</v>
      </c>
      <c r="E2466" s="139">
        <v>1300</v>
      </c>
      <c r="F2466" s="140">
        <v>61166501.350000001</v>
      </c>
      <c r="G2466" s="139">
        <v>0</v>
      </c>
      <c r="H2466" s="140">
        <v>0</v>
      </c>
      <c r="I2466" s="140">
        <v>0</v>
      </c>
      <c r="J2466" s="140">
        <v>61166501.350000001</v>
      </c>
      <c r="K2466" s="139" t="s">
        <v>5155</v>
      </c>
      <c r="L2466" s="139" t="s">
        <v>7</v>
      </c>
      <c r="M2466" s="202"/>
    </row>
    <row r="2467" spans="1:13" ht="20.100000000000001" customHeight="1" x14ac:dyDescent="0.25">
      <c r="A2467" s="139">
        <v>2847</v>
      </c>
      <c r="B2467" s="139" t="s">
        <v>7693</v>
      </c>
      <c r="C2467" s="139" t="s">
        <v>24</v>
      </c>
      <c r="D2467" s="139">
        <v>1249.3779999999999</v>
      </c>
      <c r="E2467" s="139">
        <v>4392.87</v>
      </c>
      <c r="F2467" s="140">
        <v>6960284.8399999999</v>
      </c>
      <c r="G2467" s="139">
        <v>0</v>
      </c>
      <c r="H2467" s="140">
        <v>0</v>
      </c>
      <c r="I2467" s="140">
        <v>0</v>
      </c>
      <c r="J2467" s="140">
        <v>6960284.8399999999</v>
      </c>
      <c r="K2467" s="139" t="s">
        <v>5070</v>
      </c>
      <c r="L2467" s="139" t="s">
        <v>7</v>
      </c>
      <c r="M2467" s="202"/>
    </row>
    <row r="2468" spans="1:13" ht="20.100000000000001" customHeight="1" x14ac:dyDescent="0.25">
      <c r="A2468" s="139">
        <v>2848</v>
      </c>
      <c r="B2468" s="139" t="s">
        <v>7694</v>
      </c>
      <c r="C2468" s="139" t="s">
        <v>24</v>
      </c>
      <c r="D2468" s="139">
        <v>952.14599999999996</v>
      </c>
      <c r="E2468" s="139">
        <v>4392.87</v>
      </c>
      <c r="F2468" s="140">
        <v>5304405.37</v>
      </c>
      <c r="G2468" s="139">
        <v>0</v>
      </c>
      <c r="H2468" s="140">
        <v>0</v>
      </c>
      <c r="I2468" s="140">
        <v>0</v>
      </c>
      <c r="J2468" s="140">
        <v>5304405.37</v>
      </c>
      <c r="K2468" s="139" t="s">
        <v>5070</v>
      </c>
      <c r="L2468" s="139" t="s">
        <v>7</v>
      </c>
      <c r="M2468" s="202"/>
    </row>
    <row r="2469" spans="1:13" ht="20.100000000000001" customHeight="1" x14ac:dyDescent="0.25">
      <c r="A2469" s="139">
        <v>2849</v>
      </c>
      <c r="B2469" s="139" t="s">
        <v>7695</v>
      </c>
      <c r="C2469" s="139" t="s">
        <v>24</v>
      </c>
      <c r="D2469" s="139">
        <v>2095.5509999999999</v>
      </c>
      <c r="E2469" s="139">
        <v>4392.87</v>
      </c>
      <c r="F2469" s="140">
        <v>11674314.619999999</v>
      </c>
      <c r="G2469" s="139">
        <v>0</v>
      </c>
      <c r="H2469" s="140">
        <v>0</v>
      </c>
      <c r="I2469" s="140">
        <v>0</v>
      </c>
      <c r="J2469" s="140">
        <v>11674314.619999999</v>
      </c>
      <c r="K2469" s="139" t="s">
        <v>5070</v>
      </c>
      <c r="L2469" s="139" t="s">
        <v>7</v>
      </c>
      <c r="M2469" s="202"/>
    </row>
    <row r="2470" spans="1:13" ht="20.100000000000001" customHeight="1" x14ac:dyDescent="0.25">
      <c r="A2470" s="139">
        <v>2850</v>
      </c>
      <c r="B2470" s="139" t="s">
        <v>7696</v>
      </c>
      <c r="C2470" s="139" t="s">
        <v>24</v>
      </c>
      <c r="D2470" s="139">
        <v>1200.107</v>
      </c>
      <c r="E2470" s="139">
        <v>4392.87</v>
      </c>
      <c r="F2470" s="140">
        <v>6685796.0999999996</v>
      </c>
      <c r="G2470" s="139">
        <v>0</v>
      </c>
      <c r="H2470" s="140">
        <v>0</v>
      </c>
      <c r="I2470" s="140">
        <v>40161074.729999997</v>
      </c>
      <c r="J2470" s="140">
        <v>46846870.829999998</v>
      </c>
      <c r="K2470" s="139" t="s">
        <v>5070</v>
      </c>
      <c r="L2470" s="139" t="s">
        <v>7</v>
      </c>
      <c r="M2470" s="202"/>
    </row>
    <row r="2471" spans="1:13" ht="20.100000000000001" customHeight="1" x14ac:dyDescent="0.25">
      <c r="A2471" s="139">
        <v>2851</v>
      </c>
      <c r="B2471" s="139" t="s">
        <v>7697</v>
      </c>
      <c r="C2471" s="139" t="s">
        <v>25</v>
      </c>
      <c r="D2471" s="139">
        <v>4510.74</v>
      </c>
      <c r="E2471" s="139">
        <v>1030</v>
      </c>
      <c r="F2471" s="140">
        <v>10787671.460000001</v>
      </c>
      <c r="G2471" s="139">
        <v>0</v>
      </c>
      <c r="H2471" s="140">
        <v>0</v>
      </c>
      <c r="I2471" s="140">
        <v>24329093.460000001</v>
      </c>
      <c r="J2471" s="140">
        <v>35116764.920000002</v>
      </c>
      <c r="K2471" s="139" t="s">
        <v>5177</v>
      </c>
      <c r="L2471" s="139" t="s">
        <v>7</v>
      </c>
      <c r="M2471" s="202"/>
    </row>
    <row r="2472" spans="1:13" ht="20.100000000000001" customHeight="1" x14ac:dyDescent="0.25">
      <c r="A2472" s="139">
        <v>2852</v>
      </c>
      <c r="B2472" s="139" t="s">
        <v>7698</v>
      </c>
      <c r="C2472" s="139" t="s">
        <v>26</v>
      </c>
      <c r="D2472" s="139">
        <v>4257.0839999999998</v>
      </c>
      <c r="E2472" s="139">
        <v>250</v>
      </c>
      <c r="F2472" s="140">
        <v>1064271</v>
      </c>
      <c r="G2472" s="139">
        <v>0</v>
      </c>
      <c r="H2472" s="140">
        <v>0</v>
      </c>
      <c r="I2472" s="140">
        <v>0</v>
      </c>
      <c r="J2472" s="140">
        <v>1064271</v>
      </c>
      <c r="K2472" s="139" t="s">
        <v>4978</v>
      </c>
      <c r="L2472" s="139" t="s">
        <v>7</v>
      </c>
      <c r="M2472" s="202"/>
    </row>
    <row r="2473" spans="1:13" ht="20.100000000000001" customHeight="1" x14ac:dyDescent="0.25">
      <c r="A2473" s="139">
        <v>2853</v>
      </c>
      <c r="B2473" s="139" t="s">
        <v>7699</v>
      </c>
      <c r="C2473" s="139" t="s">
        <v>26</v>
      </c>
      <c r="D2473" s="139">
        <v>1255.5409999999999</v>
      </c>
      <c r="E2473" s="139">
        <v>250</v>
      </c>
      <c r="F2473" s="140">
        <v>313885.25</v>
      </c>
      <c r="G2473" s="139">
        <v>0</v>
      </c>
      <c r="H2473" s="140">
        <v>0</v>
      </c>
      <c r="I2473" s="140">
        <v>0</v>
      </c>
      <c r="J2473" s="140">
        <v>313885.25</v>
      </c>
      <c r="K2473" s="139" t="s">
        <v>4989</v>
      </c>
      <c r="L2473" s="139" t="s">
        <v>7</v>
      </c>
      <c r="M2473" s="202"/>
    </row>
    <row r="2474" spans="1:13" ht="20.100000000000001" customHeight="1" x14ac:dyDescent="0.25">
      <c r="A2474" s="139">
        <v>2854</v>
      </c>
      <c r="B2474" s="139" t="s">
        <v>7700</v>
      </c>
      <c r="C2474" s="139" t="s">
        <v>26</v>
      </c>
      <c r="D2474" s="139">
        <v>225.77699999999999</v>
      </c>
      <c r="E2474" s="139">
        <v>250</v>
      </c>
      <c r="F2474" s="140">
        <v>56444.25</v>
      </c>
      <c r="G2474" s="139">
        <v>0</v>
      </c>
      <c r="H2474" s="140">
        <v>0</v>
      </c>
      <c r="I2474" s="140">
        <v>0</v>
      </c>
      <c r="J2474" s="140">
        <v>56444.25</v>
      </c>
      <c r="K2474" s="139" t="s">
        <v>4989</v>
      </c>
      <c r="L2474" s="139" t="s">
        <v>7</v>
      </c>
      <c r="M2474" s="202"/>
    </row>
    <row r="2475" spans="1:13" ht="20.100000000000001" customHeight="1" x14ac:dyDescent="0.25">
      <c r="A2475" s="139">
        <v>2855</v>
      </c>
      <c r="B2475" s="139" t="s">
        <v>7701</v>
      </c>
      <c r="C2475" s="139" t="s">
        <v>26</v>
      </c>
      <c r="D2475" s="139">
        <v>503.79500000000002</v>
      </c>
      <c r="E2475" s="139">
        <v>250</v>
      </c>
      <c r="F2475" s="140">
        <v>125948.75</v>
      </c>
      <c r="G2475" s="139">
        <v>0</v>
      </c>
      <c r="H2475" s="140">
        <v>0</v>
      </c>
      <c r="I2475" s="140">
        <v>0</v>
      </c>
      <c r="J2475" s="140">
        <v>125948.75</v>
      </c>
      <c r="K2475" s="139" t="s">
        <v>4989</v>
      </c>
      <c r="L2475" s="139" t="s">
        <v>7</v>
      </c>
      <c r="M2475" s="202"/>
    </row>
    <row r="2476" spans="1:13" ht="20.100000000000001" customHeight="1" x14ac:dyDescent="0.25">
      <c r="A2476" s="139">
        <v>2856</v>
      </c>
      <c r="B2476" s="139" t="s">
        <v>7702</v>
      </c>
      <c r="C2476" s="139" t="s">
        <v>26</v>
      </c>
      <c r="D2476" s="139">
        <v>823.73299999999995</v>
      </c>
      <c r="E2476" s="139">
        <v>250</v>
      </c>
      <c r="F2476" s="140">
        <v>205933.25</v>
      </c>
      <c r="G2476" s="139">
        <v>0</v>
      </c>
      <c r="H2476" s="140">
        <v>0</v>
      </c>
      <c r="I2476" s="140">
        <v>0</v>
      </c>
      <c r="J2476" s="140">
        <v>205933.25</v>
      </c>
      <c r="K2476" s="139" t="s">
        <v>4989</v>
      </c>
      <c r="L2476" s="139" t="s">
        <v>7</v>
      </c>
      <c r="M2476" s="202"/>
    </row>
    <row r="2477" spans="1:13" ht="20.100000000000001" customHeight="1" x14ac:dyDescent="0.25">
      <c r="A2477" s="139">
        <v>2857</v>
      </c>
      <c r="B2477" s="139" t="s">
        <v>7703</v>
      </c>
      <c r="C2477" s="139" t="s">
        <v>26</v>
      </c>
      <c r="D2477" s="139">
        <v>13565.415999999999</v>
      </c>
      <c r="E2477" s="139">
        <v>250</v>
      </c>
      <c r="F2477" s="140">
        <v>3391354</v>
      </c>
      <c r="G2477" s="139">
        <v>0</v>
      </c>
      <c r="H2477" s="140">
        <v>0</v>
      </c>
      <c r="I2477" s="140">
        <v>0</v>
      </c>
      <c r="J2477" s="140">
        <v>3391354</v>
      </c>
      <c r="K2477" s="139" t="s">
        <v>4980</v>
      </c>
      <c r="L2477" s="139" t="s">
        <v>7</v>
      </c>
      <c r="M2477" s="202"/>
    </row>
    <row r="2478" spans="1:13" ht="20.100000000000001" customHeight="1" x14ac:dyDescent="0.25">
      <c r="A2478" s="139">
        <v>2858</v>
      </c>
      <c r="B2478" s="139" t="s">
        <v>7704</v>
      </c>
      <c r="C2478" s="139" t="s">
        <v>26</v>
      </c>
      <c r="D2478" s="139">
        <v>60527.038999999997</v>
      </c>
      <c r="E2478" s="139">
        <v>250</v>
      </c>
      <c r="F2478" s="140">
        <v>15131759.75</v>
      </c>
      <c r="G2478" s="139">
        <v>0</v>
      </c>
      <c r="H2478" s="140">
        <v>0</v>
      </c>
      <c r="I2478" s="140">
        <v>0</v>
      </c>
      <c r="J2478" s="140">
        <v>15131759.75</v>
      </c>
      <c r="K2478" s="139" t="s">
        <v>4982</v>
      </c>
      <c r="L2478" s="139" t="s">
        <v>7</v>
      </c>
      <c r="M2478" s="202"/>
    </row>
    <row r="2479" spans="1:13" ht="20.100000000000001" customHeight="1" x14ac:dyDescent="0.25">
      <c r="A2479" s="139">
        <v>2859</v>
      </c>
      <c r="B2479" s="139" t="s">
        <v>7705</v>
      </c>
      <c r="C2479" s="139" t="s">
        <v>27</v>
      </c>
      <c r="D2479" s="139">
        <v>1733.9549999999999</v>
      </c>
      <c r="E2479" s="139">
        <v>1180</v>
      </c>
      <c r="F2479" s="140">
        <v>2046066.9</v>
      </c>
      <c r="G2479" s="139">
        <v>0</v>
      </c>
      <c r="H2479" s="140">
        <v>0</v>
      </c>
      <c r="I2479" s="140">
        <v>0</v>
      </c>
      <c r="J2479" s="140">
        <v>2046066.9</v>
      </c>
      <c r="K2479" s="139" t="s">
        <v>4980</v>
      </c>
      <c r="L2479" s="139" t="s">
        <v>7</v>
      </c>
      <c r="M2479" s="202"/>
    </row>
    <row r="2480" spans="1:13" ht="20.100000000000001" customHeight="1" x14ac:dyDescent="0.25">
      <c r="A2480" s="139">
        <v>2861</v>
      </c>
      <c r="B2480" s="139" t="s">
        <v>7707</v>
      </c>
      <c r="C2480" s="139" t="s">
        <v>29</v>
      </c>
      <c r="D2480" s="139">
        <v>390.48700000000002</v>
      </c>
      <c r="E2480" s="139">
        <v>1703</v>
      </c>
      <c r="F2480" s="140">
        <v>664999.36</v>
      </c>
      <c r="G2480" s="139">
        <v>0</v>
      </c>
      <c r="H2480" s="140">
        <v>0</v>
      </c>
      <c r="I2480" s="140">
        <v>0</v>
      </c>
      <c r="J2480" s="140">
        <v>664999.36</v>
      </c>
      <c r="K2480" s="139" t="s">
        <v>4978</v>
      </c>
      <c r="L2480" s="139" t="s">
        <v>7</v>
      </c>
      <c r="M2480" s="202"/>
    </row>
    <row r="2481" spans="1:13" ht="20.100000000000001" customHeight="1" x14ac:dyDescent="0.25">
      <c r="A2481" s="139">
        <v>2862</v>
      </c>
      <c r="B2481" s="139" t="s">
        <v>7708</v>
      </c>
      <c r="C2481" s="139" t="s">
        <v>29</v>
      </c>
      <c r="D2481" s="139">
        <v>133.09399999999999</v>
      </c>
      <c r="E2481" s="139">
        <v>1703</v>
      </c>
      <c r="F2481" s="140">
        <v>226659.08</v>
      </c>
      <c r="G2481" s="139">
        <v>0</v>
      </c>
      <c r="H2481" s="140">
        <v>0</v>
      </c>
      <c r="I2481" s="140">
        <v>0</v>
      </c>
      <c r="J2481" s="140">
        <v>226659.08</v>
      </c>
      <c r="K2481" s="139" t="s">
        <v>4982</v>
      </c>
      <c r="L2481" s="139" t="s">
        <v>7</v>
      </c>
      <c r="M2481" s="202"/>
    </row>
    <row r="2482" spans="1:13" ht="20.100000000000001" customHeight="1" x14ac:dyDescent="0.25">
      <c r="A2482" s="139">
        <v>2863</v>
      </c>
      <c r="B2482" s="139" t="s">
        <v>5338</v>
      </c>
      <c r="C2482" s="139" t="s">
        <v>5333</v>
      </c>
      <c r="D2482" s="139">
        <v>3205.43</v>
      </c>
      <c r="E2482" s="139">
        <v>2291</v>
      </c>
      <c r="F2482" s="140">
        <v>7343640.1299999999</v>
      </c>
      <c r="G2482" s="139">
        <v>0</v>
      </c>
      <c r="H2482" s="140">
        <v>0</v>
      </c>
      <c r="I2482" s="140">
        <v>0</v>
      </c>
      <c r="J2482" s="140">
        <v>7343640.1299999999</v>
      </c>
      <c r="K2482" s="139" t="s">
        <v>4980</v>
      </c>
      <c r="L2482" s="139" t="s">
        <v>7</v>
      </c>
      <c r="M2482" s="202"/>
    </row>
    <row r="2483" spans="1:13" ht="20.100000000000001" customHeight="1" x14ac:dyDescent="0.25">
      <c r="A2483" s="139">
        <v>2864</v>
      </c>
      <c r="B2483" s="139" t="s">
        <v>7709</v>
      </c>
      <c r="C2483" s="139" t="s">
        <v>30</v>
      </c>
      <c r="D2483" s="139">
        <v>1900</v>
      </c>
      <c r="E2483" s="139">
        <v>2515</v>
      </c>
      <c r="F2483" s="140">
        <v>4778500</v>
      </c>
      <c r="G2483" s="139">
        <v>0</v>
      </c>
      <c r="H2483" s="140">
        <v>0</v>
      </c>
      <c r="I2483" s="140">
        <v>0</v>
      </c>
      <c r="J2483" s="140">
        <v>4778500</v>
      </c>
      <c r="K2483" s="139" t="s">
        <v>4980</v>
      </c>
      <c r="L2483" s="139" t="s">
        <v>7</v>
      </c>
      <c r="M2483" s="202"/>
    </row>
    <row r="2484" spans="1:13" ht="20.100000000000001" customHeight="1" x14ac:dyDescent="0.25">
      <c r="A2484" s="139">
        <v>2865</v>
      </c>
      <c r="B2484" s="139" t="s">
        <v>7710</v>
      </c>
      <c r="C2484" s="139" t="s">
        <v>30</v>
      </c>
      <c r="D2484" s="139">
        <v>1738.317</v>
      </c>
      <c r="E2484" s="139">
        <v>2515</v>
      </c>
      <c r="F2484" s="140">
        <v>4371867.26</v>
      </c>
      <c r="G2484" s="139">
        <v>0</v>
      </c>
      <c r="H2484" s="140">
        <v>0</v>
      </c>
      <c r="I2484" s="140">
        <v>0</v>
      </c>
      <c r="J2484" s="140">
        <v>4371867.26</v>
      </c>
      <c r="K2484" s="139" t="s">
        <v>4980</v>
      </c>
      <c r="L2484" s="139" t="s">
        <v>7</v>
      </c>
      <c r="M2484" s="202"/>
    </row>
    <row r="2485" spans="1:13" ht="20.100000000000001" customHeight="1" x14ac:dyDescent="0.25">
      <c r="A2485" s="139">
        <v>2866</v>
      </c>
      <c r="B2485" s="139" t="s">
        <v>7711</v>
      </c>
      <c r="C2485" s="139" t="s">
        <v>30</v>
      </c>
      <c r="D2485" s="139">
        <v>3233.31</v>
      </c>
      <c r="E2485" s="139">
        <v>2515</v>
      </c>
      <c r="F2485" s="140">
        <v>8131774.6500000004</v>
      </c>
      <c r="G2485" s="139">
        <v>0</v>
      </c>
      <c r="H2485" s="140">
        <v>0</v>
      </c>
      <c r="I2485" s="140">
        <v>0</v>
      </c>
      <c r="J2485" s="140">
        <v>8131774.6500000004</v>
      </c>
      <c r="K2485" s="139" t="s">
        <v>4978</v>
      </c>
      <c r="L2485" s="139" t="s">
        <v>7</v>
      </c>
      <c r="M2485" s="202"/>
    </row>
    <row r="2486" spans="1:13" ht="20.100000000000001" customHeight="1" x14ac:dyDescent="0.25">
      <c r="A2486" s="139">
        <v>2867</v>
      </c>
      <c r="B2486" s="139" t="s">
        <v>7712</v>
      </c>
      <c r="C2486" s="139" t="s">
        <v>30</v>
      </c>
      <c r="D2486" s="139">
        <v>189.19300000000001</v>
      </c>
      <c r="E2486" s="139">
        <v>2515</v>
      </c>
      <c r="F2486" s="140">
        <v>475820.4</v>
      </c>
      <c r="G2486" s="139">
        <v>0</v>
      </c>
      <c r="H2486" s="140">
        <v>0</v>
      </c>
      <c r="I2486" s="140">
        <v>0</v>
      </c>
      <c r="J2486" s="140">
        <v>475820.4</v>
      </c>
      <c r="K2486" s="139" t="s">
        <v>4989</v>
      </c>
      <c r="L2486" s="139" t="s">
        <v>7</v>
      </c>
      <c r="M2486" s="202"/>
    </row>
    <row r="2487" spans="1:13" ht="20.100000000000001" customHeight="1" x14ac:dyDescent="0.25">
      <c r="A2487" s="139">
        <v>2868</v>
      </c>
      <c r="B2487" s="139" t="s">
        <v>7713</v>
      </c>
      <c r="C2487" s="139" t="s">
        <v>30</v>
      </c>
      <c r="D2487" s="139">
        <v>100.43</v>
      </c>
      <c r="E2487" s="139">
        <v>2515</v>
      </c>
      <c r="F2487" s="140">
        <v>252581.45</v>
      </c>
      <c r="G2487" s="139">
        <v>0</v>
      </c>
      <c r="H2487" s="140">
        <v>0</v>
      </c>
      <c r="I2487" s="140">
        <v>0</v>
      </c>
      <c r="J2487" s="140">
        <v>252581.45</v>
      </c>
      <c r="K2487" s="139" t="s">
        <v>4989</v>
      </c>
      <c r="L2487" s="139" t="s">
        <v>7</v>
      </c>
      <c r="M2487" s="202"/>
    </row>
    <row r="2488" spans="1:13" ht="20.100000000000001" customHeight="1" x14ac:dyDescent="0.25">
      <c r="A2488" s="139">
        <v>2869</v>
      </c>
      <c r="B2488" s="139" t="s">
        <v>7714</v>
      </c>
      <c r="C2488" s="139" t="s">
        <v>30</v>
      </c>
      <c r="D2488" s="139">
        <v>522.43899999999996</v>
      </c>
      <c r="E2488" s="139">
        <v>2515</v>
      </c>
      <c r="F2488" s="140">
        <v>1313934.0900000001</v>
      </c>
      <c r="G2488" s="139">
        <v>0</v>
      </c>
      <c r="H2488" s="140">
        <v>0</v>
      </c>
      <c r="I2488" s="140">
        <v>0</v>
      </c>
      <c r="J2488" s="140">
        <v>1313934.0900000001</v>
      </c>
      <c r="K2488" s="139" t="s">
        <v>4989</v>
      </c>
      <c r="L2488" s="139" t="s">
        <v>7</v>
      </c>
      <c r="M2488" s="202"/>
    </row>
    <row r="2489" spans="1:13" ht="20.100000000000001" customHeight="1" x14ac:dyDescent="0.25">
      <c r="A2489" s="139">
        <v>2870</v>
      </c>
      <c r="B2489" s="139" t="s">
        <v>7715</v>
      </c>
      <c r="C2489" s="139" t="s">
        <v>30</v>
      </c>
      <c r="D2489" s="139">
        <v>920.36599999999999</v>
      </c>
      <c r="E2489" s="139">
        <v>2515</v>
      </c>
      <c r="F2489" s="140">
        <v>2314720.4900000002</v>
      </c>
      <c r="G2489" s="139">
        <v>0</v>
      </c>
      <c r="H2489" s="140">
        <v>0</v>
      </c>
      <c r="I2489" s="140">
        <v>0</v>
      </c>
      <c r="J2489" s="140">
        <v>2314720.4900000002</v>
      </c>
      <c r="K2489" s="139" t="s">
        <v>4989</v>
      </c>
      <c r="L2489" s="139" t="s">
        <v>7</v>
      </c>
      <c r="M2489" s="202"/>
    </row>
    <row r="2490" spans="1:13" ht="20.100000000000001" customHeight="1" x14ac:dyDescent="0.25">
      <c r="A2490" s="139">
        <v>2871</v>
      </c>
      <c r="B2490" s="139" t="s">
        <v>7716</v>
      </c>
      <c r="C2490" s="139" t="s">
        <v>30</v>
      </c>
      <c r="D2490" s="139">
        <v>448.80200000000002</v>
      </c>
      <c r="E2490" s="139">
        <v>2515</v>
      </c>
      <c r="F2490" s="140">
        <v>1128737.03</v>
      </c>
      <c r="G2490" s="139">
        <v>0</v>
      </c>
      <c r="H2490" s="140">
        <v>0</v>
      </c>
      <c r="I2490" s="140">
        <v>0</v>
      </c>
      <c r="J2490" s="140">
        <v>1128737.03</v>
      </c>
      <c r="K2490" s="139" t="s">
        <v>4989</v>
      </c>
      <c r="L2490" s="139" t="s">
        <v>7</v>
      </c>
      <c r="M2490" s="202"/>
    </row>
    <row r="2491" spans="1:13" ht="20.100000000000001" customHeight="1" x14ac:dyDescent="0.25">
      <c r="A2491" s="139">
        <v>2872</v>
      </c>
      <c r="B2491" s="139" t="s">
        <v>7717</v>
      </c>
      <c r="C2491" s="139" t="s">
        <v>30</v>
      </c>
      <c r="D2491" s="139">
        <v>1554.3789999999999</v>
      </c>
      <c r="E2491" s="139">
        <v>2515</v>
      </c>
      <c r="F2491" s="140">
        <v>3909263.18</v>
      </c>
      <c r="G2491" s="139">
        <v>0</v>
      </c>
      <c r="H2491" s="140">
        <v>0</v>
      </c>
      <c r="I2491" s="140">
        <v>0</v>
      </c>
      <c r="J2491" s="140">
        <v>3909263.18</v>
      </c>
      <c r="K2491" s="139" t="s">
        <v>4989</v>
      </c>
      <c r="L2491" s="139" t="s">
        <v>7</v>
      </c>
      <c r="M2491" s="202"/>
    </row>
    <row r="2492" spans="1:13" ht="20.100000000000001" customHeight="1" x14ac:dyDescent="0.25">
      <c r="A2492" s="139">
        <v>2873</v>
      </c>
      <c r="B2492" s="139" t="s">
        <v>7718</v>
      </c>
      <c r="C2492" s="139" t="s">
        <v>30</v>
      </c>
      <c r="D2492" s="139">
        <v>235.52099999999999</v>
      </c>
      <c r="E2492" s="139">
        <v>2515</v>
      </c>
      <c r="F2492" s="140">
        <v>592335.31000000006</v>
      </c>
      <c r="G2492" s="139">
        <v>0</v>
      </c>
      <c r="H2492" s="140">
        <v>0</v>
      </c>
      <c r="I2492" s="140">
        <v>0</v>
      </c>
      <c r="J2492" s="140">
        <v>592335.31000000006</v>
      </c>
      <c r="K2492" s="139" t="s">
        <v>5152</v>
      </c>
      <c r="L2492" s="139" t="s">
        <v>7</v>
      </c>
      <c r="M2492" s="202"/>
    </row>
    <row r="2493" spans="1:13" ht="20.100000000000001" customHeight="1" x14ac:dyDescent="0.25">
      <c r="A2493" s="139">
        <v>2874</v>
      </c>
      <c r="B2493" s="139" t="s">
        <v>7719</v>
      </c>
      <c r="C2493" s="139" t="s">
        <v>30</v>
      </c>
      <c r="D2493" s="139">
        <v>23668.92</v>
      </c>
      <c r="E2493" s="139">
        <v>2515</v>
      </c>
      <c r="F2493" s="140">
        <v>59527333.799999997</v>
      </c>
      <c r="G2493" s="139">
        <v>0</v>
      </c>
      <c r="H2493" s="140">
        <v>0</v>
      </c>
      <c r="I2493" s="140">
        <v>0</v>
      </c>
      <c r="J2493" s="140">
        <v>59527333.799999997</v>
      </c>
      <c r="K2493" s="139" t="s">
        <v>4982</v>
      </c>
      <c r="L2493" s="139" t="s">
        <v>7</v>
      </c>
      <c r="M2493" s="202"/>
    </row>
    <row r="2494" spans="1:13" ht="20.100000000000001" customHeight="1" x14ac:dyDescent="0.25">
      <c r="A2494" s="139">
        <v>2875</v>
      </c>
      <c r="B2494" s="139" t="s">
        <v>7720</v>
      </c>
      <c r="C2494" s="139" t="s">
        <v>31</v>
      </c>
      <c r="D2494" s="139">
        <v>10331.069</v>
      </c>
      <c r="E2494" s="139">
        <v>1800.67</v>
      </c>
      <c r="F2494" s="140">
        <v>18602825.73</v>
      </c>
      <c r="G2494" s="139">
        <v>0</v>
      </c>
      <c r="H2494" s="140">
        <v>0</v>
      </c>
      <c r="I2494" s="140">
        <v>0</v>
      </c>
      <c r="J2494" s="140">
        <v>18602825.73</v>
      </c>
      <c r="K2494" s="139" t="s">
        <v>4982</v>
      </c>
      <c r="L2494" s="139" t="s">
        <v>7</v>
      </c>
      <c r="M2494" s="202"/>
    </row>
    <row r="2495" spans="1:13" ht="20.100000000000001" customHeight="1" x14ac:dyDescent="0.25">
      <c r="A2495" s="139">
        <v>2876</v>
      </c>
      <c r="B2495" s="139" t="s">
        <v>7721</v>
      </c>
      <c r="C2495" s="139" t="s">
        <v>31</v>
      </c>
      <c r="D2495" s="139">
        <v>2537.4899999999998</v>
      </c>
      <c r="E2495" s="139">
        <v>1730.36</v>
      </c>
      <c r="F2495" s="140">
        <v>4390768.68</v>
      </c>
      <c r="G2495" s="139">
        <v>0</v>
      </c>
      <c r="H2495" s="140">
        <v>0</v>
      </c>
      <c r="I2495" s="140">
        <v>0</v>
      </c>
      <c r="J2495" s="140">
        <v>4390768.68</v>
      </c>
      <c r="K2495" s="139" t="s">
        <v>4982</v>
      </c>
      <c r="L2495" s="139" t="s">
        <v>7</v>
      </c>
      <c r="M2495" s="202"/>
    </row>
    <row r="2496" spans="1:13" ht="20.100000000000001" customHeight="1" x14ac:dyDescent="0.25">
      <c r="A2496" s="139">
        <v>2877</v>
      </c>
      <c r="B2496" s="139" t="s">
        <v>7722</v>
      </c>
      <c r="C2496" s="139" t="s">
        <v>31</v>
      </c>
      <c r="D2496" s="139">
        <v>723.40099999999995</v>
      </c>
      <c r="E2496" s="139">
        <v>882.03</v>
      </c>
      <c r="F2496" s="140">
        <v>638063.19999999995</v>
      </c>
      <c r="G2496" s="139">
        <v>0</v>
      </c>
      <c r="H2496" s="140">
        <v>0</v>
      </c>
      <c r="I2496" s="140">
        <v>0</v>
      </c>
      <c r="J2496" s="140">
        <v>638063.19999999995</v>
      </c>
      <c r="K2496" s="139" t="s">
        <v>4982</v>
      </c>
      <c r="L2496" s="139" t="s">
        <v>7</v>
      </c>
      <c r="M2496" s="202"/>
    </row>
    <row r="2497" spans="1:13" ht="20.100000000000001" customHeight="1" x14ac:dyDescent="0.25">
      <c r="A2497" s="139">
        <v>2878</v>
      </c>
      <c r="B2497" s="139" t="s">
        <v>7723</v>
      </c>
      <c r="C2497" s="139" t="s">
        <v>31</v>
      </c>
      <c r="D2497" s="139">
        <v>2924.8139999999999</v>
      </c>
      <c r="E2497" s="139">
        <v>785.83</v>
      </c>
      <c r="F2497" s="140">
        <v>2298416.31</v>
      </c>
      <c r="G2497" s="139">
        <v>0</v>
      </c>
      <c r="H2497" s="140">
        <v>0</v>
      </c>
      <c r="I2497" s="140">
        <v>0</v>
      </c>
      <c r="J2497" s="140">
        <v>2298416.31</v>
      </c>
      <c r="K2497" s="139" t="s">
        <v>4982</v>
      </c>
      <c r="L2497" s="139" t="s">
        <v>7</v>
      </c>
      <c r="M2497" s="202"/>
    </row>
    <row r="2498" spans="1:13" ht="20.100000000000001" customHeight="1" x14ac:dyDescent="0.25">
      <c r="A2498" s="139">
        <v>2879</v>
      </c>
      <c r="B2498" s="139" t="s">
        <v>7724</v>
      </c>
      <c r="C2498" s="139" t="s">
        <v>32</v>
      </c>
      <c r="D2498" s="139">
        <v>1230.97</v>
      </c>
      <c r="E2498" s="139">
        <v>1068</v>
      </c>
      <c r="F2498" s="140">
        <v>1314675.96</v>
      </c>
      <c r="G2498" s="139">
        <v>0</v>
      </c>
      <c r="H2498" s="140">
        <v>0</v>
      </c>
      <c r="I2498" s="140">
        <v>0</v>
      </c>
      <c r="J2498" s="140">
        <v>1314675.96</v>
      </c>
      <c r="K2498" s="139" t="s">
        <v>4978</v>
      </c>
      <c r="L2498" s="139" t="s">
        <v>7</v>
      </c>
      <c r="M2498" s="202"/>
    </row>
    <row r="2499" spans="1:13" ht="20.100000000000001" customHeight="1" x14ac:dyDescent="0.25">
      <c r="A2499" s="139">
        <v>2880</v>
      </c>
      <c r="B2499" s="139" t="s">
        <v>7725</v>
      </c>
      <c r="C2499" s="139" t="s">
        <v>32</v>
      </c>
      <c r="D2499" s="139">
        <v>3659.4389999999999</v>
      </c>
      <c r="E2499" s="139">
        <v>1068</v>
      </c>
      <c r="F2499" s="140">
        <v>3908280.85</v>
      </c>
      <c r="G2499" s="139">
        <v>0</v>
      </c>
      <c r="H2499" s="140">
        <v>0</v>
      </c>
      <c r="I2499" s="140">
        <v>0</v>
      </c>
      <c r="J2499" s="140">
        <v>3908280.85</v>
      </c>
      <c r="K2499" s="139" t="s">
        <v>4980</v>
      </c>
      <c r="L2499" s="139" t="s">
        <v>7</v>
      </c>
      <c r="M2499" s="202"/>
    </row>
    <row r="2500" spans="1:13" ht="20.100000000000001" customHeight="1" x14ac:dyDescent="0.25">
      <c r="A2500" s="139">
        <v>2881</v>
      </c>
      <c r="B2500" s="139" t="s">
        <v>7726</v>
      </c>
      <c r="C2500" s="139" t="s">
        <v>32</v>
      </c>
      <c r="D2500" s="139">
        <v>18348.517</v>
      </c>
      <c r="E2500" s="139">
        <v>1068</v>
      </c>
      <c r="F2500" s="140">
        <v>19596216.16</v>
      </c>
      <c r="G2500" s="139">
        <v>0</v>
      </c>
      <c r="H2500" s="140">
        <v>0</v>
      </c>
      <c r="I2500" s="140">
        <v>0</v>
      </c>
      <c r="J2500" s="140">
        <v>19596216.16</v>
      </c>
      <c r="K2500" s="139" t="s">
        <v>4982</v>
      </c>
      <c r="L2500" s="139" t="s">
        <v>7</v>
      </c>
      <c r="M2500" s="202"/>
    </row>
    <row r="2501" spans="1:13" ht="20.100000000000001" customHeight="1" x14ac:dyDescent="0.25">
      <c r="A2501" s="139">
        <v>2882</v>
      </c>
      <c r="B2501" s="139" t="s">
        <v>7727</v>
      </c>
      <c r="C2501" s="139" t="s">
        <v>33</v>
      </c>
      <c r="D2501" s="139">
        <v>1423.3720000000001</v>
      </c>
      <c r="E2501" s="139">
        <v>2297</v>
      </c>
      <c r="F2501" s="140">
        <v>3269485.48</v>
      </c>
      <c r="G2501" s="139">
        <v>0</v>
      </c>
      <c r="H2501" s="140">
        <v>0</v>
      </c>
      <c r="I2501" s="140">
        <v>0</v>
      </c>
      <c r="J2501" s="140">
        <v>3269485.48</v>
      </c>
      <c r="K2501" s="139" t="s">
        <v>4978</v>
      </c>
      <c r="L2501" s="139" t="s">
        <v>7</v>
      </c>
      <c r="M2501" s="202"/>
    </row>
    <row r="2502" spans="1:13" ht="20.100000000000001" customHeight="1" x14ac:dyDescent="0.25">
      <c r="A2502" s="139">
        <v>2884</v>
      </c>
      <c r="B2502" s="139" t="s">
        <v>7729</v>
      </c>
      <c r="C2502" s="139" t="s">
        <v>33</v>
      </c>
      <c r="D2502" s="139">
        <v>4963.2910000000002</v>
      </c>
      <c r="E2502" s="139">
        <v>2297</v>
      </c>
      <c r="F2502" s="140">
        <v>11400679.43</v>
      </c>
      <c r="G2502" s="139">
        <v>0</v>
      </c>
      <c r="H2502" s="140">
        <v>0</v>
      </c>
      <c r="I2502" s="140">
        <v>0</v>
      </c>
      <c r="J2502" s="140">
        <v>11400679.43</v>
      </c>
      <c r="K2502" s="139" t="s">
        <v>5043</v>
      </c>
      <c r="L2502" s="139" t="s">
        <v>7</v>
      </c>
      <c r="M2502" s="202"/>
    </row>
    <row r="2503" spans="1:13" ht="20.100000000000001" customHeight="1" x14ac:dyDescent="0.25">
      <c r="A2503" s="139">
        <v>2885</v>
      </c>
      <c r="B2503" s="139" t="s">
        <v>7730</v>
      </c>
      <c r="C2503" s="139" t="s">
        <v>33</v>
      </c>
      <c r="D2503" s="139">
        <v>2481.4319999999998</v>
      </c>
      <c r="E2503" s="139">
        <v>2297</v>
      </c>
      <c r="F2503" s="140">
        <v>5699849.2999999998</v>
      </c>
      <c r="G2503" s="139">
        <v>0</v>
      </c>
      <c r="H2503" s="140">
        <v>0</v>
      </c>
      <c r="I2503" s="140">
        <v>0</v>
      </c>
      <c r="J2503" s="140">
        <v>5699849.2999999998</v>
      </c>
      <c r="K2503" s="139" t="s">
        <v>5043</v>
      </c>
      <c r="L2503" s="139" t="s">
        <v>7</v>
      </c>
      <c r="M2503" s="202"/>
    </row>
    <row r="2504" spans="1:13" ht="20.100000000000001" customHeight="1" x14ac:dyDescent="0.25">
      <c r="A2504" s="139">
        <v>2886</v>
      </c>
      <c r="B2504" s="139" t="s">
        <v>7731</v>
      </c>
      <c r="C2504" s="139" t="s">
        <v>33</v>
      </c>
      <c r="D2504" s="139">
        <v>3578.2269999999999</v>
      </c>
      <c r="E2504" s="139">
        <v>2297</v>
      </c>
      <c r="F2504" s="140">
        <v>8219187.4199999999</v>
      </c>
      <c r="G2504" s="139">
        <v>0</v>
      </c>
      <c r="H2504" s="140">
        <v>0</v>
      </c>
      <c r="I2504" s="140">
        <v>0</v>
      </c>
      <c r="J2504" s="140">
        <v>8219187.4199999999</v>
      </c>
      <c r="K2504" s="139" t="s">
        <v>5043</v>
      </c>
      <c r="L2504" s="139" t="s">
        <v>7</v>
      </c>
      <c r="M2504" s="202"/>
    </row>
    <row r="2505" spans="1:13" ht="20.100000000000001" customHeight="1" x14ac:dyDescent="0.25">
      <c r="A2505" s="139">
        <v>2887</v>
      </c>
      <c r="B2505" s="139" t="s">
        <v>7732</v>
      </c>
      <c r="C2505" s="139" t="s">
        <v>33</v>
      </c>
      <c r="D2505" s="139">
        <v>2356.183</v>
      </c>
      <c r="E2505" s="139">
        <v>2297</v>
      </c>
      <c r="F2505" s="140">
        <v>5412152.3499999996</v>
      </c>
      <c r="G2505" s="139">
        <v>0</v>
      </c>
      <c r="H2505" s="140">
        <v>0</v>
      </c>
      <c r="I2505" s="140">
        <v>0</v>
      </c>
      <c r="J2505" s="140">
        <v>5412152.3499999996</v>
      </c>
      <c r="K2505" s="139" t="s">
        <v>5043</v>
      </c>
      <c r="L2505" s="139" t="s">
        <v>7</v>
      </c>
      <c r="M2505" s="202"/>
    </row>
    <row r="2506" spans="1:13" ht="20.100000000000001" customHeight="1" x14ac:dyDescent="0.25">
      <c r="A2506" s="139">
        <v>2888</v>
      </c>
      <c r="B2506" s="139" t="s">
        <v>7733</v>
      </c>
      <c r="C2506" s="139" t="s">
        <v>33</v>
      </c>
      <c r="D2506" s="139">
        <v>3147.6280000000002</v>
      </c>
      <c r="E2506" s="139">
        <v>2297</v>
      </c>
      <c r="F2506" s="140">
        <v>7230101.5199999996</v>
      </c>
      <c r="G2506" s="139">
        <v>0</v>
      </c>
      <c r="H2506" s="140">
        <v>0</v>
      </c>
      <c r="I2506" s="140">
        <v>0</v>
      </c>
      <c r="J2506" s="140">
        <v>7230101.5199999996</v>
      </c>
      <c r="K2506" s="139" t="s">
        <v>5043</v>
      </c>
      <c r="L2506" s="139" t="s">
        <v>7</v>
      </c>
      <c r="M2506" s="202"/>
    </row>
    <row r="2507" spans="1:13" ht="20.100000000000001" customHeight="1" x14ac:dyDescent="0.25">
      <c r="A2507" s="139">
        <v>2889</v>
      </c>
      <c r="B2507" s="139" t="s">
        <v>7734</v>
      </c>
      <c r="C2507" s="139" t="s">
        <v>33</v>
      </c>
      <c r="D2507" s="139">
        <v>302.42200000000003</v>
      </c>
      <c r="E2507" s="139">
        <v>2297</v>
      </c>
      <c r="F2507" s="140">
        <v>694663.33</v>
      </c>
      <c r="G2507" s="139">
        <v>0</v>
      </c>
      <c r="H2507" s="140">
        <v>0</v>
      </c>
      <c r="I2507" s="140">
        <v>0</v>
      </c>
      <c r="J2507" s="140">
        <v>694663.33</v>
      </c>
      <c r="K2507" s="139" t="s">
        <v>5043</v>
      </c>
      <c r="L2507" s="139" t="s">
        <v>7</v>
      </c>
      <c r="M2507" s="202"/>
    </row>
    <row r="2508" spans="1:13" ht="20.100000000000001" customHeight="1" x14ac:dyDescent="0.25">
      <c r="A2508" s="139">
        <v>2890</v>
      </c>
      <c r="B2508" s="139" t="s">
        <v>7735</v>
      </c>
      <c r="C2508" s="139" t="s">
        <v>33</v>
      </c>
      <c r="D2508" s="139">
        <v>9233.4</v>
      </c>
      <c r="E2508" s="139">
        <v>2297</v>
      </c>
      <c r="F2508" s="140">
        <v>21209119.800000001</v>
      </c>
      <c r="G2508" s="139">
        <v>0</v>
      </c>
      <c r="H2508" s="140">
        <v>0</v>
      </c>
      <c r="I2508" s="140">
        <v>0</v>
      </c>
      <c r="J2508" s="140">
        <v>21209119.800000001</v>
      </c>
      <c r="K2508" s="139" t="s">
        <v>4982</v>
      </c>
      <c r="L2508" s="139" t="s">
        <v>7</v>
      </c>
      <c r="M2508" s="202"/>
    </row>
    <row r="2509" spans="1:13" ht="20.100000000000001" customHeight="1" x14ac:dyDescent="0.25">
      <c r="A2509" s="139">
        <v>2891</v>
      </c>
      <c r="B2509" s="139" t="s">
        <v>7736</v>
      </c>
      <c r="C2509" s="139" t="s">
        <v>34</v>
      </c>
      <c r="D2509" s="139">
        <v>1904.5440000000001</v>
      </c>
      <c r="E2509" s="139">
        <v>1191</v>
      </c>
      <c r="F2509" s="140">
        <v>2268311.9</v>
      </c>
      <c r="G2509" s="139">
        <v>0</v>
      </c>
      <c r="H2509" s="140">
        <v>0</v>
      </c>
      <c r="I2509" s="140">
        <v>0</v>
      </c>
      <c r="J2509" s="140">
        <v>2268311.9</v>
      </c>
      <c r="K2509" s="139" t="s">
        <v>4978</v>
      </c>
      <c r="L2509" s="139" t="s">
        <v>7</v>
      </c>
      <c r="M2509" s="202"/>
    </row>
    <row r="2510" spans="1:13" ht="20.100000000000001" customHeight="1" x14ac:dyDescent="0.25">
      <c r="A2510" s="139">
        <v>2892</v>
      </c>
      <c r="B2510" s="139" t="s">
        <v>7737</v>
      </c>
      <c r="C2510" s="139" t="s">
        <v>34</v>
      </c>
      <c r="D2510" s="139">
        <v>135.29400000000001</v>
      </c>
      <c r="E2510" s="139">
        <v>1191</v>
      </c>
      <c r="F2510" s="140">
        <v>161135.15</v>
      </c>
      <c r="G2510" s="139">
        <v>0</v>
      </c>
      <c r="H2510" s="140">
        <v>0</v>
      </c>
      <c r="I2510" s="140">
        <v>0</v>
      </c>
      <c r="J2510" s="140">
        <v>161135.15</v>
      </c>
      <c r="K2510" s="139" t="s">
        <v>4989</v>
      </c>
      <c r="L2510" s="139" t="s">
        <v>7</v>
      </c>
      <c r="M2510" s="202"/>
    </row>
    <row r="2511" spans="1:13" ht="20.100000000000001" customHeight="1" x14ac:dyDescent="0.25">
      <c r="A2511" s="139">
        <v>2893</v>
      </c>
      <c r="B2511" s="139" t="s">
        <v>7738</v>
      </c>
      <c r="C2511" s="139" t="s">
        <v>34</v>
      </c>
      <c r="D2511" s="139">
        <v>82.661000000000001</v>
      </c>
      <c r="E2511" s="139">
        <v>1191</v>
      </c>
      <c r="F2511" s="140">
        <v>98449.25</v>
      </c>
      <c r="G2511" s="139">
        <v>0</v>
      </c>
      <c r="H2511" s="140">
        <v>0</v>
      </c>
      <c r="I2511" s="140">
        <v>0</v>
      </c>
      <c r="J2511" s="140">
        <v>98449.25</v>
      </c>
      <c r="K2511" s="139" t="s">
        <v>4989</v>
      </c>
      <c r="L2511" s="139" t="s">
        <v>7</v>
      </c>
      <c r="M2511" s="202"/>
    </row>
    <row r="2512" spans="1:13" ht="20.100000000000001" customHeight="1" x14ac:dyDescent="0.25">
      <c r="A2512" s="139">
        <v>2894</v>
      </c>
      <c r="B2512" s="139" t="s">
        <v>7739</v>
      </c>
      <c r="C2512" s="139" t="s">
        <v>34</v>
      </c>
      <c r="D2512" s="139">
        <v>575.43799999999999</v>
      </c>
      <c r="E2512" s="139">
        <v>1191</v>
      </c>
      <c r="F2512" s="140">
        <v>685346.66</v>
      </c>
      <c r="G2512" s="139">
        <v>0</v>
      </c>
      <c r="H2512" s="140">
        <v>0</v>
      </c>
      <c r="I2512" s="140">
        <v>0</v>
      </c>
      <c r="J2512" s="140">
        <v>685346.66</v>
      </c>
      <c r="K2512" s="139" t="s">
        <v>4989</v>
      </c>
      <c r="L2512" s="139" t="s">
        <v>7</v>
      </c>
      <c r="M2512" s="202"/>
    </row>
    <row r="2513" spans="1:13" ht="20.100000000000001" customHeight="1" x14ac:dyDescent="0.25">
      <c r="A2513" s="139">
        <v>2895</v>
      </c>
      <c r="B2513" s="139" t="s">
        <v>7740</v>
      </c>
      <c r="C2513" s="139" t="s">
        <v>34</v>
      </c>
      <c r="D2513" s="139">
        <v>508.83499999999998</v>
      </c>
      <c r="E2513" s="139">
        <v>1191</v>
      </c>
      <c r="F2513" s="140">
        <v>606022.49</v>
      </c>
      <c r="G2513" s="139">
        <v>0</v>
      </c>
      <c r="H2513" s="140">
        <v>0</v>
      </c>
      <c r="I2513" s="140">
        <v>0</v>
      </c>
      <c r="J2513" s="140">
        <v>606022.49</v>
      </c>
      <c r="K2513" s="139" t="s">
        <v>4989</v>
      </c>
      <c r="L2513" s="139" t="s">
        <v>7</v>
      </c>
      <c r="M2513" s="202"/>
    </row>
    <row r="2514" spans="1:13" ht="20.100000000000001" customHeight="1" x14ac:dyDescent="0.25">
      <c r="A2514" s="139">
        <v>2896</v>
      </c>
      <c r="B2514" s="139" t="s">
        <v>7741</v>
      </c>
      <c r="C2514" s="139" t="s">
        <v>34</v>
      </c>
      <c r="D2514" s="139">
        <v>6361.9369999999999</v>
      </c>
      <c r="E2514" s="139">
        <v>1191</v>
      </c>
      <c r="F2514" s="140">
        <v>7577066.9699999997</v>
      </c>
      <c r="G2514" s="139">
        <v>0</v>
      </c>
      <c r="H2514" s="140">
        <v>0</v>
      </c>
      <c r="I2514" s="140">
        <v>0</v>
      </c>
      <c r="J2514" s="140">
        <v>7577066.9699999997</v>
      </c>
      <c r="K2514" s="139" t="s">
        <v>4980</v>
      </c>
      <c r="L2514" s="139" t="s">
        <v>7</v>
      </c>
      <c r="M2514" s="202"/>
    </row>
    <row r="2515" spans="1:13" ht="20.100000000000001" customHeight="1" x14ac:dyDescent="0.25">
      <c r="A2515" s="139">
        <v>2897</v>
      </c>
      <c r="B2515" s="139" t="s">
        <v>7742</v>
      </c>
      <c r="C2515" s="139" t="s">
        <v>34</v>
      </c>
      <c r="D2515" s="139">
        <v>108.706</v>
      </c>
      <c r="E2515" s="139">
        <v>1191</v>
      </c>
      <c r="F2515" s="140">
        <v>129468.85</v>
      </c>
      <c r="G2515" s="139">
        <v>0</v>
      </c>
      <c r="H2515" s="140">
        <v>0</v>
      </c>
      <c r="I2515" s="140">
        <v>0</v>
      </c>
      <c r="J2515" s="140">
        <v>129468.85</v>
      </c>
      <c r="K2515" s="139" t="s">
        <v>5229</v>
      </c>
      <c r="L2515" s="139" t="s">
        <v>7</v>
      </c>
      <c r="M2515" s="202"/>
    </row>
    <row r="2516" spans="1:13" ht="20.100000000000001" customHeight="1" x14ac:dyDescent="0.25">
      <c r="A2516" s="139">
        <v>2898</v>
      </c>
      <c r="B2516" s="139" t="s">
        <v>7743</v>
      </c>
      <c r="C2516" s="139" t="s">
        <v>34</v>
      </c>
      <c r="D2516" s="139">
        <v>13422.07</v>
      </c>
      <c r="E2516" s="139">
        <v>1191</v>
      </c>
      <c r="F2516" s="140">
        <v>15985685.369999999</v>
      </c>
      <c r="G2516" s="139">
        <v>0</v>
      </c>
      <c r="H2516" s="140">
        <v>0</v>
      </c>
      <c r="I2516" s="140">
        <v>0</v>
      </c>
      <c r="J2516" s="140">
        <v>15985685.369999999</v>
      </c>
      <c r="K2516" s="139" t="s">
        <v>4982</v>
      </c>
      <c r="L2516" s="139" t="s">
        <v>7</v>
      </c>
      <c r="M2516" s="202"/>
    </row>
    <row r="2517" spans="1:13" ht="20.100000000000001" customHeight="1" x14ac:dyDescent="0.25">
      <c r="A2517" s="139">
        <v>2899</v>
      </c>
      <c r="B2517" s="139" t="s">
        <v>7744</v>
      </c>
      <c r="C2517" s="139" t="s">
        <v>35</v>
      </c>
      <c r="D2517" s="139">
        <v>123104.317</v>
      </c>
      <c r="E2517" s="139">
        <v>159.9</v>
      </c>
      <c r="F2517" s="140">
        <v>19684000</v>
      </c>
      <c r="G2517" s="139">
        <v>0</v>
      </c>
      <c r="H2517" s="140">
        <v>0</v>
      </c>
      <c r="I2517" s="140">
        <v>0</v>
      </c>
      <c r="J2517" s="140">
        <v>19684000</v>
      </c>
      <c r="K2517" s="139" t="s">
        <v>5078</v>
      </c>
      <c r="L2517" s="139" t="s">
        <v>7</v>
      </c>
      <c r="M2517" s="202"/>
    </row>
    <row r="2518" spans="1:13" ht="20.100000000000001" customHeight="1" x14ac:dyDescent="0.25">
      <c r="A2518" s="139">
        <v>2900</v>
      </c>
      <c r="B2518" s="139" t="s">
        <v>7745</v>
      </c>
      <c r="C2518" s="139" t="s">
        <v>36</v>
      </c>
      <c r="D2518" s="139">
        <v>2259.6460000000002</v>
      </c>
      <c r="E2518" s="139">
        <v>1500</v>
      </c>
      <c r="F2518" s="140">
        <v>3389469</v>
      </c>
      <c r="G2518" s="139">
        <v>0</v>
      </c>
      <c r="H2518" s="140">
        <v>0</v>
      </c>
      <c r="I2518" s="140">
        <v>0</v>
      </c>
      <c r="J2518" s="140">
        <v>3389469</v>
      </c>
      <c r="K2518" s="139" t="s">
        <v>4978</v>
      </c>
      <c r="L2518" s="139" t="s">
        <v>7</v>
      </c>
      <c r="M2518" s="202"/>
    </row>
    <row r="2519" spans="1:13" ht="20.100000000000001" customHeight="1" x14ac:dyDescent="0.25">
      <c r="A2519" s="139">
        <v>2901</v>
      </c>
      <c r="B2519" s="139" t="s">
        <v>7746</v>
      </c>
      <c r="C2519" s="139" t="s">
        <v>36</v>
      </c>
      <c r="D2519" s="139">
        <v>2446.049</v>
      </c>
      <c r="E2519" s="139">
        <v>1500</v>
      </c>
      <c r="F2519" s="140">
        <v>3669073.5</v>
      </c>
      <c r="G2519" s="139">
        <v>0</v>
      </c>
      <c r="H2519" s="140">
        <v>0</v>
      </c>
      <c r="I2519" s="140">
        <v>0</v>
      </c>
      <c r="J2519" s="140">
        <v>3669073.5</v>
      </c>
      <c r="K2519" s="139" t="s">
        <v>4989</v>
      </c>
      <c r="L2519" s="139" t="s">
        <v>7</v>
      </c>
      <c r="M2519" s="202"/>
    </row>
    <row r="2520" spans="1:13" ht="20.100000000000001" customHeight="1" x14ac:dyDescent="0.25">
      <c r="A2520" s="139">
        <v>2902</v>
      </c>
      <c r="B2520" s="139" t="s">
        <v>7747</v>
      </c>
      <c r="C2520" s="139" t="s">
        <v>36</v>
      </c>
      <c r="D2520" s="139">
        <v>71.679000000000002</v>
      </c>
      <c r="E2520" s="139">
        <v>1500</v>
      </c>
      <c r="F2520" s="140">
        <v>107518.5</v>
      </c>
      <c r="G2520" s="139">
        <v>0</v>
      </c>
      <c r="H2520" s="140">
        <v>0</v>
      </c>
      <c r="I2520" s="140">
        <v>0</v>
      </c>
      <c r="J2520" s="140">
        <v>107518.5</v>
      </c>
      <c r="K2520" s="139" t="s">
        <v>4989</v>
      </c>
      <c r="L2520" s="139" t="s">
        <v>7</v>
      </c>
      <c r="M2520" s="202"/>
    </row>
    <row r="2521" spans="1:13" ht="20.100000000000001" customHeight="1" x14ac:dyDescent="0.25">
      <c r="A2521" s="139">
        <v>2903</v>
      </c>
      <c r="B2521" s="139" t="s">
        <v>7748</v>
      </c>
      <c r="C2521" s="139" t="s">
        <v>36</v>
      </c>
      <c r="D2521" s="139">
        <v>5590.45</v>
      </c>
      <c r="E2521" s="139">
        <v>1500</v>
      </c>
      <c r="F2521" s="140">
        <v>8385675</v>
      </c>
      <c r="G2521" s="139">
        <v>0</v>
      </c>
      <c r="H2521" s="140">
        <v>0</v>
      </c>
      <c r="I2521" s="140">
        <v>0</v>
      </c>
      <c r="J2521" s="140">
        <v>8385675</v>
      </c>
      <c r="K2521" s="139" t="s">
        <v>4980</v>
      </c>
      <c r="L2521" s="139" t="s">
        <v>7</v>
      </c>
      <c r="M2521" s="202"/>
    </row>
    <row r="2522" spans="1:13" ht="20.100000000000001" customHeight="1" x14ac:dyDescent="0.25">
      <c r="A2522" s="139">
        <v>2904</v>
      </c>
      <c r="B2522" s="139" t="s">
        <v>7749</v>
      </c>
      <c r="C2522" s="139" t="s">
        <v>36</v>
      </c>
      <c r="D2522" s="139">
        <v>2906.4459999999999</v>
      </c>
      <c r="E2522" s="139">
        <v>1500</v>
      </c>
      <c r="F2522" s="140">
        <v>4359669</v>
      </c>
      <c r="G2522" s="139">
        <v>0</v>
      </c>
      <c r="H2522" s="140">
        <v>0</v>
      </c>
      <c r="I2522" s="140">
        <v>0</v>
      </c>
      <c r="J2522" s="140">
        <v>4359669</v>
      </c>
      <c r="K2522" s="139" t="s">
        <v>5043</v>
      </c>
      <c r="L2522" s="139" t="s">
        <v>8</v>
      </c>
      <c r="M2522" s="202"/>
    </row>
    <row r="2523" spans="1:13" ht="20.100000000000001" customHeight="1" x14ac:dyDescent="0.25">
      <c r="A2523" s="139">
        <v>2905</v>
      </c>
      <c r="B2523" s="139" t="s">
        <v>7750</v>
      </c>
      <c r="C2523" s="139" t="s">
        <v>36</v>
      </c>
      <c r="D2523" s="139">
        <v>194.303</v>
      </c>
      <c r="E2523" s="139">
        <v>1500</v>
      </c>
      <c r="F2523" s="140">
        <v>291454.5</v>
      </c>
      <c r="G2523" s="139">
        <v>0</v>
      </c>
      <c r="H2523" s="140">
        <v>0</v>
      </c>
      <c r="I2523" s="140">
        <v>0</v>
      </c>
      <c r="J2523" s="140">
        <v>291454.5</v>
      </c>
      <c r="K2523" s="139" t="s">
        <v>5043</v>
      </c>
      <c r="L2523" s="139" t="s">
        <v>7</v>
      </c>
      <c r="M2523" s="202"/>
    </row>
    <row r="2524" spans="1:13" ht="20.100000000000001" customHeight="1" x14ac:dyDescent="0.25">
      <c r="A2524" s="139">
        <v>2906</v>
      </c>
      <c r="B2524" s="139" t="s">
        <v>7751</v>
      </c>
      <c r="C2524" s="139" t="s">
        <v>36</v>
      </c>
      <c r="D2524" s="139">
        <v>308.30200000000002</v>
      </c>
      <c r="E2524" s="139">
        <v>1500</v>
      </c>
      <c r="F2524" s="140">
        <v>462453</v>
      </c>
      <c r="G2524" s="139">
        <v>0</v>
      </c>
      <c r="H2524" s="140">
        <v>0</v>
      </c>
      <c r="I2524" s="140">
        <v>0</v>
      </c>
      <c r="J2524" s="140">
        <v>462453</v>
      </c>
      <c r="K2524" s="139" t="s">
        <v>5043</v>
      </c>
      <c r="L2524" s="139" t="s">
        <v>7</v>
      </c>
      <c r="M2524" s="202"/>
    </row>
    <row r="2525" spans="1:13" ht="20.100000000000001" customHeight="1" x14ac:dyDescent="0.25">
      <c r="A2525" s="139">
        <v>2907</v>
      </c>
      <c r="B2525" s="139" t="s">
        <v>7752</v>
      </c>
      <c r="C2525" s="139" t="s">
        <v>36</v>
      </c>
      <c r="D2525" s="139">
        <v>417.1</v>
      </c>
      <c r="E2525" s="139">
        <v>1500</v>
      </c>
      <c r="F2525" s="140">
        <v>625650</v>
      </c>
      <c r="G2525" s="139">
        <v>0</v>
      </c>
      <c r="H2525" s="140">
        <v>0</v>
      </c>
      <c r="I2525" s="140">
        <v>0</v>
      </c>
      <c r="J2525" s="140">
        <v>625650</v>
      </c>
      <c r="K2525" s="139" t="s">
        <v>5043</v>
      </c>
      <c r="L2525" s="139" t="s">
        <v>7</v>
      </c>
      <c r="M2525" s="202"/>
    </row>
    <row r="2526" spans="1:13" ht="20.100000000000001" customHeight="1" x14ac:dyDescent="0.25">
      <c r="A2526" s="139">
        <v>2908</v>
      </c>
      <c r="B2526" s="139" t="s">
        <v>7753</v>
      </c>
      <c r="C2526" s="139" t="s">
        <v>36</v>
      </c>
      <c r="D2526" s="139">
        <v>303.40300000000002</v>
      </c>
      <c r="E2526" s="139">
        <v>1500</v>
      </c>
      <c r="F2526" s="140">
        <v>455104.5</v>
      </c>
      <c r="G2526" s="139">
        <v>0</v>
      </c>
      <c r="H2526" s="140">
        <v>0</v>
      </c>
      <c r="I2526" s="140">
        <v>0</v>
      </c>
      <c r="J2526" s="140">
        <v>455104.5</v>
      </c>
      <c r="K2526" s="139" t="s">
        <v>5043</v>
      </c>
      <c r="L2526" s="139" t="s">
        <v>7</v>
      </c>
      <c r="M2526" s="202"/>
    </row>
    <row r="2527" spans="1:13" ht="20.100000000000001" customHeight="1" x14ac:dyDescent="0.25">
      <c r="A2527" s="139">
        <v>2909</v>
      </c>
      <c r="B2527" s="139" t="s">
        <v>7754</v>
      </c>
      <c r="C2527" s="139" t="s">
        <v>36</v>
      </c>
      <c r="D2527" s="139">
        <v>1317.155</v>
      </c>
      <c r="E2527" s="139">
        <v>1500</v>
      </c>
      <c r="F2527" s="140">
        <v>1975732.5</v>
      </c>
      <c r="G2527" s="139">
        <v>0</v>
      </c>
      <c r="H2527" s="140">
        <v>0</v>
      </c>
      <c r="I2527" s="140">
        <v>0</v>
      </c>
      <c r="J2527" s="140">
        <v>1975732.5</v>
      </c>
      <c r="K2527" s="139" t="s">
        <v>5043</v>
      </c>
      <c r="L2527" s="139" t="s">
        <v>7</v>
      </c>
      <c r="M2527" s="202"/>
    </row>
    <row r="2528" spans="1:13" ht="20.100000000000001" customHeight="1" x14ac:dyDescent="0.25">
      <c r="A2528" s="139">
        <v>2910</v>
      </c>
      <c r="B2528" s="139" t="s">
        <v>7755</v>
      </c>
      <c r="C2528" s="139" t="s">
        <v>36</v>
      </c>
      <c r="D2528" s="139">
        <v>1109.4190000000001</v>
      </c>
      <c r="E2528" s="139">
        <v>1500</v>
      </c>
      <c r="F2528" s="140">
        <v>1664128.5</v>
      </c>
      <c r="G2528" s="139">
        <v>0</v>
      </c>
      <c r="H2528" s="140">
        <v>0</v>
      </c>
      <c r="I2528" s="140">
        <v>0</v>
      </c>
      <c r="J2528" s="140">
        <v>1664128.5</v>
      </c>
      <c r="K2528" s="139" t="s">
        <v>5043</v>
      </c>
      <c r="L2528" s="139" t="s">
        <v>7</v>
      </c>
      <c r="M2528" s="202"/>
    </row>
    <row r="2529" spans="1:13" ht="20.100000000000001" customHeight="1" x14ac:dyDescent="0.25">
      <c r="A2529" s="139">
        <v>2911</v>
      </c>
      <c r="B2529" s="139" t="s">
        <v>7756</v>
      </c>
      <c r="C2529" s="139" t="s">
        <v>36</v>
      </c>
      <c r="D2529" s="139">
        <v>301.30099999999999</v>
      </c>
      <c r="E2529" s="139">
        <v>1500</v>
      </c>
      <c r="F2529" s="140">
        <v>451951.5</v>
      </c>
      <c r="G2529" s="139">
        <v>0</v>
      </c>
      <c r="H2529" s="140">
        <v>0</v>
      </c>
      <c r="I2529" s="140">
        <v>0</v>
      </c>
      <c r="J2529" s="140">
        <v>451951.5</v>
      </c>
      <c r="K2529" s="139" t="s">
        <v>5043</v>
      </c>
      <c r="L2529" s="139" t="s">
        <v>7</v>
      </c>
      <c r="M2529" s="202"/>
    </row>
    <row r="2530" spans="1:13" ht="20.100000000000001" customHeight="1" x14ac:dyDescent="0.25">
      <c r="A2530" s="139">
        <v>2912</v>
      </c>
      <c r="B2530" s="139" t="s">
        <v>7757</v>
      </c>
      <c r="C2530" s="139" t="s">
        <v>36</v>
      </c>
      <c r="D2530" s="139">
        <v>1826.6420000000001</v>
      </c>
      <c r="E2530" s="139">
        <v>1500</v>
      </c>
      <c r="F2530" s="140">
        <v>2739963</v>
      </c>
      <c r="G2530" s="139">
        <v>0</v>
      </c>
      <c r="H2530" s="140">
        <v>0</v>
      </c>
      <c r="I2530" s="140">
        <v>0</v>
      </c>
      <c r="J2530" s="140">
        <v>2739963</v>
      </c>
      <c r="K2530" s="139" t="s">
        <v>5043</v>
      </c>
      <c r="L2530" s="139" t="s">
        <v>7</v>
      </c>
      <c r="M2530" s="202"/>
    </row>
    <row r="2531" spans="1:13" ht="20.100000000000001" customHeight="1" x14ac:dyDescent="0.25">
      <c r="A2531" s="139">
        <v>2913</v>
      </c>
      <c r="B2531" s="139" t="s">
        <v>7758</v>
      </c>
      <c r="C2531" s="139" t="s">
        <v>36</v>
      </c>
      <c r="D2531" s="139">
        <v>495.49200000000002</v>
      </c>
      <c r="E2531" s="139">
        <v>1500</v>
      </c>
      <c r="F2531" s="140">
        <v>743238</v>
      </c>
      <c r="G2531" s="139">
        <v>0</v>
      </c>
      <c r="H2531" s="140">
        <v>0</v>
      </c>
      <c r="I2531" s="140">
        <v>0</v>
      </c>
      <c r="J2531" s="140">
        <v>743238</v>
      </c>
      <c r="K2531" s="139" t="s">
        <v>5043</v>
      </c>
      <c r="L2531" s="139" t="s">
        <v>7</v>
      </c>
      <c r="M2531" s="202"/>
    </row>
    <row r="2532" spans="1:13" ht="20.100000000000001" customHeight="1" x14ac:dyDescent="0.25">
      <c r="A2532" s="139">
        <v>2914</v>
      </c>
      <c r="B2532" s="139" t="s">
        <v>7759</v>
      </c>
      <c r="C2532" s="139" t="s">
        <v>36</v>
      </c>
      <c r="D2532" s="139">
        <v>673.14700000000005</v>
      </c>
      <c r="E2532" s="139">
        <v>1500</v>
      </c>
      <c r="F2532" s="140">
        <v>1009720.5</v>
      </c>
      <c r="G2532" s="139">
        <v>0</v>
      </c>
      <c r="H2532" s="140">
        <v>0</v>
      </c>
      <c r="I2532" s="140">
        <v>0</v>
      </c>
      <c r="J2532" s="140">
        <v>1009720.5</v>
      </c>
      <c r="K2532" s="139" t="s">
        <v>5043</v>
      </c>
      <c r="L2532" s="139" t="s">
        <v>7</v>
      </c>
      <c r="M2532" s="202"/>
    </row>
    <row r="2533" spans="1:13" ht="20.100000000000001" customHeight="1" x14ac:dyDescent="0.25">
      <c r="A2533" s="139">
        <v>2915</v>
      </c>
      <c r="B2533" s="139" t="s">
        <v>7760</v>
      </c>
      <c r="C2533" s="139" t="s">
        <v>36</v>
      </c>
      <c r="D2533" s="139">
        <v>339.63</v>
      </c>
      <c r="E2533" s="139">
        <v>1500</v>
      </c>
      <c r="F2533" s="140">
        <v>509445</v>
      </c>
      <c r="G2533" s="139">
        <v>0</v>
      </c>
      <c r="H2533" s="140">
        <v>0</v>
      </c>
      <c r="I2533" s="140">
        <v>0</v>
      </c>
      <c r="J2533" s="140">
        <v>509445</v>
      </c>
      <c r="K2533" s="139" t="s">
        <v>5043</v>
      </c>
      <c r="L2533" s="139" t="s">
        <v>7</v>
      </c>
      <c r="M2533" s="202"/>
    </row>
    <row r="2534" spans="1:13" ht="20.100000000000001" customHeight="1" x14ac:dyDescent="0.25">
      <c r="A2534" s="139">
        <v>2916</v>
      </c>
      <c r="B2534" s="139" t="s">
        <v>7761</v>
      </c>
      <c r="C2534" s="139" t="s">
        <v>36</v>
      </c>
      <c r="D2534" s="139">
        <v>118.3</v>
      </c>
      <c r="E2534" s="139">
        <v>1500</v>
      </c>
      <c r="F2534" s="140">
        <v>177450</v>
      </c>
      <c r="G2534" s="139">
        <v>0</v>
      </c>
      <c r="H2534" s="140">
        <v>0</v>
      </c>
      <c r="I2534" s="140">
        <v>0</v>
      </c>
      <c r="J2534" s="140">
        <v>177450</v>
      </c>
      <c r="K2534" s="139" t="s">
        <v>5043</v>
      </c>
      <c r="L2534" s="139" t="s">
        <v>7</v>
      </c>
      <c r="M2534" s="202"/>
    </row>
    <row r="2535" spans="1:13" ht="20.100000000000001" customHeight="1" x14ac:dyDescent="0.25">
      <c r="A2535" s="139">
        <v>2917</v>
      </c>
      <c r="B2535" s="139" t="s">
        <v>7762</v>
      </c>
      <c r="C2535" s="139" t="s">
        <v>36</v>
      </c>
      <c r="D2535" s="139">
        <v>518.49800000000005</v>
      </c>
      <c r="E2535" s="139">
        <v>1500</v>
      </c>
      <c r="F2535" s="140">
        <v>777747</v>
      </c>
      <c r="G2535" s="139">
        <v>0</v>
      </c>
      <c r="H2535" s="140">
        <v>0</v>
      </c>
      <c r="I2535" s="140">
        <v>0</v>
      </c>
      <c r="J2535" s="140">
        <v>777747</v>
      </c>
      <c r="K2535" s="139" t="s">
        <v>5043</v>
      </c>
      <c r="L2535" s="139" t="s">
        <v>7</v>
      </c>
      <c r="M2535" s="202"/>
    </row>
    <row r="2536" spans="1:13" ht="20.100000000000001" customHeight="1" x14ac:dyDescent="0.25">
      <c r="A2536" s="139">
        <v>2918</v>
      </c>
      <c r="B2536" s="139" t="s">
        <v>7763</v>
      </c>
      <c r="C2536" s="139" t="s">
        <v>36</v>
      </c>
      <c r="D2536" s="139">
        <v>130.01400000000001</v>
      </c>
      <c r="E2536" s="139">
        <v>1500</v>
      </c>
      <c r="F2536" s="140">
        <v>195021</v>
      </c>
      <c r="G2536" s="139">
        <v>0</v>
      </c>
      <c r="H2536" s="140">
        <v>0</v>
      </c>
      <c r="I2536" s="140">
        <v>0</v>
      </c>
      <c r="J2536" s="140">
        <v>195021</v>
      </c>
      <c r="K2536" s="139" t="s">
        <v>5043</v>
      </c>
      <c r="L2536" s="139" t="s">
        <v>7</v>
      </c>
      <c r="M2536" s="202"/>
    </row>
    <row r="2537" spans="1:13" ht="20.100000000000001" customHeight="1" x14ac:dyDescent="0.25">
      <c r="A2537" s="139">
        <v>2919</v>
      </c>
      <c r="B2537" s="139" t="s">
        <v>7764</v>
      </c>
      <c r="C2537" s="139" t="s">
        <v>36</v>
      </c>
      <c r="D2537" s="139">
        <v>600.57100000000003</v>
      </c>
      <c r="E2537" s="139">
        <v>1500</v>
      </c>
      <c r="F2537" s="140">
        <v>900856.5</v>
      </c>
      <c r="G2537" s="139">
        <v>0</v>
      </c>
      <c r="H2537" s="140">
        <v>0</v>
      </c>
      <c r="I2537" s="140">
        <v>0</v>
      </c>
      <c r="J2537" s="140">
        <v>900856.5</v>
      </c>
      <c r="K2537" s="139" t="s">
        <v>5043</v>
      </c>
      <c r="L2537" s="139" t="s">
        <v>7</v>
      </c>
      <c r="M2537" s="202"/>
    </row>
    <row r="2538" spans="1:13" ht="20.100000000000001" customHeight="1" x14ac:dyDescent="0.25">
      <c r="A2538" s="139">
        <v>2920</v>
      </c>
      <c r="B2538" s="139" t="s">
        <v>7765</v>
      </c>
      <c r="C2538" s="139" t="s">
        <v>36</v>
      </c>
      <c r="D2538" s="139">
        <v>281</v>
      </c>
      <c r="E2538" s="139">
        <v>1500</v>
      </c>
      <c r="F2538" s="140">
        <v>421500</v>
      </c>
      <c r="G2538" s="139">
        <v>0</v>
      </c>
      <c r="H2538" s="140">
        <v>0</v>
      </c>
      <c r="I2538" s="140">
        <v>0</v>
      </c>
      <c r="J2538" s="140">
        <v>421500</v>
      </c>
      <c r="K2538" s="139" t="s">
        <v>5043</v>
      </c>
      <c r="L2538" s="139" t="s">
        <v>7</v>
      </c>
      <c r="M2538" s="202"/>
    </row>
    <row r="2539" spans="1:13" ht="20.100000000000001" customHeight="1" x14ac:dyDescent="0.25">
      <c r="A2539" s="139">
        <v>2921</v>
      </c>
      <c r="B2539" s="139" t="s">
        <v>7766</v>
      </c>
      <c r="C2539" s="139" t="s">
        <v>36</v>
      </c>
      <c r="D2539" s="139">
        <v>414</v>
      </c>
      <c r="E2539" s="139">
        <v>1500</v>
      </c>
      <c r="F2539" s="140">
        <v>621000</v>
      </c>
      <c r="G2539" s="139">
        <v>0</v>
      </c>
      <c r="H2539" s="140">
        <v>0</v>
      </c>
      <c r="I2539" s="140">
        <v>0</v>
      </c>
      <c r="J2539" s="140">
        <v>621000</v>
      </c>
      <c r="K2539" s="139" t="s">
        <v>5043</v>
      </c>
      <c r="L2539" s="139" t="s">
        <v>7</v>
      </c>
      <c r="M2539" s="202"/>
    </row>
    <row r="2540" spans="1:13" ht="20.100000000000001" customHeight="1" x14ac:dyDescent="0.25">
      <c r="A2540" s="139">
        <v>2922</v>
      </c>
      <c r="B2540" s="139" t="s">
        <v>7767</v>
      </c>
      <c r="C2540" s="139" t="s">
        <v>36</v>
      </c>
      <c r="D2540" s="139">
        <v>183.8</v>
      </c>
      <c r="E2540" s="139">
        <v>1500</v>
      </c>
      <c r="F2540" s="140">
        <v>275700</v>
      </c>
      <c r="G2540" s="139">
        <v>0</v>
      </c>
      <c r="H2540" s="140">
        <v>0</v>
      </c>
      <c r="I2540" s="140">
        <v>0</v>
      </c>
      <c r="J2540" s="140">
        <v>275700</v>
      </c>
      <c r="K2540" s="139" t="s">
        <v>5043</v>
      </c>
      <c r="L2540" s="139" t="s">
        <v>7</v>
      </c>
      <c r="M2540" s="202"/>
    </row>
    <row r="2541" spans="1:13" ht="20.100000000000001" customHeight="1" x14ac:dyDescent="0.25">
      <c r="A2541" s="139">
        <v>2923</v>
      </c>
      <c r="B2541" s="139" t="s">
        <v>7768</v>
      </c>
      <c r="C2541" s="139" t="s">
        <v>36</v>
      </c>
      <c r="D2541" s="139">
        <v>5724.29</v>
      </c>
      <c r="E2541" s="139">
        <v>1500</v>
      </c>
      <c r="F2541" s="140">
        <v>8586435</v>
      </c>
      <c r="G2541" s="139">
        <v>0</v>
      </c>
      <c r="H2541" s="140">
        <v>0</v>
      </c>
      <c r="I2541" s="140">
        <v>0</v>
      </c>
      <c r="J2541" s="140">
        <v>8586435</v>
      </c>
      <c r="K2541" s="139" t="s">
        <v>5043</v>
      </c>
      <c r="L2541" s="139" t="s">
        <v>7</v>
      </c>
      <c r="M2541" s="202"/>
    </row>
    <row r="2542" spans="1:13" ht="20.100000000000001" customHeight="1" x14ac:dyDescent="0.25">
      <c r="A2542" s="139">
        <v>2924</v>
      </c>
      <c r="B2542" s="139" t="s">
        <v>7769</v>
      </c>
      <c r="C2542" s="139" t="s">
        <v>36</v>
      </c>
      <c r="D2542" s="139">
        <v>41779.300999999999</v>
      </c>
      <c r="E2542" s="139">
        <v>1500</v>
      </c>
      <c r="F2542" s="140">
        <v>1</v>
      </c>
      <c r="G2542" s="139">
        <v>0</v>
      </c>
      <c r="H2542" s="140">
        <v>0</v>
      </c>
      <c r="I2542" s="140">
        <v>0</v>
      </c>
      <c r="J2542" s="140">
        <v>1</v>
      </c>
      <c r="K2542" s="139" t="s">
        <v>4982</v>
      </c>
      <c r="L2542" s="139" t="s">
        <v>7</v>
      </c>
      <c r="M2542" s="202"/>
    </row>
    <row r="2543" spans="1:13" ht="20.100000000000001" customHeight="1" x14ac:dyDescent="0.25">
      <c r="A2543" s="139">
        <v>2925</v>
      </c>
      <c r="B2543" s="139" t="s">
        <v>7770</v>
      </c>
      <c r="C2543" s="139" t="s">
        <v>37</v>
      </c>
      <c r="D2543" s="139">
        <v>316.68200000000002</v>
      </c>
      <c r="E2543" s="139">
        <v>1593.51</v>
      </c>
      <c r="F2543" s="140">
        <v>504635.93</v>
      </c>
      <c r="G2543" s="139">
        <v>0</v>
      </c>
      <c r="H2543" s="140">
        <v>0</v>
      </c>
      <c r="I2543" s="140">
        <v>0</v>
      </c>
      <c r="J2543" s="140">
        <v>504635.93</v>
      </c>
      <c r="K2543" s="139" t="s">
        <v>4982</v>
      </c>
      <c r="L2543" s="139" t="s">
        <v>7</v>
      </c>
      <c r="M2543" s="202"/>
    </row>
    <row r="2544" spans="1:13" ht="20.100000000000001" customHeight="1" x14ac:dyDescent="0.25">
      <c r="A2544" s="139">
        <v>2926</v>
      </c>
      <c r="B2544" s="139" t="s">
        <v>7771</v>
      </c>
      <c r="C2544" s="139" t="s">
        <v>37</v>
      </c>
      <c r="D2544" s="139">
        <v>5216.165</v>
      </c>
      <c r="E2544" s="139">
        <v>1593.51</v>
      </c>
      <c r="F2544" s="140">
        <v>8312011.0899999999</v>
      </c>
      <c r="G2544" s="139">
        <v>0</v>
      </c>
      <c r="H2544" s="140">
        <v>0</v>
      </c>
      <c r="I2544" s="140">
        <v>0</v>
      </c>
      <c r="J2544" s="140">
        <v>8312011.0899999999</v>
      </c>
      <c r="K2544" s="139" t="s">
        <v>4982</v>
      </c>
      <c r="L2544" s="139" t="s">
        <v>7</v>
      </c>
      <c r="M2544" s="202"/>
    </row>
    <row r="2545" spans="1:13" ht="20.100000000000001" customHeight="1" x14ac:dyDescent="0.25">
      <c r="A2545" s="139">
        <v>2927</v>
      </c>
      <c r="B2545" s="139" t="s">
        <v>7772</v>
      </c>
      <c r="C2545" s="139" t="s">
        <v>37</v>
      </c>
      <c r="D2545" s="139">
        <v>5313.2510000000002</v>
      </c>
      <c r="E2545" s="139">
        <v>1593.51</v>
      </c>
      <c r="F2545" s="140">
        <v>8466718.5999999996</v>
      </c>
      <c r="G2545" s="139">
        <v>0</v>
      </c>
      <c r="H2545" s="140">
        <v>0</v>
      </c>
      <c r="I2545" s="140">
        <v>0</v>
      </c>
      <c r="J2545" s="140">
        <v>8466718.5999999996</v>
      </c>
      <c r="K2545" s="139" t="s">
        <v>4982</v>
      </c>
      <c r="L2545" s="139" t="s">
        <v>7</v>
      </c>
      <c r="M2545" s="202"/>
    </row>
    <row r="2546" spans="1:13" ht="20.100000000000001" customHeight="1" x14ac:dyDescent="0.25">
      <c r="A2546" s="139">
        <v>2928</v>
      </c>
      <c r="B2546" s="139" t="s">
        <v>7773</v>
      </c>
      <c r="C2546" s="139" t="s">
        <v>37</v>
      </c>
      <c r="D2546" s="139">
        <v>454.71600000000001</v>
      </c>
      <c r="E2546" s="139">
        <v>1593.59</v>
      </c>
      <c r="F2546" s="140">
        <v>724634.37</v>
      </c>
      <c r="G2546" s="139">
        <v>0</v>
      </c>
      <c r="H2546" s="140">
        <v>0</v>
      </c>
      <c r="I2546" s="140">
        <v>0</v>
      </c>
      <c r="J2546" s="140">
        <v>724634.37</v>
      </c>
      <c r="K2546" s="139" t="s">
        <v>4982</v>
      </c>
      <c r="L2546" s="139" t="s">
        <v>7</v>
      </c>
      <c r="M2546" s="202"/>
    </row>
    <row r="2547" spans="1:13" ht="20.100000000000001" customHeight="1" x14ac:dyDescent="0.25">
      <c r="A2547" s="139">
        <v>2929</v>
      </c>
      <c r="B2547" s="139" t="s">
        <v>7774</v>
      </c>
      <c r="C2547" s="139" t="s">
        <v>9</v>
      </c>
      <c r="D2547" s="139">
        <v>13053.101000000001</v>
      </c>
      <c r="E2547" s="139">
        <v>817</v>
      </c>
      <c r="F2547" s="140">
        <v>10664383.52</v>
      </c>
      <c r="G2547" s="139">
        <v>0</v>
      </c>
      <c r="H2547" s="140">
        <v>0</v>
      </c>
      <c r="I2547" s="140">
        <v>0</v>
      </c>
      <c r="J2547" s="140">
        <v>10664383.52</v>
      </c>
      <c r="K2547" s="139" t="s">
        <v>4980</v>
      </c>
      <c r="L2547" s="139" t="s">
        <v>8</v>
      </c>
      <c r="M2547" s="202"/>
    </row>
    <row r="2548" spans="1:13" ht="20.100000000000001" customHeight="1" x14ac:dyDescent="0.25">
      <c r="A2548" s="139">
        <v>2930</v>
      </c>
      <c r="B2548" s="139" t="s">
        <v>7775</v>
      </c>
      <c r="C2548" s="139" t="s">
        <v>9</v>
      </c>
      <c r="D2548" s="139">
        <v>544.65899999999999</v>
      </c>
      <c r="E2548" s="139">
        <v>817</v>
      </c>
      <c r="F2548" s="140">
        <v>444986.4</v>
      </c>
      <c r="G2548" s="139">
        <v>0</v>
      </c>
      <c r="H2548" s="140">
        <v>0</v>
      </c>
      <c r="I2548" s="140">
        <v>0</v>
      </c>
      <c r="J2548" s="140">
        <v>444986.4</v>
      </c>
      <c r="K2548" s="139" t="s">
        <v>4982</v>
      </c>
      <c r="L2548" s="139" t="s">
        <v>7</v>
      </c>
      <c r="M2548" s="202"/>
    </row>
    <row r="2549" spans="1:13" ht="20.100000000000001" customHeight="1" x14ac:dyDescent="0.25">
      <c r="A2549" s="139">
        <v>2931</v>
      </c>
      <c r="B2549" s="139" t="s">
        <v>7776</v>
      </c>
      <c r="C2549" s="139" t="s">
        <v>9</v>
      </c>
      <c r="D2549" s="139">
        <v>144.39699999999999</v>
      </c>
      <c r="E2549" s="139">
        <v>817</v>
      </c>
      <c r="F2549" s="140">
        <v>117972.35</v>
      </c>
      <c r="G2549" s="139">
        <v>0</v>
      </c>
      <c r="H2549" s="140">
        <v>0</v>
      </c>
      <c r="I2549" s="140">
        <v>0</v>
      </c>
      <c r="J2549" s="140">
        <v>117972.35</v>
      </c>
      <c r="K2549" s="139" t="s">
        <v>4982</v>
      </c>
      <c r="L2549" s="139" t="s">
        <v>7</v>
      </c>
      <c r="M2549" s="202"/>
    </row>
    <row r="2550" spans="1:13" ht="20.100000000000001" customHeight="1" x14ac:dyDescent="0.25">
      <c r="A2550" s="139">
        <v>2932</v>
      </c>
      <c r="B2550" s="139" t="s">
        <v>7777</v>
      </c>
      <c r="C2550" s="139" t="s">
        <v>9</v>
      </c>
      <c r="D2550" s="139">
        <v>61.896999999999998</v>
      </c>
      <c r="E2550" s="139">
        <v>817</v>
      </c>
      <c r="F2550" s="140">
        <v>50569.85</v>
      </c>
      <c r="G2550" s="139">
        <v>0</v>
      </c>
      <c r="H2550" s="140">
        <v>0</v>
      </c>
      <c r="I2550" s="140">
        <v>0</v>
      </c>
      <c r="J2550" s="140">
        <v>50569.85</v>
      </c>
      <c r="K2550" s="139" t="s">
        <v>4980</v>
      </c>
      <c r="L2550" s="139" t="s">
        <v>8</v>
      </c>
      <c r="M2550" s="202"/>
    </row>
    <row r="2551" spans="1:13" ht="20.100000000000001" customHeight="1" x14ac:dyDescent="0.25">
      <c r="A2551" s="139">
        <v>2933</v>
      </c>
      <c r="B2551" s="139" t="s">
        <v>7778</v>
      </c>
      <c r="C2551" s="139" t="s">
        <v>9</v>
      </c>
      <c r="D2551" s="139">
        <v>11.125</v>
      </c>
      <c r="E2551" s="139">
        <v>817</v>
      </c>
      <c r="F2551" s="140">
        <v>9089.1299999999992</v>
      </c>
      <c r="G2551" s="139">
        <v>0</v>
      </c>
      <c r="H2551" s="140">
        <v>0</v>
      </c>
      <c r="I2551" s="140">
        <v>0</v>
      </c>
      <c r="J2551" s="140">
        <v>9089.1299999999992</v>
      </c>
      <c r="K2551" s="139" t="s">
        <v>4980</v>
      </c>
      <c r="L2551" s="139" t="s">
        <v>8</v>
      </c>
      <c r="M2551" s="202"/>
    </row>
    <row r="2552" spans="1:13" ht="20.100000000000001" customHeight="1" x14ac:dyDescent="0.25">
      <c r="A2552" s="139">
        <v>2934</v>
      </c>
      <c r="B2552" s="139" t="s">
        <v>7779</v>
      </c>
      <c r="C2552" s="139" t="s">
        <v>38</v>
      </c>
      <c r="D2552" s="139">
        <v>86403.642999999996</v>
      </c>
      <c r="E2552" s="139">
        <v>1557</v>
      </c>
      <c r="F2552" s="140">
        <v>134530472.15000001</v>
      </c>
      <c r="G2552" s="139">
        <v>0</v>
      </c>
      <c r="H2552" s="140">
        <v>0</v>
      </c>
      <c r="I2552" s="140">
        <v>0</v>
      </c>
      <c r="J2552" s="140">
        <v>134530472.15000001</v>
      </c>
      <c r="K2552" s="139" t="s">
        <v>4980</v>
      </c>
      <c r="L2552" s="139" t="s">
        <v>7</v>
      </c>
      <c r="M2552" s="202"/>
    </row>
    <row r="2553" spans="1:13" ht="20.100000000000001" customHeight="1" x14ac:dyDescent="0.25">
      <c r="A2553" s="139">
        <v>2935</v>
      </c>
      <c r="B2553" s="139" t="s">
        <v>7780</v>
      </c>
      <c r="C2553" s="139" t="s">
        <v>39</v>
      </c>
      <c r="D2553" s="139">
        <v>9654.67</v>
      </c>
      <c r="E2553" s="139">
        <v>1134</v>
      </c>
      <c r="F2553" s="140">
        <v>10948395.779999999</v>
      </c>
      <c r="G2553" s="139">
        <v>0</v>
      </c>
      <c r="H2553" s="140">
        <v>0</v>
      </c>
      <c r="I2553" s="140">
        <v>0</v>
      </c>
      <c r="J2553" s="140">
        <v>10948395.779999999</v>
      </c>
      <c r="K2553" s="139" t="s">
        <v>4980</v>
      </c>
      <c r="L2553" s="139" t="s">
        <v>7</v>
      </c>
      <c r="M2553" s="202"/>
    </row>
    <row r="2554" spans="1:13" ht="20.100000000000001" customHeight="1" x14ac:dyDescent="0.25">
      <c r="A2554" s="139">
        <v>2936</v>
      </c>
      <c r="B2554" s="139" t="s">
        <v>7781</v>
      </c>
      <c r="C2554" s="139" t="s">
        <v>39</v>
      </c>
      <c r="D2554" s="139">
        <v>1535.7</v>
      </c>
      <c r="E2554" s="139">
        <v>2387</v>
      </c>
      <c r="F2554" s="140">
        <v>3665715.9</v>
      </c>
      <c r="G2554" s="139">
        <v>0</v>
      </c>
      <c r="H2554" s="140">
        <v>0</v>
      </c>
      <c r="I2554" s="140">
        <v>0</v>
      </c>
      <c r="J2554" s="140">
        <v>3665715.9</v>
      </c>
      <c r="K2554" s="139" t="s">
        <v>4978</v>
      </c>
      <c r="L2554" s="139" t="s">
        <v>7</v>
      </c>
      <c r="M2554" s="202"/>
    </row>
    <row r="2555" spans="1:13" ht="20.100000000000001" customHeight="1" x14ac:dyDescent="0.25">
      <c r="A2555" s="139">
        <v>2937</v>
      </c>
      <c r="B2555" s="139" t="s">
        <v>7782</v>
      </c>
      <c r="C2555" s="139" t="s">
        <v>39</v>
      </c>
      <c r="D2555" s="139">
        <v>1359.95</v>
      </c>
      <c r="E2555" s="139">
        <v>1134</v>
      </c>
      <c r="F2555" s="140">
        <v>1542183.3</v>
      </c>
      <c r="G2555" s="139">
        <v>0</v>
      </c>
      <c r="H2555" s="140">
        <v>0</v>
      </c>
      <c r="I2555" s="140">
        <v>0</v>
      </c>
      <c r="J2555" s="140">
        <v>1542183.3</v>
      </c>
      <c r="K2555" s="139" t="s">
        <v>4978</v>
      </c>
      <c r="L2555" s="139" t="s">
        <v>7</v>
      </c>
      <c r="M2555" s="202"/>
    </row>
    <row r="2556" spans="1:13" ht="20.100000000000001" customHeight="1" x14ac:dyDescent="0.25">
      <c r="A2556" s="139">
        <v>2938</v>
      </c>
      <c r="B2556" s="139" t="s">
        <v>7783</v>
      </c>
      <c r="C2556" s="139" t="s">
        <v>39</v>
      </c>
      <c r="D2556" s="139">
        <v>3776.68</v>
      </c>
      <c r="E2556" s="139">
        <v>1134</v>
      </c>
      <c r="F2556" s="140">
        <v>4282755.12</v>
      </c>
      <c r="G2556" s="139">
        <v>0</v>
      </c>
      <c r="H2556" s="140">
        <v>0</v>
      </c>
      <c r="I2556" s="140">
        <v>0</v>
      </c>
      <c r="J2556" s="140">
        <v>4282755.12</v>
      </c>
      <c r="K2556" s="139" t="s">
        <v>5010</v>
      </c>
      <c r="L2556" s="139" t="s">
        <v>7</v>
      </c>
      <c r="M2556" s="202"/>
    </row>
    <row r="2557" spans="1:13" ht="20.100000000000001" customHeight="1" x14ac:dyDescent="0.25">
      <c r="A2557" s="139">
        <v>2939</v>
      </c>
      <c r="B2557" s="139" t="s">
        <v>7784</v>
      </c>
      <c r="C2557" s="139" t="s">
        <v>39</v>
      </c>
      <c r="D2557" s="139">
        <v>471.93</v>
      </c>
      <c r="E2557" s="139">
        <v>1134</v>
      </c>
      <c r="F2557" s="140">
        <v>535168.62</v>
      </c>
      <c r="G2557" s="139">
        <v>0</v>
      </c>
      <c r="H2557" s="140">
        <v>0</v>
      </c>
      <c r="I2557" s="140">
        <v>0</v>
      </c>
      <c r="J2557" s="140">
        <v>535168.62</v>
      </c>
      <c r="K2557" s="139" t="s">
        <v>4989</v>
      </c>
      <c r="L2557" s="139" t="s">
        <v>7</v>
      </c>
      <c r="M2557" s="202"/>
    </row>
    <row r="2558" spans="1:13" ht="20.100000000000001" customHeight="1" x14ac:dyDescent="0.25">
      <c r="A2558" s="139">
        <v>2940</v>
      </c>
      <c r="B2558" s="139" t="s">
        <v>7785</v>
      </c>
      <c r="C2558" s="139" t="s">
        <v>39</v>
      </c>
      <c r="D2558" s="139">
        <v>53850.345999999998</v>
      </c>
      <c r="E2558" s="139">
        <v>0</v>
      </c>
      <c r="F2558" s="140">
        <v>1</v>
      </c>
      <c r="G2558" s="139">
        <v>0</v>
      </c>
      <c r="H2558" s="140">
        <v>0</v>
      </c>
      <c r="I2558" s="140">
        <v>0</v>
      </c>
      <c r="J2558" s="140">
        <v>1</v>
      </c>
      <c r="K2558" s="139" t="s">
        <v>4982</v>
      </c>
      <c r="L2558" s="139" t="s">
        <v>7</v>
      </c>
      <c r="M2558" s="202"/>
    </row>
    <row r="2559" spans="1:13" ht="20.100000000000001" customHeight="1" x14ac:dyDescent="0.25">
      <c r="A2559" s="139">
        <v>2941</v>
      </c>
      <c r="B2559" s="139" t="s">
        <v>7786</v>
      </c>
      <c r="C2559" s="139" t="s">
        <v>4358</v>
      </c>
      <c r="D2559" s="139">
        <v>6678.2650000000003</v>
      </c>
      <c r="E2559" s="139">
        <v>314</v>
      </c>
      <c r="F2559" s="140">
        <v>2096975.21</v>
      </c>
      <c r="G2559" s="139">
        <v>0</v>
      </c>
      <c r="H2559" s="140">
        <v>0</v>
      </c>
      <c r="I2559" s="140">
        <v>0</v>
      </c>
      <c r="J2559" s="140">
        <v>2096975.21</v>
      </c>
      <c r="K2559" s="139" t="s">
        <v>5043</v>
      </c>
      <c r="L2559" s="139" t="s">
        <v>7</v>
      </c>
      <c r="M2559" s="202"/>
    </row>
    <row r="2560" spans="1:13" ht="20.100000000000001" customHeight="1" x14ac:dyDescent="0.25">
      <c r="A2560" s="139">
        <v>2942</v>
      </c>
      <c r="B2560" s="139" t="s">
        <v>7787</v>
      </c>
      <c r="C2560" s="139" t="s">
        <v>4358</v>
      </c>
      <c r="D2560" s="139">
        <v>1807.355</v>
      </c>
      <c r="E2560" s="139">
        <v>314</v>
      </c>
      <c r="F2560" s="140">
        <v>567509.47</v>
      </c>
      <c r="G2560" s="139">
        <v>0</v>
      </c>
      <c r="H2560" s="140">
        <v>0</v>
      </c>
      <c r="I2560" s="140">
        <v>0</v>
      </c>
      <c r="J2560" s="140">
        <v>567509.47</v>
      </c>
      <c r="K2560" s="139" t="s">
        <v>5043</v>
      </c>
      <c r="L2560" s="139" t="s">
        <v>7</v>
      </c>
      <c r="M2560" s="202"/>
    </row>
    <row r="2561" spans="1:13" ht="20.100000000000001" customHeight="1" x14ac:dyDescent="0.25">
      <c r="A2561" s="139">
        <v>2943</v>
      </c>
      <c r="B2561" s="139" t="s">
        <v>7788</v>
      </c>
      <c r="C2561" s="139" t="s">
        <v>4358</v>
      </c>
      <c r="D2561" s="139">
        <v>83.652000000000001</v>
      </c>
      <c r="E2561" s="139">
        <v>314</v>
      </c>
      <c r="F2561" s="140">
        <v>26266.73</v>
      </c>
      <c r="G2561" s="139">
        <v>0</v>
      </c>
      <c r="H2561" s="140">
        <v>0</v>
      </c>
      <c r="I2561" s="140">
        <v>0</v>
      </c>
      <c r="J2561" s="140">
        <v>26266.73</v>
      </c>
      <c r="K2561" s="139" t="s">
        <v>5043</v>
      </c>
      <c r="L2561" s="139" t="s">
        <v>7</v>
      </c>
      <c r="M2561" s="202"/>
    </row>
    <row r="2562" spans="1:13" ht="20.100000000000001" customHeight="1" x14ac:dyDescent="0.25">
      <c r="A2562" s="139">
        <v>2944</v>
      </c>
      <c r="B2562" s="139" t="s">
        <v>7789</v>
      </c>
      <c r="C2562" s="139" t="s">
        <v>4358</v>
      </c>
      <c r="D2562" s="139">
        <v>120.663</v>
      </c>
      <c r="E2562" s="139">
        <v>314</v>
      </c>
      <c r="F2562" s="140">
        <v>37888.18</v>
      </c>
      <c r="G2562" s="139">
        <v>0</v>
      </c>
      <c r="H2562" s="140">
        <v>0</v>
      </c>
      <c r="I2562" s="140">
        <v>0</v>
      </c>
      <c r="J2562" s="140">
        <v>37888.18</v>
      </c>
      <c r="K2562" s="139" t="s">
        <v>5043</v>
      </c>
      <c r="L2562" s="139" t="s">
        <v>7</v>
      </c>
      <c r="M2562" s="202"/>
    </row>
    <row r="2563" spans="1:13" ht="20.100000000000001" customHeight="1" x14ac:dyDescent="0.25">
      <c r="A2563" s="139">
        <v>2945</v>
      </c>
      <c r="B2563" s="139" t="s">
        <v>7790</v>
      </c>
      <c r="C2563" s="139" t="s">
        <v>4358</v>
      </c>
      <c r="D2563" s="139">
        <v>4918.1540000000005</v>
      </c>
      <c r="E2563" s="139">
        <v>314</v>
      </c>
      <c r="F2563" s="140">
        <v>1544300.36</v>
      </c>
      <c r="G2563" s="139">
        <v>0</v>
      </c>
      <c r="H2563" s="140">
        <v>0</v>
      </c>
      <c r="I2563" s="140">
        <v>0</v>
      </c>
      <c r="J2563" s="140">
        <v>1544300.36</v>
      </c>
      <c r="K2563" s="139" t="s">
        <v>5043</v>
      </c>
      <c r="L2563" s="139" t="s">
        <v>7</v>
      </c>
      <c r="M2563" s="202"/>
    </row>
    <row r="2564" spans="1:13" ht="20.100000000000001" customHeight="1" x14ac:dyDescent="0.25">
      <c r="A2564" s="139">
        <v>2946</v>
      </c>
      <c r="B2564" s="139" t="s">
        <v>7791</v>
      </c>
      <c r="C2564" s="139" t="s">
        <v>4358</v>
      </c>
      <c r="D2564" s="139">
        <v>222.923</v>
      </c>
      <c r="E2564" s="139">
        <v>314</v>
      </c>
      <c r="F2564" s="140">
        <v>69997.820000000007</v>
      </c>
      <c r="G2564" s="139">
        <v>0</v>
      </c>
      <c r="H2564" s="140">
        <v>0</v>
      </c>
      <c r="I2564" s="140">
        <v>0</v>
      </c>
      <c r="J2564" s="140">
        <v>69997.820000000007</v>
      </c>
      <c r="K2564" s="139" t="s">
        <v>5043</v>
      </c>
      <c r="L2564" s="139" t="s">
        <v>7</v>
      </c>
      <c r="M2564" s="202"/>
    </row>
    <row r="2565" spans="1:13" ht="20.100000000000001" customHeight="1" x14ac:dyDescent="0.25">
      <c r="A2565" s="139">
        <v>2947</v>
      </c>
      <c r="B2565" s="139" t="s">
        <v>7792</v>
      </c>
      <c r="C2565" s="139" t="s">
        <v>4358</v>
      </c>
      <c r="D2565" s="139">
        <v>1245.4159999999999</v>
      </c>
      <c r="E2565" s="139">
        <v>314</v>
      </c>
      <c r="F2565" s="140">
        <v>391060.62</v>
      </c>
      <c r="G2565" s="139">
        <v>0</v>
      </c>
      <c r="H2565" s="140">
        <v>0</v>
      </c>
      <c r="I2565" s="140">
        <v>0</v>
      </c>
      <c r="J2565" s="140">
        <v>391060.62</v>
      </c>
      <c r="K2565" s="139" t="s">
        <v>5043</v>
      </c>
      <c r="L2565" s="139" t="s">
        <v>7</v>
      </c>
      <c r="M2565" s="202"/>
    </row>
    <row r="2566" spans="1:13" ht="20.100000000000001" customHeight="1" x14ac:dyDescent="0.25">
      <c r="A2566" s="139">
        <v>2948</v>
      </c>
      <c r="B2566" s="139" t="s">
        <v>7793</v>
      </c>
      <c r="C2566" s="139" t="s">
        <v>4358</v>
      </c>
      <c r="D2566" s="139">
        <v>2585.027</v>
      </c>
      <c r="E2566" s="139">
        <v>314</v>
      </c>
      <c r="F2566" s="140">
        <v>811698.48</v>
      </c>
      <c r="G2566" s="139">
        <v>0</v>
      </c>
      <c r="H2566" s="140">
        <v>0</v>
      </c>
      <c r="I2566" s="140">
        <v>0</v>
      </c>
      <c r="J2566" s="140">
        <v>811698.48</v>
      </c>
      <c r="K2566" s="139" t="s">
        <v>5043</v>
      </c>
      <c r="L2566" s="139" t="s">
        <v>7</v>
      </c>
      <c r="M2566" s="202"/>
    </row>
    <row r="2567" spans="1:13" ht="20.100000000000001" customHeight="1" x14ac:dyDescent="0.25">
      <c r="A2567" s="139">
        <v>2949</v>
      </c>
      <c r="B2567" s="139" t="s">
        <v>7794</v>
      </c>
      <c r="C2567" s="139" t="s">
        <v>4358</v>
      </c>
      <c r="D2567" s="139">
        <v>135.18199999999999</v>
      </c>
      <c r="E2567" s="139">
        <v>314</v>
      </c>
      <c r="F2567" s="140">
        <v>42447.15</v>
      </c>
      <c r="G2567" s="139">
        <v>0</v>
      </c>
      <c r="H2567" s="140">
        <v>0</v>
      </c>
      <c r="I2567" s="140">
        <v>0</v>
      </c>
      <c r="J2567" s="140">
        <v>42447.15</v>
      </c>
      <c r="K2567" s="139" t="s">
        <v>5043</v>
      </c>
      <c r="L2567" s="139" t="s">
        <v>7</v>
      </c>
      <c r="M2567" s="202"/>
    </row>
    <row r="2568" spans="1:13" ht="20.100000000000001" customHeight="1" x14ac:dyDescent="0.25">
      <c r="A2568" s="139">
        <v>2950</v>
      </c>
      <c r="B2568" s="139" t="s">
        <v>7795</v>
      </c>
      <c r="C2568" s="139" t="s">
        <v>4358</v>
      </c>
      <c r="D2568" s="139">
        <v>739.03300000000002</v>
      </c>
      <c r="E2568" s="139">
        <v>314</v>
      </c>
      <c r="F2568" s="140">
        <v>232056.36</v>
      </c>
      <c r="G2568" s="139">
        <v>0</v>
      </c>
      <c r="H2568" s="140">
        <v>0</v>
      </c>
      <c r="I2568" s="140">
        <v>0</v>
      </c>
      <c r="J2568" s="140">
        <v>232056.36</v>
      </c>
      <c r="K2568" s="139" t="s">
        <v>5043</v>
      </c>
      <c r="L2568" s="139" t="s">
        <v>7</v>
      </c>
      <c r="M2568" s="202"/>
    </row>
    <row r="2569" spans="1:13" ht="20.100000000000001" customHeight="1" x14ac:dyDescent="0.25">
      <c r="A2569" s="139">
        <v>2951</v>
      </c>
      <c r="B2569" s="139" t="s">
        <v>7796</v>
      </c>
      <c r="C2569" s="139" t="s">
        <v>4358</v>
      </c>
      <c r="D2569" s="139">
        <v>3569.511</v>
      </c>
      <c r="E2569" s="139">
        <v>314</v>
      </c>
      <c r="F2569" s="140">
        <v>1120826.45</v>
      </c>
      <c r="G2569" s="139">
        <v>0</v>
      </c>
      <c r="H2569" s="140">
        <v>0</v>
      </c>
      <c r="I2569" s="140">
        <v>0</v>
      </c>
      <c r="J2569" s="140">
        <v>1120826.45</v>
      </c>
      <c r="K2569" s="139" t="s">
        <v>5043</v>
      </c>
      <c r="L2569" s="139" t="s">
        <v>7</v>
      </c>
      <c r="M2569" s="202"/>
    </row>
    <row r="2570" spans="1:13" ht="20.100000000000001" customHeight="1" x14ac:dyDescent="0.25">
      <c r="A2570" s="139">
        <v>2952</v>
      </c>
      <c r="B2570" s="139" t="s">
        <v>7797</v>
      </c>
      <c r="C2570" s="139" t="s">
        <v>4358</v>
      </c>
      <c r="D2570" s="139">
        <v>1229.171</v>
      </c>
      <c r="E2570" s="139">
        <v>314</v>
      </c>
      <c r="F2570" s="140">
        <v>385959.69</v>
      </c>
      <c r="G2570" s="139">
        <v>0</v>
      </c>
      <c r="H2570" s="140">
        <v>0</v>
      </c>
      <c r="I2570" s="140">
        <v>0</v>
      </c>
      <c r="J2570" s="140">
        <v>385959.69</v>
      </c>
      <c r="K2570" s="139" t="s">
        <v>4978</v>
      </c>
      <c r="L2570" s="139" t="s">
        <v>7</v>
      </c>
      <c r="M2570" s="202"/>
    </row>
    <row r="2571" spans="1:13" ht="20.100000000000001" customHeight="1" x14ac:dyDescent="0.25">
      <c r="A2571" s="139">
        <v>2953</v>
      </c>
      <c r="B2571" s="139" t="s">
        <v>7798</v>
      </c>
      <c r="C2571" s="139" t="s">
        <v>4358</v>
      </c>
      <c r="D2571" s="139">
        <v>2077.6619999999998</v>
      </c>
      <c r="E2571" s="139">
        <v>314</v>
      </c>
      <c r="F2571" s="140">
        <v>652385.87</v>
      </c>
      <c r="G2571" s="139">
        <v>0</v>
      </c>
      <c r="H2571" s="140">
        <v>0</v>
      </c>
      <c r="I2571" s="140">
        <v>0</v>
      </c>
      <c r="J2571" s="140">
        <v>652385.87</v>
      </c>
      <c r="K2571" s="139" t="s">
        <v>4978</v>
      </c>
      <c r="L2571" s="139" t="s">
        <v>7</v>
      </c>
      <c r="M2571" s="202"/>
    </row>
    <row r="2572" spans="1:13" ht="20.100000000000001" customHeight="1" x14ac:dyDescent="0.25">
      <c r="A2572" s="139">
        <v>2954</v>
      </c>
      <c r="B2572" s="139" t="s">
        <v>7799</v>
      </c>
      <c r="C2572" s="139" t="s">
        <v>4358</v>
      </c>
      <c r="D2572" s="139">
        <v>8990.3169999999991</v>
      </c>
      <c r="E2572" s="139">
        <v>314</v>
      </c>
      <c r="F2572" s="140">
        <v>2822959.54</v>
      </c>
      <c r="G2572" s="139">
        <v>0</v>
      </c>
      <c r="H2572" s="140">
        <v>0</v>
      </c>
      <c r="I2572" s="140">
        <v>0</v>
      </c>
      <c r="J2572" s="140">
        <v>2822959.54</v>
      </c>
      <c r="K2572" s="139" t="s">
        <v>4980</v>
      </c>
      <c r="L2572" s="139" t="s">
        <v>7</v>
      </c>
      <c r="M2572" s="202"/>
    </row>
    <row r="2573" spans="1:13" ht="20.100000000000001" customHeight="1" x14ac:dyDescent="0.25">
      <c r="A2573" s="139">
        <v>2955</v>
      </c>
      <c r="B2573" s="139" t="s">
        <v>7800</v>
      </c>
      <c r="C2573" s="139" t="s">
        <v>4358</v>
      </c>
      <c r="D2573" s="139">
        <v>401.964</v>
      </c>
      <c r="E2573" s="139">
        <v>314</v>
      </c>
      <c r="F2573" s="140">
        <v>126216.7</v>
      </c>
      <c r="G2573" s="139">
        <v>0</v>
      </c>
      <c r="H2573" s="140">
        <v>0</v>
      </c>
      <c r="I2573" s="140">
        <v>0</v>
      </c>
      <c r="J2573" s="140">
        <v>126216.7</v>
      </c>
      <c r="K2573" s="139" t="s">
        <v>4989</v>
      </c>
      <c r="L2573" s="139" t="s">
        <v>7</v>
      </c>
      <c r="M2573" s="202"/>
    </row>
    <row r="2574" spans="1:13" ht="20.100000000000001" customHeight="1" x14ac:dyDescent="0.25">
      <c r="A2574" s="139">
        <v>2956</v>
      </c>
      <c r="B2574" s="139" t="s">
        <v>7801</v>
      </c>
      <c r="C2574" s="139" t="s">
        <v>7802</v>
      </c>
      <c r="D2574" s="139">
        <v>17.076000000000001</v>
      </c>
      <c r="E2574" s="139">
        <v>314</v>
      </c>
      <c r="F2574" s="140">
        <v>5361.86</v>
      </c>
      <c r="G2574" s="139">
        <v>0</v>
      </c>
      <c r="H2574" s="140">
        <v>0</v>
      </c>
      <c r="I2574" s="140">
        <v>0</v>
      </c>
      <c r="J2574" s="140">
        <v>5361.86</v>
      </c>
      <c r="K2574" s="139" t="s">
        <v>4989</v>
      </c>
      <c r="L2574" s="139" t="s">
        <v>7</v>
      </c>
      <c r="M2574" s="202"/>
    </row>
    <row r="2575" spans="1:13" ht="20.100000000000001" customHeight="1" x14ac:dyDescent="0.25">
      <c r="A2575" s="139">
        <v>2957</v>
      </c>
      <c r="B2575" s="139" t="s">
        <v>7803</v>
      </c>
      <c r="C2575" s="139" t="s">
        <v>4358</v>
      </c>
      <c r="D2575" s="139">
        <v>325.08</v>
      </c>
      <c r="E2575" s="139">
        <v>314</v>
      </c>
      <c r="F2575" s="140">
        <v>102075.12</v>
      </c>
      <c r="G2575" s="139">
        <v>0</v>
      </c>
      <c r="H2575" s="140">
        <v>0</v>
      </c>
      <c r="I2575" s="140">
        <v>0</v>
      </c>
      <c r="J2575" s="140">
        <v>102075.12</v>
      </c>
      <c r="K2575" s="139" t="s">
        <v>4989</v>
      </c>
      <c r="L2575" s="139" t="s">
        <v>7</v>
      </c>
      <c r="M2575" s="202"/>
    </row>
    <row r="2576" spans="1:13" ht="20.100000000000001" customHeight="1" x14ac:dyDescent="0.25">
      <c r="A2576" s="139">
        <v>2958</v>
      </c>
      <c r="B2576" s="139" t="s">
        <v>7804</v>
      </c>
      <c r="C2576" s="139" t="s">
        <v>4358</v>
      </c>
      <c r="D2576" s="139">
        <v>2142.4209999999998</v>
      </c>
      <c r="E2576" s="139">
        <v>314</v>
      </c>
      <c r="F2576" s="140">
        <v>672720.19</v>
      </c>
      <c r="G2576" s="139">
        <v>0</v>
      </c>
      <c r="H2576" s="140">
        <v>0</v>
      </c>
      <c r="I2576" s="140">
        <v>0</v>
      </c>
      <c r="J2576" s="140">
        <v>672720.19</v>
      </c>
      <c r="K2576" s="139" t="s">
        <v>4989</v>
      </c>
      <c r="L2576" s="139" t="s">
        <v>7</v>
      </c>
      <c r="M2576" s="202"/>
    </row>
    <row r="2577" spans="1:13" ht="20.100000000000001" customHeight="1" x14ac:dyDescent="0.25">
      <c r="A2577" s="139">
        <v>2959</v>
      </c>
      <c r="B2577" s="139" t="s">
        <v>7805</v>
      </c>
      <c r="C2577" s="139" t="s">
        <v>4358</v>
      </c>
      <c r="D2577" s="139">
        <v>184.08199999999999</v>
      </c>
      <c r="E2577" s="139">
        <v>314</v>
      </c>
      <c r="F2577" s="140">
        <v>57801.75</v>
      </c>
      <c r="G2577" s="139">
        <v>0</v>
      </c>
      <c r="H2577" s="140">
        <v>0</v>
      </c>
      <c r="I2577" s="140">
        <v>0</v>
      </c>
      <c r="J2577" s="140">
        <v>57801.75</v>
      </c>
      <c r="K2577" s="139" t="s">
        <v>4989</v>
      </c>
      <c r="L2577" s="139" t="s">
        <v>7</v>
      </c>
      <c r="M2577" s="202"/>
    </row>
    <row r="2578" spans="1:13" ht="20.100000000000001" customHeight="1" x14ac:dyDescent="0.25">
      <c r="A2578" s="139">
        <v>2960</v>
      </c>
      <c r="B2578" s="139" t="s">
        <v>7806</v>
      </c>
      <c r="C2578" s="139" t="s">
        <v>4358</v>
      </c>
      <c r="D2578" s="139">
        <v>172.108</v>
      </c>
      <c r="E2578" s="139">
        <v>314</v>
      </c>
      <c r="F2578" s="140">
        <v>54041.91</v>
      </c>
      <c r="G2578" s="139">
        <v>0</v>
      </c>
      <c r="H2578" s="140">
        <v>0</v>
      </c>
      <c r="I2578" s="140">
        <v>0</v>
      </c>
      <c r="J2578" s="140">
        <v>54041.91</v>
      </c>
      <c r="K2578" s="139" t="s">
        <v>4989</v>
      </c>
      <c r="L2578" s="139" t="s">
        <v>7</v>
      </c>
      <c r="M2578" s="202"/>
    </row>
    <row r="2579" spans="1:13" ht="20.100000000000001" customHeight="1" x14ac:dyDescent="0.25">
      <c r="A2579" s="139">
        <v>2961</v>
      </c>
      <c r="B2579" s="139" t="s">
        <v>7807</v>
      </c>
      <c r="C2579" s="139" t="s">
        <v>4358</v>
      </c>
      <c r="D2579" s="139">
        <v>453.35</v>
      </c>
      <c r="E2579" s="139">
        <v>314</v>
      </c>
      <c r="F2579" s="140">
        <v>142351.9</v>
      </c>
      <c r="G2579" s="139">
        <v>0</v>
      </c>
      <c r="H2579" s="140">
        <v>0</v>
      </c>
      <c r="I2579" s="140">
        <v>0</v>
      </c>
      <c r="J2579" s="140">
        <v>142351.9</v>
      </c>
      <c r="K2579" s="139" t="s">
        <v>4989</v>
      </c>
      <c r="L2579" s="139" t="s">
        <v>7</v>
      </c>
      <c r="M2579" s="202"/>
    </row>
    <row r="2580" spans="1:13" ht="20.100000000000001" customHeight="1" x14ac:dyDescent="0.25">
      <c r="A2580" s="139">
        <v>2962</v>
      </c>
      <c r="B2580" s="139" t="s">
        <v>7808</v>
      </c>
      <c r="C2580" s="139" t="s">
        <v>4358</v>
      </c>
      <c r="D2580" s="139">
        <v>45876.697</v>
      </c>
      <c r="E2580" s="139">
        <v>314</v>
      </c>
      <c r="F2580" s="140">
        <v>1</v>
      </c>
      <c r="G2580" s="139">
        <v>0</v>
      </c>
      <c r="H2580" s="140">
        <v>0</v>
      </c>
      <c r="I2580" s="140">
        <v>0</v>
      </c>
      <c r="J2580" s="140">
        <v>1</v>
      </c>
      <c r="K2580" s="139" t="s">
        <v>4982</v>
      </c>
      <c r="L2580" s="139" t="s">
        <v>7</v>
      </c>
      <c r="M2580" s="202"/>
    </row>
    <row r="2581" spans="1:13" ht="20.100000000000001" customHeight="1" x14ac:dyDescent="0.25">
      <c r="A2581" s="139">
        <v>2963</v>
      </c>
      <c r="B2581" s="139" t="s">
        <v>7809</v>
      </c>
      <c r="C2581" s="139" t="s">
        <v>40</v>
      </c>
      <c r="D2581" s="139">
        <v>4383.9650000000001</v>
      </c>
      <c r="E2581" s="139">
        <v>1400</v>
      </c>
      <c r="F2581" s="140">
        <v>6137551</v>
      </c>
      <c r="G2581" s="139">
        <v>0</v>
      </c>
      <c r="H2581" s="140">
        <v>0</v>
      </c>
      <c r="I2581" s="140">
        <v>0</v>
      </c>
      <c r="J2581" s="140">
        <v>6137551</v>
      </c>
      <c r="K2581" s="139" t="s">
        <v>4978</v>
      </c>
      <c r="L2581" s="139" t="s">
        <v>7</v>
      </c>
      <c r="M2581" s="202"/>
    </row>
    <row r="2582" spans="1:13" ht="20.100000000000001" customHeight="1" x14ac:dyDescent="0.25">
      <c r="A2582" s="139">
        <v>2964</v>
      </c>
      <c r="B2582" s="139" t="s">
        <v>7810</v>
      </c>
      <c r="C2582" s="139" t="s">
        <v>40</v>
      </c>
      <c r="D2582" s="139">
        <v>1444.24</v>
      </c>
      <c r="E2582" s="139">
        <v>1400</v>
      </c>
      <c r="F2582" s="140">
        <v>2021936</v>
      </c>
      <c r="G2582" s="139">
        <v>0</v>
      </c>
      <c r="H2582" s="140">
        <v>0</v>
      </c>
      <c r="I2582" s="140">
        <v>0</v>
      </c>
      <c r="J2582" s="140">
        <v>2021936</v>
      </c>
      <c r="K2582" s="139" t="s">
        <v>4978</v>
      </c>
      <c r="L2582" s="139" t="s">
        <v>7</v>
      </c>
      <c r="M2582" s="202"/>
    </row>
    <row r="2583" spans="1:13" ht="20.100000000000001" customHeight="1" x14ac:dyDescent="0.25">
      <c r="A2583" s="139">
        <v>2965</v>
      </c>
      <c r="B2583" s="139" t="s">
        <v>7811</v>
      </c>
      <c r="C2583" s="139" t="s">
        <v>40</v>
      </c>
      <c r="D2583" s="139">
        <v>519.04200000000003</v>
      </c>
      <c r="E2583" s="139">
        <v>1400</v>
      </c>
      <c r="F2583" s="140">
        <v>726658.8</v>
      </c>
      <c r="G2583" s="139">
        <v>0</v>
      </c>
      <c r="H2583" s="140">
        <v>0</v>
      </c>
      <c r="I2583" s="140">
        <v>0</v>
      </c>
      <c r="J2583" s="140">
        <v>726658.8</v>
      </c>
      <c r="K2583" s="139" t="s">
        <v>4989</v>
      </c>
      <c r="L2583" s="139" t="s">
        <v>7</v>
      </c>
      <c r="M2583" s="202"/>
    </row>
    <row r="2584" spans="1:13" ht="20.100000000000001" customHeight="1" x14ac:dyDescent="0.25">
      <c r="A2584" s="139">
        <v>2966</v>
      </c>
      <c r="B2584" s="139" t="s">
        <v>7812</v>
      </c>
      <c r="C2584" s="139" t="s">
        <v>40</v>
      </c>
      <c r="D2584" s="139">
        <v>299.65800000000002</v>
      </c>
      <c r="E2584" s="139">
        <v>1400</v>
      </c>
      <c r="F2584" s="140">
        <v>419521.2</v>
      </c>
      <c r="G2584" s="139">
        <v>0</v>
      </c>
      <c r="H2584" s="140">
        <v>0</v>
      </c>
      <c r="I2584" s="140">
        <v>0</v>
      </c>
      <c r="J2584" s="140">
        <v>419521.2</v>
      </c>
      <c r="K2584" s="139" t="s">
        <v>4989</v>
      </c>
      <c r="L2584" s="139" t="s">
        <v>7</v>
      </c>
      <c r="M2584" s="202"/>
    </row>
    <row r="2585" spans="1:13" ht="20.100000000000001" customHeight="1" x14ac:dyDescent="0.25">
      <c r="A2585" s="139">
        <v>2967</v>
      </c>
      <c r="B2585" s="139" t="s">
        <v>7813</v>
      </c>
      <c r="C2585" s="139" t="s">
        <v>40</v>
      </c>
      <c r="D2585" s="139">
        <v>15652.781999999999</v>
      </c>
      <c r="E2585" s="139">
        <v>1400</v>
      </c>
      <c r="F2585" s="140">
        <v>21913894.800000001</v>
      </c>
      <c r="G2585" s="139">
        <v>0</v>
      </c>
      <c r="H2585" s="140">
        <v>0</v>
      </c>
      <c r="I2585" s="140">
        <v>0</v>
      </c>
      <c r="J2585" s="140">
        <v>21913894.800000001</v>
      </c>
      <c r="K2585" s="139" t="s">
        <v>4980</v>
      </c>
      <c r="L2585" s="139" t="s">
        <v>7</v>
      </c>
      <c r="M2585" s="202"/>
    </row>
    <row r="2586" spans="1:13" ht="20.100000000000001" customHeight="1" x14ac:dyDescent="0.25">
      <c r="A2586" s="139">
        <v>2968</v>
      </c>
      <c r="B2586" s="139" t="s">
        <v>7814</v>
      </c>
      <c r="C2586" s="139" t="s">
        <v>40</v>
      </c>
      <c r="D2586" s="139">
        <v>1018.361</v>
      </c>
      <c r="E2586" s="139">
        <v>1400</v>
      </c>
      <c r="F2586" s="140">
        <v>1425705.4</v>
      </c>
      <c r="G2586" s="139">
        <v>0</v>
      </c>
      <c r="H2586" s="140">
        <v>0</v>
      </c>
      <c r="I2586" s="140">
        <v>0</v>
      </c>
      <c r="J2586" s="140">
        <v>1425705.4</v>
      </c>
      <c r="K2586" s="139" t="s">
        <v>5229</v>
      </c>
      <c r="L2586" s="139" t="s">
        <v>7</v>
      </c>
      <c r="M2586" s="202"/>
    </row>
    <row r="2587" spans="1:13" ht="20.100000000000001" customHeight="1" x14ac:dyDescent="0.25">
      <c r="A2587" s="139">
        <v>2969</v>
      </c>
      <c r="B2587" s="139" t="s">
        <v>7815</v>
      </c>
      <c r="C2587" s="139" t="s">
        <v>40</v>
      </c>
      <c r="D2587" s="139">
        <v>1237.385</v>
      </c>
      <c r="E2587" s="139">
        <v>1400</v>
      </c>
      <c r="F2587" s="140">
        <v>1732339</v>
      </c>
      <c r="G2587" s="139">
        <v>0</v>
      </c>
      <c r="H2587" s="140">
        <v>0</v>
      </c>
      <c r="I2587" s="140">
        <v>0</v>
      </c>
      <c r="J2587" s="140">
        <v>1732339</v>
      </c>
      <c r="K2587" s="139" t="s">
        <v>5043</v>
      </c>
      <c r="L2587" s="139" t="s">
        <v>7</v>
      </c>
      <c r="M2587" s="202"/>
    </row>
    <row r="2588" spans="1:13" ht="20.100000000000001" customHeight="1" x14ac:dyDescent="0.25">
      <c r="A2588" s="139">
        <v>2970</v>
      </c>
      <c r="B2588" s="139" t="s">
        <v>7816</v>
      </c>
      <c r="C2588" s="139" t="s">
        <v>40</v>
      </c>
      <c r="D2588" s="139">
        <v>11534.936</v>
      </c>
      <c r="E2588" s="139">
        <v>1400</v>
      </c>
      <c r="F2588" s="140">
        <v>16148910.4</v>
      </c>
      <c r="G2588" s="139">
        <v>0</v>
      </c>
      <c r="H2588" s="140">
        <v>0</v>
      </c>
      <c r="I2588" s="140">
        <v>0</v>
      </c>
      <c r="J2588" s="140">
        <v>16148910.4</v>
      </c>
      <c r="K2588" s="139" t="s">
        <v>5043</v>
      </c>
      <c r="L2588" s="139" t="s">
        <v>7</v>
      </c>
      <c r="M2588" s="202"/>
    </row>
    <row r="2589" spans="1:13" ht="20.100000000000001" customHeight="1" x14ac:dyDescent="0.25">
      <c r="A2589" s="139">
        <v>2971</v>
      </c>
      <c r="B2589" s="139" t="s">
        <v>7817</v>
      </c>
      <c r="C2589" s="139" t="s">
        <v>40</v>
      </c>
      <c r="D2589" s="139">
        <v>9354.4979999999996</v>
      </c>
      <c r="E2589" s="139">
        <v>1400</v>
      </c>
      <c r="F2589" s="140">
        <v>13096297.199999999</v>
      </c>
      <c r="G2589" s="139">
        <v>0</v>
      </c>
      <c r="H2589" s="140">
        <v>0</v>
      </c>
      <c r="I2589" s="140">
        <v>0</v>
      </c>
      <c r="J2589" s="140">
        <v>13096297.199999999</v>
      </c>
      <c r="K2589" s="139" t="s">
        <v>5043</v>
      </c>
      <c r="L2589" s="139" t="s">
        <v>7</v>
      </c>
      <c r="M2589" s="202"/>
    </row>
    <row r="2590" spans="1:13" ht="20.100000000000001" customHeight="1" x14ac:dyDescent="0.25">
      <c r="A2590" s="139">
        <v>2972</v>
      </c>
      <c r="B2590" s="139" t="s">
        <v>7818</v>
      </c>
      <c r="C2590" s="139" t="s">
        <v>40</v>
      </c>
      <c r="D2590" s="139">
        <v>3365.9459999999999</v>
      </c>
      <c r="E2590" s="139">
        <v>1400</v>
      </c>
      <c r="F2590" s="140">
        <v>4712324.4000000004</v>
      </c>
      <c r="G2590" s="139">
        <v>0</v>
      </c>
      <c r="H2590" s="140">
        <v>0</v>
      </c>
      <c r="I2590" s="140">
        <v>0</v>
      </c>
      <c r="J2590" s="140">
        <v>4712324.4000000004</v>
      </c>
      <c r="K2590" s="139" t="s">
        <v>5043</v>
      </c>
      <c r="L2590" s="139" t="s">
        <v>7</v>
      </c>
      <c r="M2590" s="202"/>
    </row>
    <row r="2591" spans="1:13" ht="20.100000000000001" customHeight="1" x14ac:dyDescent="0.25">
      <c r="A2591" s="139">
        <v>2973</v>
      </c>
      <c r="B2591" s="139" t="s">
        <v>7819</v>
      </c>
      <c r="C2591" s="139" t="s">
        <v>40</v>
      </c>
      <c r="D2591" s="139">
        <v>5343.6850000000004</v>
      </c>
      <c r="E2591" s="139">
        <v>1400</v>
      </c>
      <c r="F2591" s="140">
        <v>7481159</v>
      </c>
      <c r="G2591" s="139">
        <v>0</v>
      </c>
      <c r="H2591" s="140">
        <v>0</v>
      </c>
      <c r="I2591" s="140">
        <v>0</v>
      </c>
      <c r="J2591" s="140">
        <v>7481159</v>
      </c>
      <c r="K2591" s="139" t="s">
        <v>5043</v>
      </c>
      <c r="L2591" s="139" t="s">
        <v>7</v>
      </c>
      <c r="M2591" s="202"/>
    </row>
    <row r="2592" spans="1:13" ht="20.100000000000001" customHeight="1" x14ac:dyDescent="0.25">
      <c r="A2592" s="139">
        <v>2974</v>
      </c>
      <c r="B2592" s="139" t="s">
        <v>7820</v>
      </c>
      <c r="C2592" s="139" t="s">
        <v>40</v>
      </c>
      <c r="D2592" s="139">
        <v>699.74800000000005</v>
      </c>
      <c r="E2592" s="139">
        <v>1400</v>
      </c>
      <c r="F2592" s="140">
        <v>979647.2</v>
      </c>
      <c r="G2592" s="139">
        <v>0</v>
      </c>
      <c r="H2592" s="140">
        <v>0</v>
      </c>
      <c r="I2592" s="140">
        <v>0</v>
      </c>
      <c r="J2592" s="140">
        <v>979647.2</v>
      </c>
      <c r="K2592" s="139" t="s">
        <v>5043</v>
      </c>
      <c r="L2592" s="139" t="s">
        <v>7</v>
      </c>
      <c r="M2592" s="202"/>
    </row>
    <row r="2593" spans="1:13" ht="20.100000000000001" customHeight="1" x14ac:dyDescent="0.25">
      <c r="A2593" s="139">
        <v>2975</v>
      </c>
      <c r="B2593" s="139" t="s">
        <v>7821</v>
      </c>
      <c r="C2593" s="139" t="s">
        <v>40</v>
      </c>
      <c r="D2593" s="139">
        <v>3693.404</v>
      </c>
      <c r="E2593" s="139">
        <v>1400</v>
      </c>
      <c r="F2593" s="140">
        <v>5170765.5999999996</v>
      </c>
      <c r="G2593" s="139">
        <v>0</v>
      </c>
      <c r="H2593" s="140">
        <v>0</v>
      </c>
      <c r="I2593" s="140">
        <v>0</v>
      </c>
      <c r="J2593" s="140">
        <v>5170765.5999999996</v>
      </c>
      <c r="K2593" s="139" t="s">
        <v>5043</v>
      </c>
      <c r="L2593" s="139" t="s">
        <v>7</v>
      </c>
      <c r="M2593" s="202"/>
    </row>
    <row r="2594" spans="1:13" ht="20.100000000000001" customHeight="1" x14ac:dyDescent="0.25">
      <c r="A2594" s="139">
        <v>2976</v>
      </c>
      <c r="B2594" s="139" t="s">
        <v>7822</v>
      </c>
      <c r="C2594" s="139" t="s">
        <v>40</v>
      </c>
      <c r="D2594" s="139">
        <v>772.36199999999997</v>
      </c>
      <c r="E2594" s="139">
        <v>1400</v>
      </c>
      <c r="F2594" s="140">
        <v>1081306.8</v>
      </c>
      <c r="G2594" s="139">
        <v>0</v>
      </c>
      <c r="H2594" s="140">
        <v>0</v>
      </c>
      <c r="I2594" s="140">
        <v>0</v>
      </c>
      <c r="J2594" s="140">
        <v>1081306.8</v>
      </c>
      <c r="K2594" s="139" t="s">
        <v>5043</v>
      </c>
      <c r="L2594" s="139" t="s">
        <v>7</v>
      </c>
      <c r="M2594" s="202"/>
    </row>
    <row r="2595" spans="1:13" ht="20.100000000000001" customHeight="1" x14ac:dyDescent="0.25">
      <c r="A2595" s="139">
        <v>2977</v>
      </c>
      <c r="B2595" s="139" t="s">
        <v>7823</v>
      </c>
      <c r="C2595" s="139" t="s">
        <v>40</v>
      </c>
      <c r="D2595" s="139">
        <v>6132.2020000000002</v>
      </c>
      <c r="E2595" s="139">
        <v>1400</v>
      </c>
      <c r="F2595" s="140">
        <v>8585082.8000000007</v>
      </c>
      <c r="G2595" s="139">
        <v>0</v>
      </c>
      <c r="H2595" s="140">
        <v>0</v>
      </c>
      <c r="I2595" s="140">
        <v>0</v>
      </c>
      <c r="J2595" s="140">
        <v>8585082.8000000007</v>
      </c>
      <c r="K2595" s="139" t="s">
        <v>5043</v>
      </c>
      <c r="L2595" s="139" t="s">
        <v>7</v>
      </c>
      <c r="M2595" s="202"/>
    </row>
    <row r="2596" spans="1:13" ht="20.100000000000001" customHeight="1" x14ac:dyDescent="0.25">
      <c r="A2596" s="139">
        <v>2978</v>
      </c>
      <c r="B2596" s="139" t="s">
        <v>7824</v>
      </c>
      <c r="C2596" s="139" t="s">
        <v>40</v>
      </c>
      <c r="D2596" s="139">
        <v>42381.843000000001</v>
      </c>
      <c r="E2596" s="139">
        <v>1400</v>
      </c>
      <c r="F2596" s="140">
        <v>1</v>
      </c>
      <c r="G2596" s="139">
        <v>0</v>
      </c>
      <c r="H2596" s="140">
        <v>0</v>
      </c>
      <c r="I2596" s="140">
        <v>0</v>
      </c>
      <c r="J2596" s="140">
        <v>1</v>
      </c>
      <c r="K2596" s="139" t="s">
        <v>4982</v>
      </c>
      <c r="L2596" s="139" t="s">
        <v>7</v>
      </c>
      <c r="M2596" s="202"/>
    </row>
    <row r="2597" spans="1:13" ht="20.100000000000001" customHeight="1" x14ac:dyDescent="0.25">
      <c r="A2597" s="139">
        <v>2979</v>
      </c>
      <c r="B2597" s="139" t="s">
        <v>7825</v>
      </c>
      <c r="C2597" s="139" t="s">
        <v>41</v>
      </c>
      <c r="D2597" s="139">
        <v>1280.2380000000001</v>
      </c>
      <c r="E2597" s="139">
        <v>2300</v>
      </c>
      <c r="F2597" s="140">
        <v>2944547.4</v>
      </c>
      <c r="G2597" s="139">
        <v>0</v>
      </c>
      <c r="H2597" s="140">
        <v>0</v>
      </c>
      <c r="I2597" s="140">
        <v>0</v>
      </c>
      <c r="J2597" s="140">
        <v>2944547.4</v>
      </c>
      <c r="K2597" s="139" t="s">
        <v>4978</v>
      </c>
      <c r="L2597" s="139" t="s">
        <v>7</v>
      </c>
      <c r="M2597" s="202"/>
    </row>
    <row r="2598" spans="1:13" ht="20.100000000000001" customHeight="1" x14ac:dyDescent="0.25">
      <c r="A2598" s="139">
        <v>2980</v>
      </c>
      <c r="B2598" s="139" t="s">
        <v>7826</v>
      </c>
      <c r="C2598" s="139" t="s">
        <v>41</v>
      </c>
      <c r="D2598" s="139">
        <v>2899.473</v>
      </c>
      <c r="E2598" s="139">
        <v>2300</v>
      </c>
      <c r="F2598" s="140">
        <v>6668787.9000000004</v>
      </c>
      <c r="G2598" s="139">
        <v>0</v>
      </c>
      <c r="H2598" s="140">
        <v>0</v>
      </c>
      <c r="I2598" s="140">
        <v>0</v>
      </c>
      <c r="J2598" s="140">
        <v>6668787.9000000004</v>
      </c>
      <c r="K2598" s="139" t="s">
        <v>4978</v>
      </c>
      <c r="L2598" s="139" t="s">
        <v>7</v>
      </c>
      <c r="M2598" s="202"/>
    </row>
    <row r="2599" spans="1:13" ht="20.100000000000001" customHeight="1" x14ac:dyDescent="0.25">
      <c r="A2599" s="139">
        <v>2981</v>
      </c>
      <c r="B2599" s="139" t="s">
        <v>7827</v>
      </c>
      <c r="C2599" s="139" t="s">
        <v>41</v>
      </c>
      <c r="D2599" s="139">
        <v>2727.2350000000001</v>
      </c>
      <c r="E2599" s="139">
        <v>2300</v>
      </c>
      <c r="F2599" s="140">
        <v>6272640.5</v>
      </c>
      <c r="G2599" s="139">
        <v>0</v>
      </c>
      <c r="H2599" s="140">
        <v>0</v>
      </c>
      <c r="I2599" s="140">
        <v>0</v>
      </c>
      <c r="J2599" s="140">
        <v>6272640.5</v>
      </c>
      <c r="K2599" s="139" t="s">
        <v>4978</v>
      </c>
      <c r="L2599" s="139" t="s">
        <v>7</v>
      </c>
      <c r="M2599" s="202"/>
    </row>
    <row r="2600" spans="1:13" ht="20.100000000000001" customHeight="1" x14ac:dyDescent="0.25">
      <c r="A2600" s="139">
        <v>2982</v>
      </c>
      <c r="B2600" s="139" t="s">
        <v>7828</v>
      </c>
      <c r="C2600" s="139" t="s">
        <v>41</v>
      </c>
      <c r="D2600" s="139">
        <v>1957.9159999999999</v>
      </c>
      <c r="E2600" s="139">
        <v>2300</v>
      </c>
      <c r="F2600" s="140">
        <v>4503206.8</v>
      </c>
      <c r="G2600" s="139">
        <v>0</v>
      </c>
      <c r="H2600" s="140">
        <v>0</v>
      </c>
      <c r="I2600" s="140">
        <v>0</v>
      </c>
      <c r="J2600" s="140">
        <v>4503206.8</v>
      </c>
      <c r="K2600" s="139" t="s">
        <v>4989</v>
      </c>
      <c r="L2600" s="139" t="s">
        <v>7</v>
      </c>
      <c r="M2600" s="202"/>
    </row>
    <row r="2601" spans="1:13" ht="20.100000000000001" customHeight="1" x14ac:dyDescent="0.25">
      <c r="A2601" s="139">
        <v>2983</v>
      </c>
      <c r="B2601" s="139" t="s">
        <v>7829</v>
      </c>
      <c r="C2601" s="139" t="s">
        <v>41</v>
      </c>
      <c r="D2601" s="139">
        <v>745.73099999999999</v>
      </c>
      <c r="E2601" s="139">
        <v>2300</v>
      </c>
      <c r="F2601" s="140">
        <v>1715181.3</v>
      </c>
      <c r="G2601" s="139">
        <v>0</v>
      </c>
      <c r="H2601" s="140">
        <v>0</v>
      </c>
      <c r="I2601" s="140">
        <v>0</v>
      </c>
      <c r="J2601" s="140">
        <v>1715181.3</v>
      </c>
      <c r="K2601" s="139" t="s">
        <v>4989</v>
      </c>
      <c r="L2601" s="139" t="s">
        <v>7</v>
      </c>
      <c r="M2601" s="202"/>
    </row>
    <row r="2602" spans="1:13" ht="20.100000000000001" customHeight="1" x14ac:dyDescent="0.25">
      <c r="A2602" s="139">
        <v>2984</v>
      </c>
      <c r="B2602" s="139" t="s">
        <v>7830</v>
      </c>
      <c r="C2602" s="139" t="s">
        <v>41</v>
      </c>
      <c r="D2602" s="139">
        <v>4103.1310000000003</v>
      </c>
      <c r="E2602" s="139">
        <v>2300</v>
      </c>
      <c r="F2602" s="140">
        <v>9437201.3000000007</v>
      </c>
      <c r="G2602" s="139">
        <v>0</v>
      </c>
      <c r="H2602" s="140">
        <v>0</v>
      </c>
      <c r="I2602" s="140">
        <v>0</v>
      </c>
      <c r="J2602" s="140">
        <v>9437201.3000000007</v>
      </c>
      <c r="K2602" s="139" t="s">
        <v>4980</v>
      </c>
      <c r="L2602" s="139" t="s">
        <v>7</v>
      </c>
      <c r="M2602" s="202"/>
    </row>
    <row r="2603" spans="1:13" ht="20.100000000000001" customHeight="1" x14ac:dyDescent="0.25">
      <c r="A2603" s="139">
        <v>2985</v>
      </c>
      <c r="B2603" s="139" t="s">
        <v>7831</v>
      </c>
      <c r="C2603" s="139" t="s">
        <v>41</v>
      </c>
      <c r="D2603" s="139">
        <v>4732.232</v>
      </c>
      <c r="E2603" s="139">
        <v>2300</v>
      </c>
      <c r="F2603" s="140">
        <v>10884133.6</v>
      </c>
      <c r="G2603" s="139">
        <v>0</v>
      </c>
      <c r="H2603" s="140">
        <v>0</v>
      </c>
      <c r="I2603" s="140">
        <v>0</v>
      </c>
      <c r="J2603" s="140">
        <v>10884133.6</v>
      </c>
      <c r="K2603" s="139" t="s">
        <v>4980</v>
      </c>
      <c r="L2603" s="139" t="s">
        <v>7</v>
      </c>
      <c r="M2603" s="202"/>
    </row>
    <row r="2604" spans="1:13" ht="20.100000000000001" customHeight="1" x14ac:dyDescent="0.25">
      <c r="A2604" s="139">
        <v>2986</v>
      </c>
      <c r="B2604" s="139" t="s">
        <v>7832</v>
      </c>
      <c r="C2604" s="139" t="s">
        <v>41</v>
      </c>
      <c r="D2604" s="139">
        <v>3432.0070000000001</v>
      </c>
      <c r="E2604" s="139">
        <v>2300</v>
      </c>
      <c r="F2604" s="140">
        <v>7893616.0999999996</v>
      </c>
      <c r="G2604" s="139">
        <v>0</v>
      </c>
      <c r="H2604" s="140">
        <v>0</v>
      </c>
      <c r="I2604" s="140">
        <v>0</v>
      </c>
      <c r="J2604" s="140">
        <v>7893616.0999999996</v>
      </c>
      <c r="K2604" s="139" t="s">
        <v>4980</v>
      </c>
      <c r="L2604" s="139" t="s">
        <v>7</v>
      </c>
      <c r="M2604" s="202"/>
    </row>
    <row r="2605" spans="1:13" ht="20.100000000000001" customHeight="1" x14ac:dyDescent="0.25">
      <c r="A2605" s="139">
        <v>2987</v>
      </c>
      <c r="B2605" s="139" t="s">
        <v>7833</v>
      </c>
      <c r="C2605" s="139" t="s">
        <v>41</v>
      </c>
      <c r="D2605" s="139">
        <v>10731.737999999999</v>
      </c>
      <c r="E2605" s="139">
        <v>2300</v>
      </c>
      <c r="F2605" s="140">
        <v>24682997.399999999</v>
      </c>
      <c r="G2605" s="139">
        <v>0</v>
      </c>
      <c r="H2605" s="140">
        <v>0</v>
      </c>
      <c r="I2605" s="140">
        <v>0</v>
      </c>
      <c r="J2605" s="140">
        <v>24682997.399999999</v>
      </c>
      <c r="K2605" s="139" t="s">
        <v>4980</v>
      </c>
      <c r="L2605" s="139" t="s">
        <v>7</v>
      </c>
      <c r="M2605" s="202"/>
    </row>
    <row r="2606" spans="1:13" ht="20.100000000000001" customHeight="1" x14ac:dyDescent="0.25">
      <c r="A2606" s="139">
        <v>2988</v>
      </c>
      <c r="B2606" s="139" t="s">
        <v>7834</v>
      </c>
      <c r="C2606" s="139" t="s">
        <v>41</v>
      </c>
      <c r="D2606" s="139">
        <v>891.95899999999995</v>
      </c>
      <c r="E2606" s="139">
        <v>2300</v>
      </c>
      <c r="F2606" s="140">
        <v>2051505.7</v>
      </c>
      <c r="G2606" s="139">
        <v>0</v>
      </c>
      <c r="H2606" s="140">
        <v>0</v>
      </c>
      <c r="I2606" s="140">
        <v>0</v>
      </c>
      <c r="J2606" s="140">
        <v>2051505.7</v>
      </c>
      <c r="K2606" s="139" t="s">
        <v>5229</v>
      </c>
      <c r="L2606" s="139" t="s">
        <v>7</v>
      </c>
      <c r="M2606" s="202"/>
    </row>
    <row r="2607" spans="1:13" ht="20.100000000000001" customHeight="1" x14ac:dyDescent="0.25">
      <c r="A2607" s="139">
        <v>2989</v>
      </c>
      <c r="B2607" s="139" t="s">
        <v>7835</v>
      </c>
      <c r="C2607" s="139" t="s">
        <v>41</v>
      </c>
      <c r="D2607" s="139">
        <v>2930.96</v>
      </c>
      <c r="E2607" s="139">
        <v>2300</v>
      </c>
      <c r="F2607" s="140">
        <v>6741208</v>
      </c>
      <c r="G2607" s="139">
        <v>0</v>
      </c>
      <c r="H2607" s="140">
        <v>0</v>
      </c>
      <c r="I2607" s="140">
        <v>0</v>
      </c>
      <c r="J2607" s="140">
        <v>6741208</v>
      </c>
      <c r="K2607" s="139" t="s">
        <v>5043</v>
      </c>
      <c r="L2607" s="139" t="s">
        <v>7</v>
      </c>
      <c r="M2607" s="202"/>
    </row>
    <row r="2608" spans="1:13" ht="20.100000000000001" customHeight="1" x14ac:dyDescent="0.25">
      <c r="A2608" s="139">
        <v>2990</v>
      </c>
      <c r="B2608" s="139" t="s">
        <v>7836</v>
      </c>
      <c r="C2608" s="139" t="s">
        <v>41</v>
      </c>
      <c r="D2608" s="139">
        <v>14760.495000000001</v>
      </c>
      <c r="E2608" s="139">
        <v>2300</v>
      </c>
      <c r="F2608" s="140">
        <v>33949138.5</v>
      </c>
      <c r="G2608" s="139">
        <v>0</v>
      </c>
      <c r="H2608" s="140">
        <v>0</v>
      </c>
      <c r="I2608" s="140">
        <v>0</v>
      </c>
      <c r="J2608" s="140">
        <v>33949138.5</v>
      </c>
      <c r="K2608" s="139" t="s">
        <v>5043</v>
      </c>
      <c r="L2608" s="139" t="s">
        <v>7</v>
      </c>
      <c r="M2608" s="202"/>
    </row>
    <row r="2609" spans="1:13" ht="20.100000000000001" customHeight="1" x14ac:dyDescent="0.25">
      <c r="A2609" s="139">
        <v>2991</v>
      </c>
      <c r="B2609" s="139" t="s">
        <v>7837</v>
      </c>
      <c r="C2609" s="139" t="s">
        <v>41</v>
      </c>
      <c r="D2609" s="139">
        <v>9597.1869999999999</v>
      </c>
      <c r="E2609" s="139">
        <v>2300</v>
      </c>
      <c r="F2609" s="140">
        <v>22073530.100000001</v>
      </c>
      <c r="G2609" s="139">
        <v>0</v>
      </c>
      <c r="H2609" s="140">
        <v>0</v>
      </c>
      <c r="I2609" s="140">
        <v>0</v>
      </c>
      <c r="J2609" s="140">
        <v>22073530.100000001</v>
      </c>
      <c r="K2609" s="139" t="s">
        <v>5043</v>
      </c>
      <c r="L2609" s="139" t="s">
        <v>7</v>
      </c>
      <c r="M2609" s="202"/>
    </row>
    <row r="2610" spans="1:13" ht="20.100000000000001" customHeight="1" x14ac:dyDescent="0.25">
      <c r="A2610" s="139">
        <v>2992</v>
      </c>
      <c r="B2610" s="139" t="s">
        <v>7838</v>
      </c>
      <c r="C2610" s="139" t="s">
        <v>41</v>
      </c>
      <c r="D2610" s="139">
        <v>8133.0460000000003</v>
      </c>
      <c r="E2610" s="139">
        <v>2300</v>
      </c>
      <c r="F2610" s="140">
        <v>18706005.800000001</v>
      </c>
      <c r="G2610" s="139">
        <v>0</v>
      </c>
      <c r="H2610" s="140">
        <v>0</v>
      </c>
      <c r="I2610" s="140">
        <v>0</v>
      </c>
      <c r="J2610" s="140">
        <v>18706005.800000001</v>
      </c>
      <c r="K2610" s="139" t="s">
        <v>5043</v>
      </c>
      <c r="L2610" s="139" t="s">
        <v>7</v>
      </c>
      <c r="M2610" s="202"/>
    </row>
    <row r="2611" spans="1:13" ht="20.100000000000001" customHeight="1" x14ac:dyDescent="0.25">
      <c r="A2611" s="139">
        <v>2993</v>
      </c>
      <c r="B2611" s="139" t="s">
        <v>7839</v>
      </c>
      <c r="C2611" s="139" t="s">
        <v>41</v>
      </c>
      <c r="D2611" s="139">
        <v>11935.695</v>
      </c>
      <c r="E2611" s="139">
        <v>2300</v>
      </c>
      <c r="F2611" s="140">
        <v>27452098.5</v>
      </c>
      <c r="G2611" s="139">
        <v>0</v>
      </c>
      <c r="H2611" s="140">
        <v>0</v>
      </c>
      <c r="I2611" s="140">
        <v>0</v>
      </c>
      <c r="J2611" s="140">
        <v>27452098.5</v>
      </c>
      <c r="K2611" s="139" t="s">
        <v>5043</v>
      </c>
      <c r="L2611" s="139" t="s">
        <v>7</v>
      </c>
      <c r="M2611" s="202"/>
    </row>
    <row r="2612" spans="1:13" ht="20.100000000000001" customHeight="1" x14ac:dyDescent="0.25">
      <c r="A2612" s="139">
        <v>2994</v>
      </c>
      <c r="B2612" s="139" t="s">
        <v>7840</v>
      </c>
      <c r="C2612" s="139" t="s">
        <v>41</v>
      </c>
      <c r="D2612" s="139">
        <v>10198.905000000001</v>
      </c>
      <c r="E2612" s="139">
        <v>2300</v>
      </c>
      <c r="F2612" s="140">
        <v>23457481.5</v>
      </c>
      <c r="G2612" s="139">
        <v>0</v>
      </c>
      <c r="H2612" s="140">
        <v>0</v>
      </c>
      <c r="I2612" s="140">
        <v>0</v>
      </c>
      <c r="J2612" s="140">
        <v>23457481.5</v>
      </c>
      <c r="K2612" s="139" t="s">
        <v>5043</v>
      </c>
      <c r="L2612" s="139" t="s">
        <v>7</v>
      </c>
      <c r="M2612" s="202"/>
    </row>
    <row r="2613" spans="1:13" ht="20.100000000000001" customHeight="1" x14ac:dyDescent="0.25">
      <c r="A2613" s="139">
        <v>2995</v>
      </c>
      <c r="B2613" s="139" t="s">
        <v>7841</v>
      </c>
      <c r="C2613" s="139" t="s">
        <v>41</v>
      </c>
      <c r="D2613" s="139">
        <v>6427.2929999999997</v>
      </c>
      <c r="E2613" s="139">
        <v>2300</v>
      </c>
      <c r="F2613" s="140">
        <v>14782773.9</v>
      </c>
      <c r="G2613" s="139">
        <v>0</v>
      </c>
      <c r="H2613" s="140">
        <v>0</v>
      </c>
      <c r="I2613" s="140">
        <v>0</v>
      </c>
      <c r="J2613" s="140">
        <v>14782773.9</v>
      </c>
      <c r="K2613" s="139" t="s">
        <v>5043</v>
      </c>
      <c r="L2613" s="139" t="s">
        <v>7</v>
      </c>
      <c r="M2613" s="202"/>
    </row>
    <row r="2614" spans="1:13" ht="20.100000000000001" customHeight="1" x14ac:dyDescent="0.25">
      <c r="A2614" s="139">
        <v>2996</v>
      </c>
      <c r="B2614" s="139" t="s">
        <v>7842</v>
      </c>
      <c r="C2614" s="139" t="s">
        <v>41</v>
      </c>
      <c r="D2614" s="139">
        <v>945.39800000000002</v>
      </c>
      <c r="E2614" s="139">
        <v>2300</v>
      </c>
      <c r="F2614" s="140">
        <v>2174415.4</v>
      </c>
      <c r="G2614" s="139">
        <v>0</v>
      </c>
      <c r="H2614" s="140">
        <v>0</v>
      </c>
      <c r="I2614" s="140">
        <v>0</v>
      </c>
      <c r="J2614" s="140">
        <v>2174415.4</v>
      </c>
      <c r="K2614" s="139" t="s">
        <v>5043</v>
      </c>
      <c r="L2614" s="139" t="s">
        <v>7</v>
      </c>
      <c r="M2614" s="202"/>
    </row>
    <row r="2615" spans="1:13" ht="20.100000000000001" customHeight="1" x14ac:dyDescent="0.25">
      <c r="A2615" s="139">
        <v>2997</v>
      </c>
      <c r="B2615" s="139" t="s">
        <v>7843</v>
      </c>
      <c r="C2615" s="139" t="s">
        <v>41</v>
      </c>
      <c r="D2615" s="139">
        <v>2633.2289999999998</v>
      </c>
      <c r="E2615" s="139">
        <v>2300</v>
      </c>
      <c r="F2615" s="140">
        <v>6056426.7000000002</v>
      </c>
      <c r="G2615" s="139">
        <v>0</v>
      </c>
      <c r="H2615" s="140">
        <v>0</v>
      </c>
      <c r="I2615" s="140">
        <v>0</v>
      </c>
      <c r="J2615" s="140">
        <v>6056426.7000000002</v>
      </c>
      <c r="K2615" s="139" t="s">
        <v>5043</v>
      </c>
      <c r="L2615" s="139" t="s">
        <v>7</v>
      </c>
      <c r="M2615" s="202"/>
    </row>
    <row r="2616" spans="1:13" ht="20.100000000000001" customHeight="1" x14ac:dyDescent="0.25">
      <c r="A2616" s="139">
        <v>2998</v>
      </c>
      <c r="B2616" s="139" t="s">
        <v>7844</v>
      </c>
      <c r="C2616" s="139" t="s">
        <v>41</v>
      </c>
      <c r="D2616" s="139">
        <v>56028.042000000001</v>
      </c>
      <c r="E2616" s="139">
        <v>2300</v>
      </c>
      <c r="F2616" s="140">
        <v>1</v>
      </c>
      <c r="G2616" s="139">
        <v>0</v>
      </c>
      <c r="H2616" s="140">
        <v>0</v>
      </c>
      <c r="I2616" s="140">
        <v>0</v>
      </c>
      <c r="J2616" s="140">
        <v>1</v>
      </c>
      <c r="K2616" s="139" t="s">
        <v>4982</v>
      </c>
      <c r="L2616" s="139" t="s">
        <v>7</v>
      </c>
      <c r="M2616" s="202"/>
    </row>
    <row r="2617" spans="1:13" ht="20.100000000000001" customHeight="1" x14ac:dyDescent="0.25">
      <c r="A2617" s="139">
        <v>2999</v>
      </c>
      <c r="B2617" s="139" t="s">
        <v>7845</v>
      </c>
      <c r="C2617" s="139" t="s">
        <v>42</v>
      </c>
      <c r="D2617" s="139">
        <v>10196.636</v>
      </c>
      <c r="E2617" s="139">
        <v>1984</v>
      </c>
      <c r="F2617" s="140">
        <v>20235111</v>
      </c>
      <c r="G2617" s="139">
        <v>0</v>
      </c>
      <c r="H2617" s="140">
        <v>0</v>
      </c>
      <c r="I2617" s="140">
        <v>0</v>
      </c>
      <c r="J2617" s="140">
        <v>20235111</v>
      </c>
      <c r="K2617" s="139" t="s">
        <v>4980</v>
      </c>
      <c r="L2617" s="139" t="s">
        <v>7</v>
      </c>
      <c r="M2617" s="202"/>
    </row>
    <row r="2618" spans="1:13" ht="20.100000000000001" customHeight="1" x14ac:dyDescent="0.25">
      <c r="A2618" s="139">
        <v>3000</v>
      </c>
      <c r="B2618" s="139" t="s">
        <v>7846</v>
      </c>
      <c r="C2618" s="139" t="s">
        <v>43</v>
      </c>
      <c r="D2618" s="139">
        <v>76778.346999999994</v>
      </c>
      <c r="E2618" s="139">
        <v>1295.6199999999999</v>
      </c>
      <c r="F2618" s="140">
        <v>99476000</v>
      </c>
      <c r="G2618" s="139">
        <v>0</v>
      </c>
      <c r="H2618" s="140">
        <v>0</v>
      </c>
      <c r="I2618" s="140">
        <v>0</v>
      </c>
      <c r="J2618" s="140">
        <v>99476000</v>
      </c>
      <c r="K2618" s="139" t="s">
        <v>4980</v>
      </c>
      <c r="L2618" s="139" t="s">
        <v>7</v>
      </c>
      <c r="M2618" s="202"/>
    </row>
    <row r="2619" spans="1:13" ht="20.100000000000001" customHeight="1" x14ac:dyDescent="0.25">
      <c r="A2619" s="139">
        <v>3001</v>
      </c>
      <c r="B2619" s="139" t="s">
        <v>7847</v>
      </c>
      <c r="C2619" s="139" t="s">
        <v>43</v>
      </c>
      <c r="D2619" s="139">
        <v>23221.736000000001</v>
      </c>
      <c r="E2619" s="139">
        <v>1296</v>
      </c>
      <c r="F2619" s="140">
        <v>30087000</v>
      </c>
      <c r="G2619" s="139">
        <v>0</v>
      </c>
      <c r="H2619" s="140">
        <v>0</v>
      </c>
      <c r="I2619" s="140">
        <v>0</v>
      </c>
      <c r="J2619" s="140">
        <v>30087000</v>
      </c>
      <c r="K2619" s="139" t="s">
        <v>4980</v>
      </c>
      <c r="L2619" s="139" t="s">
        <v>7</v>
      </c>
      <c r="M2619" s="202"/>
    </row>
    <row r="2620" spans="1:13" ht="20.100000000000001" customHeight="1" x14ac:dyDescent="0.25">
      <c r="A2620" s="139">
        <v>3002</v>
      </c>
      <c r="B2620" s="139" t="s">
        <v>7848</v>
      </c>
      <c r="C2620" s="139" t="s">
        <v>44</v>
      </c>
      <c r="D2620" s="139">
        <v>690.51</v>
      </c>
      <c r="E2620" s="139">
        <v>1632</v>
      </c>
      <c r="F2620" s="140">
        <v>1126912.32</v>
      </c>
      <c r="G2620" s="139">
        <v>0</v>
      </c>
      <c r="H2620" s="140">
        <v>0</v>
      </c>
      <c r="I2620" s="140">
        <v>0</v>
      </c>
      <c r="J2620" s="140">
        <v>1126912.32</v>
      </c>
      <c r="K2620" s="139" t="s">
        <v>4989</v>
      </c>
      <c r="L2620" s="139" t="s">
        <v>7</v>
      </c>
      <c r="M2620" s="202"/>
    </row>
    <row r="2621" spans="1:13" ht="20.100000000000001" customHeight="1" x14ac:dyDescent="0.25">
      <c r="A2621" s="139">
        <v>3003</v>
      </c>
      <c r="B2621" s="139" t="s">
        <v>7849</v>
      </c>
      <c r="C2621" s="139" t="s">
        <v>44</v>
      </c>
      <c r="D2621" s="139">
        <v>556.46699999999998</v>
      </c>
      <c r="E2621" s="139">
        <v>1632</v>
      </c>
      <c r="F2621" s="140">
        <v>908154.14</v>
      </c>
      <c r="G2621" s="139">
        <v>0</v>
      </c>
      <c r="H2621" s="140">
        <v>0</v>
      </c>
      <c r="I2621" s="140">
        <v>0</v>
      </c>
      <c r="J2621" s="140">
        <v>908154.14</v>
      </c>
      <c r="K2621" s="139" t="s">
        <v>4989</v>
      </c>
      <c r="L2621" s="139" t="s">
        <v>7</v>
      </c>
      <c r="M2621" s="202"/>
    </row>
    <row r="2622" spans="1:13" ht="20.100000000000001" customHeight="1" x14ac:dyDescent="0.25">
      <c r="A2622" s="139">
        <v>3004</v>
      </c>
      <c r="B2622" s="139" t="s">
        <v>7850</v>
      </c>
      <c r="C2622" s="139" t="s">
        <v>44</v>
      </c>
      <c r="D2622" s="139">
        <v>1826.5909999999999</v>
      </c>
      <c r="E2622" s="139">
        <v>1632</v>
      </c>
      <c r="F2622" s="140">
        <v>2980996.51</v>
      </c>
      <c r="G2622" s="139">
        <v>0</v>
      </c>
      <c r="H2622" s="140">
        <v>0</v>
      </c>
      <c r="I2622" s="140">
        <v>0</v>
      </c>
      <c r="J2622" s="140">
        <v>2980996.51</v>
      </c>
      <c r="K2622" s="139" t="s">
        <v>4989</v>
      </c>
      <c r="L2622" s="139" t="s">
        <v>7</v>
      </c>
      <c r="M2622" s="202"/>
    </row>
    <row r="2623" spans="1:13" ht="20.100000000000001" customHeight="1" x14ac:dyDescent="0.25">
      <c r="A2623" s="139">
        <v>3005</v>
      </c>
      <c r="B2623" s="139" t="s">
        <v>7851</v>
      </c>
      <c r="C2623" s="139" t="s">
        <v>44</v>
      </c>
      <c r="D2623" s="139">
        <v>1012.401</v>
      </c>
      <c r="E2623" s="139">
        <v>1632</v>
      </c>
      <c r="F2623" s="140">
        <v>1652238.43</v>
      </c>
      <c r="G2623" s="139">
        <v>0</v>
      </c>
      <c r="H2623" s="140">
        <v>0</v>
      </c>
      <c r="I2623" s="140">
        <v>0</v>
      </c>
      <c r="J2623" s="140">
        <v>1652238.43</v>
      </c>
      <c r="K2623" s="139" t="s">
        <v>4989</v>
      </c>
      <c r="L2623" s="139" t="s">
        <v>7</v>
      </c>
      <c r="M2623" s="202"/>
    </row>
    <row r="2624" spans="1:13" ht="20.100000000000001" customHeight="1" x14ac:dyDescent="0.25">
      <c r="A2624" s="139">
        <v>3006</v>
      </c>
      <c r="B2624" s="139" t="s">
        <v>7852</v>
      </c>
      <c r="C2624" s="139" t="s">
        <v>44</v>
      </c>
      <c r="D2624" s="139">
        <v>303.13299999999998</v>
      </c>
      <c r="E2624" s="139">
        <v>1632</v>
      </c>
      <c r="F2624" s="140">
        <v>494713.06</v>
      </c>
      <c r="G2624" s="139">
        <v>0</v>
      </c>
      <c r="H2624" s="140">
        <v>0</v>
      </c>
      <c r="I2624" s="140">
        <v>0</v>
      </c>
      <c r="J2624" s="140">
        <v>494713.06</v>
      </c>
      <c r="K2624" s="139" t="s">
        <v>4989</v>
      </c>
      <c r="L2624" s="139" t="s">
        <v>7</v>
      </c>
      <c r="M2624" s="202"/>
    </row>
    <row r="2625" spans="1:13" ht="20.100000000000001" customHeight="1" x14ac:dyDescent="0.25">
      <c r="A2625" s="139">
        <v>3007</v>
      </c>
      <c r="B2625" s="139" t="s">
        <v>7853</v>
      </c>
      <c r="C2625" s="139" t="s">
        <v>44</v>
      </c>
      <c r="D2625" s="139">
        <v>5591.9859999999999</v>
      </c>
      <c r="E2625" s="139">
        <v>1632</v>
      </c>
      <c r="F2625" s="140">
        <v>9126121.1500000004</v>
      </c>
      <c r="G2625" s="139">
        <v>0</v>
      </c>
      <c r="H2625" s="140">
        <v>0</v>
      </c>
      <c r="I2625" s="140">
        <v>0</v>
      </c>
      <c r="J2625" s="140">
        <v>9126121.1500000004</v>
      </c>
      <c r="K2625" s="139" t="s">
        <v>4989</v>
      </c>
      <c r="L2625" s="139" t="s">
        <v>7</v>
      </c>
      <c r="M2625" s="202"/>
    </row>
    <row r="2626" spans="1:13" ht="20.100000000000001" customHeight="1" x14ac:dyDescent="0.25">
      <c r="A2626" s="139">
        <v>3008</v>
      </c>
      <c r="B2626" s="139" t="s">
        <v>7854</v>
      </c>
      <c r="C2626" s="139" t="s">
        <v>44</v>
      </c>
      <c r="D2626" s="139">
        <v>3612.2829999999999</v>
      </c>
      <c r="E2626" s="139">
        <v>1632</v>
      </c>
      <c r="F2626" s="140">
        <v>5895245.8600000003</v>
      </c>
      <c r="G2626" s="139">
        <v>0</v>
      </c>
      <c r="H2626" s="140">
        <v>0</v>
      </c>
      <c r="I2626" s="140">
        <v>0</v>
      </c>
      <c r="J2626" s="140">
        <v>5895245.8600000003</v>
      </c>
      <c r="K2626" s="139" t="s">
        <v>4989</v>
      </c>
      <c r="L2626" s="139" t="s">
        <v>7</v>
      </c>
      <c r="M2626" s="202"/>
    </row>
    <row r="2627" spans="1:13" ht="20.100000000000001" customHeight="1" x14ac:dyDescent="0.25">
      <c r="A2627" s="139">
        <v>3009</v>
      </c>
      <c r="B2627" s="139" t="s">
        <v>7855</v>
      </c>
      <c r="C2627" s="139" t="s">
        <v>44</v>
      </c>
      <c r="D2627" s="139">
        <v>807.95</v>
      </c>
      <c r="E2627" s="139">
        <v>1632</v>
      </c>
      <c r="F2627" s="140">
        <v>1318574.3999999999</v>
      </c>
      <c r="G2627" s="139">
        <v>0</v>
      </c>
      <c r="H2627" s="140">
        <v>0</v>
      </c>
      <c r="I2627" s="140">
        <v>0</v>
      </c>
      <c r="J2627" s="140">
        <v>1318574.3999999999</v>
      </c>
      <c r="K2627" s="139" t="s">
        <v>4989</v>
      </c>
      <c r="L2627" s="139" t="s">
        <v>7</v>
      </c>
      <c r="M2627" s="202"/>
    </row>
    <row r="2628" spans="1:13" ht="20.100000000000001" customHeight="1" x14ac:dyDescent="0.25">
      <c r="A2628" s="139">
        <v>3010</v>
      </c>
      <c r="B2628" s="139" t="s">
        <v>7856</v>
      </c>
      <c r="C2628" s="139" t="s">
        <v>44</v>
      </c>
      <c r="D2628" s="139">
        <v>3964.877</v>
      </c>
      <c r="E2628" s="139">
        <v>1632</v>
      </c>
      <c r="F2628" s="140">
        <v>6470679.2599999998</v>
      </c>
      <c r="G2628" s="139">
        <v>0</v>
      </c>
      <c r="H2628" s="140">
        <v>0</v>
      </c>
      <c r="I2628" s="140">
        <v>0</v>
      </c>
      <c r="J2628" s="140">
        <v>6470679.2599999998</v>
      </c>
      <c r="K2628" s="139" t="s">
        <v>4980</v>
      </c>
      <c r="L2628" s="139" t="s">
        <v>7</v>
      </c>
      <c r="M2628" s="202"/>
    </row>
    <row r="2629" spans="1:13" ht="20.100000000000001" customHeight="1" x14ac:dyDescent="0.25">
      <c r="A2629" s="139">
        <v>3011</v>
      </c>
      <c r="B2629" s="139" t="s">
        <v>7857</v>
      </c>
      <c r="C2629" s="139" t="s">
        <v>44</v>
      </c>
      <c r="D2629" s="139">
        <v>5343.2380000000003</v>
      </c>
      <c r="E2629" s="139">
        <v>1632</v>
      </c>
      <c r="F2629" s="140">
        <v>8720164.4199999999</v>
      </c>
      <c r="G2629" s="139">
        <v>0</v>
      </c>
      <c r="H2629" s="140">
        <v>0</v>
      </c>
      <c r="I2629" s="140">
        <v>0</v>
      </c>
      <c r="J2629" s="140">
        <v>8720164.4199999999</v>
      </c>
      <c r="K2629" s="139" t="s">
        <v>4980</v>
      </c>
      <c r="L2629" s="139" t="s">
        <v>7</v>
      </c>
      <c r="M2629" s="202"/>
    </row>
    <row r="2630" spans="1:13" ht="20.100000000000001" customHeight="1" x14ac:dyDescent="0.25">
      <c r="A2630" s="139">
        <v>3012</v>
      </c>
      <c r="B2630" s="139" t="s">
        <v>7858</v>
      </c>
      <c r="C2630" s="139" t="s">
        <v>44</v>
      </c>
      <c r="D2630" s="139">
        <v>470.35</v>
      </c>
      <c r="E2630" s="139">
        <v>1632</v>
      </c>
      <c r="F2630" s="140">
        <v>767611.2</v>
      </c>
      <c r="G2630" s="139">
        <v>0</v>
      </c>
      <c r="H2630" s="140">
        <v>0</v>
      </c>
      <c r="I2630" s="140">
        <v>0</v>
      </c>
      <c r="J2630" s="140">
        <v>767611.2</v>
      </c>
      <c r="K2630" s="139" t="s">
        <v>4980</v>
      </c>
      <c r="L2630" s="139" t="s">
        <v>7</v>
      </c>
      <c r="M2630" s="202"/>
    </row>
    <row r="2631" spans="1:13" ht="20.100000000000001" customHeight="1" x14ac:dyDescent="0.25">
      <c r="A2631" s="139">
        <v>3013</v>
      </c>
      <c r="B2631" s="139" t="s">
        <v>7859</v>
      </c>
      <c r="C2631" s="139" t="s">
        <v>44</v>
      </c>
      <c r="D2631" s="139">
        <v>805.62400000000002</v>
      </c>
      <c r="E2631" s="139">
        <v>1632</v>
      </c>
      <c r="F2631" s="140">
        <v>1314778.3700000001</v>
      </c>
      <c r="G2631" s="139">
        <v>0</v>
      </c>
      <c r="H2631" s="140">
        <v>0</v>
      </c>
      <c r="I2631" s="140">
        <v>0</v>
      </c>
      <c r="J2631" s="140">
        <v>1314778.3700000001</v>
      </c>
      <c r="K2631" s="139" t="s">
        <v>4980</v>
      </c>
      <c r="L2631" s="139" t="s">
        <v>7</v>
      </c>
      <c r="M2631" s="202"/>
    </row>
    <row r="2632" spans="1:13" ht="20.100000000000001" customHeight="1" x14ac:dyDescent="0.25">
      <c r="A2632" s="139">
        <v>3014</v>
      </c>
      <c r="B2632" s="139" t="s">
        <v>7860</v>
      </c>
      <c r="C2632" s="139" t="s">
        <v>44</v>
      </c>
      <c r="D2632" s="139">
        <v>8586.277</v>
      </c>
      <c r="E2632" s="139">
        <v>1632</v>
      </c>
      <c r="F2632" s="140">
        <v>14012804.060000001</v>
      </c>
      <c r="G2632" s="139">
        <v>0</v>
      </c>
      <c r="H2632" s="140">
        <v>0</v>
      </c>
      <c r="I2632" s="140">
        <v>0</v>
      </c>
      <c r="J2632" s="140">
        <v>14012804.060000001</v>
      </c>
      <c r="K2632" s="139" t="s">
        <v>4980</v>
      </c>
      <c r="L2632" s="139" t="s">
        <v>7</v>
      </c>
      <c r="M2632" s="202"/>
    </row>
    <row r="2633" spans="1:13" ht="20.100000000000001" customHeight="1" x14ac:dyDescent="0.25">
      <c r="A2633" s="139">
        <v>3015</v>
      </c>
      <c r="B2633" s="139" t="s">
        <v>7861</v>
      </c>
      <c r="C2633" s="139" t="s">
        <v>44</v>
      </c>
      <c r="D2633" s="139">
        <v>11884.891</v>
      </c>
      <c r="E2633" s="139">
        <v>1632</v>
      </c>
      <c r="F2633" s="140">
        <v>19396142.109999999</v>
      </c>
      <c r="G2633" s="139">
        <v>0</v>
      </c>
      <c r="H2633" s="140">
        <v>0</v>
      </c>
      <c r="I2633" s="140">
        <v>0</v>
      </c>
      <c r="J2633" s="140">
        <v>19396142.109999999</v>
      </c>
      <c r="K2633" s="139" t="s">
        <v>4980</v>
      </c>
      <c r="L2633" s="139" t="s">
        <v>7</v>
      </c>
      <c r="M2633" s="202"/>
    </row>
    <row r="2634" spans="1:13" ht="20.100000000000001" customHeight="1" x14ac:dyDescent="0.25">
      <c r="A2634" s="139">
        <v>3016</v>
      </c>
      <c r="B2634" s="139" t="s">
        <v>7862</v>
      </c>
      <c r="C2634" s="139" t="s">
        <v>44</v>
      </c>
      <c r="D2634" s="139">
        <v>1069.9739999999999</v>
      </c>
      <c r="E2634" s="139">
        <v>1632</v>
      </c>
      <c r="F2634" s="140">
        <v>1746197.57</v>
      </c>
      <c r="G2634" s="139">
        <v>0</v>
      </c>
      <c r="H2634" s="140">
        <v>0</v>
      </c>
      <c r="I2634" s="140">
        <v>0</v>
      </c>
      <c r="J2634" s="140">
        <v>1746197.57</v>
      </c>
      <c r="K2634" s="139" t="s">
        <v>4980</v>
      </c>
      <c r="L2634" s="139" t="s">
        <v>7</v>
      </c>
      <c r="M2634" s="202"/>
    </row>
    <row r="2635" spans="1:13" ht="20.100000000000001" customHeight="1" x14ac:dyDescent="0.25">
      <c r="A2635" s="139">
        <v>3017</v>
      </c>
      <c r="B2635" s="139" t="s">
        <v>7863</v>
      </c>
      <c r="C2635" s="139" t="s">
        <v>44</v>
      </c>
      <c r="D2635" s="139">
        <v>6083.3559999999998</v>
      </c>
      <c r="E2635" s="139">
        <v>1632</v>
      </c>
      <c r="F2635" s="140">
        <v>9928036.9900000002</v>
      </c>
      <c r="G2635" s="139">
        <v>0</v>
      </c>
      <c r="H2635" s="140">
        <v>0</v>
      </c>
      <c r="I2635" s="140">
        <v>0</v>
      </c>
      <c r="J2635" s="140">
        <v>9928036.9900000002</v>
      </c>
      <c r="K2635" s="139" t="s">
        <v>4978</v>
      </c>
      <c r="L2635" s="139" t="s">
        <v>7</v>
      </c>
      <c r="M2635" s="202"/>
    </row>
    <row r="2636" spans="1:13" ht="20.100000000000001" customHeight="1" x14ac:dyDescent="0.25">
      <c r="A2636" s="139">
        <v>3018</v>
      </c>
      <c r="B2636" s="139" t="s">
        <v>7864</v>
      </c>
      <c r="C2636" s="139" t="s">
        <v>44</v>
      </c>
      <c r="D2636" s="139">
        <v>3554.6219999999998</v>
      </c>
      <c r="E2636" s="139">
        <v>1632</v>
      </c>
      <c r="F2636" s="140">
        <v>5801143.0999999996</v>
      </c>
      <c r="G2636" s="139">
        <v>0</v>
      </c>
      <c r="H2636" s="140">
        <v>0</v>
      </c>
      <c r="I2636" s="140">
        <v>0</v>
      </c>
      <c r="J2636" s="140">
        <v>5801143.0999999996</v>
      </c>
      <c r="K2636" s="139" t="s">
        <v>4978</v>
      </c>
      <c r="L2636" s="139" t="s">
        <v>7</v>
      </c>
      <c r="M2636" s="202"/>
    </row>
    <row r="2637" spans="1:13" ht="20.100000000000001" customHeight="1" x14ac:dyDescent="0.25">
      <c r="A2637" s="139">
        <v>3019</v>
      </c>
      <c r="B2637" s="139" t="s">
        <v>7865</v>
      </c>
      <c r="C2637" s="139" t="s">
        <v>44</v>
      </c>
      <c r="D2637" s="139">
        <v>2142.21</v>
      </c>
      <c r="E2637" s="139">
        <v>1632</v>
      </c>
      <c r="F2637" s="140">
        <v>3496086.72</v>
      </c>
      <c r="G2637" s="139">
        <v>0</v>
      </c>
      <c r="H2637" s="140">
        <v>0</v>
      </c>
      <c r="I2637" s="140">
        <v>0</v>
      </c>
      <c r="J2637" s="140">
        <v>3496086.72</v>
      </c>
      <c r="K2637" s="139" t="s">
        <v>5229</v>
      </c>
      <c r="L2637" s="139" t="s">
        <v>7</v>
      </c>
      <c r="M2637" s="202"/>
    </row>
    <row r="2638" spans="1:13" ht="20.100000000000001" customHeight="1" x14ac:dyDescent="0.25">
      <c r="A2638" s="139">
        <v>3020</v>
      </c>
      <c r="B2638" s="139" t="s">
        <v>7866</v>
      </c>
      <c r="C2638" s="139" t="s">
        <v>44</v>
      </c>
      <c r="D2638" s="139">
        <v>331.19200000000001</v>
      </c>
      <c r="E2638" s="139">
        <v>1632</v>
      </c>
      <c r="F2638" s="140">
        <v>540505.34</v>
      </c>
      <c r="G2638" s="139">
        <v>0</v>
      </c>
      <c r="H2638" s="140">
        <v>0</v>
      </c>
      <c r="I2638" s="140">
        <v>0</v>
      </c>
      <c r="J2638" s="140">
        <v>540505.34</v>
      </c>
      <c r="K2638" s="139" t="s">
        <v>5229</v>
      </c>
      <c r="L2638" s="139" t="s">
        <v>7</v>
      </c>
      <c r="M2638" s="202"/>
    </row>
    <row r="2639" spans="1:13" ht="20.100000000000001" customHeight="1" x14ac:dyDescent="0.25">
      <c r="A2639" s="139">
        <v>3021</v>
      </c>
      <c r="B2639" s="139" t="s">
        <v>7867</v>
      </c>
      <c r="C2639" s="139" t="s">
        <v>44</v>
      </c>
      <c r="D2639" s="139">
        <v>52957.267999999996</v>
      </c>
      <c r="E2639" s="139">
        <v>0</v>
      </c>
      <c r="F2639" s="140">
        <v>1</v>
      </c>
      <c r="G2639" s="139">
        <v>0</v>
      </c>
      <c r="H2639" s="140">
        <v>0</v>
      </c>
      <c r="I2639" s="140">
        <v>0</v>
      </c>
      <c r="J2639" s="140">
        <v>1</v>
      </c>
      <c r="K2639" s="139" t="s">
        <v>4982</v>
      </c>
      <c r="L2639" s="139" t="s">
        <v>7</v>
      </c>
      <c r="M2639" s="202"/>
    </row>
    <row r="2640" spans="1:13" ht="20.100000000000001" customHeight="1" x14ac:dyDescent="0.25">
      <c r="A2640" s="139">
        <v>3022</v>
      </c>
      <c r="B2640" s="139" t="s">
        <v>7868</v>
      </c>
      <c r="C2640" s="139" t="s">
        <v>45</v>
      </c>
      <c r="D2640" s="139">
        <v>1406.1980000000001</v>
      </c>
      <c r="E2640" s="139">
        <v>731</v>
      </c>
      <c r="F2640" s="140">
        <v>1027930.74</v>
      </c>
      <c r="G2640" s="139">
        <v>0</v>
      </c>
      <c r="H2640" s="140">
        <v>0</v>
      </c>
      <c r="I2640" s="140">
        <v>0</v>
      </c>
      <c r="J2640" s="140">
        <v>1027930.74</v>
      </c>
      <c r="K2640" s="139" t="s">
        <v>4982</v>
      </c>
      <c r="L2640" s="139" t="s">
        <v>7</v>
      </c>
      <c r="M2640" s="202"/>
    </row>
    <row r="2641" spans="1:13" ht="20.100000000000001" customHeight="1" x14ac:dyDescent="0.25">
      <c r="A2641" s="139">
        <v>3024</v>
      </c>
      <c r="B2641" s="139" t="s">
        <v>7869</v>
      </c>
      <c r="C2641" s="139" t="s">
        <v>46</v>
      </c>
      <c r="D2641" s="139">
        <v>4.3780000000000001</v>
      </c>
      <c r="E2641" s="139">
        <v>1500</v>
      </c>
      <c r="F2641" s="140">
        <v>6570</v>
      </c>
      <c r="G2641" s="139">
        <v>0</v>
      </c>
      <c r="H2641" s="140">
        <v>0</v>
      </c>
      <c r="I2641" s="140">
        <v>0</v>
      </c>
      <c r="J2641" s="140">
        <v>6570</v>
      </c>
      <c r="K2641" s="139" t="s">
        <v>4980</v>
      </c>
      <c r="L2641" s="139" t="s">
        <v>7</v>
      </c>
      <c r="M2641" s="202"/>
    </row>
    <row r="2642" spans="1:13" ht="20.100000000000001" customHeight="1" x14ac:dyDescent="0.25">
      <c r="A2642" s="139">
        <v>3025</v>
      </c>
      <c r="B2642" s="139" t="s">
        <v>7870</v>
      </c>
      <c r="C2642" s="139" t="s">
        <v>47</v>
      </c>
      <c r="D2642" s="139">
        <v>25.196999999999999</v>
      </c>
      <c r="E2642" s="139">
        <v>2536</v>
      </c>
      <c r="F2642" s="140">
        <v>63899.59</v>
      </c>
      <c r="G2642" s="139">
        <v>0</v>
      </c>
      <c r="H2642" s="140">
        <v>0</v>
      </c>
      <c r="I2642" s="140">
        <v>0</v>
      </c>
      <c r="J2642" s="140">
        <v>63899.59</v>
      </c>
      <c r="K2642" s="139" t="s">
        <v>5010</v>
      </c>
      <c r="L2642" s="139" t="s">
        <v>7</v>
      </c>
      <c r="M2642" s="202"/>
    </row>
    <row r="2643" spans="1:13" ht="20.100000000000001" customHeight="1" x14ac:dyDescent="0.25">
      <c r="A2643" s="139">
        <v>3026</v>
      </c>
      <c r="B2643" s="139" t="s">
        <v>7871</v>
      </c>
      <c r="C2643" s="139" t="s">
        <v>48</v>
      </c>
      <c r="D2643" s="139">
        <v>4459.62</v>
      </c>
      <c r="E2643" s="139">
        <v>1340</v>
      </c>
      <c r="F2643" s="140">
        <v>5975890.7999999998</v>
      </c>
      <c r="G2643" s="139">
        <v>0</v>
      </c>
      <c r="H2643" s="140">
        <v>0</v>
      </c>
      <c r="I2643" s="140">
        <v>0</v>
      </c>
      <c r="J2643" s="140">
        <v>5975890.7999999998</v>
      </c>
      <c r="K2643" s="139" t="s">
        <v>4982</v>
      </c>
      <c r="L2643" s="139" t="s">
        <v>7</v>
      </c>
      <c r="M2643" s="202"/>
    </row>
    <row r="2644" spans="1:13" ht="20.100000000000001" customHeight="1" x14ac:dyDescent="0.25">
      <c r="A2644" s="139">
        <v>3027</v>
      </c>
      <c r="B2644" s="139" t="s">
        <v>7872</v>
      </c>
      <c r="C2644" s="139" t="s">
        <v>49</v>
      </c>
      <c r="D2644" s="139">
        <v>1490.556</v>
      </c>
      <c r="E2644" s="139">
        <v>657</v>
      </c>
      <c r="F2644" s="140">
        <v>979295.29</v>
      </c>
      <c r="G2644" s="139">
        <v>0</v>
      </c>
      <c r="H2644" s="140">
        <v>0</v>
      </c>
      <c r="I2644" s="140">
        <v>0</v>
      </c>
      <c r="J2644" s="140">
        <v>979295.29</v>
      </c>
      <c r="K2644" s="139" t="s">
        <v>4989</v>
      </c>
      <c r="L2644" s="139" t="s">
        <v>7</v>
      </c>
      <c r="M2644" s="202"/>
    </row>
    <row r="2645" spans="1:13" ht="20.100000000000001" customHeight="1" x14ac:dyDescent="0.25">
      <c r="A2645" s="139">
        <v>3028</v>
      </c>
      <c r="B2645" s="139" t="s">
        <v>7873</v>
      </c>
      <c r="C2645" s="139" t="s">
        <v>49</v>
      </c>
      <c r="D2645" s="139">
        <v>531.60699999999997</v>
      </c>
      <c r="E2645" s="139">
        <v>657</v>
      </c>
      <c r="F2645" s="140">
        <v>349265.8</v>
      </c>
      <c r="G2645" s="139">
        <v>0</v>
      </c>
      <c r="H2645" s="140">
        <v>0</v>
      </c>
      <c r="I2645" s="140">
        <v>0</v>
      </c>
      <c r="J2645" s="140">
        <v>349265.8</v>
      </c>
      <c r="K2645" s="139" t="s">
        <v>4989</v>
      </c>
      <c r="L2645" s="139" t="s">
        <v>7</v>
      </c>
      <c r="M2645" s="202"/>
    </row>
    <row r="2646" spans="1:13" ht="20.100000000000001" customHeight="1" x14ac:dyDescent="0.25">
      <c r="A2646" s="139">
        <v>3029</v>
      </c>
      <c r="B2646" s="139" t="s">
        <v>7874</v>
      </c>
      <c r="C2646" s="139" t="s">
        <v>49</v>
      </c>
      <c r="D2646" s="139">
        <v>1365.4670000000001</v>
      </c>
      <c r="E2646" s="139">
        <v>657</v>
      </c>
      <c r="F2646" s="140">
        <v>897111.82</v>
      </c>
      <c r="G2646" s="139">
        <v>0</v>
      </c>
      <c r="H2646" s="140">
        <v>0</v>
      </c>
      <c r="I2646" s="140">
        <v>0</v>
      </c>
      <c r="J2646" s="140">
        <v>897111.82</v>
      </c>
      <c r="K2646" s="139" t="s">
        <v>4989</v>
      </c>
      <c r="L2646" s="139" t="s">
        <v>7</v>
      </c>
      <c r="M2646" s="202"/>
    </row>
    <row r="2647" spans="1:13" ht="20.100000000000001" customHeight="1" x14ac:dyDescent="0.25">
      <c r="A2647" s="139">
        <v>3030</v>
      </c>
      <c r="B2647" s="139" t="s">
        <v>7875</v>
      </c>
      <c r="C2647" s="139" t="s">
        <v>49</v>
      </c>
      <c r="D2647" s="139">
        <v>85</v>
      </c>
      <c r="E2647" s="139">
        <v>657</v>
      </c>
      <c r="F2647" s="140">
        <v>55845</v>
      </c>
      <c r="G2647" s="139">
        <v>0</v>
      </c>
      <c r="H2647" s="140">
        <v>0</v>
      </c>
      <c r="I2647" s="140">
        <v>0</v>
      </c>
      <c r="J2647" s="140">
        <v>55845</v>
      </c>
      <c r="K2647" s="139" t="s">
        <v>4989</v>
      </c>
      <c r="L2647" s="139" t="s">
        <v>7</v>
      </c>
      <c r="M2647" s="202"/>
    </row>
    <row r="2648" spans="1:13" ht="20.100000000000001" customHeight="1" x14ac:dyDescent="0.25">
      <c r="A2648" s="139">
        <v>3031</v>
      </c>
      <c r="B2648" s="139" t="s">
        <v>7876</v>
      </c>
      <c r="C2648" s="139" t="s">
        <v>49</v>
      </c>
      <c r="D2648" s="139">
        <v>1141.2929999999999</v>
      </c>
      <c r="E2648" s="139">
        <v>657</v>
      </c>
      <c r="F2648" s="140">
        <v>749829.5</v>
      </c>
      <c r="G2648" s="139">
        <v>0</v>
      </c>
      <c r="H2648" s="140">
        <v>0</v>
      </c>
      <c r="I2648" s="140">
        <v>0</v>
      </c>
      <c r="J2648" s="140">
        <v>749829.5</v>
      </c>
      <c r="K2648" s="139" t="s">
        <v>4989</v>
      </c>
      <c r="L2648" s="139" t="s">
        <v>7</v>
      </c>
      <c r="M2648" s="202"/>
    </row>
    <row r="2649" spans="1:13" ht="20.100000000000001" customHeight="1" x14ac:dyDescent="0.25">
      <c r="A2649" s="139">
        <v>3032</v>
      </c>
      <c r="B2649" s="139" t="s">
        <v>7877</v>
      </c>
      <c r="C2649" s="139" t="s">
        <v>49</v>
      </c>
      <c r="D2649" s="139">
        <v>874.41899999999998</v>
      </c>
      <c r="E2649" s="139">
        <v>657</v>
      </c>
      <c r="F2649" s="140">
        <v>574493.28</v>
      </c>
      <c r="G2649" s="139">
        <v>0</v>
      </c>
      <c r="H2649" s="140">
        <v>0</v>
      </c>
      <c r="I2649" s="140">
        <v>0</v>
      </c>
      <c r="J2649" s="140">
        <v>574493.28</v>
      </c>
      <c r="K2649" s="139" t="s">
        <v>4989</v>
      </c>
      <c r="L2649" s="139" t="s">
        <v>7</v>
      </c>
      <c r="M2649" s="202"/>
    </row>
    <row r="2650" spans="1:13" ht="20.100000000000001" customHeight="1" x14ac:dyDescent="0.25">
      <c r="A2650" s="139">
        <v>3033</v>
      </c>
      <c r="B2650" s="139" t="s">
        <v>7878</v>
      </c>
      <c r="C2650" s="139" t="s">
        <v>49</v>
      </c>
      <c r="D2650" s="139">
        <v>111.854</v>
      </c>
      <c r="E2650" s="139">
        <v>657</v>
      </c>
      <c r="F2650" s="140">
        <v>73488.08</v>
      </c>
      <c r="G2650" s="139">
        <v>0</v>
      </c>
      <c r="H2650" s="140">
        <v>0</v>
      </c>
      <c r="I2650" s="140">
        <v>0</v>
      </c>
      <c r="J2650" s="140">
        <v>73488.08</v>
      </c>
      <c r="K2650" s="139" t="s">
        <v>5152</v>
      </c>
      <c r="L2650" s="139" t="s">
        <v>7</v>
      </c>
      <c r="M2650" s="202"/>
    </row>
    <row r="2651" spans="1:13" ht="20.100000000000001" customHeight="1" x14ac:dyDescent="0.25">
      <c r="A2651" s="139">
        <v>3034</v>
      </c>
      <c r="B2651" s="139" t="s">
        <v>7879</v>
      </c>
      <c r="C2651" s="139" t="s">
        <v>49</v>
      </c>
      <c r="D2651" s="139">
        <v>883.91700000000003</v>
      </c>
      <c r="E2651" s="139">
        <v>657</v>
      </c>
      <c r="F2651" s="140">
        <v>580733.47</v>
      </c>
      <c r="G2651" s="139">
        <v>0</v>
      </c>
      <c r="H2651" s="140">
        <v>0</v>
      </c>
      <c r="I2651" s="140">
        <v>0</v>
      </c>
      <c r="J2651" s="140">
        <v>580733.47</v>
      </c>
      <c r="K2651" s="139" t="s">
        <v>5152</v>
      </c>
      <c r="L2651" s="139" t="s">
        <v>7</v>
      </c>
      <c r="M2651" s="202"/>
    </row>
    <row r="2652" spans="1:13" ht="20.100000000000001" customHeight="1" x14ac:dyDescent="0.25">
      <c r="A2652" s="139">
        <v>3035</v>
      </c>
      <c r="B2652" s="139" t="s">
        <v>7880</v>
      </c>
      <c r="C2652" s="139" t="s">
        <v>49</v>
      </c>
      <c r="D2652" s="139">
        <v>168.30199999999999</v>
      </c>
      <c r="E2652" s="139">
        <v>657</v>
      </c>
      <c r="F2652" s="140">
        <v>110574.41</v>
      </c>
      <c r="G2652" s="139">
        <v>0</v>
      </c>
      <c r="H2652" s="140">
        <v>0</v>
      </c>
      <c r="I2652" s="140">
        <v>0</v>
      </c>
      <c r="J2652" s="140">
        <v>110574.41</v>
      </c>
      <c r="K2652" s="139" t="s">
        <v>5152</v>
      </c>
      <c r="L2652" s="139" t="s">
        <v>7</v>
      </c>
      <c r="M2652" s="202"/>
    </row>
    <row r="2653" spans="1:13" ht="20.100000000000001" customHeight="1" x14ac:dyDescent="0.25">
      <c r="A2653" s="139">
        <v>3036</v>
      </c>
      <c r="B2653" s="139" t="s">
        <v>7881</v>
      </c>
      <c r="C2653" s="139" t="s">
        <v>49</v>
      </c>
      <c r="D2653" s="139">
        <v>9069.8639999999996</v>
      </c>
      <c r="E2653" s="139">
        <v>657</v>
      </c>
      <c r="F2653" s="140">
        <v>5958900.6500000004</v>
      </c>
      <c r="G2653" s="139">
        <v>0</v>
      </c>
      <c r="H2653" s="140">
        <v>0</v>
      </c>
      <c r="I2653" s="140">
        <v>0</v>
      </c>
      <c r="J2653" s="140">
        <v>5958900.6500000004</v>
      </c>
      <c r="K2653" s="139" t="s">
        <v>4980</v>
      </c>
      <c r="L2653" s="139" t="s">
        <v>7</v>
      </c>
      <c r="M2653" s="202"/>
    </row>
    <row r="2654" spans="1:13" ht="20.100000000000001" customHeight="1" x14ac:dyDescent="0.25">
      <c r="A2654" s="139">
        <v>3037</v>
      </c>
      <c r="B2654" s="139" t="s">
        <v>7882</v>
      </c>
      <c r="C2654" s="139" t="s">
        <v>49</v>
      </c>
      <c r="D2654" s="139">
        <v>10267.089</v>
      </c>
      <c r="E2654" s="139">
        <v>657</v>
      </c>
      <c r="F2654" s="140">
        <v>6745477.4699999997</v>
      </c>
      <c r="G2654" s="139">
        <v>0</v>
      </c>
      <c r="H2654" s="140">
        <v>0</v>
      </c>
      <c r="I2654" s="140">
        <v>0</v>
      </c>
      <c r="J2654" s="140">
        <v>6745477.4699999997</v>
      </c>
      <c r="K2654" s="139" t="s">
        <v>4980</v>
      </c>
      <c r="L2654" s="139" t="s">
        <v>7</v>
      </c>
      <c r="M2654" s="202"/>
    </row>
    <row r="2655" spans="1:13" ht="20.100000000000001" customHeight="1" x14ac:dyDescent="0.25">
      <c r="A2655" s="139">
        <v>3038</v>
      </c>
      <c r="B2655" s="139" t="s">
        <v>7883</v>
      </c>
      <c r="C2655" s="139" t="s">
        <v>49</v>
      </c>
      <c r="D2655" s="139">
        <v>1257.576</v>
      </c>
      <c r="E2655" s="139">
        <v>657</v>
      </c>
      <c r="F2655" s="140">
        <v>826227.43</v>
      </c>
      <c r="G2655" s="139">
        <v>0</v>
      </c>
      <c r="H2655" s="140">
        <v>0</v>
      </c>
      <c r="I2655" s="140">
        <v>0</v>
      </c>
      <c r="J2655" s="140">
        <v>826227.43</v>
      </c>
      <c r="K2655" s="139" t="s">
        <v>4978</v>
      </c>
      <c r="L2655" s="139" t="s">
        <v>7</v>
      </c>
      <c r="M2655" s="202"/>
    </row>
    <row r="2656" spans="1:13" ht="20.100000000000001" customHeight="1" x14ac:dyDescent="0.25">
      <c r="A2656" s="139">
        <v>3039</v>
      </c>
      <c r="B2656" s="139" t="s">
        <v>7884</v>
      </c>
      <c r="C2656" s="139" t="s">
        <v>49</v>
      </c>
      <c r="D2656" s="139">
        <v>1928.1030000000001</v>
      </c>
      <c r="E2656" s="139">
        <v>657</v>
      </c>
      <c r="F2656" s="140">
        <v>1266763.67</v>
      </c>
      <c r="G2656" s="139">
        <v>0</v>
      </c>
      <c r="H2656" s="140">
        <v>0</v>
      </c>
      <c r="I2656" s="140">
        <v>0</v>
      </c>
      <c r="J2656" s="140">
        <v>1266763.67</v>
      </c>
      <c r="K2656" s="139" t="s">
        <v>4978</v>
      </c>
      <c r="L2656" s="139" t="s">
        <v>7</v>
      </c>
      <c r="M2656" s="202"/>
    </row>
    <row r="2657" spans="1:13" ht="20.100000000000001" customHeight="1" x14ac:dyDescent="0.25">
      <c r="A2657" s="139">
        <v>3040</v>
      </c>
      <c r="B2657" s="139" t="s">
        <v>7885</v>
      </c>
      <c r="C2657" s="139" t="s">
        <v>49</v>
      </c>
      <c r="D2657" s="139">
        <v>1250</v>
      </c>
      <c r="E2657" s="139">
        <v>657</v>
      </c>
      <c r="F2657" s="140">
        <v>821250</v>
      </c>
      <c r="G2657" s="139">
        <v>0</v>
      </c>
      <c r="H2657" s="140">
        <v>0</v>
      </c>
      <c r="I2657" s="140">
        <v>0</v>
      </c>
      <c r="J2657" s="140">
        <v>821250</v>
      </c>
      <c r="K2657" s="139" t="s">
        <v>4978</v>
      </c>
      <c r="L2657" s="139" t="s">
        <v>7</v>
      </c>
      <c r="M2657" s="202"/>
    </row>
    <row r="2658" spans="1:13" ht="20.100000000000001" customHeight="1" x14ac:dyDescent="0.25">
      <c r="A2658" s="139">
        <v>3041</v>
      </c>
      <c r="B2658" s="139" t="s">
        <v>7886</v>
      </c>
      <c r="C2658" s="139" t="s">
        <v>49</v>
      </c>
      <c r="D2658" s="139">
        <v>1260.07</v>
      </c>
      <c r="E2658" s="139">
        <v>657</v>
      </c>
      <c r="F2658" s="140">
        <v>827865.99</v>
      </c>
      <c r="G2658" s="139">
        <v>0</v>
      </c>
      <c r="H2658" s="140">
        <v>0</v>
      </c>
      <c r="I2658" s="140">
        <v>0</v>
      </c>
      <c r="J2658" s="140">
        <v>827865.99</v>
      </c>
      <c r="K2658" s="139" t="s">
        <v>4978</v>
      </c>
      <c r="L2658" s="139" t="s">
        <v>7</v>
      </c>
      <c r="M2658" s="202"/>
    </row>
    <row r="2659" spans="1:13" ht="20.100000000000001" customHeight="1" x14ac:dyDescent="0.25">
      <c r="A2659" s="139">
        <v>3042</v>
      </c>
      <c r="B2659" s="139" t="s">
        <v>7887</v>
      </c>
      <c r="C2659" s="139" t="s">
        <v>49</v>
      </c>
      <c r="D2659" s="139">
        <v>1657.3779999999999</v>
      </c>
      <c r="E2659" s="139">
        <v>657</v>
      </c>
      <c r="F2659" s="140">
        <v>1088897.3500000001</v>
      </c>
      <c r="G2659" s="139">
        <v>0</v>
      </c>
      <c r="H2659" s="140">
        <v>0</v>
      </c>
      <c r="I2659" s="140">
        <v>0</v>
      </c>
      <c r="J2659" s="140">
        <v>1088897.3500000001</v>
      </c>
      <c r="K2659" s="139" t="s">
        <v>4978</v>
      </c>
      <c r="L2659" s="139" t="s">
        <v>7</v>
      </c>
      <c r="M2659" s="202"/>
    </row>
    <row r="2660" spans="1:13" ht="20.100000000000001" customHeight="1" x14ac:dyDescent="0.25">
      <c r="A2660" s="139">
        <v>3043</v>
      </c>
      <c r="B2660" s="139" t="s">
        <v>7888</v>
      </c>
      <c r="C2660" s="139" t="s">
        <v>49</v>
      </c>
      <c r="D2660" s="139">
        <v>1376.1189999999999</v>
      </c>
      <c r="E2660" s="139">
        <v>657</v>
      </c>
      <c r="F2660" s="140">
        <v>904110.18</v>
      </c>
      <c r="G2660" s="139">
        <v>0</v>
      </c>
      <c r="H2660" s="140">
        <v>0</v>
      </c>
      <c r="I2660" s="140">
        <v>0</v>
      </c>
      <c r="J2660" s="140">
        <v>904110.18</v>
      </c>
      <c r="K2660" s="139" t="s">
        <v>4978</v>
      </c>
      <c r="L2660" s="139" t="s">
        <v>7</v>
      </c>
      <c r="M2660" s="202"/>
    </row>
    <row r="2661" spans="1:13" ht="20.100000000000001" customHeight="1" x14ac:dyDescent="0.25">
      <c r="A2661" s="139">
        <v>3044</v>
      </c>
      <c r="B2661" s="139" t="s">
        <v>7889</v>
      </c>
      <c r="C2661" s="139" t="s">
        <v>49</v>
      </c>
      <c r="D2661" s="139">
        <v>1273.9059999999999</v>
      </c>
      <c r="E2661" s="139">
        <v>657</v>
      </c>
      <c r="F2661" s="140">
        <v>836956.24</v>
      </c>
      <c r="G2661" s="139">
        <v>0</v>
      </c>
      <c r="H2661" s="140">
        <v>0</v>
      </c>
      <c r="I2661" s="140">
        <v>0</v>
      </c>
      <c r="J2661" s="140">
        <v>836956.24</v>
      </c>
      <c r="K2661" s="139" t="s">
        <v>4978</v>
      </c>
      <c r="L2661" s="139" t="s">
        <v>7</v>
      </c>
      <c r="M2661" s="202"/>
    </row>
    <row r="2662" spans="1:13" ht="20.100000000000001" customHeight="1" x14ac:dyDescent="0.25">
      <c r="A2662" s="139">
        <v>3045</v>
      </c>
      <c r="B2662" s="139" t="s">
        <v>7890</v>
      </c>
      <c r="C2662" s="139" t="s">
        <v>49</v>
      </c>
      <c r="D2662" s="139">
        <v>53050.866000000002</v>
      </c>
      <c r="E2662" s="139">
        <v>0</v>
      </c>
      <c r="F2662" s="140">
        <v>1</v>
      </c>
      <c r="G2662" s="139">
        <v>0</v>
      </c>
      <c r="H2662" s="140">
        <v>0</v>
      </c>
      <c r="I2662" s="140">
        <v>0</v>
      </c>
      <c r="J2662" s="140">
        <v>1</v>
      </c>
      <c r="K2662" s="139" t="s">
        <v>4982</v>
      </c>
      <c r="L2662" s="139" t="s">
        <v>7</v>
      </c>
      <c r="M2662" s="202"/>
    </row>
    <row r="2663" spans="1:13" ht="20.100000000000001" customHeight="1" x14ac:dyDescent="0.25">
      <c r="A2663" s="139">
        <v>3046</v>
      </c>
      <c r="B2663" s="139" t="s">
        <v>7891</v>
      </c>
      <c r="C2663" s="139" t="s">
        <v>50</v>
      </c>
      <c r="D2663" s="139">
        <v>6321.82</v>
      </c>
      <c r="E2663" s="139">
        <v>1364</v>
      </c>
      <c r="F2663" s="140">
        <v>8622962.4800000004</v>
      </c>
      <c r="G2663" s="139">
        <v>0</v>
      </c>
      <c r="H2663" s="140">
        <v>0</v>
      </c>
      <c r="I2663" s="140">
        <v>0</v>
      </c>
      <c r="J2663" s="140">
        <v>8622962.4800000004</v>
      </c>
      <c r="K2663" s="139" t="s">
        <v>5152</v>
      </c>
      <c r="L2663" s="139" t="s">
        <v>7</v>
      </c>
      <c r="M2663" s="202"/>
    </row>
    <row r="2664" spans="1:13" ht="20.100000000000001" customHeight="1" x14ac:dyDescent="0.25">
      <c r="A2664" s="139">
        <v>3047</v>
      </c>
      <c r="B2664" s="139" t="s">
        <v>7892</v>
      </c>
      <c r="C2664" s="139" t="s">
        <v>51</v>
      </c>
      <c r="D2664" s="139">
        <v>351.33</v>
      </c>
      <c r="E2664" s="139">
        <v>1397</v>
      </c>
      <c r="F2664" s="140">
        <v>490808.01</v>
      </c>
      <c r="G2664" s="139">
        <v>0</v>
      </c>
      <c r="H2664" s="140">
        <v>0</v>
      </c>
      <c r="I2664" s="140">
        <v>0</v>
      </c>
      <c r="J2664" s="140">
        <v>490808.01</v>
      </c>
      <c r="K2664" s="139" t="s">
        <v>4978</v>
      </c>
      <c r="L2664" s="139" t="s">
        <v>7</v>
      </c>
      <c r="M2664" s="202"/>
    </row>
    <row r="2665" spans="1:13" ht="20.100000000000001" customHeight="1" x14ac:dyDescent="0.25">
      <c r="A2665" s="139">
        <v>3048</v>
      </c>
      <c r="B2665" s="139" t="s">
        <v>7893</v>
      </c>
      <c r="C2665" s="139" t="s">
        <v>52</v>
      </c>
      <c r="D2665" s="139">
        <v>17089.77</v>
      </c>
      <c r="E2665" s="139">
        <v>1397</v>
      </c>
      <c r="F2665" s="140">
        <v>23874408.690000001</v>
      </c>
      <c r="G2665" s="139">
        <v>0</v>
      </c>
      <c r="H2665" s="140">
        <v>0</v>
      </c>
      <c r="I2665" s="140">
        <v>0</v>
      </c>
      <c r="J2665" s="140">
        <v>23874408.690000001</v>
      </c>
      <c r="K2665" s="139" t="s">
        <v>5155</v>
      </c>
      <c r="L2665" s="139" t="s">
        <v>7</v>
      </c>
      <c r="M2665" s="202"/>
    </row>
    <row r="2666" spans="1:13" ht="20.100000000000001" customHeight="1" x14ac:dyDescent="0.25">
      <c r="A2666" s="139">
        <v>3049</v>
      </c>
      <c r="B2666" s="139" t="s">
        <v>7894</v>
      </c>
      <c r="C2666" s="139" t="s">
        <v>53</v>
      </c>
      <c r="D2666" s="139">
        <v>517.80999999999995</v>
      </c>
      <c r="E2666" s="139">
        <v>3286</v>
      </c>
      <c r="F2666" s="140">
        <v>1701523.66</v>
      </c>
      <c r="G2666" s="139">
        <v>0</v>
      </c>
      <c r="H2666" s="140">
        <v>0</v>
      </c>
      <c r="I2666" s="140">
        <v>0</v>
      </c>
      <c r="J2666" s="140">
        <v>1701523.66</v>
      </c>
      <c r="K2666" s="139" t="s">
        <v>4978</v>
      </c>
      <c r="L2666" s="139" t="s">
        <v>7</v>
      </c>
      <c r="M2666" s="202"/>
    </row>
    <row r="2667" spans="1:13" ht="20.100000000000001" customHeight="1" x14ac:dyDescent="0.25">
      <c r="A2667" s="139">
        <v>3050</v>
      </c>
      <c r="B2667" s="139" t="s">
        <v>7895</v>
      </c>
      <c r="C2667" s="139" t="s">
        <v>53</v>
      </c>
      <c r="D2667" s="139">
        <v>2960.57</v>
      </c>
      <c r="E2667" s="139">
        <v>3472</v>
      </c>
      <c r="F2667" s="140">
        <v>10279099.039999999</v>
      </c>
      <c r="G2667" s="139">
        <v>0</v>
      </c>
      <c r="H2667" s="140">
        <v>0</v>
      </c>
      <c r="I2667" s="140">
        <v>0</v>
      </c>
      <c r="J2667" s="140">
        <v>10279099.039999999</v>
      </c>
      <c r="K2667" s="139" t="s">
        <v>4978</v>
      </c>
      <c r="L2667" s="139" t="s">
        <v>7</v>
      </c>
      <c r="M2667" s="202"/>
    </row>
    <row r="2668" spans="1:13" ht="20.100000000000001" customHeight="1" x14ac:dyDescent="0.25">
      <c r="A2668" s="139">
        <v>3051</v>
      </c>
      <c r="B2668" s="139" t="s">
        <v>7896</v>
      </c>
      <c r="C2668" s="139" t="s">
        <v>54</v>
      </c>
      <c r="D2668" s="139">
        <v>246.7</v>
      </c>
      <c r="E2668" s="139">
        <v>1701</v>
      </c>
      <c r="F2668" s="140">
        <v>419636.7</v>
      </c>
      <c r="G2668" s="139">
        <v>0</v>
      </c>
      <c r="H2668" s="140">
        <v>0</v>
      </c>
      <c r="I2668" s="140">
        <v>0</v>
      </c>
      <c r="J2668" s="140">
        <v>419636.7</v>
      </c>
      <c r="K2668" s="139" t="s">
        <v>4978</v>
      </c>
      <c r="L2668" s="139" t="s">
        <v>7</v>
      </c>
      <c r="M2668" s="202"/>
    </row>
    <row r="2669" spans="1:13" ht="20.100000000000001" customHeight="1" x14ac:dyDescent="0.25">
      <c r="A2669" s="139">
        <v>3052</v>
      </c>
      <c r="B2669" s="139" t="s">
        <v>7897</v>
      </c>
      <c r="C2669" s="139" t="s">
        <v>54</v>
      </c>
      <c r="D2669" s="139">
        <v>242.22</v>
      </c>
      <c r="E2669" s="139">
        <v>1701</v>
      </c>
      <c r="F2669" s="140">
        <v>412016.22</v>
      </c>
      <c r="G2669" s="139">
        <v>0</v>
      </c>
      <c r="H2669" s="140">
        <v>0</v>
      </c>
      <c r="I2669" s="140">
        <v>0</v>
      </c>
      <c r="J2669" s="140">
        <v>412016.22</v>
      </c>
      <c r="K2669" s="139" t="s">
        <v>4978</v>
      </c>
      <c r="L2669" s="139" t="s">
        <v>7</v>
      </c>
      <c r="M2669" s="202"/>
    </row>
    <row r="2670" spans="1:13" ht="20.100000000000001" customHeight="1" x14ac:dyDescent="0.25">
      <c r="A2670" s="139">
        <v>3053</v>
      </c>
      <c r="B2670" s="139" t="s">
        <v>7898</v>
      </c>
      <c r="C2670" s="139" t="s">
        <v>55</v>
      </c>
      <c r="D2670" s="139">
        <v>2660.1579999999999</v>
      </c>
      <c r="E2670" s="139">
        <v>1500</v>
      </c>
      <c r="F2670" s="140">
        <v>3990237</v>
      </c>
      <c r="G2670" s="139">
        <v>0</v>
      </c>
      <c r="H2670" s="140">
        <v>0</v>
      </c>
      <c r="I2670" s="140">
        <v>0</v>
      </c>
      <c r="J2670" s="140">
        <v>3990237</v>
      </c>
      <c r="K2670" s="139" t="s">
        <v>4978</v>
      </c>
      <c r="L2670" s="139" t="s">
        <v>7</v>
      </c>
      <c r="M2670" s="202"/>
    </row>
    <row r="2671" spans="1:13" ht="20.100000000000001" customHeight="1" x14ac:dyDescent="0.25">
      <c r="A2671" s="139">
        <v>3054</v>
      </c>
      <c r="B2671" s="139" t="s">
        <v>7899</v>
      </c>
      <c r="C2671" s="139" t="s">
        <v>55</v>
      </c>
      <c r="D2671" s="139">
        <v>8867.1929999999993</v>
      </c>
      <c r="E2671" s="139">
        <v>1500</v>
      </c>
      <c r="F2671" s="140">
        <v>13300789.5</v>
      </c>
      <c r="G2671" s="139">
        <v>0</v>
      </c>
      <c r="H2671" s="140">
        <v>0</v>
      </c>
      <c r="I2671" s="140">
        <v>0</v>
      </c>
      <c r="J2671" s="140">
        <v>13300789.5</v>
      </c>
      <c r="K2671" s="139" t="s">
        <v>4980</v>
      </c>
      <c r="L2671" s="139" t="s">
        <v>7</v>
      </c>
      <c r="M2671" s="202"/>
    </row>
    <row r="2672" spans="1:13" ht="20.100000000000001" customHeight="1" x14ac:dyDescent="0.25">
      <c r="A2672" s="139">
        <v>3055</v>
      </c>
      <c r="B2672" s="139" t="s">
        <v>7900</v>
      </c>
      <c r="C2672" s="139" t="s">
        <v>55</v>
      </c>
      <c r="D2672" s="139">
        <v>730.48900000000003</v>
      </c>
      <c r="E2672" s="139">
        <v>1500</v>
      </c>
      <c r="F2672" s="140">
        <v>1095733.5</v>
      </c>
      <c r="G2672" s="139">
        <v>0</v>
      </c>
      <c r="H2672" s="140">
        <v>0</v>
      </c>
      <c r="I2672" s="140">
        <v>0</v>
      </c>
      <c r="J2672" s="140">
        <v>1095733.5</v>
      </c>
      <c r="K2672" s="139" t="s">
        <v>5028</v>
      </c>
      <c r="L2672" s="139" t="s">
        <v>7</v>
      </c>
      <c r="M2672" s="202"/>
    </row>
    <row r="2673" spans="1:13" ht="20.100000000000001" customHeight="1" x14ac:dyDescent="0.25">
      <c r="A2673" s="139">
        <v>3056</v>
      </c>
      <c r="B2673" s="139" t="s">
        <v>7901</v>
      </c>
      <c r="C2673" s="139" t="s">
        <v>55</v>
      </c>
      <c r="D2673" s="139">
        <v>40322.004999999997</v>
      </c>
      <c r="E2673" s="139">
        <v>1500</v>
      </c>
      <c r="F2673" s="140">
        <v>1</v>
      </c>
      <c r="G2673" s="139">
        <v>0</v>
      </c>
      <c r="H2673" s="140">
        <v>0</v>
      </c>
      <c r="I2673" s="140">
        <v>0</v>
      </c>
      <c r="J2673" s="140">
        <v>1</v>
      </c>
      <c r="K2673" s="139" t="s">
        <v>4982</v>
      </c>
      <c r="L2673" s="139" t="s">
        <v>7</v>
      </c>
      <c r="M2673" s="202"/>
    </row>
    <row r="2674" spans="1:13" ht="20.100000000000001" customHeight="1" x14ac:dyDescent="0.25">
      <c r="A2674" s="139">
        <v>3057</v>
      </c>
      <c r="B2674" s="139" t="s">
        <v>7902</v>
      </c>
      <c r="C2674" s="139" t="s">
        <v>56</v>
      </c>
      <c r="D2674" s="139">
        <v>412.48099999999999</v>
      </c>
      <c r="E2674" s="139">
        <v>4385</v>
      </c>
      <c r="F2674" s="140">
        <v>1808729.19</v>
      </c>
      <c r="G2674" s="139">
        <v>0</v>
      </c>
      <c r="H2674" s="140">
        <v>0</v>
      </c>
      <c r="I2674" s="140">
        <v>0</v>
      </c>
      <c r="J2674" s="140">
        <v>1808729.19</v>
      </c>
      <c r="K2674" s="139" t="s">
        <v>4982</v>
      </c>
      <c r="L2674" s="139" t="s">
        <v>7</v>
      </c>
      <c r="M2674" s="202"/>
    </row>
    <row r="2675" spans="1:13" ht="20.100000000000001" customHeight="1" x14ac:dyDescent="0.25">
      <c r="A2675" s="139">
        <v>3059</v>
      </c>
      <c r="B2675" s="139" t="s">
        <v>7903</v>
      </c>
      <c r="C2675" s="139" t="s">
        <v>42</v>
      </c>
      <c r="D2675" s="139">
        <v>10000</v>
      </c>
      <c r="E2675" s="139">
        <v>1984</v>
      </c>
      <c r="F2675" s="140">
        <v>19844889</v>
      </c>
      <c r="G2675" s="139">
        <v>0</v>
      </c>
      <c r="H2675" s="140">
        <v>0</v>
      </c>
      <c r="I2675" s="140">
        <v>0</v>
      </c>
      <c r="J2675" s="140">
        <v>19844889</v>
      </c>
      <c r="K2675" s="139" t="s">
        <v>4980</v>
      </c>
      <c r="L2675" s="139" t="s">
        <v>7</v>
      </c>
      <c r="M2675" s="202"/>
    </row>
    <row r="2676" spans="1:13" ht="20.100000000000001" customHeight="1" x14ac:dyDescent="0.25">
      <c r="A2676" s="139">
        <v>3060</v>
      </c>
      <c r="B2676" s="139" t="s">
        <v>7904</v>
      </c>
      <c r="C2676" s="139" t="s">
        <v>57</v>
      </c>
      <c r="D2676" s="139">
        <v>1603.05</v>
      </c>
      <c r="E2676" s="139">
        <v>41</v>
      </c>
      <c r="F2676" s="140">
        <v>65725.05</v>
      </c>
      <c r="G2676" s="139">
        <v>0</v>
      </c>
      <c r="H2676" s="140">
        <v>0</v>
      </c>
      <c r="I2676" s="140">
        <v>0</v>
      </c>
      <c r="J2676" s="140">
        <v>65725.05</v>
      </c>
      <c r="K2676" s="139" t="s">
        <v>4982</v>
      </c>
      <c r="L2676" s="139" t="s">
        <v>7</v>
      </c>
      <c r="M2676" s="202"/>
    </row>
    <row r="2677" spans="1:13" ht="20.100000000000001" customHeight="1" x14ac:dyDescent="0.25">
      <c r="A2677" s="139">
        <v>3061</v>
      </c>
      <c r="B2677" s="139" t="s">
        <v>7905</v>
      </c>
      <c r="C2677" s="139" t="s">
        <v>53</v>
      </c>
      <c r="D2677" s="139">
        <v>1529.78</v>
      </c>
      <c r="E2677" s="139">
        <v>3286</v>
      </c>
      <c r="F2677" s="140">
        <v>5026857.08</v>
      </c>
      <c r="G2677" s="139">
        <v>0</v>
      </c>
      <c r="H2677" s="140">
        <v>0</v>
      </c>
      <c r="I2677" s="140">
        <v>0</v>
      </c>
      <c r="J2677" s="140">
        <v>5026857.08</v>
      </c>
      <c r="K2677" s="139" t="s">
        <v>4978</v>
      </c>
      <c r="L2677" s="139" t="s">
        <v>7</v>
      </c>
      <c r="M2677" s="202"/>
    </row>
    <row r="2678" spans="1:13" ht="20.100000000000001" customHeight="1" x14ac:dyDescent="0.25">
      <c r="A2678" s="139">
        <v>3062</v>
      </c>
      <c r="B2678" s="139" t="s">
        <v>7906</v>
      </c>
      <c r="C2678" s="139" t="s">
        <v>58</v>
      </c>
      <c r="D2678" s="139">
        <v>76.411000000000001</v>
      </c>
      <c r="E2678" s="139">
        <v>1703</v>
      </c>
      <c r="F2678" s="140">
        <v>130127.93</v>
      </c>
      <c r="G2678" s="139">
        <v>0</v>
      </c>
      <c r="H2678" s="140">
        <v>0</v>
      </c>
      <c r="I2678" s="140">
        <v>0</v>
      </c>
      <c r="J2678" s="140">
        <v>130127.93</v>
      </c>
      <c r="K2678" s="139" t="s">
        <v>5043</v>
      </c>
      <c r="L2678" s="139" t="s">
        <v>7</v>
      </c>
      <c r="M2678" s="202"/>
    </row>
    <row r="2679" spans="1:13" ht="20.100000000000001" customHeight="1" x14ac:dyDescent="0.25">
      <c r="A2679" s="139">
        <v>3063</v>
      </c>
      <c r="B2679" s="139" t="s">
        <v>7907</v>
      </c>
      <c r="C2679" s="139" t="s">
        <v>58</v>
      </c>
      <c r="D2679" s="139">
        <v>3184.6080000000002</v>
      </c>
      <c r="E2679" s="139">
        <v>1703</v>
      </c>
      <c r="F2679" s="140">
        <v>5423387.4199999999</v>
      </c>
      <c r="G2679" s="139">
        <v>0</v>
      </c>
      <c r="H2679" s="140">
        <v>0</v>
      </c>
      <c r="I2679" s="140">
        <v>0</v>
      </c>
      <c r="J2679" s="140">
        <v>5423387.4199999999</v>
      </c>
      <c r="K2679" s="139" t="s">
        <v>4978</v>
      </c>
      <c r="L2679" s="139" t="s">
        <v>7</v>
      </c>
      <c r="M2679" s="202"/>
    </row>
    <row r="2680" spans="1:13" ht="20.100000000000001" customHeight="1" x14ac:dyDescent="0.25">
      <c r="A2680" s="139">
        <v>3064</v>
      </c>
      <c r="B2680" s="139" t="s">
        <v>7908</v>
      </c>
      <c r="C2680" s="139" t="s">
        <v>58</v>
      </c>
      <c r="D2680" s="139">
        <v>2426.875</v>
      </c>
      <c r="E2680" s="139">
        <v>1703</v>
      </c>
      <c r="F2680" s="140">
        <v>4132968.13</v>
      </c>
      <c r="G2680" s="139">
        <v>0</v>
      </c>
      <c r="H2680" s="140">
        <v>0</v>
      </c>
      <c r="I2680" s="140">
        <v>0</v>
      </c>
      <c r="J2680" s="140">
        <v>4132968.13</v>
      </c>
      <c r="K2680" s="139" t="s">
        <v>4978</v>
      </c>
      <c r="L2680" s="139" t="s">
        <v>7</v>
      </c>
      <c r="M2680" s="202"/>
    </row>
    <row r="2681" spans="1:13" ht="20.100000000000001" customHeight="1" x14ac:dyDescent="0.25">
      <c r="A2681" s="139">
        <v>3065</v>
      </c>
      <c r="B2681" s="139" t="s">
        <v>7909</v>
      </c>
      <c r="C2681" s="139" t="s">
        <v>58</v>
      </c>
      <c r="D2681" s="139">
        <v>1896.239</v>
      </c>
      <c r="E2681" s="139">
        <v>1703</v>
      </c>
      <c r="F2681" s="140">
        <v>3229295.02</v>
      </c>
      <c r="G2681" s="139">
        <v>0</v>
      </c>
      <c r="H2681" s="140">
        <v>0</v>
      </c>
      <c r="I2681" s="140">
        <v>0</v>
      </c>
      <c r="J2681" s="140">
        <v>3229295.02</v>
      </c>
      <c r="K2681" s="139" t="s">
        <v>4980</v>
      </c>
      <c r="L2681" s="139" t="s">
        <v>7</v>
      </c>
      <c r="M2681" s="202"/>
    </row>
    <row r="2682" spans="1:13" ht="20.100000000000001" customHeight="1" x14ac:dyDescent="0.25">
      <c r="A2682" s="139">
        <v>3066</v>
      </c>
      <c r="B2682" s="139" t="s">
        <v>7910</v>
      </c>
      <c r="C2682" s="139" t="s">
        <v>58</v>
      </c>
      <c r="D2682" s="139">
        <v>16813.376</v>
      </c>
      <c r="E2682" s="139">
        <v>1703</v>
      </c>
      <c r="F2682" s="140">
        <v>28633179.329999998</v>
      </c>
      <c r="G2682" s="139">
        <v>0</v>
      </c>
      <c r="H2682" s="140">
        <v>0</v>
      </c>
      <c r="I2682" s="140">
        <v>0</v>
      </c>
      <c r="J2682" s="140">
        <v>28633179.329999998</v>
      </c>
      <c r="K2682" s="139" t="s">
        <v>4980</v>
      </c>
      <c r="L2682" s="139" t="s">
        <v>7</v>
      </c>
      <c r="M2682" s="202"/>
    </row>
    <row r="2683" spans="1:13" ht="20.100000000000001" customHeight="1" x14ac:dyDescent="0.25">
      <c r="A2683" s="139">
        <v>3067</v>
      </c>
      <c r="B2683" s="139" t="s">
        <v>7911</v>
      </c>
      <c r="C2683" s="139" t="s">
        <v>58</v>
      </c>
      <c r="D2683" s="139">
        <v>48.332999999999998</v>
      </c>
      <c r="E2683" s="139">
        <v>1703</v>
      </c>
      <c r="F2683" s="140">
        <v>82311.100000000006</v>
      </c>
      <c r="G2683" s="139">
        <v>0</v>
      </c>
      <c r="H2683" s="140">
        <v>0</v>
      </c>
      <c r="I2683" s="140">
        <v>0</v>
      </c>
      <c r="J2683" s="140">
        <v>82311.100000000006</v>
      </c>
      <c r="K2683" s="139" t="s">
        <v>5229</v>
      </c>
      <c r="L2683" s="139" t="s">
        <v>7</v>
      </c>
      <c r="M2683" s="202"/>
    </row>
    <row r="2684" spans="1:13" ht="20.100000000000001" customHeight="1" x14ac:dyDescent="0.25">
      <c r="A2684" s="139">
        <v>3068</v>
      </c>
      <c r="B2684" s="139" t="s">
        <v>7912</v>
      </c>
      <c r="C2684" s="139" t="s">
        <v>58</v>
      </c>
      <c r="D2684" s="139">
        <v>121.38200000000001</v>
      </c>
      <c r="E2684" s="139">
        <v>1703</v>
      </c>
      <c r="F2684" s="140">
        <v>206713.55</v>
      </c>
      <c r="G2684" s="139">
        <v>0</v>
      </c>
      <c r="H2684" s="140">
        <v>0</v>
      </c>
      <c r="I2684" s="140">
        <v>0</v>
      </c>
      <c r="J2684" s="140">
        <v>206713.55</v>
      </c>
      <c r="K2684" s="139" t="s">
        <v>5229</v>
      </c>
      <c r="L2684" s="139" t="s">
        <v>7</v>
      </c>
      <c r="M2684" s="202"/>
    </row>
    <row r="2685" spans="1:13" ht="20.100000000000001" customHeight="1" x14ac:dyDescent="0.25">
      <c r="A2685" s="139">
        <v>3069</v>
      </c>
      <c r="B2685" s="139" t="s">
        <v>7913</v>
      </c>
      <c r="C2685" s="139" t="s">
        <v>58</v>
      </c>
      <c r="D2685" s="139">
        <v>1946.432</v>
      </c>
      <c r="E2685" s="139">
        <v>1703</v>
      </c>
      <c r="F2685" s="140">
        <v>3314773.7</v>
      </c>
      <c r="G2685" s="139">
        <v>0</v>
      </c>
      <c r="H2685" s="140">
        <v>0</v>
      </c>
      <c r="I2685" s="140">
        <v>0</v>
      </c>
      <c r="J2685" s="140">
        <v>3314773.7</v>
      </c>
      <c r="K2685" s="139" t="s">
        <v>6408</v>
      </c>
      <c r="L2685" s="139" t="s">
        <v>7</v>
      </c>
      <c r="M2685" s="202"/>
    </row>
    <row r="2686" spans="1:13" ht="20.100000000000001" customHeight="1" x14ac:dyDescent="0.25">
      <c r="A2686" s="139">
        <v>3070</v>
      </c>
      <c r="B2686" s="139" t="s">
        <v>7914</v>
      </c>
      <c r="C2686" s="139" t="s">
        <v>58</v>
      </c>
      <c r="D2686" s="139">
        <v>651.88800000000003</v>
      </c>
      <c r="E2686" s="139">
        <v>1703</v>
      </c>
      <c r="F2686" s="140">
        <v>1110165.26</v>
      </c>
      <c r="G2686" s="139">
        <v>0</v>
      </c>
      <c r="H2686" s="140">
        <v>0</v>
      </c>
      <c r="I2686" s="140">
        <v>0</v>
      </c>
      <c r="J2686" s="140">
        <v>1110165.26</v>
      </c>
      <c r="K2686" s="139" t="s">
        <v>6408</v>
      </c>
      <c r="L2686" s="139" t="s">
        <v>7</v>
      </c>
      <c r="M2686" s="202"/>
    </row>
    <row r="2687" spans="1:13" ht="20.100000000000001" customHeight="1" x14ac:dyDescent="0.25">
      <c r="A2687" s="139">
        <v>3071</v>
      </c>
      <c r="B2687" s="139" t="s">
        <v>7915</v>
      </c>
      <c r="C2687" s="139" t="s">
        <v>58</v>
      </c>
      <c r="D2687" s="139">
        <v>398.71300000000002</v>
      </c>
      <c r="E2687" s="139">
        <v>1703</v>
      </c>
      <c r="F2687" s="140">
        <v>679008.24</v>
      </c>
      <c r="G2687" s="139">
        <v>0</v>
      </c>
      <c r="H2687" s="140">
        <v>0</v>
      </c>
      <c r="I2687" s="140">
        <v>0</v>
      </c>
      <c r="J2687" s="140">
        <v>679008.24</v>
      </c>
      <c r="K2687" s="139" t="s">
        <v>6408</v>
      </c>
      <c r="L2687" s="139" t="s">
        <v>7</v>
      </c>
      <c r="M2687" s="202"/>
    </row>
    <row r="2688" spans="1:13" ht="20.100000000000001" customHeight="1" x14ac:dyDescent="0.25">
      <c r="A2688" s="139">
        <v>3072</v>
      </c>
      <c r="B2688" s="139" t="s">
        <v>7916</v>
      </c>
      <c r="C2688" s="139" t="s">
        <v>58</v>
      </c>
      <c r="D2688" s="139">
        <v>318.30399999999997</v>
      </c>
      <c r="E2688" s="139">
        <v>1703</v>
      </c>
      <c r="F2688" s="140">
        <v>542071.71</v>
      </c>
      <c r="G2688" s="139">
        <v>0</v>
      </c>
      <c r="H2688" s="140">
        <v>0</v>
      </c>
      <c r="I2688" s="140">
        <v>0</v>
      </c>
      <c r="J2688" s="140">
        <v>542071.71</v>
      </c>
      <c r="K2688" s="139" t="s">
        <v>6408</v>
      </c>
      <c r="L2688" s="139" t="s">
        <v>7</v>
      </c>
      <c r="M2688" s="202"/>
    </row>
    <row r="2689" spans="1:13" ht="20.100000000000001" customHeight="1" x14ac:dyDescent="0.25">
      <c r="A2689" s="139">
        <v>3073</v>
      </c>
      <c r="B2689" s="139" t="s">
        <v>7917</v>
      </c>
      <c r="C2689" s="139" t="s">
        <v>58</v>
      </c>
      <c r="D2689" s="139">
        <v>927.41700000000003</v>
      </c>
      <c r="E2689" s="139">
        <v>1703</v>
      </c>
      <c r="F2689" s="140">
        <v>1579391.15</v>
      </c>
      <c r="G2689" s="139">
        <v>0</v>
      </c>
      <c r="H2689" s="140">
        <v>0</v>
      </c>
      <c r="I2689" s="140">
        <v>0</v>
      </c>
      <c r="J2689" s="140">
        <v>1579391.15</v>
      </c>
      <c r="K2689" s="139" t="s">
        <v>6408</v>
      </c>
      <c r="L2689" s="139" t="s">
        <v>7</v>
      </c>
      <c r="M2689" s="202"/>
    </row>
    <row r="2690" spans="1:13" ht="20.100000000000001" customHeight="1" x14ac:dyDescent="0.25">
      <c r="A2690" s="139">
        <v>3074</v>
      </c>
      <c r="B2690" s="139" t="s">
        <v>7918</v>
      </c>
      <c r="C2690" s="139" t="s">
        <v>58</v>
      </c>
      <c r="D2690" s="139">
        <v>858.92399999999998</v>
      </c>
      <c r="E2690" s="139">
        <v>1703</v>
      </c>
      <c r="F2690" s="140">
        <v>1462747.57</v>
      </c>
      <c r="G2690" s="139">
        <v>0</v>
      </c>
      <c r="H2690" s="140">
        <v>0</v>
      </c>
      <c r="I2690" s="140">
        <v>0</v>
      </c>
      <c r="J2690" s="140">
        <v>1462747.57</v>
      </c>
      <c r="K2690" s="139" t="s">
        <v>6408</v>
      </c>
      <c r="L2690" s="139" t="s">
        <v>7</v>
      </c>
      <c r="M2690" s="202"/>
    </row>
    <row r="2691" spans="1:13" ht="20.100000000000001" customHeight="1" x14ac:dyDescent="0.25">
      <c r="A2691" s="139">
        <v>3075</v>
      </c>
      <c r="B2691" s="139" t="s">
        <v>7919</v>
      </c>
      <c r="C2691" s="139" t="s">
        <v>58</v>
      </c>
      <c r="D2691" s="139">
        <v>49305.434999999998</v>
      </c>
      <c r="E2691" s="139">
        <v>0</v>
      </c>
      <c r="F2691" s="140">
        <v>1</v>
      </c>
      <c r="G2691" s="139">
        <v>0</v>
      </c>
      <c r="H2691" s="140">
        <v>0</v>
      </c>
      <c r="I2691" s="140">
        <v>0</v>
      </c>
      <c r="J2691" s="140">
        <v>1</v>
      </c>
      <c r="K2691" s="139" t="s">
        <v>4982</v>
      </c>
      <c r="L2691" s="139" t="s">
        <v>7</v>
      </c>
      <c r="M2691" s="202"/>
    </row>
    <row r="2692" spans="1:13" ht="20.100000000000001" customHeight="1" x14ac:dyDescent="0.25">
      <c r="A2692" s="139">
        <v>3076</v>
      </c>
      <c r="B2692" s="139" t="s">
        <v>7920</v>
      </c>
      <c r="C2692" s="139" t="s">
        <v>59</v>
      </c>
      <c r="D2692" s="139">
        <v>759.32299999999998</v>
      </c>
      <c r="E2692" s="139">
        <v>1380</v>
      </c>
      <c r="F2692" s="140">
        <v>1047865.74</v>
      </c>
      <c r="G2692" s="139">
        <v>0</v>
      </c>
      <c r="H2692" s="140">
        <v>0</v>
      </c>
      <c r="I2692" s="140">
        <v>0</v>
      </c>
      <c r="J2692" s="140">
        <v>1047865.74</v>
      </c>
      <c r="K2692" s="139" t="s">
        <v>4982</v>
      </c>
      <c r="L2692" s="139" t="s">
        <v>7</v>
      </c>
      <c r="M2692" s="202"/>
    </row>
    <row r="2693" spans="1:13" ht="20.100000000000001" customHeight="1" x14ac:dyDescent="0.25">
      <c r="A2693" s="139">
        <v>3077</v>
      </c>
      <c r="B2693" s="139" t="s">
        <v>7921</v>
      </c>
      <c r="C2693" s="139" t="s">
        <v>59</v>
      </c>
      <c r="D2693" s="139">
        <v>240</v>
      </c>
      <c r="E2693" s="139">
        <v>1725</v>
      </c>
      <c r="F2693" s="140">
        <v>414000</v>
      </c>
      <c r="G2693" s="139">
        <v>0</v>
      </c>
      <c r="H2693" s="140">
        <v>0</v>
      </c>
      <c r="I2693" s="140">
        <v>0</v>
      </c>
      <c r="J2693" s="140">
        <v>414000</v>
      </c>
      <c r="K2693" s="139" t="s">
        <v>4982</v>
      </c>
      <c r="L2693" s="139" t="s">
        <v>7</v>
      </c>
      <c r="M2693" s="202"/>
    </row>
    <row r="2694" spans="1:13" ht="20.100000000000001" customHeight="1" x14ac:dyDescent="0.25">
      <c r="A2694" s="139">
        <v>3078</v>
      </c>
      <c r="B2694" s="139" t="s">
        <v>7922</v>
      </c>
      <c r="C2694" s="139" t="s">
        <v>59</v>
      </c>
      <c r="D2694" s="139">
        <v>19.632000000000001</v>
      </c>
      <c r="E2694" s="139">
        <v>1380</v>
      </c>
      <c r="F2694" s="140">
        <v>27092.16</v>
      </c>
      <c r="G2694" s="139">
        <v>0</v>
      </c>
      <c r="H2694" s="140">
        <v>0</v>
      </c>
      <c r="I2694" s="140">
        <v>0</v>
      </c>
      <c r="J2694" s="140">
        <v>27092.16</v>
      </c>
      <c r="K2694" s="139" t="s">
        <v>4982</v>
      </c>
      <c r="L2694" s="139" t="s">
        <v>7</v>
      </c>
      <c r="M2694" s="202"/>
    </row>
    <row r="2695" spans="1:13" ht="20.100000000000001" customHeight="1" x14ac:dyDescent="0.25">
      <c r="A2695" s="139">
        <v>3079</v>
      </c>
      <c r="B2695" s="139" t="s">
        <v>7941</v>
      </c>
      <c r="C2695" s="139" t="s">
        <v>518</v>
      </c>
      <c r="D2695" s="139">
        <v>40000</v>
      </c>
      <c r="E2695" s="139">
        <v>1798.6202304999999</v>
      </c>
      <c r="F2695" s="140">
        <v>72102155.950000003</v>
      </c>
      <c r="G2695" s="139">
        <v>0</v>
      </c>
      <c r="H2695" s="140">
        <v>0</v>
      </c>
      <c r="I2695" s="140">
        <v>0</v>
      </c>
      <c r="J2695" s="211">
        <v>72102155.950000003</v>
      </c>
      <c r="K2695" s="139" t="s">
        <v>5138</v>
      </c>
      <c r="L2695" s="139" t="s">
        <v>7</v>
      </c>
      <c r="M2695" s="202" t="s">
        <v>7990</v>
      </c>
    </row>
    <row r="2696" spans="1:13" ht="20.100000000000001" customHeight="1" x14ac:dyDescent="0.25">
      <c r="A2696" s="139">
        <v>3080</v>
      </c>
      <c r="B2696" s="139" t="s">
        <v>7973</v>
      </c>
      <c r="C2696" s="139" t="s">
        <v>522</v>
      </c>
      <c r="D2696" s="139">
        <v>1434.645</v>
      </c>
      <c r="E2696" s="139">
        <v>391</v>
      </c>
      <c r="F2696" s="140">
        <v>560946.19499999995</v>
      </c>
      <c r="G2696" s="139">
        <v>0</v>
      </c>
      <c r="H2696" s="140">
        <v>0</v>
      </c>
      <c r="I2696" s="140">
        <v>0</v>
      </c>
      <c r="J2696" s="211">
        <v>560946.19499999995</v>
      </c>
      <c r="K2696" s="139" t="s">
        <v>4978</v>
      </c>
      <c r="L2696" s="139" t="s">
        <v>7</v>
      </c>
      <c r="M2696" s="202" t="s">
        <v>7991</v>
      </c>
    </row>
    <row r="2697" spans="1:13" ht="20.100000000000001" customHeight="1" x14ac:dyDescent="0.25">
      <c r="A2697" s="139">
        <v>3081</v>
      </c>
      <c r="B2697" s="139" t="s">
        <v>7974</v>
      </c>
      <c r="C2697" s="139" t="s">
        <v>522</v>
      </c>
      <c r="D2697" s="139">
        <v>1101.3430000000001</v>
      </c>
      <c r="E2697" s="139">
        <v>391</v>
      </c>
      <c r="F2697" s="140">
        <v>430625.11300000001</v>
      </c>
      <c r="G2697" s="139">
        <v>0</v>
      </c>
      <c r="H2697" s="140">
        <v>0</v>
      </c>
      <c r="I2697" s="140">
        <v>0</v>
      </c>
      <c r="J2697" s="211">
        <v>430625.11300000001</v>
      </c>
      <c r="K2697" s="139" t="s">
        <v>4978</v>
      </c>
      <c r="L2697" s="139" t="s">
        <v>7</v>
      </c>
      <c r="M2697" s="202" t="s">
        <v>7993</v>
      </c>
    </row>
    <row r="2698" spans="1:13" ht="20.100000000000001" customHeight="1" x14ac:dyDescent="0.25">
      <c r="A2698" s="139">
        <v>3082</v>
      </c>
      <c r="B2698" s="139" t="s">
        <v>7975</v>
      </c>
      <c r="C2698" s="139" t="s">
        <v>522</v>
      </c>
      <c r="D2698" s="139">
        <v>3.5939999999999999</v>
      </c>
      <c r="E2698" s="139">
        <v>391</v>
      </c>
      <c r="F2698" s="140">
        <v>1405.2539999999999</v>
      </c>
      <c r="G2698" s="139">
        <v>0</v>
      </c>
      <c r="H2698" s="140">
        <v>0</v>
      </c>
      <c r="I2698" s="140">
        <v>0</v>
      </c>
      <c r="J2698" s="211">
        <v>1405.2539999999999</v>
      </c>
      <c r="K2698" s="139" t="s">
        <v>4989</v>
      </c>
      <c r="L2698" s="139" t="s">
        <v>7</v>
      </c>
      <c r="M2698" s="202" t="s">
        <v>7994</v>
      </c>
    </row>
    <row r="2699" spans="1:13" ht="20.100000000000001" customHeight="1" x14ac:dyDescent="0.25">
      <c r="A2699" s="139">
        <v>3083</v>
      </c>
      <c r="B2699" s="139" t="s">
        <v>7976</v>
      </c>
      <c r="C2699" s="139" t="s">
        <v>522</v>
      </c>
      <c r="D2699" s="139">
        <v>3.42</v>
      </c>
      <c r="E2699" s="139">
        <v>391</v>
      </c>
      <c r="F2699" s="140">
        <v>1337.22</v>
      </c>
      <c r="G2699" s="139">
        <v>0</v>
      </c>
      <c r="H2699" s="140">
        <v>0</v>
      </c>
      <c r="I2699" s="140">
        <v>0</v>
      </c>
      <c r="J2699" s="211">
        <v>1337.22</v>
      </c>
      <c r="K2699" s="139" t="s">
        <v>4989</v>
      </c>
      <c r="L2699" s="139" t="s">
        <v>7</v>
      </c>
      <c r="M2699" s="202" t="s">
        <v>7995</v>
      </c>
    </row>
    <row r="2700" spans="1:13" ht="20.100000000000001" customHeight="1" x14ac:dyDescent="0.25">
      <c r="A2700" s="139">
        <v>3084</v>
      </c>
      <c r="B2700" s="139" t="s">
        <v>7977</v>
      </c>
      <c r="C2700" s="139" t="s">
        <v>522</v>
      </c>
      <c r="D2700" s="139">
        <v>3.42</v>
      </c>
      <c r="E2700" s="139">
        <v>391</v>
      </c>
      <c r="F2700" s="140">
        <v>1337.22</v>
      </c>
      <c r="G2700" s="139">
        <v>0</v>
      </c>
      <c r="H2700" s="140">
        <v>0</v>
      </c>
      <c r="I2700" s="140">
        <v>0</v>
      </c>
      <c r="J2700" s="211">
        <v>1337.22</v>
      </c>
      <c r="K2700" s="139" t="s">
        <v>4989</v>
      </c>
      <c r="L2700" s="139" t="s">
        <v>7</v>
      </c>
      <c r="M2700" s="202" t="s">
        <v>7996</v>
      </c>
    </row>
    <row r="2701" spans="1:13" ht="20.100000000000001" customHeight="1" x14ac:dyDescent="0.25">
      <c r="A2701" s="139">
        <v>3085</v>
      </c>
      <c r="B2701" s="139" t="s">
        <v>7978</v>
      </c>
      <c r="C2701" s="139" t="s">
        <v>522</v>
      </c>
      <c r="D2701" s="139">
        <v>3.42</v>
      </c>
      <c r="E2701" s="139">
        <v>391</v>
      </c>
      <c r="F2701" s="140">
        <v>1337.22</v>
      </c>
      <c r="G2701" s="139">
        <v>0</v>
      </c>
      <c r="H2701" s="140">
        <v>0</v>
      </c>
      <c r="I2701" s="140">
        <v>0</v>
      </c>
      <c r="J2701" s="211">
        <v>1337.22</v>
      </c>
      <c r="K2701" s="139" t="s">
        <v>4989</v>
      </c>
      <c r="L2701" s="139" t="s">
        <v>7</v>
      </c>
      <c r="M2701" s="202" t="s">
        <v>7997</v>
      </c>
    </row>
    <row r="2702" spans="1:13" ht="20.100000000000001" customHeight="1" x14ac:dyDescent="0.25">
      <c r="A2702" s="139">
        <v>3086</v>
      </c>
      <c r="B2702" s="139" t="s">
        <v>7979</v>
      </c>
      <c r="C2702" s="139" t="s">
        <v>522</v>
      </c>
      <c r="D2702" s="139">
        <v>3.42</v>
      </c>
      <c r="E2702" s="139">
        <v>391</v>
      </c>
      <c r="F2702" s="140">
        <v>1337.22</v>
      </c>
      <c r="G2702" s="139">
        <v>0</v>
      </c>
      <c r="H2702" s="140">
        <v>0</v>
      </c>
      <c r="I2702" s="140">
        <v>0</v>
      </c>
      <c r="J2702" s="211">
        <v>1337.22</v>
      </c>
      <c r="K2702" s="139" t="s">
        <v>4989</v>
      </c>
      <c r="L2702" s="139" t="s">
        <v>7</v>
      </c>
      <c r="M2702" s="202" t="s">
        <v>7998</v>
      </c>
    </row>
    <row r="2703" spans="1:13" ht="20.100000000000001" customHeight="1" x14ac:dyDescent="0.25">
      <c r="A2703" s="139">
        <v>3087</v>
      </c>
      <c r="B2703" s="139" t="s">
        <v>7980</v>
      </c>
      <c r="C2703" s="139" t="s">
        <v>522</v>
      </c>
      <c r="D2703" s="139">
        <v>3.42</v>
      </c>
      <c r="E2703" s="139">
        <v>391</v>
      </c>
      <c r="F2703" s="140">
        <v>1337.22</v>
      </c>
      <c r="G2703" s="139">
        <v>0</v>
      </c>
      <c r="H2703" s="140">
        <v>0</v>
      </c>
      <c r="I2703" s="140">
        <v>0</v>
      </c>
      <c r="J2703" s="211">
        <v>1337.22</v>
      </c>
      <c r="K2703" s="139" t="s">
        <v>4989</v>
      </c>
      <c r="L2703" s="139" t="s">
        <v>7</v>
      </c>
      <c r="M2703" s="202" t="s">
        <v>7999</v>
      </c>
    </row>
    <row r="2704" spans="1:13" ht="20.100000000000001" customHeight="1" x14ac:dyDescent="0.25">
      <c r="A2704" s="139">
        <v>3088</v>
      </c>
      <c r="B2704" s="139" t="s">
        <v>7981</v>
      </c>
      <c r="C2704" s="139" t="s">
        <v>522</v>
      </c>
      <c r="D2704" s="139">
        <v>5545.5230000000001</v>
      </c>
      <c r="E2704" s="139">
        <v>391</v>
      </c>
      <c r="F2704" s="140">
        <v>2168299.4929999998</v>
      </c>
      <c r="G2704" s="139">
        <v>0</v>
      </c>
      <c r="H2704" s="140">
        <v>0</v>
      </c>
      <c r="I2704" s="140">
        <v>0</v>
      </c>
      <c r="J2704" s="211">
        <v>2168299.4929999998</v>
      </c>
      <c r="K2704" s="139" t="s">
        <v>4980</v>
      </c>
      <c r="L2704" s="139" t="s">
        <v>7</v>
      </c>
      <c r="M2704" s="202" t="s">
        <v>8000</v>
      </c>
    </row>
    <row r="2705" spans="1:13" ht="20.100000000000001" customHeight="1" x14ac:dyDescent="0.25">
      <c r="A2705" s="139">
        <v>3089</v>
      </c>
      <c r="B2705" s="139" t="s">
        <v>7982</v>
      </c>
      <c r="C2705" s="139" t="s">
        <v>522</v>
      </c>
      <c r="D2705" s="139">
        <v>13750.276</v>
      </c>
      <c r="E2705" s="139">
        <v>391</v>
      </c>
      <c r="F2705" s="140">
        <v>5376357.9160000002</v>
      </c>
      <c r="G2705" s="139">
        <v>0</v>
      </c>
      <c r="H2705" s="140">
        <v>0</v>
      </c>
      <c r="I2705" s="140">
        <v>0</v>
      </c>
      <c r="J2705" s="211">
        <v>5376357.9160000002</v>
      </c>
      <c r="K2705" s="139" t="s">
        <v>5043</v>
      </c>
      <c r="L2705" s="139" t="s">
        <v>7</v>
      </c>
      <c r="M2705" s="202" t="s">
        <v>8001</v>
      </c>
    </row>
    <row r="2706" spans="1:13" ht="20.100000000000001" customHeight="1" x14ac:dyDescent="0.25">
      <c r="A2706" s="139">
        <v>3090</v>
      </c>
      <c r="B2706" s="139" t="s">
        <v>7983</v>
      </c>
      <c r="C2706" s="139" t="s">
        <v>522</v>
      </c>
      <c r="D2706" s="139">
        <v>2107.48</v>
      </c>
      <c r="E2706" s="139">
        <v>391</v>
      </c>
      <c r="F2706" s="140">
        <v>824024.68</v>
      </c>
      <c r="G2706" s="139">
        <v>0</v>
      </c>
      <c r="H2706" s="140">
        <v>0</v>
      </c>
      <c r="I2706" s="140">
        <v>0</v>
      </c>
      <c r="J2706" s="211">
        <v>824024.68</v>
      </c>
      <c r="K2706" s="139" t="s">
        <v>5043</v>
      </c>
      <c r="L2706" s="139" t="s">
        <v>7</v>
      </c>
      <c r="M2706" s="202" t="s">
        <v>7992</v>
      </c>
    </row>
    <row r="2707" spans="1:13" ht="20.100000000000001" customHeight="1" x14ac:dyDescent="0.25">
      <c r="A2707" s="139">
        <v>3091</v>
      </c>
      <c r="B2707" s="139" t="s">
        <v>7984</v>
      </c>
      <c r="C2707" s="139" t="s">
        <v>522</v>
      </c>
      <c r="D2707" s="139">
        <v>430.89499999999998</v>
      </c>
      <c r="E2707" s="139">
        <v>391</v>
      </c>
      <c r="F2707" s="140">
        <v>168479.94500000001</v>
      </c>
      <c r="G2707" s="139">
        <v>0</v>
      </c>
      <c r="H2707" s="140">
        <v>0</v>
      </c>
      <c r="I2707" s="140">
        <v>0</v>
      </c>
      <c r="J2707" s="211">
        <v>168479.94500000001</v>
      </c>
      <c r="K2707" s="139" t="s">
        <v>5043</v>
      </c>
      <c r="L2707" s="139" t="s">
        <v>7</v>
      </c>
      <c r="M2707" s="202" t="s">
        <v>8002</v>
      </c>
    </row>
    <row r="2708" spans="1:13" ht="20.100000000000001" customHeight="1" x14ac:dyDescent="0.25">
      <c r="A2708" s="139">
        <v>3092</v>
      </c>
      <c r="B2708" s="139" t="s">
        <v>7985</v>
      </c>
      <c r="C2708" s="139" t="s">
        <v>522</v>
      </c>
      <c r="D2708" s="139">
        <v>48083.01</v>
      </c>
      <c r="E2708" s="139">
        <v>1</v>
      </c>
      <c r="F2708" s="140">
        <v>1</v>
      </c>
      <c r="G2708" s="139">
        <v>0</v>
      </c>
      <c r="H2708" s="140">
        <v>0</v>
      </c>
      <c r="I2708" s="140">
        <v>0</v>
      </c>
      <c r="J2708" s="211">
        <v>1</v>
      </c>
      <c r="K2708" s="139" t="s">
        <v>4982</v>
      </c>
      <c r="L2708" s="139" t="s">
        <v>7</v>
      </c>
      <c r="M2708" s="202" t="s">
        <v>8003</v>
      </c>
    </row>
    <row r="2709" spans="1:13" ht="20.100000000000001" customHeight="1" x14ac:dyDescent="0.25">
      <c r="A2709" s="139">
        <v>3093</v>
      </c>
      <c r="B2709" s="139" t="s">
        <v>7985</v>
      </c>
      <c r="C2709" s="139" t="s">
        <v>522</v>
      </c>
      <c r="D2709" s="139">
        <v>172.61199999999999</v>
      </c>
      <c r="E2709" s="139">
        <v>1</v>
      </c>
      <c r="F2709" s="140">
        <v>1</v>
      </c>
      <c r="G2709" s="139">
        <v>0</v>
      </c>
      <c r="H2709" s="140">
        <v>0</v>
      </c>
      <c r="I2709" s="140">
        <v>0</v>
      </c>
      <c r="J2709" s="211">
        <v>1</v>
      </c>
      <c r="K2709" s="139" t="s">
        <v>4982</v>
      </c>
      <c r="L2709" s="139" t="s">
        <v>7</v>
      </c>
      <c r="M2709" s="202" t="s">
        <v>8004</v>
      </c>
    </row>
    <row r="2710" spans="1:13" ht="20.100000000000001" customHeight="1" x14ac:dyDescent="0.25">
      <c r="A2710" s="139">
        <v>3094</v>
      </c>
      <c r="B2710" s="139" t="s">
        <v>7986</v>
      </c>
      <c r="C2710" s="139" t="s">
        <v>524</v>
      </c>
      <c r="D2710" s="139">
        <v>6741.9579999999996</v>
      </c>
      <c r="E2710" s="139">
        <v>1500</v>
      </c>
      <c r="F2710" s="140">
        <v>10112937</v>
      </c>
      <c r="G2710" s="139">
        <v>0</v>
      </c>
      <c r="H2710" s="140">
        <v>0</v>
      </c>
      <c r="I2710" s="140">
        <v>0</v>
      </c>
      <c r="J2710" s="211">
        <v>10112937</v>
      </c>
      <c r="K2710" s="139" t="s">
        <v>5043</v>
      </c>
      <c r="L2710" s="139" t="s">
        <v>7</v>
      </c>
      <c r="M2710" s="202" t="s">
        <v>8005</v>
      </c>
    </row>
    <row r="2711" spans="1:13" ht="20.100000000000001" customHeight="1" x14ac:dyDescent="0.25">
      <c r="A2711" s="139">
        <v>3095</v>
      </c>
      <c r="B2711" s="139" t="s">
        <v>7987</v>
      </c>
      <c r="C2711" s="139" t="s">
        <v>524</v>
      </c>
      <c r="D2711" s="139">
        <v>236.221</v>
      </c>
      <c r="E2711" s="139">
        <v>1500</v>
      </c>
      <c r="F2711" s="140">
        <v>354331.5</v>
      </c>
      <c r="G2711" s="139">
        <v>0</v>
      </c>
      <c r="H2711" s="140">
        <v>0</v>
      </c>
      <c r="I2711" s="140">
        <v>0</v>
      </c>
      <c r="J2711" s="211">
        <v>354331.5</v>
      </c>
      <c r="K2711" s="139" t="s">
        <v>4989</v>
      </c>
      <c r="L2711" s="139" t="s">
        <v>7</v>
      </c>
      <c r="M2711" s="202" t="s">
        <v>8006</v>
      </c>
    </row>
    <row r="2712" spans="1:13" ht="20.100000000000001" customHeight="1" x14ac:dyDescent="0.25">
      <c r="A2712" s="139">
        <v>3096</v>
      </c>
      <c r="B2712" s="139" t="s">
        <v>7988</v>
      </c>
      <c r="C2712" s="139" t="s">
        <v>524</v>
      </c>
      <c r="D2712" s="139">
        <v>32394.883999999998</v>
      </c>
      <c r="E2712" s="139">
        <v>1500</v>
      </c>
      <c r="F2712" s="140">
        <v>48592326</v>
      </c>
      <c r="G2712" s="139">
        <v>0</v>
      </c>
      <c r="H2712" s="140">
        <v>0</v>
      </c>
      <c r="I2712" s="140">
        <v>0</v>
      </c>
      <c r="J2712" s="211">
        <v>48592326</v>
      </c>
      <c r="K2712" s="139" t="s">
        <v>5043</v>
      </c>
      <c r="L2712" s="139" t="s">
        <v>7</v>
      </c>
      <c r="M2712" s="202" t="s">
        <v>8007</v>
      </c>
    </row>
    <row r="2713" spans="1:13" ht="20.100000000000001" customHeight="1" x14ac:dyDescent="0.25">
      <c r="A2713" s="139">
        <v>3097</v>
      </c>
      <c r="B2713" s="139" t="s">
        <v>7989</v>
      </c>
      <c r="C2713" s="139" t="s">
        <v>524</v>
      </c>
      <c r="D2713" s="139">
        <v>29012.684000000001</v>
      </c>
      <c r="E2713" s="139">
        <v>1500</v>
      </c>
      <c r="F2713" s="140">
        <v>43519026</v>
      </c>
      <c r="G2713" s="139">
        <v>0</v>
      </c>
      <c r="H2713" s="140">
        <v>0</v>
      </c>
      <c r="I2713" s="140">
        <v>0</v>
      </c>
      <c r="J2713" s="211">
        <v>43519026</v>
      </c>
      <c r="K2713" s="139" t="s">
        <v>5043</v>
      </c>
      <c r="L2713" s="139" t="s">
        <v>7</v>
      </c>
      <c r="M2713" s="202" t="s">
        <v>8008</v>
      </c>
    </row>
    <row r="2714" spans="1:13" ht="20.100000000000001" customHeight="1" x14ac:dyDescent="0.25">
      <c r="A2714" s="139">
        <v>3098</v>
      </c>
      <c r="B2714" s="139" t="s">
        <v>7969</v>
      </c>
      <c r="C2714" s="139" t="s">
        <v>27</v>
      </c>
      <c r="D2714" s="139">
        <v>2273.7550000000001</v>
      </c>
      <c r="E2714" s="139">
        <v>907.5</v>
      </c>
      <c r="F2714" s="140">
        <f>Tabla14[[#This Row],[Valor m²]]*Tabla14[[#This Row],[Superficie Documental en m²]]</f>
        <v>2063432.6625000001</v>
      </c>
      <c r="G2714" s="139">
        <v>0</v>
      </c>
      <c r="H2714" s="140">
        <v>0</v>
      </c>
      <c r="I2714" s="140">
        <v>0</v>
      </c>
      <c r="J2714" s="140">
        <f>Tabla14[[#This Row],[Valor m²]]*Tabla14[[#This Row],[Superficie Documental en m²]]</f>
        <v>2063432.6625000001</v>
      </c>
      <c r="K2714" s="139" t="s">
        <v>6247</v>
      </c>
      <c r="L2714" s="139" t="s">
        <v>7</v>
      </c>
      <c r="M2714" s="202" t="s">
        <v>8009</v>
      </c>
    </row>
    <row r="2715" spans="1:13" s="151" customFormat="1" x14ac:dyDescent="0.25">
      <c r="A2715" s="200">
        <f>SUBTOTAL(103,Tabla14[Archivo])</f>
        <v>2713</v>
      </c>
      <c r="B2715" s="200"/>
      <c r="C2715" s="200"/>
      <c r="D2715" s="200"/>
      <c r="E2715" s="200"/>
      <c r="F2715" s="201">
        <f>SUBTOTAL(109,Tabla14[Valor Catastral del Terreno])</f>
        <v>30558971957.788536</v>
      </c>
      <c r="G2715" s="200"/>
      <c r="H2715" s="201"/>
      <c r="I2715" s="201">
        <f>SUBTOTAL(109,Tabla14[Valor Catastral Construido])</f>
        <v>316009219.11999995</v>
      </c>
      <c r="J2715" s="201"/>
      <c r="K2715" s="200"/>
      <c r="L2715" s="200"/>
      <c r="M2715" s="200"/>
    </row>
    <row r="2717" spans="1:13" x14ac:dyDescent="0.25">
      <c r="D2717" s="212"/>
    </row>
    <row r="2718" spans="1:13" x14ac:dyDescent="0.25">
      <c r="D2718" s="141"/>
      <c r="F2718" s="141">
        <v>30740710776.360001</v>
      </c>
      <c r="G2718" s="142" t="s">
        <v>8015</v>
      </c>
      <c r="H2718" s="143"/>
      <c r="I2718" s="143"/>
    </row>
    <row r="2719" spans="1:13" x14ac:dyDescent="0.25">
      <c r="D2719" s="141"/>
      <c r="F2719" s="141">
        <v>201288258.03849995</v>
      </c>
      <c r="G2719" s="142" t="s">
        <v>8013</v>
      </c>
      <c r="H2719" s="143"/>
      <c r="I2719" s="143"/>
    </row>
    <row r="2720" spans="1:13" x14ac:dyDescent="0.25">
      <c r="D2720" s="141"/>
      <c r="F2720" s="141">
        <v>-90163175.572500005</v>
      </c>
      <c r="G2720" s="142" t="s">
        <v>8014</v>
      </c>
      <c r="H2720" s="143"/>
      <c r="I2720" s="143"/>
    </row>
    <row r="2721" spans="3:9" x14ac:dyDescent="0.25">
      <c r="D2721" s="141"/>
      <c r="F2721" s="141">
        <v>-23145318.082530975</v>
      </c>
      <c r="G2721" s="213" t="s">
        <v>8012</v>
      </c>
      <c r="H2721" s="143"/>
      <c r="I2721" s="143"/>
    </row>
    <row r="2722" spans="3:9" x14ac:dyDescent="0.25">
      <c r="F2722" s="144">
        <f>F2718+F2719+F2720+F2721</f>
        <v>30828690540.743473</v>
      </c>
      <c r="G2722" s="145" t="s">
        <v>8016</v>
      </c>
      <c r="H2722" s="214"/>
      <c r="I2722" s="143"/>
    </row>
    <row r="2723" spans="3:9" x14ac:dyDescent="0.25">
      <c r="F2723" s="146"/>
      <c r="G2723" s="213"/>
      <c r="H2723" s="143"/>
      <c r="I2723" s="143"/>
    </row>
    <row r="2724" spans="3:9" x14ac:dyDescent="0.25">
      <c r="G2724" s="213"/>
    </row>
    <row r="2725" spans="3:9" x14ac:dyDescent="0.25">
      <c r="F2725" s="212"/>
    </row>
    <row r="2727" spans="3:9" x14ac:dyDescent="0.25">
      <c r="C2727" s="148"/>
    </row>
    <row r="2728" spans="3:9" x14ac:dyDescent="0.25">
      <c r="C2728" s="141"/>
    </row>
    <row r="2729" spans="3:9" x14ac:dyDescent="0.25">
      <c r="C2729" s="212"/>
    </row>
  </sheetData>
  <pageMargins left="0.23622047244094499" right="0.23622047244094499" top="0.74803149606299202" bottom="0.74803149606299202" header="0.31496062992126" footer="0.31496062992126"/>
  <pageSetup scale="40" fitToHeight="0" orientation="portrait" r:id="rId1"/>
  <headerFooter>
    <oddHeader>&amp;L&amp;G&amp;CH. AYUNTAMIENTO DE TIJUANA REPORTE INMOBILIARIO MUNICIPAL A SEPTIEMBRE
 2021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workbookViewId="0">
      <selection activeCell="A2" sqref="A2"/>
    </sheetView>
  </sheetViews>
  <sheetFormatPr baseColWidth="10" defaultRowHeight="15" x14ac:dyDescent="0.25"/>
  <cols>
    <col min="1" max="1" width="4" style="5" customWidth="1"/>
    <col min="2" max="2" width="8.28515625" style="5" customWidth="1"/>
    <col min="3" max="3" width="12.5703125" style="5" bestFit="1" customWidth="1"/>
    <col min="4" max="4" width="20.140625" style="7" customWidth="1"/>
    <col min="5" max="5" width="33.140625" style="2" customWidth="1"/>
    <col min="6" max="6" width="9" style="2" customWidth="1"/>
    <col min="7" max="7" width="16.28515625" style="2" customWidth="1"/>
    <col min="8" max="10" width="11.42578125" style="2" customWidth="1"/>
    <col min="11" max="11" width="16.140625" style="7" bestFit="1" customWidth="1"/>
    <col min="12" max="12" width="9.140625" style="13" customWidth="1"/>
    <col min="13" max="13" width="12.7109375" style="6" bestFit="1" customWidth="1"/>
    <col min="14" max="14" width="25.7109375" style="4" customWidth="1"/>
    <col min="15" max="15" width="11.42578125" style="3"/>
    <col min="16" max="16" width="15.85546875" style="3" bestFit="1" customWidth="1"/>
    <col min="17" max="18" width="11.42578125" style="3"/>
  </cols>
  <sheetData>
    <row r="1" spans="1:18" s="82" customFormat="1" ht="36.75" customHeight="1" x14ac:dyDescent="0.2">
      <c r="A1" s="1" t="s">
        <v>461</v>
      </c>
      <c r="B1" s="1" t="s">
        <v>0</v>
      </c>
      <c r="C1" s="1" t="s">
        <v>1</v>
      </c>
      <c r="D1" s="1" t="s">
        <v>460</v>
      </c>
      <c r="E1" s="1" t="s">
        <v>459</v>
      </c>
      <c r="F1" s="1" t="s">
        <v>458</v>
      </c>
      <c r="G1" s="1" t="s">
        <v>3</v>
      </c>
      <c r="H1" s="1" t="s">
        <v>457</v>
      </c>
      <c r="I1" s="1" t="s">
        <v>456</v>
      </c>
      <c r="J1" s="1" t="s">
        <v>4</v>
      </c>
      <c r="K1" s="1" t="s">
        <v>5</v>
      </c>
      <c r="L1" s="1" t="s">
        <v>6</v>
      </c>
      <c r="M1" s="1" t="s">
        <v>60</v>
      </c>
      <c r="N1" s="160" t="s">
        <v>7937</v>
      </c>
      <c r="O1" s="81"/>
      <c r="P1" s="81"/>
      <c r="Q1" s="81"/>
      <c r="R1" s="81"/>
    </row>
    <row r="2" spans="1:18" s="10" customFormat="1" ht="22.5" x14ac:dyDescent="0.25">
      <c r="A2" s="56">
        <v>1</v>
      </c>
      <c r="B2" s="56">
        <v>2860</v>
      </c>
      <c r="C2" s="56" t="s">
        <v>7706</v>
      </c>
      <c r="D2" s="58" t="s">
        <v>28</v>
      </c>
      <c r="E2" s="59">
        <v>11.85</v>
      </c>
      <c r="F2" s="68">
        <v>1456.99</v>
      </c>
      <c r="G2" s="68">
        <v>-17265.330000000002</v>
      </c>
      <c r="H2" s="59">
        <v>0</v>
      </c>
      <c r="I2" s="59">
        <v>0</v>
      </c>
      <c r="J2" s="19">
        <v>0</v>
      </c>
      <c r="K2" s="58" t="s">
        <v>4978</v>
      </c>
      <c r="L2" s="60" t="s">
        <v>8</v>
      </c>
      <c r="M2" s="57" t="s">
        <v>61</v>
      </c>
      <c r="N2" s="162" t="s">
        <v>7938</v>
      </c>
      <c r="O2" s="11"/>
      <c r="P2" s="185"/>
      <c r="Q2" s="11"/>
      <c r="R2" s="11"/>
    </row>
    <row r="3" spans="1:18" ht="78.75" x14ac:dyDescent="0.25">
      <c r="A3" s="164">
        <v>2</v>
      </c>
      <c r="B3" s="164">
        <v>2466</v>
      </c>
      <c r="C3" s="164" t="s">
        <v>7319</v>
      </c>
      <c r="D3" s="165" t="s">
        <v>33</v>
      </c>
      <c r="E3" s="166">
        <v>24664.428</v>
      </c>
      <c r="F3" s="167">
        <v>1500</v>
      </c>
      <c r="G3" s="167">
        <v>-59411804.270000003</v>
      </c>
      <c r="H3" s="166">
        <v>0</v>
      </c>
      <c r="I3" s="166">
        <v>0</v>
      </c>
      <c r="J3" s="168">
        <v>0</v>
      </c>
      <c r="K3" s="165" t="s">
        <v>741</v>
      </c>
      <c r="L3" s="169" t="s">
        <v>7</v>
      </c>
      <c r="M3" s="170" t="s">
        <v>62</v>
      </c>
      <c r="N3" s="162" t="s">
        <v>7966</v>
      </c>
      <c r="P3" s="186"/>
    </row>
    <row r="4" spans="1:18" ht="67.5" x14ac:dyDescent="0.25">
      <c r="A4" s="164">
        <v>3</v>
      </c>
      <c r="B4" s="164">
        <v>2883</v>
      </c>
      <c r="C4" s="164" t="s">
        <v>7728</v>
      </c>
      <c r="D4" s="165" t="s">
        <v>33</v>
      </c>
      <c r="E4" s="166">
        <v>1267.33</v>
      </c>
      <c r="F4" s="167">
        <v>2297</v>
      </c>
      <c r="G4" s="167">
        <v>-3641212.85</v>
      </c>
      <c r="H4" s="166">
        <v>0</v>
      </c>
      <c r="I4" s="166">
        <v>0</v>
      </c>
      <c r="J4" s="168">
        <v>0</v>
      </c>
      <c r="K4" s="165" t="s">
        <v>741</v>
      </c>
      <c r="L4" s="169" t="s">
        <v>7</v>
      </c>
      <c r="M4" s="170" t="s">
        <v>62</v>
      </c>
      <c r="N4" s="162" t="s">
        <v>7967</v>
      </c>
      <c r="P4" s="187"/>
    </row>
    <row r="5" spans="1:18" ht="33.75" x14ac:dyDescent="0.25">
      <c r="A5" s="164">
        <v>4</v>
      </c>
      <c r="B5" s="164">
        <v>1528</v>
      </c>
      <c r="C5" s="164" t="s">
        <v>6403</v>
      </c>
      <c r="D5" s="165" t="s">
        <v>27</v>
      </c>
      <c r="E5" s="166">
        <v>18810.638999999999</v>
      </c>
      <c r="F5" s="167">
        <v>907.5</v>
      </c>
      <c r="G5" s="167">
        <v>-17070654.892499998</v>
      </c>
      <c r="H5" s="166">
        <v>0</v>
      </c>
      <c r="I5" s="166">
        <v>0</v>
      </c>
      <c r="J5" s="168">
        <v>0</v>
      </c>
      <c r="K5" s="165" t="s">
        <v>1792</v>
      </c>
      <c r="L5" s="169" t="s">
        <v>7</v>
      </c>
      <c r="M5" s="170" t="s">
        <v>78</v>
      </c>
      <c r="N5" s="162" t="s">
        <v>7940</v>
      </c>
      <c r="O5"/>
      <c r="P5"/>
      <c r="Q5"/>
      <c r="R5"/>
    </row>
    <row r="6" spans="1:18" ht="90" x14ac:dyDescent="0.25">
      <c r="A6" s="164">
        <v>5</v>
      </c>
      <c r="B6" s="164">
        <v>2709</v>
      </c>
      <c r="C6" s="56" t="s">
        <v>7546</v>
      </c>
      <c r="D6" s="58" t="s">
        <v>410</v>
      </c>
      <c r="E6" s="166">
        <v>5051.28</v>
      </c>
      <c r="F6" s="167">
        <v>1984.1</v>
      </c>
      <c r="G6" s="167">
        <v>-10022238.23</v>
      </c>
      <c r="H6" s="166">
        <v>0</v>
      </c>
      <c r="I6" s="166">
        <v>0</v>
      </c>
      <c r="J6" s="168">
        <v>0</v>
      </c>
      <c r="K6" s="165" t="s">
        <v>741</v>
      </c>
      <c r="L6" s="60" t="s">
        <v>8</v>
      </c>
      <c r="M6" s="170" t="s">
        <v>62</v>
      </c>
      <c r="N6" s="162" t="s">
        <v>7972</v>
      </c>
      <c r="O6"/>
      <c r="P6"/>
      <c r="Q6"/>
      <c r="R6"/>
    </row>
    <row r="7" spans="1:18" x14ac:dyDescent="0.25">
      <c r="F7" s="9" t="s">
        <v>7939</v>
      </c>
      <c r="G7" s="191">
        <f>SUM(G2:G6)</f>
        <v>-90163175.572500005</v>
      </c>
      <c r="H7" s="2" t="s">
        <v>8011</v>
      </c>
      <c r="O7"/>
      <c r="P7"/>
      <c r="Q7"/>
      <c r="R7"/>
    </row>
    <row r="8" spans="1:18" x14ac:dyDescent="0.25">
      <c r="G8" s="6"/>
      <c r="H8" s="4"/>
      <c r="I8" s="3"/>
      <c r="J8" s="3"/>
      <c r="K8" s="3"/>
      <c r="L8" s="3"/>
      <c r="M8"/>
      <c r="N8"/>
      <c r="O8"/>
      <c r="P8"/>
      <c r="Q8"/>
      <c r="R8"/>
    </row>
    <row r="9" spans="1:18" x14ac:dyDescent="0.25">
      <c r="G9" s="6"/>
      <c r="H9" s="4"/>
      <c r="I9" s="3"/>
      <c r="J9" s="3"/>
      <c r="K9" s="3"/>
      <c r="L9" s="3"/>
      <c r="M9"/>
      <c r="N9"/>
      <c r="P9"/>
      <c r="Q9"/>
      <c r="R9"/>
    </row>
    <row r="10" spans="1:18" x14ac:dyDescent="0.25">
      <c r="D10" s="188" t="s">
        <v>7960</v>
      </c>
      <c r="E10" t="s">
        <v>7961</v>
      </c>
      <c r="F10"/>
      <c r="G10" s="6"/>
      <c r="H10" s="4"/>
      <c r="I10" s="3"/>
      <c r="J10" s="3"/>
      <c r="K10" s="3"/>
      <c r="L10" s="3"/>
      <c r="M10"/>
      <c r="N10"/>
      <c r="P10"/>
      <c r="Q10"/>
      <c r="R10"/>
    </row>
    <row r="11" spans="1:18" x14ac:dyDescent="0.25">
      <c r="D11" s="189" t="s">
        <v>62</v>
      </c>
      <c r="E11" s="147">
        <v>73075255.350000009</v>
      </c>
      <c r="F11"/>
      <c r="G11" s="6"/>
      <c r="H11" s="4"/>
      <c r="I11" s="3"/>
      <c r="J11" s="3"/>
      <c r="K11" s="3"/>
      <c r="L11" s="3"/>
      <c r="M11"/>
      <c r="N11"/>
      <c r="P11"/>
      <c r="Q11"/>
      <c r="R11"/>
    </row>
    <row r="12" spans="1:18" x14ac:dyDescent="0.25">
      <c r="D12" s="190" t="s">
        <v>741</v>
      </c>
      <c r="E12" s="147">
        <v>73075255.350000009</v>
      </c>
      <c r="F12"/>
      <c r="G12" s="16"/>
      <c r="H12" s="16"/>
      <c r="I12" s="6"/>
      <c r="J12" s="4"/>
      <c r="K12" s="3"/>
      <c r="L12" s="3"/>
      <c r="M12" s="3"/>
      <c r="N12" s="3"/>
      <c r="P12"/>
      <c r="Q12"/>
      <c r="R12"/>
    </row>
    <row r="13" spans="1:18" x14ac:dyDescent="0.25">
      <c r="D13" s="189" t="s">
        <v>78</v>
      </c>
      <c r="E13" s="147">
        <v>17070654.892499998</v>
      </c>
      <c r="F13"/>
      <c r="G13" s="16"/>
      <c r="H13" s="16"/>
      <c r="I13" s="6"/>
      <c r="J13" s="4"/>
      <c r="K13" s="3"/>
      <c r="L13" s="3"/>
      <c r="M13" s="3"/>
      <c r="N13" s="3"/>
      <c r="P13"/>
      <c r="Q13"/>
      <c r="R13"/>
    </row>
    <row r="14" spans="1:18" x14ac:dyDescent="0.25">
      <c r="D14" s="190" t="s">
        <v>1792</v>
      </c>
      <c r="E14" s="147">
        <v>17070654.892499998</v>
      </c>
      <c r="F14"/>
      <c r="G14" s="17"/>
      <c r="H14" s="16"/>
      <c r="I14" s="6"/>
      <c r="J14" s="4"/>
      <c r="K14" s="3"/>
      <c r="L14" s="3"/>
      <c r="M14" s="3"/>
      <c r="N14" s="3"/>
      <c r="P14"/>
      <c r="Q14"/>
      <c r="R14"/>
    </row>
    <row r="15" spans="1:18" x14ac:dyDescent="0.25">
      <c r="D15" s="189" t="s">
        <v>61</v>
      </c>
      <c r="E15" s="147">
        <v>17265.330000000002</v>
      </c>
      <c r="F15"/>
      <c r="I15" s="6"/>
      <c r="J15" s="4"/>
      <c r="K15" s="3"/>
      <c r="L15" s="3"/>
      <c r="M15" s="3"/>
      <c r="N15" s="3"/>
      <c r="P15"/>
      <c r="Q15"/>
      <c r="R15"/>
    </row>
    <row r="16" spans="1:18" x14ac:dyDescent="0.25">
      <c r="D16" s="190" t="s">
        <v>4978</v>
      </c>
      <c r="E16" s="147">
        <v>17265.330000000002</v>
      </c>
      <c r="F16"/>
      <c r="I16" s="6"/>
      <c r="J16" s="4"/>
      <c r="K16" s="3"/>
      <c r="L16" s="3"/>
      <c r="M16" s="3"/>
      <c r="N16" s="3"/>
    </row>
    <row r="17" spans="4:14" x14ac:dyDescent="0.25">
      <c r="D17" s="189" t="s">
        <v>7962</v>
      </c>
      <c r="E17" s="147">
        <v>90163175.572500005</v>
      </c>
      <c r="F17"/>
      <c r="I17" s="6"/>
      <c r="J17" s="4"/>
      <c r="K17" s="3"/>
      <c r="L17" s="3"/>
      <c r="M17" s="3"/>
      <c r="N17" s="3"/>
    </row>
    <row r="18" spans="4:14" x14ac:dyDescent="0.25">
      <c r="D18"/>
      <c r="E18"/>
      <c r="F18"/>
      <c r="I18" s="6"/>
      <c r="J18" s="4"/>
      <c r="K18" s="3"/>
      <c r="L18" s="3"/>
      <c r="M18" s="3"/>
      <c r="N18" s="3"/>
    </row>
    <row r="19" spans="4:14" x14ac:dyDescent="0.25">
      <c r="D19"/>
      <c r="E19"/>
      <c r="F19"/>
    </row>
    <row r="20" spans="4:14" x14ac:dyDescent="0.25">
      <c r="D20"/>
      <c r="E20"/>
      <c r="F20"/>
    </row>
    <row r="21" spans="4:14" x14ac:dyDescent="0.25">
      <c r="D21"/>
      <c r="E21"/>
      <c r="F21"/>
    </row>
    <row r="22" spans="4:14" x14ac:dyDescent="0.25">
      <c r="D22"/>
      <c r="E22"/>
      <c r="F22"/>
    </row>
    <row r="23" spans="4:14" x14ac:dyDescent="0.25">
      <c r="D23"/>
      <c r="E23"/>
      <c r="F23"/>
    </row>
    <row r="24" spans="4:14" x14ac:dyDescent="0.25">
      <c r="D24"/>
      <c r="E24"/>
      <c r="F24"/>
    </row>
    <row r="25" spans="4:14" x14ac:dyDescent="0.25">
      <c r="D25"/>
      <c r="E25"/>
      <c r="F25"/>
    </row>
    <row r="26" spans="4:14" x14ac:dyDescent="0.25">
      <c r="D26"/>
      <c r="E26"/>
      <c r="F26"/>
    </row>
    <row r="27" spans="4:14" x14ac:dyDescent="0.25">
      <c r="D27"/>
      <c r="E27"/>
      <c r="F27"/>
    </row>
  </sheetData>
  <pageMargins left="0.15748031496062992" right="0.27559055118110237" top="0.82677165354330717" bottom="0.51181102362204722" header="0.19685039370078741" footer="0.31496062992125984"/>
  <pageSetup scale="66" orientation="landscape" r:id="rId2"/>
  <headerFooter>
    <oddHeader>&amp;L&amp;G&amp;C&amp;"-,Negrita"H. AYUNTAMIENTO DE TIJUANABAJA DE BIENES INMUEBLES EN ELPADRÓN INMOBILIARIO MUNICIPAL AL MES DE AGOSTO DEL 2021&amp;RPágina: &amp;P de &amp;NHora: &amp;TFecha: &amp;D</oddHeader>
    <oddFooter>&amp;LAnexo 2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11"/>
  <sheetViews>
    <sheetView showGridLines="0" topLeftCell="AK1" workbookViewId="0">
      <pane ySplit="1" topLeftCell="A2" activePane="bottomLeft" state="frozen"/>
      <selection pane="bottomLeft" activeCell="AP8" sqref="AP8"/>
    </sheetView>
  </sheetViews>
  <sheetFormatPr baseColWidth="10" defaultRowHeight="12.75" x14ac:dyDescent="0.25"/>
  <cols>
    <col min="1" max="1" width="6.85546875" style="121" bestFit="1" customWidth="1"/>
    <col min="2" max="2" width="12.42578125" style="121" bestFit="1" customWidth="1"/>
    <col min="3" max="3" width="23.85546875" style="121" customWidth="1"/>
    <col min="4" max="4" width="24.7109375" style="121" customWidth="1"/>
    <col min="5" max="5" width="25" style="121" customWidth="1"/>
    <col min="6" max="6" width="31.5703125" style="121" bestFit="1" customWidth="1"/>
    <col min="7" max="7" width="31.140625" style="121" bestFit="1" customWidth="1"/>
    <col min="8" max="8" width="22" style="121" bestFit="1" customWidth="1"/>
    <col min="9" max="9" width="13.28515625" style="121" bestFit="1" customWidth="1"/>
    <col min="10" max="10" width="40.42578125" style="121" bestFit="1" customWidth="1"/>
    <col min="11" max="11" width="6.85546875" style="121" bestFit="1" customWidth="1"/>
    <col min="12" max="13" width="7" style="121" bestFit="1" customWidth="1"/>
    <col min="14" max="14" width="26.7109375" style="121" customWidth="1"/>
    <col min="15" max="15" width="15.42578125" style="121" bestFit="1" customWidth="1"/>
    <col min="16" max="16" width="33" style="121" bestFit="1" customWidth="1"/>
    <col min="17" max="17" width="18" style="121" bestFit="1" customWidth="1"/>
    <col min="18" max="18" width="17.140625" style="121" bestFit="1" customWidth="1"/>
    <col min="19" max="19" width="21" style="121" bestFit="1" customWidth="1"/>
    <col min="20" max="20" width="15.42578125" style="121" bestFit="1" customWidth="1"/>
    <col min="21" max="21" width="26" style="121" bestFit="1" customWidth="1"/>
    <col min="22" max="22" width="7.5703125" style="121" bestFit="1" customWidth="1"/>
    <col min="23" max="23" width="14" style="121" bestFit="1" customWidth="1"/>
    <col min="24" max="24" width="10.7109375" style="120" bestFit="1" customWidth="1"/>
    <col min="25" max="25" width="17" style="120" bestFit="1" customWidth="1"/>
    <col min="26" max="26" width="16.7109375" style="120" bestFit="1" customWidth="1"/>
    <col min="27" max="27" width="40.140625" style="120" bestFit="1" customWidth="1"/>
    <col min="28" max="28" width="10.42578125" style="120" customWidth="1"/>
    <col min="29" max="29" width="10.7109375" style="120" bestFit="1" customWidth="1"/>
    <col min="30" max="30" width="10.42578125" style="120" customWidth="1"/>
    <col min="31" max="31" width="37.42578125" style="120" bestFit="1" customWidth="1"/>
    <col min="32" max="32" width="35.85546875" style="120" customWidth="1"/>
    <col min="33" max="35" width="10.42578125" style="120" customWidth="1"/>
    <col min="36" max="36" width="9.140625" style="120" bestFit="1" customWidth="1"/>
    <col min="37" max="37" width="8.42578125" style="120" bestFit="1" customWidth="1"/>
    <col min="38" max="38" width="15.7109375" style="120" customWidth="1"/>
    <col min="39" max="39" width="23.28515625" style="120" bestFit="1" customWidth="1"/>
    <col min="40" max="40" width="12.140625" style="120" bestFit="1" customWidth="1"/>
    <col min="41" max="41" width="9.42578125" style="120" bestFit="1" customWidth="1"/>
    <col min="42" max="42" width="10.42578125" style="120" customWidth="1"/>
    <col min="43" max="43" width="8.42578125" style="120" bestFit="1" customWidth="1"/>
    <col min="44" max="44" width="11.7109375" style="120" bestFit="1" customWidth="1"/>
    <col min="45" max="45" width="11.140625" style="120" bestFit="1" customWidth="1"/>
    <col min="46" max="46" width="8" style="120" bestFit="1" customWidth="1"/>
    <col min="47" max="47" width="8.140625" style="120" bestFit="1" customWidth="1"/>
    <col min="48" max="48" width="10.140625" style="120" bestFit="1" customWidth="1"/>
    <col min="49" max="49" width="9.5703125" style="120" bestFit="1" customWidth="1"/>
    <col min="50" max="50" width="10.28515625" style="120" bestFit="1" customWidth="1"/>
    <col min="51" max="51" width="6.7109375" style="120" bestFit="1" customWidth="1"/>
    <col min="52" max="16384" width="11.42578125" style="120"/>
  </cols>
  <sheetData>
    <row r="1" spans="1:51" ht="76.5" x14ac:dyDescent="0.25">
      <c r="A1" s="119" t="s">
        <v>0</v>
      </c>
      <c r="B1" s="119" t="s">
        <v>1</v>
      </c>
      <c r="C1" s="119" t="s">
        <v>2</v>
      </c>
      <c r="D1" s="119" t="s">
        <v>601</v>
      </c>
      <c r="E1" s="119" t="s">
        <v>539</v>
      </c>
      <c r="F1" s="119" t="s">
        <v>602</v>
      </c>
      <c r="G1" s="119" t="s">
        <v>706</v>
      </c>
      <c r="H1" s="119" t="s">
        <v>480</v>
      </c>
      <c r="I1" s="119" t="s">
        <v>3322</v>
      </c>
      <c r="J1" s="119" t="s">
        <v>3339</v>
      </c>
      <c r="K1" s="119" t="s">
        <v>3340</v>
      </c>
      <c r="L1" s="119" t="s">
        <v>3341</v>
      </c>
      <c r="M1" s="119" t="s">
        <v>3342</v>
      </c>
      <c r="N1" s="119" t="s">
        <v>3343</v>
      </c>
      <c r="O1" s="119" t="s">
        <v>445</v>
      </c>
      <c r="P1" s="119" t="s">
        <v>446</v>
      </c>
      <c r="Q1" s="119" t="s">
        <v>3</v>
      </c>
      <c r="R1" s="119" t="s">
        <v>443</v>
      </c>
      <c r="S1" s="119" t="s">
        <v>444</v>
      </c>
      <c r="T1" s="119" t="s">
        <v>4</v>
      </c>
      <c r="U1" s="119" t="s">
        <v>5</v>
      </c>
      <c r="V1" s="119" t="s">
        <v>6</v>
      </c>
      <c r="W1" s="119" t="s">
        <v>60</v>
      </c>
      <c r="X1" s="119" t="s">
        <v>4955</v>
      </c>
      <c r="Y1" s="119" t="s">
        <v>4407</v>
      </c>
      <c r="Z1" s="119" t="s">
        <v>4408</v>
      </c>
      <c r="AA1" s="119" t="s">
        <v>4409</v>
      </c>
      <c r="AB1" s="119" t="s">
        <v>4410</v>
      </c>
      <c r="AC1" s="119" t="s">
        <v>4411</v>
      </c>
      <c r="AD1" s="119" t="s">
        <v>4412</v>
      </c>
      <c r="AE1" s="119" t="s">
        <v>4969</v>
      </c>
      <c r="AF1" s="119" t="s">
        <v>4413</v>
      </c>
      <c r="AG1" s="119" t="s">
        <v>4414</v>
      </c>
      <c r="AH1" s="119" t="s">
        <v>4415</v>
      </c>
      <c r="AI1" s="119" t="s">
        <v>4416</v>
      </c>
      <c r="AJ1" s="119" t="s">
        <v>4417</v>
      </c>
      <c r="AK1" s="119" t="s">
        <v>4418</v>
      </c>
      <c r="AL1" s="119" t="s">
        <v>4419</v>
      </c>
      <c r="AM1" s="119" t="s">
        <v>4420</v>
      </c>
      <c r="AN1" s="119" t="s">
        <v>4421</v>
      </c>
      <c r="AO1" s="119" t="s">
        <v>4422</v>
      </c>
      <c r="AP1" s="119" t="s">
        <v>4423</v>
      </c>
      <c r="AQ1" s="119" t="s">
        <v>4424</v>
      </c>
      <c r="AR1" s="119" t="s">
        <v>4425</v>
      </c>
      <c r="AS1" s="119" t="s">
        <v>4426</v>
      </c>
      <c r="AT1" s="119" t="s">
        <v>4427</v>
      </c>
      <c r="AU1" s="119" t="s">
        <v>4428</v>
      </c>
      <c r="AV1" s="119" t="s">
        <v>4429</v>
      </c>
      <c r="AW1" s="119" t="s">
        <v>4430</v>
      </c>
      <c r="AX1" s="119" t="s">
        <v>4431</v>
      </c>
      <c r="AY1" s="119" t="s">
        <v>4432</v>
      </c>
    </row>
    <row r="2" spans="1:51" ht="25.5" x14ac:dyDescent="0.25">
      <c r="A2" s="106">
        <v>1</v>
      </c>
      <c r="B2" s="106" t="s">
        <v>738</v>
      </c>
      <c r="C2" s="106" t="s">
        <v>83</v>
      </c>
      <c r="D2" s="106"/>
      <c r="E2" s="106" t="s">
        <v>540</v>
      </c>
      <c r="F2" s="106"/>
      <c r="G2" s="106"/>
      <c r="H2" s="106" t="s">
        <v>514</v>
      </c>
      <c r="I2" s="106" t="s">
        <v>3323</v>
      </c>
      <c r="J2" s="106" t="s">
        <v>3344</v>
      </c>
      <c r="K2" s="106">
        <v>13101</v>
      </c>
      <c r="L2" s="106"/>
      <c r="M2" s="106">
        <v>22643</v>
      </c>
      <c r="N2" s="106" t="s">
        <v>83</v>
      </c>
      <c r="O2" s="106">
        <v>26727.09</v>
      </c>
      <c r="P2" s="107">
        <v>779.9</v>
      </c>
      <c r="Q2" s="107">
        <v>20844457.489999998</v>
      </c>
      <c r="R2" s="106">
        <v>0</v>
      </c>
      <c r="S2" s="107">
        <v>0</v>
      </c>
      <c r="T2" s="107">
        <v>0</v>
      </c>
      <c r="U2" s="106" t="s">
        <v>739</v>
      </c>
      <c r="V2" s="106" t="s">
        <v>7</v>
      </c>
      <c r="W2" s="106" t="s">
        <v>61</v>
      </c>
      <c r="X2" s="108">
        <v>1298</v>
      </c>
      <c r="Y2" s="108">
        <v>34691762.82</v>
      </c>
      <c r="Z2" s="108">
        <v>13847305.329</v>
      </c>
      <c r="AA2" s="109"/>
      <c r="AB2" s="109">
        <v>2029</v>
      </c>
      <c r="AC2" s="109"/>
      <c r="AD2" s="109"/>
      <c r="AE2" s="110" t="s">
        <v>507</v>
      </c>
      <c r="AF2" s="109"/>
      <c r="AG2" s="138">
        <v>34187</v>
      </c>
      <c r="AH2" s="138">
        <v>34989</v>
      </c>
      <c r="AI2" s="138">
        <v>34999</v>
      </c>
      <c r="AJ2" s="109">
        <v>5229605</v>
      </c>
      <c r="AK2" s="109"/>
      <c r="AL2" s="109"/>
      <c r="AM2" s="109"/>
      <c r="AN2" s="109"/>
      <c r="AO2" s="109"/>
      <c r="AP2" s="109"/>
      <c r="AQ2" s="109"/>
      <c r="AR2" s="109"/>
      <c r="AS2" s="109" t="s">
        <v>4433</v>
      </c>
      <c r="AT2" s="109"/>
      <c r="AU2" s="109"/>
      <c r="AV2" s="109">
        <v>34989</v>
      </c>
      <c r="AW2" s="109"/>
      <c r="AX2" s="109"/>
      <c r="AY2" s="109"/>
    </row>
    <row r="3" spans="1:51" ht="38.25" x14ac:dyDescent="0.25">
      <c r="A3" s="106">
        <v>2</v>
      </c>
      <c r="B3" s="106" t="s">
        <v>740</v>
      </c>
      <c r="C3" s="106" t="s">
        <v>83</v>
      </c>
      <c r="D3" s="106" t="s">
        <v>603</v>
      </c>
      <c r="E3" s="106" t="s">
        <v>541</v>
      </c>
      <c r="F3" s="106" t="s">
        <v>541</v>
      </c>
      <c r="G3" s="106" t="s">
        <v>603</v>
      </c>
      <c r="H3" s="106" t="s">
        <v>514</v>
      </c>
      <c r="I3" s="106" t="s">
        <v>3323</v>
      </c>
      <c r="J3" s="106" t="s">
        <v>3345</v>
      </c>
      <c r="K3" s="106"/>
      <c r="L3" s="106"/>
      <c r="M3" s="106">
        <v>22644</v>
      </c>
      <c r="N3" s="106" t="s">
        <v>83</v>
      </c>
      <c r="O3" s="106">
        <v>34163.35</v>
      </c>
      <c r="P3" s="107">
        <v>779.9</v>
      </c>
      <c r="Q3" s="107">
        <v>26643996.670000002</v>
      </c>
      <c r="R3" s="106">
        <v>0</v>
      </c>
      <c r="S3" s="107">
        <v>0</v>
      </c>
      <c r="T3" s="107">
        <v>0</v>
      </c>
      <c r="U3" s="106" t="s">
        <v>741</v>
      </c>
      <c r="V3" s="106" t="s">
        <v>8</v>
      </c>
      <c r="W3" s="106" t="s">
        <v>62</v>
      </c>
      <c r="X3" s="108">
        <v>1298</v>
      </c>
      <c r="Y3" s="108">
        <v>44344028.299999997</v>
      </c>
      <c r="Z3" s="108">
        <v>17700031.634999998</v>
      </c>
      <c r="AA3" s="109"/>
      <c r="AB3" s="109">
        <v>2029</v>
      </c>
      <c r="AC3" s="109"/>
      <c r="AD3" s="109"/>
      <c r="AE3" s="110" t="s">
        <v>473</v>
      </c>
      <c r="AF3" s="109" t="s">
        <v>4434</v>
      </c>
      <c r="AG3" s="138">
        <v>34187</v>
      </c>
      <c r="AH3" s="138">
        <v>34989</v>
      </c>
      <c r="AI3" s="138">
        <v>34999</v>
      </c>
      <c r="AJ3" s="109">
        <v>5229605</v>
      </c>
      <c r="AK3" s="109"/>
      <c r="AL3" s="109"/>
      <c r="AM3" s="109"/>
      <c r="AN3" s="109"/>
      <c r="AO3" s="109"/>
      <c r="AP3" s="109"/>
      <c r="AQ3" s="109"/>
      <c r="AR3" s="109"/>
      <c r="AS3" s="109" t="s">
        <v>4433</v>
      </c>
      <c r="AT3" s="109"/>
      <c r="AU3" s="109"/>
      <c r="AV3" s="109">
        <v>34989</v>
      </c>
      <c r="AW3" s="109"/>
      <c r="AX3" s="109"/>
      <c r="AY3" s="109"/>
    </row>
    <row r="4" spans="1:51" ht="25.5" x14ac:dyDescent="0.25">
      <c r="A4" s="106">
        <v>4</v>
      </c>
      <c r="B4" s="106" t="s">
        <v>742</v>
      </c>
      <c r="C4" s="106" t="s">
        <v>83</v>
      </c>
      <c r="D4" s="106"/>
      <c r="E4" s="106" t="s">
        <v>540</v>
      </c>
      <c r="F4" s="106"/>
      <c r="G4" s="106"/>
      <c r="H4" s="106" t="s">
        <v>514</v>
      </c>
      <c r="I4" s="106"/>
      <c r="J4" s="106"/>
      <c r="K4" s="106"/>
      <c r="L4" s="106"/>
      <c r="M4" s="106">
        <v>22643</v>
      </c>
      <c r="N4" s="106" t="s">
        <v>83</v>
      </c>
      <c r="O4" s="106">
        <v>170941.1</v>
      </c>
      <c r="P4" s="107">
        <v>779.9</v>
      </c>
      <c r="Q4" s="107">
        <v>133316963.89</v>
      </c>
      <c r="R4" s="106">
        <v>0</v>
      </c>
      <c r="S4" s="107">
        <v>0</v>
      </c>
      <c r="T4" s="107">
        <v>0</v>
      </c>
      <c r="U4" s="106" t="s">
        <v>743</v>
      </c>
      <c r="V4" s="106" t="s">
        <v>7</v>
      </c>
      <c r="W4" s="106" t="s">
        <v>63</v>
      </c>
      <c r="X4" s="108"/>
      <c r="Y4" s="108">
        <v>0</v>
      </c>
      <c r="Z4" s="108"/>
      <c r="AA4" s="109" t="s">
        <v>4435</v>
      </c>
      <c r="AB4" s="109">
        <v>2029</v>
      </c>
      <c r="AC4" s="109"/>
      <c r="AD4" s="109"/>
      <c r="AE4" s="110" t="s">
        <v>4436</v>
      </c>
      <c r="AF4" s="109"/>
      <c r="AG4" s="138">
        <v>34187</v>
      </c>
      <c r="AH4" s="138">
        <v>34989</v>
      </c>
      <c r="AI4" s="138">
        <v>34999</v>
      </c>
      <c r="AJ4" s="109">
        <v>5049217</v>
      </c>
      <c r="AK4" s="109"/>
      <c r="AL4" s="109"/>
      <c r="AM4" s="109"/>
      <c r="AN4" s="109"/>
      <c r="AO4" s="109"/>
      <c r="AP4" s="109"/>
      <c r="AQ4" s="109"/>
      <c r="AR4" s="109"/>
      <c r="AS4" s="109" t="s">
        <v>4433</v>
      </c>
      <c r="AT4" s="109"/>
      <c r="AU4" s="109"/>
      <c r="AV4" s="109">
        <v>34989</v>
      </c>
      <c r="AW4" s="109"/>
      <c r="AX4" s="109"/>
      <c r="AY4" s="109"/>
    </row>
    <row r="5" spans="1:51" x14ac:dyDescent="0.25">
      <c r="A5" s="106">
        <v>5</v>
      </c>
      <c r="B5" s="106" t="s">
        <v>744</v>
      </c>
      <c r="C5" s="106" t="s">
        <v>84</v>
      </c>
      <c r="D5" s="106"/>
      <c r="E5" s="106" t="s">
        <v>540</v>
      </c>
      <c r="F5" s="106"/>
      <c r="G5" s="106"/>
      <c r="H5" s="106" t="s">
        <v>509</v>
      </c>
      <c r="I5" s="106" t="s">
        <v>3324</v>
      </c>
      <c r="J5" s="106" t="s">
        <v>84</v>
      </c>
      <c r="K5" s="106"/>
      <c r="L5" s="106"/>
      <c r="M5" s="106">
        <v>22220</v>
      </c>
      <c r="N5" s="106" t="s">
        <v>3346</v>
      </c>
      <c r="O5" s="106">
        <v>742.8</v>
      </c>
      <c r="P5" s="107">
        <v>1035.0999999999999</v>
      </c>
      <c r="Q5" s="107">
        <v>768872.28</v>
      </c>
      <c r="R5" s="106">
        <v>0</v>
      </c>
      <c r="S5" s="107">
        <v>0</v>
      </c>
      <c r="T5" s="107">
        <v>0</v>
      </c>
      <c r="U5" s="106" t="s">
        <v>741</v>
      </c>
      <c r="V5" s="106" t="s">
        <v>8</v>
      </c>
      <c r="W5" s="106" t="s">
        <v>62</v>
      </c>
      <c r="X5" s="108">
        <v>1609</v>
      </c>
      <c r="Y5" s="108">
        <v>1195165.2</v>
      </c>
      <c r="Z5" s="108">
        <v>426292.92000000004</v>
      </c>
      <c r="AA5" s="109"/>
      <c r="AB5" s="109">
        <v>6082</v>
      </c>
      <c r="AC5" s="109"/>
      <c r="AD5" s="109"/>
      <c r="AE5" s="110" t="s">
        <v>473</v>
      </c>
      <c r="AF5" s="109" t="s">
        <v>4437</v>
      </c>
      <c r="AG5" s="138">
        <v>34215</v>
      </c>
      <c r="AH5" s="138">
        <v>34603</v>
      </c>
      <c r="AI5" s="138">
        <v>34617</v>
      </c>
      <c r="AJ5" s="109">
        <v>5014163</v>
      </c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</row>
    <row r="6" spans="1:51" ht="38.25" x14ac:dyDescent="0.25">
      <c r="A6" s="106">
        <v>6</v>
      </c>
      <c r="B6" s="106" t="s">
        <v>745</v>
      </c>
      <c r="C6" s="106" t="s">
        <v>84</v>
      </c>
      <c r="D6" s="106"/>
      <c r="E6" s="106" t="s">
        <v>540</v>
      </c>
      <c r="F6" s="106"/>
      <c r="G6" s="106"/>
      <c r="H6" s="106" t="s">
        <v>509</v>
      </c>
      <c r="I6" s="106" t="s">
        <v>3324</v>
      </c>
      <c r="J6" s="106" t="s">
        <v>84</v>
      </c>
      <c r="K6" s="106">
        <v>200</v>
      </c>
      <c r="L6" s="106"/>
      <c r="M6" s="106">
        <v>22220</v>
      </c>
      <c r="N6" s="106" t="s">
        <v>3346</v>
      </c>
      <c r="O6" s="106">
        <v>2479.2170000000001</v>
      </c>
      <c r="P6" s="107">
        <v>1035.0999999999999</v>
      </c>
      <c r="Q6" s="107">
        <v>2566237.52</v>
      </c>
      <c r="R6" s="106">
        <v>0</v>
      </c>
      <c r="S6" s="107">
        <v>0</v>
      </c>
      <c r="T6" s="107">
        <v>0</v>
      </c>
      <c r="U6" s="106" t="s">
        <v>741</v>
      </c>
      <c r="V6" s="106" t="s">
        <v>8</v>
      </c>
      <c r="W6" s="106" t="s">
        <v>62</v>
      </c>
      <c r="X6" s="108">
        <v>1609</v>
      </c>
      <c r="Y6" s="108">
        <v>3989060.1529999999</v>
      </c>
      <c r="Z6" s="108">
        <v>1422822.6362999999</v>
      </c>
      <c r="AA6" s="109"/>
      <c r="AB6" s="109">
        <v>6082</v>
      </c>
      <c r="AC6" s="109"/>
      <c r="AD6" s="109"/>
      <c r="AE6" s="110" t="s">
        <v>473</v>
      </c>
      <c r="AF6" s="109" t="s">
        <v>4438</v>
      </c>
      <c r="AG6" s="138">
        <v>34215</v>
      </c>
      <c r="AH6" s="138">
        <v>34603</v>
      </c>
      <c r="AI6" s="138">
        <v>34617</v>
      </c>
      <c r="AJ6" s="109">
        <v>5014163</v>
      </c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</row>
    <row r="7" spans="1:51" x14ac:dyDescent="0.25">
      <c r="A7" s="106">
        <v>7</v>
      </c>
      <c r="B7" s="106" t="s">
        <v>746</v>
      </c>
      <c r="C7" s="106" t="s">
        <v>84</v>
      </c>
      <c r="D7" s="106"/>
      <c r="E7" s="106" t="s">
        <v>540</v>
      </c>
      <c r="F7" s="106"/>
      <c r="G7" s="106"/>
      <c r="H7" s="106" t="s">
        <v>509</v>
      </c>
      <c r="I7" s="106" t="s">
        <v>3324</v>
      </c>
      <c r="J7" s="106" t="s">
        <v>84</v>
      </c>
      <c r="K7" s="106" t="s">
        <v>499</v>
      </c>
      <c r="L7" s="106"/>
      <c r="M7" s="106">
        <v>22215</v>
      </c>
      <c r="N7" s="106" t="s">
        <v>3346</v>
      </c>
      <c r="O7" s="106">
        <v>441.16300000000001</v>
      </c>
      <c r="P7" s="107">
        <v>1035.0999999999999</v>
      </c>
      <c r="Q7" s="107">
        <v>456647.82</v>
      </c>
      <c r="R7" s="106">
        <v>0</v>
      </c>
      <c r="S7" s="107">
        <v>0</v>
      </c>
      <c r="T7" s="107">
        <v>0</v>
      </c>
      <c r="U7" s="106" t="s">
        <v>739</v>
      </c>
      <c r="V7" s="106" t="s">
        <v>7</v>
      </c>
      <c r="W7" s="106" t="s">
        <v>61</v>
      </c>
      <c r="X7" s="108">
        <v>1609</v>
      </c>
      <c r="Y7" s="108">
        <v>709831.26699999999</v>
      </c>
      <c r="Z7" s="108">
        <v>253183.44570000004</v>
      </c>
      <c r="AA7" s="109"/>
      <c r="AB7" s="109">
        <v>6082</v>
      </c>
      <c r="AC7" s="109"/>
      <c r="AD7" s="109"/>
      <c r="AE7" s="110" t="s">
        <v>507</v>
      </c>
      <c r="AF7" s="109"/>
      <c r="AG7" s="138">
        <v>34215</v>
      </c>
      <c r="AH7" s="138">
        <v>34603</v>
      </c>
      <c r="AI7" s="138">
        <v>34617</v>
      </c>
      <c r="AJ7" s="109">
        <v>5014163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</row>
    <row r="8" spans="1:51" x14ac:dyDescent="0.25">
      <c r="A8" s="106">
        <v>8</v>
      </c>
      <c r="B8" s="106" t="s">
        <v>747</v>
      </c>
      <c r="C8" s="106" t="s">
        <v>84</v>
      </c>
      <c r="D8" s="106"/>
      <c r="E8" s="106" t="s">
        <v>540</v>
      </c>
      <c r="F8" s="106"/>
      <c r="G8" s="106"/>
      <c r="H8" s="106" t="s">
        <v>509</v>
      </c>
      <c r="I8" s="106" t="s">
        <v>3324</v>
      </c>
      <c r="J8" s="106" t="s">
        <v>84</v>
      </c>
      <c r="K8" s="106" t="s">
        <v>499</v>
      </c>
      <c r="L8" s="106"/>
      <c r="M8" s="106">
        <v>22220</v>
      </c>
      <c r="N8" s="106" t="s">
        <v>3346</v>
      </c>
      <c r="O8" s="106">
        <v>251.517</v>
      </c>
      <c r="P8" s="107">
        <v>1035.0999999999999</v>
      </c>
      <c r="Q8" s="107">
        <v>260345.25</v>
      </c>
      <c r="R8" s="106">
        <v>0</v>
      </c>
      <c r="S8" s="107">
        <v>0</v>
      </c>
      <c r="T8" s="107">
        <v>0</v>
      </c>
      <c r="U8" s="106" t="s">
        <v>739</v>
      </c>
      <c r="V8" s="106" t="s">
        <v>7</v>
      </c>
      <c r="W8" s="106" t="s">
        <v>61</v>
      </c>
      <c r="X8" s="108">
        <v>1609</v>
      </c>
      <c r="Y8" s="108">
        <v>404690.853</v>
      </c>
      <c r="Z8" s="108">
        <v>144345.60630000004</v>
      </c>
      <c r="AA8" s="109"/>
      <c r="AB8" s="109">
        <v>6082</v>
      </c>
      <c r="AC8" s="109"/>
      <c r="AD8" s="109"/>
      <c r="AE8" s="110" t="s">
        <v>507</v>
      </c>
      <c r="AF8" s="109"/>
      <c r="AG8" s="138">
        <v>34215</v>
      </c>
      <c r="AH8" s="138">
        <v>34603</v>
      </c>
      <c r="AI8" s="138">
        <v>34617</v>
      </c>
      <c r="AJ8" s="109">
        <v>5014163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</row>
    <row r="9" spans="1:51" x14ac:dyDescent="0.25">
      <c r="A9" s="106">
        <v>9</v>
      </c>
      <c r="B9" s="106" t="s">
        <v>748</v>
      </c>
      <c r="C9" s="106" t="s">
        <v>84</v>
      </c>
      <c r="D9" s="106"/>
      <c r="E9" s="106" t="s">
        <v>540</v>
      </c>
      <c r="F9" s="106"/>
      <c r="G9" s="106"/>
      <c r="H9" s="106" t="s">
        <v>509</v>
      </c>
      <c r="I9" s="106" t="s">
        <v>3324</v>
      </c>
      <c r="J9" s="106" t="s">
        <v>84</v>
      </c>
      <c r="K9" s="106" t="s">
        <v>499</v>
      </c>
      <c r="L9" s="106"/>
      <c r="M9" s="106">
        <v>22220</v>
      </c>
      <c r="N9" s="106" t="s">
        <v>3346</v>
      </c>
      <c r="O9" s="106">
        <v>1371</v>
      </c>
      <c r="P9" s="107">
        <v>1035.0999999999999</v>
      </c>
      <c r="Q9" s="107">
        <v>1419122.1</v>
      </c>
      <c r="R9" s="106">
        <v>0</v>
      </c>
      <c r="S9" s="107">
        <v>0</v>
      </c>
      <c r="T9" s="107">
        <v>0</v>
      </c>
      <c r="U9" s="106" t="s">
        <v>749</v>
      </c>
      <c r="V9" s="106" t="s">
        <v>7</v>
      </c>
      <c r="W9" s="106" t="s">
        <v>64</v>
      </c>
      <c r="X9" s="108">
        <v>1609</v>
      </c>
      <c r="Y9" s="108">
        <v>2205939</v>
      </c>
      <c r="Z9" s="108">
        <v>786816.90000000014</v>
      </c>
      <c r="AA9" s="109"/>
      <c r="AB9" s="109">
        <v>6082</v>
      </c>
      <c r="AC9" s="109"/>
      <c r="AD9" s="109"/>
      <c r="AE9" s="110" t="s">
        <v>510</v>
      </c>
      <c r="AF9" s="109"/>
      <c r="AG9" s="138">
        <v>34215</v>
      </c>
      <c r="AH9" s="138">
        <v>34603</v>
      </c>
      <c r="AI9" s="138">
        <v>34617</v>
      </c>
      <c r="AJ9" s="109">
        <v>5014163</v>
      </c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</row>
    <row r="10" spans="1:51" x14ac:dyDescent="0.25">
      <c r="A10" s="106">
        <v>10</v>
      </c>
      <c r="B10" s="106" t="s">
        <v>750</v>
      </c>
      <c r="C10" s="106" t="s">
        <v>84</v>
      </c>
      <c r="D10" s="106"/>
      <c r="E10" s="106" t="s">
        <v>540</v>
      </c>
      <c r="F10" s="106"/>
      <c r="G10" s="106"/>
      <c r="H10" s="106" t="s">
        <v>509</v>
      </c>
      <c r="I10" s="106"/>
      <c r="J10" s="106"/>
      <c r="K10" s="106"/>
      <c r="L10" s="106"/>
      <c r="M10" s="106">
        <v>22220</v>
      </c>
      <c r="N10" s="106" t="s">
        <v>3346</v>
      </c>
      <c r="O10" s="106">
        <v>4125.37</v>
      </c>
      <c r="P10" s="107">
        <v>1035.0999999999999</v>
      </c>
      <c r="Q10" s="107">
        <v>4270170.49</v>
      </c>
      <c r="R10" s="106">
        <v>0</v>
      </c>
      <c r="S10" s="107">
        <v>0</v>
      </c>
      <c r="T10" s="107">
        <v>0</v>
      </c>
      <c r="U10" s="106" t="s">
        <v>743</v>
      </c>
      <c r="V10" s="106" t="s">
        <v>7</v>
      </c>
      <c r="W10" s="106" t="s">
        <v>63</v>
      </c>
      <c r="X10" s="108"/>
      <c r="Y10" s="108">
        <v>0</v>
      </c>
      <c r="Z10" s="108"/>
      <c r="AA10" s="109" t="s">
        <v>4435</v>
      </c>
      <c r="AB10" s="109">
        <v>6082</v>
      </c>
      <c r="AC10" s="109"/>
      <c r="AD10" s="109"/>
      <c r="AE10" s="110" t="s">
        <v>4436</v>
      </c>
      <c r="AF10" s="109"/>
      <c r="AG10" s="138">
        <v>34215</v>
      </c>
      <c r="AH10" s="138">
        <v>34603</v>
      </c>
      <c r="AI10" s="138">
        <v>34617</v>
      </c>
      <c r="AJ10" s="109">
        <v>5014163</v>
      </c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</row>
    <row r="11" spans="1:51" x14ac:dyDescent="0.25">
      <c r="A11" s="106">
        <v>20</v>
      </c>
      <c r="B11" s="106" t="s">
        <v>751</v>
      </c>
      <c r="C11" s="106" t="s">
        <v>85</v>
      </c>
      <c r="D11" s="106"/>
      <c r="E11" s="106" t="s">
        <v>540</v>
      </c>
      <c r="F11" s="106"/>
      <c r="G11" s="106"/>
      <c r="H11" s="106" t="s">
        <v>472</v>
      </c>
      <c r="I11" s="106" t="s">
        <v>3323</v>
      </c>
      <c r="J11" s="106" t="s">
        <v>3347</v>
      </c>
      <c r="K11" s="106">
        <v>11740</v>
      </c>
      <c r="L11" s="106"/>
      <c r="M11" s="106">
        <v>22034</v>
      </c>
      <c r="N11" s="106" t="s">
        <v>85</v>
      </c>
      <c r="O11" s="106">
        <v>850.69799999999998</v>
      </c>
      <c r="P11" s="107">
        <v>1652.2</v>
      </c>
      <c r="Q11" s="107">
        <v>1405523.24</v>
      </c>
      <c r="R11" s="106">
        <v>0</v>
      </c>
      <c r="S11" s="107">
        <v>0</v>
      </c>
      <c r="T11" s="107">
        <v>0</v>
      </c>
      <c r="U11" s="106" t="s">
        <v>739</v>
      </c>
      <c r="V11" s="106" t="s">
        <v>7</v>
      </c>
      <c r="W11" s="106" t="s">
        <v>61</v>
      </c>
      <c r="X11" s="108">
        <v>2597</v>
      </c>
      <c r="Y11" s="108">
        <v>2209262.7059999998</v>
      </c>
      <c r="Z11" s="108">
        <v>803739.47039999976</v>
      </c>
      <c r="AA11" s="109"/>
      <c r="AB11" s="109">
        <v>3005</v>
      </c>
      <c r="AC11" s="109"/>
      <c r="AD11" s="109"/>
      <c r="AE11" s="110" t="s">
        <v>507</v>
      </c>
      <c r="AF11" s="109"/>
      <c r="AG11" s="138">
        <v>34467</v>
      </c>
      <c r="AH11" s="138">
        <v>34547</v>
      </c>
      <c r="AI11" s="138">
        <v>34668</v>
      </c>
      <c r="AJ11" s="109">
        <v>5018307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</row>
    <row r="12" spans="1:51" x14ac:dyDescent="0.25">
      <c r="A12" s="106">
        <v>21</v>
      </c>
      <c r="B12" s="106" t="s">
        <v>752</v>
      </c>
      <c r="C12" s="106" t="s">
        <v>85</v>
      </c>
      <c r="D12" s="106"/>
      <c r="E12" s="106" t="s">
        <v>540</v>
      </c>
      <c r="F12" s="106"/>
      <c r="G12" s="106"/>
      <c r="H12" s="106" t="s">
        <v>472</v>
      </c>
      <c r="I12" s="106" t="s">
        <v>3323</v>
      </c>
      <c r="J12" s="106" t="s">
        <v>3348</v>
      </c>
      <c r="K12" s="106"/>
      <c r="L12" s="106"/>
      <c r="M12" s="106">
        <v>22034</v>
      </c>
      <c r="N12" s="106" t="s">
        <v>85</v>
      </c>
      <c r="O12" s="106">
        <v>109.512</v>
      </c>
      <c r="P12" s="107">
        <v>1652.2</v>
      </c>
      <c r="Q12" s="107">
        <v>180935.73</v>
      </c>
      <c r="R12" s="106">
        <v>0</v>
      </c>
      <c r="S12" s="107">
        <v>0</v>
      </c>
      <c r="T12" s="107">
        <v>0</v>
      </c>
      <c r="U12" s="106" t="s">
        <v>739</v>
      </c>
      <c r="V12" s="106" t="s">
        <v>7</v>
      </c>
      <c r="W12" s="106" t="s">
        <v>61</v>
      </c>
      <c r="X12" s="108">
        <v>2597</v>
      </c>
      <c r="Y12" s="108">
        <v>284402.66399999999</v>
      </c>
      <c r="Z12" s="108">
        <v>103466.93759999998</v>
      </c>
      <c r="AA12" s="109"/>
      <c r="AB12" s="109">
        <v>3005</v>
      </c>
      <c r="AC12" s="109"/>
      <c r="AD12" s="109"/>
      <c r="AE12" s="110" t="s">
        <v>507</v>
      </c>
      <c r="AF12" s="109"/>
      <c r="AG12" s="138">
        <v>34467</v>
      </c>
      <c r="AH12" s="138">
        <v>34547</v>
      </c>
      <c r="AI12" s="138">
        <v>34668</v>
      </c>
      <c r="AJ12" s="109">
        <v>5018307</v>
      </c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</row>
    <row r="13" spans="1:51" x14ac:dyDescent="0.25">
      <c r="A13" s="106">
        <v>22</v>
      </c>
      <c r="B13" s="106" t="s">
        <v>753</v>
      </c>
      <c r="C13" s="106" t="s">
        <v>85</v>
      </c>
      <c r="D13" s="106"/>
      <c r="E13" s="106" t="s">
        <v>540</v>
      </c>
      <c r="F13" s="106"/>
      <c r="G13" s="106"/>
      <c r="H13" s="106" t="s">
        <v>472</v>
      </c>
      <c r="I13" s="106" t="s">
        <v>3323</v>
      </c>
      <c r="J13" s="106" t="s">
        <v>3349</v>
      </c>
      <c r="K13" s="106"/>
      <c r="L13" s="106"/>
      <c r="M13" s="106">
        <v>22034</v>
      </c>
      <c r="N13" s="106" t="s">
        <v>85</v>
      </c>
      <c r="O13" s="106">
        <v>204.054</v>
      </c>
      <c r="P13" s="107">
        <v>1652.2</v>
      </c>
      <c r="Q13" s="107">
        <v>337138.02</v>
      </c>
      <c r="R13" s="106">
        <v>0</v>
      </c>
      <c r="S13" s="107">
        <v>0</v>
      </c>
      <c r="T13" s="107">
        <v>0</v>
      </c>
      <c r="U13" s="106" t="s">
        <v>749</v>
      </c>
      <c r="V13" s="106" t="s">
        <v>7</v>
      </c>
      <c r="W13" s="106" t="s">
        <v>64</v>
      </c>
      <c r="X13" s="108">
        <v>2597</v>
      </c>
      <c r="Y13" s="108">
        <v>529928.23800000001</v>
      </c>
      <c r="Z13" s="108">
        <v>192790.21919999999</v>
      </c>
      <c r="AA13" s="109"/>
      <c r="AB13" s="109">
        <v>3005</v>
      </c>
      <c r="AC13" s="109"/>
      <c r="AD13" s="109"/>
      <c r="AE13" s="110" t="s">
        <v>510</v>
      </c>
      <c r="AF13" s="109"/>
      <c r="AG13" s="138">
        <v>34467</v>
      </c>
      <c r="AH13" s="138">
        <v>34547</v>
      </c>
      <c r="AI13" s="138">
        <v>34668</v>
      </c>
      <c r="AJ13" s="109">
        <v>5018307</v>
      </c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</row>
    <row r="14" spans="1:51" x14ac:dyDescent="0.25">
      <c r="A14" s="106">
        <v>23</v>
      </c>
      <c r="B14" s="106" t="s">
        <v>754</v>
      </c>
      <c r="C14" s="106" t="s">
        <v>85</v>
      </c>
      <c r="D14" s="106"/>
      <c r="E14" s="106" t="s">
        <v>540</v>
      </c>
      <c r="F14" s="106"/>
      <c r="G14" s="106"/>
      <c r="H14" s="106" t="s">
        <v>472</v>
      </c>
      <c r="I14" s="106"/>
      <c r="J14" s="106"/>
      <c r="K14" s="106" t="s">
        <v>499</v>
      </c>
      <c r="L14" s="106"/>
      <c r="M14" s="106">
        <v>22034</v>
      </c>
      <c r="N14" s="106" t="s">
        <v>85</v>
      </c>
      <c r="O14" s="106">
        <v>8028.0259999999998</v>
      </c>
      <c r="P14" s="107">
        <v>1652.2</v>
      </c>
      <c r="Q14" s="107">
        <v>13263904.560000001</v>
      </c>
      <c r="R14" s="106">
        <v>0</v>
      </c>
      <c r="S14" s="107">
        <v>0</v>
      </c>
      <c r="T14" s="107">
        <v>0</v>
      </c>
      <c r="U14" s="106" t="s">
        <v>743</v>
      </c>
      <c r="V14" s="106" t="s">
        <v>7</v>
      </c>
      <c r="W14" s="106" t="s">
        <v>63</v>
      </c>
      <c r="X14" s="108"/>
      <c r="Y14" s="108">
        <v>0</v>
      </c>
      <c r="Z14" s="108"/>
      <c r="AA14" s="109" t="s">
        <v>4435</v>
      </c>
      <c r="AB14" s="109">
        <v>3005</v>
      </c>
      <c r="AC14" s="109"/>
      <c r="AD14" s="109"/>
      <c r="AE14" s="110" t="s">
        <v>4436</v>
      </c>
      <c r="AF14" s="109"/>
      <c r="AG14" s="138">
        <v>34467</v>
      </c>
      <c r="AH14" s="138">
        <v>34547</v>
      </c>
      <c r="AI14" s="138">
        <v>34668</v>
      </c>
      <c r="AJ14" s="109">
        <v>5018307</v>
      </c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</row>
    <row r="15" spans="1:51" x14ac:dyDescent="0.25">
      <c r="A15" s="106">
        <v>25</v>
      </c>
      <c r="B15" s="106" t="s">
        <v>755</v>
      </c>
      <c r="C15" s="106" t="s">
        <v>86</v>
      </c>
      <c r="D15" s="106"/>
      <c r="E15" s="106" t="s">
        <v>540</v>
      </c>
      <c r="F15" s="106"/>
      <c r="G15" s="106"/>
      <c r="H15" s="106" t="s">
        <v>514</v>
      </c>
      <c r="I15" s="106" t="s">
        <v>3325</v>
      </c>
      <c r="J15" s="106" t="s">
        <v>3350</v>
      </c>
      <c r="K15" s="106">
        <v>8110</v>
      </c>
      <c r="L15" s="106"/>
      <c r="M15" s="106">
        <v>22640</v>
      </c>
      <c r="N15" s="106" t="s">
        <v>86</v>
      </c>
      <c r="O15" s="106">
        <v>4142.5200000000004</v>
      </c>
      <c r="P15" s="107">
        <v>1250</v>
      </c>
      <c r="Q15" s="107">
        <v>5178150</v>
      </c>
      <c r="R15" s="106">
        <v>0</v>
      </c>
      <c r="S15" s="107">
        <v>0</v>
      </c>
      <c r="T15" s="107">
        <v>0</v>
      </c>
      <c r="U15" s="106" t="s">
        <v>741</v>
      </c>
      <c r="V15" s="106" t="s">
        <v>8</v>
      </c>
      <c r="W15" s="106" t="s">
        <v>62</v>
      </c>
      <c r="X15" s="108">
        <v>1643</v>
      </c>
      <c r="Y15" s="108">
        <v>6806160.3600000003</v>
      </c>
      <c r="Z15" s="108">
        <v>1628010.3599999994</v>
      </c>
      <c r="AA15" s="109"/>
      <c r="AB15" s="109">
        <v>2047</v>
      </c>
      <c r="AC15" s="109"/>
      <c r="AD15" s="109"/>
      <c r="AE15" s="110" t="s">
        <v>473</v>
      </c>
      <c r="AF15" s="109" t="s">
        <v>4437</v>
      </c>
      <c r="AG15" s="138">
        <v>34446</v>
      </c>
      <c r="AH15" s="138">
        <v>34540</v>
      </c>
      <c r="AI15" s="138">
        <v>34585</v>
      </c>
      <c r="AJ15" s="109">
        <v>5011974</v>
      </c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</row>
    <row r="16" spans="1:51" x14ac:dyDescent="0.25">
      <c r="A16" s="106">
        <v>26</v>
      </c>
      <c r="B16" s="106" t="s">
        <v>756</v>
      </c>
      <c r="C16" s="106" t="s">
        <v>86</v>
      </c>
      <c r="D16" s="106"/>
      <c r="E16" s="106" t="s">
        <v>540</v>
      </c>
      <c r="F16" s="106"/>
      <c r="G16" s="106"/>
      <c r="H16" s="106" t="s">
        <v>514</v>
      </c>
      <c r="I16" s="106" t="s">
        <v>3324</v>
      </c>
      <c r="J16" s="106" t="s">
        <v>3351</v>
      </c>
      <c r="K16" s="106">
        <v>8220</v>
      </c>
      <c r="L16" s="106"/>
      <c r="M16" s="106">
        <v>22640</v>
      </c>
      <c r="N16" s="106" t="s">
        <v>86</v>
      </c>
      <c r="O16" s="106">
        <v>2531.96</v>
      </c>
      <c r="P16" s="107">
        <v>1250</v>
      </c>
      <c r="Q16" s="107">
        <v>3164950</v>
      </c>
      <c r="R16" s="106">
        <v>0</v>
      </c>
      <c r="S16" s="107">
        <v>0</v>
      </c>
      <c r="T16" s="107">
        <v>0</v>
      </c>
      <c r="U16" s="106" t="s">
        <v>739</v>
      </c>
      <c r="V16" s="106" t="s">
        <v>7</v>
      </c>
      <c r="W16" s="106" t="s">
        <v>61</v>
      </c>
      <c r="X16" s="108">
        <v>1643</v>
      </c>
      <c r="Y16" s="108">
        <v>4160010.2800000003</v>
      </c>
      <c r="Z16" s="108">
        <v>995060.28000000026</v>
      </c>
      <c r="AA16" s="109"/>
      <c r="AB16" s="109">
        <v>2047</v>
      </c>
      <c r="AC16" s="109"/>
      <c r="AD16" s="109"/>
      <c r="AE16" s="110" t="s">
        <v>507</v>
      </c>
      <c r="AF16" s="109"/>
      <c r="AG16" s="138">
        <v>34446</v>
      </c>
      <c r="AH16" s="138">
        <v>34540</v>
      </c>
      <c r="AI16" s="138">
        <v>34585</v>
      </c>
      <c r="AJ16" s="109">
        <v>5011974</v>
      </c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</row>
    <row r="17" spans="1:51" x14ac:dyDescent="0.25">
      <c r="A17" s="106">
        <v>27</v>
      </c>
      <c r="B17" s="106" t="s">
        <v>757</v>
      </c>
      <c r="C17" s="106" t="s">
        <v>86</v>
      </c>
      <c r="D17" s="106"/>
      <c r="E17" s="106" t="s">
        <v>540</v>
      </c>
      <c r="F17" s="106"/>
      <c r="G17" s="106"/>
      <c r="H17" s="106" t="s">
        <v>514</v>
      </c>
      <c r="I17" s="106" t="s">
        <v>3323</v>
      </c>
      <c r="J17" s="106" t="s">
        <v>3352</v>
      </c>
      <c r="K17" s="106">
        <v>9701</v>
      </c>
      <c r="L17" s="106"/>
      <c r="M17" s="106">
        <v>22640</v>
      </c>
      <c r="N17" s="106" t="s">
        <v>86</v>
      </c>
      <c r="O17" s="106">
        <v>151.26</v>
      </c>
      <c r="P17" s="107">
        <v>1250</v>
      </c>
      <c r="Q17" s="107">
        <v>189075</v>
      </c>
      <c r="R17" s="106">
        <v>0</v>
      </c>
      <c r="S17" s="107">
        <v>0</v>
      </c>
      <c r="T17" s="107">
        <v>0</v>
      </c>
      <c r="U17" s="106" t="s">
        <v>739</v>
      </c>
      <c r="V17" s="106" t="s">
        <v>7</v>
      </c>
      <c r="W17" s="106" t="s">
        <v>61</v>
      </c>
      <c r="X17" s="108">
        <v>1643</v>
      </c>
      <c r="Y17" s="108">
        <v>248520.18</v>
      </c>
      <c r="Z17" s="108">
        <v>59445.179999999993</v>
      </c>
      <c r="AA17" s="109"/>
      <c r="AB17" s="109">
        <v>2047</v>
      </c>
      <c r="AC17" s="109"/>
      <c r="AD17" s="109"/>
      <c r="AE17" s="110" t="s">
        <v>507</v>
      </c>
      <c r="AF17" s="109"/>
      <c r="AG17" s="138">
        <v>34446</v>
      </c>
      <c r="AH17" s="138">
        <v>34540</v>
      </c>
      <c r="AI17" s="138">
        <v>34585</v>
      </c>
      <c r="AJ17" s="109">
        <v>5011974</v>
      </c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</row>
    <row r="18" spans="1:51" x14ac:dyDescent="0.25">
      <c r="A18" s="106">
        <v>28</v>
      </c>
      <c r="B18" s="106" t="s">
        <v>758</v>
      </c>
      <c r="C18" s="106" t="s">
        <v>86</v>
      </c>
      <c r="D18" s="106"/>
      <c r="E18" s="106" t="s">
        <v>540</v>
      </c>
      <c r="F18" s="106"/>
      <c r="G18" s="106"/>
      <c r="H18" s="106" t="s">
        <v>514</v>
      </c>
      <c r="I18" s="106" t="s">
        <v>3323</v>
      </c>
      <c r="J18" s="106" t="s">
        <v>3352</v>
      </c>
      <c r="K18" s="106">
        <v>9675</v>
      </c>
      <c r="L18" s="106"/>
      <c r="M18" s="106">
        <v>22640</v>
      </c>
      <c r="N18" s="106" t="s">
        <v>86</v>
      </c>
      <c r="O18" s="106">
        <v>66.14</v>
      </c>
      <c r="P18" s="107">
        <v>1250</v>
      </c>
      <c r="Q18" s="107">
        <v>82675</v>
      </c>
      <c r="R18" s="106">
        <v>0</v>
      </c>
      <c r="S18" s="107">
        <v>0</v>
      </c>
      <c r="T18" s="107">
        <v>0</v>
      </c>
      <c r="U18" s="106" t="s">
        <v>739</v>
      </c>
      <c r="V18" s="106" t="s">
        <v>7</v>
      </c>
      <c r="W18" s="106" t="s">
        <v>61</v>
      </c>
      <c r="X18" s="108">
        <v>1643</v>
      </c>
      <c r="Y18" s="108">
        <v>108668.02</v>
      </c>
      <c r="Z18" s="108">
        <v>25993.020000000004</v>
      </c>
      <c r="AA18" s="109"/>
      <c r="AB18" s="109">
        <v>2047</v>
      </c>
      <c r="AC18" s="109"/>
      <c r="AD18" s="109"/>
      <c r="AE18" s="110" t="s">
        <v>507</v>
      </c>
      <c r="AF18" s="109"/>
      <c r="AG18" s="138">
        <v>34446</v>
      </c>
      <c r="AH18" s="138">
        <v>34540</v>
      </c>
      <c r="AI18" s="138">
        <v>34585</v>
      </c>
      <c r="AJ18" s="109">
        <v>5011974</v>
      </c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</row>
    <row r="19" spans="1:51" x14ac:dyDescent="0.25">
      <c r="A19" s="106">
        <v>29</v>
      </c>
      <c r="B19" s="106" t="s">
        <v>759</v>
      </c>
      <c r="C19" s="106" t="s">
        <v>86</v>
      </c>
      <c r="D19" s="106"/>
      <c r="E19" s="106" t="s">
        <v>540</v>
      </c>
      <c r="F19" s="106"/>
      <c r="G19" s="106"/>
      <c r="H19" s="106" t="s">
        <v>514</v>
      </c>
      <c r="I19" s="106" t="s">
        <v>3324</v>
      </c>
      <c r="J19" s="106" t="s">
        <v>3351</v>
      </c>
      <c r="K19" s="106"/>
      <c r="L19" s="106"/>
      <c r="M19" s="106">
        <v>22640</v>
      </c>
      <c r="N19" s="106" t="s">
        <v>86</v>
      </c>
      <c r="O19" s="106">
        <v>135.46</v>
      </c>
      <c r="P19" s="107">
        <v>1250</v>
      </c>
      <c r="Q19" s="107">
        <v>169325</v>
      </c>
      <c r="R19" s="106">
        <v>0</v>
      </c>
      <c r="S19" s="107">
        <v>0</v>
      </c>
      <c r="T19" s="107">
        <v>0</v>
      </c>
      <c r="U19" s="106" t="s">
        <v>749</v>
      </c>
      <c r="V19" s="106" t="s">
        <v>7</v>
      </c>
      <c r="W19" s="106" t="s">
        <v>64</v>
      </c>
      <c r="X19" s="108">
        <v>1643</v>
      </c>
      <c r="Y19" s="108">
        <v>222560.78</v>
      </c>
      <c r="Z19" s="108">
        <v>53235.78</v>
      </c>
      <c r="AA19" s="109"/>
      <c r="AB19" s="109">
        <v>2047</v>
      </c>
      <c r="AC19" s="109"/>
      <c r="AD19" s="109"/>
      <c r="AE19" s="110" t="s">
        <v>510</v>
      </c>
      <c r="AF19" s="109"/>
      <c r="AG19" s="138">
        <v>34446</v>
      </c>
      <c r="AH19" s="138">
        <v>34540</v>
      </c>
      <c r="AI19" s="138">
        <v>34585</v>
      </c>
      <c r="AJ19" s="109">
        <v>5011974</v>
      </c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</row>
    <row r="20" spans="1:51" x14ac:dyDescent="0.25">
      <c r="A20" s="106">
        <v>30</v>
      </c>
      <c r="B20" s="106" t="s">
        <v>760</v>
      </c>
      <c r="C20" s="106" t="s">
        <v>86</v>
      </c>
      <c r="D20" s="106"/>
      <c r="E20" s="106" t="s">
        <v>540</v>
      </c>
      <c r="F20" s="106"/>
      <c r="G20" s="106"/>
      <c r="H20" s="106" t="s">
        <v>514</v>
      </c>
      <c r="I20" s="106" t="s">
        <v>3324</v>
      </c>
      <c r="J20" s="106" t="s">
        <v>3351</v>
      </c>
      <c r="K20" s="106"/>
      <c r="L20" s="106"/>
      <c r="M20" s="106">
        <v>22640</v>
      </c>
      <c r="N20" s="106" t="s">
        <v>86</v>
      </c>
      <c r="O20" s="106">
        <v>213.07</v>
      </c>
      <c r="P20" s="107">
        <v>1250</v>
      </c>
      <c r="Q20" s="107">
        <v>266337.5</v>
      </c>
      <c r="R20" s="106">
        <v>0</v>
      </c>
      <c r="S20" s="107">
        <v>0</v>
      </c>
      <c r="T20" s="107">
        <v>0</v>
      </c>
      <c r="U20" s="106" t="s">
        <v>749</v>
      </c>
      <c r="V20" s="106" t="s">
        <v>7</v>
      </c>
      <c r="W20" s="106" t="s">
        <v>64</v>
      </c>
      <c r="X20" s="108">
        <v>1643</v>
      </c>
      <c r="Y20" s="108">
        <v>350074.01</v>
      </c>
      <c r="Z20" s="108">
        <v>83736.510000000009</v>
      </c>
      <c r="AA20" s="109"/>
      <c r="AB20" s="109">
        <v>2047</v>
      </c>
      <c r="AC20" s="109"/>
      <c r="AD20" s="109"/>
      <c r="AE20" s="110" t="s">
        <v>510</v>
      </c>
      <c r="AF20" s="109"/>
      <c r="AG20" s="138">
        <v>34446</v>
      </c>
      <c r="AH20" s="138">
        <v>34540</v>
      </c>
      <c r="AI20" s="138">
        <v>34585</v>
      </c>
      <c r="AJ20" s="109">
        <v>5011974</v>
      </c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</row>
    <row r="21" spans="1:51" x14ac:dyDescent="0.25">
      <c r="A21" s="106">
        <v>31</v>
      </c>
      <c r="B21" s="106" t="s">
        <v>761</v>
      </c>
      <c r="C21" s="106" t="s">
        <v>86</v>
      </c>
      <c r="D21" s="106"/>
      <c r="E21" s="106" t="s">
        <v>540</v>
      </c>
      <c r="F21" s="106"/>
      <c r="G21" s="106"/>
      <c r="H21" s="106" t="s">
        <v>514</v>
      </c>
      <c r="I21" s="106"/>
      <c r="J21" s="106"/>
      <c r="K21" s="106"/>
      <c r="L21" s="106"/>
      <c r="M21" s="106">
        <v>22640</v>
      </c>
      <c r="N21" s="106" t="s">
        <v>86</v>
      </c>
      <c r="O21" s="106">
        <v>50555.387999999999</v>
      </c>
      <c r="P21" s="107">
        <v>1250</v>
      </c>
      <c r="Q21" s="107">
        <v>63194234.75</v>
      </c>
      <c r="R21" s="106">
        <v>0</v>
      </c>
      <c r="S21" s="107">
        <v>0</v>
      </c>
      <c r="T21" s="107">
        <v>0</v>
      </c>
      <c r="U21" s="106" t="s">
        <v>743</v>
      </c>
      <c r="V21" s="106" t="s">
        <v>7</v>
      </c>
      <c r="W21" s="106" t="s">
        <v>63</v>
      </c>
      <c r="X21" s="108"/>
      <c r="Y21" s="108">
        <v>0</v>
      </c>
      <c r="Z21" s="108"/>
      <c r="AA21" s="109" t="s">
        <v>4435</v>
      </c>
      <c r="AB21" s="109">
        <v>2047</v>
      </c>
      <c r="AC21" s="109"/>
      <c r="AD21" s="109"/>
      <c r="AE21" s="110" t="s">
        <v>4436</v>
      </c>
      <c r="AF21" s="109"/>
      <c r="AG21" s="138">
        <v>34446</v>
      </c>
      <c r="AH21" s="138">
        <v>34540</v>
      </c>
      <c r="AI21" s="138">
        <v>34585</v>
      </c>
      <c r="AJ21" s="109">
        <v>5011974</v>
      </c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</row>
    <row r="22" spans="1:51" x14ac:dyDescent="0.25">
      <c r="A22" s="106">
        <v>32</v>
      </c>
      <c r="B22" s="106" t="s">
        <v>762</v>
      </c>
      <c r="C22" s="106" t="s">
        <v>47</v>
      </c>
      <c r="D22" s="106"/>
      <c r="E22" s="106" t="s">
        <v>540</v>
      </c>
      <c r="F22" s="106"/>
      <c r="G22" s="106"/>
      <c r="H22" s="106" t="s">
        <v>509</v>
      </c>
      <c r="I22" s="106" t="s">
        <v>3323</v>
      </c>
      <c r="J22" s="106" t="s">
        <v>3353</v>
      </c>
      <c r="K22" s="106"/>
      <c r="L22" s="106"/>
      <c r="M22" s="106">
        <v>22127</v>
      </c>
      <c r="N22" s="106" t="s">
        <v>47</v>
      </c>
      <c r="O22" s="106">
        <v>4492.51</v>
      </c>
      <c r="P22" s="107">
        <v>1670.9</v>
      </c>
      <c r="Q22" s="107">
        <v>7506534.96</v>
      </c>
      <c r="R22" s="106">
        <v>0</v>
      </c>
      <c r="S22" s="107">
        <v>0</v>
      </c>
      <c r="T22" s="107">
        <v>0</v>
      </c>
      <c r="U22" s="106" t="s">
        <v>741</v>
      </c>
      <c r="V22" s="106" t="s">
        <v>8</v>
      </c>
      <c r="W22" s="106" t="s">
        <v>62</v>
      </c>
      <c r="X22" s="108">
        <v>2536</v>
      </c>
      <c r="Y22" s="108">
        <v>11393005.360000001</v>
      </c>
      <c r="Z22" s="108">
        <v>3886470.4010000005</v>
      </c>
      <c r="AA22" s="109" t="s">
        <v>4439</v>
      </c>
      <c r="AB22" s="109">
        <v>6078</v>
      </c>
      <c r="AC22" s="109"/>
      <c r="AD22" s="109"/>
      <c r="AE22" s="110" t="s">
        <v>473</v>
      </c>
      <c r="AF22" s="109" t="s">
        <v>4437</v>
      </c>
      <c r="AG22" s="138">
        <v>34789</v>
      </c>
      <c r="AH22" s="138">
        <v>34976</v>
      </c>
      <c r="AI22" s="138">
        <v>34998</v>
      </c>
      <c r="AJ22" s="109">
        <v>5242802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</row>
    <row r="23" spans="1:51" x14ac:dyDescent="0.25">
      <c r="A23" s="106">
        <v>42</v>
      </c>
      <c r="B23" s="106" t="s">
        <v>763</v>
      </c>
      <c r="C23" s="106" t="s">
        <v>47</v>
      </c>
      <c r="D23" s="106"/>
      <c r="E23" s="106" t="s">
        <v>540</v>
      </c>
      <c r="F23" s="106"/>
      <c r="G23" s="106"/>
      <c r="H23" s="106" t="s">
        <v>509</v>
      </c>
      <c r="I23" s="106" t="s">
        <v>3326</v>
      </c>
      <c r="J23" s="106" t="s">
        <v>3354</v>
      </c>
      <c r="K23" s="106" t="s">
        <v>499</v>
      </c>
      <c r="L23" s="106"/>
      <c r="M23" s="106">
        <v>22214</v>
      </c>
      <c r="N23" s="106" t="s">
        <v>47</v>
      </c>
      <c r="O23" s="106">
        <v>1470.17</v>
      </c>
      <c r="P23" s="107">
        <v>1670.9</v>
      </c>
      <c r="Q23" s="107">
        <v>2456507.0499999998</v>
      </c>
      <c r="R23" s="106">
        <v>0</v>
      </c>
      <c r="S23" s="107">
        <v>0</v>
      </c>
      <c r="T23" s="107">
        <v>0</v>
      </c>
      <c r="U23" s="106" t="s">
        <v>739</v>
      </c>
      <c r="V23" s="106" t="s">
        <v>7</v>
      </c>
      <c r="W23" s="106" t="s">
        <v>61</v>
      </c>
      <c r="X23" s="108">
        <v>2536</v>
      </c>
      <c r="Y23" s="108">
        <v>3728351.12</v>
      </c>
      <c r="Z23" s="108">
        <v>1271844.0669999998</v>
      </c>
      <c r="AA23" s="109"/>
      <c r="AB23" s="109">
        <v>6078</v>
      </c>
      <c r="AC23" s="109"/>
      <c r="AD23" s="109"/>
      <c r="AE23" s="110" t="s">
        <v>507</v>
      </c>
      <c r="AF23" s="109"/>
      <c r="AG23" s="138">
        <v>34789</v>
      </c>
      <c r="AH23" s="138">
        <v>34976</v>
      </c>
      <c r="AI23" s="138">
        <v>34998</v>
      </c>
      <c r="AJ23" s="109">
        <v>5049143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</row>
    <row r="24" spans="1:51" x14ac:dyDescent="0.25">
      <c r="A24" s="106">
        <v>43</v>
      </c>
      <c r="B24" s="106" t="s">
        <v>764</v>
      </c>
      <c r="C24" s="106" t="s">
        <v>47</v>
      </c>
      <c r="D24" s="106"/>
      <c r="E24" s="106" t="s">
        <v>540</v>
      </c>
      <c r="F24" s="106"/>
      <c r="G24" s="106"/>
      <c r="H24" s="106" t="s">
        <v>509</v>
      </c>
      <c r="I24" s="106" t="s">
        <v>3323</v>
      </c>
      <c r="J24" s="106" t="s">
        <v>3355</v>
      </c>
      <c r="K24" s="106"/>
      <c r="L24" s="106"/>
      <c r="M24" s="106">
        <v>22214</v>
      </c>
      <c r="N24" s="106" t="s">
        <v>47</v>
      </c>
      <c r="O24" s="106">
        <v>2597.98</v>
      </c>
      <c r="P24" s="107">
        <v>1670.9</v>
      </c>
      <c r="Q24" s="107">
        <v>4340964.78</v>
      </c>
      <c r="R24" s="106">
        <v>0</v>
      </c>
      <c r="S24" s="107">
        <v>0</v>
      </c>
      <c r="T24" s="107">
        <v>0</v>
      </c>
      <c r="U24" s="106" t="s">
        <v>739</v>
      </c>
      <c r="V24" s="106" t="s">
        <v>7</v>
      </c>
      <c r="W24" s="106" t="s">
        <v>61</v>
      </c>
      <c r="X24" s="108">
        <v>2536</v>
      </c>
      <c r="Y24" s="108">
        <v>6588477.2800000003</v>
      </c>
      <c r="Z24" s="108">
        <v>2247512.4979999997</v>
      </c>
      <c r="AA24" s="109"/>
      <c r="AB24" s="109">
        <v>6078</v>
      </c>
      <c r="AC24" s="109"/>
      <c r="AD24" s="109"/>
      <c r="AE24" s="110" t="s">
        <v>507</v>
      </c>
      <c r="AF24" s="109"/>
      <c r="AG24" s="138">
        <v>34789</v>
      </c>
      <c r="AH24" s="138">
        <v>34976</v>
      </c>
      <c r="AI24" s="138">
        <v>34998</v>
      </c>
      <c r="AJ24" s="109">
        <v>5049143</v>
      </c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</row>
    <row r="25" spans="1:51" x14ac:dyDescent="0.25">
      <c r="A25" s="106">
        <v>45</v>
      </c>
      <c r="B25" s="106" t="s">
        <v>765</v>
      </c>
      <c r="C25" s="106" t="s">
        <v>47</v>
      </c>
      <c r="D25" s="106"/>
      <c r="E25" s="106" t="s">
        <v>540</v>
      </c>
      <c r="F25" s="106"/>
      <c r="G25" s="106"/>
      <c r="H25" s="106" t="s">
        <v>509</v>
      </c>
      <c r="I25" s="106" t="s">
        <v>3326</v>
      </c>
      <c r="J25" s="106" t="s">
        <v>47</v>
      </c>
      <c r="K25" s="106"/>
      <c r="L25" s="106"/>
      <c r="M25" s="106">
        <v>22127</v>
      </c>
      <c r="N25" s="106" t="s">
        <v>47</v>
      </c>
      <c r="O25" s="106">
        <v>1443.09</v>
      </c>
      <c r="P25" s="107">
        <v>1670.9</v>
      </c>
      <c r="Q25" s="107">
        <v>2411259.08</v>
      </c>
      <c r="R25" s="106">
        <v>0</v>
      </c>
      <c r="S25" s="107">
        <v>0</v>
      </c>
      <c r="T25" s="107">
        <v>0</v>
      </c>
      <c r="U25" s="106" t="s">
        <v>739</v>
      </c>
      <c r="V25" s="106" t="s">
        <v>7</v>
      </c>
      <c r="W25" s="106" t="s">
        <v>61</v>
      </c>
      <c r="X25" s="108">
        <v>2536</v>
      </c>
      <c r="Y25" s="108">
        <v>3659676.2399999998</v>
      </c>
      <c r="Z25" s="108">
        <v>1248417.159</v>
      </c>
      <c r="AA25" s="109"/>
      <c r="AB25" s="109">
        <v>6078</v>
      </c>
      <c r="AC25" s="109"/>
      <c r="AD25" s="109"/>
      <c r="AE25" s="110" t="s">
        <v>507</v>
      </c>
      <c r="AF25" s="109"/>
      <c r="AG25" s="138">
        <v>34789</v>
      </c>
      <c r="AH25" s="138">
        <v>34976</v>
      </c>
      <c r="AI25" s="138">
        <v>34998</v>
      </c>
      <c r="AJ25" s="109">
        <v>5049143</v>
      </c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</row>
    <row r="26" spans="1:51" x14ac:dyDescent="0.25">
      <c r="A26" s="106">
        <v>47</v>
      </c>
      <c r="B26" s="106" t="s">
        <v>766</v>
      </c>
      <c r="C26" s="106" t="s">
        <v>47</v>
      </c>
      <c r="D26" s="106"/>
      <c r="E26" s="106" t="s">
        <v>540</v>
      </c>
      <c r="F26" s="106"/>
      <c r="G26" s="106"/>
      <c r="H26" s="106" t="s">
        <v>509</v>
      </c>
      <c r="I26" s="106" t="s">
        <v>3326</v>
      </c>
      <c r="J26" s="106" t="s">
        <v>47</v>
      </c>
      <c r="K26" s="106"/>
      <c r="L26" s="106"/>
      <c r="M26" s="106">
        <v>22214</v>
      </c>
      <c r="N26" s="106" t="s">
        <v>47</v>
      </c>
      <c r="O26" s="106">
        <v>3031.69</v>
      </c>
      <c r="P26" s="107">
        <v>1670.9</v>
      </c>
      <c r="Q26" s="107">
        <v>5065650.82</v>
      </c>
      <c r="R26" s="106">
        <v>0</v>
      </c>
      <c r="S26" s="107">
        <v>0</v>
      </c>
      <c r="T26" s="107">
        <v>0</v>
      </c>
      <c r="U26" s="106" t="s">
        <v>767</v>
      </c>
      <c r="V26" s="106" t="s">
        <v>7</v>
      </c>
      <c r="W26" s="106" t="s">
        <v>65</v>
      </c>
      <c r="X26" s="108">
        <v>2536</v>
      </c>
      <c r="Y26" s="108">
        <v>63899.591999999997</v>
      </c>
      <c r="Z26" s="108">
        <v>-5001751.2290000003</v>
      </c>
      <c r="AA26" s="109"/>
      <c r="AB26" s="109">
        <v>6078</v>
      </c>
      <c r="AC26" s="109"/>
      <c r="AD26" s="109"/>
      <c r="AE26" s="110" t="s">
        <v>516</v>
      </c>
      <c r="AF26" s="109"/>
      <c r="AG26" s="138">
        <v>34789</v>
      </c>
      <c r="AH26" s="138">
        <v>34976</v>
      </c>
      <c r="AI26" s="138">
        <v>34998</v>
      </c>
      <c r="AJ26" s="109">
        <v>5049143</v>
      </c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</row>
    <row r="27" spans="1:51" x14ac:dyDescent="0.25">
      <c r="A27" s="106">
        <v>48</v>
      </c>
      <c r="B27" s="106" t="s">
        <v>768</v>
      </c>
      <c r="C27" s="106" t="s">
        <v>47</v>
      </c>
      <c r="D27" s="106"/>
      <c r="E27" s="106" t="s">
        <v>540</v>
      </c>
      <c r="F27" s="106"/>
      <c r="G27" s="106"/>
      <c r="H27" s="106" t="s">
        <v>509</v>
      </c>
      <c r="I27" s="106" t="s">
        <v>3326</v>
      </c>
      <c r="J27" s="106" t="s">
        <v>47</v>
      </c>
      <c r="K27" s="106"/>
      <c r="L27" s="106"/>
      <c r="M27" s="106">
        <v>22214</v>
      </c>
      <c r="N27" s="106" t="s">
        <v>47</v>
      </c>
      <c r="O27" s="106">
        <v>996.91</v>
      </c>
      <c r="P27" s="107">
        <v>1670.9</v>
      </c>
      <c r="Q27" s="107">
        <v>1665736.92</v>
      </c>
      <c r="R27" s="106">
        <v>0</v>
      </c>
      <c r="S27" s="107">
        <v>0</v>
      </c>
      <c r="T27" s="107">
        <v>0</v>
      </c>
      <c r="U27" s="106" t="s">
        <v>767</v>
      </c>
      <c r="V27" s="106" t="s">
        <v>7</v>
      </c>
      <c r="W27" s="106" t="s">
        <v>65</v>
      </c>
      <c r="X27" s="108">
        <v>2536</v>
      </c>
      <c r="Y27" s="108">
        <v>2528163.7599999998</v>
      </c>
      <c r="Z27" s="108">
        <v>862426.84099999978</v>
      </c>
      <c r="AA27" s="109"/>
      <c r="AB27" s="109">
        <v>6078</v>
      </c>
      <c r="AC27" s="109"/>
      <c r="AD27" s="109"/>
      <c r="AE27" s="110" t="s">
        <v>516</v>
      </c>
      <c r="AF27" s="109"/>
      <c r="AG27" s="138">
        <v>34789</v>
      </c>
      <c r="AH27" s="138">
        <v>34976</v>
      </c>
      <c r="AI27" s="138">
        <v>34998</v>
      </c>
      <c r="AJ27" s="109">
        <v>5049143</v>
      </c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</row>
    <row r="28" spans="1:51" x14ac:dyDescent="0.25">
      <c r="A28" s="106">
        <v>49</v>
      </c>
      <c r="B28" s="106" t="s">
        <v>769</v>
      </c>
      <c r="C28" s="106" t="s">
        <v>47</v>
      </c>
      <c r="D28" s="106"/>
      <c r="E28" s="106" t="s">
        <v>540</v>
      </c>
      <c r="F28" s="106"/>
      <c r="G28" s="106"/>
      <c r="H28" s="106" t="s">
        <v>509</v>
      </c>
      <c r="I28" s="106" t="s">
        <v>3324</v>
      </c>
      <c r="J28" s="106" t="s">
        <v>47</v>
      </c>
      <c r="K28" s="106"/>
      <c r="L28" s="106"/>
      <c r="M28" s="106">
        <v>22214</v>
      </c>
      <c r="N28" s="106" t="s">
        <v>47</v>
      </c>
      <c r="O28" s="106">
        <v>1324.17</v>
      </c>
      <c r="P28" s="107">
        <v>1670.9</v>
      </c>
      <c r="Q28" s="107">
        <v>2212555.65</v>
      </c>
      <c r="R28" s="106">
        <v>0</v>
      </c>
      <c r="S28" s="107">
        <v>0</v>
      </c>
      <c r="T28" s="107">
        <v>0</v>
      </c>
      <c r="U28" s="106" t="s">
        <v>767</v>
      </c>
      <c r="V28" s="106" t="s">
        <v>7</v>
      </c>
      <c r="W28" s="106" t="s">
        <v>65</v>
      </c>
      <c r="X28" s="108">
        <v>2536</v>
      </c>
      <c r="Y28" s="108">
        <v>3358095.12</v>
      </c>
      <c r="Z28" s="108">
        <v>1145539.4669999997</v>
      </c>
      <c r="AA28" s="109"/>
      <c r="AB28" s="109">
        <v>6078</v>
      </c>
      <c r="AC28" s="109"/>
      <c r="AD28" s="109"/>
      <c r="AE28" s="110" t="s">
        <v>516</v>
      </c>
      <c r="AF28" s="109"/>
      <c r="AG28" s="138">
        <v>34789</v>
      </c>
      <c r="AH28" s="138">
        <v>34976</v>
      </c>
      <c r="AI28" s="138">
        <v>34998</v>
      </c>
      <c r="AJ28" s="109">
        <v>5049143</v>
      </c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</row>
    <row r="29" spans="1:51" x14ac:dyDescent="0.25">
      <c r="A29" s="106">
        <v>50</v>
      </c>
      <c r="B29" s="106" t="s">
        <v>770</v>
      </c>
      <c r="C29" s="106" t="s">
        <v>47</v>
      </c>
      <c r="D29" s="106"/>
      <c r="E29" s="106" t="s">
        <v>540</v>
      </c>
      <c r="F29" s="106"/>
      <c r="G29" s="106"/>
      <c r="H29" s="106" t="s">
        <v>509</v>
      </c>
      <c r="I29" s="106" t="s">
        <v>3326</v>
      </c>
      <c r="J29" s="106" t="s">
        <v>3356</v>
      </c>
      <c r="K29" s="106"/>
      <c r="L29" s="106"/>
      <c r="M29" s="106">
        <v>22214</v>
      </c>
      <c r="N29" s="106" t="s">
        <v>47</v>
      </c>
      <c r="O29" s="106">
        <v>1308.6300000000001</v>
      </c>
      <c r="P29" s="107">
        <v>1670.9</v>
      </c>
      <c r="Q29" s="107">
        <v>2186589.87</v>
      </c>
      <c r="R29" s="106">
        <v>0</v>
      </c>
      <c r="S29" s="107">
        <v>0</v>
      </c>
      <c r="T29" s="107">
        <v>0</v>
      </c>
      <c r="U29" s="106" t="s">
        <v>767</v>
      </c>
      <c r="V29" s="106" t="s">
        <v>7</v>
      </c>
      <c r="W29" s="106" t="s">
        <v>65</v>
      </c>
      <c r="X29" s="108">
        <v>2536</v>
      </c>
      <c r="Y29" s="108">
        <v>3318685.68</v>
      </c>
      <c r="Z29" s="108">
        <v>1132095.8130000001</v>
      </c>
      <c r="AA29" s="109"/>
      <c r="AB29" s="109">
        <v>6078</v>
      </c>
      <c r="AC29" s="109"/>
      <c r="AD29" s="109"/>
      <c r="AE29" s="110" t="s">
        <v>516</v>
      </c>
      <c r="AF29" s="109"/>
      <c r="AG29" s="138">
        <v>34789</v>
      </c>
      <c r="AH29" s="138">
        <v>34976</v>
      </c>
      <c r="AI29" s="138">
        <v>34998</v>
      </c>
      <c r="AJ29" s="109">
        <v>5049143</v>
      </c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</row>
    <row r="30" spans="1:51" x14ac:dyDescent="0.25">
      <c r="A30" s="106">
        <v>51</v>
      </c>
      <c r="B30" s="106" t="s">
        <v>771</v>
      </c>
      <c r="C30" s="106" t="s">
        <v>47</v>
      </c>
      <c r="D30" s="106"/>
      <c r="E30" s="106" t="s">
        <v>540</v>
      </c>
      <c r="F30" s="106"/>
      <c r="G30" s="106"/>
      <c r="H30" s="106" t="s">
        <v>509</v>
      </c>
      <c r="I30" s="106" t="s">
        <v>3326</v>
      </c>
      <c r="J30" s="106" t="s">
        <v>3356</v>
      </c>
      <c r="K30" s="106"/>
      <c r="L30" s="106"/>
      <c r="M30" s="106">
        <v>22214</v>
      </c>
      <c r="N30" s="106" t="s">
        <v>47</v>
      </c>
      <c r="O30" s="106">
        <v>2772.35</v>
      </c>
      <c r="P30" s="107">
        <v>1670.9</v>
      </c>
      <c r="Q30" s="107">
        <v>4632319.62</v>
      </c>
      <c r="R30" s="106">
        <v>0</v>
      </c>
      <c r="S30" s="107">
        <v>0</v>
      </c>
      <c r="T30" s="107">
        <v>0</v>
      </c>
      <c r="U30" s="106" t="s">
        <v>767</v>
      </c>
      <c r="V30" s="106" t="s">
        <v>7</v>
      </c>
      <c r="W30" s="106" t="s">
        <v>65</v>
      </c>
      <c r="X30" s="108">
        <v>2536</v>
      </c>
      <c r="Y30" s="108">
        <v>7030679.5999999996</v>
      </c>
      <c r="Z30" s="108">
        <v>2398359.9849999994</v>
      </c>
      <c r="AA30" s="109"/>
      <c r="AB30" s="109">
        <v>6078</v>
      </c>
      <c r="AC30" s="109"/>
      <c r="AD30" s="109"/>
      <c r="AE30" s="110" t="s">
        <v>516</v>
      </c>
      <c r="AF30" s="109"/>
      <c r="AG30" s="138">
        <v>34789</v>
      </c>
      <c r="AH30" s="138">
        <v>34976</v>
      </c>
      <c r="AI30" s="138">
        <v>34998</v>
      </c>
      <c r="AJ30" s="109">
        <v>5049143</v>
      </c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</row>
    <row r="31" spans="1:51" x14ac:dyDescent="0.25">
      <c r="A31" s="106">
        <v>52</v>
      </c>
      <c r="B31" s="106" t="s">
        <v>772</v>
      </c>
      <c r="C31" s="106" t="s">
        <v>47</v>
      </c>
      <c r="D31" s="106"/>
      <c r="E31" s="106" t="s">
        <v>540</v>
      </c>
      <c r="F31" s="106"/>
      <c r="G31" s="106"/>
      <c r="H31" s="106" t="s">
        <v>509</v>
      </c>
      <c r="I31" s="106" t="s">
        <v>3327</v>
      </c>
      <c r="J31" s="106" t="s">
        <v>3357</v>
      </c>
      <c r="K31" s="106"/>
      <c r="L31" s="106"/>
      <c r="M31" s="106">
        <v>22214</v>
      </c>
      <c r="N31" s="106" t="s">
        <v>47</v>
      </c>
      <c r="O31" s="106">
        <v>3626.83</v>
      </c>
      <c r="P31" s="107">
        <v>1670.9</v>
      </c>
      <c r="Q31" s="107">
        <v>6060070.25</v>
      </c>
      <c r="R31" s="106">
        <v>0</v>
      </c>
      <c r="S31" s="107">
        <v>0</v>
      </c>
      <c r="T31" s="107">
        <v>0</v>
      </c>
      <c r="U31" s="106" t="s">
        <v>767</v>
      </c>
      <c r="V31" s="106" t="s">
        <v>7</v>
      </c>
      <c r="W31" s="106" t="s">
        <v>65</v>
      </c>
      <c r="X31" s="108">
        <v>2536</v>
      </c>
      <c r="Y31" s="108">
        <v>9197640.879999999</v>
      </c>
      <c r="Z31" s="108">
        <v>3137570.6329999985</v>
      </c>
      <c r="AA31" s="109"/>
      <c r="AB31" s="109">
        <v>6078</v>
      </c>
      <c r="AC31" s="109"/>
      <c r="AD31" s="109"/>
      <c r="AE31" s="110" t="s">
        <v>516</v>
      </c>
      <c r="AF31" s="109"/>
      <c r="AG31" s="138">
        <v>34789</v>
      </c>
      <c r="AH31" s="138">
        <v>34976</v>
      </c>
      <c r="AI31" s="138">
        <v>34998</v>
      </c>
      <c r="AJ31" s="109">
        <v>5049143</v>
      </c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</row>
    <row r="32" spans="1:51" x14ac:dyDescent="0.25">
      <c r="A32" s="106">
        <v>53</v>
      </c>
      <c r="B32" s="106" t="s">
        <v>773</v>
      </c>
      <c r="C32" s="106" t="s">
        <v>47</v>
      </c>
      <c r="D32" s="106"/>
      <c r="E32" s="106" t="s">
        <v>540</v>
      </c>
      <c r="F32" s="106"/>
      <c r="G32" s="106"/>
      <c r="H32" s="106" t="s">
        <v>509</v>
      </c>
      <c r="I32" s="106" t="s">
        <v>3326</v>
      </c>
      <c r="J32" s="106" t="s">
        <v>47</v>
      </c>
      <c r="K32" s="106"/>
      <c r="L32" s="106"/>
      <c r="M32" s="106">
        <v>22214</v>
      </c>
      <c r="N32" s="106" t="s">
        <v>47</v>
      </c>
      <c r="O32" s="106">
        <v>2253.04</v>
      </c>
      <c r="P32" s="107">
        <v>1670.9</v>
      </c>
      <c r="Q32" s="107">
        <v>3764604.54</v>
      </c>
      <c r="R32" s="106">
        <v>0</v>
      </c>
      <c r="S32" s="107">
        <v>0</v>
      </c>
      <c r="T32" s="107">
        <v>0</v>
      </c>
      <c r="U32" s="106" t="s">
        <v>767</v>
      </c>
      <c r="V32" s="106" t="s">
        <v>7</v>
      </c>
      <c r="W32" s="106" t="s">
        <v>65</v>
      </c>
      <c r="X32" s="108">
        <v>2536</v>
      </c>
      <c r="Y32" s="108">
        <v>5713709.4399999995</v>
      </c>
      <c r="Z32" s="108">
        <v>1949104.9039999992</v>
      </c>
      <c r="AA32" s="109"/>
      <c r="AB32" s="109">
        <v>6078</v>
      </c>
      <c r="AC32" s="109"/>
      <c r="AD32" s="109"/>
      <c r="AE32" s="110" t="s">
        <v>516</v>
      </c>
      <c r="AF32" s="109"/>
      <c r="AG32" s="138">
        <v>34789</v>
      </c>
      <c r="AH32" s="138">
        <v>34976</v>
      </c>
      <c r="AI32" s="138">
        <v>34998</v>
      </c>
      <c r="AJ32" s="109">
        <v>5049143</v>
      </c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</row>
    <row r="33" spans="1:51" x14ac:dyDescent="0.25">
      <c r="A33" s="106">
        <v>54</v>
      </c>
      <c r="B33" s="106" t="s">
        <v>774</v>
      </c>
      <c r="C33" s="106" t="s">
        <v>47</v>
      </c>
      <c r="D33" s="106"/>
      <c r="E33" s="106" t="s">
        <v>540</v>
      </c>
      <c r="F33" s="106"/>
      <c r="G33" s="106"/>
      <c r="H33" s="106" t="s">
        <v>509</v>
      </c>
      <c r="I33" s="106" t="s">
        <v>3326</v>
      </c>
      <c r="J33" s="106" t="s">
        <v>47</v>
      </c>
      <c r="K33" s="106"/>
      <c r="L33" s="106"/>
      <c r="M33" s="106">
        <v>22214</v>
      </c>
      <c r="N33" s="106" t="s">
        <v>47</v>
      </c>
      <c r="O33" s="106">
        <v>969.93</v>
      </c>
      <c r="P33" s="107">
        <v>1670.9</v>
      </c>
      <c r="Q33" s="107">
        <v>1620656.04</v>
      </c>
      <c r="R33" s="106">
        <v>0</v>
      </c>
      <c r="S33" s="107">
        <v>0</v>
      </c>
      <c r="T33" s="107">
        <v>0</v>
      </c>
      <c r="U33" s="106" t="s">
        <v>767</v>
      </c>
      <c r="V33" s="106" t="s">
        <v>7</v>
      </c>
      <c r="W33" s="106" t="s">
        <v>65</v>
      </c>
      <c r="X33" s="108">
        <v>2536</v>
      </c>
      <c r="Y33" s="108">
        <v>2459742.48</v>
      </c>
      <c r="Z33" s="108">
        <v>839086.44299999997</v>
      </c>
      <c r="AA33" s="109"/>
      <c r="AB33" s="109">
        <v>6078</v>
      </c>
      <c r="AC33" s="109"/>
      <c r="AD33" s="109"/>
      <c r="AE33" s="110" t="s">
        <v>516</v>
      </c>
      <c r="AF33" s="109"/>
      <c r="AG33" s="138">
        <v>34789</v>
      </c>
      <c r="AH33" s="138">
        <v>34976</v>
      </c>
      <c r="AI33" s="138">
        <v>34998</v>
      </c>
      <c r="AJ33" s="109">
        <v>5049143</v>
      </c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</row>
    <row r="34" spans="1:51" x14ac:dyDescent="0.25">
      <c r="A34" s="106">
        <v>55</v>
      </c>
      <c r="B34" s="106" t="s">
        <v>775</v>
      </c>
      <c r="C34" s="106" t="s">
        <v>47</v>
      </c>
      <c r="D34" s="106"/>
      <c r="E34" s="106" t="s">
        <v>540</v>
      </c>
      <c r="F34" s="106"/>
      <c r="G34" s="106"/>
      <c r="H34" s="106" t="s">
        <v>509</v>
      </c>
      <c r="I34" s="106" t="s">
        <v>3323</v>
      </c>
      <c r="J34" s="106" t="s">
        <v>3358</v>
      </c>
      <c r="K34" s="106"/>
      <c r="L34" s="106"/>
      <c r="M34" s="106">
        <v>22214</v>
      </c>
      <c r="N34" s="106" t="s">
        <v>47</v>
      </c>
      <c r="O34" s="106">
        <v>751.16</v>
      </c>
      <c r="P34" s="107">
        <v>1670.9</v>
      </c>
      <c r="Q34" s="107">
        <v>1255113.24</v>
      </c>
      <c r="R34" s="106">
        <v>0</v>
      </c>
      <c r="S34" s="107">
        <v>0</v>
      </c>
      <c r="T34" s="107">
        <v>0</v>
      </c>
      <c r="U34" s="106" t="s">
        <v>767</v>
      </c>
      <c r="V34" s="106" t="s">
        <v>7</v>
      </c>
      <c r="W34" s="106" t="s">
        <v>65</v>
      </c>
      <c r="X34" s="108">
        <v>2536</v>
      </c>
      <c r="Y34" s="108">
        <v>1904941.76</v>
      </c>
      <c r="Z34" s="108">
        <v>649828.51600000006</v>
      </c>
      <c r="AA34" s="109"/>
      <c r="AB34" s="109">
        <v>6078</v>
      </c>
      <c r="AC34" s="109"/>
      <c r="AD34" s="109"/>
      <c r="AE34" s="110" t="s">
        <v>516</v>
      </c>
      <c r="AF34" s="109"/>
      <c r="AG34" s="138">
        <v>34789</v>
      </c>
      <c r="AH34" s="138">
        <v>34976</v>
      </c>
      <c r="AI34" s="138">
        <v>34998</v>
      </c>
      <c r="AJ34" s="109">
        <v>5049143</v>
      </c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</row>
    <row r="35" spans="1:51" x14ac:dyDescent="0.25">
      <c r="A35" s="106">
        <v>56</v>
      </c>
      <c r="B35" s="106" t="s">
        <v>776</v>
      </c>
      <c r="C35" s="106" t="s">
        <v>47</v>
      </c>
      <c r="D35" s="106"/>
      <c r="E35" s="106" t="s">
        <v>540</v>
      </c>
      <c r="F35" s="106"/>
      <c r="G35" s="106"/>
      <c r="H35" s="106" t="s">
        <v>509</v>
      </c>
      <c r="I35" s="106" t="s">
        <v>3326</v>
      </c>
      <c r="J35" s="106" t="s">
        <v>3354</v>
      </c>
      <c r="K35" s="106"/>
      <c r="L35" s="106"/>
      <c r="M35" s="106">
        <v>22214</v>
      </c>
      <c r="N35" s="106" t="s">
        <v>47</v>
      </c>
      <c r="O35" s="106">
        <v>3037.16</v>
      </c>
      <c r="P35" s="107">
        <v>1670.9</v>
      </c>
      <c r="Q35" s="107">
        <v>5074790.6399999997</v>
      </c>
      <c r="R35" s="106">
        <v>0</v>
      </c>
      <c r="S35" s="107">
        <v>0</v>
      </c>
      <c r="T35" s="107">
        <v>0</v>
      </c>
      <c r="U35" s="106" t="s">
        <v>767</v>
      </c>
      <c r="V35" s="106" t="s">
        <v>7</v>
      </c>
      <c r="W35" s="106" t="s">
        <v>65</v>
      </c>
      <c r="X35" s="108">
        <v>2536</v>
      </c>
      <c r="Y35" s="108">
        <v>7702237.7599999998</v>
      </c>
      <c r="Z35" s="108">
        <v>2627447.1159999995</v>
      </c>
      <c r="AA35" s="109"/>
      <c r="AB35" s="109">
        <v>6078</v>
      </c>
      <c r="AC35" s="109"/>
      <c r="AD35" s="109"/>
      <c r="AE35" s="110" t="s">
        <v>516</v>
      </c>
      <c r="AF35" s="109"/>
      <c r="AG35" s="138">
        <v>34789</v>
      </c>
      <c r="AH35" s="138">
        <v>34976</v>
      </c>
      <c r="AI35" s="138">
        <v>34998</v>
      </c>
      <c r="AJ35" s="109">
        <v>5049143</v>
      </c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</row>
    <row r="36" spans="1:51" x14ac:dyDescent="0.25">
      <c r="A36" s="106">
        <v>57</v>
      </c>
      <c r="B36" s="106" t="s">
        <v>777</v>
      </c>
      <c r="C36" s="106" t="s">
        <v>47</v>
      </c>
      <c r="D36" s="106"/>
      <c r="E36" s="106" t="s">
        <v>540</v>
      </c>
      <c r="F36" s="106"/>
      <c r="G36" s="106"/>
      <c r="H36" s="106" t="s">
        <v>509</v>
      </c>
      <c r="I36" s="106" t="s">
        <v>3323</v>
      </c>
      <c r="J36" s="106" t="s">
        <v>3359</v>
      </c>
      <c r="K36" s="106"/>
      <c r="L36" s="106"/>
      <c r="M36" s="106">
        <v>22127</v>
      </c>
      <c r="N36" s="106" t="s">
        <v>47</v>
      </c>
      <c r="O36" s="106">
        <v>2255.12</v>
      </c>
      <c r="P36" s="107">
        <v>1670.9</v>
      </c>
      <c r="Q36" s="107">
        <v>3768080.01</v>
      </c>
      <c r="R36" s="106">
        <v>0</v>
      </c>
      <c r="S36" s="107">
        <v>0</v>
      </c>
      <c r="T36" s="107">
        <v>0</v>
      </c>
      <c r="U36" s="106" t="s">
        <v>767</v>
      </c>
      <c r="V36" s="106" t="s">
        <v>7</v>
      </c>
      <c r="W36" s="106" t="s">
        <v>65</v>
      </c>
      <c r="X36" s="108">
        <v>2536</v>
      </c>
      <c r="Y36" s="108">
        <v>5718984.3199999994</v>
      </c>
      <c r="Z36" s="108">
        <v>1950904.3119999995</v>
      </c>
      <c r="AA36" s="109"/>
      <c r="AB36" s="109">
        <v>6078</v>
      </c>
      <c r="AC36" s="109"/>
      <c r="AD36" s="109"/>
      <c r="AE36" s="110" t="s">
        <v>516</v>
      </c>
      <c r="AF36" s="109"/>
      <c r="AG36" s="138">
        <v>34789</v>
      </c>
      <c r="AH36" s="138">
        <v>34976</v>
      </c>
      <c r="AI36" s="138">
        <v>34998</v>
      </c>
      <c r="AJ36" s="109">
        <v>5049143</v>
      </c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</row>
    <row r="37" spans="1:51" x14ac:dyDescent="0.25">
      <c r="A37" s="106">
        <v>58</v>
      </c>
      <c r="B37" s="106" t="s">
        <v>778</v>
      </c>
      <c r="C37" s="106" t="s">
        <v>47</v>
      </c>
      <c r="D37" s="106"/>
      <c r="E37" s="106" t="s">
        <v>540</v>
      </c>
      <c r="F37" s="106"/>
      <c r="G37" s="106"/>
      <c r="H37" s="106" t="s">
        <v>509</v>
      </c>
      <c r="I37" s="106" t="s">
        <v>3323</v>
      </c>
      <c r="J37" s="106" t="s">
        <v>3360</v>
      </c>
      <c r="K37" s="106"/>
      <c r="L37" s="106"/>
      <c r="M37" s="106">
        <v>22127</v>
      </c>
      <c r="N37" s="106" t="s">
        <v>47</v>
      </c>
      <c r="O37" s="106">
        <v>2865.51</v>
      </c>
      <c r="P37" s="107">
        <v>1670.9</v>
      </c>
      <c r="Q37" s="107">
        <v>4787980.66</v>
      </c>
      <c r="R37" s="106">
        <v>0</v>
      </c>
      <c r="S37" s="107">
        <v>0</v>
      </c>
      <c r="T37" s="107">
        <v>0</v>
      </c>
      <c r="U37" s="106" t="s">
        <v>767</v>
      </c>
      <c r="V37" s="106" t="s">
        <v>7</v>
      </c>
      <c r="W37" s="106" t="s">
        <v>65</v>
      </c>
      <c r="X37" s="108">
        <v>2536</v>
      </c>
      <c r="Y37" s="108">
        <v>7266933.3600000003</v>
      </c>
      <c r="Z37" s="108">
        <v>2478952.7009999994</v>
      </c>
      <c r="AA37" s="109"/>
      <c r="AB37" s="109">
        <v>6078</v>
      </c>
      <c r="AC37" s="109"/>
      <c r="AD37" s="109"/>
      <c r="AE37" s="110" t="s">
        <v>516</v>
      </c>
      <c r="AF37" s="109"/>
      <c r="AG37" s="138">
        <v>34789</v>
      </c>
      <c r="AH37" s="138">
        <v>34976</v>
      </c>
      <c r="AI37" s="138">
        <v>34998</v>
      </c>
      <c r="AJ37" s="109">
        <v>5049143</v>
      </c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</row>
    <row r="38" spans="1:51" x14ac:dyDescent="0.25">
      <c r="A38" s="106">
        <v>59</v>
      </c>
      <c r="B38" s="106" t="s">
        <v>779</v>
      </c>
      <c r="C38" s="106" t="s">
        <v>47</v>
      </c>
      <c r="D38" s="106"/>
      <c r="E38" s="106" t="s">
        <v>540</v>
      </c>
      <c r="F38" s="106"/>
      <c r="G38" s="106"/>
      <c r="H38" s="106" t="s">
        <v>509</v>
      </c>
      <c r="I38" s="106" t="s">
        <v>3323</v>
      </c>
      <c r="J38" s="106" t="s">
        <v>3360</v>
      </c>
      <c r="K38" s="106"/>
      <c r="L38" s="106"/>
      <c r="M38" s="106">
        <v>22214</v>
      </c>
      <c r="N38" s="106" t="s">
        <v>47</v>
      </c>
      <c r="O38" s="106">
        <v>2670.65</v>
      </c>
      <c r="P38" s="107">
        <v>1670.9</v>
      </c>
      <c r="Q38" s="107">
        <v>4462389.09</v>
      </c>
      <c r="R38" s="106">
        <v>0</v>
      </c>
      <c r="S38" s="107">
        <v>0</v>
      </c>
      <c r="T38" s="107">
        <v>0</v>
      </c>
      <c r="U38" s="106" t="s">
        <v>767</v>
      </c>
      <c r="V38" s="106" t="s">
        <v>7</v>
      </c>
      <c r="W38" s="106" t="s">
        <v>65</v>
      </c>
      <c r="X38" s="108">
        <v>2536</v>
      </c>
      <c r="Y38" s="108">
        <v>6772768.4000000004</v>
      </c>
      <c r="Z38" s="108">
        <v>2310379.3150000004</v>
      </c>
      <c r="AA38" s="109"/>
      <c r="AB38" s="109">
        <v>6078</v>
      </c>
      <c r="AC38" s="109"/>
      <c r="AD38" s="109"/>
      <c r="AE38" s="110" t="s">
        <v>516</v>
      </c>
      <c r="AF38" s="109"/>
      <c r="AG38" s="138">
        <v>34789</v>
      </c>
      <c r="AH38" s="138">
        <v>34976</v>
      </c>
      <c r="AI38" s="138">
        <v>34998</v>
      </c>
      <c r="AJ38" s="109">
        <v>5049143</v>
      </c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</row>
    <row r="39" spans="1:51" x14ac:dyDescent="0.25">
      <c r="A39" s="106">
        <v>60</v>
      </c>
      <c r="B39" s="106" t="s">
        <v>780</v>
      </c>
      <c r="C39" s="106" t="s">
        <v>47</v>
      </c>
      <c r="D39" s="106"/>
      <c r="E39" s="106" t="s">
        <v>540</v>
      </c>
      <c r="F39" s="106"/>
      <c r="G39" s="106"/>
      <c r="H39" s="106" t="s">
        <v>509</v>
      </c>
      <c r="I39" s="106" t="s">
        <v>3323</v>
      </c>
      <c r="J39" s="106" t="s">
        <v>3358</v>
      </c>
      <c r="K39" s="106">
        <v>19725</v>
      </c>
      <c r="L39" s="106"/>
      <c r="M39" s="106">
        <v>22214</v>
      </c>
      <c r="N39" s="106" t="s">
        <v>47</v>
      </c>
      <c r="O39" s="106">
        <v>785.58</v>
      </c>
      <c r="P39" s="107">
        <v>1670.9</v>
      </c>
      <c r="Q39" s="107">
        <v>1312625.6200000001</v>
      </c>
      <c r="R39" s="106">
        <v>0</v>
      </c>
      <c r="S39" s="107">
        <v>0</v>
      </c>
      <c r="T39" s="107">
        <v>0</v>
      </c>
      <c r="U39" s="106" t="s">
        <v>767</v>
      </c>
      <c r="V39" s="106" t="s">
        <v>7</v>
      </c>
      <c r="W39" s="106" t="s">
        <v>65</v>
      </c>
      <c r="X39" s="108">
        <v>2536</v>
      </c>
      <c r="Y39" s="108">
        <v>1992230.8800000001</v>
      </c>
      <c r="Z39" s="108">
        <v>679605.25799999991</v>
      </c>
      <c r="AA39" s="109"/>
      <c r="AB39" s="109">
        <v>6078</v>
      </c>
      <c r="AC39" s="109"/>
      <c r="AD39" s="109"/>
      <c r="AE39" s="110" t="s">
        <v>516</v>
      </c>
      <c r="AF39" s="109"/>
      <c r="AG39" s="138">
        <v>34789</v>
      </c>
      <c r="AH39" s="138">
        <v>34976</v>
      </c>
      <c r="AI39" s="138">
        <v>34998</v>
      </c>
      <c r="AJ39" s="109">
        <v>5049143</v>
      </c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</row>
    <row r="40" spans="1:51" x14ac:dyDescent="0.25">
      <c r="A40" s="106">
        <v>61</v>
      </c>
      <c r="B40" s="106" t="s">
        <v>781</v>
      </c>
      <c r="C40" s="106" t="s">
        <v>47</v>
      </c>
      <c r="D40" s="106"/>
      <c r="E40" s="106" t="s">
        <v>540</v>
      </c>
      <c r="F40" s="106"/>
      <c r="G40" s="106"/>
      <c r="H40" s="106" t="s">
        <v>509</v>
      </c>
      <c r="I40" s="106" t="s">
        <v>3323</v>
      </c>
      <c r="J40" s="106" t="s">
        <v>3355</v>
      </c>
      <c r="K40" s="106"/>
      <c r="L40" s="106"/>
      <c r="M40" s="106">
        <v>22214</v>
      </c>
      <c r="N40" s="106" t="s">
        <v>47</v>
      </c>
      <c r="O40" s="106">
        <v>8142.21</v>
      </c>
      <c r="P40" s="107">
        <v>1670.9</v>
      </c>
      <c r="Q40" s="107">
        <v>13604818.689999999</v>
      </c>
      <c r="R40" s="106">
        <v>0</v>
      </c>
      <c r="S40" s="107">
        <v>0</v>
      </c>
      <c r="T40" s="107">
        <v>0</v>
      </c>
      <c r="U40" s="106" t="s">
        <v>767</v>
      </c>
      <c r="V40" s="106" t="s">
        <v>7</v>
      </c>
      <c r="W40" s="106" t="s">
        <v>65</v>
      </c>
      <c r="X40" s="108">
        <v>2536</v>
      </c>
      <c r="Y40" s="108">
        <v>20648644.559999999</v>
      </c>
      <c r="Z40" s="108">
        <v>7043825.8709999975</v>
      </c>
      <c r="AA40" s="109"/>
      <c r="AB40" s="109">
        <v>6078</v>
      </c>
      <c r="AC40" s="109"/>
      <c r="AD40" s="109"/>
      <c r="AE40" s="110" t="s">
        <v>516</v>
      </c>
      <c r="AF40" s="109"/>
      <c r="AG40" s="138">
        <v>34789</v>
      </c>
      <c r="AH40" s="138">
        <v>34976</v>
      </c>
      <c r="AI40" s="138">
        <v>34998</v>
      </c>
      <c r="AJ40" s="109">
        <v>5049143</v>
      </c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</row>
    <row r="41" spans="1:51" x14ac:dyDescent="0.25">
      <c r="A41" s="106">
        <v>62</v>
      </c>
      <c r="B41" s="106" t="s">
        <v>782</v>
      </c>
      <c r="C41" s="106" t="s">
        <v>47</v>
      </c>
      <c r="D41" s="106"/>
      <c r="E41" s="106" t="s">
        <v>540</v>
      </c>
      <c r="F41" s="106"/>
      <c r="G41" s="106"/>
      <c r="H41" s="106" t="s">
        <v>509</v>
      </c>
      <c r="I41" s="106" t="s">
        <v>3323</v>
      </c>
      <c r="J41" s="106" t="s">
        <v>3361</v>
      </c>
      <c r="K41" s="106"/>
      <c r="L41" s="106"/>
      <c r="M41" s="106">
        <v>22214</v>
      </c>
      <c r="N41" s="106" t="s">
        <v>47</v>
      </c>
      <c r="O41" s="106">
        <v>504</v>
      </c>
      <c r="P41" s="107">
        <v>1670.9</v>
      </c>
      <c r="Q41" s="107">
        <v>842133.6</v>
      </c>
      <c r="R41" s="106">
        <v>0</v>
      </c>
      <c r="S41" s="107">
        <v>0</v>
      </c>
      <c r="T41" s="107">
        <v>0</v>
      </c>
      <c r="U41" s="106" t="s">
        <v>749</v>
      </c>
      <c r="V41" s="106" t="s">
        <v>7</v>
      </c>
      <c r="W41" s="106" t="s">
        <v>64</v>
      </c>
      <c r="X41" s="108">
        <v>2536</v>
      </c>
      <c r="Y41" s="108">
        <v>1278144</v>
      </c>
      <c r="Z41" s="108">
        <v>436010.39999999991</v>
      </c>
      <c r="AA41" s="109"/>
      <c r="AB41" s="109">
        <v>6078</v>
      </c>
      <c r="AC41" s="109"/>
      <c r="AD41" s="109"/>
      <c r="AE41" s="110" t="s">
        <v>510</v>
      </c>
      <c r="AF41" s="109"/>
      <c r="AG41" s="138">
        <v>34789</v>
      </c>
      <c r="AH41" s="138">
        <v>34976</v>
      </c>
      <c r="AI41" s="138">
        <v>34998</v>
      </c>
      <c r="AJ41" s="109">
        <v>5049143</v>
      </c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</row>
    <row r="42" spans="1:51" x14ac:dyDescent="0.25">
      <c r="A42" s="106">
        <v>63</v>
      </c>
      <c r="B42" s="106" t="s">
        <v>783</v>
      </c>
      <c r="C42" s="106" t="s">
        <v>47</v>
      </c>
      <c r="D42" s="106"/>
      <c r="E42" s="106" t="s">
        <v>540</v>
      </c>
      <c r="F42" s="106"/>
      <c r="G42" s="106"/>
      <c r="H42" s="106" t="s">
        <v>509</v>
      </c>
      <c r="I42" s="106" t="s">
        <v>3326</v>
      </c>
      <c r="J42" s="106" t="s">
        <v>47</v>
      </c>
      <c r="K42" s="106"/>
      <c r="L42" s="106"/>
      <c r="M42" s="106">
        <v>22214</v>
      </c>
      <c r="N42" s="106" t="s">
        <v>47</v>
      </c>
      <c r="O42" s="106">
        <v>5013.59</v>
      </c>
      <c r="P42" s="107">
        <v>1670.9</v>
      </c>
      <c r="Q42" s="107">
        <v>8377207.5300000003</v>
      </c>
      <c r="R42" s="106">
        <v>0</v>
      </c>
      <c r="S42" s="107">
        <v>0</v>
      </c>
      <c r="T42" s="107">
        <v>0</v>
      </c>
      <c r="U42" s="106" t="s">
        <v>784</v>
      </c>
      <c r="V42" s="106" t="s">
        <v>7</v>
      </c>
      <c r="W42" s="106" t="s">
        <v>66</v>
      </c>
      <c r="X42" s="108">
        <v>2536</v>
      </c>
      <c r="Y42" s="108">
        <v>12714464.24</v>
      </c>
      <c r="Z42" s="108">
        <v>4337256.7089999998</v>
      </c>
      <c r="AA42" s="109"/>
      <c r="AB42" s="109">
        <v>6078</v>
      </c>
      <c r="AC42" s="109"/>
      <c r="AD42" s="109"/>
      <c r="AE42" s="110" t="s">
        <v>4440</v>
      </c>
      <c r="AF42" s="109"/>
      <c r="AG42" s="138">
        <v>34789</v>
      </c>
      <c r="AH42" s="138">
        <v>34976</v>
      </c>
      <c r="AI42" s="138">
        <v>34998</v>
      </c>
      <c r="AJ42" s="109">
        <v>5049143</v>
      </c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</row>
    <row r="43" spans="1:51" x14ac:dyDescent="0.25">
      <c r="A43" s="106">
        <v>64</v>
      </c>
      <c r="B43" s="106" t="s">
        <v>785</v>
      </c>
      <c r="C43" s="106" t="s">
        <v>47</v>
      </c>
      <c r="D43" s="106"/>
      <c r="E43" s="106" t="s">
        <v>540</v>
      </c>
      <c r="F43" s="106"/>
      <c r="G43" s="106"/>
      <c r="H43" s="106" t="s">
        <v>509</v>
      </c>
      <c r="I43" s="106" t="s">
        <v>3323</v>
      </c>
      <c r="J43" s="106" t="s">
        <v>3362</v>
      </c>
      <c r="K43" s="106"/>
      <c r="L43" s="106"/>
      <c r="M43" s="106">
        <v>22214</v>
      </c>
      <c r="N43" s="106" t="s">
        <v>47</v>
      </c>
      <c r="O43" s="106">
        <v>3148.27</v>
      </c>
      <c r="P43" s="107">
        <v>1670.9</v>
      </c>
      <c r="Q43" s="107">
        <v>5260444.34</v>
      </c>
      <c r="R43" s="106">
        <v>0</v>
      </c>
      <c r="S43" s="107">
        <v>0</v>
      </c>
      <c r="T43" s="107">
        <v>0</v>
      </c>
      <c r="U43" s="106" t="s">
        <v>784</v>
      </c>
      <c r="V43" s="106" t="s">
        <v>7</v>
      </c>
      <c r="W43" s="106" t="s">
        <v>66</v>
      </c>
      <c r="X43" s="108">
        <v>2536</v>
      </c>
      <c r="Y43" s="108">
        <v>7984012.7199999997</v>
      </c>
      <c r="Z43" s="108">
        <v>2723568.3769999994</v>
      </c>
      <c r="AA43" s="109"/>
      <c r="AB43" s="109">
        <v>6078</v>
      </c>
      <c r="AC43" s="109"/>
      <c r="AD43" s="109"/>
      <c r="AE43" s="110" t="s">
        <v>4440</v>
      </c>
      <c r="AF43" s="109"/>
      <c r="AG43" s="138">
        <v>34789</v>
      </c>
      <c r="AH43" s="138">
        <v>34976</v>
      </c>
      <c r="AI43" s="138">
        <v>34998</v>
      </c>
      <c r="AJ43" s="109">
        <v>5049143</v>
      </c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</row>
    <row r="44" spans="1:51" x14ac:dyDescent="0.25">
      <c r="A44" s="106">
        <v>65</v>
      </c>
      <c r="B44" s="106" t="s">
        <v>786</v>
      </c>
      <c r="C44" s="106" t="s">
        <v>47</v>
      </c>
      <c r="D44" s="106"/>
      <c r="E44" s="106" t="s">
        <v>540</v>
      </c>
      <c r="F44" s="106"/>
      <c r="G44" s="106"/>
      <c r="H44" s="106" t="s">
        <v>509</v>
      </c>
      <c r="I44" s="106"/>
      <c r="J44" s="106"/>
      <c r="K44" s="106"/>
      <c r="L44" s="106"/>
      <c r="M44" s="106">
        <v>22214</v>
      </c>
      <c r="N44" s="106" t="s">
        <v>47</v>
      </c>
      <c r="O44" s="106">
        <v>96567.039999999994</v>
      </c>
      <c r="P44" s="107">
        <v>1670.9</v>
      </c>
      <c r="Q44" s="107">
        <v>161353867.13999999</v>
      </c>
      <c r="R44" s="106">
        <v>0</v>
      </c>
      <c r="S44" s="107">
        <v>0</v>
      </c>
      <c r="T44" s="107">
        <v>0</v>
      </c>
      <c r="U44" s="106" t="s">
        <v>743</v>
      </c>
      <c r="V44" s="106" t="s">
        <v>7</v>
      </c>
      <c r="W44" s="106" t="s">
        <v>63</v>
      </c>
      <c r="X44" s="108"/>
      <c r="Y44" s="108">
        <v>0</v>
      </c>
      <c r="Z44" s="108"/>
      <c r="AA44" s="109" t="s">
        <v>4435</v>
      </c>
      <c r="AB44" s="109">
        <v>6078</v>
      </c>
      <c r="AC44" s="109"/>
      <c r="AD44" s="109"/>
      <c r="AE44" s="110" t="s">
        <v>4436</v>
      </c>
      <c r="AF44" s="109"/>
      <c r="AG44" s="138">
        <v>34789</v>
      </c>
      <c r="AH44" s="138">
        <v>34976</v>
      </c>
      <c r="AI44" s="138">
        <v>34998</v>
      </c>
      <c r="AJ44" s="109">
        <v>5049143</v>
      </c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</row>
    <row r="45" spans="1:51" ht="51" x14ac:dyDescent="0.25">
      <c r="A45" s="106">
        <v>66</v>
      </c>
      <c r="B45" s="106" t="s">
        <v>787</v>
      </c>
      <c r="C45" s="106" t="s">
        <v>47</v>
      </c>
      <c r="D45" s="106"/>
      <c r="E45" s="106" t="s">
        <v>540</v>
      </c>
      <c r="F45" s="106"/>
      <c r="G45" s="106"/>
      <c r="H45" s="106" t="s">
        <v>509</v>
      </c>
      <c r="I45" s="106" t="s">
        <v>3325</v>
      </c>
      <c r="J45" s="106" t="s">
        <v>3363</v>
      </c>
      <c r="K45" s="106"/>
      <c r="L45" s="106"/>
      <c r="M45" s="106">
        <v>22214</v>
      </c>
      <c r="N45" s="106" t="s">
        <v>47</v>
      </c>
      <c r="O45" s="106">
        <v>1295.21</v>
      </c>
      <c r="P45" s="107">
        <v>1670.9</v>
      </c>
      <c r="Q45" s="107">
        <v>2164166.39</v>
      </c>
      <c r="R45" s="106">
        <v>0</v>
      </c>
      <c r="S45" s="107">
        <v>0</v>
      </c>
      <c r="T45" s="107">
        <v>0</v>
      </c>
      <c r="U45" s="106" t="s">
        <v>784</v>
      </c>
      <c r="V45" s="106" t="s">
        <v>7</v>
      </c>
      <c r="W45" s="106" t="s">
        <v>66</v>
      </c>
      <c r="X45" s="108">
        <v>2536</v>
      </c>
      <c r="Y45" s="108">
        <v>3284652.56</v>
      </c>
      <c r="Z45" s="108">
        <v>1120486.1710000001</v>
      </c>
      <c r="AA45" s="109" t="s">
        <v>4441</v>
      </c>
      <c r="AB45" s="109">
        <v>6078</v>
      </c>
      <c r="AC45" s="109" t="s">
        <v>4442</v>
      </c>
      <c r="AD45" s="109" t="s">
        <v>4443</v>
      </c>
      <c r="AE45" s="110" t="s">
        <v>4440</v>
      </c>
      <c r="AF45" s="109"/>
      <c r="AG45" s="138">
        <v>34789</v>
      </c>
      <c r="AH45" s="138">
        <v>34976</v>
      </c>
      <c r="AI45" s="138">
        <v>34998</v>
      </c>
      <c r="AJ45" s="109">
        <v>5049143</v>
      </c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</row>
    <row r="46" spans="1:51" x14ac:dyDescent="0.25">
      <c r="A46" s="106">
        <v>71</v>
      </c>
      <c r="B46" s="106" t="s">
        <v>788</v>
      </c>
      <c r="C46" s="106" t="s">
        <v>87</v>
      </c>
      <c r="D46" s="106"/>
      <c r="E46" s="106" t="s">
        <v>540</v>
      </c>
      <c r="F46" s="106"/>
      <c r="G46" s="106"/>
      <c r="H46" s="106" t="s">
        <v>509</v>
      </c>
      <c r="I46" s="106" t="s">
        <v>3323</v>
      </c>
      <c r="J46" s="106" t="s">
        <v>3364</v>
      </c>
      <c r="K46" s="106"/>
      <c r="L46" s="106"/>
      <c r="M46" s="106">
        <v>22215</v>
      </c>
      <c r="N46" s="106" t="s">
        <v>87</v>
      </c>
      <c r="O46" s="106">
        <v>721.65700000000004</v>
      </c>
      <c r="P46" s="107">
        <v>892.1</v>
      </c>
      <c r="Q46" s="107">
        <v>643790.21</v>
      </c>
      <c r="R46" s="106">
        <v>0</v>
      </c>
      <c r="S46" s="107">
        <v>0</v>
      </c>
      <c r="T46" s="107">
        <v>0</v>
      </c>
      <c r="U46" s="106" t="s">
        <v>739</v>
      </c>
      <c r="V46" s="106" t="s">
        <v>7</v>
      </c>
      <c r="W46" s="106" t="s">
        <v>61</v>
      </c>
      <c r="X46" s="108">
        <v>1775</v>
      </c>
      <c r="Y46" s="108">
        <v>1280941.175</v>
      </c>
      <c r="Z46" s="108">
        <v>637150.96530000004</v>
      </c>
      <c r="AA46" s="109"/>
      <c r="AB46" s="109">
        <v>6081</v>
      </c>
      <c r="AC46" s="109"/>
      <c r="AD46" s="109"/>
      <c r="AE46" s="110" t="s">
        <v>507</v>
      </c>
      <c r="AF46" s="109"/>
      <c r="AG46" s="138">
        <v>34628</v>
      </c>
      <c r="AH46" s="138">
        <v>34660</v>
      </c>
      <c r="AI46" s="138">
        <v>34676</v>
      </c>
      <c r="AJ46" s="109">
        <v>5019215</v>
      </c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</row>
    <row r="47" spans="1:51" x14ac:dyDescent="0.25">
      <c r="A47" s="106">
        <v>72</v>
      </c>
      <c r="B47" s="106" t="s">
        <v>789</v>
      </c>
      <c r="C47" s="106" t="s">
        <v>87</v>
      </c>
      <c r="D47" s="106"/>
      <c r="E47" s="106" t="s">
        <v>540</v>
      </c>
      <c r="F47" s="106"/>
      <c r="G47" s="106"/>
      <c r="H47" s="106" t="s">
        <v>509</v>
      </c>
      <c r="I47" s="106" t="s">
        <v>3323</v>
      </c>
      <c r="J47" s="106" t="s">
        <v>3364</v>
      </c>
      <c r="K47" s="106"/>
      <c r="L47" s="106"/>
      <c r="M47" s="106">
        <v>22215</v>
      </c>
      <c r="N47" s="106" t="s">
        <v>87</v>
      </c>
      <c r="O47" s="106">
        <v>1204.8130000000001</v>
      </c>
      <c r="P47" s="107">
        <v>892.1</v>
      </c>
      <c r="Q47" s="107">
        <v>1074813.68</v>
      </c>
      <c r="R47" s="106">
        <v>0</v>
      </c>
      <c r="S47" s="107">
        <v>0</v>
      </c>
      <c r="T47" s="107">
        <v>0</v>
      </c>
      <c r="U47" s="106" t="s">
        <v>739</v>
      </c>
      <c r="V47" s="106" t="s">
        <v>7</v>
      </c>
      <c r="W47" s="106" t="s">
        <v>61</v>
      </c>
      <c r="X47" s="108">
        <v>1775</v>
      </c>
      <c r="Y47" s="108">
        <v>2138543.0750000002</v>
      </c>
      <c r="Z47" s="108">
        <v>1063729.3977000001</v>
      </c>
      <c r="AA47" s="109"/>
      <c r="AB47" s="109">
        <v>6081</v>
      </c>
      <c r="AC47" s="109"/>
      <c r="AD47" s="109"/>
      <c r="AE47" s="110" t="s">
        <v>507</v>
      </c>
      <c r="AF47" s="109"/>
      <c r="AG47" s="138">
        <v>34628</v>
      </c>
      <c r="AH47" s="138">
        <v>34660</v>
      </c>
      <c r="AI47" s="138">
        <v>34676</v>
      </c>
      <c r="AJ47" s="109">
        <v>5019215</v>
      </c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</row>
    <row r="48" spans="1:51" x14ac:dyDescent="0.25">
      <c r="A48" s="106">
        <v>73</v>
      </c>
      <c r="B48" s="106" t="s">
        <v>790</v>
      </c>
      <c r="C48" s="106" t="s">
        <v>87</v>
      </c>
      <c r="D48" s="106"/>
      <c r="E48" s="106" t="s">
        <v>540</v>
      </c>
      <c r="F48" s="106"/>
      <c r="G48" s="106"/>
      <c r="H48" s="106" t="s">
        <v>509</v>
      </c>
      <c r="I48" s="106" t="s">
        <v>3323</v>
      </c>
      <c r="J48" s="106" t="s">
        <v>3364</v>
      </c>
      <c r="K48" s="106"/>
      <c r="L48" s="106"/>
      <c r="M48" s="106">
        <v>22215</v>
      </c>
      <c r="N48" s="106" t="s">
        <v>87</v>
      </c>
      <c r="O48" s="106">
        <v>1117.453</v>
      </c>
      <c r="P48" s="107">
        <v>892.1</v>
      </c>
      <c r="Q48" s="107">
        <v>996879.82</v>
      </c>
      <c r="R48" s="106">
        <v>0</v>
      </c>
      <c r="S48" s="107">
        <v>0</v>
      </c>
      <c r="T48" s="107">
        <v>0</v>
      </c>
      <c r="U48" s="106" t="s">
        <v>739</v>
      </c>
      <c r="V48" s="106" t="s">
        <v>7</v>
      </c>
      <c r="W48" s="106" t="s">
        <v>61</v>
      </c>
      <c r="X48" s="108">
        <v>1775</v>
      </c>
      <c r="Y48" s="108">
        <v>1983479.075</v>
      </c>
      <c r="Z48" s="108">
        <v>986599.2537</v>
      </c>
      <c r="AA48" s="109"/>
      <c r="AB48" s="109">
        <v>6081</v>
      </c>
      <c r="AC48" s="109"/>
      <c r="AD48" s="109"/>
      <c r="AE48" s="110" t="s">
        <v>507</v>
      </c>
      <c r="AF48" s="109"/>
      <c r="AG48" s="138">
        <v>34628</v>
      </c>
      <c r="AH48" s="138">
        <v>34660</v>
      </c>
      <c r="AI48" s="138">
        <v>34676</v>
      </c>
      <c r="AJ48" s="109">
        <v>5019215</v>
      </c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</row>
    <row r="49" spans="1:51" x14ac:dyDescent="0.25">
      <c r="A49" s="106">
        <v>74</v>
      </c>
      <c r="B49" s="106" t="s">
        <v>791</v>
      </c>
      <c r="C49" s="106" t="s">
        <v>87</v>
      </c>
      <c r="D49" s="106"/>
      <c r="E49" s="106" t="s">
        <v>540</v>
      </c>
      <c r="F49" s="106"/>
      <c r="G49" s="106"/>
      <c r="H49" s="106" t="s">
        <v>509</v>
      </c>
      <c r="I49" s="106" t="s">
        <v>3323</v>
      </c>
      <c r="J49" s="106" t="s">
        <v>3365</v>
      </c>
      <c r="K49" s="106"/>
      <c r="L49" s="106"/>
      <c r="M49" s="106">
        <v>22214</v>
      </c>
      <c r="N49" s="106" t="s">
        <v>87</v>
      </c>
      <c r="O49" s="106">
        <v>96.9</v>
      </c>
      <c r="P49" s="107">
        <v>892.1</v>
      </c>
      <c r="Q49" s="107">
        <v>86444.49</v>
      </c>
      <c r="R49" s="106">
        <v>0</v>
      </c>
      <c r="S49" s="107">
        <v>0</v>
      </c>
      <c r="T49" s="107">
        <v>0</v>
      </c>
      <c r="U49" s="106" t="s">
        <v>749</v>
      </c>
      <c r="V49" s="106" t="s">
        <v>7</v>
      </c>
      <c r="W49" s="106" t="s">
        <v>64</v>
      </c>
      <c r="X49" s="108">
        <v>1775</v>
      </c>
      <c r="Y49" s="108">
        <v>171997.5</v>
      </c>
      <c r="Z49" s="108">
        <v>85553.01</v>
      </c>
      <c r="AA49" s="109"/>
      <c r="AB49" s="109">
        <v>6081</v>
      </c>
      <c r="AC49" s="109"/>
      <c r="AD49" s="109"/>
      <c r="AE49" s="110" t="s">
        <v>510</v>
      </c>
      <c r="AF49" s="109"/>
      <c r="AG49" s="138">
        <v>34628</v>
      </c>
      <c r="AH49" s="138">
        <v>34660</v>
      </c>
      <c r="AI49" s="138">
        <v>34676</v>
      </c>
      <c r="AJ49" s="109">
        <v>5019215</v>
      </c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</row>
    <row r="50" spans="1:51" x14ac:dyDescent="0.25">
      <c r="A50" s="106">
        <v>75</v>
      </c>
      <c r="B50" s="106" t="s">
        <v>792</v>
      </c>
      <c r="C50" s="106" t="s">
        <v>87</v>
      </c>
      <c r="D50" s="106"/>
      <c r="E50" s="106" t="s">
        <v>540</v>
      </c>
      <c r="F50" s="106"/>
      <c r="G50" s="106"/>
      <c r="H50" s="106" t="s">
        <v>509</v>
      </c>
      <c r="I50" s="106" t="s">
        <v>3323</v>
      </c>
      <c r="J50" s="106" t="s">
        <v>3365</v>
      </c>
      <c r="K50" s="106"/>
      <c r="L50" s="106"/>
      <c r="M50" s="106">
        <v>22214</v>
      </c>
      <c r="N50" s="106" t="s">
        <v>87</v>
      </c>
      <c r="O50" s="106">
        <v>73.95</v>
      </c>
      <c r="P50" s="107">
        <v>892.1</v>
      </c>
      <c r="Q50" s="107">
        <v>65970.8</v>
      </c>
      <c r="R50" s="106">
        <v>0</v>
      </c>
      <c r="S50" s="107">
        <v>0</v>
      </c>
      <c r="T50" s="107">
        <v>0</v>
      </c>
      <c r="U50" s="106" t="s">
        <v>749</v>
      </c>
      <c r="V50" s="106" t="s">
        <v>7</v>
      </c>
      <c r="W50" s="106" t="s">
        <v>64</v>
      </c>
      <c r="X50" s="108">
        <v>1775</v>
      </c>
      <c r="Y50" s="108">
        <v>131261.25</v>
      </c>
      <c r="Z50" s="108">
        <v>65290.455000000002</v>
      </c>
      <c r="AA50" s="109"/>
      <c r="AB50" s="109">
        <v>6081</v>
      </c>
      <c r="AC50" s="109"/>
      <c r="AD50" s="109"/>
      <c r="AE50" s="110" t="s">
        <v>510</v>
      </c>
      <c r="AF50" s="109"/>
      <c r="AG50" s="138">
        <v>34628</v>
      </c>
      <c r="AH50" s="138">
        <v>34660</v>
      </c>
      <c r="AI50" s="138">
        <v>34676</v>
      </c>
      <c r="AJ50" s="109">
        <v>5019215</v>
      </c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</row>
    <row r="51" spans="1:51" x14ac:dyDescent="0.25">
      <c r="A51" s="106">
        <v>76</v>
      </c>
      <c r="B51" s="106" t="s">
        <v>793</v>
      </c>
      <c r="C51" s="106" t="s">
        <v>87</v>
      </c>
      <c r="D51" s="106"/>
      <c r="E51" s="106" t="s">
        <v>540</v>
      </c>
      <c r="F51" s="106"/>
      <c r="G51" s="106"/>
      <c r="H51" s="106" t="s">
        <v>509</v>
      </c>
      <c r="I51" s="106" t="s">
        <v>3323</v>
      </c>
      <c r="J51" s="106" t="s">
        <v>3366</v>
      </c>
      <c r="K51" s="106"/>
      <c r="L51" s="106"/>
      <c r="M51" s="106">
        <v>22010</v>
      </c>
      <c r="N51" s="106" t="s">
        <v>87</v>
      </c>
      <c r="O51" s="106">
        <v>53.01</v>
      </c>
      <c r="P51" s="107">
        <v>892.1</v>
      </c>
      <c r="Q51" s="107">
        <v>47290.22</v>
      </c>
      <c r="R51" s="106">
        <v>0</v>
      </c>
      <c r="S51" s="107">
        <v>0</v>
      </c>
      <c r="T51" s="107">
        <v>0</v>
      </c>
      <c r="U51" s="106" t="s">
        <v>749</v>
      </c>
      <c r="V51" s="106" t="s">
        <v>7</v>
      </c>
      <c r="W51" s="106" t="s">
        <v>64</v>
      </c>
      <c r="X51" s="108">
        <v>1775</v>
      </c>
      <c r="Y51" s="108">
        <v>94092.75</v>
      </c>
      <c r="Z51" s="108">
        <v>46802.529000000002</v>
      </c>
      <c r="AA51" s="109"/>
      <c r="AB51" s="109">
        <v>6081</v>
      </c>
      <c r="AC51" s="109"/>
      <c r="AD51" s="109"/>
      <c r="AE51" s="110" t="s">
        <v>510</v>
      </c>
      <c r="AF51" s="109"/>
      <c r="AG51" s="138">
        <v>34628</v>
      </c>
      <c r="AH51" s="138">
        <v>34660</v>
      </c>
      <c r="AI51" s="138">
        <v>34676</v>
      </c>
      <c r="AJ51" s="109">
        <v>5019215</v>
      </c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</row>
    <row r="52" spans="1:51" x14ac:dyDescent="0.25">
      <c r="A52" s="106">
        <v>77</v>
      </c>
      <c r="B52" s="106" t="s">
        <v>794</v>
      </c>
      <c r="C52" s="106" t="s">
        <v>87</v>
      </c>
      <c r="D52" s="106"/>
      <c r="E52" s="106" t="s">
        <v>540</v>
      </c>
      <c r="F52" s="106"/>
      <c r="G52" s="106"/>
      <c r="H52" s="106" t="s">
        <v>509</v>
      </c>
      <c r="I52" s="106" t="s">
        <v>3323</v>
      </c>
      <c r="J52" s="106" t="s">
        <v>3365</v>
      </c>
      <c r="K52" s="106"/>
      <c r="L52" s="106"/>
      <c r="M52" s="106">
        <v>22215</v>
      </c>
      <c r="N52" s="106" t="s">
        <v>87</v>
      </c>
      <c r="O52" s="106">
        <v>53.87</v>
      </c>
      <c r="P52" s="107">
        <v>892.1</v>
      </c>
      <c r="Q52" s="107">
        <v>48057.43</v>
      </c>
      <c r="R52" s="106">
        <v>0</v>
      </c>
      <c r="S52" s="107">
        <v>0</v>
      </c>
      <c r="T52" s="107">
        <v>0</v>
      </c>
      <c r="U52" s="106" t="s">
        <v>749</v>
      </c>
      <c r="V52" s="106" t="s">
        <v>7</v>
      </c>
      <c r="W52" s="106" t="s">
        <v>64</v>
      </c>
      <c r="X52" s="108">
        <v>1775</v>
      </c>
      <c r="Y52" s="108">
        <v>95619.25</v>
      </c>
      <c r="Z52" s="108">
        <v>47561.823000000004</v>
      </c>
      <c r="AA52" s="109"/>
      <c r="AB52" s="109">
        <v>6081</v>
      </c>
      <c r="AC52" s="109"/>
      <c r="AD52" s="109"/>
      <c r="AE52" s="110" t="s">
        <v>510</v>
      </c>
      <c r="AF52" s="109"/>
      <c r="AG52" s="138">
        <v>34628</v>
      </c>
      <c r="AH52" s="138">
        <v>34660</v>
      </c>
      <c r="AI52" s="138">
        <v>34676</v>
      </c>
      <c r="AJ52" s="109">
        <v>5019215</v>
      </c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</row>
    <row r="53" spans="1:51" x14ac:dyDescent="0.25">
      <c r="A53" s="106">
        <v>78</v>
      </c>
      <c r="B53" s="106" t="s">
        <v>795</v>
      </c>
      <c r="C53" s="106" t="s">
        <v>87</v>
      </c>
      <c r="D53" s="106"/>
      <c r="E53" s="106" t="s">
        <v>542</v>
      </c>
      <c r="F53" s="106"/>
      <c r="G53" s="106"/>
      <c r="H53" s="106" t="s">
        <v>509</v>
      </c>
      <c r="I53" s="106" t="s">
        <v>3323</v>
      </c>
      <c r="J53" s="106" t="s">
        <v>3364</v>
      </c>
      <c r="K53" s="106"/>
      <c r="L53" s="106"/>
      <c r="M53" s="106">
        <v>22215</v>
      </c>
      <c r="N53" s="106" t="s">
        <v>87</v>
      </c>
      <c r="O53" s="106">
        <v>1178.759</v>
      </c>
      <c r="P53" s="107">
        <v>892.1</v>
      </c>
      <c r="Q53" s="107">
        <v>1051570.8999999999</v>
      </c>
      <c r="R53" s="106">
        <v>0</v>
      </c>
      <c r="S53" s="107">
        <v>0</v>
      </c>
      <c r="T53" s="107">
        <v>0</v>
      </c>
      <c r="U53" s="106" t="s">
        <v>784</v>
      </c>
      <c r="V53" s="106" t="s">
        <v>7</v>
      </c>
      <c r="W53" s="106" t="s">
        <v>66</v>
      </c>
      <c r="X53" s="108">
        <v>1775</v>
      </c>
      <c r="Y53" s="108">
        <v>2092297.2250000001</v>
      </c>
      <c r="Z53" s="108">
        <v>1040726.3211000001</v>
      </c>
      <c r="AA53" s="109"/>
      <c r="AB53" s="109">
        <v>6081</v>
      </c>
      <c r="AC53" s="109"/>
      <c r="AD53" s="109"/>
      <c r="AE53" s="110" t="s">
        <v>4440</v>
      </c>
      <c r="AF53" s="109"/>
      <c r="AG53" s="138">
        <v>34628</v>
      </c>
      <c r="AH53" s="138">
        <v>34660</v>
      </c>
      <c r="AI53" s="138">
        <v>34676</v>
      </c>
      <c r="AJ53" s="109">
        <v>5019215</v>
      </c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</row>
    <row r="54" spans="1:51" x14ac:dyDescent="0.25">
      <c r="A54" s="106">
        <v>79</v>
      </c>
      <c r="B54" s="106" t="s">
        <v>786</v>
      </c>
      <c r="C54" s="106" t="s">
        <v>87</v>
      </c>
      <c r="D54" s="106"/>
      <c r="E54" s="106" t="s">
        <v>540</v>
      </c>
      <c r="F54" s="106"/>
      <c r="G54" s="106"/>
      <c r="H54" s="106" t="s">
        <v>509</v>
      </c>
      <c r="I54" s="106"/>
      <c r="J54" s="106"/>
      <c r="K54" s="106"/>
      <c r="L54" s="106"/>
      <c r="M54" s="106">
        <v>22215</v>
      </c>
      <c r="N54" s="106" t="s">
        <v>87</v>
      </c>
      <c r="O54" s="106">
        <v>45951.63</v>
      </c>
      <c r="P54" s="107">
        <v>892.1</v>
      </c>
      <c r="Q54" s="107">
        <v>40993449.119999997</v>
      </c>
      <c r="R54" s="106">
        <v>0</v>
      </c>
      <c r="S54" s="107">
        <v>0</v>
      </c>
      <c r="T54" s="107">
        <v>0</v>
      </c>
      <c r="U54" s="106" t="s">
        <v>743</v>
      </c>
      <c r="V54" s="106" t="s">
        <v>7</v>
      </c>
      <c r="W54" s="106" t="s">
        <v>63</v>
      </c>
      <c r="X54" s="108"/>
      <c r="Y54" s="108">
        <v>0</v>
      </c>
      <c r="Z54" s="108"/>
      <c r="AA54" s="109" t="s">
        <v>4435</v>
      </c>
      <c r="AB54" s="109">
        <v>6081</v>
      </c>
      <c r="AC54" s="109"/>
      <c r="AD54" s="109"/>
      <c r="AE54" s="110" t="s">
        <v>4436</v>
      </c>
      <c r="AF54" s="109"/>
      <c r="AG54" s="138">
        <v>34628</v>
      </c>
      <c r="AH54" s="138">
        <v>34660</v>
      </c>
      <c r="AI54" s="138">
        <v>34676</v>
      </c>
      <c r="AJ54" s="109">
        <v>5019215</v>
      </c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</row>
    <row r="55" spans="1:51" ht="216.75" x14ac:dyDescent="0.25">
      <c r="A55" s="106">
        <v>80</v>
      </c>
      <c r="B55" s="106" t="s">
        <v>796</v>
      </c>
      <c r="C55" s="106" t="s">
        <v>88</v>
      </c>
      <c r="D55" s="106"/>
      <c r="E55" s="106" t="s">
        <v>540</v>
      </c>
      <c r="F55" s="106"/>
      <c r="G55" s="106"/>
      <c r="H55" s="106" t="s">
        <v>465</v>
      </c>
      <c r="I55" s="106" t="s">
        <v>3323</v>
      </c>
      <c r="J55" s="106" t="s">
        <v>3344</v>
      </c>
      <c r="K55" s="106"/>
      <c r="L55" s="106"/>
      <c r="M55" s="106">
        <v>22637</v>
      </c>
      <c r="N55" s="106" t="s">
        <v>3367</v>
      </c>
      <c r="O55" s="106">
        <v>10465.870000000001</v>
      </c>
      <c r="P55" s="107">
        <v>750</v>
      </c>
      <c r="Q55" s="107">
        <v>7849402.5</v>
      </c>
      <c r="R55" s="106">
        <v>0</v>
      </c>
      <c r="S55" s="107">
        <v>0</v>
      </c>
      <c r="T55" s="107">
        <v>0</v>
      </c>
      <c r="U55" s="106" t="s">
        <v>797</v>
      </c>
      <c r="V55" s="106" t="s">
        <v>7</v>
      </c>
      <c r="W55" s="106" t="s">
        <v>67</v>
      </c>
      <c r="X55" s="108">
        <v>1232</v>
      </c>
      <c r="Y55" s="108">
        <v>12893951.840000002</v>
      </c>
      <c r="Z55" s="108">
        <v>5044549.3400000008</v>
      </c>
      <c r="AA55" s="109"/>
      <c r="AB55" s="109">
        <v>2084</v>
      </c>
      <c r="AC55" s="109" t="s">
        <v>4444</v>
      </c>
      <c r="AD55" s="109" t="s">
        <v>4445</v>
      </c>
      <c r="AE55" s="110" t="s">
        <v>516</v>
      </c>
      <c r="AF55" s="109"/>
      <c r="AG55" s="138">
        <v>36280</v>
      </c>
      <c r="AH55" s="138">
        <v>34962</v>
      </c>
      <c r="AI55" s="138">
        <v>34985</v>
      </c>
      <c r="AJ55" s="109">
        <v>5327298</v>
      </c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</row>
    <row r="56" spans="1:51" ht="216.75" x14ac:dyDescent="0.25">
      <c r="A56" s="106">
        <v>81</v>
      </c>
      <c r="B56" s="106" t="s">
        <v>798</v>
      </c>
      <c r="C56" s="106" t="s">
        <v>88</v>
      </c>
      <c r="D56" s="106"/>
      <c r="E56" s="106" t="s">
        <v>540</v>
      </c>
      <c r="F56" s="106"/>
      <c r="G56" s="106"/>
      <c r="H56" s="106" t="s">
        <v>465</v>
      </c>
      <c r="I56" s="106" t="s">
        <v>3323</v>
      </c>
      <c r="J56" s="106" t="s">
        <v>3344</v>
      </c>
      <c r="K56" s="106"/>
      <c r="L56" s="106"/>
      <c r="M56" s="106">
        <v>22637</v>
      </c>
      <c r="N56" s="106" t="s">
        <v>3367</v>
      </c>
      <c r="O56" s="106">
        <v>4950.1400000000003</v>
      </c>
      <c r="P56" s="107">
        <v>750</v>
      </c>
      <c r="Q56" s="107">
        <v>3712605</v>
      </c>
      <c r="R56" s="106">
        <v>0</v>
      </c>
      <c r="S56" s="107">
        <v>0</v>
      </c>
      <c r="T56" s="107">
        <v>0</v>
      </c>
      <c r="U56" s="106" t="s">
        <v>797</v>
      </c>
      <c r="V56" s="106" t="s">
        <v>7</v>
      </c>
      <c r="W56" s="106" t="s">
        <v>67</v>
      </c>
      <c r="X56" s="108">
        <v>1232</v>
      </c>
      <c r="Y56" s="108">
        <v>6098572.4800000004</v>
      </c>
      <c r="Z56" s="108">
        <v>2385967.48</v>
      </c>
      <c r="AA56" s="109"/>
      <c r="AB56" s="109">
        <v>2084</v>
      </c>
      <c r="AC56" s="109" t="s">
        <v>4444</v>
      </c>
      <c r="AD56" s="109" t="s">
        <v>4445</v>
      </c>
      <c r="AE56" s="110" t="s">
        <v>516</v>
      </c>
      <c r="AF56" s="109"/>
      <c r="AG56" s="138">
        <v>36280</v>
      </c>
      <c r="AH56" s="138">
        <v>34962</v>
      </c>
      <c r="AI56" s="138">
        <v>34985</v>
      </c>
      <c r="AJ56" s="109">
        <v>5327298</v>
      </c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</row>
    <row r="57" spans="1:51" ht="216.75" x14ac:dyDescent="0.25">
      <c r="A57" s="106">
        <v>82</v>
      </c>
      <c r="B57" s="106" t="s">
        <v>799</v>
      </c>
      <c r="C57" s="106" t="s">
        <v>88</v>
      </c>
      <c r="D57" s="106"/>
      <c r="E57" s="106" t="s">
        <v>540</v>
      </c>
      <c r="F57" s="106"/>
      <c r="G57" s="106"/>
      <c r="H57" s="106" t="s">
        <v>465</v>
      </c>
      <c r="I57" s="106" t="s">
        <v>3323</v>
      </c>
      <c r="J57" s="106" t="s">
        <v>3344</v>
      </c>
      <c r="K57" s="106"/>
      <c r="L57" s="106"/>
      <c r="M57" s="106">
        <v>22637</v>
      </c>
      <c r="N57" s="106" t="s">
        <v>3367</v>
      </c>
      <c r="O57" s="106">
        <v>3022.13</v>
      </c>
      <c r="P57" s="107">
        <v>750</v>
      </c>
      <c r="Q57" s="107">
        <v>2266597.5</v>
      </c>
      <c r="R57" s="106">
        <v>0</v>
      </c>
      <c r="S57" s="107">
        <v>0</v>
      </c>
      <c r="T57" s="107">
        <v>0</v>
      </c>
      <c r="U57" s="106" t="s">
        <v>797</v>
      </c>
      <c r="V57" s="106" t="s">
        <v>7</v>
      </c>
      <c r="W57" s="106" t="s">
        <v>67</v>
      </c>
      <c r="X57" s="108">
        <v>1232</v>
      </c>
      <c r="Y57" s="108">
        <v>3723264.16</v>
      </c>
      <c r="Z57" s="108">
        <v>1456666.6600000001</v>
      </c>
      <c r="AA57" s="109"/>
      <c r="AB57" s="109">
        <v>2084</v>
      </c>
      <c r="AC57" s="109" t="s">
        <v>4444</v>
      </c>
      <c r="AD57" s="109" t="s">
        <v>4445</v>
      </c>
      <c r="AE57" s="110" t="s">
        <v>516</v>
      </c>
      <c r="AF57" s="109"/>
      <c r="AG57" s="138">
        <v>36280</v>
      </c>
      <c r="AH57" s="138">
        <v>34962</v>
      </c>
      <c r="AI57" s="138">
        <v>34985</v>
      </c>
      <c r="AJ57" s="109">
        <v>5327298</v>
      </c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</row>
    <row r="58" spans="1:51" x14ac:dyDescent="0.25">
      <c r="A58" s="106">
        <v>83</v>
      </c>
      <c r="B58" s="106" t="s">
        <v>800</v>
      </c>
      <c r="C58" s="106" t="s">
        <v>88</v>
      </c>
      <c r="D58" s="106"/>
      <c r="E58" s="106" t="s">
        <v>540</v>
      </c>
      <c r="F58" s="106"/>
      <c r="G58" s="106"/>
      <c r="H58" s="106" t="s">
        <v>465</v>
      </c>
      <c r="I58" s="106" t="s">
        <v>3323</v>
      </c>
      <c r="J58" s="106" t="s">
        <v>3344</v>
      </c>
      <c r="K58" s="106">
        <v>8450</v>
      </c>
      <c r="L58" s="106"/>
      <c r="M58" s="106">
        <v>22637</v>
      </c>
      <c r="N58" s="106" t="s">
        <v>3367</v>
      </c>
      <c r="O58" s="106">
        <v>12048.82</v>
      </c>
      <c r="P58" s="107">
        <v>635.79999999999995</v>
      </c>
      <c r="Q58" s="107">
        <v>7660639.7599999998</v>
      </c>
      <c r="R58" s="106">
        <v>0</v>
      </c>
      <c r="S58" s="107">
        <v>0</v>
      </c>
      <c r="T58" s="107">
        <v>0</v>
      </c>
      <c r="U58" s="106" t="s">
        <v>797</v>
      </c>
      <c r="V58" s="106" t="s">
        <v>7</v>
      </c>
      <c r="W58" s="106" t="s">
        <v>67</v>
      </c>
      <c r="X58" s="108">
        <v>1232</v>
      </c>
      <c r="Y58" s="108">
        <v>14844146.24</v>
      </c>
      <c r="Z58" s="108">
        <v>7183506.4840000011</v>
      </c>
      <c r="AA58" s="109"/>
      <c r="AB58" s="109">
        <v>2084</v>
      </c>
      <c r="AC58" s="109"/>
      <c r="AD58" s="109"/>
      <c r="AE58" s="110" t="s">
        <v>516</v>
      </c>
      <c r="AF58" s="109"/>
      <c r="AG58" s="138">
        <v>36280</v>
      </c>
      <c r="AH58" s="138">
        <v>34962</v>
      </c>
      <c r="AI58" s="138">
        <v>34985</v>
      </c>
      <c r="AJ58" s="109">
        <v>5047893</v>
      </c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</row>
    <row r="59" spans="1:51" x14ac:dyDescent="0.25">
      <c r="A59" s="106">
        <v>84</v>
      </c>
      <c r="B59" s="106" t="s">
        <v>801</v>
      </c>
      <c r="C59" s="106" t="s">
        <v>88</v>
      </c>
      <c r="D59" s="106"/>
      <c r="E59" s="106" t="s">
        <v>540</v>
      </c>
      <c r="F59" s="106"/>
      <c r="G59" s="106"/>
      <c r="H59" s="106" t="s">
        <v>465</v>
      </c>
      <c r="I59" s="106" t="s">
        <v>3323</v>
      </c>
      <c r="J59" s="106" t="s">
        <v>3344</v>
      </c>
      <c r="K59" s="106">
        <v>8412</v>
      </c>
      <c r="L59" s="106"/>
      <c r="M59" s="106">
        <v>22637</v>
      </c>
      <c r="N59" s="106" t="s">
        <v>3367</v>
      </c>
      <c r="O59" s="106">
        <v>6444.72</v>
      </c>
      <c r="P59" s="107">
        <v>635.79999999999995</v>
      </c>
      <c r="Q59" s="107">
        <v>4097552.98</v>
      </c>
      <c r="R59" s="106">
        <v>0</v>
      </c>
      <c r="S59" s="107">
        <v>0</v>
      </c>
      <c r="T59" s="107">
        <v>0</v>
      </c>
      <c r="U59" s="106" t="s">
        <v>797</v>
      </c>
      <c r="V59" s="106" t="s">
        <v>7</v>
      </c>
      <c r="W59" s="106" t="s">
        <v>67</v>
      </c>
      <c r="X59" s="108">
        <v>1232</v>
      </c>
      <c r="Y59" s="108">
        <v>7939895.04</v>
      </c>
      <c r="Z59" s="108">
        <v>3842342.0640000002</v>
      </c>
      <c r="AA59" s="109"/>
      <c r="AB59" s="109">
        <v>2084</v>
      </c>
      <c r="AC59" s="109"/>
      <c r="AD59" s="109"/>
      <c r="AE59" s="110" t="s">
        <v>516</v>
      </c>
      <c r="AF59" s="109"/>
      <c r="AG59" s="138">
        <v>36280</v>
      </c>
      <c r="AH59" s="138">
        <v>34962</v>
      </c>
      <c r="AI59" s="138">
        <v>34985</v>
      </c>
      <c r="AJ59" s="109">
        <v>5047893</v>
      </c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</row>
    <row r="60" spans="1:51" x14ac:dyDescent="0.25">
      <c r="A60" s="106">
        <v>100</v>
      </c>
      <c r="B60" s="106" t="s">
        <v>802</v>
      </c>
      <c r="C60" s="106" t="s">
        <v>88</v>
      </c>
      <c r="D60" s="106"/>
      <c r="E60" s="106" t="s">
        <v>540</v>
      </c>
      <c r="F60" s="106"/>
      <c r="G60" s="106"/>
      <c r="H60" s="106" t="s">
        <v>465</v>
      </c>
      <c r="I60" s="106"/>
      <c r="J60" s="106"/>
      <c r="K60" s="106"/>
      <c r="L60" s="106"/>
      <c r="M60" s="106">
        <v>22637</v>
      </c>
      <c r="N60" s="106" t="s">
        <v>3367</v>
      </c>
      <c r="O60" s="106">
        <v>35937.800000000003</v>
      </c>
      <c r="P60" s="107">
        <v>635.79999999999995</v>
      </c>
      <c r="Q60" s="107">
        <v>22849253.239999998</v>
      </c>
      <c r="R60" s="106">
        <v>0</v>
      </c>
      <c r="S60" s="107">
        <v>0</v>
      </c>
      <c r="T60" s="107">
        <v>0</v>
      </c>
      <c r="U60" s="106" t="s">
        <v>743</v>
      </c>
      <c r="V60" s="106" t="s">
        <v>7</v>
      </c>
      <c r="W60" s="106" t="s">
        <v>63</v>
      </c>
      <c r="X60" s="108"/>
      <c r="Y60" s="108">
        <v>0</v>
      </c>
      <c r="Z60" s="108"/>
      <c r="AA60" s="109" t="s">
        <v>4435</v>
      </c>
      <c r="AB60" s="109">
        <v>2084</v>
      </c>
      <c r="AC60" s="109"/>
      <c r="AD60" s="109"/>
      <c r="AE60" s="110" t="s">
        <v>4436</v>
      </c>
      <c r="AF60" s="109"/>
      <c r="AG60" s="138">
        <v>36280</v>
      </c>
      <c r="AH60" s="138">
        <v>34962</v>
      </c>
      <c r="AI60" s="138">
        <v>34985</v>
      </c>
      <c r="AJ60" s="109">
        <v>5047893</v>
      </c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</row>
    <row r="61" spans="1:51" x14ac:dyDescent="0.25">
      <c r="A61" s="106">
        <v>101</v>
      </c>
      <c r="B61" s="106" t="s">
        <v>803</v>
      </c>
      <c r="C61" s="106" t="s">
        <v>89</v>
      </c>
      <c r="D61" s="106"/>
      <c r="E61" s="106" t="s">
        <v>540</v>
      </c>
      <c r="F61" s="106"/>
      <c r="G61" s="106"/>
      <c r="H61" s="106" t="s">
        <v>509</v>
      </c>
      <c r="I61" s="106" t="s">
        <v>3323</v>
      </c>
      <c r="J61" s="106" t="s">
        <v>3368</v>
      </c>
      <c r="K61" s="106">
        <v>20451</v>
      </c>
      <c r="L61" s="106">
        <v>3</v>
      </c>
      <c r="M61" s="106">
        <v>22210</v>
      </c>
      <c r="N61" s="106" t="s">
        <v>3369</v>
      </c>
      <c r="O61" s="106">
        <v>2342.23</v>
      </c>
      <c r="P61" s="107">
        <v>1294.7</v>
      </c>
      <c r="Q61" s="107">
        <v>3032485.18</v>
      </c>
      <c r="R61" s="106">
        <v>0</v>
      </c>
      <c r="S61" s="107">
        <v>0</v>
      </c>
      <c r="T61" s="107">
        <v>0</v>
      </c>
      <c r="U61" s="106" t="s">
        <v>797</v>
      </c>
      <c r="V61" s="106" t="s">
        <v>7</v>
      </c>
      <c r="W61" s="106" t="s">
        <v>67</v>
      </c>
      <c r="X61" s="108">
        <v>1643</v>
      </c>
      <c r="Y61" s="108">
        <v>3848283.89</v>
      </c>
      <c r="Z61" s="108">
        <v>815798.7089999998</v>
      </c>
      <c r="AA61" s="109"/>
      <c r="AB61" s="109">
        <v>6072</v>
      </c>
      <c r="AC61" s="109"/>
      <c r="AD61" s="109"/>
      <c r="AE61" s="110" t="s">
        <v>516</v>
      </c>
      <c r="AF61" s="109"/>
      <c r="AG61" s="138">
        <v>34691</v>
      </c>
      <c r="AH61" s="138">
        <v>34709</v>
      </c>
      <c r="AI61" s="138">
        <v>34723</v>
      </c>
      <c r="AJ61" s="109">
        <v>5022559</v>
      </c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</row>
    <row r="62" spans="1:51" x14ac:dyDescent="0.25">
      <c r="A62" s="106">
        <v>102</v>
      </c>
      <c r="B62" s="106" t="s">
        <v>804</v>
      </c>
      <c r="C62" s="106" t="s">
        <v>89</v>
      </c>
      <c r="D62" s="106"/>
      <c r="E62" s="106" t="s">
        <v>540</v>
      </c>
      <c r="F62" s="106"/>
      <c r="G62" s="106"/>
      <c r="H62" s="106" t="s">
        <v>509</v>
      </c>
      <c r="I62" s="106" t="s">
        <v>3323</v>
      </c>
      <c r="J62" s="106" t="s">
        <v>3370</v>
      </c>
      <c r="K62" s="106">
        <v>20341</v>
      </c>
      <c r="L62" s="106"/>
      <c r="M62" s="106">
        <v>22210</v>
      </c>
      <c r="N62" s="106" t="s">
        <v>3369</v>
      </c>
      <c r="O62" s="106">
        <v>1926.65</v>
      </c>
      <c r="P62" s="107">
        <v>1294.7</v>
      </c>
      <c r="Q62" s="107">
        <v>2494433.7599999998</v>
      </c>
      <c r="R62" s="106">
        <v>0</v>
      </c>
      <c r="S62" s="107">
        <v>0</v>
      </c>
      <c r="T62" s="107">
        <v>0</v>
      </c>
      <c r="U62" s="106" t="s">
        <v>739</v>
      </c>
      <c r="V62" s="106" t="s">
        <v>7</v>
      </c>
      <c r="W62" s="106" t="s">
        <v>61</v>
      </c>
      <c r="X62" s="108">
        <v>1643</v>
      </c>
      <c r="Y62" s="108">
        <v>3165485.95</v>
      </c>
      <c r="Z62" s="108">
        <v>671052.19499999983</v>
      </c>
      <c r="AA62" s="109"/>
      <c r="AB62" s="109">
        <v>6072</v>
      </c>
      <c r="AC62" s="109"/>
      <c r="AD62" s="109"/>
      <c r="AE62" s="110" t="s">
        <v>507</v>
      </c>
      <c r="AF62" s="109"/>
      <c r="AG62" s="138">
        <v>34691</v>
      </c>
      <c r="AH62" s="138">
        <v>34709</v>
      </c>
      <c r="AI62" s="138">
        <v>34723</v>
      </c>
      <c r="AJ62" s="109">
        <v>5022559</v>
      </c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</row>
    <row r="63" spans="1:51" x14ac:dyDescent="0.25">
      <c r="A63" s="106">
        <v>103</v>
      </c>
      <c r="B63" s="106" t="s">
        <v>805</v>
      </c>
      <c r="C63" s="106" t="s">
        <v>89</v>
      </c>
      <c r="D63" s="106"/>
      <c r="E63" s="106" t="s">
        <v>540</v>
      </c>
      <c r="F63" s="106"/>
      <c r="G63" s="106"/>
      <c r="H63" s="106" t="s">
        <v>509</v>
      </c>
      <c r="I63" s="106" t="s">
        <v>3323</v>
      </c>
      <c r="J63" s="106" t="s">
        <v>3368</v>
      </c>
      <c r="K63" s="106">
        <v>21</v>
      </c>
      <c r="L63" s="106"/>
      <c r="M63" s="106">
        <v>22210</v>
      </c>
      <c r="N63" s="106" t="s">
        <v>3369</v>
      </c>
      <c r="O63" s="106">
        <v>582.01</v>
      </c>
      <c r="P63" s="107">
        <v>1294.7</v>
      </c>
      <c r="Q63" s="107">
        <v>753528.35</v>
      </c>
      <c r="R63" s="106">
        <v>0</v>
      </c>
      <c r="S63" s="107">
        <v>0</v>
      </c>
      <c r="T63" s="107">
        <v>0</v>
      </c>
      <c r="U63" s="106" t="s">
        <v>739</v>
      </c>
      <c r="V63" s="106" t="s">
        <v>7</v>
      </c>
      <c r="W63" s="106" t="s">
        <v>61</v>
      </c>
      <c r="X63" s="108">
        <v>1643</v>
      </c>
      <c r="Y63" s="108">
        <v>956242.42999999993</v>
      </c>
      <c r="Z63" s="108">
        <v>202714.08299999987</v>
      </c>
      <c r="AA63" s="109"/>
      <c r="AB63" s="109">
        <v>6072</v>
      </c>
      <c r="AC63" s="109"/>
      <c r="AD63" s="109"/>
      <c r="AE63" s="110" t="s">
        <v>507</v>
      </c>
      <c r="AF63" s="109"/>
      <c r="AG63" s="138">
        <v>34691</v>
      </c>
      <c r="AH63" s="138">
        <v>34709</v>
      </c>
      <c r="AI63" s="138">
        <v>34723</v>
      </c>
      <c r="AJ63" s="109">
        <v>5022559</v>
      </c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</row>
    <row r="64" spans="1:51" x14ac:dyDescent="0.25">
      <c r="A64" s="106">
        <v>104</v>
      </c>
      <c r="B64" s="106" t="s">
        <v>806</v>
      </c>
      <c r="C64" s="106" t="s">
        <v>89</v>
      </c>
      <c r="D64" s="106"/>
      <c r="E64" s="106" t="s">
        <v>540</v>
      </c>
      <c r="F64" s="106"/>
      <c r="G64" s="106"/>
      <c r="H64" s="106" t="s">
        <v>509</v>
      </c>
      <c r="I64" s="106"/>
      <c r="J64" s="106"/>
      <c r="K64" s="106"/>
      <c r="L64" s="106"/>
      <c r="M64" s="106">
        <v>22210</v>
      </c>
      <c r="N64" s="106" t="s">
        <v>3369</v>
      </c>
      <c r="O64" s="106">
        <v>10864.81</v>
      </c>
      <c r="P64" s="107">
        <v>1294.7</v>
      </c>
      <c r="Q64" s="107">
        <v>14066669.51</v>
      </c>
      <c r="R64" s="106">
        <v>0</v>
      </c>
      <c r="S64" s="107">
        <v>0</v>
      </c>
      <c r="T64" s="107">
        <v>0</v>
      </c>
      <c r="U64" s="106" t="s">
        <v>743</v>
      </c>
      <c r="V64" s="106" t="s">
        <v>7</v>
      </c>
      <c r="W64" s="106" t="s">
        <v>63</v>
      </c>
      <c r="X64" s="108"/>
      <c r="Y64" s="108">
        <v>0</v>
      </c>
      <c r="Z64" s="108"/>
      <c r="AA64" s="109" t="s">
        <v>4435</v>
      </c>
      <c r="AB64" s="109">
        <v>6072</v>
      </c>
      <c r="AC64" s="109"/>
      <c r="AD64" s="109"/>
      <c r="AE64" s="110" t="s">
        <v>4436</v>
      </c>
      <c r="AF64" s="109"/>
      <c r="AG64" s="138">
        <v>34691</v>
      </c>
      <c r="AH64" s="138">
        <v>34709</v>
      </c>
      <c r="AI64" s="138">
        <v>34723</v>
      </c>
      <c r="AJ64" s="109">
        <v>5022559</v>
      </c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</row>
    <row r="65" spans="1:51" x14ac:dyDescent="0.25">
      <c r="A65" s="106">
        <v>105</v>
      </c>
      <c r="B65" s="106" t="s">
        <v>807</v>
      </c>
      <c r="C65" s="106" t="s">
        <v>90</v>
      </c>
      <c r="D65" s="106"/>
      <c r="E65" s="106" t="s">
        <v>540</v>
      </c>
      <c r="F65" s="106"/>
      <c r="G65" s="106"/>
      <c r="H65" s="106" t="s">
        <v>467</v>
      </c>
      <c r="I65" s="106" t="s">
        <v>3324</v>
      </c>
      <c r="J65" s="106" t="s">
        <v>3371</v>
      </c>
      <c r="K65" s="106">
        <v>23012</v>
      </c>
      <c r="L65" s="106"/>
      <c r="M65" s="106">
        <v>22205</v>
      </c>
      <c r="N65" s="106" t="s">
        <v>3372</v>
      </c>
      <c r="O65" s="106">
        <v>806.1</v>
      </c>
      <c r="P65" s="107">
        <v>1166</v>
      </c>
      <c r="Q65" s="107">
        <v>939912.6</v>
      </c>
      <c r="R65" s="106">
        <v>0</v>
      </c>
      <c r="S65" s="107">
        <v>0</v>
      </c>
      <c r="T65" s="107">
        <v>0</v>
      </c>
      <c r="U65" s="106" t="s">
        <v>739</v>
      </c>
      <c r="V65" s="106" t="s">
        <v>7</v>
      </c>
      <c r="W65" s="106" t="s">
        <v>61</v>
      </c>
      <c r="X65" s="108">
        <v>1632</v>
      </c>
      <c r="Y65" s="108">
        <v>1315555.2</v>
      </c>
      <c r="Z65" s="108">
        <v>375642.6</v>
      </c>
      <c r="AA65" s="109"/>
      <c r="AB65" s="109">
        <v>6063</v>
      </c>
      <c r="AC65" s="109"/>
      <c r="AD65" s="109"/>
      <c r="AE65" s="110" t="s">
        <v>507</v>
      </c>
      <c r="AF65" s="109"/>
      <c r="AG65" s="138">
        <v>34621</v>
      </c>
      <c r="AH65" s="138">
        <v>34641</v>
      </c>
      <c r="AI65" s="138">
        <v>34675</v>
      </c>
      <c r="AJ65" s="109">
        <v>5019024</v>
      </c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</row>
    <row r="66" spans="1:51" x14ac:dyDescent="0.25">
      <c r="A66" s="106">
        <v>106</v>
      </c>
      <c r="B66" s="106" t="s">
        <v>808</v>
      </c>
      <c r="C66" s="106" t="s">
        <v>90</v>
      </c>
      <c r="D66" s="106"/>
      <c r="E66" s="106" t="s">
        <v>540</v>
      </c>
      <c r="F66" s="106"/>
      <c r="G66" s="106"/>
      <c r="H66" s="106" t="s">
        <v>467</v>
      </c>
      <c r="I66" s="106" t="s">
        <v>3325</v>
      </c>
      <c r="J66" s="106" t="s">
        <v>3373</v>
      </c>
      <c r="K66" s="106">
        <v>3443</v>
      </c>
      <c r="L66" s="106"/>
      <c r="M66" s="106">
        <v>22205</v>
      </c>
      <c r="N66" s="106" t="s">
        <v>3374</v>
      </c>
      <c r="O66" s="106">
        <v>88</v>
      </c>
      <c r="P66" s="107">
        <v>1166</v>
      </c>
      <c r="Q66" s="107">
        <v>102608</v>
      </c>
      <c r="R66" s="106">
        <v>0</v>
      </c>
      <c r="S66" s="107">
        <v>0</v>
      </c>
      <c r="T66" s="107">
        <v>0</v>
      </c>
      <c r="U66" s="106" t="s">
        <v>739</v>
      </c>
      <c r="V66" s="106" t="s">
        <v>7</v>
      </c>
      <c r="W66" s="106" t="s">
        <v>61</v>
      </c>
      <c r="X66" s="108">
        <v>1877</v>
      </c>
      <c r="Y66" s="108">
        <v>165176</v>
      </c>
      <c r="Z66" s="108">
        <v>62568</v>
      </c>
      <c r="AA66" s="109"/>
      <c r="AB66" s="109" t="s">
        <v>4446</v>
      </c>
      <c r="AC66" s="109"/>
      <c r="AD66" s="109"/>
      <c r="AE66" s="110" t="s">
        <v>507</v>
      </c>
      <c r="AF66" s="109"/>
      <c r="AG66" s="138">
        <v>34621</v>
      </c>
      <c r="AH66" s="138">
        <v>34641</v>
      </c>
      <c r="AI66" s="138">
        <v>34675</v>
      </c>
      <c r="AJ66" s="109">
        <v>5019024</v>
      </c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</row>
    <row r="67" spans="1:51" x14ac:dyDescent="0.25">
      <c r="A67" s="106">
        <v>107</v>
      </c>
      <c r="B67" s="106" t="s">
        <v>809</v>
      </c>
      <c r="C67" s="106" t="s">
        <v>90</v>
      </c>
      <c r="D67" s="106"/>
      <c r="E67" s="106" t="s">
        <v>540</v>
      </c>
      <c r="F67" s="106"/>
      <c r="G67" s="106"/>
      <c r="H67" s="106" t="s">
        <v>467</v>
      </c>
      <c r="I67" s="106" t="s">
        <v>3325</v>
      </c>
      <c r="J67" s="106" t="s">
        <v>3373</v>
      </c>
      <c r="K67" s="106">
        <v>3443</v>
      </c>
      <c r="L67" s="106"/>
      <c r="M67" s="106">
        <v>22205</v>
      </c>
      <c r="N67" s="106" t="s">
        <v>3372</v>
      </c>
      <c r="O67" s="106">
        <v>234.93</v>
      </c>
      <c r="P67" s="107">
        <v>1166</v>
      </c>
      <c r="Q67" s="107">
        <v>273928.38</v>
      </c>
      <c r="R67" s="106">
        <v>0</v>
      </c>
      <c r="S67" s="107">
        <v>0</v>
      </c>
      <c r="T67" s="107">
        <v>0</v>
      </c>
      <c r="U67" s="106" t="s">
        <v>739</v>
      </c>
      <c r="V67" s="106" t="s">
        <v>7</v>
      </c>
      <c r="W67" s="106" t="s">
        <v>61</v>
      </c>
      <c r="X67" s="108">
        <v>1877</v>
      </c>
      <c r="Y67" s="108">
        <v>440963.61</v>
      </c>
      <c r="Z67" s="108">
        <v>167035.22999999998</v>
      </c>
      <c r="AA67" s="109"/>
      <c r="AB67" s="109" t="s">
        <v>4446</v>
      </c>
      <c r="AC67" s="109"/>
      <c r="AD67" s="109"/>
      <c r="AE67" s="110" t="s">
        <v>507</v>
      </c>
      <c r="AF67" s="109"/>
      <c r="AG67" s="138">
        <v>34621</v>
      </c>
      <c r="AH67" s="138">
        <v>34641</v>
      </c>
      <c r="AI67" s="138">
        <v>34675</v>
      </c>
      <c r="AJ67" s="109">
        <v>5019024</v>
      </c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</row>
    <row r="68" spans="1:51" x14ac:dyDescent="0.25">
      <c r="A68" s="106">
        <v>108</v>
      </c>
      <c r="B68" s="106" t="s">
        <v>810</v>
      </c>
      <c r="C68" s="106" t="s">
        <v>90</v>
      </c>
      <c r="D68" s="106"/>
      <c r="E68" s="106" t="s">
        <v>540</v>
      </c>
      <c r="F68" s="106"/>
      <c r="G68" s="106"/>
      <c r="H68" s="106" t="s">
        <v>467</v>
      </c>
      <c r="I68" s="106" t="s">
        <v>3323</v>
      </c>
      <c r="J68" s="106" t="s">
        <v>3375</v>
      </c>
      <c r="K68" s="106">
        <v>3443</v>
      </c>
      <c r="L68" s="106"/>
      <c r="M68" s="106">
        <v>22205</v>
      </c>
      <c r="N68" s="106" t="s">
        <v>3372</v>
      </c>
      <c r="O68" s="106">
        <v>234.93</v>
      </c>
      <c r="P68" s="107">
        <v>1166</v>
      </c>
      <c r="Q68" s="107">
        <v>273928.38</v>
      </c>
      <c r="R68" s="106">
        <v>0</v>
      </c>
      <c r="S68" s="107">
        <v>0</v>
      </c>
      <c r="T68" s="107">
        <v>0</v>
      </c>
      <c r="U68" s="106" t="s">
        <v>739</v>
      </c>
      <c r="V68" s="106" t="s">
        <v>7</v>
      </c>
      <c r="W68" s="106" t="s">
        <v>61</v>
      </c>
      <c r="X68" s="108">
        <v>1877</v>
      </c>
      <c r="Y68" s="108">
        <v>440963.61</v>
      </c>
      <c r="Z68" s="108">
        <v>167035.22999999998</v>
      </c>
      <c r="AA68" s="109"/>
      <c r="AB68" s="109" t="s">
        <v>4446</v>
      </c>
      <c r="AC68" s="109"/>
      <c r="AD68" s="109"/>
      <c r="AE68" s="110" t="s">
        <v>507</v>
      </c>
      <c r="AF68" s="109"/>
      <c r="AG68" s="138">
        <v>34621</v>
      </c>
      <c r="AH68" s="138">
        <v>34641</v>
      </c>
      <c r="AI68" s="138">
        <v>34675</v>
      </c>
      <c r="AJ68" s="109">
        <v>5019024</v>
      </c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</row>
    <row r="69" spans="1:51" x14ac:dyDescent="0.25">
      <c r="A69" s="106">
        <v>109</v>
      </c>
      <c r="B69" s="106" t="s">
        <v>811</v>
      </c>
      <c r="C69" s="106" t="s">
        <v>90</v>
      </c>
      <c r="D69" s="106"/>
      <c r="E69" s="106" t="s">
        <v>540</v>
      </c>
      <c r="F69" s="106"/>
      <c r="G69" s="106"/>
      <c r="H69" s="106" t="s">
        <v>467</v>
      </c>
      <c r="I69" s="106" t="s">
        <v>3325</v>
      </c>
      <c r="J69" s="106" t="s">
        <v>3376</v>
      </c>
      <c r="K69" s="106">
        <v>3442</v>
      </c>
      <c r="L69" s="106"/>
      <c r="M69" s="106">
        <v>22205</v>
      </c>
      <c r="N69" s="106" t="s">
        <v>3372</v>
      </c>
      <c r="O69" s="106">
        <v>88</v>
      </c>
      <c r="P69" s="107">
        <v>1166</v>
      </c>
      <c r="Q69" s="107">
        <v>102608</v>
      </c>
      <c r="R69" s="106">
        <v>0</v>
      </c>
      <c r="S69" s="107">
        <v>0</v>
      </c>
      <c r="T69" s="107">
        <v>0</v>
      </c>
      <c r="U69" s="106" t="s">
        <v>739</v>
      </c>
      <c r="V69" s="106" t="s">
        <v>7</v>
      </c>
      <c r="W69" s="106" t="s">
        <v>61</v>
      </c>
      <c r="X69" s="108">
        <v>1877</v>
      </c>
      <c r="Y69" s="108">
        <v>165176</v>
      </c>
      <c r="Z69" s="108">
        <v>62568</v>
      </c>
      <c r="AA69" s="109"/>
      <c r="AB69" s="109" t="s">
        <v>4446</v>
      </c>
      <c r="AC69" s="109"/>
      <c r="AD69" s="109"/>
      <c r="AE69" s="110" t="s">
        <v>507</v>
      </c>
      <c r="AF69" s="109"/>
      <c r="AG69" s="138">
        <v>34621</v>
      </c>
      <c r="AH69" s="138">
        <v>34641</v>
      </c>
      <c r="AI69" s="138">
        <v>34675</v>
      </c>
      <c r="AJ69" s="109">
        <v>5019024</v>
      </c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</row>
    <row r="70" spans="1:51" x14ac:dyDescent="0.25">
      <c r="A70" s="106">
        <v>110</v>
      </c>
      <c r="B70" s="106" t="s">
        <v>812</v>
      </c>
      <c r="C70" s="106" t="s">
        <v>90</v>
      </c>
      <c r="D70" s="106"/>
      <c r="E70" s="106" t="s">
        <v>540</v>
      </c>
      <c r="F70" s="106"/>
      <c r="G70" s="106"/>
      <c r="H70" s="106" t="s">
        <v>467</v>
      </c>
      <c r="I70" s="106" t="s">
        <v>3324</v>
      </c>
      <c r="J70" s="106" t="s">
        <v>3377</v>
      </c>
      <c r="K70" s="106">
        <v>3755</v>
      </c>
      <c r="L70" s="106"/>
      <c r="M70" s="106">
        <v>22205</v>
      </c>
      <c r="N70" s="106" t="s">
        <v>3372</v>
      </c>
      <c r="O70" s="106">
        <v>14835.4</v>
      </c>
      <c r="P70" s="107">
        <v>1166</v>
      </c>
      <c r="Q70" s="107">
        <v>17298076.399999999</v>
      </c>
      <c r="R70" s="106">
        <v>0</v>
      </c>
      <c r="S70" s="107">
        <v>0</v>
      </c>
      <c r="T70" s="107">
        <v>0</v>
      </c>
      <c r="U70" s="106" t="s">
        <v>739</v>
      </c>
      <c r="V70" s="106" t="s">
        <v>7</v>
      </c>
      <c r="W70" s="106" t="s">
        <v>61</v>
      </c>
      <c r="X70" s="108">
        <v>1796</v>
      </c>
      <c r="Y70" s="108">
        <v>26644378.399999999</v>
      </c>
      <c r="Z70" s="108">
        <v>9346302</v>
      </c>
      <c r="AA70" s="109"/>
      <c r="AB70" s="109">
        <v>78</v>
      </c>
      <c r="AC70" s="109"/>
      <c r="AD70" s="109"/>
      <c r="AE70" s="110" t="s">
        <v>507</v>
      </c>
      <c r="AF70" s="109"/>
      <c r="AG70" s="138">
        <v>34621</v>
      </c>
      <c r="AH70" s="138">
        <v>34641</v>
      </c>
      <c r="AI70" s="138">
        <v>34675</v>
      </c>
      <c r="AJ70" s="109">
        <v>5019024</v>
      </c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</row>
    <row r="71" spans="1:51" x14ac:dyDescent="0.25">
      <c r="A71" s="106">
        <v>111</v>
      </c>
      <c r="B71" s="106" t="s">
        <v>813</v>
      </c>
      <c r="C71" s="106" t="s">
        <v>91</v>
      </c>
      <c r="D71" s="106"/>
      <c r="E71" s="106" t="s">
        <v>540</v>
      </c>
      <c r="F71" s="106"/>
      <c r="G71" s="106"/>
      <c r="H71" s="106" t="s">
        <v>467</v>
      </c>
      <c r="I71" s="106" t="s">
        <v>3323</v>
      </c>
      <c r="J71" s="106" t="s">
        <v>3373</v>
      </c>
      <c r="K71" s="106">
        <v>3103</v>
      </c>
      <c r="L71" s="106"/>
      <c r="M71" s="106">
        <v>22205</v>
      </c>
      <c r="N71" s="106" t="s">
        <v>3378</v>
      </c>
      <c r="O71" s="106">
        <v>88</v>
      </c>
      <c r="P71" s="107">
        <v>1135.2</v>
      </c>
      <c r="Q71" s="107">
        <v>99897.600000000006</v>
      </c>
      <c r="R71" s="106">
        <v>0</v>
      </c>
      <c r="S71" s="107">
        <v>0</v>
      </c>
      <c r="T71" s="107">
        <v>0</v>
      </c>
      <c r="U71" s="106" t="s">
        <v>739</v>
      </c>
      <c r="V71" s="106" t="s">
        <v>7</v>
      </c>
      <c r="W71" s="106" t="s">
        <v>61</v>
      </c>
      <c r="X71" s="108">
        <v>1877</v>
      </c>
      <c r="Y71" s="108">
        <v>165176</v>
      </c>
      <c r="Z71" s="108">
        <v>65278.399999999994</v>
      </c>
      <c r="AA71" s="109"/>
      <c r="AB71" s="109" t="s">
        <v>4446</v>
      </c>
      <c r="AC71" s="109"/>
      <c r="AD71" s="109"/>
      <c r="AE71" s="110" t="s">
        <v>507</v>
      </c>
      <c r="AF71" s="109"/>
      <c r="AG71" s="138">
        <v>34621</v>
      </c>
      <c r="AH71" s="138">
        <v>34641</v>
      </c>
      <c r="AI71" s="138">
        <v>34675</v>
      </c>
      <c r="AJ71" s="109">
        <v>5019024</v>
      </c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</row>
    <row r="72" spans="1:51" x14ac:dyDescent="0.25">
      <c r="A72" s="106">
        <v>112</v>
      </c>
      <c r="B72" s="106" t="s">
        <v>814</v>
      </c>
      <c r="C72" s="106" t="s">
        <v>91</v>
      </c>
      <c r="D72" s="106"/>
      <c r="E72" s="106" t="s">
        <v>540</v>
      </c>
      <c r="F72" s="106"/>
      <c r="G72" s="106"/>
      <c r="H72" s="106" t="s">
        <v>467</v>
      </c>
      <c r="I72" s="106" t="s">
        <v>3323</v>
      </c>
      <c r="J72" s="106" t="s">
        <v>3373</v>
      </c>
      <c r="K72" s="106">
        <v>2402</v>
      </c>
      <c r="L72" s="106"/>
      <c r="M72" s="106">
        <v>22205</v>
      </c>
      <c r="N72" s="106" t="s">
        <v>3378</v>
      </c>
      <c r="O72" s="106">
        <v>250.988</v>
      </c>
      <c r="P72" s="107">
        <v>1135.2</v>
      </c>
      <c r="Q72" s="107">
        <v>284921.58</v>
      </c>
      <c r="R72" s="106">
        <v>0</v>
      </c>
      <c r="S72" s="107">
        <v>0</v>
      </c>
      <c r="T72" s="107">
        <v>0</v>
      </c>
      <c r="U72" s="106" t="s">
        <v>739</v>
      </c>
      <c r="V72" s="106" t="s">
        <v>7</v>
      </c>
      <c r="W72" s="106" t="s">
        <v>61</v>
      </c>
      <c r="X72" s="108">
        <v>1877</v>
      </c>
      <c r="Y72" s="108">
        <v>471104.47600000002</v>
      </c>
      <c r="Z72" s="108">
        <v>186182.89840000001</v>
      </c>
      <c r="AA72" s="109"/>
      <c r="AB72" s="109" t="s">
        <v>4446</v>
      </c>
      <c r="AC72" s="109"/>
      <c r="AD72" s="109"/>
      <c r="AE72" s="110" t="s">
        <v>507</v>
      </c>
      <c r="AF72" s="109"/>
      <c r="AG72" s="138">
        <v>34621</v>
      </c>
      <c r="AH72" s="138">
        <v>34641</v>
      </c>
      <c r="AI72" s="138">
        <v>34675</v>
      </c>
      <c r="AJ72" s="109">
        <v>5019024</v>
      </c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</row>
    <row r="73" spans="1:51" x14ac:dyDescent="0.25">
      <c r="A73" s="106">
        <v>113</v>
      </c>
      <c r="B73" s="106" t="s">
        <v>815</v>
      </c>
      <c r="C73" s="106" t="s">
        <v>91</v>
      </c>
      <c r="D73" s="106"/>
      <c r="E73" s="106" t="s">
        <v>540</v>
      </c>
      <c r="F73" s="106"/>
      <c r="G73" s="106"/>
      <c r="H73" s="106" t="s">
        <v>467</v>
      </c>
      <c r="I73" s="106" t="s">
        <v>3323</v>
      </c>
      <c r="J73" s="106" t="s">
        <v>3379</v>
      </c>
      <c r="K73" s="106">
        <v>22625</v>
      </c>
      <c r="L73" s="106"/>
      <c r="M73" s="106">
        <v>22205</v>
      </c>
      <c r="N73" s="106" t="s">
        <v>3378</v>
      </c>
      <c r="O73" s="106">
        <v>230.988</v>
      </c>
      <c r="P73" s="107">
        <v>1135.2</v>
      </c>
      <c r="Q73" s="107">
        <v>262217.58</v>
      </c>
      <c r="R73" s="106">
        <v>0</v>
      </c>
      <c r="S73" s="107">
        <v>0</v>
      </c>
      <c r="T73" s="107">
        <v>0</v>
      </c>
      <c r="U73" s="106" t="s">
        <v>739</v>
      </c>
      <c r="V73" s="106" t="s">
        <v>7</v>
      </c>
      <c r="W73" s="106" t="s">
        <v>61</v>
      </c>
      <c r="X73" s="108">
        <v>1632</v>
      </c>
      <c r="Y73" s="108">
        <v>376972.41600000003</v>
      </c>
      <c r="Z73" s="108">
        <v>114754.83840000001</v>
      </c>
      <c r="AA73" s="109"/>
      <c r="AB73" s="109">
        <v>6067</v>
      </c>
      <c r="AC73" s="109"/>
      <c r="AD73" s="109"/>
      <c r="AE73" s="110" t="s">
        <v>507</v>
      </c>
      <c r="AF73" s="109"/>
      <c r="AG73" s="138">
        <v>34621</v>
      </c>
      <c r="AH73" s="138">
        <v>34641</v>
      </c>
      <c r="AI73" s="138">
        <v>34675</v>
      </c>
      <c r="AJ73" s="109">
        <v>5019024</v>
      </c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</row>
    <row r="74" spans="1:51" x14ac:dyDescent="0.25">
      <c r="A74" s="106">
        <v>114</v>
      </c>
      <c r="B74" s="106" t="s">
        <v>816</v>
      </c>
      <c r="C74" s="106" t="s">
        <v>91</v>
      </c>
      <c r="D74" s="106"/>
      <c r="E74" s="106" t="s">
        <v>540</v>
      </c>
      <c r="F74" s="106"/>
      <c r="G74" s="106"/>
      <c r="H74" s="106" t="s">
        <v>467</v>
      </c>
      <c r="I74" s="106" t="s">
        <v>3323</v>
      </c>
      <c r="J74" s="106" t="s">
        <v>3373</v>
      </c>
      <c r="K74" s="106"/>
      <c r="L74" s="106"/>
      <c r="M74" s="106">
        <v>22205</v>
      </c>
      <c r="N74" s="106" t="s">
        <v>3378</v>
      </c>
      <c r="O74" s="106">
        <v>78</v>
      </c>
      <c r="P74" s="107">
        <v>1135.2</v>
      </c>
      <c r="Q74" s="107">
        <v>88545.600000000006</v>
      </c>
      <c r="R74" s="106">
        <v>0</v>
      </c>
      <c r="S74" s="107">
        <v>0</v>
      </c>
      <c r="T74" s="107">
        <v>0</v>
      </c>
      <c r="U74" s="106" t="s">
        <v>739</v>
      </c>
      <c r="V74" s="106" t="s">
        <v>7</v>
      </c>
      <c r="W74" s="106" t="s">
        <v>61</v>
      </c>
      <c r="X74" s="108">
        <v>1632</v>
      </c>
      <c r="Y74" s="108">
        <v>127296</v>
      </c>
      <c r="Z74" s="108">
        <v>38750.399999999994</v>
      </c>
      <c r="AA74" s="109"/>
      <c r="AB74" s="109">
        <v>6067</v>
      </c>
      <c r="AC74" s="109"/>
      <c r="AD74" s="109"/>
      <c r="AE74" s="110" t="s">
        <v>507</v>
      </c>
      <c r="AF74" s="109"/>
      <c r="AG74" s="138">
        <v>34621</v>
      </c>
      <c r="AH74" s="138">
        <v>34641</v>
      </c>
      <c r="AI74" s="138">
        <v>34675</v>
      </c>
      <c r="AJ74" s="109">
        <v>5019024</v>
      </c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</row>
    <row r="75" spans="1:51" ht="25.5" x14ac:dyDescent="0.25">
      <c r="A75" s="106">
        <v>115</v>
      </c>
      <c r="B75" s="106" t="s">
        <v>817</v>
      </c>
      <c r="C75" s="106" t="s">
        <v>92</v>
      </c>
      <c r="D75" s="106"/>
      <c r="E75" s="106" t="s">
        <v>540</v>
      </c>
      <c r="F75" s="106"/>
      <c r="G75" s="106"/>
      <c r="H75" s="106" t="s">
        <v>467</v>
      </c>
      <c r="I75" s="106"/>
      <c r="J75" s="106"/>
      <c r="K75" s="106"/>
      <c r="L75" s="106"/>
      <c r="M75" s="106">
        <v>22234</v>
      </c>
      <c r="N75" s="106" t="s">
        <v>3380</v>
      </c>
      <c r="O75" s="106">
        <v>162218.747</v>
      </c>
      <c r="P75" s="107">
        <v>1166</v>
      </c>
      <c r="Q75" s="107">
        <v>189147059</v>
      </c>
      <c r="R75" s="106">
        <v>0</v>
      </c>
      <c r="S75" s="107">
        <v>0</v>
      </c>
      <c r="T75" s="107">
        <v>0</v>
      </c>
      <c r="U75" s="106" t="s">
        <v>743</v>
      </c>
      <c r="V75" s="106" t="s">
        <v>7</v>
      </c>
      <c r="W75" s="106" t="s">
        <v>63</v>
      </c>
      <c r="X75" s="108"/>
      <c r="Y75" s="108">
        <v>0</v>
      </c>
      <c r="Z75" s="108"/>
      <c r="AA75" s="109" t="s">
        <v>4435</v>
      </c>
      <c r="AB75" s="109">
        <v>6067</v>
      </c>
      <c r="AC75" s="109"/>
      <c r="AD75" s="109"/>
      <c r="AE75" s="110" t="s">
        <v>4436</v>
      </c>
      <c r="AF75" s="109"/>
      <c r="AG75" s="138">
        <v>34621</v>
      </c>
      <c r="AH75" s="138">
        <v>34641</v>
      </c>
      <c r="AI75" s="138">
        <v>34675</v>
      </c>
      <c r="AJ75" s="109">
        <v>5019024</v>
      </c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</row>
    <row r="76" spans="1:51" ht="38.25" x14ac:dyDescent="0.25">
      <c r="A76" s="106">
        <v>116</v>
      </c>
      <c r="B76" s="106" t="s">
        <v>818</v>
      </c>
      <c r="C76" s="106" t="s">
        <v>93</v>
      </c>
      <c r="D76" s="106" t="s">
        <v>604</v>
      </c>
      <c r="E76" s="106" t="s">
        <v>543</v>
      </c>
      <c r="F76" s="106"/>
      <c r="G76" s="106"/>
      <c r="H76" s="106" t="s">
        <v>467</v>
      </c>
      <c r="I76" s="106" t="s">
        <v>3323</v>
      </c>
      <c r="J76" s="106" t="s">
        <v>3381</v>
      </c>
      <c r="K76" s="106">
        <v>22750</v>
      </c>
      <c r="L76" s="106"/>
      <c r="M76" s="106">
        <v>22000</v>
      </c>
      <c r="N76" s="106" t="s">
        <v>3382</v>
      </c>
      <c r="O76" s="106">
        <v>14990.66</v>
      </c>
      <c r="P76" s="107">
        <v>555.5</v>
      </c>
      <c r="Q76" s="107">
        <v>8327311.6299999999</v>
      </c>
      <c r="R76" s="106">
        <v>0</v>
      </c>
      <c r="S76" s="107">
        <v>0</v>
      </c>
      <c r="T76" s="107">
        <v>7527719.8300000001</v>
      </c>
      <c r="U76" s="106" t="s">
        <v>819</v>
      </c>
      <c r="V76" s="106" t="s">
        <v>7</v>
      </c>
      <c r="W76" s="106" t="s">
        <v>68</v>
      </c>
      <c r="X76" s="108">
        <v>1093</v>
      </c>
      <c r="Y76" s="108">
        <v>16384791.379999999</v>
      </c>
      <c r="Z76" s="108">
        <v>8057479.7499999991</v>
      </c>
      <c r="AA76" s="109"/>
      <c r="AB76" s="109">
        <v>6061</v>
      </c>
      <c r="AC76" s="109"/>
      <c r="AD76" s="109"/>
      <c r="AE76" s="110" t="s">
        <v>4447</v>
      </c>
      <c r="AF76" s="109"/>
      <c r="AG76" s="138">
        <v>34110</v>
      </c>
      <c r="AH76" s="138">
        <v>34576</v>
      </c>
      <c r="AI76" s="138">
        <v>34584</v>
      </c>
      <c r="AJ76" s="109">
        <v>5204772</v>
      </c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</row>
    <row r="77" spans="1:51" ht="51" x14ac:dyDescent="0.25">
      <c r="A77" s="106">
        <v>120</v>
      </c>
      <c r="B77" s="106" t="s">
        <v>820</v>
      </c>
      <c r="C77" s="106" t="s">
        <v>821</v>
      </c>
      <c r="D77" s="106"/>
      <c r="E77" s="106" t="s">
        <v>540</v>
      </c>
      <c r="F77" s="106"/>
      <c r="G77" s="106"/>
      <c r="H77" s="106" t="s">
        <v>467</v>
      </c>
      <c r="I77" s="106"/>
      <c r="J77" s="106" t="s">
        <v>3383</v>
      </c>
      <c r="K77" s="106"/>
      <c r="L77" s="106"/>
      <c r="M77" s="106">
        <v>22206</v>
      </c>
      <c r="N77" s="106" t="s">
        <v>94</v>
      </c>
      <c r="O77" s="106">
        <v>5147.2749999999996</v>
      </c>
      <c r="P77" s="107">
        <v>360</v>
      </c>
      <c r="Q77" s="107">
        <v>1853019</v>
      </c>
      <c r="R77" s="106">
        <v>0</v>
      </c>
      <c r="S77" s="107">
        <v>0</v>
      </c>
      <c r="T77" s="107">
        <v>0</v>
      </c>
      <c r="U77" s="106" t="s">
        <v>784</v>
      </c>
      <c r="V77" s="106" t="s">
        <v>7</v>
      </c>
      <c r="W77" s="106" t="s">
        <v>66</v>
      </c>
      <c r="X77" s="108"/>
      <c r="Y77" s="108">
        <v>0</v>
      </c>
      <c r="Z77" s="108">
        <v>-1853018.9999999998</v>
      </c>
      <c r="AA77" s="109" t="s">
        <v>4448</v>
      </c>
      <c r="AB77" s="109" t="s">
        <v>4449</v>
      </c>
      <c r="AC77" s="109" t="s">
        <v>4449</v>
      </c>
      <c r="AD77" s="109" t="s">
        <v>4450</v>
      </c>
      <c r="AE77" s="110" t="s">
        <v>4451</v>
      </c>
      <c r="AF77" s="109"/>
      <c r="AG77" s="138">
        <v>34110</v>
      </c>
      <c r="AH77" s="138">
        <v>34576</v>
      </c>
      <c r="AI77" s="138">
        <v>34584</v>
      </c>
      <c r="AJ77" s="109">
        <v>5011904</v>
      </c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</row>
    <row r="78" spans="1:51" ht="51" x14ac:dyDescent="0.25">
      <c r="A78" s="106">
        <v>121</v>
      </c>
      <c r="B78" s="106" t="s">
        <v>822</v>
      </c>
      <c r="C78" s="106" t="s">
        <v>821</v>
      </c>
      <c r="D78" s="106"/>
      <c r="E78" s="106" t="s">
        <v>540</v>
      </c>
      <c r="F78" s="106"/>
      <c r="G78" s="106"/>
      <c r="H78" s="106" t="s">
        <v>467</v>
      </c>
      <c r="I78" s="106"/>
      <c r="J78" s="106" t="s">
        <v>3383</v>
      </c>
      <c r="K78" s="106"/>
      <c r="L78" s="106"/>
      <c r="M78" s="106">
        <v>22206</v>
      </c>
      <c r="N78" s="106" t="s">
        <v>94</v>
      </c>
      <c r="O78" s="106">
        <v>4915.152</v>
      </c>
      <c r="P78" s="107">
        <v>360</v>
      </c>
      <c r="Q78" s="107">
        <v>1769454.72</v>
      </c>
      <c r="R78" s="106">
        <v>0</v>
      </c>
      <c r="S78" s="107">
        <v>0</v>
      </c>
      <c r="T78" s="107">
        <v>0</v>
      </c>
      <c r="U78" s="106" t="s">
        <v>784</v>
      </c>
      <c r="V78" s="106" t="s">
        <v>7</v>
      </c>
      <c r="W78" s="106" t="s">
        <v>66</v>
      </c>
      <c r="X78" s="108"/>
      <c r="Y78" s="108">
        <v>0</v>
      </c>
      <c r="Z78" s="108">
        <v>-1769454.72</v>
      </c>
      <c r="AA78" s="109" t="s">
        <v>4448</v>
      </c>
      <c r="AB78" s="109" t="s">
        <v>4449</v>
      </c>
      <c r="AC78" s="109" t="s">
        <v>4449</v>
      </c>
      <c r="AD78" s="109" t="s">
        <v>4450</v>
      </c>
      <c r="AE78" s="110" t="s">
        <v>4451</v>
      </c>
      <c r="AF78" s="109"/>
      <c r="AG78" s="138">
        <v>34110</v>
      </c>
      <c r="AH78" s="138">
        <v>34576</v>
      </c>
      <c r="AI78" s="138">
        <v>34584</v>
      </c>
      <c r="AJ78" s="109">
        <v>5107952</v>
      </c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</row>
    <row r="79" spans="1:51" x14ac:dyDescent="0.25">
      <c r="A79" s="106">
        <v>122</v>
      </c>
      <c r="B79" s="106" t="s">
        <v>823</v>
      </c>
      <c r="C79" s="106" t="s">
        <v>821</v>
      </c>
      <c r="D79" s="106"/>
      <c r="E79" s="106" t="s">
        <v>540</v>
      </c>
      <c r="F79" s="106"/>
      <c r="G79" s="106"/>
      <c r="H79" s="106" t="s">
        <v>467</v>
      </c>
      <c r="I79" s="106" t="s">
        <v>3323</v>
      </c>
      <c r="J79" s="106" t="s">
        <v>3377</v>
      </c>
      <c r="K79" s="106">
        <v>23902</v>
      </c>
      <c r="L79" s="106"/>
      <c r="M79" s="106">
        <v>22206</v>
      </c>
      <c r="N79" s="106" t="s">
        <v>94</v>
      </c>
      <c r="O79" s="106">
        <v>12774.972</v>
      </c>
      <c r="P79" s="107">
        <v>474.1</v>
      </c>
      <c r="Q79" s="107">
        <v>6056614.2300000004</v>
      </c>
      <c r="R79" s="106">
        <v>0</v>
      </c>
      <c r="S79" s="107">
        <v>0</v>
      </c>
      <c r="T79" s="107">
        <v>0</v>
      </c>
      <c r="U79" s="106" t="s">
        <v>784</v>
      </c>
      <c r="V79" s="106" t="s">
        <v>7</v>
      </c>
      <c r="W79" s="106" t="s">
        <v>66</v>
      </c>
      <c r="X79" s="108">
        <v>1093</v>
      </c>
      <c r="Y79" s="108">
        <v>13963044.396</v>
      </c>
      <c r="Z79" s="108">
        <v>7906430.1707999995</v>
      </c>
      <c r="AA79" s="109" t="s">
        <v>4452</v>
      </c>
      <c r="AB79" s="109">
        <v>6093</v>
      </c>
      <c r="AC79" s="109"/>
      <c r="AD79" s="109"/>
      <c r="AE79" s="110" t="s">
        <v>4451</v>
      </c>
      <c r="AF79" s="109"/>
      <c r="AG79" s="138">
        <v>34110</v>
      </c>
      <c r="AH79" s="138">
        <v>34576</v>
      </c>
      <c r="AI79" s="138">
        <v>34584</v>
      </c>
      <c r="AJ79" s="109">
        <v>5107952</v>
      </c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</row>
    <row r="80" spans="1:51" x14ac:dyDescent="0.25">
      <c r="A80" s="106">
        <v>123</v>
      </c>
      <c r="B80" s="106" t="s">
        <v>824</v>
      </c>
      <c r="C80" s="106" t="s">
        <v>821</v>
      </c>
      <c r="D80" s="106"/>
      <c r="E80" s="106" t="s">
        <v>540</v>
      </c>
      <c r="F80" s="106"/>
      <c r="G80" s="106"/>
      <c r="H80" s="106" t="s">
        <v>467</v>
      </c>
      <c r="I80" s="106" t="s">
        <v>3323</v>
      </c>
      <c r="J80" s="106" t="s">
        <v>3377</v>
      </c>
      <c r="K80" s="106">
        <v>23904</v>
      </c>
      <c r="L80" s="106"/>
      <c r="M80" s="106">
        <v>22206</v>
      </c>
      <c r="N80" s="106" t="s">
        <v>94</v>
      </c>
      <c r="O80" s="106">
        <v>12572.825999999999</v>
      </c>
      <c r="P80" s="107">
        <v>474.1</v>
      </c>
      <c r="Q80" s="107">
        <v>5960776.8099999996</v>
      </c>
      <c r="R80" s="106">
        <v>0</v>
      </c>
      <c r="S80" s="107">
        <v>0</v>
      </c>
      <c r="T80" s="107">
        <v>0</v>
      </c>
      <c r="U80" s="106" t="s">
        <v>784</v>
      </c>
      <c r="V80" s="106" t="s">
        <v>7</v>
      </c>
      <c r="W80" s="106" t="s">
        <v>66</v>
      </c>
      <c r="X80" s="108">
        <v>1093</v>
      </c>
      <c r="Y80" s="108">
        <v>13742098.817999998</v>
      </c>
      <c r="Z80" s="108">
        <v>7781322.0113999983</v>
      </c>
      <c r="AA80" s="109" t="s">
        <v>4453</v>
      </c>
      <c r="AB80" s="109">
        <v>6093</v>
      </c>
      <c r="AC80" s="109"/>
      <c r="AD80" s="109"/>
      <c r="AE80" s="110" t="s">
        <v>4451</v>
      </c>
      <c r="AF80" s="109"/>
      <c r="AG80" s="138">
        <v>34110</v>
      </c>
      <c r="AH80" s="138">
        <v>34576</v>
      </c>
      <c r="AI80" s="138">
        <v>34584</v>
      </c>
      <c r="AJ80" s="109">
        <v>5107952</v>
      </c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</row>
    <row r="81" spans="1:51" ht="25.5" x14ac:dyDescent="0.25">
      <c r="A81" s="106">
        <v>124</v>
      </c>
      <c r="B81" s="106" t="s">
        <v>825</v>
      </c>
      <c r="C81" s="106" t="s">
        <v>95</v>
      </c>
      <c r="D81" s="106" t="s">
        <v>605</v>
      </c>
      <c r="E81" s="106" t="s">
        <v>544</v>
      </c>
      <c r="F81" s="106"/>
      <c r="G81" s="106"/>
      <c r="H81" s="106" t="s">
        <v>467</v>
      </c>
      <c r="I81" s="106" t="s">
        <v>3323</v>
      </c>
      <c r="J81" s="106" t="s">
        <v>3384</v>
      </c>
      <c r="K81" s="106"/>
      <c r="L81" s="106"/>
      <c r="M81" s="106">
        <v>22205</v>
      </c>
      <c r="N81" s="106" t="s">
        <v>95</v>
      </c>
      <c r="O81" s="106">
        <v>23685.396000000001</v>
      </c>
      <c r="P81" s="107">
        <v>1135.2</v>
      </c>
      <c r="Q81" s="107">
        <v>26887661.539999999</v>
      </c>
      <c r="R81" s="106">
        <v>0</v>
      </c>
      <c r="S81" s="107">
        <v>0</v>
      </c>
      <c r="T81" s="107">
        <v>0</v>
      </c>
      <c r="U81" s="106" t="s">
        <v>826</v>
      </c>
      <c r="V81" s="106" t="s">
        <v>7</v>
      </c>
      <c r="W81" s="106" t="s">
        <v>69</v>
      </c>
      <c r="X81" s="108">
        <v>1632</v>
      </c>
      <c r="Y81" s="108">
        <v>38654566.272</v>
      </c>
      <c r="Z81" s="108">
        <v>11766904.732799999</v>
      </c>
      <c r="AA81" s="109"/>
      <c r="AB81" s="109">
        <v>6097</v>
      </c>
      <c r="AC81" s="109"/>
      <c r="AD81" s="109"/>
      <c r="AE81" s="110" t="s">
        <v>4454</v>
      </c>
      <c r="AF81" s="109"/>
      <c r="AG81" s="138">
        <v>34110</v>
      </c>
      <c r="AH81" s="138"/>
      <c r="AI81" s="138"/>
      <c r="AJ81" s="109" t="s">
        <v>4455</v>
      </c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</row>
    <row r="82" spans="1:51" ht="63.75" x14ac:dyDescent="0.25">
      <c r="A82" s="106">
        <v>125</v>
      </c>
      <c r="B82" s="106" t="s">
        <v>827</v>
      </c>
      <c r="C82" s="106" t="s">
        <v>821</v>
      </c>
      <c r="D82" s="106"/>
      <c r="E82" s="106" t="s">
        <v>540</v>
      </c>
      <c r="F82" s="106"/>
      <c r="G82" s="106"/>
      <c r="H82" s="106" t="s">
        <v>467</v>
      </c>
      <c r="I82" s="106" t="s">
        <v>3323</v>
      </c>
      <c r="J82" s="106" t="s">
        <v>3385</v>
      </c>
      <c r="K82" s="106"/>
      <c r="L82" s="106"/>
      <c r="M82" s="106">
        <v>22204</v>
      </c>
      <c r="N82" s="106" t="s">
        <v>94</v>
      </c>
      <c r="O82" s="106">
        <v>28947.302</v>
      </c>
      <c r="P82" s="107">
        <v>360</v>
      </c>
      <c r="Q82" s="107">
        <v>10421028.720000001</v>
      </c>
      <c r="R82" s="106">
        <v>0</v>
      </c>
      <c r="S82" s="107">
        <v>0</v>
      </c>
      <c r="T82" s="107">
        <v>0</v>
      </c>
      <c r="U82" s="106" t="s">
        <v>741</v>
      </c>
      <c r="V82" s="106" t="s">
        <v>8</v>
      </c>
      <c r="W82" s="106" t="s">
        <v>62</v>
      </c>
      <c r="X82" s="108">
        <v>1167</v>
      </c>
      <c r="Y82" s="108">
        <v>33781501.434</v>
      </c>
      <c r="Z82" s="108">
        <v>23360472.714000002</v>
      </c>
      <c r="AA82" s="109" t="s">
        <v>4456</v>
      </c>
      <c r="AB82" s="109">
        <v>6070</v>
      </c>
      <c r="AC82" s="109" t="s">
        <v>4457</v>
      </c>
      <c r="AD82" s="109" t="s">
        <v>4443</v>
      </c>
      <c r="AE82" s="110" t="s">
        <v>473</v>
      </c>
      <c r="AF82" s="109" t="s">
        <v>4458</v>
      </c>
      <c r="AG82" s="138">
        <v>34110</v>
      </c>
      <c r="AH82" s="138"/>
      <c r="AI82" s="138"/>
      <c r="AJ82" s="109" t="s">
        <v>4455</v>
      </c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</row>
    <row r="83" spans="1:51" ht="25.5" x14ac:dyDescent="0.25">
      <c r="A83" s="106">
        <v>126</v>
      </c>
      <c r="B83" s="106" t="s">
        <v>828</v>
      </c>
      <c r="C83" s="106" t="s">
        <v>821</v>
      </c>
      <c r="D83" s="106"/>
      <c r="E83" s="106" t="s">
        <v>540</v>
      </c>
      <c r="F83" s="106"/>
      <c r="G83" s="106"/>
      <c r="H83" s="106" t="s">
        <v>467</v>
      </c>
      <c r="I83" s="106" t="s">
        <v>3323</v>
      </c>
      <c r="J83" s="106" t="s">
        <v>3386</v>
      </c>
      <c r="K83" s="106"/>
      <c r="L83" s="106"/>
      <c r="M83" s="106">
        <v>22204</v>
      </c>
      <c r="N83" s="106" t="s">
        <v>94</v>
      </c>
      <c r="O83" s="106">
        <v>14087.397000000001</v>
      </c>
      <c r="P83" s="107">
        <v>555.5</v>
      </c>
      <c r="Q83" s="107">
        <v>7825549.0300000003</v>
      </c>
      <c r="R83" s="106">
        <v>0</v>
      </c>
      <c r="S83" s="107">
        <v>0</v>
      </c>
      <c r="T83" s="107">
        <v>0</v>
      </c>
      <c r="U83" s="106" t="s">
        <v>784</v>
      </c>
      <c r="V83" s="106" t="s">
        <v>7</v>
      </c>
      <c r="W83" s="106" t="s">
        <v>66</v>
      </c>
      <c r="X83" s="108">
        <v>1093</v>
      </c>
      <c r="Y83" s="108">
        <v>15397524.921</v>
      </c>
      <c r="Z83" s="108">
        <v>7571975.8874999993</v>
      </c>
      <c r="AA83" s="109"/>
      <c r="AB83" s="109">
        <v>6061</v>
      </c>
      <c r="AC83" s="109"/>
      <c r="AD83" s="109"/>
      <c r="AE83" s="110" t="s">
        <v>4451</v>
      </c>
      <c r="AF83" s="109"/>
      <c r="AG83" s="138">
        <v>34110</v>
      </c>
      <c r="AH83" s="138"/>
      <c r="AI83" s="138"/>
      <c r="AJ83" s="109" t="s">
        <v>4455</v>
      </c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</row>
    <row r="84" spans="1:51" ht="25.5" x14ac:dyDescent="0.25">
      <c r="A84" s="106">
        <v>127</v>
      </c>
      <c r="B84" s="106" t="s">
        <v>829</v>
      </c>
      <c r="C84" s="106" t="s">
        <v>821</v>
      </c>
      <c r="D84" s="106"/>
      <c r="E84" s="106" t="s">
        <v>540</v>
      </c>
      <c r="F84" s="106"/>
      <c r="G84" s="106"/>
      <c r="H84" s="106" t="s">
        <v>467</v>
      </c>
      <c r="I84" s="106" t="s">
        <v>3323</v>
      </c>
      <c r="J84" s="106" t="s">
        <v>3377</v>
      </c>
      <c r="K84" s="106">
        <v>23903</v>
      </c>
      <c r="L84" s="106"/>
      <c r="M84" s="106">
        <v>22204</v>
      </c>
      <c r="N84" s="106" t="s">
        <v>94</v>
      </c>
      <c r="O84" s="106">
        <v>35486.917999999998</v>
      </c>
      <c r="P84" s="107">
        <v>555.5</v>
      </c>
      <c r="Q84" s="107">
        <v>19712982.949999999</v>
      </c>
      <c r="R84" s="106">
        <v>0</v>
      </c>
      <c r="S84" s="107">
        <v>0</v>
      </c>
      <c r="T84" s="107">
        <v>0</v>
      </c>
      <c r="U84" s="106" t="s">
        <v>784</v>
      </c>
      <c r="V84" s="106" t="s">
        <v>7</v>
      </c>
      <c r="W84" s="106" t="s">
        <v>66</v>
      </c>
      <c r="X84" s="108">
        <v>1093</v>
      </c>
      <c r="Y84" s="108">
        <v>38787201.373999998</v>
      </c>
      <c r="Z84" s="108">
        <v>19074218.425000001</v>
      </c>
      <c r="AA84" s="109" t="s">
        <v>4459</v>
      </c>
      <c r="AB84" s="109">
        <v>6061</v>
      </c>
      <c r="AC84" s="109"/>
      <c r="AD84" s="109"/>
      <c r="AE84" s="110" t="s">
        <v>4451</v>
      </c>
      <c r="AF84" s="109"/>
      <c r="AG84" s="138">
        <v>34110</v>
      </c>
      <c r="AH84" s="138"/>
      <c r="AI84" s="138"/>
      <c r="AJ84" s="109" t="s">
        <v>4455</v>
      </c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</row>
    <row r="85" spans="1:51" ht="63.75" x14ac:dyDescent="0.25">
      <c r="A85" s="106">
        <v>128</v>
      </c>
      <c r="B85" s="106" t="s">
        <v>817</v>
      </c>
      <c r="C85" s="106" t="s">
        <v>821</v>
      </c>
      <c r="D85" s="106"/>
      <c r="E85" s="106" t="s">
        <v>540</v>
      </c>
      <c r="F85" s="106"/>
      <c r="G85" s="106"/>
      <c r="H85" s="106" t="s">
        <v>467</v>
      </c>
      <c r="I85" s="106"/>
      <c r="J85" s="106"/>
      <c r="K85" s="106"/>
      <c r="L85" s="106"/>
      <c r="M85" s="106">
        <v>222234</v>
      </c>
      <c r="N85" s="106" t="s">
        <v>94</v>
      </c>
      <c r="O85" s="106">
        <v>427310.99</v>
      </c>
      <c r="P85" s="107">
        <v>360</v>
      </c>
      <c r="Q85" s="107">
        <v>153831956.40000001</v>
      </c>
      <c r="R85" s="106">
        <v>0</v>
      </c>
      <c r="S85" s="107">
        <v>0</v>
      </c>
      <c r="T85" s="107">
        <v>0</v>
      </c>
      <c r="U85" s="106" t="s">
        <v>743</v>
      </c>
      <c r="V85" s="106" t="s">
        <v>7</v>
      </c>
      <c r="W85" s="106" t="s">
        <v>63</v>
      </c>
      <c r="X85" s="108"/>
      <c r="Y85" s="108">
        <v>0</v>
      </c>
      <c r="Z85" s="108"/>
      <c r="AA85" s="109" t="s">
        <v>4435</v>
      </c>
      <c r="AB85" s="109" t="s">
        <v>4460</v>
      </c>
      <c r="AC85" s="109" t="s">
        <v>4461</v>
      </c>
      <c r="AD85" s="109" t="s">
        <v>4461</v>
      </c>
      <c r="AE85" s="110" t="s">
        <v>4436</v>
      </c>
      <c r="AF85" s="109"/>
      <c r="AG85" s="138">
        <v>34110</v>
      </c>
      <c r="AH85" s="138"/>
      <c r="AI85" s="138"/>
      <c r="AJ85" s="109" t="s">
        <v>4455</v>
      </c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</row>
    <row r="86" spans="1:51" x14ac:dyDescent="0.25">
      <c r="A86" s="106">
        <v>138</v>
      </c>
      <c r="B86" s="106" t="s">
        <v>830</v>
      </c>
      <c r="C86" s="106" t="s">
        <v>96</v>
      </c>
      <c r="D86" s="106"/>
      <c r="E86" s="106" t="s">
        <v>540</v>
      </c>
      <c r="F86" s="106"/>
      <c r="G86" s="106"/>
      <c r="H86" s="106" t="s">
        <v>468</v>
      </c>
      <c r="I86" s="106" t="s">
        <v>3323</v>
      </c>
      <c r="J86" s="106" t="s">
        <v>3387</v>
      </c>
      <c r="K86" s="106"/>
      <c r="L86" s="106"/>
      <c r="M86" s="106">
        <v>22436</v>
      </c>
      <c r="N86" s="106" t="s">
        <v>96</v>
      </c>
      <c r="O86" s="106">
        <v>168.04</v>
      </c>
      <c r="P86" s="107">
        <v>1280</v>
      </c>
      <c r="Q86" s="107">
        <v>215091.20000000001</v>
      </c>
      <c r="R86" s="106">
        <v>0</v>
      </c>
      <c r="S86" s="107">
        <v>0</v>
      </c>
      <c r="T86" s="107">
        <v>0</v>
      </c>
      <c r="U86" s="106" t="s">
        <v>741</v>
      </c>
      <c r="V86" s="106" t="s">
        <v>8</v>
      </c>
      <c r="W86" s="106" t="s">
        <v>62</v>
      </c>
      <c r="X86" s="108">
        <v>2103</v>
      </c>
      <c r="Y86" s="108">
        <v>353388.12</v>
      </c>
      <c r="Z86" s="108">
        <v>138296.92000000001</v>
      </c>
      <c r="AA86" s="109"/>
      <c r="AB86" s="109">
        <v>4089</v>
      </c>
      <c r="AC86" s="109"/>
      <c r="AD86" s="109"/>
      <c r="AE86" s="110" t="s">
        <v>473</v>
      </c>
      <c r="AF86" s="109" t="s">
        <v>4462</v>
      </c>
      <c r="AG86" s="138">
        <v>35013</v>
      </c>
      <c r="AH86" s="138">
        <v>35071</v>
      </c>
      <c r="AI86" s="138">
        <v>35079</v>
      </c>
      <c r="AJ86" s="109">
        <v>5055281</v>
      </c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</row>
    <row r="87" spans="1:51" ht="38.25" x14ac:dyDescent="0.25">
      <c r="A87" s="106">
        <v>139</v>
      </c>
      <c r="B87" s="106" t="s">
        <v>831</v>
      </c>
      <c r="C87" s="106" t="s">
        <v>96</v>
      </c>
      <c r="D87" s="106"/>
      <c r="E87" s="106" t="s">
        <v>540</v>
      </c>
      <c r="F87" s="106"/>
      <c r="G87" s="106"/>
      <c r="H87" s="106" t="s">
        <v>468</v>
      </c>
      <c r="I87" s="106" t="s">
        <v>3323</v>
      </c>
      <c r="J87" s="106" t="s">
        <v>3387</v>
      </c>
      <c r="K87" s="106"/>
      <c r="L87" s="106"/>
      <c r="M87" s="106">
        <v>22436</v>
      </c>
      <c r="N87" s="106" t="s">
        <v>96</v>
      </c>
      <c r="O87" s="106">
        <v>182.56</v>
      </c>
      <c r="P87" s="107">
        <v>1280</v>
      </c>
      <c r="Q87" s="107">
        <v>233676.79999999999</v>
      </c>
      <c r="R87" s="106">
        <v>0</v>
      </c>
      <c r="S87" s="107">
        <v>0</v>
      </c>
      <c r="T87" s="107">
        <v>0</v>
      </c>
      <c r="U87" s="106" t="s">
        <v>741</v>
      </c>
      <c r="V87" s="106" t="s">
        <v>8</v>
      </c>
      <c r="W87" s="106" t="s">
        <v>62</v>
      </c>
      <c r="X87" s="108">
        <v>2103</v>
      </c>
      <c r="Y87" s="108">
        <v>383923.68</v>
      </c>
      <c r="Z87" s="108">
        <v>150246.88</v>
      </c>
      <c r="AA87" s="109"/>
      <c r="AB87" s="109">
        <v>4089</v>
      </c>
      <c r="AC87" s="109"/>
      <c r="AD87" s="109"/>
      <c r="AE87" s="110" t="s">
        <v>473</v>
      </c>
      <c r="AF87" s="109" t="s">
        <v>4463</v>
      </c>
      <c r="AG87" s="138">
        <v>35013</v>
      </c>
      <c r="AH87" s="138">
        <v>35071</v>
      </c>
      <c r="AI87" s="138">
        <v>35079</v>
      </c>
      <c r="AJ87" s="109">
        <v>5055281</v>
      </c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</row>
    <row r="88" spans="1:51" ht="38.25" x14ac:dyDescent="0.25">
      <c r="A88" s="106">
        <v>140</v>
      </c>
      <c r="B88" s="106" t="s">
        <v>832</v>
      </c>
      <c r="C88" s="106" t="s">
        <v>96</v>
      </c>
      <c r="D88" s="106"/>
      <c r="E88" s="106" t="s">
        <v>540</v>
      </c>
      <c r="F88" s="106"/>
      <c r="G88" s="106"/>
      <c r="H88" s="106" t="s">
        <v>468</v>
      </c>
      <c r="I88" s="106" t="s">
        <v>3323</v>
      </c>
      <c r="J88" s="106" t="s">
        <v>3387</v>
      </c>
      <c r="K88" s="106"/>
      <c r="L88" s="106"/>
      <c r="M88" s="106">
        <v>22436</v>
      </c>
      <c r="N88" s="106" t="s">
        <v>96</v>
      </c>
      <c r="O88" s="106">
        <v>197.08</v>
      </c>
      <c r="P88" s="107">
        <v>1280</v>
      </c>
      <c r="Q88" s="107">
        <v>252262.39999999999</v>
      </c>
      <c r="R88" s="106">
        <v>0</v>
      </c>
      <c r="S88" s="107">
        <v>0</v>
      </c>
      <c r="T88" s="107">
        <v>0</v>
      </c>
      <c r="U88" s="106" t="s">
        <v>741</v>
      </c>
      <c r="V88" s="106" t="s">
        <v>8</v>
      </c>
      <c r="W88" s="106" t="s">
        <v>62</v>
      </c>
      <c r="X88" s="108">
        <v>2103</v>
      </c>
      <c r="Y88" s="108">
        <v>414459.24000000005</v>
      </c>
      <c r="Z88" s="108">
        <v>162196.84000000003</v>
      </c>
      <c r="AA88" s="109"/>
      <c r="AB88" s="109">
        <v>4089</v>
      </c>
      <c r="AC88" s="109"/>
      <c r="AD88" s="109"/>
      <c r="AE88" s="110" t="s">
        <v>473</v>
      </c>
      <c r="AF88" s="109" t="s">
        <v>4463</v>
      </c>
      <c r="AG88" s="138">
        <v>35013</v>
      </c>
      <c r="AH88" s="138">
        <v>35071</v>
      </c>
      <c r="AI88" s="138">
        <v>35079</v>
      </c>
      <c r="AJ88" s="109">
        <v>5055281</v>
      </c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</row>
    <row r="89" spans="1:51" ht="38.25" x14ac:dyDescent="0.25">
      <c r="A89" s="106">
        <v>141</v>
      </c>
      <c r="B89" s="106" t="s">
        <v>833</v>
      </c>
      <c r="C89" s="106" t="s">
        <v>96</v>
      </c>
      <c r="D89" s="106"/>
      <c r="E89" s="106" t="s">
        <v>540</v>
      </c>
      <c r="F89" s="106"/>
      <c r="G89" s="106"/>
      <c r="H89" s="106" t="s">
        <v>468</v>
      </c>
      <c r="I89" s="106" t="s">
        <v>3323</v>
      </c>
      <c r="J89" s="106" t="s">
        <v>3387</v>
      </c>
      <c r="K89" s="106"/>
      <c r="L89" s="106"/>
      <c r="M89" s="106">
        <v>22436</v>
      </c>
      <c r="N89" s="106" t="s">
        <v>96</v>
      </c>
      <c r="O89" s="106">
        <v>211.61</v>
      </c>
      <c r="P89" s="107">
        <v>1280</v>
      </c>
      <c r="Q89" s="107">
        <v>270860.79999999999</v>
      </c>
      <c r="R89" s="106">
        <v>0</v>
      </c>
      <c r="S89" s="107">
        <v>0</v>
      </c>
      <c r="T89" s="107">
        <v>0</v>
      </c>
      <c r="U89" s="106" t="s">
        <v>741</v>
      </c>
      <c r="V89" s="106" t="s">
        <v>8</v>
      </c>
      <c r="W89" s="106" t="s">
        <v>62</v>
      </c>
      <c r="X89" s="108">
        <v>2103</v>
      </c>
      <c r="Y89" s="108">
        <v>445015.83</v>
      </c>
      <c r="Z89" s="108">
        <v>174155.02999999997</v>
      </c>
      <c r="AA89" s="109"/>
      <c r="AB89" s="109">
        <v>4089</v>
      </c>
      <c r="AC89" s="109"/>
      <c r="AD89" s="109"/>
      <c r="AE89" s="110" t="s">
        <v>473</v>
      </c>
      <c r="AF89" s="109" t="s">
        <v>4463</v>
      </c>
      <c r="AG89" s="138">
        <v>35013</v>
      </c>
      <c r="AH89" s="138">
        <v>35071</v>
      </c>
      <c r="AI89" s="138">
        <v>35079</v>
      </c>
      <c r="AJ89" s="109">
        <v>5055281</v>
      </c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</row>
    <row r="90" spans="1:51" ht="38.25" x14ac:dyDescent="0.25">
      <c r="A90" s="106">
        <v>142</v>
      </c>
      <c r="B90" s="106" t="s">
        <v>834</v>
      </c>
      <c r="C90" s="106" t="s">
        <v>96</v>
      </c>
      <c r="D90" s="106"/>
      <c r="E90" s="106" t="s">
        <v>540</v>
      </c>
      <c r="F90" s="106"/>
      <c r="G90" s="106"/>
      <c r="H90" s="106" t="s">
        <v>468</v>
      </c>
      <c r="I90" s="106" t="s">
        <v>3323</v>
      </c>
      <c r="J90" s="106" t="s">
        <v>3387</v>
      </c>
      <c r="K90" s="106"/>
      <c r="L90" s="106"/>
      <c r="M90" s="106">
        <v>22436</v>
      </c>
      <c r="N90" s="106" t="s">
        <v>96</v>
      </c>
      <c r="O90" s="106">
        <v>226.13</v>
      </c>
      <c r="P90" s="107">
        <v>1280</v>
      </c>
      <c r="Q90" s="107">
        <v>289446.40000000002</v>
      </c>
      <c r="R90" s="106">
        <v>0</v>
      </c>
      <c r="S90" s="107">
        <v>0</v>
      </c>
      <c r="T90" s="107">
        <v>0</v>
      </c>
      <c r="U90" s="106" t="s">
        <v>741</v>
      </c>
      <c r="V90" s="106" t="s">
        <v>8</v>
      </c>
      <c r="W90" s="106" t="s">
        <v>62</v>
      </c>
      <c r="X90" s="108">
        <v>2103</v>
      </c>
      <c r="Y90" s="108">
        <v>475551.39</v>
      </c>
      <c r="Z90" s="108">
        <v>186104.99</v>
      </c>
      <c r="AA90" s="109"/>
      <c r="AB90" s="109">
        <v>4089</v>
      </c>
      <c r="AC90" s="109"/>
      <c r="AD90" s="109"/>
      <c r="AE90" s="110" t="s">
        <v>473</v>
      </c>
      <c r="AF90" s="109" t="s">
        <v>4463</v>
      </c>
      <c r="AG90" s="138">
        <v>35013</v>
      </c>
      <c r="AH90" s="138">
        <v>35071</v>
      </c>
      <c r="AI90" s="138">
        <v>35079</v>
      </c>
      <c r="AJ90" s="109">
        <v>5055281</v>
      </c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</row>
    <row r="91" spans="1:51" ht="38.25" x14ac:dyDescent="0.25">
      <c r="A91" s="106">
        <v>143</v>
      </c>
      <c r="B91" s="106" t="s">
        <v>835</v>
      </c>
      <c r="C91" s="106" t="s">
        <v>96</v>
      </c>
      <c r="D91" s="106"/>
      <c r="E91" s="106" t="s">
        <v>540</v>
      </c>
      <c r="F91" s="106"/>
      <c r="G91" s="106"/>
      <c r="H91" s="106" t="s">
        <v>468</v>
      </c>
      <c r="I91" s="106" t="s">
        <v>3323</v>
      </c>
      <c r="J91" s="106" t="s">
        <v>3387</v>
      </c>
      <c r="K91" s="106"/>
      <c r="L91" s="106"/>
      <c r="M91" s="106">
        <v>22436</v>
      </c>
      <c r="N91" s="106" t="s">
        <v>96</v>
      </c>
      <c r="O91" s="106">
        <v>240.65</v>
      </c>
      <c r="P91" s="107">
        <v>1280</v>
      </c>
      <c r="Q91" s="107">
        <v>308032</v>
      </c>
      <c r="R91" s="106">
        <v>0</v>
      </c>
      <c r="S91" s="107">
        <v>0</v>
      </c>
      <c r="T91" s="107">
        <v>0</v>
      </c>
      <c r="U91" s="106" t="s">
        <v>741</v>
      </c>
      <c r="V91" s="106" t="s">
        <v>8</v>
      </c>
      <c r="W91" s="106" t="s">
        <v>62</v>
      </c>
      <c r="X91" s="108">
        <v>2103</v>
      </c>
      <c r="Y91" s="108">
        <v>506086.95</v>
      </c>
      <c r="Z91" s="108">
        <v>198054.95</v>
      </c>
      <c r="AA91" s="109"/>
      <c r="AB91" s="109">
        <v>4089</v>
      </c>
      <c r="AC91" s="109"/>
      <c r="AD91" s="109"/>
      <c r="AE91" s="110" t="s">
        <v>473</v>
      </c>
      <c r="AF91" s="109" t="s">
        <v>4463</v>
      </c>
      <c r="AG91" s="138">
        <v>35013</v>
      </c>
      <c r="AH91" s="138">
        <v>35071</v>
      </c>
      <c r="AI91" s="138">
        <v>35079</v>
      </c>
      <c r="AJ91" s="109">
        <v>5055281</v>
      </c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</row>
    <row r="92" spans="1:51" ht="38.25" x14ac:dyDescent="0.25">
      <c r="A92" s="106">
        <v>144</v>
      </c>
      <c r="B92" s="106" t="s">
        <v>836</v>
      </c>
      <c r="C92" s="106" t="s">
        <v>96</v>
      </c>
      <c r="D92" s="106"/>
      <c r="E92" s="106" t="s">
        <v>540</v>
      </c>
      <c r="F92" s="106"/>
      <c r="G92" s="106"/>
      <c r="H92" s="106" t="s">
        <v>468</v>
      </c>
      <c r="I92" s="106" t="s">
        <v>3323</v>
      </c>
      <c r="J92" s="106" t="s">
        <v>3387</v>
      </c>
      <c r="K92" s="106"/>
      <c r="L92" s="106"/>
      <c r="M92" s="106">
        <v>22436</v>
      </c>
      <c r="N92" s="106" t="s">
        <v>96</v>
      </c>
      <c r="O92" s="106">
        <v>255.18</v>
      </c>
      <c r="P92" s="107">
        <v>1280</v>
      </c>
      <c r="Q92" s="107">
        <v>326630.40000000002</v>
      </c>
      <c r="R92" s="106">
        <v>0</v>
      </c>
      <c r="S92" s="107">
        <v>0</v>
      </c>
      <c r="T92" s="107">
        <v>0</v>
      </c>
      <c r="U92" s="106" t="s">
        <v>741</v>
      </c>
      <c r="V92" s="106" t="s">
        <v>8</v>
      </c>
      <c r="W92" s="106" t="s">
        <v>62</v>
      </c>
      <c r="X92" s="108">
        <v>2103</v>
      </c>
      <c r="Y92" s="108">
        <v>536643.54</v>
      </c>
      <c r="Z92" s="108">
        <v>210013.14</v>
      </c>
      <c r="AA92" s="109"/>
      <c r="AB92" s="109">
        <v>4089</v>
      </c>
      <c r="AC92" s="109"/>
      <c r="AD92" s="109"/>
      <c r="AE92" s="110" t="s">
        <v>473</v>
      </c>
      <c r="AF92" s="109" t="s">
        <v>4463</v>
      </c>
      <c r="AG92" s="138">
        <v>35013</v>
      </c>
      <c r="AH92" s="138">
        <v>35071</v>
      </c>
      <c r="AI92" s="138">
        <v>35079</v>
      </c>
      <c r="AJ92" s="109">
        <v>5055281</v>
      </c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</row>
    <row r="93" spans="1:51" ht="38.25" x14ac:dyDescent="0.25">
      <c r="A93" s="106">
        <v>145</v>
      </c>
      <c r="B93" s="106" t="s">
        <v>837</v>
      </c>
      <c r="C93" s="106" t="s">
        <v>96</v>
      </c>
      <c r="D93" s="106"/>
      <c r="E93" s="106" t="s">
        <v>540</v>
      </c>
      <c r="F93" s="106"/>
      <c r="G93" s="106"/>
      <c r="H93" s="106" t="s">
        <v>468</v>
      </c>
      <c r="I93" s="106" t="s">
        <v>3323</v>
      </c>
      <c r="J93" s="106" t="s">
        <v>3387</v>
      </c>
      <c r="K93" s="106"/>
      <c r="L93" s="106"/>
      <c r="M93" s="106">
        <v>22436</v>
      </c>
      <c r="N93" s="106" t="s">
        <v>96</v>
      </c>
      <c r="O93" s="106">
        <v>269.7</v>
      </c>
      <c r="P93" s="107">
        <v>1280</v>
      </c>
      <c r="Q93" s="107">
        <v>345216</v>
      </c>
      <c r="R93" s="106">
        <v>0</v>
      </c>
      <c r="S93" s="107">
        <v>0</v>
      </c>
      <c r="T93" s="107">
        <v>0</v>
      </c>
      <c r="U93" s="106" t="s">
        <v>741</v>
      </c>
      <c r="V93" s="106" t="s">
        <v>8</v>
      </c>
      <c r="W93" s="106" t="s">
        <v>62</v>
      </c>
      <c r="X93" s="108">
        <v>2103</v>
      </c>
      <c r="Y93" s="108">
        <v>567179.1</v>
      </c>
      <c r="Z93" s="108">
        <v>221963.09999999998</v>
      </c>
      <c r="AA93" s="109"/>
      <c r="AB93" s="109">
        <v>4089</v>
      </c>
      <c r="AC93" s="109"/>
      <c r="AD93" s="109"/>
      <c r="AE93" s="110" t="s">
        <v>473</v>
      </c>
      <c r="AF93" s="109" t="s">
        <v>4463</v>
      </c>
      <c r="AG93" s="138">
        <v>35013</v>
      </c>
      <c r="AH93" s="138">
        <v>35071</v>
      </c>
      <c r="AI93" s="138">
        <v>35079</v>
      </c>
      <c r="AJ93" s="109">
        <v>5055281</v>
      </c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</row>
    <row r="94" spans="1:51" x14ac:dyDescent="0.25">
      <c r="A94" s="106">
        <v>148</v>
      </c>
      <c r="B94" s="106" t="s">
        <v>838</v>
      </c>
      <c r="C94" s="106" t="s">
        <v>96</v>
      </c>
      <c r="D94" s="106"/>
      <c r="E94" s="106" t="s">
        <v>540</v>
      </c>
      <c r="F94" s="106"/>
      <c r="G94" s="106"/>
      <c r="H94" s="106" t="s">
        <v>468</v>
      </c>
      <c r="I94" s="106" t="s">
        <v>3323</v>
      </c>
      <c r="J94" s="106" t="s">
        <v>3388</v>
      </c>
      <c r="K94" s="106"/>
      <c r="L94" s="106"/>
      <c r="M94" s="106">
        <v>22436</v>
      </c>
      <c r="N94" s="106" t="s">
        <v>96</v>
      </c>
      <c r="O94" s="106">
        <v>1189.328</v>
      </c>
      <c r="P94" s="107">
        <v>1280</v>
      </c>
      <c r="Q94" s="107">
        <v>1522339.8400000001</v>
      </c>
      <c r="R94" s="106">
        <v>0</v>
      </c>
      <c r="S94" s="107">
        <v>0</v>
      </c>
      <c r="T94" s="107">
        <v>0</v>
      </c>
      <c r="U94" s="106" t="s">
        <v>739</v>
      </c>
      <c r="V94" s="106" t="s">
        <v>7</v>
      </c>
      <c r="W94" s="106" t="s">
        <v>61</v>
      </c>
      <c r="X94" s="108">
        <v>2103</v>
      </c>
      <c r="Y94" s="108">
        <v>2501156.784</v>
      </c>
      <c r="Z94" s="108">
        <v>978816.94400000013</v>
      </c>
      <c r="AA94" s="109"/>
      <c r="AB94" s="109">
        <v>4089</v>
      </c>
      <c r="AC94" s="109"/>
      <c r="AD94" s="109"/>
      <c r="AE94" s="110" t="s">
        <v>507</v>
      </c>
      <c r="AF94" s="109"/>
      <c r="AG94" s="138">
        <v>35013</v>
      </c>
      <c r="AH94" s="138">
        <v>35071</v>
      </c>
      <c r="AI94" s="138">
        <v>35079</v>
      </c>
      <c r="AJ94" s="109">
        <v>5055281</v>
      </c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</row>
    <row r="95" spans="1:51" x14ac:dyDescent="0.25">
      <c r="A95" s="106">
        <v>149</v>
      </c>
      <c r="B95" s="106" t="s">
        <v>839</v>
      </c>
      <c r="C95" s="106" t="s">
        <v>96</v>
      </c>
      <c r="D95" s="106"/>
      <c r="E95" s="106" t="s">
        <v>540</v>
      </c>
      <c r="F95" s="106"/>
      <c r="G95" s="106"/>
      <c r="H95" s="106" t="s">
        <v>468</v>
      </c>
      <c r="I95" s="106"/>
      <c r="J95" s="106"/>
      <c r="K95" s="106"/>
      <c r="L95" s="106"/>
      <c r="M95" s="106">
        <v>22436</v>
      </c>
      <c r="N95" s="106" t="s">
        <v>96</v>
      </c>
      <c r="O95" s="106">
        <v>20553.851999999999</v>
      </c>
      <c r="P95" s="107">
        <v>1280</v>
      </c>
      <c r="Q95" s="107">
        <v>26308930.559999999</v>
      </c>
      <c r="R95" s="106">
        <v>0</v>
      </c>
      <c r="S95" s="107">
        <v>0</v>
      </c>
      <c r="T95" s="107">
        <v>0</v>
      </c>
      <c r="U95" s="106" t="s">
        <v>743</v>
      </c>
      <c r="V95" s="106" t="s">
        <v>7</v>
      </c>
      <c r="W95" s="106" t="s">
        <v>63</v>
      </c>
      <c r="X95" s="108"/>
      <c r="Y95" s="108">
        <v>0</v>
      </c>
      <c r="Z95" s="108"/>
      <c r="AA95" s="109" t="s">
        <v>4435</v>
      </c>
      <c r="AB95" s="109">
        <v>4089</v>
      </c>
      <c r="AC95" s="109"/>
      <c r="AD95" s="109"/>
      <c r="AE95" s="110" t="s">
        <v>4436</v>
      </c>
      <c r="AF95" s="109"/>
      <c r="AG95" s="138">
        <v>35013</v>
      </c>
      <c r="AH95" s="138">
        <v>35071</v>
      </c>
      <c r="AI95" s="138">
        <v>35079</v>
      </c>
      <c r="AJ95" s="109">
        <v>5055281</v>
      </c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</row>
    <row r="96" spans="1:51" x14ac:dyDescent="0.25">
      <c r="A96" s="106">
        <v>150</v>
      </c>
      <c r="B96" s="106" t="s">
        <v>840</v>
      </c>
      <c r="C96" s="106" t="s">
        <v>97</v>
      </c>
      <c r="D96" s="106"/>
      <c r="E96" s="106" t="s">
        <v>540</v>
      </c>
      <c r="F96" s="106"/>
      <c r="G96" s="106"/>
      <c r="H96" s="106" t="s">
        <v>467</v>
      </c>
      <c r="I96" s="106" t="s">
        <v>3323</v>
      </c>
      <c r="J96" s="106" t="s">
        <v>3389</v>
      </c>
      <c r="K96" s="106"/>
      <c r="L96" s="106"/>
      <c r="M96" s="106">
        <v>22206</v>
      </c>
      <c r="N96" s="106" t="s">
        <v>97</v>
      </c>
      <c r="O96" s="106">
        <v>356.97</v>
      </c>
      <c r="P96" s="107">
        <v>1166</v>
      </c>
      <c r="Q96" s="107">
        <v>416227.02</v>
      </c>
      <c r="R96" s="106">
        <v>0</v>
      </c>
      <c r="S96" s="107">
        <v>0</v>
      </c>
      <c r="T96" s="107">
        <v>0</v>
      </c>
      <c r="U96" s="106" t="s">
        <v>739</v>
      </c>
      <c r="V96" s="106" t="s">
        <v>7</v>
      </c>
      <c r="W96" s="106" t="s">
        <v>61</v>
      </c>
      <c r="X96" s="108">
        <v>1632</v>
      </c>
      <c r="Y96" s="108">
        <v>582575.04</v>
      </c>
      <c r="Z96" s="108">
        <v>166348.02000000002</v>
      </c>
      <c r="AA96" s="109"/>
      <c r="AB96" s="109" t="s">
        <v>4464</v>
      </c>
      <c r="AC96" s="109"/>
      <c r="AD96" s="109"/>
      <c r="AE96" s="110" t="s">
        <v>507</v>
      </c>
      <c r="AF96" s="109"/>
      <c r="AG96" s="138">
        <v>35216</v>
      </c>
      <c r="AH96" s="138">
        <v>35227</v>
      </c>
      <c r="AI96" s="138">
        <v>35262</v>
      </c>
      <c r="AJ96" s="109">
        <v>5076984</v>
      </c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</row>
    <row r="97" spans="1:51" x14ac:dyDescent="0.25">
      <c r="A97" s="106">
        <v>151</v>
      </c>
      <c r="B97" s="106" t="s">
        <v>841</v>
      </c>
      <c r="C97" s="106" t="s">
        <v>97</v>
      </c>
      <c r="D97" s="106"/>
      <c r="E97" s="106" t="s">
        <v>540</v>
      </c>
      <c r="F97" s="106"/>
      <c r="G97" s="106"/>
      <c r="H97" s="106" t="s">
        <v>467</v>
      </c>
      <c r="I97" s="106"/>
      <c r="J97" s="106"/>
      <c r="K97" s="106"/>
      <c r="L97" s="106"/>
      <c r="M97" s="106">
        <v>22206</v>
      </c>
      <c r="N97" s="106" t="s">
        <v>97</v>
      </c>
      <c r="O97" s="106">
        <v>43989.79</v>
      </c>
      <c r="P97" s="107">
        <v>1166</v>
      </c>
      <c r="Q97" s="107">
        <v>51292095.140000001</v>
      </c>
      <c r="R97" s="106">
        <v>0</v>
      </c>
      <c r="S97" s="107">
        <v>0</v>
      </c>
      <c r="T97" s="107">
        <v>0</v>
      </c>
      <c r="U97" s="106" t="s">
        <v>743</v>
      </c>
      <c r="V97" s="106" t="s">
        <v>7</v>
      </c>
      <c r="W97" s="106" t="s">
        <v>63</v>
      </c>
      <c r="X97" s="108"/>
      <c r="Y97" s="108">
        <v>0</v>
      </c>
      <c r="Z97" s="108"/>
      <c r="AA97" s="109" t="s">
        <v>4435</v>
      </c>
      <c r="AB97" s="109" t="s">
        <v>4464</v>
      </c>
      <c r="AC97" s="109"/>
      <c r="AD97" s="109"/>
      <c r="AE97" s="110" t="s">
        <v>4436</v>
      </c>
      <c r="AF97" s="109"/>
      <c r="AG97" s="138">
        <v>35216</v>
      </c>
      <c r="AH97" s="138">
        <v>35227</v>
      </c>
      <c r="AI97" s="138">
        <v>35262</v>
      </c>
      <c r="AJ97" s="109">
        <v>5076984</v>
      </c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</row>
    <row r="98" spans="1:51" x14ac:dyDescent="0.25">
      <c r="A98" s="106">
        <v>152</v>
      </c>
      <c r="B98" s="106" t="s">
        <v>841</v>
      </c>
      <c r="C98" s="106" t="s">
        <v>98</v>
      </c>
      <c r="D98" s="106"/>
      <c r="E98" s="106" t="s">
        <v>540</v>
      </c>
      <c r="F98" s="106"/>
      <c r="G98" s="106"/>
      <c r="H98" s="106" t="s">
        <v>467</v>
      </c>
      <c r="I98" s="106"/>
      <c r="J98" s="106"/>
      <c r="K98" s="106"/>
      <c r="L98" s="106"/>
      <c r="M98" s="106">
        <v>22206</v>
      </c>
      <c r="N98" s="106" t="s">
        <v>98</v>
      </c>
      <c r="O98" s="106">
        <v>4966.75</v>
      </c>
      <c r="P98" s="107">
        <v>1166</v>
      </c>
      <c r="Q98" s="107">
        <v>5791230.5</v>
      </c>
      <c r="R98" s="106">
        <v>0</v>
      </c>
      <c r="S98" s="107">
        <v>0</v>
      </c>
      <c r="T98" s="107">
        <v>0</v>
      </c>
      <c r="U98" s="106" t="s">
        <v>743</v>
      </c>
      <c r="V98" s="106" t="s">
        <v>7</v>
      </c>
      <c r="W98" s="106" t="s">
        <v>63</v>
      </c>
      <c r="X98" s="108"/>
      <c r="Y98" s="108">
        <v>0</v>
      </c>
      <c r="Z98" s="108"/>
      <c r="AA98" s="109" t="s">
        <v>4435</v>
      </c>
      <c r="AB98" s="109" t="s">
        <v>4465</v>
      </c>
      <c r="AC98" s="109"/>
      <c r="AD98" s="109"/>
      <c r="AE98" s="110" t="s">
        <v>4436</v>
      </c>
      <c r="AF98" s="109"/>
      <c r="AG98" s="138">
        <v>35216</v>
      </c>
      <c r="AH98" s="138">
        <v>35227</v>
      </c>
      <c r="AI98" s="138">
        <v>35262</v>
      </c>
      <c r="AJ98" s="109">
        <v>5076984</v>
      </c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</row>
    <row r="99" spans="1:51" x14ac:dyDescent="0.25">
      <c r="A99" s="106">
        <v>153</v>
      </c>
      <c r="B99" s="106" t="s">
        <v>842</v>
      </c>
      <c r="C99" s="106" t="s">
        <v>99</v>
      </c>
      <c r="D99" s="106"/>
      <c r="E99" s="106" t="s">
        <v>540</v>
      </c>
      <c r="F99" s="106"/>
      <c r="G99" s="106"/>
      <c r="H99" s="106" t="s">
        <v>514</v>
      </c>
      <c r="I99" s="106" t="s">
        <v>3327</v>
      </c>
      <c r="J99" s="106" t="s">
        <v>3357</v>
      </c>
      <c r="K99" s="106"/>
      <c r="L99" s="106"/>
      <c r="M99" s="106">
        <v>22640</v>
      </c>
      <c r="N99" s="106" t="s">
        <v>99</v>
      </c>
      <c r="O99" s="106">
        <v>60.378999999999998</v>
      </c>
      <c r="P99" s="107">
        <v>1350</v>
      </c>
      <c r="Q99" s="107">
        <v>81511.649999999994</v>
      </c>
      <c r="R99" s="106">
        <v>0</v>
      </c>
      <c r="S99" s="107">
        <v>0</v>
      </c>
      <c r="T99" s="107">
        <v>0</v>
      </c>
      <c r="U99" s="106" t="s">
        <v>749</v>
      </c>
      <c r="V99" s="106" t="s">
        <v>7</v>
      </c>
      <c r="W99" s="106" t="s">
        <v>64</v>
      </c>
      <c r="X99" s="108">
        <v>1818</v>
      </c>
      <c r="Y99" s="108">
        <v>109769.022</v>
      </c>
      <c r="Z99" s="108">
        <v>28257.372000000003</v>
      </c>
      <c r="AA99" s="109"/>
      <c r="AB99" s="109">
        <v>2092</v>
      </c>
      <c r="AC99" s="109"/>
      <c r="AD99" s="109"/>
      <c r="AE99" s="110" t="s">
        <v>510</v>
      </c>
      <c r="AF99" s="109"/>
      <c r="AG99" s="138">
        <v>34873</v>
      </c>
      <c r="AH99" s="138">
        <v>34955</v>
      </c>
      <c r="AI99" s="138">
        <v>34970</v>
      </c>
      <c r="AJ99" s="109">
        <v>5045862</v>
      </c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</row>
    <row r="100" spans="1:51" x14ac:dyDescent="0.25">
      <c r="A100" s="106">
        <v>154</v>
      </c>
      <c r="B100" s="106" t="s">
        <v>843</v>
      </c>
      <c r="C100" s="106" t="s">
        <v>99</v>
      </c>
      <c r="D100" s="106"/>
      <c r="E100" s="106" t="s">
        <v>540</v>
      </c>
      <c r="F100" s="106"/>
      <c r="G100" s="106"/>
      <c r="H100" s="106" t="s">
        <v>514</v>
      </c>
      <c r="I100" s="106" t="s">
        <v>3325</v>
      </c>
      <c r="J100" s="106" t="s">
        <v>3350</v>
      </c>
      <c r="K100" s="106"/>
      <c r="L100" s="106"/>
      <c r="M100" s="106">
        <v>22640</v>
      </c>
      <c r="N100" s="106" t="s">
        <v>99</v>
      </c>
      <c r="O100" s="106">
        <v>97.551000000000002</v>
      </c>
      <c r="P100" s="107">
        <v>1350</v>
      </c>
      <c r="Q100" s="107">
        <v>131693.85</v>
      </c>
      <c r="R100" s="106">
        <v>0</v>
      </c>
      <c r="S100" s="107">
        <v>0</v>
      </c>
      <c r="T100" s="107">
        <v>0</v>
      </c>
      <c r="U100" s="106" t="s">
        <v>749</v>
      </c>
      <c r="V100" s="106" t="s">
        <v>7</v>
      </c>
      <c r="W100" s="106" t="s">
        <v>64</v>
      </c>
      <c r="X100" s="108">
        <v>1818</v>
      </c>
      <c r="Y100" s="108">
        <v>177347.71799999999</v>
      </c>
      <c r="Z100" s="108">
        <v>45653.867999999988</v>
      </c>
      <c r="AA100" s="109"/>
      <c r="AB100" s="109">
        <v>2092</v>
      </c>
      <c r="AC100" s="109"/>
      <c r="AD100" s="109"/>
      <c r="AE100" s="110" t="s">
        <v>510</v>
      </c>
      <c r="AF100" s="109"/>
      <c r="AG100" s="138">
        <v>34873</v>
      </c>
      <c r="AH100" s="138">
        <v>34955</v>
      </c>
      <c r="AI100" s="138">
        <v>34970</v>
      </c>
      <c r="AJ100" s="109">
        <v>5045862</v>
      </c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</row>
    <row r="101" spans="1:51" x14ac:dyDescent="0.25">
      <c r="A101" s="106">
        <v>155</v>
      </c>
      <c r="B101" s="106" t="s">
        <v>844</v>
      </c>
      <c r="C101" s="106" t="s">
        <v>99</v>
      </c>
      <c r="D101" s="106"/>
      <c r="E101" s="106" t="s">
        <v>540</v>
      </c>
      <c r="F101" s="106"/>
      <c r="G101" s="106"/>
      <c r="H101" s="106" t="s">
        <v>514</v>
      </c>
      <c r="I101" s="106" t="s">
        <v>3325</v>
      </c>
      <c r="J101" s="106" t="s">
        <v>3390</v>
      </c>
      <c r="K101" s="106"/>
      <c r="L101" s="106"/>
      <c r="M101" s="106">
        <v>22640</v>
      </c>
      <c r="N101" s="106" t="s">
        <v>99</v>
      </c>
      <c r="O101" s="106">
        <v>824.27300000000002</v>
      </c>
      <c r="P101" s="107">
        <v>1350</v>
      </c>
      <c r="Q101" s="107">
        <v>1112768.55</v>
      </c>
      <c r="R101" s="106">
        <v>0</v>
      </c>
      <c r="S101" s="107">
        <v>0</v>
      </c>
      <c r="T101" s="107">
        <v>0</v>
      </c>
      <c r="U101" s="106" t="s">
        <v>739</v>
      </c>
      <c r="V101" s="106" t="s">
        <v>7</v>
      </c>
      <c r="W101" s="106" t="s">
        <v>61</v>
      </c>
      <c r="X101" s="108">
        <v>1818</v>
      </c>
      <c r="Y101" s="108">
        <v>1498528.314</v>
      </c>
      <c r="Z101" s="108">
        <v>385759.76399999997</v>
      </c>
      <c r="AA101" s="109"/>
      <c r="AB101" s="109">
        <v>2092</v>
      </c>
      <c r="AC101" s="109"/>
      <c r="AD101" s="109"/>
      <c r="AE101" s="110" t="s">
        <v>507</v>
      </c>
      <c r="AF101" s="109"/>
      <c r="AG101" s="138">
        <v>34873</v>
      </c>
      <c r="AH101" s="138">
        <v>34955</v>
      </c>
      <c r="AI101" s="138">
        <v>34970</v>
      </c>
      <c r="AJ101" s="109">
        <v>5045862</v>
      </c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</row>
    <row r="102" spans="1:51" x14ac:dyDescent="0.25">
      <c r="A102" s="106">
        <v>156</v>
      </c>
      <c r="B102" s="106" t="s">
        <v>845</v>
      </c>
      <c r="C102" s="106" t="s">
        <v>99</v>
      </c>
      <c r="D102" s="106"/>
      <c r="E102" s="106" t="s">
        <v>540</v>
      </c>
      <c r="F102" s="106"/>
      <c r="G102" s="106"/>
      <c r="H102" s="106" t="s">
        <v>514</v>
      </c>
      <c r="I102" s="106" t="s">
        <v>3325</v>
      </c>
      <c r="J102" s="106" t="s">
        <v>3350</v>
      </c>
      <c r="K102" s="106"/>
      <c r="L102" s="106"/>
      <c r="M102" s="106">
        <v>22640</v>
      </c>
      <c r="N102" s="106" t="s">
        <v>99</v>
      </c>
      <c r="O102" s="106">
        <v>89.180999999999997</v>
      </c>
      <c r="P102" s="107">
        <v>1350</v>
      </c>
      <c r="Q102" s="107">
        <v>120394.35</v>
      </c>
      <c r="R102" s="106">
        <v>0</v>
      </c>
      <c r="S102" s="107">
        <v>0</v>
      </c>
      <c r="T102" s="107">
        <v>0</v>
      </c>
      <c r="U102" s="106" t="s">
        <v>739</v>
      </c>
      <c r="V102" s="106" t="s">
        <v>7</v>
      </c>
      <c r="W102" s="106" t="s">
        <v>61</v>
      </c>
      <c r="X102" s="108">
        <v>1818</v>
      </c>
      <c r="Y102" s="108">
        <v>162131.05799999999</v>
      </c>
      <c r="Z102" s="108">
        <v>41736.707999999999</v>
      </c>
      <c r="AA102" s="109"/>
      <c r="AB102" s="109">
        <v>2092</v>
      </c>
      <c r="AC102" s="109"/>
      <c r="AD102" s="109"/>
      <c r="AE102" s="110" t="s">
        <v>507</v>
      </c>
      <c r="AF102" s="109"/>
      <c r="AG102" s="138">
        <v>34873</v>
      </c>
      <c r="AH102" s="138">
        <v>34955</v>
      </c>
      <c r="AI102" s="138">
        <v>34970</v>
      </c>
      <c r="AJ102" s="109">
        <v>5045862</v>
      </c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</row>
    <row r="103" spans="1:51" x14ac:dyDescent="0.25">
      <c r="A103" s="106">
        <v>157</v>
      </c>
      <c r="B103" s="106" t="s">
        <v>761</v>
      </c>
      <c r="C103" s="106" t="s">
        <v>99</v>
      </c>
      <c r="D103" s="106"/>
      <c r="E103" s="106" t="s">
        <v>540</v>
      </c>
      <c r="F103" s="106"/>
      <c r="G103" s="106"/>
      <c r="H103" s="106" t="s">
        <v>514</v>
      </c>
      <c r="I103" s="106"/>
      <c r="J103" s="106"/>
      <c r="K103" s="106"/>
      <c r="L103" s="106"/>
      <c r="M103" s="106">
        <v>22640</v>
      </c>
      <c r="N103" s="106" t="s">
        <v>99</v>
      </c>
      <c r="O103" s="106">
        <v>7066.62</v>
      </c>
      <c r="P103" s="107">
        <v>1350</v>
      </c>
      <c r="Q103" s="107">
        <v>9539937</v>
      </c>
      <c r="R103" s="106">
        <v>0</v>
      </c>
      <c r="S103" s="107">
        <v>0</v>
      </c>
      <c r="T103" s="107">
        <v>0</v>
      </c>
      <c r="U103" s="106" t="s">
        <v>743</v>
      </c>
      <c r="V103" s="106" t="s">
        <v>7</v>
      </c>
      <c r="W103" s="106" t="s">
        <v>63</v>
      </c>
      <c r="X103" s="108"/>
      <c r="Y103" s="108">
        <v>0</v>
      </c>
      <c r="Z103" s="108"/>
      <c r="AA103" s="109" t="s">
        <v>4435</v>
      </c>
      <c r="AB103" s="109">
        <v>2092</v>
      </c>
      <c r="AC103" s="109"/>
      <c r="AD103" s="109"/>
      <c r="AE103" s="110" t="s">
        <v>4436</v>
      </c>
      <c r="AF103" s="109"/>
      <c r="AG103" s="138">
        <v>34873</v>
      </c>
      <c r="AH103" s="138">
        <v>34955</v>
      </c>
      <c r="AI103" s="138">
        <v>34970</v>
      </c>
      <c r="AJ103" s="109">
        <v>5045862</v>
      </c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</row>
    <row r="104" spans="1:51" x14ac:dyDescent="0.25">
      <c r="A104" s="106">
        <v>158</v>
      </c>
      <c r="B104" s="106" t="s">
        <v>846</v>
      </c>
      <c r="C104" s="106" t="s">
        <v>100</v>
      </c>
      <c r="D104" s="106"/>
      <c r="E104" s="106" t="s">
        <v>540</v>
      </c>
      <c r="F104" s="106"/>
      <c r="G104" s="106"/>
      <c r="H104" s="106" t="s">
        <v>467</v>
      </c>
      <c r="I104" s="106" t="s">
        <v>3323</v>
      </c>
      <c r="J104" s="106" t="s">
        <v>3391</v>
      </c>
      <c r="K104" s="106"/>
      <c r="L104" s="106"/>
      <c r="M104" s="106">
        <v>22205</v>
      </c>
      <c r="N104" s="106" t="s">
        <v>3392</v>
      </c>
      <c r="O104" s="106">
        <v>2788.06</v>
      </c>
      <c r="P104" s="107">
        <v>1153.9000000000001</v>
      </c>
      <c r="Q104" s="107">
        <v>3217142.43</v>
      </c>
      <c r="R104" s="106">
        <v>0</v>
      </c>
      <c r="S104" s="107">
        <v>0</v>
      </c>
      <c r="T104" s="107">
        <v>0</v>
      </c>
      <c r="U104" s="106" t="s">
        <v>739</v>
      </c>
      <c r="V104" s="106" t="s">
        <v>7</v>
      </c>
      <c r="W104" s="106" t="s">
        <v>61</v>
      </c>
      <c r="X104" s="108">
        <v>1632</v>
      </c>
      <c r="Y104" s="108">
        <v>4550113.92</v>
      </c>
      <c r="Z104" s="108">
        <v>1332971.4859999996</v>
      </c>
      <c r="AA104" s="109"/>
      <c r="AB104" s="109" t="s">
        <v>4466</v>
      </c>
      <c r="AC104" s="109"/>
      <c r="AD104" s="109"/>
      <c r="AE104" s="110" t="s">
        <v>507</v>
      </c>
      <c r="AF104" s="109"/>
      <c r="AG104" s="138">
        <v>35139</v>
      </c>
      <c r="AH104" s="138">
        <v>35146</v>
      </c>
      <c r="AI104" s="138">
        <v>35163</v>
      </c>
      <c r="AJ104" s="109">
        <v>5065264</v>
      </c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</row>
    <row r="105" spans="1:51" ht="25.5" x14ac:dyDescent="0.25">
      <c r="A105" s="106">
        <v>159</v>
      </c>
      <c r="B105" s="106" t="s">
        <v>817</v>
      </c>
      <c r="C105" s="106" t="s">
        <v>101</v>
      </c>
      <c r="D105" s="106"/>
      <c r="E105" s="106" t="s">
        <v>540</v>
      </c>
      <c r="F105" s="106"/>
      <c r="G105" s="106"/>
      <c r="H105" s="106" t="s">
        <v>467</v>
      </c>
      <c r="I105" s="106"/>
      <c r="J105" s="106"/>
      <c r="K105" s="106"/>
      <c r="L105" s="106"/>
      <c r="M105" s="106">
        <v>22205</v>
      </c>
      <c r="N105" s="106" t="s">
        <v>3393</v>
      </c>
      <c r="O105" s="106">
        <v>116875.89</v>
      </c>
      <c r="P105" s="107">
        <v>1153.9000000000001</v>
      </c>
      <c r="Q105" s="107">
        <v>134863089.47</v>
      </c>
      <c r="R105" s="106">
        <v>0</v>
      </c>
      <c r="S105" s="107">
        <v>0</v>
      </c>
      <c r="T105" s="107">
        <v>0</v>
      </c>
      <c r="U105" s="106" t="s">
        <v>743</v>
      </c>
      <c r="V105" s="106" t="s">
        <v>7</v>
      </c>
      <c r="W105" s="106" t="s">
        <v>63</v>
      </c>
      <c r="X105" s="108"/>
      <c r="Y105" s="108">
        <v>0</v>
      </c>
      <c r="Z105" s="108"/>
      <c r="AA105" s="109" t="s">
        <v>4435</v>
      </c>
      <c r="AB105" s="109" t="s">
        <v>4466</v>
      </c>
      <c r="AC105" s="109"/>
      <c r="AD105" s="109"/>
      <c r="AE105" s="110" t="s">
        <v>4436</v>
      </c>
      <c r="AF105" s="109"/>
      <c r="AG105" s="138">
        <v>35139</v>
      </c>
      <c r="AH105" s="138">
        <v>35146</v>
      </c>
      <c r="AI105" s="138">
        <v>35163</v>
      </c>
      <c r="AJ105" s="109">
        <v>5065264</v>
      </c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</row>
    <row r="106" spans="1:51" x14ac:dyDescent="0.25">
      <c r="A106" s="106">
        <v>160</v>
      </c>
      <c r="B106" s="106" t="s">
        <v>847</v>
      </c>
      <c r="C106" s="106" t="s">
        <v>102</v>
      </c>
      <c r="D106" s="106"/>
      <c r="E106" s="106" t="s">
        <v>540</v>
      </c>
      <c r="F106" s="106"/>
      <c r="G106" s="106"/>
      <c r="H106" s="106" t="s">
        <v>467</v>
      </c>
      <c r="I106" s="106"/>
      <c r="J106" s="106" t="s">
        <v>3383</v>
      </c>
      <c r="K106" s="106">
        <v>20901</v>
      </c>
      <c r="L106" s="106"/>
      <c r="M106" s="106">
        <v>22205</v>
      </c>
      <c r="N106" s="106" t="s">
        <v>3394</v>
      </c>
      <c r="O106" s="106">
        <v>4238.8500000000004</v>
      </c>
      <c r="P106" s="107">
        <v>1135.2</v>
      </c>
      <c r="Q106" s="107">
        <v>4811942.5199999996</v>
      </c>
      <c r="R106" s="106">
        <v>0</v>
      </c>
      <c r="S106" s="107">
        <v>0</v>
      </c>
      <c r="T106" s="107">
        <v>0</v>
      </c>
      <c r="U106" s="106" t="s">
        <v>739</v>
      </c>
      <c r="V106" s="106" t="s">
        <v>7</v>
      </c>
      <c r="W106" s="106" t="s">
        <v>61</v>
      </c>
      <c r="X106" s="108">
        <v>1093</v>
      </c>
      <c r="Y106" s="108">
        <v>4633063.0500000007</v>
      </c>
      <c r="Z106" s="108">
        <v>-178879.46999999974</v>
      </c>
      <c r="AA106" s="109"/>
      <c r="AB106" s="109">
        <v>6061</v>
      </c>
      <c r="AC106" s="109"/>
      <c r="AD106" s="109"/>
      <c r="AE106" s="110" t="s">
        <v>507</v>
      </c>
      <c r="AF106" s="109"/>
      <c r="AG106" s="138">
        <v>34985</v>
      </c>
      <c r="AH106" s="138">
        <v>35122</v>
      </c>
      <c r="AI106" s="138">
        <v>35125</v>
      </c>
      <c r="AJ106" s="109">
        <v>5086078</v>
      </c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</row>
    <row r="107" spans="1:51" x14ac:dyDescent="0.25">
      <c r="A107" s="106">
        <v>161</v>
      </c>
      <c r="B107" s="106" t="s">
        <v>817</v>
      </c>
      <c r="C107" s="106" t="s">
        <v>102</v>
      </c>
      <c r="D107" s="106"/>
      <c r="E107" s="106" t="s">
        <v>540</v>
      </c>
      <c r="F107" s="106"/>
      <c r="G107" s="106"/>
      <c r="H107" s="106" t="s">
        <v>467</v>
      </c>
      <c r="I107" s="106"/>
      <c r="J107" s="106"/>
      <c r="K107" s="106"/>
      <c r="L107" s="106"/>
      <c r="M107" s="106">
        <v>22205</v>
      </c>
      <c r="N107" s="106" t="s">
        <v>3395</v>
      </c>
      <c r="O107" s="106">
        <v>30818.46</v>
      </c>
      <c r="P107" s="107">
        <v>1135.2</v>
      </c>
      <c r="Q107" s="107">
        <v>34985115.789999999</v>
      </c>
      <c r="R107" s="106">
        <v>0</v>
      </c>
      <c r="S107" s="107">
        <v>0</v>
      </c>
      <c r="T107" s="107">
        <v>0</v>
      </c>
      <c r="U107" s="106" t="s">
        <v>743</v>
      </c>
      <c r="V107" s="106" t="s">
        <v>7</v>
      </c>
      <c r="W107" s="106" t="s">
        <v>63</v>
      </c>
      <c r="X107" s="108"/>
      <c r="Y107" s="108">
        <v>0</v>
      </c>
      <c r="Z107" s="108"/>
      <c r="AA107" s="109" t="s">
        <v>4435</v>
      </c>
      <c r="AB107" s="109">
        <v>6061</v>
      </c>
      <c r="AC107" s="109"/>
      <c r="AD107" s="109"/>
      <c r="AE107" s="110" t="s">
        <v>4436</v>
      </c>
      <c r="AF107" s="109"/>
      <c r="AG107" s="138">
        <v>34985</v>
      </c>
      <c r="AH107" s="138">
        <v>35122</v>
      </c>
      <c r="AI107" s="138">
        <v>35125</v>
      </c>
      <c r="AJ107" s="109">
        <v>5086078</v>
      </c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</row>
    <row r="108" spans="1:51" ht="38.25" x14ac:dyDescent="0.25">
      <c r="A108" s="106">
        <v>162</v>
      </c>
      <c r="B108" s="106" t="s">
        <v>848</v>
      </c>
      <c r="C108" s="106" t="s">
        <v>103</v>
      </c>
      <c r="D108" s="106"/>
      <c r="E108" s="106" t="s">
        <v>540</v>
      </c>
      <c r="F108" s="106"/>
      <c r="G108" s="106"/>
      <c r="H108" s="106" t="s">
        <v>468</v>
      </c>
      <c r="I108" s="106" t="s">
        <v>3323</v>
      </c>
      <c r="J108" s="106" t="s">
        <v>3396</v>
      </c>
      <c r="K108" s="106"/>
      <c r="L108" s="106"/>
      <c r="M108" s="106">
        <v>22465</v>
      </c>
      <c r="N108" s="106" t="s">
        <v>3397</v>
      </c>
      <c r="O108" s="106">
        <v>793.8</v>
      </c>
      <c r="P108" s="107">
        <v>1166</v>
      </c>
      <c r="Q108" s="107">
        <v>925570.8</v>
      </c>
      <c r="R108" s="106">
        <v>0</v>
      </c>
      <c r="S108" s="107">
        <v>0</v>
      </c>
      <c r="T108" s="107">
        <v>0</v>
      </c>
      <c r="U108" s="106" t="s">
        <v>741</v>
      </c>
      <c r="V108" s="106" t="s">
        <v>8</v>
      </c>
      <c r="W108" s="106" t="s">
        <v>62</v>
      </c>
      <c r="X108" s="108">
        <v>1790</v>
      </c>
      <c r="Y108" s="108">
        <v>1420902</v>
      </c>
      <c r="Z108" s="108">
        <v>495331.20000000007</v>
      </c>
      <c r="AA108" s="109"/>
      <c r="AB108" s="109">
        <v>4097</v>
      </c>
      <c r="AC108" s="109"/>
      <c r="AD108" s="109"/>
      <c r="AE108" s="110" t="s">
        <v>473</v>
      </c>
      <c r="AF108" s="109" t="s">
        <v>4467</v>
      </c>
      <c r="AG108" s="138">
        <v>34873</v>
      </c>
      <c r="AH108" s="138">
        <v>35178</v>
      </c>
      <c r="AI108" s="138">
        <v>35208</v>
      </c>
      <c r="AJ108" s="109">
        <v>5071477</v>
      </c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</row>
    <row r="109" spans="1:51" ht="25.5" x14ac:dyDescent="0.25">
      <c r="A109" s="106">
        <v>163</v>
      </c>
      <c r="B109" s="106" t="s">
        <v>849</v>
      </c>
      <c r="C109" s="106" t="s">
        <v>103</v>
      </c>
      <c r="D109" s="106"/>
      <c r="E109" s="106" t="s">
        <v>540</v>
      </c>
      <c r="F109" s="106"/>
      <c r="G109" s="106"/>
      <c r="H109" s="106" t="s">
        <v>468</v>
      </c>
      <c r="I109" s="106" t="s">
        <v>3324</v>
      </c>
      <c r="J109" s="106" t="s">
        <v>3398</v>
      </c>
      <c r="K109" s="106"/>
      <c r="L109" s="106"/>
      <c r="M109" s="106">
        <v>22465</v>
      </c>
      <c r="N109" s="106" t="s">
        <v>3397</v>
      </c>
      <c r="O109" s="106">
        <v>256.29899999999998</v>
      </c>
      <c r="P109" s="107">
        <v>1166</v>
      </c>
      <c r="Q109" s="107">
        <v>298844.63</v>
      </c>
      <c r="R109" s="106">
        <v>0</v>
      </c>
      <c r="S109" s="107">
        <v>0</v>
      </c>
      <c r="T109" s="107">
        <v>0</v>
      </c>
      <c r="U109" s="106" t="s">
        <v>741</v>
      </c>
      <c r="V109" s="106" t="s">
        <v>8</v>
      </c>
      <c r="W109" s="106" t="s">
        <v>62</v>
      </c>
      <c r="X109" s="108">
        <v>1790</v>
      </c>
      <c r="Y109" s="108">
        <v>458775.20999999996</v>
      </c>
      <c r="Z109" s="108">
        <v>159930.576</v>
      </c>
      <c r="AA109" s="109"/>
      <c r="AB109" s="109">
        <v>4097</v>
      </c>
      <c r="AC109" s="109"/>
      <c r="AD109" s="109"/>
      <c r="AE109" s="110" t="s">
        <v>473</v>
      </c>
      <c r="AF109" s="109" t="s">
        <v>4468</v>
      </c>
      <c r="AG109" s="138">
        <v>34873</v>
      </c>
      <c r="AH109" s="138">
        <v>35178</v>
      </c>
      <c r="AI109" s="138">
        <v>35208</v>
      </c>
      <c r="AJ109" s="109">
        <v>5071477</v>
      </c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</row>
    <row r="110" spans="1:51" ht="89.25" x14ac:dyDescent="0.25">
      <c r="A110" s="106">
        <v>164</v>
      </c>
      <c r="B110" s="106" t="s">
        <v>850</v>
      </c>
      <c r="C110" s="106" t="s">
        <v>103</v>
      </c>
      <c r="D110" s="106"/>
      <c r="E110" s="106" t="s">
        <v>540</v>
      </c>
      <c r="F110" s="106"/>
      <c r="G110" s="106"/>
      <c r="H110" s="106" t="s">
        <v>468</v>
      </c>
      <c r="I110" s="106" t="s">
        <v>3324</v>
      </c>
      <c r="J110" s="106" t="s">
        <v>3398</v>
      </c>
      <c r="K110" s="106"/>
      <c r="L110" s="106"/>
      <c r="M110" s="106">
        <v>22465</v>
      </c>
      <c r="N110" s="106" t="s">
        <v>3397</v>
      </c>
      <c r="O110" s="106">
        <v>847.15099999999995</v>
      </c>
      <c r="P110" s="107">
        <v>1166</v>
      </c>
      <c r="Q110" s="107">
        <v>987778.07</v>
      </c>
      <c r="R110" s="106">
        <v>0</v>
      </c>
      <c r="S110" s="107">
        <v>0</v>
      </c>
      <c r="T110" s="107">
        <v>0</v>
      </c>
      <c r="U110" s="106" t="s">
        <v>739</v>
      </c>
      <c r="V110" s="106" t="s">
        <v>7</v>
      </c>
      <c r="W110" s="106" t="s">
        <v>61</v>
      </c>
      <c r="X110" s="108"/>
      <c r="Y110" s="108">
        <v>0</v>
      </c>
      <c r="Z110" s="108">
        <v>-987778.06599999999</v>
      </c>
      <c r="AA110" s="109" t="s">
        <v>4448</v>
      </c>
      <c r="AB110" s="109">
        <v>4097</v>
      </c>
      <c r="AC110" s="109" t="s">
        <v>4469</v>
      </c>
      <c r="AD110" s="109" t="s">
        <v>4470</v>
      </c>
      <c r="AE110" s="110" t="s">
        <v>507</v>
      </c>
      <c r="AF110" s="109"/>
      <c r="AG110" s="138">
        <v>34873</v>
      </c>
      <c r="AH110" s="138">
        <v>35178</v>
      </c>
      <c r="AI110" s="138">
        <v>35208</v>
      </c>
      <c r="AJ110" s="109">
        <v>5071477</v>
      </c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</row>
    <row r="111" spans="1:51" ht="89.25" x14ac:dyDescent="0.25">
      <c r="A111" s="106">
        <v>165</v>
      </c>
      <c r="B111" s="106" t="s">
        <v>851</v>
      </c>
      <c r="C111" s="106" t="s">
        <v>103</v>
      </c>
      <c r="D111" s="106"/>
      <c r="E111" s="106" t="s">
        <v>540</v>
      </c>
      <c r="F111" s="106"/>
      <c r="G111" s="106"/>
      <c r="H111" s="106" t="s">
        <v>468</v>
      </c>
      <c r="I111" s="106" t="s">
        <v>3324</v>
      </c>
      <c r="J111" s="106" t="s">
        <v>3398</v>
      </c>
      <c r="K111" s="106"/>
      <c r="L111" s="106"/>
      <c r="M111" s="106">
        <v>22465</v>
      </c>
      <c r="N111" s="106" t="s">
        <v>3397</v>
      </c>
      <c r="O111" s="106">
        <v>1074.5519999999999</v>
      </c>
      <c r="P111" s="107">
        <v>1166</v>
      </c>
      <c r="Q111" s="107">
        <v>1252927.6299999999</v>
      </c>
      <c r="R111" s="106">
        <v>0</v>
      </c>
      <c r="S111" s="107">
        <v>0</v>
      </c>
      <c r="T111" s="107">
        <v>0</v>
      </c>
      <c r="U111" s="106" t="s">
        <v>739</v>
      </c>
      <c r="V111" s="106" t="s">
        <v>7</v>
      </c>
      <c r="W111" s="106" t="s">
        <v>61</v>
      </c>
      <c r="X111" s="108"/>
      <c r="Y111" s="108">
        <v>0</v>
      </c>
      <c r="Z111" s="108">
        <v>-1252927.632</v>
      </c>
      <c r="AA111" s="109" t="s">
        <v>4448</v>
      </c>
      <c r="AB111" s="109">
        <v>4097</v>
      </c>
      <c r="AC111" s="109" t="s">
        <v>4469</v>
      </c>
      <c r="AD111" s="109" t="s">
        <v>4470</v>
      </c>
      <c r="AE111" s="110" t="s">
        <v>507</v>
      </c>
      <c r="AF111" s="109"/>
      <c r="AG111" s="138">
        <v>34873</v>
      </c>
      <c r="AH111" s="138">
        <v>35178</v>
      </c>
      <c r="AI111" s="138">
        <v>35208</v>
      </c>
      <c r="AJ111" s="109">
        <v>5071477</v>
      </c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</row>
    <row r="112" spans="1:51" ht="63.75" x14ac:dyDescent="0.25">
      <c r="A112" s="106">
        <v>166</v>
      </c>
      <c r="B112" s="106" t="s">
        <v>852</v>
      </c>
      <c r="C112" s="106" t="s">
        <v>103</v>
      </c>
      <c r="D112" s="106"/>
      <c r="E112" s="106" t="s">
        <v>540</v>
      </c>
      <c r="F112" s="106"/>
      <c r="G112" s="106"/>
      <c r="H112" s="106" t="s">
        <v>468</v>
      </c>
      <c r="I112" s="106" t="s">
        <v>3324</v>
      </c>
      <c r="J112" s="106" t="s">
        <v>3398</v>
      </c>
      <c r="K112" s="106"/>
      <c r="L112" s="106"/>
      <c r="M112" s="106">
        <v>22465</v>
      </c>
      <c r="N112" s="106" t="s">
        <v>3397</v>
      </c>
      <c r="O112" s="106">
        <v>145.00800000000001</v>
      </c>
      <c r="P112" s="107">
        <v>1166</v>
      </c>
      <c r="Q112" s="107">
        <v>169079.33</v>
      </c>
      <c r="R112" s="106">
        <v>0</v>
      </c>
      <c r="S112" s="107">
        <v>0</v>
      </c>
      <c r="T112" s="107">
        <v>0</v>
      </c>
      <c r="U112" s="106" t="s">
        <v>739</v>
      </c>
      <c r="V112" s="106" t="s">
        <v>7</v>
      </c>
      <c r="W112" s="106" t="s">
        <v>61</v>
      </c>
      <c r="X112" s="108">
        <v>1790</v>
      </c>
      <c r="Y112" s="108">
        <v>259564.32</v>
      </c>
      <c r="Z112" s="108">
        <v>90484.991999999998</v>
      </c>
      <c r="AA112" s="109"/>
      <c r="AB112" s="109">
        <v>4097</v>
      </c>
      <c r="AC112" s="109" t="s">
        <v>4471</v>
      </c>
      <c r="AD112" s="109" t="s">
        <v>4471</v>
      </c>
      <c r="AE112" s="110" t="s">
        <v>507</v>
      </c>
      <c r="AF112" s="109"/>
      <c r="AG112" s="138">
        <v>34873</v>
      </c>
      <c r="AH112" s="138">
        <v>35178</v>
      </c>
      <c r="AI112" s="138">
        <v>35208</v>
      </c>
      <c r="AJ112" s="109">
        <v>5071477</v>
      </c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</row>
    <row r="113" spans="1:51" ht="63.75" x14ac:dyDescent="0.25">
      <c r="A113" s="106">
        <v>167</v>
      </c>
      <c r="B113" s="106" t="s">
        <v>853</v>
      </c>
      <c r="C113" s="106" t="s">
        <v>103</v>
      </c>
      <c r="D113" s="106"/>
      <c r="E113" s="106" t="s">
        <v>540</v>
      </c>
      <c r="F113" s="106"/>
      <c r="G113" s="106"/>
      <c r="H113" s="106" t="s">
        <v>468</v>
      </c>
      <c r="I113" s="106" t="s">
        <v>3324</v>
      </c>
      <c r="J113" s="106" t="s">
        <v>3398</v>
      </c>
      <c r="K113" s="106"/>
      <c r="L113" s="106"/>
      <c r="M113" s="106">
        <v>22465</v>
      </c>
      <c r="N113" s="106" t="s">
        <v>3397</v>
      </c>
      <c r="O113" s="106">
        <v>74.394000000000005</v>
      </c>
      <c r="P113" s="107">
        <v>1166</v>
      </c>
      <c r="Q113" s="107">
        <v>86743.4</v>
      </c>
      <c r="R113" s="106">
        <v>0</v>
      </c>
      <c r="S113" s="107">
        <v>0</v>
      </c>
      <c r="T113" s="107">
        <v>0</v>
      </c>
      <c r="U113" s="106" t="s">
        <v>739</v>
      </c>
      <c r="V113" s="106" t="s">
        <v>7</v>
      </c>
      <c r="W113" s="106" t="s">
        <v>61</v>
      </c>
      <c r="X113" s="108">
        <v>1790</v>
      </c>
      <c r="Y113" s="108">
        <v>133165.26</v>
      </c>
      <c r="Z113" s="108">
        <v>46421.856</v>
      </c>
      <c r="AA113" s="109"/>
      <c r="AB113" s="109">
        <v>4097</v>
      </c>
      <c r="AC113" s="109" t="s">
        <v>4471</v>
      </c>
      <c r="AD113" s="109" t="s">
        <v>4471</v>
      </c>
      <c r="AE113" s="110" t="s">
        <v>507</v>
      </c>
      <c r="AF113" s="109"/>
      <c r="AG113" s="138">
        <v>34873</v>
      </c>
      <c r="AH113" s="138">
        <v>35178</v>
      </c>
      <c r="AI113" s="138">
        <v>35208</v>
      </c>
      <c r="AJ113" s="109">
        <v>5071477</v>
      </c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</row>
    <row r="114" spans="1:51" x14ac:dyDescent="0.25">
      <c r="A114" s="106">
        <v>168</v>
      </c>
      <c r="B114" s="106" t="s">
        <v>854</v>
      </c>
      <c r="C114" s="106" t="s">
        <v>103</v>
      </c>
      <c r="D114" s="106"/>
      <c r="E114" s="106" t="s">
        <v>540</v>
      </c>
      <c r="F114" s="106"/>
      <c r="G114" s="106"/>
      <c r="H114" s="106" t="s">
        <v>468</v>
      </c>
      <c r="I114" s="106"/>
      <c r="J114" s="106"/>
      <c r="K114" s="106"/>
      <c r="L114" s="106"/>
      <c r="M114" s="106">
        <v>22465</v>
      </c>
      <c r="N114" s="106" t="s">
        <v>3397</v>
      </c>
      <c r="O114" s="106">
        <v>9491.65</v>
      </c>
      <c r="P114" s="107">
        <v>1166</v>
      </c>
      <c r="Q114" s="107">
        <v>11067263.9</v>
      </c>
      <c r="R114" s="106">
        <v>0</v>
      </c>
      <c r="S114" s="107">
        <v>0</v>
      </c>
      <c r="T114" s="107">
        <v>0</v>
      </c>
      <c r="U114" s="106" t="s">
        <v>743</v>
      </c>
      <c r="V114" s="106" t="s">
        <v>7</v>
      </c>
      <c r="W114" s="106" t="s">
        <v>63</v>
      </c>
      <c r="X114" s="108"/>
      <c r="Y114" s="108">
        <v>0</v>
      </c>
      <c r="Z114" s="108"/>
      <c r="AA114" s="109" t="s">
        <v>4435</v>
      </c>
      <c r="AB114" s="109">
        <v>4097</v>
      </c>
      <c r="AC114" s="109"/>
      <c r="AD114" s="109"/>
      <c r="AE114" s="110" t="s">
        <v>4436</v>
      </c>
      <c r="AF114" s="109"/>
      <c r="AG114" s="138">
        <v>34873</v>
      </c>
      <c r="AH114" s="138">
        <v>35178</v>
      </c>
      <c r="AI114" s="138">
        <v>35208</v>
      </c>
      <c r="AJ114" s="109">
        <v>5071477</v>
      </c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</row>
    <row r="115" spans="1:51" x14ac:dyDescent="0.25">
      <c r="A115" s="106">
        <v>169</v>
      </c>
      <c r="B115" s="106" t="s">
        <v>855</v>
      </c>
      <c r="C115" s="106" t="s">
        <v>104</v>
      </c>
      <c r="D115" s="106"/>
      <c r="E115" s="106" t="s">
        <v>540</v>
      </c>
      <c r="F115" s="106"/>
      <c r="G115" s="106"/>
      <c r="H115" s="106" t="s">
        <v>509</v>
      </c>
      <c r="I115" s="106" t="s">
        <v>3324</v>
      </c>
      <c r="J115" s="106" t="s">
        <v>3399</v>
      </c>
      <c r="K115" s="106">
        <v>6828</v>
      </c>
      <c r="L115" s="106"/>
      <c r="M115" s="106">
        <v>22215</v>
      </c>
      <c r="N115" s="106" t="s">
        <v>3400</v>
      </c>
      <c r="O115" s="106">
        <v>1985.89</v>
      </c>
      <c r="P115" s="107">
        <v>1023</v>
      </c>
      <c r="Q115" s="107">
        <v>2031565.47</v>
      </c>
      <c r="R115" s="106">
        <v>0</v>
      </c>
      <c r="S115" s="107">
        <v>0</v>
      </c>
      <c r="T115" s="107">
        <v>0</v>
      </c>
      <c r="U115" s="106" t="s">
        <v>739</v>
      </c>
      <c r="V115" s="106" t="s">
        <v>7</v>
      </c>
      <c r="W115" s="106" t="s">
        <v>61</v>
      </c>
      <c r="X115" s="108">
        <v>1791</v>
      </c>
      <c r="Y115" s="108">
        <v>3556728.99</v>
      </c>
      <c r="Z115" s="108">
        <v>1525163.52</v>
      </c>
      <c r="AA115" s="109"/>
      <c r="AB115" s="109">
        <v>6058</v>
      </c>
      <c r="AC115" s="109"/>
      <c r="AD115" s="109"/>
      <c r="AE115" s="110" t="s">
        <v>507</v>
      </c>
      <c r="AF115" s="109"/>
      <c r="AG115" s="138">
        <v>35454</v>
      </c>
      <c r="AH115" s="138">
        <v>35541</v>
      </c>
      <c r="AI115" s="138">
        <v>35612</v>
      </c>
      <c r="AJ115" s="109">
        <v>5110225</v>
      </c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</row>
    <row r="116" spans="1:51" x14ac:dyDescent="0.25">
      <c r="A116" s="106">
        <v>170</v>
      </c>
      <c r="B116" s="106" t="s">
        <v>856</v>
      </c>
      <c r="C116" s="106" t="s">
        <v>104</v>
      </c>
      <c r="D116" s="106"/>
      <c r="E116" s="106" t="s">
        <v>540</v>
      </c>
      <c r="F116" s="106"/>
      <c r="G116" s="106"/>
      <c r="H116" s="106" t="s">
        <v>509</v>
      </c>
      <c r="I116" s="106" t="s">
        <v>3323</v>
      </c>
      <c r="J116" s="106" t="s">
        <v>3399</v>
      </c>
      <c r="K116" s="106"/>
      <c r="L116" s="106"/>
      <c r="M116" s="106">
        <v>22215</v>
      </c>
      <c r="N116" s="106" t="s">
        <v>3400</v>
      </c>
      <c r="O116" s="106">
        <v>132.1</v>
      </c>
      <c r="P116" s="107">
        <v>1023</v>
      </c>
      <c r="Q116" s="107">
        <v>135138.29999999999</v>
      </c>
      <c r="R116" s="106">
        <v>0</v>
      </c>
      <c r="S116" s="107">
        <v>0</v>
      </c>
      <c r="T116" s="107">
        <v>0</v>
      </c>
      <c r="U116" s="106" t="s">
        <v>749</v>
      </c>
      <c r="V116" s="106" t="s">
        <v>7</v>
      </c>
      <c r="W116" s="106" t="s">
        <v>64</v>
      </c>
      <c r="X116" s="108">
        <v>1791</v>
      </c>
      <c r="Y116" s="108">
        <v>236591.09999999998</v>
      </c>
      <c r="Z116" s="108">
        <v>101452.79999999999</v>
      </c>
      <c r="AA116" s="109"/>
      <c r="AB116" s="109">
        <v>6058</v>
      </c>
      <c r="AC116" s="109"/>
      <c r="AD116" s="109"/>
      <c r="AE116" s="110" t="s">
        <v>510</v>
      </c>
      <c r="AF116" s="109"/>
      <c r="AG116" s="138">
        <v>35454</v>
      </c>
      <c r="AH116" s="138">
        <v>35541</v>
      </c>
      <c r="AI116" s="138">
        <v>35566</v>
      </c>
      <c r="AJ116" s="109">
        <v>5106472</v>
      </c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</row>
    <row r="117" spans="1:51" x14ac:dyDescent="0.25">
      <c r="A117" s="106">
        <v>171</v>
      </c>
      <c r="B117" s="106" t="s">
        <v>857</v>
      </c>
      <c r="C117" s="106" t="s">
        <v>104</v>
      </c>
      <c r="D117" s="106"/>
      <c r="E117" s="106" t="s">
        <v>540</v>
      </c>
      <c r="F117" s="106"/>
      <c r="G117" s="106"/>
      <c r="H117" s="106" t="s">
        <v>509</v>
      </c>
      <c r="I117" s="106" t="s">
        <v>3324</v>
      </c>
      <c r="J117" s="106" t="s">
        <v>3401</v>
      </c>
      <c r="K117" s="106"/>
      <c r="L117" s="106"/>
      <c r="M117" s="106">
        <v>22215</v>
      </c>
      <c r="N117" s="106" t="s">
        <v>3400</v>
      </c>
      <c r="O117" s="106">
        <v>916.63</v>
      </c>
      <c r="P117" s="107">
        <v>1023</v>
      </c>
      <c r="Q117" s="107">
        <v>937712.49</v>
      </c>
      <c r="R117" s="106">
        <v>0</v>
      </c>
      <c r="S117" s="107">
        <v>0</v>
      </c>
      <c r="T117" s="107">
        <v>0</v>
      </c>
      <c r="U117" s="106" t="s">
        <v>749</v>
      </c>
      <c r="V117" s="106" t="s">
        <v>7</v>
      </c>
      <c r="W117" s="106" t="s">
        <v>64</v>
      </c>
      <c r="X117" s="108">
        <v>1791</v>
      </c>
      <c r="Y117" s="108">
        <v>1641684.33</v>
      </c>
      <c r="Z117" s="108">
        <v>703971.84000000008</v>
      </c>
      <c r="AA117" s="109"/>
      <c r="AB117" s="109">
        <v>6058</v>
      </c>
      <c r="AC117" s="109"/>
      <c r="AD117" s="109"/>
      <c r="AE117" s="110" t="s">
        <v>510</v>
      </c>
      <c r="AF117" s="109"/>
      <c r="AG117" s="138">
        <v>35454</v>
      </c>
      <c r="AH117" s="138">
        <v>35541</v>
      </c>
      <c r="AI117" s="138">
        <v>35566</v>
      </c>
      <c r="AJ117" s="109">
        <v>5106472</v>
      </c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</row>
    <row r="118" spans="1:51" x14ac:dyDescent="0.25">
      <c r="A118" s="106">
        <v>172</v>
      </c>
      <c r="B118" s="106" t="s">
        <v>858</v>
      </c>
      <c r="C118" s="106" t="s">
        <v>104</v>
      </c>
      <c r="D118" s="106"/>
      <c r="E118" s="106" t="s">
        <v>540</v>
      </c>
      <c r="F118" s="106"/>
      <c r="G118" s="106"/>
      <c r="H118" s="106" t="s">
        <v>509</v>
      </c>
      <c r="I118" s="106" t="s">
        <v>3324</v>
      </c>
      <c r="J118" s="106" t="s">
        <v>3399</v>
      </c>
      <c r="K118" s="106"/>
      <c r="L118" s="106"/>
      <c r="M118" s="106">
        <v>22215</v>
      </c>
      <c r="N118" s="106" t="s">
        <v>3400</v>
      </c>
      <c r="O118" s="106">
        <v>415.58</v>
      </c>
      <c r="P118" s="107">
        <v>1023</v>
      </c>
      <c r="Q118" s="107">
        <v>425138.34</v>
      </c>
      <c r="R118" s="106">
        <v>0</v>
      </c>
      <c r="S118" s="107">
        <v>0</v>
      </c>
      <c r="T118" s="107">
        <v>0</v>
      </c>
      <c r="U118" s="106" t="s">
        <v>767</v>
      </c>
      <c r="V118" s="106" t="s">
        <v>7</v>
      </c>
      <c r="W118" s="106" t="s">
        <v>65</v>
      </c>
      <c r="X118" s="108">
        <v>1791</v>
      </c>
      <c r="Y118" s="108">
        <v>744303.78</v>
      </c>
      <c r="Z118" s="108">
        <v>319165.44000000006</v>
      </c>
      <c r="AA118" s="109"/>
      <c r="AB118" s="109">
        <v>6058</v>
      </c>
      <c r="AC118" s="109"/>
      <c r="AD118" s="109"/>
      <c r="AE118" s="110" t="s">
        <v>516</v>
      </c>
      <c r="AF118" s="109"/>
      <c r="AG118" s="138">
        <v>35454</v>
      </c>
      <c r="AH118" s="138">
        <v>35541</v>
      </c>
      <c r="AI118" s="138">
        <v>35566</v>
      </c>
      <c r="AJ118" s="109">
        <v>5106472</v>
      </c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</row>
    <row r="119" spans="1:51" ht="76.5" x14ac:dyDescent="0.25">
      <c r="A119" s="106">
        <v>173</v>
      </c>
      <c r="B119" s="106" t="s">
        <v>859</v>
      </c>
      <c r="C119" s="106" t="s">
        <v>104</v>
      </c>
      <c r="D119" s="106" t="s">
        <v>606</v>
      </c>
      <c r="E119" s="106" t="s">
        <v>545</v>
      </c>
      <c r="F119" s="106" t="s">
        <v>545</v>
      </c>
      <c r="G119" s="106" t="s">
        <v>707</v>
      </c>
      <c r="H119" s="106" t="s">
        <v>509</v>
      </c>
      <c r="I119" s="106" t="s">
        <v>3324</v>
      </c>
      <c r="J119" s="106" t="s">
        <v>3399</v>
      </c>
      <c r="K119" s="106">
        <v>4513</v>
      </c>
      <c r="L119" s="106"/>
      <c r="M119" s="106">
        <v>22207</v>
      </c>
      <c r="N119" s="106" t="s">
        <v>3400</v>
      </c>
      <c r="O119" s="106">
        <v>5952.5290000000005</v>
      </c>
      <c r="P119" s="107">
        <v>1023</v>
      </c>
      <c r="Q119" s="107">
        <v>6089437.1699999999</v>
      </c>
      <c r="R119" s="106">
        <v>0</v>
      </c>
      <c r="S119" s="107">
        <v>0</v>
      </c>
      <c r="T119" s="107">
        <v>0</v>
      </c>
      <c r="U119" s="106" t="s">
        <v>741</v>
      </c>
      <c r="V119" s="106" t="s">
        <v>8</v>
      </c>
      <c r="W119" s="106" t="s">
        <v>62</v>
      </c>
      <c r="X119" s="108">
        <v>1791</v>
      </c>
      <c r="Y119" s="108">
        <v>10660979.439000001</v>
      </c>
      <c r="Z119" s="108">
        <v>4571542.2720000008</v>
      </c>
      <c r="AA119" s="109"/>
      <c r="AB119" s="109">
        <v>6058</v>
      </c>
      <c r="AC119" s="109"/>
      <c r="AD119" s="109"/>
      <c r="AE119" s="110" t="s">
        <v>473</v>
      </c>
      <c r="AF119" s="109" t="s">
        <v>4462</v>
      </c>
      <c r="AG119" s="138">
        <v>35454</v>
      </c>
      <c r="AH119" s="138">
        <v>35541</v>
      </c>
      <c r="AI119" s="138">
        <v>38608</v>
      </c>
      <c r="AJ119" s="109">
        <v>5437147</v>
      </c>
      <c r="AK119" s="109">
        <v>1153279</v>
      </c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</row>
    <row r="120" spans="1:51" x14ac:dyDescent="0.25">
      <c r="A120" s="106">
        <v>174</v>
      </c>
      <c r="B120" s="106" t="s">
        <v>786</v>
      </c>
      <c r="C120" s="106" t="s">
        <v>104</v>
      </c>
      <c r="D120" s="106"/>
      <c r="E120" s="106" t="s">
        <v>540</v>
      </c>
      <c r="F120" s="106"/>
      <c r="G120" s="106"/>
      <c r="H120" s="106" t="s">
        <v>509</v>
      </c>
      <c r="I120" s="106"/>
      <c r="J120" s="106"/>
      <c r="K120" s="106"/>
      <c r="L120" s="106"/>
      <c r="M120" s="106">
        <v>22207</v>
      </c>
      <c r="N120" s="106" t="s">
        <v>3400</v>
      </c>
      <c r="O120" s="106">
        <v>10415.61</v>
      </c>
      <c r="P120" s="107">
        <v>1023</v>
      </c>
      <c r="Q120" s="107">
        <v>10655169.029999999</v>
      </c>
      <c r="R120" s="106">
        <v>0</v>
      </c>
      <c r="S120" s="107">
        <v>0</v>
      </c>
      <c r="T120" s="107">
        <v>0</v>
      </c>
      <c r="U120" s="106" t="s">
        <v>743</v>
      </c>
      <c r="V120" s="106" t="s">
        <v>7</v>
      </c>
      <c r="W120" s="106" t="s">
        <v>63</v>
      </c>
      <c r="X120" s="108"/>
      <c r="Y120" s="108">
        <v>0</v>
      </c>
      <c r="Z120" s="108"/>
      <c r="AA120" s="109" t="s">
        <v>4435</v>
      </c>
      <c r="AB120" s="109">
        <v>6058</v>
      </c>
      <c r="AC120" s="109"/>
      <c r="AD120" s="109"/>
      <c r="AE120" s="110" t="s">
        <v>4436</v>
      </c>
      <c r="AF120" s="109"/>
      <c r="AG120" s="138">
        <v>35454</v>
      </c>
      <c r="AH120" s="138">
        <v>35541</v>
      </c>
      <c r="AI120" s="138">
        <v>35566</v>
      </c>
      <c r="AJ120" s="109">
        <v>5106472</v>
      </c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</row>
    <row r="121" spans="1:51" ht="25.5" x14ac:dyDescent="0.25">
      <c r="A121" s="106">
        <v>175</v>
      </c>
      <c r="B121" s="106" t="s">
        <v>860</v>
      </c>
      <c r="C121" s="106" t="s">
        <v>105</v>
      </c>
      <c r="D121" s="106"/>
      <c r="E121" s="106" t="s">
        <v>540</v>
      </c>
      <c r="F121" s="106"/>
      <c r="G121" s="106"/>
      <c r="H121" s="106" t="s">
        <v>509</v>
      </c>
      <c r="I121" s="106" t="s">
        <v>3328</v>
      </c>
      <c r="J121" s="106" t="s">
        <v>3402</v>
      </c>
      <c r="K121" s="106"/>
      <c r="L121" s="106"/>
      <c r="M121" s="106">
        <v>22000</v>
      </c>
      <c r="N121" s="106" t="s">
        <v>105</v>
      </c>
      <c r="O121" s="106">
        <v>284</v>
      </c>
      <c r="P121" s="107">
        <v>1327.7</v>
      </c>
      <c r="Q121" s="107">
        <v>377066.8</v>
      </c>
      <c r="R121" s="106">
        <v>0</v>
      </c>
      <c r="S121" s="107">
        <v>0</v>
      </c>
      <c r="T121" s="107">
        <v>0</v>
      </c>
      <c r="U121" s="106" t="s">
        <v>739</v>
      </c>
      <c r="V121" s="106" t="s">
        <v>7</v>
      </c>
      <c r="W121" s="106" t="s">
        <v>61</v>
      </c>
      <c r="X121" s="108">
        <v>1810</v>
      </c>
      <c r="Y121" s="108">
        <v>514040</v>
      </c>
      <c r="Z121" s="108">
        <v>136973.20000000001</v>
      </c>
      <c r="AA121" s="109"/>
      <c r="AB121" s="109">
        <v>6017</v>
      </c>
      <c r="AC121" s="109"/>
      <c r="AD121" s="109"/>
      <c r="AE121" s="110" t="s">
        <v>507</v>
      </c>
      <c r="AF121" s="109"/>
      <c r="AG121" s="138">
        <v>32801</v>
      </c>
      <c r="AH121" s="138">
        <v>35303</v>
      </c>
      <c r="AI121" s="138">
        <v>35564</v>
      </c>
      <c r="AJ121" s="109">
        <v>5106253</v>
      </c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</row>
    <row r="122" spans="1:51" ht="25.5" x14ac:dyDescent="0.25">
      <c r="A122" s="106">
        <v>176</v>
      </c>
      <c r="B122" s="106" t="s">
        <v>786</v>
      </c>
      <c r="C122" s="106" t="s">
        <v>105</v>
      </c>
      <c r="D122" s="106"/>
      <c r="E122" s="106" t="s">
        <v>540</v>
      </c>
      <c r="F122" s="106"/>
      <c r="G122" s="106"/>
      <c r="H122" s="106" t="s">
        <v>509</v>
      </c>
      <c r="I122" s="106"/>
      <c r="J122" s="106"/>
      <c r="K122" s="106"/>
      <c r="L122" s="106"/>
      <c r="M122" s="106">
        <v>22000</v>
      </c>
      <c r="N122" s="106" t="s">
        <v>105</v>
      </c>
      <c r="O122" s="106">
        <v>2643.7939999999999</v>
      </c>
      <c r="P122" s="107">
        <v>1327.7</v>
      </c>
      <c r="Q122" s="107">
        <v>3510165.29</v>
      </c>
      <c r="R122" s="106">
        <v>0</v>
      </c>
      <c r="S122" s="107">
        <v>0</v>
      </c>
      <c r="T122" s="107">
        <v>0</v>
      </c>
      <c r="U122" s="106" t="s">
        <v>743</v>
      </c>
      <c r="V122" s="106" t="s">
        <v>7</v>
      </c>
      <c r="W122" s="106" t="s">
        <v>63</v>
      </c>
      <c r="X122" s="108"/>
      <c r="Y122" s="108">
        <v>0</v>
      </c>
      <c r="Z122" s="108"/>
      <c r="AA122" s="109" t="s">
        <v>4435</v>
      </c>
      <c r="AB122" s="109">
        <v>6017</v>
      </c>
      <c r="AC122" s="109"/>
      <c r="AD122" s="109"/>
      <c r="AE122" s="110" t="s">
        <v>4436</v>
      </c>
      <c r="AF122" s="109"/>
      <c r="AG122" s="138">
        <v>32801</v>
      </c>
      <c r="AH122" s="138">
        <v>35303</v>
      </c>
      <c r="AI122" s="138">
        <v>35564</v>
      </c>
      <c r="AJ122" s="109">
        <v>5106253</v>
      </c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</row>
    <row r="123" spans="1:51" ht="395.25" x14ac:dyDescent="0.25">
      <c r="A123" s="106">
        <v>177</v>
      </c>
      <c r="B123" s="106" t="s">
        <v>861</v>
      </c>
      <c r="C123" s="106" t="s">
        <v>106</v>
      </c>
      <c r="D123" s="106"/>
      <c r="E123" s="106" t="s">
        <v>540</v>
      </c>
      <c r="F123" s="106"/>
      <c r="G123" s="106"/>
      <c r="H123" s="106" t="s">
        <v>464</v>
      </c>
      <c r="I123" s="106" t="s">
        <v>3323</v>
      </c>
      <c r="J123" s="106" t="s">
        <v>3403</v>
      </c>
      <c r="K123" s="106">
        <v>26</v>
      </c>
      <c r="L123" s="106"/>
      <c r="M123" s="106">
        <v>25536</v>
      </c>
      <c r="N123" s="106" t="s">
        <v>106</v>
      </c>
      <c r="O123" s="106">
        <v>4781.13</v>
      </c>
      <c r="P123" s="107">
        <v>1109.9000000000001</v>
      </c>
      <c r="Q123" s="107">
        <v>5306576.1900000004</v>
      </c>
      <c r="R123" s="106">
        <v>0</v>
      </c>
      <c r="S123" s="107">
        <v>0</v>
      </c>
      <c r="T123" s="107">
        <v>0</v>
      </c>
      <c r="U123" s="106" t="s">
        <v>739</v>
      </c>
      <c r="V123" s="106" t="s">
        <v>7</v>
      </c>
      <c r="W123" s="106" t="s">
        <v>61</v>
      </c>
      <c r="X123" s="108">
        <v>1998</v>
      </c>
      <c r="Y123" s="108">
        <v>9552697.7400000002</v>
      </c>
      <c r="Z123" s="108">
        <v>4246121.5529999994</v>
      </c>
      <c r="AA123" s="109"/>
      <c r="AB123" s="109">
        <v>1014</v>
      </c>
      <c r="AC123" s="109" t="s">
        <v>4472</v>
      </c>
      <c r="AD123" s="109" t="s">
        <v>4473</v>
      </c>
      <c r="AE123" s="110" t="s">
        <v>507</v>
      </c>
      <c r="AF123" s="109"/>
      <c r="AG123" s="138">
        <v>35013</v>
      </c>
      <c r="AH123" s="138">
        <v>35094</v>
      </c>
      <c r="AI123" s="138">
        <v>35499</v>
      </c>
      <c r="AJ123" s="109">
        <v>5101654</v>
      </c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</row>
    <row r="124" spans="1:51" x14ac:dyDescent="0.25">
      <c r="A124" s="106">
        <v>178</v>
      </c>
      <c r="B124" s="106" t="s">
        <v>862</v>
      </c>
      <c r="C124" s="106" t="s">
        <v>106</v>
      </c>
      <c r="D124" s="106"/>
      <c r="E124" s="106" t="s">
        <v>540</v>
      </c>
      <c r="F124" s="106"/>
      <c r="G124" s="106"/>
      <c r="H124" s="106" t="s">
        <v>464</v>
      </c>
      <c r="I124" s="106" t="s">
        <v>3323</v>
      </c>
      <c r="J124" s="106" t="s">
        <v>3404</v>
      </c>
      <c r="K124" s="106">
        <v>3865</v>
      </c>
      <c r="L124" s="106"/>
      <c r="M124" s="106">
        <v>25536</v>
      </c>
      <c r="N124" s="106" t="s">
        <v>106</v>
      </c>
      <c r="O124" s="106">
        <v>25624.17</v>
      </c>
      <c r="P124" s="107">
        <v>1109.9000000000001</v>
      </c>
      <c r="Q124" s="107">
        <v>28440266.280000001</v>
      </c>
      <c r="R124" s="106">
        <v>0</v>
      </c>
      <c r="S124" s="107">
        <v>0</v>
      </c>
      <c r="T124" s="107">
        <v>0</v>
      </c>
      <c r="U124" s="106" t="s">
        <v>797</v>
      </c>
      <c r="V124" s="106" t="s">
        <v>7</v>
      </c>
      <c r="W124" s="106" t="s">
        <v>67</v>
      </c>
      <c r="X124" s="108">
        <v>1998</v>
      </c>
      <c r="Y124" s="108">
        <v>51197091.659999996</v>
      </c>
      <c r="Z124" s="108">
        <v>22756825.376999997</v>
      </c>
      <c r="AA124" s="109"/>
      <c r="AB124" s="109">
        <v>1014</v>
      </c>
      <c r="AC124" s="109"/>
      <c r="AD124" s="109"/>
      <c r="AE124" s="110" t="s">
        <v>516</v>
      </c>
      <c r="AF124" s="109"/>
      <c r="AG124" s="138">
        <v>35013</v>
      </c>
      <c r="AH124" s="138">
        <v>35094</v>
      </c>
      <c r="AI124" s="138">
        <v>38890</v>
      </c>
      <c r="AJ124" s="109">
        <v>5476556</v>
      </c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</row>
    <row r="125" spans="1:51" x14ac:dyDescent="0.25">
      <c r="A125" s="106">
        <v>179</v>
      </c>
      <c r="B125" s="106" t="s">
        <v>863</v>
      </c>
      <c r="C125" s="106" t="s">
        <v>106</v>
      </c>
      <c r="D125" s="106"/>
      <c r="E125" s="106" t="s">
        <v>540</v>
      </c>
      <c r="F125" s="106"/>
      <c r="G125" s="106"/>
      <c r="H125" s="106" t="s">
        <v>464</v>
      </c>
      <c r="I125" s="106" t="s">
        <v>3323</v>
      </c>
      <c r="J125" s="106" t="s">
        <v>3404</v>
      </c>
      <c r="K125" s="106">
        <v>3900</v>
      </c>
      <c r="L125" s="106"/>
      <c r="M125" s="106">
        <v>25536</v>
      </c>
      <c r="N125" s="106" t="s">
        <v>106</v>
      </c>
      <c r="O125" s="106">
        <v>2321.9299999999998</v>
      </c>
      <c r="P125" s="107">
        <v>1109.9000000000001</v>
      </c>
      <c r="Q125" s="107">
        <v>2577110.11</v>
      </c>
      <c r="R125" s="106">
        <v>0</v>
      </c>
      <c r="S125" s="107">
        <v>0</v>
      </c>
      <c r="T125" s="107">
        <v>0</v>
      </c>
      <c r="U125" s="106" t="s">
        <v>797</v>
      </c>
      <c r="V125" s="106" t="s">
        <v>7</v>
      </c>
      <c r="W125" s="106" t="s">
        <v>67</v>
      </c>
      <c r="X125" s="108">
        <v>1998</v>
      </c>
      <c r="Y125" s="108">
        <v>4639216.1399999997</v>
      </c>
      <c r="Z125" s="108">
        <v>2062106.0329999998</v>
      </c>
      <c r="AA125" s="109"/>
      <c r="AB125" s="109">
        <v>1014</v>
      </c>
      <c r="AC125" s="109"/>
      <c r="AD125" s="109"/>
      <c r="AE125" s="110" t="s">
        <v>516</v>
      </c>
      <c r="AF125" s="109"/>
      <c r="AG125" s="138">
        <v>35013</v>
      </c>
      <c r="AH125" s="138">
        <v>35094</v>
      </c>
      <c r="AI125" s="138">
        <v>39366</v>
      </c>
      <c r="AJ125" s="109">
        <v>5555976</v>
      </c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</row>
    <row r="126" spans="1:51" x14ac:dyDescent="0.25">
      <c r="A126" s="106">
        <v>180</v>
      </c>
      <c r="B126" s="106" t="s">
        <v>864</v>
      </c>
      <c r="C126" s="106" t="s">
        <v>106</v>
      </c>
      <c r="D126" s="106"/>
      <c r="E126" s="106" t="s">
        <v>540</v>
      </c>
      <c r="F126" s="106"/>
      <c r="G126" s="106"/>
      <c r="H126" s="106" t="s">
        <v>464</v>
      </c>
      <c r="I126" s="106" t="s">
        <v>3323</v>
      </c>
      <c r="J126" s="106" t="s">
        <v>3405</v>
      </c>
      <c r="K126" s="106"/>
      <c r="L126" s="106"/>
      <c r="M126" s="106">
        <v>25536</v>
      </c>
      <c r="N126" s="106" t="s">
        <v>106</v>
      </c>
      <c r="O126" s="106">
        <v>5728.07</v>
      </c>
      <c r="P126" s="107">
        <v>1109.9000000000001</v>
      </c>
      <c r="Q126" s="107">
        <v>6357584.8899999997</v>
      </c>
      <c r="R126" s="106">
        <v>0</v>
      </c>
      <c r="S126" s="107">
        <v>0</v>
      </c>
      <c r="T126" s="107">
        <v>0</v>
      </c>
      <c r="U126" s="106" t="s">
        <v>797</v>
      </c>
      <c r="V126" s="106" t="s">
        <v>7</v>
      </c>
      <c r="W126" s="106" t="s">
        <v>67</v>
      </c>
      <c r="X126" s="108">
        <v>1998</v>
      </c>
      <c r="Y126" s="108">
        <v>11444683.859999999</v>
      </c>
      <c r="Z126" s="108">
        <v>5087098.9669999992</v>
      </c>
      <c r="AA126" s="109"/>
      <c r="AB126" s="109">
        <v>1014</v>
      </c>
      <c r="AC126" s="109"/>
      <c r="AD126" s="109"/>
      <c r="AE126" s="110" t="s">
        <v>516</v>
      </c>
      <c r="AF126" s="109"/>
      <c r="AG126" s="138">
        <v>35013</v>
      </c>
      <c r="AH126" s="138">
        <v>35094</v>
      </c>
      <c r="AI126" s="138">
        <v>35612</v>
      </c>
      <c r="AJ126" s="109">
        <v>5110219</v>
      </c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</row>
    <row r="127" spans="1:51" x14ac:dyDescent="0.25">
      <c r="A127" s="106">
        <v>181</v>
      </c>
      <c r="B127" s="106" t="s">
        <v>865</v>
      </c>
      <c r="C127" s="106" t="s">
        <v>106</v>
      </c>
      <c r="D127" s="106"/>
      <c r="E127" s="106" t="s">
        <v>540</v>
      </c>
      <c r="F127" s="106"/>
      <c r="G127" s="106"/>
      <c r="H127" s="106" t="s">
        <v>464</v>
      </c>
      <c r="I127" s="106" t="s">
        <v>3323</v>
      </c>
      <c r="J127" s="106" t="s">
        <v>3406</v>
      </c>
      <c r="K127" s="106">
        <v>897</v>
      </c>
      <c r="L127" s="106"/>
      <c r="M127" s="106">
        <v>25536</v>
      </c>
      <c r="N127" s="106" t="s">
        <v>106</v>
      </c>
      <c r="O127" s="106">
        <v>638.34</v>
      </c>
      <c r="P127" s="107">
        <v>1109.9000000000001</v>
      </c>
      <c r="Q127" s="107">
        <v>708493.57</v>
      </c>
      <c r="R127" s="106">
        <v>0</v>
      </c>
      <c r="S127" s="107">
        <v>0</v>
      </c>
      <c r="T127" s="107">
        <v>0</v>
      </c>
      <c r="U127" s="106" t="s">
        <v>749</v>
      </c>
      <c r="V127" s="106" t="s">
        <v>7</v>
      </c>
      <c r="W127" s="106" t="s">
        <v>64</v>
      </c>
      <c r="X127" s="108">
        <v>1998</v>
      </c>
      <c r="Y127" s="108">
        <v>1275403.32</v>
      </c>
      <c r="Z127" s="108">
        <v>566909.75399999996</v>
      </c>
      <c r="AA127" s="109"/>
      <c r="AB127" s="109">
        <v>1014</v>
      </c>
      <c r="AC127" s="109"/>
      <c r="AD127" s="109"/>
      <c r="AE127" s="110" t="s">
        <v>510</v>
      </c>
      <c r="AF127" s="109"/>
      <c r="AG127" s="138">
        <v>35013</v>
      </c>
      <c r="AH127" s="138">
        <v>35094</v>
      </c>
      <c r="AI127" s="138">
        <v>35499</v>
      </c>
      <c r="AJ127" s="109">
        <v>5101654</v>
      </c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</row>
    <row r="128" spans="1:51" x14ac:dyDescent="0.25">
      <c r="A128" s="106">
        <v>182</v>
      </c>
      <c r="B128" s="106" t="s">
        <v>866</v>
      </c>
      <c r="C128" s="106" t="s">
        <v>106</v>
      </c>
      <c r="D128" s="106"/>
      <c r="E128" s="106" t="s">
        <v>540</v>
      </c>
      <c r="F128" s="106"/>
      <c r="G128" s="106"/>
      <c r="H128" s="106" t="s">
        <v>464</v>
      </c>
      <c r="I128" s="106"/>
      <c r="J128" s="106"/>
      <c r="K128" s="106"/>
      <c r="L128" s="106"/>
      <c r="M128" s="106">
        <v>25536</v>
      </c>
      <c r="N128" s="106" t="s">
        <v>106</v>
      </c>
      <c r="O128" s="106">
        <v>33008.44</v>
      </c>
      <c r="P128" s="107">
        <v>1109.9000000000001</v>
      </c>
      <c r="Q128" s="107">
        <v>36636067.560000002</v>
      </c>
      <c r="R128" s="106">
        <v>0</v>
      </c>
      <c r="S128" s="107">
        <v>0</v>
      </c>
      <c r="T128" s="107">
        <v>0</v>
      </c>
      <c r="U128" s="106" t="s">
        <v>743</v>
      </c>
      <c r="V128" s="106" t="s">
        <v>7</v>
      </c>
      <c r="W128" s="106" t="s">
        <v>63</v>
      </c>
      <c r="X128" s="108"/>
      <c r="Y128" s="108">
        <v>0</v>
      </c>
      <c r="Z128" s="108"/>
      <c r="AA128" s="109" t="s">
        <v>4435</v>
      </c>
      <c r="AB128" s="109">
        <v>1014</v>
      </c>
      <c r="AC128" s="109"/>
      <c r="AD128" s="109"/>
      <c r="AE128" s="110" t="s">
        <v>4436</v>
      </c>
      <c r="AF128" s="109"/>
      <c r="AG128" s="138">
        <v>35013</v>
      </c>
      <c r="AH128" s="138">
        <v>35094</v>
      </c>
      <c r="AI128" s="138">
        <v>35499</v>
      </c>
      <c r="AJ128" s="109">
        <v>5101654</v>
      </c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</row>
    <row r="129" spans="1:51" x14ac:dyDescent="0.25">
      <c r="A129" s="106">
        <v>183</v>
      </c>
      <c r="B129" s="106" t="s">
        <v>867</v>
      </c>
      <c r="C129" s="106" t="s">
        <v>100</v>
      </c>
      <c r="D129" s="106"/>
      <c r="E129" s="106" t="s">
        <v>540</v>
      </c>
      <c r="F129" s="106"/>
      <c r="G129" s="106"/>
      <c r="H129" s="106" t="s">
        <v>467</v>
      </c>
      <c r="I129" s="106" t="s">
        <v>3323</v>
      </c>
      <c r="J129" s="106" t="s">
        <v>3379</v>
      </c>
      <c r="K129" s="106">
        <v>23500</v>
      </c>
      <c r="L129" s="106"/>
      <c r="M129" s="106">
        <v>22205</v>
      </c>
      <c r="N129" s="106" t="s">
        <v>100</v>
      </c>
      <c r="O129" s="106">
        <v>5220.01</v>
      </c>
      <c r="P129" s="107">
        <v>1153.9000000000001</v>
      </c>
      <c r="Q129" s="107">
        <v>6023369.54</v>
      </c>
      <c r="R129" s="106">
        <v>0</v>
      </c>
      <c r="S129" s="107">
        <v>0</v>
      </c>
      <c r="T129" s="107">
        <v>0</v>
      </c>
      <c r="U129" s="106" t="s">
        <v>739</v>
      </c>
      <c r="V129" s="106" t="s">
        <v>7</v>
      </c>
      <c r="W129" s="106" t="s">
        <v>61</v>
      </c>
      <c r="X129" s="108">
        <v>1632</v>
      </c>
      <c r="Y129" s="108">
        <v>8519056.3200000003</v>
      </c>
      <c r="Z129" s="108">
        <v>2495686.7809999995</v>
      </c>
      <c r="AA129" s="109"/>
      <c r="AB129" s="109">
        <v>6065</v>
      </c>
      <c r="AC129" s="109"/>
      <c r="AD129" s="109"/>
      <c r="AE129" s="110" t="s">
        <v>507</v>
      </c>
      <c r="AF129" s="109"/>
      <c r="AG129" s="138">
        <v>35139</v>
      </c>
      <c r="AH129" s="138">
        <v>35436</v>
      </c>
      <c r="AI129" s="138">
        <v>35502</v>
      </c>
      <c r="AJ129" s="109">
        <v>5101966</v>
      </c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</row>
    <row r="130" spans="1:51" x14ac:dyDescent="0.25">
      <c r="A130" s="106">
        <v>184</v>
      </c>
      <c r="B130" s="106" t="s">
        <v>817</v>
      </c>
      <c r="C130" s="106" t="s">
        <v>107</v>
      </c>
      <c r="D130" s="106"/>
      <c r="E130" s="106" t="s">
        <v>540</v>
      </c>
      <c r="F130" s="106"/>
      <c r="G130" s="106"/>
      <c r="H130" s="106" t="s">
        <v>467</v>
      </c>
      <c r="I130" s="106"/>
      <c r="J130" s="106"/>
      <c r="K130" s="106"/>
      <c r="L130" s="106"/>
      <c r="M130" s="106">
        <v>22205</v>
      </c>
      <c r="N130" s="106" t="s">
        <v>107</v>
      </c>
      <c r="O130" s="106">
        <v>35245.449999999997</v>
      </c>
      <c r="P130" s="107">
        <v>1166</v>
      </c>
      <c r="Q130" s="107">
        <v>41096194.700000003</v>
      </c>
      <c r="R130" s="106">
        <v>0</v>
      </c>
      <c r="S130" s="107">
        <v>0</v>
      </c>
      <c r="T130" s="107">
        <v>0</v>
      </c>
      <c r="U130" s="106" t="s">
        <v>743</v>
      </c>
      <c r="V130" s="106" t="s">
        <v>7</v>
      </c>
      <c r="W130" s="106" t="s">
        <v>63</v>
      </c>
      <c r="X130" s="108"/>
      <c r="Y130" s="108">
        <v>0</v>
      </c>
      <c r="Z130" s="108"/>
      <c r="AA130" s="109" t="s">
        <v>4435</v>
      </c>
      <c r="AB130" s="109">
        <v>6064</v>
      </c>
      <c r="AC130" s="109"/>
      <c r="AD130" s="109"/>
      <c r="AE130" s="110" t="s">
        <v>4436</v>
      </c>
      <c r="AF130" s="109"/>
      <c r="AG130" s="138">
        <v>35139</v>
      </c>
      <c r="AH130" s="138">
        <v>35436</v>
      </c>
      <c r="AI130" s="138">
        <v>35502</v>
      </c>
      <c r="AJ130" s="109">
        <v>5101966</v>
      </c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</row>
    <row r="131" spans="1:51" x14ac:dyDescent="0.25">
      <c r="A131" s="106">
        <v>185</v>
      </c>
      <c r="B131" s="106" t="s">
        <v>817</v>
      </c>
      <c r="C131" s="106" t="s">
        <v>108</v>
      </c>
      <c r="D131" s="106"/>
      <c r="E131" s="106" t="s">
        <v>540</v>
      </c>
      <c r="F131" s="106"/>
      <c r="G131" s="106"/>
      <c r="H131" s="106" t="s">
        <v>467</v>
      </c>
      <c r="I131" s="106"/>
      <c r="J131" s="106"/>
      <c r="K131" s="106"/>
      <c r="L131" s="106"/>
      <c r="M131" s="106">
        <v>22205</v>
      </c>
      <c r="N131" s="106" t="s">
        <v>108</v>
      </c>
      <c r="O131" s="106">
        <v>16854.490000000002</v>
      </c>
      <c r="P131" s="107">
        <v>1166</v>
      </c>
      <c r="Q131" s="107">
        <v>19652335.34</v>
      </c>
      <c r="R131" s="106">
        <v>0</v>
      </c>
      <c r="S131" s="107">
        <v>0</v>
      </c>
      <c r="T131" s="107">
        <v>0</v>
      </c>
      <c r="U131" s="106" t="s">
        <v>743</v>
      </c>
      <c r="V131" s="106" t="s">
        <v>7</v>
      </c>
      <c r="W131" s="106" t="s">
        <v>63</v>
      </c>
      <c r="X131" s="108"/>
      <c r="Y131" s="108">
        <v>0</v>
      </c>
      <c r="Z131" s="108"/>
      <c r="AA131" s="109" t="s">
        <v>4435</v>
      </c>
      <c r="AB131" s="109">
        <v>6089</v>
      </c>
      <c r="AC131" s="109"/>
      <c r="AD131" s="109"/>
      <c r="AE131" s="110" t="s">
        <v>4436</v>
      </c>
      <c r="AF131" s="109"/>
      <c r="AG131" s="138">
        <v>35139</v>
      </c>
      <c r="AH131" s="138">
        <v>35436</v>
      </c>
      <c r="AI131" s="138">
        <v>35502</v>
      </c>
      <c r="AJ131" s="109">
        <v>5101966</v>
      </c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</row>
    <row r="132" spans="1:51" ht="25.5" x14ac:dyDescent="0.25">
      <c r="A132" s="106">
        <v>186</v>
      </c>
      <c r="B132" s="106" t="s">
        <v>868</v>
      </c>
      <c r="C132" s="106" t="s">
        <v>109</v>
      </c>
      <c r="D132" s="106" t="s">
        <v>607</v>
      </c>
      <c r="E132" s="106" t="s">
        <v>546</v>
      </c>
      <c r="F132" s="106"/>
      <c r="G132" s="106"/>
      <c r="H132" s="106" t="s">
        <v>472</v>
      </c>
      <c r="I132" s="106" t="s">
        <v>3324</v>
      </c>
      <c r="J132" s="106" t="s">
        <v>3407</v>
      </c>
      <c r="K132" s="106">
        <v>1350</v>
      </c>
      <c r="L132" s="106"/>
      <c r="M132" s="106">
        <v>22010</v>
      </c>
      <c r="N132" s="106" t="s">
        <v>607</v>
      </c>
      <c r="O132" s="106">
        <v>13974.6</v>
      </c>
      <c r="P132" s="107">
        <v>2729.83</v>
      </c>
      <c r="Q132" s="107">
        <v>38148282.32</v>
      </c>
      <c r="R132" s="106">
        <v>0</v>
      </c>
      <c r="S132" s="107">
        <v>0</v>
      </c>
      <c r="T132" s="107">
        <v>101437801.37</v>
      </c>
      <c r="U132" s="106" t="s">
        <v>819</v>
      </c>
      <c r="V132" s="106" t="s">
        <v>7</v>
      </c>
      <c r="W132" s="106" t="s">
        <v>68</v>
      </c>
      <c r="X132" s="108">
        <v>4207</v>
      </c>
      <c r="Y132" s="108">
        <v>58791142.200000003</v>
      </c>
      <c r="Z132" s="108">
        <v>0</v>
      </c>
      <c r="AA132" s="109"/>
      <c r="AB132" s="109" t="s">
        <v>4474</v>
      </c>
      <c r="AC132" s="109" t="s">
        <v>4475</v>
      </c>
      <c r="AD132" s="109" t="s">
        <v>4475</v>
      </c>
      <c r="AE132" s="110" t="s">
        <v>4447</v>
      </c>
      <c r="AF132" s="109"/>
      <c r="AG132" s="138">
        <v>27850</v>
      </c>
      <c r="AH132" s="138">
        <v>33456</v>
      </c>
      <c r="AI132" s="138">
        <v>33563</v>
      </c>
      <c r="AJ132" s="109">
        <v>83</v>
      </c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</row>
    <row r="133" spans="1:51" ht="25.5" x14ac:dyDescent="0.25">
      <c r="A133" s="106">
        <v>187</v>
      </c>
      <c r="B133" s="106" t="s">
        <v>869</v>
      </c>
      <c r="C133" s="106" t="s">
        <v>110</v>
      </c>
      <c r="D133" s="106" t="s">
        <v>608</v>
      </c>
      <c r="E133" s="106" t="s">
        <v>547</v>
      </c>
      <c r="F133" s="106"/>
      <c r="G133" s="106"/>
      <c r="H133" s="106" t="s">
        <v>472</v>
      </c>
      <c r="I133" s="106" t="s">
        <v>3323</v>
      </c>
      <c r="J133" s="106" t="s">
        <v>3408</v>
      </c>
      <c r="K133" s="106">
        <v>8099</v>
      </c>
      <c r="L133" s="106"/>
      <c r="M133" s="106">
        <v>22000</v>
      </c>
      <c r="N133" s="106" t="s">
        <v>608</v>
      </c>
      <c r="O133" s="106">
        <v>2191</v>
      </c>
      <c r="P133" s="107">
        <v>5770</v>
      </c>
      <c r="Q133" s="107">
        <v>12642070</v>
      </c>
      <c r="R133" s="106">
        <v>2191</v>
      </c>
      <c r="S133" s="107">
        <v>771.61</v>
      </c>
      <c r="T133" s="107">
        <v>5582897.3700000001</v>
      </c>
      <c r="U133" s="106" t="s">
        <v>870</v>
      </c>
      <c r="V133" s="106" t="s">
        <v>7</v>
      </c>
      <c r="W133" s="106" t="s">
        <v>70</v>
      </c>
      <c r="X133" s="108">
        <v>4900</v>
      </c>
      <c r="Y133" s="108">
        <v>10735900</v>
      </c>
      <c r="Z133" s="108">
        <v>-1906170</v>
      </c>
      <c r="AA133" s="109"/>
      <c r="AB133" s="109" t="s">
        <v>4476</v>
      </c>
      <c r="AC133" s="109"/>
      <c r="AD133" s="109"/>
      <c r="AE133" s="110" t="s">
        <v>4440</v>
      </c>
      <c r="AF133" s="109"/>
      <c r="AG133" s="138">
        <v>24025</v>
      </c>
      <c r="AH133" s="138">
        <v>24002</v>
      </c>
      <c r="AI133" s="138">
        <v>25344</v>
      </c>
      <c r="AJ133" s="109">
        <v>24428</v>
      </c>
      <c r="AK133" s="109">
        <v>945754</v>
      </c>
      <c r="AL133" s="109" t="s">
        <v>4477</v>
      </c>
      <c r="AM133" s="109"/>
      <c r="AN133" s="109"/>
      <c r="AO133" s="109"/>
      <c r="AP133" s="109"/>
      <c r="AQ133" s="109"/>
      <c r="AR133" s="109" t="s">
        <v>4478</v>
      </c>
      <c r="AS133" s="109" t="s">
        <v>4479</v>
      </c>
      <c r="AT133" s="109"/>
      <c r="AU133" s="109"/>
      <c r="AV133" s="109"/>
      <c r="AW133" s="109"/>
      <c r="AX133" s="109"/>
      <c r="AY133" s="109"/>
    </row>
    <row r="134" spans="1:51" ht="38.25" x14ac:dyDescent="0.25">
      <c r="A134" s="106">
        <v>188</v>
      </c>
      <c r="B134" s="106" t="s">
        <v>871</v>
      </c>
      <c r="C134" s="106" t="s">
        <v>111</v>
      </c>
      <c r="D134" s="106" t="s">
        <v>609</v>
      </c>
      <c r="E134" s="106" t="s">
        <v>548</v>
      </c>
      <c r="F134" s="106"/>
      <c r="G134" s="106"/>
      <c r="H134" s="106" t="s">
        <v>472</v>
      </c>
      <c r="I134" s="106" t="s">
        <v>3323</v>
      </c>
      <c r="J134" s="106" t="s">
        <v>3409</v>
      </c>
      <c r="K134" s="106">
        <v>1616</v>
      </c>
      <c r="L134" s="106"/>
      <c r="M134" s="106">
        <v>22000</v>
      </c>
      <c r="N134" s="106" t="s">
        <v>3410</v>
      </c>
      <c r="O134" s="106">
        <v>3008</v>
      </c>
      <c r="P134" s="107">
        <v>8800</v>
      </c>
      <c r="Q134" s="107">
        <v>26470400</v>
      </c>
      <c r="R134" s="106">
        <v>0</v>
      </c>
      <c r="S134" s="107">
        <v>0</v>
      </c>
      <c r="T134" s="107">
        <v>0</v>
      </c>
      <c r="U134" s="106" t="s">
        <v>741</v>
      </c>
      <c r="V134" s="106" t="s">
        <v>7</v>
      </c>
      <c r="W134" s="106" t="s">
        <v>62</v>
      </c>
      <c r="X134" s="108">
        <v>3666</v>
      </c>
      <c r="Y134" s="108">
        <v>11027328</v>
      </c>
      <c r="Z134" s="108">
        <v>-15443072</v>
      </c>
      <c r="AA134" s="109"/>
      <c r="AB134" s="109" t="s">
        <v>4480</v>
      </c>
      <c r="AC134" s="109" t="s">
        <v>4475</v>
      </c>
      <c r="AD134" s="109" t="s">
        <v>4475</v>
      </c>
      <c r="AE134" s="110" t="s">
        <v>4481</v>
      </c>
      <c r="AF134" s="109" t="s">
        <v>4482</v>
      </c>
      <c r="AG134" s="138">
        <v>24025</v>
      </c>
      <c r="AH134" s="138">
        <v>24002</v>
      </c>
      <c r="AI134" s="138">
        <v>25344</v>
      </c>
      <c r="AJ134" s="109">
        <v>24428</v>
      </c>
      <c r="AK134" s="109">
        <v>1220112</v>
      </c>
      <c r="AL134" s="109" t="s">
        <v>4477</v>
      </c>
      <c r="AM134" s="109"/>
      <c r="AN134" s="109"/>
      <c r="AO134" s="109"/>
      <c r="AP134" s="109"/>
      <c r="AQ134" s="109"/>
      <c r="AR134" s="109" t="s">
        <v>4478</v>
      </c>
      <c r="AS134" s="109" t="s">
        <v>4479</v>
      </c>
      <c r="AT134" s="109"/>
      <c r="AU134" s="109"/>
      <c r="AV134" s="109"/>
      <c r="AW134" s="109"/>
      <c r="AX134" s="109"/>
      <c r="AY134" s="109"/>
    </row>
    <row r="135" spans="1:51" ht="25.5" x14ac:dyDescent="0.25">
      <c r="A135" s="106">
        <v>190</v>
      </c>
      <c r="B135" s="106" t="s">
        <v>872</v>
      </c>
      <c r="C135" s="106" t="s">
        <v>112</v>
      </c>
      <c r="D135" s="106" t="s">
        <v>610</v>
      </c>
      <c r="E135" s="106" t="s">
        <v>549</v>
      </c>
      <c r="F135" s="106"/>
      <c r="G135" s="106"/>
      <c r="H135" s="106" t="s">
        <v>464</v>
      </c>
      <c r="I135" s="106" t="s">
        <v>3323</v>
      </c>
      <c r="J135" s="106" t="s">
        <v>3411</v>
      </c>
      <c r="K135" s="106">
        <v>1594</v>
      </c>
      <c r="L135" s="106"/>
      <c r="M135" s="106">
        <v>22534</v>
      </c>
      <c r="N135" s="106" t="s">
        <v>3412</v>
      </c>
      <c r="O135" s="106">
        <v>372.65</v>
      </c>
      <c r="P135" s="107">
        <v>1166</v>
      </c>
      <c r="Q135" s="107">
        <v>434509.9</v>
      </c>
      <c r="R135" s="106">
        <v>0</v>
      </c>
      <c r="S135" s="107">
        <v>0</v>
      </c>
      <c r="T135" s="107">
        <v>76967.070000000007</v>
      </c>
      <c r="U135" s="106" t="s">
        <v>873</v>
      </c>
      <c r="V135" s="106" t="s">
        <v>7</v>
      </c>
      <c r="W135" s="106" t="s">
        <v>71</v>
      </c>
      <c r="X135" s="108">
        <v>1848</v>
      </c>
      <c r="Y135" s="108">
        <v>688657.2</v>
      </c>
      <c r="Z135" s="108">
        <v>254147.3</v>
      </c>
      <c r="AA135" s="109"/>
      <c r="AB135" s="109">
        <v>1030</v>
      </c>
      <c r="AC135" s="109"/>
      <c r="AD135" s="109"/>
      <c r="AE135" s="110" t="s">
        <v>680</v>
      </c>
      <c r="AF135" s="109"/>
      <c r="AG135" s="138" t="s">
        <v>4483</v>
      </c>
      <c r="AH135" s="138">
        <v>20860</v>
      </c>
      <c r="AI135" s="138">
        <v>26952</v>
      </c>
      <c r="AJ135" s="109">
        <v>8811</v>
      </c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</row>
    <row r="136" spans="1:51" ht="25.5" x14ac:dyDescent="0.25">
      <c r="A136" s="106">
        <v>192</v>
      </c>
      <c r="B136" s="106" t="s">
        <v>874</v>
      </c>
      <c r="C136" s="106" t="s">
        <v>875</v>
      </c>
      <c r="D136" s="106" t="s">
        <v>611</v>
      </c>
      <c r="E136" s="106" t="s">
        <v>550</v>
      </c>
      <c r="F136" s="106" t="s">
        <v>612</v>
      </c>
      <c r="G136" s="106" t="s">
        <v>708</v>
      </c>
      <c r="H136" s="106" t="s">
        <v>465</v>
      </c>
      <c r="I136" s="106" t="s">
        <v>3329</v>
      </c>
      <c r="J136" s="106" t="s">
        <v>3413</v>
      </c>
      <c r="K136" s="106"/>
      <c r="L136" s="106"/>
      <c r="M136" s="106">
        <v>22563</v>
      </c>
      <c r="N136" s="106" t="s">
        <v>3414</v>
      </c>
      <c r="O136" s="106">
        <v>2907.35</v>
      </c>
      <c r="P136" s="107">
        <v>530.20000000000005</v>
      </c>
      <c r="Q136" s="107">
        <v>1541476.97</v>
      </c>
      <c r="R136" s="106">
        <v>0</v>
      </c>
      <c r="S136" s="107">
        <v>0</v>
      </c>
      <c r="T136" s="107">
        <v>187603.3</v>
      </c>
      <c r="U136" s="106" t="s">
        <v>819</v>
      </c>
      <c r="V136" s="106" t="s">
        <v>7</v>
      </c>
      <c r="W136" s="106" t="s">
        <v>68</v>
      </c>
      <c r="X136" s="108">
        <v>1232</v>
      </c>
      <c r="Y136" s="108">
        <v>3581855.1999999997</v>
      </c>
      <c r="Z136" s="108">
        <v>2040378.2299999997</v>
      </c>
      <c r="AA136" s="109"/>
      <c r="AB136" s="109">
        <v>2095</v>
      </c>
      <c r="AC136" s="109"/>
      <c r="AD136" s="109"/>
      <c r="AE136" s="110" t="s">
        <v>4447</v>
      </c>
      <c r="AF136" s="109"/>
      <c r="AG136" s="138">
        <v>24025</v>
      </c>
      <c r="AH136" s="138">
        <v>24002</v>
      </c>
      <c r="AI136" s="138">
        <v>25344</v>
      </c>
      <c r="AJ136" s="109">
        <v>22315</v>
      </c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</row>
    <row r="137" spans="1:51" ht="25.5" x14ac:dyDescent="0.25">
      <c r="A137" s="106">
        <v>194</v>
      </c>
      <c r="B137" s="106" t="s">
        <v>876</v>
      </c>
      <c r="C137" s="106" t="s">
        <v>113</v>
      </c>
      <c r="D137" s="106" t="s">
        <v>613</v>
      </c>
      <c r="E137" s="106" t="s">
        <v>551</v>
      </c>
      <c r="F137" s="106"/>
      <c r="G137" s="106"/>
      <c r="H137" s="106" t="s">
        <v>469</v>
      </c>
      <c r="I137" s="106" t="s">
        <v>3324</v>
      </c>
      <c r="J137" s="106" t="s">
        <v>3415</v>
      </c>
      <c r="K137" s="106">
        <v>14595</v>
      </c>
      <c r="L137" s="106"/>
      <c r="M137" s="106">
        <v>22117</v>
      </c>
      <c r="N137" s="106" t="s">
        <v>613</v>
      </c>
      <c r="O137" s="106">
        <v>2285.3000000000002</v>
      </c>
      <c r="P137" s="107">
        <v>1060</v>
      </c>
      <c r="Q137" s="107">
        <v>2422418</v>
      </c>
      <c r="R137" s="106">
        <v>1601</v>
      </c>
      <c r="S137" s="107">
        <v>0</v>
      </c>
      <c r="T137" s="107">
        <v>672181.67</v>
      </c>
      <c r="U137" s="106" t="s">
        <v>870</v>
      </c>
      <c r="V137" s="106" t="s">
        <v>7</v>
      </c>
      <c r="W137" s="106" t="s">
        <v>70</v>
      </c>
      <c r="X137" s="108">
        <v>1255</v>
      </c>
      <c r="Y137" s="108">
        <v>2868051.5</v>
      </c>
      <c r="Z137" s="108">
        <v>445633.5</v>
      </c>
      <c r="AA137" s="109"/>
      <c r="AB137" s="109">
        <v>5034</v>
      </c>
      <c r="AC137" s="109"/>
      <c r="AD137" s="109"/>
      <c r="AE137" s="110" t="s">
        <v>4440</v>
      </c>
      <c r="AF137" s="109"/>
      <c r="AG137" s="138" t="s">
        <v>4483</v>
      </c>
      <c r="AH137" s="138">
        <v>21066</v>
      </c>
      <c r="AI137" s="138">
        <v>36209</v>
      </c>
      <c r="AJ137" s="109">
        <v>5166774</v>
      </c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</row>
    <row r="138" spans="1:51" ht="51" x14ac:dyDescent="0.25">
      <c r="A138" s="106">
        <v>195</v>
      </c>
      <c r="B138" s="106" t="s">
        <v>877</v>
      </c>
      <c r="C138" s="106" t="s">
        <v>114</v>
      </c>
      <c r="D138" s="106" t="s">
        <v>614</v>
      </c>
      <c r="E138" s="106" t="s">
        <v>551</v>
      </c>
      <c r="F138" s="106"/>
      <c r="G138" s="106"/>
      <c r="H138" s="106" t="s">
        <v>472</v>
      </c>
      <c r="I138" s="106" t="s">
        <v>3323</v>
      </c>
      <c r="J138" s="106" t="s">
        <v>3416</v>
      </c>
      <c r="K138" s="106">
        <v>288</v>
      </c>
      <c r="L138" s="106"/>
      <c r="M138" s="106">
        <v>22050</v>
      </c>
      <c r="N138" s="106" t="s">
        <v>614</v>
      </c>
      <c r="O138" s="106">
        <v>11862.33</v>
      </c>
      <c r="P138" s="107">
        <v>1035.0999999999999</v>
      </c>
      <c r="Q138" s="107">
        <v>12278697.779999999</v>
      </c>
      <c r="R138" s="106">
        <v>2982</v>
      </c>
      <c r="S138" s="107">
        <v>0</v>
      </c>
      <c r="T138" s="107">
        <v>802067.5</v>
      </c>
      <c r="U138" s="106" t="s">
        <v>870</v>
      </c>
      <c r="V138" s="106" t="s">
        <v>7</v>
      </c>
      <c r="W138" s="106" t="s">
        <v>70</v>
      </c>
      <c r="X138" s="108">
        <v>2038</v>
      </c>
      <c r="Y138" s="108">
        <v>24175428.539999999</v>
      </c>
      <c r="Z138" s="108">
        <v>11896730.757000001</v>
      </c>
      <c r="AA138" s="109"/>
      <c r="AB138" s="109">
        <v>3053</v>
      </c>
      <c r="AC138" s="109"/>
      <c r="AD138" s="109"/>
      <c r="AE138" s="110" t="s">
        <v>4440</v>
      </c>
      <c r="AF138" s="109"/>
      <c r="AG138" s="138">
        <v>24025</v>
      </c>
      <c r="AH138" s="138">
        <v>24002</v>
      </c>
      <c r="AI138" s="138">
        <v>25497</v>
      </c>
      <c r="AJ138" s="109">
        <v>24428</v>
      </c>
      <c r="AK138" s="109"/>
      <c r="AL138" s="109" t="s">
        <v>4477</v>
      </c>
      <c r="AM138" s="109"/>
      <c r="AN138" s="109"/>
      <c r="AO138" s="109"/>
      <c r="AP138" s="109"/>
      <c r="AQ138" s="109"/>
      <c r="AR138" s="109" t="s">
        <v>4478</v>
      </c>
      <c r="AS138" s="109" t="s">
        <v>4479</v>
      </c>
      <c r="AT138" s="109"/>
      <c r="AU138" s="109"/>
      <c r="AV138" s="109"/>
      <c r="AW138" s="109"/>
      <c r="AX138" s="109"/>
      <c r="AY138" s="109"/>
    </row>
    <row r="139" spans="1:51" ht="25.5" x14ac:dyDescent="0.25">
      <c r="A139" s="106">
        <v>196</v>
      </c>
      <c r="B139" s="106" t="s">
        <v>878</v>
      </c>
      <c r="C139" s="106" t="s">
        <v>115</v>
      </c>
      <c r="D139" s="106" t="s">
        <v>615</v>
      </c>
      <c r="E139" s="106" t="s">
        <v>540</v>
      </c>
      <c r="F139" s="106"/>
      <c r="G139" s="106"/>
      <c r="H139" s="106" t="s">
        <v>472</v>
      </c>
      <c r="I139" s="106" t="s">
        <v>3324</v>
      </c>
      <c r="J139" s="106" t="s">
        <v>3417</v>
      </c>
      <c r="K139" s="106">
        <v>743</v>
      </c>
      <c r="L139" s="106"/>
      <c r="M139" s="106">
        <v>22000</v>
      </c>
      <c r="N139" s="106" t="s">
        <v>615</v>
      </c>
      <c r="O139" s="106">
        <v>1859</v>
      </c>
      <c r="P139" s="107">
        <v>3850</v>
      </c>
      <c r="Q139" s="107">
        <v>7157150</v>
      </c>
      <c r="R139" s="106">
        <v>1723.68</v>
      </c>
      <c r="S139" s="107">
        <v>357.76</v>
      </c>
      <c r="T139" s="107">
        <v>3753571.2</v>
      </c>
      <c r="U139" s="106" t="s">
        <v>879</v>
      </c>
      <c r="V139" s="106" t="s">
        <v>7</v>
      </c>
      <c r="W139" s="106" t="s">
        <v>72</v>
      </c>
      <c r="X139" s="108">
        <v>4089</v>
      </c>
      <c r="Y139" s="108">
        <v>7601451</v>
      </c>
      <c r="Z139" s="108">
        <v>444301</v>
      </c>
      <c r="AA139" s="109"/>
      <c r="AB139" s="109" t="s">
        <v>4484</v>
      </c>
      <c r="AC139" s="109"/>
      <c r="AD139" s="109"/>
      <c r="AE139" s="110" t="s">
        <v>4485</v>
      </c>
      <c r="AF139" s="109"/>
      <c r="AG139" s="138">
        <v>24025</v>
      </c>
      <c r="AH139" s="138">
        <v>24002</v>
      </c>
      <c r="AI139" s="138">
        <v>25344</v>
      </c>
      <c r="AJ139" s="109">
        <v>24428</v>
      </c>
      <c r="AK139" s="109"/>
      <c r="AL139" s="109" t="s">
        <v>4477</v>
      </c>
      <c r="AM139" s="109"/>
      <c r="AN139" s="109"/>
      <c r="AO139" s="109"/>
      <c r="AP139" s="109"/>
      <c r="AQ139" s="109"/>
      <c r="AR139" s="109" t="s">
        <v>4478</v>
      </c>
      <c r="AS139" s="109" t="s">
        <v>4479</v>
      </c>
      <c r="AT139" s="109"/>
      <c r="AU139" s="109"/>
      <c r="AV139" s="109"/>
      <c r="AW139" s="109"/>
      <c r="AX139" s="109"/>
      <c r="AY139" s="109"/>
    </row>
    <row r="140" spans="1:51" ht="25.5" x14ac:dyDescent="0.25">
      <c r="A140" s="106">
        <v>197</v>
      </c>
      <c r="B140" s="106" t="s">
        <v>880</v>
      </c>
      <c r="C140" s="106" t="s">
        <v>116</v>
      </c>
      <c r="D140" s="106" t="s">
        <v>616</v>
      </c>
      <c r="E140" s="106" t="s">
        <v>552</v>
      </c>
      <c r="F140" s="106" t="s">
        <v>617</v>
      </c>
      <c r="G140" s="106" t="s">
        <v>709</v>
      </c>
      <c r="H140" s="106" t="s">
        <v>472</v>
      </c>
      <c r="I140" s="106" t="s">
        <v>3324</v>
      </c>
      <c r="J140" s="106" t="s">
        <v>3418</v>
      </c>
      <c r="K140" s="106">
        <v>241</v>
      </c>
      <c r="L140" s="106"/>
      <c r="M140" s="106">
        <v>22000</v>
      </c>
      <c r="N140" s="106" t="s">
        <v>116</v>
      </c>
      <c r="O140" s="106">
        <v>14975.67</v>
      </c>
      <c r="P140" s="107">
        <v>1090</v>
      </c>
      <c r="Q140" s="107">
        <v>16323480.300000001</v>
      </c>
      <c r="R140" s="106">
        <v>8895.15</v>
      </c>
      <c r="S140" s="107">
        <v>0</v>
      </c>
      <c r="T140" s="107">
        <v>1435947.07</v>
      </c>
      <c r="U140" s="106" t="s">
        <v>881</v>
      </c>
      <c r="V140" s="106" t="s">
        <v>7</v>
      </c>
      <c r="W140" s="106" t="s">
        <v>73</v>
      </c>
      <c r="X140" s="108">
        <v>1791</v>
      </c>
      <c r="Y140" s="108">
        <v>26821424.969999999</v>
      </c>
      <c r="Z140" s="108">
        <v>10497944.669999998</v>
      </c>
      <c r="AA140" s="109" t="s">
        <v>4486</v>
      </c>
      <c r="AB140" s="109" t="s">
        <v>4487</v>
      </c>
      <c r="AC140" s="109"/>
      <c r="AD140" s="109"/>
      <c r="AE140" s="110" t="s">
        <v>732</v>
      </c>
      <c r="AF140" s="109"/>
      <c r="AG140" s="138">
        <v>24025</v>
      </c>
      <c r="AH140" s="138">
        <v>24002</v>
      </c>
      <c r="AI140" s="138">
        <v>25344</v>
      </c>
      <c r="AJ140" s="109">
        <v>24428</v>
      </c>
      <c r="AK140" s="109">
        <v>969017</v>
      </c>
      <c r="AL140" s="109" t="s">
        <v>4477</v>
      </c>
      <c r="AM140" s="109"/>
      <c r="AN140" s="109"/>
      <c r="AO140" s="109"/>
      <c r="AP140" s="109"/>
      <c r="AQ140" s="109"/>
      <c r="AR140" s="109" t="s">
        <v>4478</v>
      </c>
      <c r="AS140" s="109" t="s">
        <v>4479</v>
      </c>
      <c r="AT140" s="109"/>
      <c r="AU140" s="109"/>
      <c r="AV140" s="109"/>
      <c r="AW140" s="109"/>
      <c r="AX140" s="109"/>
      <c r="AY140" s="109"/>
    </row>
    <row r="141" spans="1:51" ht="89.25" x14ac:dyDescent="0.25">
      <c r="A141" s="106">
        <v>198</v>
      </c>
      <c r="B141" s="106" t="s">
        <v>882</v>
      </c>
      <c r="C141" s="106" t="s">
        <v>117</v>
      </c>
      <c r="D141" s="106" t="s">
        <v>618</v>
      </c>
      <c r="E141" s="106" t="s">
        <v>553</v>
      </c>
      <c r="F141" s="106" t="s">
        <v>617</v>
      </c>
      <c r="G141" s="106" t="s">
        <v>710</v>
      </c>
      <c r="H141" s="106" t="s">
        <v>472</v>
      </c>
      <c r="I141" s="106" t="s">
        <v>3323</v>
      </c>
      <c r="J141" s="106" t="s">
        <v>3419</v>
      </c>
      <c r="K141" s="106">
        <v>7555</v>
      </c>
      <c r="L141" s="106"/>
      <c r="M141" s="106">
        <v>22055</v>
      </c>
      <c r="N141" s="106" t="s">
        <v>3420</v>
      </c>
      <c r="O141" s="106">
        <v>11410.12</v>
      </c>
      <c r="P141" s="107">
        <v>1383.8</v>
      </c>
      <c r="Q141" s="107">
        <v>15789324.060000001</v>
      </c>
      <c r="R141" s="106">
        <v>1190</v>
      </c>
      <c r="S141" s="107">
        <v>0</v>
      </c>
      <c r="T141" s="107">
        <v>1735926.95</v>
      </c>
      <c r="U141" s="106" t="s">
        <v>881</v>
      </c>
      <c r="V141" s="106" t="s">
        <v>7</v>
      </c>
      <c r="W141" s="106" t="s">
        <v>73</v>
      </c>
      <c r="X141" s="108">
        <v>2349</v>
      </c>
      <c r="Y141" s="108">
        <v>26802371.880000003</v>
      </c>
      <c r="Z141" s="108">
        <v>11013047.824000003</v>
      </c>
      <c r="AA141" s="109"/>
      <c r="AB141" s="109">
        <v>8</v>
      </c>
      <c r="AC141" s="109"/>
      <c r="AD141" s="109"/>
      <c r="AE141" s="110" t="s">
        <v>732</v>
      </c>
      <c r="AF141" s="109" t="s">
        <v>4488</v>
      </c>
      <c r="AG141" s="138">
        <v>24025</v>
      </c>
      <c r="AH141" s="138">
        <v>24002</v>
      </c>
      <c r="AI141" s="138">
        <v>25344</v>
      </c>
      <c r="AJ141" s="109">
        <v>24428</v>
      </c>
      <c r="AK141" s="109">
        <v>969015</v>
      </c>
      <c r="AL141" s="109" t="s">
        <v>4477</v>
      </c>
      <c r="AM141" s="109"/>
      <c r="AN141" s="109"/>
      <c r="AO141" s="109"/>
      <c r="AP141" s="109"/>
      <c r="AQ141" s="109"/>
      <c r="AR141" s="109" t="s">
        <v>4478</v>
      </c>
      <c r="AS141" s="109" t="s">
        <v>4479</v>
      </c>
      <c r="AT141" s="109"/>
      <c r="AU141" s="109"/>
      <c r="AV141" s="109"/>
      <c r="AW141" s="109"/>
      <c r="AX141" s="109"/>
      <c r="AY141" s="109"/>
    </row>
    <row r="142" spans="1:51" ht="38.25" x14ac:dyDescent="0.25">
      <c r="A142" s="106">
        <v>199</v>
      </c>
      <c r="B142" s="106" t="s">
        <v>883</v>
      </c>
      <c r="C142" s="106" t="s">
        <v>118</v>
      </c>
      <c r="D142" s="106" t="s">
        <v>619</v>
      </c>
      <c r="E142" s="106" t="s">
        <v>544</v>
      </c>
      <c r="F142" s="106"/>
      <c r="G142" s="106"/>
      <c r="H142" s="106" t="s">
        <v>472</v>
      </c>
      <c r="I142" s="106" t="s">
        <v>3323</v>
      </c>
      <c r="J142" s="106" t="s">
        <v>3421</v>
      </c>
      <c r="K142" s="106"/>
      <c r="L142" s="106"/>
      <c r="M142" s="106">
        <v>22056</v>
      </c>
      <c r="N142" s="106" t="s">
        <v>619</v>
      </c>
      <c r="O142" s="106">
        <v>10772.82</v>
      </c>
      <c r="P142" s="107">
        <v>960.3</v>
      </c>
      <c r="Q142" s="107">
        <v>10345139.050000001</v>
      </c>
      <c r="R142" s="106">
        <v>0</v>
      </c>
      <c r="S142" s="107">
        <v>0</v>
      </c>
      <c r="T142" s="107">
        <v>203020.28</v>
      </c>
      <c r="U142" s="106" t="s">
        <v>884</v>
      </c>
      <c r="V142" s="106" t="s">
        <v>7</v>
      </c>
      <c r="W142" s="106" t="s">
        <v>74</v>
      </c>
      <c r="X142" s="108">
        <v>1933</v>
      </c>
      <c r="Y142" s="108">
        <v>20823861.059999999</v>
      </c>
      <c r="Z142" s="108">
        <v>10478722.013999999</v>
      </c>
      <c r="AA142" s="109"/>
      <c r="AB142" s="109">
        <v>16</v>
      </c>
      <c r="AC142" s="109"/>
      <c r="AD142" s="109"/>
      <c r="AE142" s="110" t="s">
        <v>507</v>
      </c>
      <c r="AF142" s="109"/>
      <c r="AG142" s="138">
        <v>24025</v>
      </c>
      <c r="AH142" s="138">
        <v>24002</v>
      </c>
      <c r="AI142" s="138">
        <v>25344</v>
      </c>
      <c r="AJ142" s="109">
        <v>24428</v>
      </c>
      <c r="AK142" s="109"/>
      <c r="AL142" s="109" t="s">
        <v>4477</v>
      </c>
      <c r="AM142" s="109"/>
      <c r="AN142" s="109"/>
      <c r="AO142" s="109"/>
      <c r="AP142" s="109"/>
      <c r="AQ142" s="109"/>
      <c r="AR142" s="109" t="s">
        <v>4478</v>
      </c>
      <c r="AS142" s="109" t="s">
        <v>4479</v>
      </c>
      <c r="AT142" s="109"/>
      <c r="AU142" s="109"/>
      <c r="AV142" s="109"/>
      <c r="AW142" s="109"/>
      <c r="AX142" s="109"/>
      <c r="AY142" s="109"/>
    </row>
    <row r="143" spans="1:51" ht="38.25" x14ac:dyDescent="0.25">
      <c r="A143" s="106">
        <v>200</v>
      </c>
      <c r="B143" s="106" t="s">
        <v>885</v>
      </c>
      <c r="C143" s="106" t="s">
        <v>119</v>
      </c>
      <c r="D143" s="106" t="s">
        <v>620</v>
      </c>
      <c r="E143" s="106" t="s">
        <v>544</v>
      </c>
      <c r="F143" s="106"/>
      <c r="G143" s="106"/>
      <c r="H143" s="106" t="s">
        <v>472</v>
      </c>
      <c r="I143" s="106" t="s">
        <v>3324</v>
      </c>
      <c r="J143" s="106" t="s">
        <v>3422</v>
      </c>
      <c r="K143" s="106">
        <v>930</v>
      </c>
      <c r="L143" s="106"/>
      <c r="M143" s="106">
        <v>22000</v>
      </c>
      <c r="N143" s="106" t="s">
        <v>620</v>
      </c>
      <c r="O143" s="106">
        <v>35279</v>
      </c>
      <c r="P143" s="107">
        <v>1800</v>
      </c>
      <c r="Q143" s="107">
        <v>63502200</v>
      </c>
      <c r="R143" s="106">
        <v>379</v>
      </c>
      <c r="S143" s="107">
        <v>0</v>
      </c>
      <c r="T143" s="107">
        <v>377694.95</v>
      </c>
      <c r="U143" s="106" t="s">
        <v>884</v>
      </c>
      <c r="V143" s="106" t="s">
        <v>7</v>
      </c>
      <c r="W143" s="106" t="s">
        <v>74</v>
      </c>
      <c r="X143" s="108">
        <v>2958</v>
      </c>
      <c r="Y143" s="108">
        <v>104355282</v>
      </c>
      <c r="Z143" s="108">
        <v>40853082</v>
      </c>
      <c r="AA143" s="109"/>
      <c r="AB143" s="109" t="s">
        <v>4489</v>
      </c>
      <c r="AC143" s="109"/>
      <c r="AD143" s="109"/>
      <c r="AE143" s="110" t="s">
        <v>507</v>
      </c>
      <c r="AF143" s="109"/>
      <c r="AG143" s="138">
        <v>24025</v>
      </c>
      <c r="AH143" s="138">
        <v>24002</v>
      </c>
      <c r="AI143" s="138">
        <v>25344</v>
      </c>
      <c r="AJ143" s="109">
        <v>24428</v>
      </c>
      <c r="AK143" s="109">
        <v>956726</v>
      </c>
      <c r="AL143" s="109" t="s">
        <v>4477</v>
      </c>
      <c r="AM143" s="109"/>
      <c r="AN143" s="109"/>
      <c r="AO143" s="109"/>
      <c r="AP143" s="109"/>
      <c r="AQ143" s="109"/>
      <c r="AR143" s="109" t="s">
        <v>4478</v>
      </c>
      <c r="AS143" s="109" t="s">
        <v>4479</v>
      </c>
      <c r="AT143" s="109"/>
      <c r="AU143" s="109"/>
      <c r="AV143" s="109"/>
      <c r="AW143" s="109"/>
      <c r="AX143" s="109"/>
      <c r="AY143" s="109"/>
    </row>
    <row r="144" spans="1:51" ht="25.5" x14ac:dyDescent="0.25">
      <c r="A144" s="106">
        <v>201</v>
      </c>
      <c r="B144" s="106" t="s">
        <v>886</v>
      </c>
      <c r="C144" s="106" t="s">
        <v>120</v>
      </c>
      <c r="D144" s="106" t="s">
        <v>621</v>
      </c>
      <c r="E144" s="106" t="s">
        <v>544</v>
      </c>
      <c r="F144" s="106"/>
      <c r="G144" s="106"/>
      <c r="H144" s="106" t="s">
        <v>469</v>
      </c>
      <c r="I144" s="106" t="s">
        <v>3323</v>
      </c>
      <c r="J144" s="106" t="s">
        <v>3423</v>
      </c>
      <c r="K144" s="106">
        <v>3</v>
      </c>
      <c r="L144" s="106"/>
      <c r="M144" s="106">
        <v>22124</v>
      </c>
      <c r="N144" s="106" t="s">
        <v>621</v>
      </c>
      <c r="O144" s="106">
        <v>3328</v>
      </c>
      <c r="P144" s="107">
        <v>950</v>
      </c>
      <c r="Q144" s="107">
        <v>3161600</v>
      </c>
      <c r="R144" s="106">
        <v>0</v>
      </c>
      <c r="S144" s="107">
        <v>0</v>
      </c>
      <c r="T144" s="107">
        <v>44766.559999999998</v>
      </c>
      <c r="U144" s="106" t="s">
        <v>884</v>
      </c>
      <c r="V144" s="106" t="s">
        <v>7</v>
      </c>
      <c r="W144" s="106" t="s">
        <v>74</v>
      </c>
      <c r="X144" s="108">
        <v>1561</v>
      </c>
      <c r="Y144" s="108">
        <v>5195008</v>
      </c>
      <c r="Z144" s="108">
        <v>2033408</v>
      </c>
      <c r="AA144" s="109"/>
      <c r="AB144" s="109">
        <v>5139</v>
      </c>
      <c r="AC144" s="109"/>
      <c r="AD144" s="109"/>
      <c r="AE144" s="110" t="s">
        <v>507</v>
      </c>
      <c r="AF144" s="109"/>
      <c r="AG144" s="138">
        <v>24025</v>
      </c>
      <c r="AH144" s="138">
        <v>24002</v>
      </c>
      <c r="AI144" s="138">
        <v>25344</v>
      </c>
      <c r="AJ144" s="109">
        <v>24428</v>
      </c>
      <c r="AK144" s="109"/>
      <c r="AL144" s="109" t="s">
        <v>4477</v>
      </c>
      <c r="AM144" s="109"/>
      <c r="AN144" s="109"/>
      <c r="AO144" s="109"/>
      <c r="AP144" s="109"/>
      <c r="AQ144" s="109"/>
      <c r="AR144" s="109" t="s">
        <v>4478</v>
      </c>
      <c r="AS144" s="109" t="s">
        <v>4479</v>
      </c>
      <c r="AT144" s="109"/>
      <c r="AU144" s="109"/>
      <c r="AV144" s="109"/>
      <c r="AW144" s="109"/>
      <c r="AX144" s="109"/>
      <c r="AY144" s="109"/>
    </row>
    <row r="145" spans="1:51" ht="25.5" x14ac:dyDescent="0.25">
      <c r="A145" s="106">
        <v>203</v>
      </c>
      <c r="B145" s="106" t="s">
        <v>887</v>
      </c>
      <c r="C145" s="106" t="s">
        <v>121</v>
      </c>
      <c r="D145" s="106" t="s">
        <v>622</v>
      </c>
      <c r="E145" s="106" t="s">
        <v>544</v>
      </c>
      <c r="F145" s="106"/>
      <c r="G145" s="106"/>
      <c r="H145" s="106" t="s">
        <v>472</v>
      </c>
      <c r="I145" s="106" t="s">
        <v>3323</v>
      </c>
      <c r="J145" s="106" t="s">
        <v>3424</v>
      </c>
      <c r="K145" s="106">
        <v>6511</v>
      </c>
      <c r="L145" s="106"/>
      <c r="M145" s="106">
        <v>22050</v>
      </c>
      <c r="N145" s="106" t="s">
        <v>622</v>
      </c>
      <c r="O145" s="106">
        <v>26246.5</v>
      </c>
      <c r="P145" s="107">
        <v>1079.0999999999999</v>
      </c>
      <c r="Q145" s="107">
        <v>28322598.149999999</v>
      </c>
      <c r="R145" s="106">
        <v>0</v>
      </c>
      <c r="S145" s="107">
        <v>0</v>
      </c>
      <c r="T145" s="107">
        <v>0</v>
      </c>
      <c r="U145" s="106" t="s">
        <v>826</v>
      </c>
      <c r="V145" s="106" t="s">
        <v>7</v>
      </c>
      <c r="W145" s="106" t="s">
        <v>69</v>
      </c>
      <c r="X145" s="108">
        <v>2218</v>
      </c>
      <c r="Y145" s="108">
        <v>58214737</v>
      </c>
      <c r="Z145" s="108">
        <v>29892138.850000001</v>
      </c>
      <c r="AA145" s="109"/>
      <c r="AB145" s="109">
        <v>3006</v>
      </c>
      <c r="AC145" s="109"/>
      <c r="AD145" s="109"/>
      <c r="AE145" s="110" t="s">
        <v>4454</v>
      </c>
      <c r="AF145" s="109"/>
      <c r="AG145" s="138">
        <v>24025</v>
      </c>
      <c r="AH145" s="138">
        <v>24002</v>
      </c>
      <c r="AI145" s="138">
        <v>25344</v>
      </c>
      <c r="AJ145" s="109">
        <v>24428</v>
      </c>
      <c r="AK145" s="109">
        <v>969021</v>
      </c>
      <c r="AL145" s="109" t="s">
        <v>4477</v>
      </c>
      <c r="AM145" s="109"/>
      <c r="AN145" s="109"/>
      <c r="AO145" s="109"/>
      <c r="AP145" s="109"/>
      <c r="AQ145" s="109"/>
      <c r="AR145" s="109" t="s">
        <v>4478</v>
      </c>
      <c r="AS145" s="109" t="s">
        <v>4479</v>
      </c>
      <c r="AT145" s="109"/>
      <c r="AU145" s="109"/>
      <c r="AV145" s="109"/>
      <c r="AW145" s="109"/>
      <c r="AX145" s="109"/>
      <c r="AY145" s="109"/>
    </row>
    <row r="146" spans="1:51" ht="25.5" x14ac:dyDescent="0.25">
      <c r="A146" s="106">
        <v>204</v>
      </c>
      <c r="B146" s="106" t="s">
        <v>888</v>
      </c>
      <c r="C146" s="106" t="s">
        <v>122</v>
      </c>
      <c r="D146" s="106" t="s">
        <v>623</v>
      </c>
      <c r="E146" s="106" t="s">
        <v>544</v>
      </c>
      <c r="F146" s="106"/>
      <c r="G146" s="106"/>
      <c r="H146" s="106" t="s">
        <v>472</v>
      </c>
      <c r="I146" s="106" t="s">
        <v>3323</v>
      </c>
      <c r="J146" s="106" t="s">
        <v>3387</v>
      </c>
      <c r="K146" s="106">
        <v>2</v>
      </c>
      <c r="L146" s="106"/>
      <c r="M146" s="106">
        <v>22050</v>
      </c>
      <c r="N146" s="106" t="s">
        <v>623</v>
      </c>
      <c r="O146" s="106">
        <v>28353.69</v>
      </c>
      <c r="P146" s="107">
        <v>1079.0999999999999</v>
      </c>
      <c r="Q146" s="107">
        <v>30596466.879999999</v>
      </c>
      <c r="R146" s="106">
        <v>0</v>
      </c>
      <c r="S146" s="107">
        <v>0</v>
      </c>
      <c r="T146" s="107">
        <v>0</v>
      </c>
      <c r="U146" s="106" t="s">
        <v>826</v>
      </c>
      <c r="V146" s="106" t="s">
        <v>7</v>
      </c>
      <c r="W146" s="106" t="s">
        <v>69</v>
      </c>
      <c r="X146" s="108">
        <v>2218</v>
      </c>
      <c r="Y146" s="108">
        <v>62888484.419999994</v>
      </c>
      <c r="Z146" s="108">
        <v>32292017.540999997</v>
      </c>
      <c r="AA146" s="109"/>
      <c r="AB146" s="109">
        <v>3006</v>
      </c>
      <c r="AC146" s="109"/>
      <c r="AD146" s="109"/>
      <c r="AE146" s="110" t="s">
        <v>4454</v>
      </c>
      <c r="AF146" s="109"/>
      <c r="AG146" s="138">
        <v>24025</v>
      </c>
      <c r="AH146" s="138">
        <v>24002</v>
      </c>
      <c r="AI146" s="138">
        <v>25344</v>
      </c>
      <c r="AJ146" s="109">
        <v>24428</v>
      </c>
      <c r="AK146" s="109">
        <v>969023</v>
      </c>
      <c r="AL146" s="109" t="s">
        <v>4477</v>
      </c>
      <c r="AM146" s="109"/>
      <c r="AN146" s="109"/>
      <c r="AO146" s="109"/>
      <c r="AP146" s="109"/>
      <c r="AQ146" s="109"/>
      <c r="AR146" s="109" t="s">
        <v>4478</v>
      </c>
      <c r="AS146" s="109" t="s">
        <v>4479</v>
      </c>
      <c r="AT146" s="109"/>
      <c r="AU146" s="109"/>
      <c r="AV146" s="109"/>
      <c r="AW146" s="109"/>
      <c r="AX146" s="109"/>
      <c r="AY146" s="109"/>
    </row>
    <row r="147" spans="1:51" ht="25.5" x14ac:dyDescent="0.25">
      <c r="A147" s="106">
        <v>205</v>
      </c>
      <c r="B147" s="106" t="s">
        <v>889</v>
      </c>
      <c r="C147" s="106" t="s">
        <v>123</v>
      </c>
      <c r="D147" s="106" t="s">
        <v>624</v>
      </c>
      <c r="E147" s="106" t="s">
        <v>544</v>
      </c>
      <c r="F147" s="106"/>
      <c r="G147" s="106"/>
      <c r="H147" s="106" t="s">
        <v>464</v>
      </c>
      <c r="I147" s="106" t="s">
        <v>3329</v>
      </c>
      <c r="J147" s="106" t="s">
        <v>3425</v>
      </c>
      <c r="K147" s="106"/>
      <c r="L147" s="106"/>
      <c r="M147" s="106">
        <v>22534</v>
      </c>
      <c r="N147" s="106" t="s">
        <v>624</v>
      </c>
      <c r="O147" s="106">
        <v>62000</v>
      </c>
      <c r="P147" s="107">
        <v>224.4</v>
      </c>
      <c r="Q147" s="107">
        <v>13912800</v>
      </c>
      <c r="R147" s="106">
        <v>0</v>
      </c>
      <c r="S147" s="107">
        <v>0</v>
      </c>
      <c r="T147" s="107">
        <v>0</v>
      </c>
      <c r="U147" s="106" t="s">
        <v>826</v>
      </c>
      <c r="V147" s="106" t="s">
        <v>7</v>
      </c>
      <c r="W147" s="106" t="s">
        <v>69</v>
      </c>
      <c r="X147" s="108">
        <v>1875</v>
      </c>
      <c r="Y147" s="108">
        <v>116250000</v>
      </c>
      <c r="Z147" s="108">
        <v>102337200</v>
      </c>
      <c r="AA147" s="109"/>
      <c r="AB147" s="109">
        <v>6</v>
      </c>
      <c r="AC147" s="109"/>
      <c r="AD147" s="109"/>
      <c r="AE147" s="110" t="s">
        <v>4454</v>
      </c>
      <c r="AF147" s="109"/>
      <c r="AG147" s="138">
        <v>24025</v>
      </c>
      <c r="AH147" s="138">
        <v>23915</v>
      </c>
      <c r="AI147" s="138">
        <v>25344</v>
      </c>
      <c r="AJ147" s="109">
        <v>28825</v>
      </c>
      <c r="AK147" s="109">
        <v>969019</v>
      </c>
      <c r="AL147" s="109" t="s">
        <v>4477</v>
      </c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</row>
    <row r="148" spans="1:51" ht="102" x14ac:dyDescent="0.25">
      <c r="A148" s="106">
        <v>206</v>
      </c>
      <c r="B148" s="106" t="s">
        <v>890</v>
      </c>
      <c r="C148" s="106" t="s">
        <v>124</v>
      </c>
      <c r="D148" s="106" t="s">
        <v>625</v>
      </c>
      <c r="E148" s="106" t="s">
        <v>544</v>
      </c>
      <c r="F148" s="106"/>
      <c r="G148" s="106"/>
      <c r="H148" s="106" t="s">
        <v>464</v>
      </c>
      <c r="I148" s="106" t="s">
        <v>3323</v>
      </c>
      <c r="J148" s="106" t="s">
        <v>3426</v>
      </c>
      <c r="K148" s="106"/>
      <c r="L148" s="106"/>
      <c r="M148" s="106">
        <v>22526</v>
      </c>
      <c r="N148" s="106" t="s">
        <v>625</v>
      </c>
      <c r="O148" s="106">
        <v>215279.75</v>
      </c>
      <c r="P148" s="107">
        <v>240</v>
      </c>
      <c r="Q148" s="107">
        <v>51667140</v>
      </c>
      <c r="R148" s="106">
        <v>0</v>
      </c>
      <c r="S148" s="107">
        <v>0</v>
      </c>
      <c r="T148" s="107">
        <v>0</v>
      </c>
      <c r="U148" s="106" t="s">
        <v>826</v>
      </c>
      <c r="V148" s="106" t="s">
        <v>7</v>
      </c>
      <c r="W148" s="106" t="s">
        <v>69</v>
      </c>
      <c r="X148" s="108">
        <v>1426</v>
      </c>
      <c r="Y148" s="108">
        <v>306988923.5</v>
      </c>
      <c r="Z148" s="108">
        <v>255321783.5</v>
      </c>
      <c r="AA148" s="109"/>
      <c r="AB148" s="109"/>
      <c r="AC148" s="109" t="s">
        <v>4469</v>
      </c>
      <c r="AD148" s="109" t="s">
        <v>4490</v>
      </c>
      <c r="AE148" s="110" t="s">
        <v>4454</v>
      </c>
      <c r="AF148" s="109"/>
      <c r="AG148" s="138">
        <v>24025</v>
      </c>
      <c r="AH148" s="138">
        <v>25408</v>
      </c>
      <c r="AI148" s="138">
        <v>25344</v>
      </c>
      <c r="AJ148" s="109">
        <v>5159800</v>
      </c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</row>
    <row r="149" spans="1:51" ht="102" x14ac:dyDescent="0.25">
      <c r="A149" s="106">
        <v>207</v>
      </c>
      <c r="B149" s="106" t="s">
        <v>891</v>
      </c>
      <c r="C149" s="106" t="s">
        <v>125</v>
      </c>
      <c r="D149" s="106" t="s">
        <v>626</v>
      </c>
      <c r="E149" s="106" t="s">
        <v>544</v>
      </c>
      <c r="F149" s="106"/>
      <c r="G149" s="106"/>
      <c r="H149" s="106" t="s">
        <v>465</v>
      </c>
      <c r="I149" s="106"/>
      <c r="J149" s="106" t="s">
        <v>3427</v>
      </c>
      <c r="K149" s="106"/>
      <c r="L149" s="106"/>
      <c r="M149" s="106">
        <v>22640</v>
      </c>
      <c r="N149" s="106" t="s">
        <v>626</v>
      </c>
      <c r="O149" s="106">
        <v>33006.68</v>
      </c>
      <c r="P149" s="107">
        <v>345</v>
      </c>
      <c r="Q149" s="107">
        <v>11387304.6</v>
      </c>
      <c r="R149" s="106">
        <v>0</v>
      </c>
      <c r="S149" s="107">
        <v>0</v>
      </c>
      <c r="T149" s="107">
        <v>0</v>
      </c>
      <c r="U149" s="106" t="s">
        <v>826</v>
      </c>
      <c r="V149" s="106" t="s">
        <v>7</v>
      </c>
      <c r="W149" s="106" t="s">
        <v>69</v>
      </c>
      <c r="X149" s="108"/>
      <c r="Y149" s="108">
        <v>0</v>
      </c>
      <c r="Z149" s="108">
        <v>-11387304.6</v>
      </c>
      <c r="AA149" s="109" t="s">
        <v>4491</v>
      </c>
      <c r="AB149" s="109"/>
      <c r="AC149" s="109" t="s">
        <v>4492</v>
      </c>
      <c r="AD149" s="109" t="s">
        <v>4490</v>
      </c>
      <c r="AE149" s="110" t="s">
        <v>4454</v>
      </c>
      <c r="AF149" s="109"/>
      <c r="AG149" s="138" t="s">
        <v>4483</v>
      </c>
      <c r="AH149" s="138">
        <v>25899</v>
      </c>
      <c r="AI149" s="138">
        <v>25902</v>
      </c>
      <c r="AJ149" s="109">
        <v>28043</v>
      </c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</row>
    <row r="150" spans="1:51" ht="38.25" x14ac:dyDescent="0.25">
      <c r="A150" s="106">
        <v>208</v>
      </c>
      <c r="B150" s="106" t="s">
        <v>892</v>
      </c>
      <c r="C150" s="106" t="s">
        <v>126</v>
      </c>
      <c r="D150" s="106" t="s">
        <v>627</v>
      </c>
      <c r="E150" s="106" t="s">
        <v>554</v>
      </c>
      <c r="F150" s="106"/>
      <c r="G150" s="106"/>
      <c r="H150" s="106" t="s">
        <v>472</v>
      </c>
      <c r="I150" s="106" t="s">
        <v>3325</v>
      </c>
      <c r="J150" s="106" t="s">
        <v>3428</v>
      </c>
      <c r="K150" s="106">
        <v>2141</v>
      </c>
      <c r="L150" s="106"/>
      <c r="M150" s="106">
        <v>22015</v>
      </c>
      <c r="N150" s="106" t="s">
        <v>627</v>
      </c>
      <c r="O150" s="106">
        <v>2909.46</v>
      </c>
      <c r="P150" s="107">
        <v>1730</v>
      </c>
      <c r="Q150" s="107">
        <v>5033365.8</v>
      </c>
      <c r="R150" s="106">
        <v>920</v>
      </c>
      <c r="S150" s="107">
        <v>0</v>
      </c>
      <c r="T150" s="107">
        <v>1748644.65</v>
      </c>
      <c r="U150" s="106" t="s">
        <v>893</v>
      </c>
      <c r="V150" s="106" t="s">
        <v>7</v>
      </c>
      <c r="W150" s="106" t="s">
        <v>75</v>
      </c>
      <c r="X150" s="108">
        <v>3981</v>
      </c>
      <c r="Y150" s="108">
        <v>11582560.26</v>
      </c>
      <c r="Z150" s="108">
        <v>6549194.46</v>
      </c>
      <c r="AA150" s="109"/>
      <c r="AB150" s="109">
        <v>22</v>
      </c>
      <c r="AC150" s="109"/>
      <c r="AD150" s="109"/>
      <c r="AE150" s="110" t="s">
        <v>4440</v>
      </c>
      <c r="AF150" s="109"/>
      <c r="AG150" s="138">
        <v>24025</v>
      </c>
      <c r="AH150" s="138">
        <v>24002</v>
      </c>
      <c r="AI150" s="138">
        <v>25344</v>
      </c>
      <c r="AJ150" s="109">
        <v>24428</v>
      </c>
      <c r="AK150" s="109">
        <v>969020</v>
      </c>
      <c r="AL150" s="109" t="s">
        <v>4477</v>
      </c>
      <c r="AM150" s="109"/>
      <c r="AN150" s="109"/>
      <c r="AO150" s="109"/>
      <c r="AP150" s="109"/>
      <c r="AQ150" s="109"/>
      <c r="AR150" s="109" t="s">
        <v>4478</v>
      </c>
      <c r="AS150" s="109" t="s">
        <v>4479</v>
      </c>
      <c r="AT150" s="109"/>
      <c r="AU150" s="109"/>
      <c r="AV150" s="109"/>
      <c r="AW150" s="109"/>
      <c r="AX150" s="109"/>
      <c r="AY150" s="109"/>
    </row>
    <row r="151" spans="1:51" ht="51" x14ac:dyDescent="0.25">
      <c r="A151" s="106">
        <v>210</v>
      </c>
      <c r="B151" s="106" t="s">
        <v>894</v>
      </c>
      <c r="C151" s="106" t="s">
        <v>127</v>
      </c>
      <c r="D151" s="106" t="s">
        <v>895</v>
      </c>
      <c r="E151" s="106" t="s">
        <v>555</v>
      </c>
      <c r="F151" s="106" t="s">
        <v>629</v>
      </c>
      <c r="G151" s="106" t="s">
        <v>895</v>
      </c>
      <c r="H151" s="106" t="s">
        <v>468</v>
      </c>
      <c r="I151" s="106" t="s">
        <v>3323</v>
      </c>
      <c r="J151" s="106" t="s">
        <v>3429</v>
      </c>
      <c r="K151" s="106">
        <v>12754</v>
      </c>
      <c r="L151" s="106"/>
      <c r="M151" s="106">
        <v>22416</v>
      </c>
      <c r="N151" s="106" t="s">
        <v>628</v>
      </c>
      <c r="O151" s="106">
        <v>23708.54</v>
      </c>
      <c r="P151" s="107">
        <v>1390</v>
      </c>
      <c r="Q151" s="107">
        <v>32954870.600000001</v>
      </c>
      <c r="R151" s="106">
        <v>0</v>
      </c>
      <c r="S151" s="107">
        <v>0</v>
      </c>
      <c r="T151" s="107">
        <v>285657.39</v>
      </c>
      <c r="U151" s="106" t="s">
        <v>881</v>
      </c>
      <c r="V151" s="106" t="s">
        <v>7</v>
      </c>
      <c r="W151" s="106" t="s">
        <v>73</v>
      </c>
      <c r="X151" s="108">
        <v>2276</v>
      </c>
      <c r="Y151" s="108">
        <v>53960637.039999999</v>
      </c>
      <c r="Z151" s="108">
        <v>21005766.439999998</v>
      </c>
      <c r="AA151" s="109"/>
      <c r="AB151" s="109">
        <v>59</v>
      </c>
      <c r="AC151" s="109"/>
      <c r="AD151" s="109"/>
      <c r="AE151" s="110" t="s">
        <v>732</v>
      </c>
      <c r="AF151" s="109"/>
      <c r="AG151" s="138">
        <v>24025</v>
      </c>
      <c r="AH151" s="138">
        <v>24002</v>
      </c>
      <c r="AI151" s="138">
        <v>25344</v>
      </c>
      <c r="AJ151" s="109">
        <v>24428</v>
      </c>
      <c r="AK151" s="109">
        <v>969014</v>
      </c>
      <c r="AL151" s="109" t="s">
        <v>4477</v>
      </c>
      <c r="AM151" s="109"/>
      <c r="AN151" s="109"/>
      <c r="AO151" s="109"/>
      <c r="AP151" s="109"/>
      <c r="AQ151" s="109"/>
      <c r="AR151" s="109" t="s">
        <v>4478</v>
      </c>
      <c r="AS151" s="109" t="s">
        <v>4479</v>
      </c>
      <c r="AT151" s="109"/>
      <c r="AU151" s="109"/>
      <c r="AV151" s="109"/>
      <c r="AW151" s="109"/>
      <c r="AX151" s="109"/>
      <c r="AY151" s="109"/>
    </row>
    <row r="152" spans="1:51" ht="153" x14ac:dyDescent="0.25">
      <c r="A152" s="106">
        <v>211</v>
      </c>
      <c r="B152" s="106" t="s">
        <v>896</v>
      </c>
      <c r="C152" s="106" t="s">
        <v>128</v>
      </c>
      <c r="D152" s="106" t="s">
        <v>630</v>
      </c>
      <c r="E152" s="106" t="s">
        <v>556</v>
      </c>
      <c r="F152" s="106"/>
      <c r="G152" s="106"/>
      <c r="H152" s="106" t="s">
        <v>469</v>
      </c>
      <c r="I152" s="106" t="s">
        <v>3329</v>
      </c>
      <c r="J152" s="106" t="s">
        <v>3430</v>
      </c>
      <c r="K152" s="106">
        <v>18575</v>
      </c>
      <c r="L152" s="106"/>
      <c r="M152" s="106">
        <v>22125</v>
      </c>
      <c r="N152" s="106" t="s">
        <v>3431</v>
      </c>
      <c r="O152" s="106">
        <v>2440.56</v>
      </c>
      <c r="P152" s="107">
        <v>571</v>
      </c>
      <c r="Q152" s="107">
        <v>1393559.76</v>
      </c>
      <c r="R152" s="106">
        <v>0</v>
      </c>
      <c r="S152" s="107">
        <v>0</v>
      </c>
      <c r="T152" s="107">
        <v>483683.2</v>
      </c>
      <c r="U152" s="106" t="s">
        <v>819</v>
      </c>
      <c r="V152" s="106" t="s">
        <v>7</v>
      </c>
      <c r="W152" s="106" t="s">
        <v>68</v>
      </c>
      <c r="X152" s="108">
        <v>1775</v>
      </c>
      <c r="Y152" s="108">
        <v>4331994</v>
      </c>
      <c r="Z152" s="108">
        <v>2938434.24</v>
      </c>
      <c r="AA152" s="109" t="s">
        <v>4486</v>
      </c>
      <c r="AB152" s="109">
        <v>5044</v>
      </c>
      <c r="AC152" s="109" t="s">
        <v>4493</v>
      </c>
      <c r="AD152" s="109" t="s">
        <v>4473</v>
      </c>
      <c r="AE152" s="110" t="s">
        <v>4481</v>
      </c>
      <c r="AF152" s="109" t="s">
        <v>630</v>
      </c>
      <c r="AG152" s="138">
        <v>24025</v>
      </c>
      <c r="AH152" s="138">
        <v>24002</v>
      </c>
      <c r="AI152" s="138">
        <v>25344</v>
      </c>
      <c r="AJ152" s="109">
        <v>24428</v>
      </c>
      <c r="AK152" s="109"/>
      <c r="AL152" s="109" t="s">
        <v>4477</v>
      </c>
      <c r="AM152" s="109"/>
      <c r="AN152" s="109"/>
      <c r="AO152" s="109"/>
      <c r="AP152" s="109"/>
      <c r="AQ152" s="109"/>
      <c r="AR152" s="109" t="s">
        <v>4478</v>
      </c>
      <c r="AS152" s="109" t="s">
        <v>4479</v>
      </c>
      <c r="AT152" s="109"/>
      <c r="AU152" s="109"/>
      <c r="AV152" s="109"/>
      <c r="AW152" s="109"/>
      <c r="AX152" s="109"/>
      <c r="AY152" s="109"/>
    </row>
    <row r="153" spans="1:51" ht="25.5" x14ac:dyDescent="0.25">
      <c r="A153" s="106">
        <v>212</v>
      </c>
      <c r="B153" s="106" t="s">
        <v>897</v>
      </c>
      <c r="C153" s="106" t="s">
        <v>129</v>
      </c>
      <c r="D153" s="106" t="s">
        <v>631</v>
      </c>
      <c r="E153" s="106" t="s">
        <v>552</v>
      </c>
      <c r="F153" s="106"/>
      <c r="G153" s="106"/>
      <c r="H153" s="106" t="s">
        <v>464</v>
      </c>
      <c r="I153" s="106" t="s">
        <v>3324</v>
      </c>
      <c r="J153" s="106" t="s">
        <v>3432</v>
      </c>
      <c r="K153" s="106">
        <v>3227</v>
      </c>
      <c r="L153" s="106"/>
      <c r="M153" s="106">
        <v>22523</v>
      </c>
      <c r="N153" s="106" t="s">
        <v>3433</v>
      </c>
      <c r="O153" s="106">
        <v>1625.4</v>
      </c>
      <c r="P153" s="107">
        <v>492.8</v>
      </c>
      <c r="Q153" s="107">
        <v>800997.12</v>
      </c>
      <c r="R153" s="106">
        <v>0</v>
      </c>
      <c r="S153" s="107">
        <v>0</v>
      </c>
      <c r="T153" s="107">
        <v>0</v>
      </c>
      <c r="U153" s="106" t="s">
        <v>881</v>
      </c>
      <c r="V153" s="106" t="s">
        <v>7</v>
      </c>
      <c r="W153" s="106" t="s">
        <v>73</v>
      </c>
      <c r="X153" s="108">
        <v>822</v>
      </c>
      <c r="Y153" s="108">
        <v>1336078.8</v>
      </c>
      <c r="Z153" s="108">
        <v>535081.67999999993</v>
      </c>
      <c r="AA153" s="109"/>
      <c r="AB153" s="109">
        <v>1002</v>
      </c>
      <c r="AC153" s="109"/>
      <c r="AD153" s="109"/>
      <c r="AE153" s="110" t="s">
        <v>732</v>
      </c>
      <c r="AF153" s="109"/>
      <c r="AG153" s="138" t="s">
        <v>4483</v>
      </c>
      <c r="AH153" s="138"/>
      <c r="AI153" s="138"/>
      <c r="AJ153" s="109" t="s">
        <v>4455</v>
      </c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</row>
    <row r="154" spans="1:51" ht="63.75" x14ac:dyDescent="0.25">
      <c r="A154" s="106">
        <v>218</v>
      </c>
      <c r="B154" s="106" t="s">
        <v>898</v>
      </c>
      <c r="C154" s="106" t="s">
        <v>130</v>
      </c>
      <c r="D154" s="106" t="s">
        <v>632</v>
      </c>
      <c r="E154" s="106" t="s">
        <v>557</v>
      </c>
      <c r="F154" s="106" t="s">
        <v>633</v>
      </c>
      <c r="G154" s="106" t="s">
        <v>711</v>
      </c>
      <c r="H154" s="106" t="s">
        <v>469</v>
      </c>
      <c r="I154" s="106" t="s">
        <v>3324</v>
      </c>
      <c r="J154" s="106" t="s">
        <v>3434</v>
      </c>
      <c r="K154" s="106">
        <v>12601</v>
      </c>
      <c r="L154" s="106"/>
      <c r="M154" s="106">
        <v>22100</v>
      </c>
      <c r="N154" s="106" t="s">
        <v>632</v>
      </c>
      <c r="O154" s="106">
        <v>4950</v>
      </c>
      <c r="P154" s="107">
        <v>1770</v>
      </c>
      <c r="Q154" s="107">
        <v>8761500</v>
      </c>
      <c r="R154" s="106">
        <v>0</v>
      </c>
      <c r="S154" s="107">
        <v>0</v>
      </c>
      <c r="T154" s="107">
        <v>13407672</v>
      </c>
      <c r="U154" s="106" t="s">
        <v>893</v>
      </c>
      <c r="V154" s="106" t="s">
        <v>7</v>
      </c>
      <c r="W154" s="106" t="s">
        <v>75</v>
      </c>
      <c r="X154" s="108">
        <v>2424</v>
      </c>
      <c r="Y154" s="108">
        <v>11998800</v>
      </c>
      <c r="Z154" s="108">
        <v>3237300</v>
      </c>
      <c r="AA154" s="109" t="s">
        <v>4486</v>
      </c>
      <c r="AB154" s="109" t="s">
        <v>4494</v>
      </c>
      <c r="AC154" s="109" t="s">
        <v>4457</v>
      </c>
      <c r="AD154" s="109" t="s">
        <v>4473</v>
      </c>
      <c r="AE154" s="110" t="s">
        <v>4481</v>
      </c>
      <c r="AF154" s="109"/>
      <c r="AG154" s="138" t="s">
        <v>4483</v>
      </c>
      <c r="AH154" s="138">
        <v>41484</v>
      </c>
      <c r="AI154" s="138">
        <v>41565</v>
      </c>
      <c r="AJ154" s="109">
        <v>5897427</v>
      </c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</row>
    <row r="155" spans="1:51" ht="25.5" x14ac:dyDescent="0.25">
      <c r="A155" s="106">
        <v>221</v>
      </c>
      <c r="B155" s="106" t="s">
        <v>899</v>
      </c>
      <c r="C155" s="106" t="s">
        <v>131</v>
      </c>
      <c r="D155" s="106" t="s">
        <v>634</v>
      </c>
      <c r="E155" s="106" t="s">
        <v>544</v>
      </c>
      <c r="F155" s="106"/>
      <c r="G155" s="106"/>
      <c r="H155" s="106" t="s">
        <v>509</v>
      </c>
      <c r="I155" s="106" t="s">
        <v>3324</v>
      </c>
      <c r="J155" s="106" t="s">
        <v>3435</v>
      </c>
      <c r="K155" s="106"/>
      <c r="L155" s="106"/>
      <c r="M155" s="106">
        <v>22224</v>
      </c>
      <c r="N155" s="106" t="s">
        <v>634</v>
      </c>
      <c r="O155" s="106">
        <v>10000</v>
      </c>
      <c r="P155" s="107">
        <v>705.1</v>
      </c>
      <c r="Q155" s="107">
        <v>7051000</v>
      </c>
      <c r="R155" s="106">
        <v>0</v>
      </c>
      <c r="S155" s="107">
        <v>0</v>
      </c>
      <c r="T155" s="107">
        <v>0</v>
      </c>
      <c r="U155" s="106" t="s">
        <v>826</v>
      </c>
      <c r="V155" s="106" t="s">
        <v>7</v>
      </c>
      <c r="W155" s="106" t="s">
        <v>69</v>
      </c>
      <c r="X155" s="108">
        <v>1545</v>
      </c>
      <c r="Y155" s="108">
        <v>15450000</v>
      </c>
      <c r="Z155" s="108">
        <v>8399000</v>
      </c>
      <c r="AA155" s="109"/>
      <c r="AB155" s="109">
        <v>6001</v>
      </c>
      <c r="AC155" s="109"/>
      <c r="AD155" s="109"/>
      <c r="AE155" s="110" t="s">
        <v>4454</v>
      </c>
      <c r="AF155" s="109"/>
      <c r="AG155" s="138" t="s">
        <v>4483</v>
      </c>
      <c r="AH155" s="138">
        <v>26394</v>
      </c>
      <c r="AI155" s="138" t="s">
        <v>4483</v>
      </c>
      <c r="AJ155" s="109" t="s">
        <v>4455</v>
      </c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</row>
    <row r="156" spans="1:51" ht="51" x14ac:dyDescent="0.25">
      <c r="A156" s="106">
        <v>222</v>
      </c>
      <c r="B156" s="106" t="s">
        <v>900</v>
      </c>
      <c r="C156" s="106" t="s">
        <v>132</v>
      </c>
      <c r="D156" s="106" t="s">
        <v>558</v>
      </c>
      <c r="E156" s="106" t="s">
        <v>558</v>
      </c>
      <c r="F156" s="106"/>
      <c r="G156" s="106"/>
      <c r="H156" s="106" t="s">
        <v>466</v>
      </c>
      <c r="I156" s="106" t="s">
        <v>3329</v>
      </c>
      <c r="J156" s="106" t="s">
        <v>3436</v>
      </c>
      <c r="K156" s="106"/>
      <c r="L156" s="106"/>
      <c r="M156" s="106">
        <v>22254</v>
      </c>
      <c r="N156" s="106" t="s">
        <v>3437</v>
      </c>
      <c r="O156" s="106">
        <v>12927.58</v>
      </c>
      <c r="P156" s="107">
        <v>49</v>
      </c>
      <c r="Q156" s="107">
        <v>633451.42000000004</v>
      </c>
      <c r="R156" s="106">
        <v>0</v>
      </c>
      <c r="S156" s="107">
        <v>0</v>
      </c>
      <c r="T156" s="107">
        <v>23596498.399999999</v>
      </c>
      <c r="U156" s="106" t="s">
        <v>826</v>
      </c>
      <c r="V156" s="106" t="s">
        <v>7</v>
      </c>
      <c r="W156" s="106" t="s">
        <v>69</v>
      </c>
      <c r="X156" s="108">
        <v>164</v>
      </c>
      <c r="Y156" s="108">
        <v>2120123.12</v>
      </c>
      <c r="Z156" s="108">
        <v>1486671.7000000002</v>
      </c>
      <c r="AA156" s="109"/>
      <c r="AB156" s="109"/>
      <c r="AC156" s="109" t="s">
        <v>4495</v>
      </c>
      <c r="AD156" s="109" t="s">
        <v>4495</v>
      </c>
      <c r="AE156" s="110" t="s">
        <v>4440</v>
      </c>
      <c r="AF156" s="109"/>
      <c r="AG156" s="138" t="s">
        <v>4483</v>
      </c>
      <c r="AH156" s="138">
        <v>32794</v>
      </c>
      <c r="AI156" s="138">
        <v>32798</v>
      </c>
      <c r="AJ156" s="109">
        <v>224074</v>
      </c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</row>
    <row r="157" spans="1:51" ht="38.25" x14ac:dyDescent="0.25">
      <c r="A157" s="106">
        <v>224</v>
      </c>
      <c r="B157" s="106" t="s">
        <v>901</v>
      </c>
      <c r="C157" s="106" t="s">
        <v>133</v>
      </c>
      <c r="D157" s="106" t="s">
        <v>902</v>
      </c>
      <c r="E157" s="106" t="s">
        <v>551</v>
      </c>
      <c r="F157" s="106"/>
      <c r="G157" s="106"/>
      <c r="H157" s="106" t="s">
        <v>465</v>
      </c>
      <c r="I157" s="106" t="s">
        <v>3330</v>
      </c>
      <c r="J157" s="106" t="s">
        <v>3438</v>
      </c>
      <c r="K157" s="106"/>
      <c r="L157" s="106"/>
      <c r="M157" s="106">
        <v>22010</v>
      </c>
      <c r="N157" s="106" t="s">
        <v>3439</v>
      </c>
      <c r="O157" s="106">
        <v>47047.99</v>
      </c>
      <c r="P157" s="107">
        <v>162.80000000000001</v>
      </c>
      <c r="Q157" s="107">
        <v>7659412.7699999996</v>
      </c>
      <c r="R157" s="106">
        <v>0</v>
      </c>
      <c r="S157" s="107">
        <v>0</v>
      </c>
      <c r="T157" s="107">
        <v>0</v>
      </c>
      <c r="U157" s="106" t="s">
        <v>870</v>
      </c>
      <c r="V157" s="106" t="s">
        <v>8</v>
      </c>
      <c r="W157" s="106" t="s">
        <v>70</v>
      </c>
      <c r="X157" s="108">
        <v>391</v>
      </c>
      <c r="Y157" s="108">
        <v>18395764.09</v>
      </c>
      <c r="Z157" s="108">
        <v>10736351.318</v>
      </c>
      <c r="AA157" s="109"/>
      <c r="AB157" s="109">
        <v>2124</v>
      </c>
      <c r="AC157" s="109"/>
      <c r="AD157" s="109"/>
      <c r="AE157" s="110" t="s">
        <v>4496</v>
      </c>
      <c r="AF157" s="109"/>
      <c r="AG157" s="138" t="s">
        <v>4483</v>
      </c>
      <c r="AH157" s="138">
        <v>33555</v>
      </c>
      <c r="AI157" s="138">
        <v>40913</v>
      </c>
      <c r="AJ157" s="109">
        <v>5803238</v>
      </c>
      <c r="AK157" s="109"/>
      <c r="AL157" s="109"/>
      <c r="AM157" s="109"/>
      <c r="AN157" s="109"/>
      <c r="AO157" s="109"/>
      <c r="AP157" s="109"/>
      <c r="AQ157" s="109"/>
      <c r="AR157" s="109" t="s">
        <v>4497</v>
      </c>
      <c r="AS157" s="109" t="s">
        <v>4498</v>
      </c>
      <c r="AT157" s="109"/>
      <c r="AU157" s="109"/>
      <c r="AV157" s="109">
        <v>33555</v>
      </c>
      <c r="AW157" s="109"/>
      <c r="AX157" s="109"/>
      <c r="AY157" s="109"/>
    </row>
    <row r="158" spans="1:51" ht="38.25" x14ac:dyDescent="0.25">
      <c r="A158" s="106">
        <v>225</v>
      </c>
      <c r="B158" s="106" t="s">
        <v>903</v>
      </c>
      <c r="C158" s="106" t="s">
        <v>134</v>
      </c>
      <c r="D158" s="106" t="s">
        <v>635</v>
      </c>
      <c r="E158" s="106" t="s">
        <v>559</v>
      </c>
      <c r="F158" s="106"/>
      <c r="G158" s="106" t="s">
        <v>712</v>
      </c>
      <c r="H158" s="106" t="s">
        <v>465</v>
      </c>
      <c r="I158" s="106" t="s">
        <v>3324</v>
      </c>
      <c r="J158" s="106" t="s">
        <v>3440</v>
      </c>
      <c r="K158" s="106">
        <v>3345</v>
      </c>
      <c r="L158" s="106"/>
      <c r="M158" s="106">
        <v>22600</v>
      </c>
      <c r="N158" s="106" t="s">
        <v>3441</v>
      </c>
      <c r="O158" s="106">
        <v>545.19000000000005</v>
      </c>
      <c r="P158" s="107">
        <v>748</v>
      </c>
      <c r="Q158" s="107">
        <v>407802.12</v>
      </c>
      <c r="R158" s="106">
        <v>615.92999999999995</v>
      </c>
      <c r="S158" s="107">
        <v>0</v>
      </c>
      <c r="T158" s="107">
        <v>1269404.6599999999</v>
      </c>
      <c r="U158" s="106" t="s">
        <v>893</v>
      </c>
      <c r="V158" s="106" t="s">
        <v>7</v>
      </c>
      <c r="W158" s="106" t="s">
        <v>75</v>
      </c>
      <c r="X158" s="108">
        <v>1197</v>
      </c>
      <c r="Y158" s="108">
        <v>652592.43000000005</v>
      </c>
      <c r="Z158" s="108">
        <v>244790.31</v>
      </c>
      <c r="AA158" s="109"/>
      <c r="AB158" s="109">
        <v>2049</v>
      </c>
      <c r="AC158" s="109"/>
      <c r="AD158" s="109"/>
      <c r="AE158" s="110" t="s">
        <v>4481</v>
      </c>
      <c r="AF158" s="109" t="s">
        <v>4499</v>
      </c>
      <c r="AG158" s="138" t="s">
        <v>4483</v>
      </c>
      <c r="AH158" s="138">
        <v>33651</v>
      </c>
      <c r="AI158" s="138">
        <v>33849</v>
      </c>
      <c r="AJ158" s="109">
        <v>109044</v>
      </c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>
        <v>33555</v>
      </c>
      <c r="AW158" s="109"/>
      <c r="AX158" s="109"/>
      <c r="AY158" s="109"/>
    </row>
    <row r="159" spans="1:51" ht="51" x14ac:dyDescent="0.25">
      <c r="A159" s="106">
        <v>227</v>
      </c>
      <c r="B159" s="106" t="s">
        <v>904</v>
      </c>
      <c r="C159" s="106" t="s">
        <v>135</v>
      </c>
      <c r="D159" s="106"/>
      <c r="E159" s="106" t="s">
        <v>560</v>
      </c>
      <c r="F159" s="106"/>
      <c r="G159" s="106" t="s">
        <v>711</v>
      </c>
      <c r="H159" s="106" t="s">
        <v>464</v>
      </c>
      <c r="I159" s="106" t="s">
        <v>3324</v>
      </c>
      <c r="J159" s="106" t="s">
        <v>3442</v>
      </c>
      <c r="K159" s="106"/>
      <c r="L159" s="106"/>
      <c r="M159" s="106">
        <v>22557</v>
      </c>
      <c r="N159" s="106" t="s">
        <v>135</v>
      </c>
      <c r="O159" s="106">
        <v>2095.9499999999998</v>
      </c>
      <c r="P159" s="107">
        <v>321</v>
      </c>
      <c r="Q159" s="107">
        <v>672799.95</v>
      </c>
      <c r="R159" s="106">
        <v>618.24</v>
      </c>
      <c r="S159" s="107">
        <v>277.99</v>
      </c>
      <c r="T159" s="107">
        <v>171864.54</v>
      </c>
      <c r="U159" s="106" t="s">
        <v>881</v>
      </c>
      <c r="V159" s="106" t="s">
        <v>7</v>
      </c>
      <c r="W159" s="106" t="s">
        <v>73</v>
      </c>
      <c r="X159" s="108">
        <v>822</v>
      </c>
      <c r="Y159" s="108">
        <v>1722870.9</v>
      </c>
      <c r="Z159" s="108">
        <v>1050070.95</v>
      </c>
      <c r="AA159" s="109"/>
      <c r="AB159" s="109">
        <v>1061</v>
      </c>
      <c r="AC159" s="109" t="s">
        <v>4449</v>
      </c>
      <c r="AD159" s="109" t="s">
        <v>4500</v>
      </c>
      <c r="AE159" s="110" t="s">
        <v>732</v>
      </c>
      <c r="AF159" s="109" t="s">
        <v>4501</v>
      </c>
      <c r="AG159" s="138" t="s">
        <v>4483</v>
      </c>
      <c r="AH159" s="138">
        <v>34809</v>
      </c>
      <c r="AI159" s="138">
        <v>35007</v>
      </c>
      <c r="AJ159" s="109">
        <v>5050002</v>
      </c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>
        <v>33555</v>
      </c>
      <c r="AW159" s="109"/>
      <c r="AX159" s="109"/>
      <c r="AY159" s="109"/>
    </row>
    <row r="160" spans="1:51" ht="191.25" x14ac:dyDescent="0.25">
      <c r="A160" s="106">
        <v>228</v>
      </c>
      <c r="B160" s="106" t="s">
        <v>905</v>
      </c>
      <c r="C160" s="106" t="s">
        <v>136</v>
      </c>
      <c r="D160" s="106"/>
      <c r="E160" s="106" t="s">
        <v>540</v>
      </c>
      <c r="F160" s="106"/>
      <c r="G160" s="106"/>
      <c r="H160" s="106" t="s">
        <v>464</v>
      </c>
      <c r="I160" s="106" t="s">
        <v>3323</v>
      </c>
      <c r="J160" s="106" t="s">
        <v>3443</v>
      </c>
      <c r="K160" s="106"/>
      <c r="L160" s="106"/>
      <c r="M160" s="106">
        <v>22557</v>
      </c>
      <c r="N160" s="106" t="s">
        <v>3444</v>
      </c>
      <c r="O160" s="106">
        <v>1709.44</v>
      </c>
      <c r="P160" s="107">
        <v>2580.6</v>
      </c>
      <c r="Q160" s="107">
        <v>4411380.8600000003</v>
      </c>
      <c r="R160" s="106">
        <v>209</v>
      </c>
      <c r="S160" s="107">
        <v>1389.8</v>
      </c>
      <c r="T160" s="107">
        <v>290468.2</v>
      </c>
      <c r="U160" s="106" t="s">
        <v>739</v>
      </c>
      <c r="V160" s="106" t="s">
        <v>7</v>
      </c>
      <c r="W160" s="106" t="s">
        <v>61</v>
      </c>
      <c r="X160" s="108">
        <v>314</v>
      </c>
      <c r="Y160" s="108">
        <v>536764.16000000003</v>
      </c>
      <c r="Z160" s="108">
        <v>-3874616.7039999999</v>
      </c>
      <c r="AA160" s="109"/>
      <c r="AB160" s="109">
        <v>1099</v>
      </c>
      <c r="AC160" s="109" t="s">
        <v>4502</v>
      </c>
      <c r="AD160" s="109" t="s">
        <v>4443</v>
      </c>
      <c r="AE160" s="110" t="s">
        <v>507</v>
      </c>
      <c r="AF160" s="109"/>
      <c r="AG160" s="138" t="s">
        <v>4483</v>
      </c>
      <c r="AH160" s="138">
        <v>34809</v>
      </c>
      <c r="AI160" s="138">
        <v>35007</v>
      </c>
      <c r="AJ160" s="109">
        <v>5049947</v>
      </c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</row>
    <row r="161" spans="1:51" ht="25.5" x14ac:dyDescent="0.25">
      <c r="A161" s="106">
        <v>229</v>
      </c>
      <c r="B161" s="106" t="s">
        <v>906</v>
      </c>
      <c r="C161" s="106" t="s">
        <v>137</v>
      </c>
      <c r="D161" s="106"/>
      <c r="E161" s="106" t="s">
        <v>540</v>
      </c>
      <c r="F161" s="106"/>
      <c r="G161" s="106"/>
      <c r="H161" s="106" t="s">
        <v>472</v>
      </c>
      <c r="I161" s="106" t="s">
        <v>3323</v>
      </c>
      <c r="J161" s="106" t="s">
        <v>3445</v>
      </c>
      <c r="K161" s="106">
        <v>5617</v>
      </c>
      <c r="L161" s="106"/>
      <c r="M161" s="106">
        <v>22034</v>
      </c>
      <c r="N161" s="106" t="s">
        <v>3446</v>
      </c>
      <c r="O161" s="106">
        <v>274.12</v>
      </c>
      <c r="P161" s="107">
        <v>2580.6</v>
      </c>
      <c r="Q161" s="107">
        <v>707394.07</v>
      </c>
      <c r="R161" s="106">
        <v>0</v>
      </c>
      <c r="S161" s="107">
        <v>0</v>
      </c>
      <c r="T161" s="107">
        <v>0</v>
      </c>
      <c r="U161" s="106" t="s">
        <v>739</v>
      </c>
      <c r="V161" s="106" t="s">
        <v>7</v>
      </c>
      <c r="W161" s="106" t="s">
        <v>61</v>
      </c>
      <c r="X161" s="108">
        <v>3715</v>
      </c>
      <c r="Y161" s="108">
        <v>1018355.8</v>
      </c>
      <c r="Z161" s="108">
        <v>310961.728</v>
      </c>
      <c r="AA161" s="109"/>
      <c r="AB161" s="109">
        <v>3070</v>
      </c>
      <c r="AC161" s="109"/>
      <c r="AD161" s="109"/>
      <c r="AE161" s="110" t="s">
        <v>507</v>
      </c>
      <c r="AF161" s="109"/>
      <c r="AG161" s="138" t="s">
        <v>4483</v>
      </c>
      <c r="AH161" s="138">
        <v>35262</v>
      </c>
      <c r="AI161" s="138">
        <v>35269</v>
      </c>
      <c r="AJ161" s="109">
        <v>5078063</v>
      </c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</row>
    <row r="162" spans="1:51" ht="38.25" x14ac:dyDescent="0.25">
      <c r="A162" s="106">
        <v>230</v>
      </c>
      <c r="B162" s="106" t="s">
        <v>907</v>
      </c>
      <c r="C162" s="106" t="s">
        <v>138</v>
      </c>
      <c r="D162" s="106"/>
      <c r="E162" s="106" t="s">
        <v>540</v>
      </c>
      <c r="F162" s="106"/>
      <c r="G162" s="106"/>
      <c r="H162" s="106" t="s">
        <v>469</v>
      </c>
      <c r="I162" s="106" t="s">
        <v>3325</v>
      </c>
      <c r="J162" s="106" t="s">
        <v>3447</v>
      </c>
      <c r="K162" s="106"/>
      <c r="L162" s="106"/>
      <c r="M162" s="106">
        <v>22123</v>
      </c>
      <c r="N162" s="106" t="s">
        <v>3448</v>
      </c>
      <c r="O162" s="106">
        <v>23018.240000000002</v>
      </c>
      <c r="P162" s="107">
        <v>486.2</v>
      </c>
      <c r="Q162" s="107">
        <v>11191468.289999999</v>
      </c>
      <c r="R162" s="106">
        <v>0</v>
      </c>
      <c r="S162" s="107">
        <v>0</v>
      </c>
      <c r="T162" s="107">
        <v>0</v>
      </c>
      <c r="U162" s="106" t="s">
        <v>826</v>
      </c>
      <c r="V162" s="106" t="s">
        <v>7</v>
      </c>
      <c r="W162" s="106" t="s">
        <v>69</v>
      </c>
      <c r="X162" s="108">
        <v>1035</v>
      </c>
      <c r="Y162" s="108">
        <v>23823878.400000002</v>
      </c>
      <c r="Z162" s="108">
        <v>12632410.112000002</v>
      </c>
      <c r="AA162" s="109"/>
      <c r="AB162" s="109">
        <v>5042</v>
      </c>
      <c r="AC162" s="109"/>
      <c r="AD162" s="109"/>
      <c r="AE162" s="110" t="s">
        <v>4440</v>
      </c>
      <c r="AF162" s="109"/>
      <c r="AG162" s="138" t="s">
        <v>4483</v>
      </c>
      <c r="AH162" s="138">
        <v>26184</v>
      </c>
      <c r="AI162" s="138">
        <v>26239</v>
      </c>
      <c r="AJ162" s="109">
        <v>30625</v>
      </c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</row>
    <row r="163" spans="1:51" ht="51" x14ac:dyDescent="0.25">
      <c r="A163" s="106">
        <v>231</v>
      </c>
      <c r="B163" s="106" t="s">
        <v>908</v>
      </c>
      <c r="C163" s="106" t="s">
        <v>139</v>
      </c>
      <c r="D163" s="106"/>
      <c r="E163" s="106" t="s">
        <v>540</v>
      </c>
      <c r="F163" s="106"/>
      <c r="G163" s="106"/>
      <c r="H163" s="106" t="s">
        <v>467</v>
      </c>
      <c r="I163" s="106" t="s">
        <v>3323</v>
      </c>
      <c r="J163" s="106" t="s">
        <v>3449</v>
      </c>
      <c r="K163" s="106"/>
      <c r="L163" s="106"/>
      <c r="M163" s="106">
        <v>22206</v>
      </c>
      <c r="N163" s="106" t="s">
        <v>3450</v>
      </c>
      <c r="O163" s="106">
        <v>201.68</v>
      </c>
      <c r="P163" s="107">
        <v>536.79999999999995</v>
      </c>
      <c r="Q163" s="107">
        <v>108261.82</v>
      </c>
      <c r="R163" s="106">
        <v>24</v>
      </c>
      <c r="S163" s="107">
        <v>686.9</v>
      </c>
      <c r="T163" s="107">
        <v>16485.599999999999</v>
      </c>
      <c r="U163" s="106" t="s">
        <v>819</v>
      </c>
      <c r="V163" s="106" t="s">
        <v>7</v>
      </c>
      <c r="W163" s="106" t="s">
        <v>68</v>
      </c>
      <c r="X163" s="108"/>
      <c r="Y163" s="108">
        <v>0</v>
      </c>
      <c r="Z163" s="108">
        <v>-108261.82399999999</v>
      </c>
      <c r="AA163" s="109" t="s">
        <v>4503</v>
      </c>
      <c r="AB163" s="109">
        <v>6035</v>
      </c>
      <c r="AC163" s="109" t="s">
        <v>4469</v>
      </c>
      <c r="AD163" s="109" t="s">
        <v>4504</v>
      </c>
      <c r="AE163" s="110" t="s">
        <v>4440</v>
      </c>
      <c r="AF163" s="109"/>
      <c r="AG163" s="138" t="s">
        <v>4483</v>
      </c>
      <c r="AH163" s="138">
        <v>34855</v>
      </c>
      <c r="AI163" s="138" t="s">
        <v>4483</v>
      </c>
      <c r="AJ163" s="109" t="s">
        <v>4455</v>
      </c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</row>
    <row r="164" spans="1:51" ht="38.25" x14ac:dyDescent="0.25">
      <c r="A164" s="106">
        <v>232</v>
      </c>
      <c r="B164" s="106" t="s">
        <v>909</v>
      </c>
      <c r="C164" s="106" t="s">
        <v>140</v>
      </c>
      <c r="D164" s="106"/>
      <c r="E164" s="106" t="s">
        <v>540</v>
      </c>
      <c r="F164" s="106"/>
      <c r="G164" s="106"/>
      <c r="H164" s="106" t="s">
        <v>514</v>
      </c>
      <c r="I164" s="106" t="s">
        <v>3323</v>
      </c>
      <c r="J164" s="106" t="s">
        <v>3451</v>
      </c>
      <c r="K164" s="106">
        <v>15321</v>
      </c>
      <c r="L164" s="106"/>
      <c r="M164" s="106">
        <v>22540</v>
      </c>
      <c r="N164" s="106" t="s">
        <v>3452</v>
      </c>
      <c r="O164" s="106">
        <v>337.34</v>
      </c>
      <c r="P164" s="107">
        <v>742.5</v>
      </c>
      <c r="Q164" s="107">
        <v>250474.95</v>
      </c>
      <c r="R164" s="106">
        <v>0</v>
      </c>
      <c r="S164" s="107">
        <v>0</v>
      </c>
      <c r="T164" s="107">
        <v>0</v>
      </c>
      <c r="U164" s="106" t="s">
        <v>739</v>
      </c>
      <c r="V164" s="106" t="s">
        <v>7</v>
      </c>
      <c r="W164" s="106" t="s">
        <v>61</v>
      </c>
      <c r="X164" s="108">
        <v>1232</v>
      </c>
      <c r="Y164" s="108">
        <v>415602.87999999995</v>
      </c>
      <c r="Z164" s="108">
        <v>165127.92999999996</v>
      </c>
      <c r="AA164" s="109"/>
      <c r="AB164" s="109">
        <v>5158</v>
      </c>
      <c r="AC164" s="109"/>
      <c r="AD164" s="109"/>
      <c r="AE164" s="110" t="s">
        <v>507</v>
      </c>
      <c r="AF164" s="109"/>
      <c r="AG164" s="138" t="s">
        <v>4483</v>
      </c>
      <c r="AH164" s="138">
        <v>34656</v>
      </c>
      <c r="AI164" s="138" t="s">
        <v>4483</v>
      </c>
      <c r="AJ164" s="109" t="s">
        <v>4455</v>
      </c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</row>
    <row r="165" spans="1:51" ht="76.5" x14ac:dyDescent="0.25">
      <c r="A165" s="106">
        <v>233</v>
      </c>
      <c r="B165" s="106" t="s">
        <v>910</v>
      </c>
      <c r="C165" s="106" t="s">
        <v>141</v>
      </c>
      <c r="D165" s="106"/>
      <c r="E165" s="106" t="s">
        <v>540</v>
      </c>
      <c r="F165" s="106"/>
      <c r="G165" s="106"/>
      <c r="H165" s="106" t="s">
        <v>469</v>
      </c>
      <c r="I165" s="106" t="s">
        <v>3331</v>
      </c>
      <c r="J165" s="106" t="s">
        <v>3453</v>
      </c>
      <c r="K165" s="106"/>
      <c r="L165" s="106"/>
      <c r="M165" s="106">
        <v>22127</v>
      </c>
      <c r="N165" s="106" t="s">
        <v>3454</v>
      </c>
      <c r="O165" s="106">
        <v>150</v>
      </c>
      <c r="P165" s="107">
        <v>1228.7</v>
      </c>
      <c r="Q165" s="107">
        <v>184305</v>
      </c>
      <c r="R165" s="106">
        <v>0</v>
      </c>
      <c r="S165" s="107">
        <v>0</v>
      </c>
      <c r="T165" s="107">
        <v>0</v>
      </c>
      <c r="U165" s="106" t="s">
        <v>743</v>
      </c>
      <c r="V165" s="106" t="s">
        <v>7</v>
      </c>
      <c r="W165" s="106" t="s">
        <v>63</v>
      </c>
      <c r="X165" s="108"/>
      <c r="Y165" s="108">
        <v>0</v>
      </c>
      <c r="Z165" s="108">
        <v>-184305</v>
      </c>
      <c r="AA165" s="109" t="s">
        <v>4448</v>
      </c>
      <c r="AB165" s="109">
        <v>5128</v>
      </c>
      <c r="AC165" s="109" t="s">
        <v>4505</v>
      </c>
      <c r="AD165" s="109" t="s">
        <v>4505</v>
      </c>
      <c r="AE165" s="110" t="s">
        <v>4436</v>
      </c>
      <c r="AF165" s="109"/>
      <c r="AG165" s="138" t="s">
        <v>4483</v>
      </c>
      <c r="AH165" s="138">
        <v>34709</v>
      </c>
      <c r="AI165" s="138">
        <v>34731</v>
      </c>
      <c r="AJ165" s="109">
        <v>5023264</v>
      </c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</row>
    <row r="166" spans="1:51" ht="25.5" x14ac:dyDescent="0.25">
      <c r="A166" s="106">
        <v>234</v>
      </c>
      <c r="B166" s="106" t="s">
        <v>911</v>
      </c>
      <c r="C166" s="106" t="s">
        <v>142</v>
      </c>
      <c r="D166" s="106"/>
      <c r="E166" s="106" t="s">
        <v>540</v>
      </c>
      <c r="F166" s="106"/>
      <c r="G166" s="106"/>
      <c r="H166" s="106" t="s">
        <v>469</v>
      </c>
      <c r="I166" s="106" t="s">
        <v>3323</v>
      </c>
      <c r="J166" s="106" t="s">
        <v>3455</v>
      </c>
      <c r="K166" s="106">
        <v>13791</v>
      </c>
      <c r="L166" s="106"/>
      <c r="M166" s="106">
        <v>22106</v>
      </c>
      <c r="N166" s="106" t="s">
        <v>142</v>
      </c>
      <c r="O166" s="106">
        <v>40</v>
      </c>
      <c r="P166" s="107">
        <v>1180</v>
      </c>
      <c r="Q166" s="107">
        <v>47200</v>
      </c>
      <c r="R166" s="106">
        <v>0</v>
      </c>
      <c r="S166" s="107">
        <v>0</v>
      </c>
      <c r="T166" s="107">
        <v>0</v>
      </c>
      <c r="U166" s="106" t="s">
        <v>784</v>
      </c>
      <c r="V166" s="106" t="s">
        <v>7</v>
      </c>
      <c r="W166" s="106" t="s">
        <v>66</v>
      </c>
      <c r="X166" s="108">
        <v>1939</v>
      </c>
      <c r="Y166" s="108">
        <v>77560</v>
      </c>
      <c r="Z166" s="108">
        <v>30360</v>
      </c>
      <c r="AA166" s="109"/>
      <c r="AB166" s="109">
        <v>5046</v>
      </c>
      <c r="AC166" s="109"/>
      <c r="AD166" s="109"/>
      <c r="AE166" s="110" t="s">
        <v>4451</v>
      </c>
      <c r="AF166" s="109"/>
      <c r="AG166" s="138" t="s">
        <v>4483</v>
      </c>
      <c r="AH166" s="138"/>
      <c r="AI166" s="138"/>
      <c r="AJ166" s="109" t="s">
        <v>4455</v>
      </c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</row>
    <row r="167" spans="1:51" x14ac:dyDescent="0.25">
      <c r="A167" s="106">
        <v>235</v>
      </c>
      <c r="B167" s="106" t="s">
        <v>912</v>
      </c>
      <c r="C167" s="106" t="s">
        <v>143</v>
      </c>
      <c r="D167" s="106"/>
      <c r="E167" s="106" t="s">
        <v>540</v>
      </c>
      <c r="F167" s="106"/>
      <c r="G167" s="106"/>
      <c r="H167" s="106" t="s">
        <v>464</v>
      </c>
      <c r="I167" s="106" t="s">
        <v>3323</v>
      </c>
      <c r="J167" s="106" t="s">
        <v>3456</v>
      </c>
      <c r="K167" s="106">
        <v>5003</v>
      </c>
      <c r="L167" s="106"/>
      <c r="M167" s="106">
        <v>22524</v>
      </c>
      <c r="N167" s="106" t="s">
        <v>3457</v>
      </c>
      <c r="O167" s="106">
        <v>435.06</v>
      </c>
      <c r="P167" s="107">
        <v>550</v>
      </c>
      <c r="Q167" s="107">
        <v>239283</v>
      </c>
      <c r="R167" s="106">
        <v>0</v>
      </c>
      <c r="S167" s="107">
        <v>0</v>
      </c>
      <c r="T167" s="107">
        <v>0</v>
      </c>
      <c r="U167" s="106" t="s">
        <v>881</v>
      </c>
      <c r="V167" s="106" t="s">
        <v>7</v>
      </c>
      <c r="W167" s="106" t="s">
        <v>73</v>
      </c>
      <c r="X167" s="108">
        <v>904</v>
      </c>
      <c r="Y167" s="108">
        <v>393294.24</v>
      </c>
      <c r="Z167" s="108">
        <v>154011.24</v>
      </c>
      <c r="AA167" s="109"/>
      <c r="AB167" s="109">
        <v>1044</v>
      </c>
      <c r="AC167" s="109"/>
      <c r="AD167" s="109"/>
      <c r="AE167" s="110" t="s">
        <v>4506</v>
      </c>
      <c r="AF167" s="109"/>
      <c r="AG167" s="138" t="s">
        <v>4483</v>
      </c>
      <c r="AH167" s="138">
        <v>33947</v>
      </c>
      <c r="AI167" s="138">
        <v>34326</v>
      </c>
      <c r="AJ167" s="109">
        <v>4230</v>
      </c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</row>
    <row r="168" spans="1:51" ht="38.25" x14ac:dyDescent="0.25">
      <c r="A168" s="106">
        <v>236</v>
      </c>
      <c r="B168" s="106" t="s">
        <v>913</v>
      </c>
      <c r="C168" s="106" t="s">
        <v>144</v>
      </c>
      <c r="D168" s="106" t="s">
        <v>636</v>
      </c>
      <c r="E168" s="106" t="s">
        <v>561</v>
      </c>
      <c r="F168" s="106"/>
      <c r="G168" s="106"/>
      <c r="H168" s="106" t="s">
        <v>468</v>
      </c>
      <c r="I168" s="106" t="s">
        <v>3324</v>
      </c>
      <c r="J168" s="106" t="s">
        <v>3458</v>
      </c>
      <c r="K168" s="106">
        <v>18973</v>
      </c>
      <c r="L168" s="106"/>
      <c r="M168" s="106">
        <v>22444</v>
      </c>
      <c r="N168" s="106" t="s">
        <v>3459</v>
      </c>
      <c r="O168" s="106">
        <v>1471</v>
      </c>
      <c r="P168" s="107">
        <v>991.1</v>
      </c>
      <c r="Q168" s="107">
        <v>1457908.1</v>
      </c>
      <c r="R168" s="106">
        <v>1471</v>
      </c>
      <c r="S168" s="107">
        <v>1580.91</v>
      </c>
      <c r="T168" s="107">
        <v>2325518.61</v>
      </c>
      <c r="U168" s="106" t="s">
        <v>893</v>
      </c>
      <c r="V168" s="106" t="s">
        <v>7</v>
      </c>
      <c r="W168" s="106" t="s">
        <v>75</v>
      </c>
      <c r="X168" s="108">
        <v>1693</v>
      </c>
      <c r="Y168" s="108">
        <v>2490403</v>
      </c>
      <c r="Z168" s="108">
        <v>1032494.8999999999</v>
      </c>
      <c r="AA168" s="109"/>
      <c r="AB168" s="109">
        <v>4086</v>
      </c>
      <c r="AC168" s="109"/>
      <c r="AD168" s="109"/>
      <c r="AE168" s="110" t="s">
        <v>4481</v>
      </c>
      <c r="AF168" s="109"/>
      <c r="AG168" s="138" t="s">
        <v>4483</v>
      </c>
      <c r="AH168" s="138">
        <v>36468</v>
      </c>
      <c r="AI168" s="138">
        <v>36685</v>
      </c>
      <c r="AJ168" s="109">
        <v>5216648</v>
      </c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</row>
    <row r="169" spans="1:51" ht="25.5" x14ac:dyDescent="0.25">
      <c r="A169" s="106">
        <v>237</v>
      </c>
      <c r="B169" s="106" t="s">
        <v>914</v>
      </c>
      <c r="C169" s="106" t="s">
        <v>145</v>
      </c>
      <c r="D169" s="106" t="s">
        <v>534</v>
      </c>
      <c r="E169" s="106" t="s">
        <v>544</v>
      </c>
      <c r="F169" s="106"/>
      <c r="G169" s="106"/>
      <c r="H169" s="106" t="s">
        <v>468</v>
      </c>
      <c r="I169" s="106" t="s">
        <v>3323</v>
      </c>
      <c r="J169" s="106" t="s">
        <v>3460</v>
      </c>
      <c r="K169" s="106">
        <v>14402</v>
      </c>
      <c r="L169" s="106"/>
      <c r="M169" s="106">
        <v>22426</v>
      </c>
      <c r="N169" s="106" t="s">
        <v>534</v>
      </c>
      <c r="O169" s="106">
        <v>3572.24</v>
      </c>
      <c r="P169" s="107">
        <v>1285</v>
      </c>
      <c r="Q169" s="107">
        <v>4590328.4000000004</v>
      </c>
      <c r="R169" s="106">
        <v>6024</v>
      </c>
      <c r="S169" s="107">
        <v>551.25</v>
      </c>
      <c r="T169" s="107">
        <v>3320730</v>
      </c>
      <c r="U169" s="106" t="s">
        <v>784</v>
      </c>
      <c r="V169" s="106" t="s">
        <v>7</v>
      </c>
      <c r="W169" s="106" t="s">
        <v>66</v>
      </c>
      <c r="X169" s="108">
        <v>1924</v>
      </c>
      <c r="Y169" s="108">
        <v>6872989.7599999998</v>
      </c>
      <c r="Z169" s="108">
        <v>2282661.3600000003</v>
      </c>
      <c r="AA169" s="109"/>
      <c r="AB169" s="109" t="s">
        <v>4507</v>
      </c>
      <c r="AC169" s="109"/>
      <c r="AD169" s="109"/>
      <c r="AE169" s="110" t="s">
        <v>4440</v>
      </c>
      <c r="AF169" s="109"/>
      <c r="AG169" s="138" t="s">
        <v>4483</v>
      </c>
      <c r="AH169" s="138">
        <v>36472</v>
      </c>
      <c r="AI169" s="138">
        <v>36630</v>
      </c>
      <c r="AJ169" s="109">
        <v>5212863</v>
      </c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</row>
    <row r="170" spans="1:51" ht="38.25" x14ac:dyDescent="0.25">
      <c r="A170" s="106">
        <v>238</v>
      </c>
      <c r="B170" s="106" t="s">
        <v>915</v>
      </c>
      <c r="C170" s="106" t="s">
        <v>916</v>
      </c>
      <c r="D170" s="106" t="s">
        <v>917</v>
      </c>
      <c r="E170" s="106" t="s">
        <v>562</v>
      </c>
      <c r="F170" s="106"/>
      <c r="G170" s="106"/>
      <c r="H170" s="106" t="s">
        <v>514</v>
      </c>
      <c r="I170" s="106" t="s">
        <v>3323</v>
      </c>
      <c r="J170" s="106" t="s">
        <v>3461</v>
      </c>
      <c r="K170" s="106">
        <v>9115</v>
      </c>
      <c r="L170" s="106"/>
      <c r="M170" s="106">
        <v>22185</v>
      </c>
      <c r="N170" s="106" t="s">
        <v>3462</v>
      </c>
      <c r="O170" s="106">
        <v>1385.17</v>
      </c>
      <c r="P170" s="107">
        <v>586.29999999999995</v>
      </c>
      <c r="Q170" s="107">
        <v>812125.17</v>
      </c>
      <c r="R170" s="106">
        <v>0</v>
      </c>
      <c r="S170" s="107">
        <v>0</v>
      </c>
      <c r="T170" s="107">
        <v>697448.55</v>
      </c>
      <c r="U170" s="106" t="s">
        <v>819</v>
      </c>
      <c r="V170" s="106" t="s">
        <v>7</v>
      </c>
      <c r="W170" s="106" t="s">
        <v>68</v>
      </c>
      <c r="X170" s="108">
        <v>1788</v>
      </c>
      <c r="Y170" s="108">
        <v>2476683.96</v>
      </c>
      <c r="Z170" s="108">
        <v>1664558.7889999999</v>
      </c>
      <c r="AA170" s="109"/>
      <c r="AB170" s="109">
        <v>44</v>
      </c>
      <c r="AC170" s="109"/>
      <c r="AD170" s="109"/>
      <c r="AE170" s="110" t="s">
        <v>4440</v>
      </c>
      <c r="AF170" s="109"/>
      <c r="AG170" s="138" t="s">
        <v>4483</v>
      </c>
      <c r="AH170" s="138" t="s">
        <v>4508</v>
      </c>
      <c r="AI170" s="138" t="s">
        <v>4483</v>
      </c>
      <c r="AJ170" s="109" t="s">
        <v>4455</v>
      </c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</row>
    <row r="171" spans="1:51" ht="25.5" x14ac:dyDescent="0.25">
      <c r="A171" s="106">
        <v>239</v>
      </c>
      <c r="B171" s="106" t="s">
        <v>918</v>
      </c>
      <c r="C171" s="106" t="s">
        <v>146</v>
      </c>
      <c r="D171" s="106"/>
      <c r="E171" s="106" t="s">
        <v>540</v>
      </c>
      <c r="F171" s="106"/>
      <c r="G171" s="106"/>
      <c r="H171" s="106" t="s">
        <v>469</v>
      </c>
      <c r="I171" s="106" t="s">
        <v>3323</v>
      </c>
      <c r="J171" s="106" t="s">
        <v>3463</v>
      </c>
      <c r="K171" s="106"/>
      <c r="L171" s="106"/>
      <c r="M171" s="106">
        <v>22116</v>
      </c>
      <c r="N171" s="106" t="s">
        <v>3464</v>
      </c>
      <c r="O171" s="106">
        <v>411.6</v>
      </c>
      <c r="P171" s="107">
        <v>1518</v>
      </c>
      <c r="Q171" s="107">
        <v>624808.80000000005</v>
      </c>
      <c r="R171" s="106">
        <v>0</v>
      </c>
      <c r="S171" s="107">
        <v>0</v>
      </c>
      <c r="T171" s="107">
        <v>0</v>
      </c>
      <c r="U171" s="106" t="s">
        <v>739</v>
      </c>
      <c r="V171" s="106" t="s">
        <v>7</v>
      </c>
      <c r="W171" s="106" t="s">
        <v>61</v>
      </c>
      <c r="X171" s="108">
        <v>1669</v>
      </c>
      <c r="Y171" s="108">
        <v>686960.4</v>
      </c>
      <c r="Z171" s="108">
        <v>62151.599999999977</v>
      </c>
      <c r="AA171" s="109"/>
      <c r="AB171" s="109">
        <v>5098</v>
      </c>
      <c r="AC171" s="109"/>
      <c r="AD171" s="109"/>
      <c r="AE171" s="110" t="s">
        <v>507</v>
      </c>
      <c r="AF171" s="109"/>
      <c r="AG171" s="138" t="s">
        <v>4483</v>
      </c>
      <c r="AH171" s="138">
        <v>35123</v>
      </c>
      <c r="AI171" s="138">
        <v>35614</v>
      </c>
      <c r="AJ171" s="109">
        <v>5110397</v>
      </c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</row>
    <row r="172" spans="1:51" ht="114.75" x14ac:dyDescent="0.25">
      <c r="A172" s="106">
        <v>240</v>
      </c>
      <c r="B172" s="106" t="s">
        <v>919</v>
      </c>
      <c r="C172" s="106" t="s">
        <v>146</v>
      </c>
      <c r="D172" s="106"/>
      <c r="E172" s="106" t="s">
        <v>540</v>
      </c>
      <c r="F172" s="106"/>
      <c r="G172" s="106"/>
      <c r="H172" s="106" t="s">
        <v>469</v>
      </c>
      <c r="I172" s="106"/>
      <c r="J172" s="106"/>
      <c r="K172" s="106"/>
      <c r="L172" s="106"/>
      <c r="M172" s="106">
        <v>22116</v>
      </c>
      <c r="N172" s="106" t="s">
        <v>3464</v>
      </c>
      <c r="O172" s="106">
        <v>6609.79</v>
      </c>
      <c r="P172" s="107">
        <v>1518</v>
      </c>
      <c r="Q172" s="107">
        <v>10033661.220000001</v>
      </c>
      <c r="R172" s="106">
        <v>0</v>
      </c>
      <c r="S172" s="107">
        <v>0</v>
      </c>
      <c r="T172" s="107">
        <v>0</v>
      </c>
      <c r="U172" s="106" t="s">
        <v>743</v>
      </c>
      <c r="V172" s="106" t="s">
        <v>7</v>
      </c>
      <c r="W172" s="106" t="s">
        <v>63</v>
      </c>
      <c r="X172" s="108"/>
      <c r="Y172" s="108">
        <v>0</v>
      </c>
      <c r="Z172" s="108"/>
      <c r="AA172" s="109" t="s">
        <v>4435</v>
      </c>
      <c r="AB172" s="109">
        <v>5098</v>
      </c>
      <c r="AC172" s="109" t="s">
        <v>4509</v>
      </c>
      <c r="AD172" s="109" t="s">
        <v>4509</v>
      </c>
      <c r="AE172" s="110" t="s">
        <v>4436</v>
      </c>
      <c r="AF172" s="109"/>
      <c r="AG172" s="138" t="s">
        <v>4483</v>
      </c>
      <c r="AH172" s="138">
        <v>35123</v>
      </c>
      <c r="AI172" s="138">
        <v>35614</v>
      </c>
      <c r="AJ172" s="109">
        <v>5110397</v>
      </c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</row>
    <row r="173" spans="1:51" ht="114.75" x14ac:dyDescent="0.25">
      <c r="A173" s="106">
        <v>241</v>
      </c>
      <c r="B173" s="106" t="s">
        <v>919</v>
      </c>
      <c r="C173" s="106" t="s">
        <v>146</v>
      </c>
      <c r="D173" s="106"/>
      <c r="E173" s="106" t="s">
        <v>540</v>
      </c>
      <c r="F173" s="106"/>
      <c r="G173" s="106"/>
      <c r="H173" s="106" t="s">
        <v>469</v>
      </c>
      <c r="I173" s="106"/>
      <c r="J173" s="106"/>
      <c r="K173" s="106"/>
      <c r="L173" s="106"/>
      <c r="M173" s="106">
        <v>22116</v>
      </c>
      <c r="N173" s="106" t="s">
        <v>3464</v>
      </c>
      <c r="O173" s="106">
        <v>722.55</v>
      </c>
      <c r="P173" s="107">
        <v>1518</v>
      </c>
      <c r="Q173" s="107">
        <v>1096830.8999999999</v>
      </c>
      <c r="R173" s="106">
        <v>0</v>
      </c>
      <c r="S173" s="107">
        <v>0</v>
      </c>
      <c r="T173" s="107">
        <v>0</v>
      </c>
      <c r="U173" s="106" t="s">
        <v>784</v>
      </c>
      <c r="V173" s="106" t="s">
        <v>7</v>
      </c>
      <c r="W173" s="106" t="s">
        <v>66</v>
      </c>
      <c r="X173" s="108"/>
      <c r="Y173" s="108">
        <v>0</v>
      </c>
      <c r="Z173" s="108">
        <v>-1096830.8999999999</v>
      </c>
      <c r="AA173" s="109" t="s">
        <v>4491</v>
      </c>
      <c r="AB173" s="109">
        <v>5098</v>
      </c>
      <c r="AC173" s="109" t="s">
        <v>4509</v>
      </c>
      <c r="AD173" s="109" t="s">
        <v>4509</v>
      </c>
      <c r="AE173" s="110" t="s">
        <v>4451</v>
      </c>
      <c r="AF173" s="109"/>
      <c r="AG173" s="138" t="s">
        <v>4483</v>
      </c>
      <c r="AH173" s="138">
        <v>35123</v>
      </c>
      <c r="AI173" s="138">
        <v>35614</v>
      </c>
      <c r="AJ173" s="109">
        <v>5110397</v>
      </c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</row>
    <row r="174" spans="1:51" ht="63.75" x14ac:dyDescent="0.25">
      <c r="A174" s="106">
        <v>242</v>
      </c>
      <c r="B174" s="106" t="s">
        <v>920</v>
      </c>
      <c r="C174" s="106" t="s">
        <v>147</v>
      </c>
      <c r="D174" s="106"/>
      <c r="E174" s="106" t="s">
        <v>540</v>
      </c>
      <c r="F174" s="106"/>
      <c r="G174" s="106"/>
      <c r="H174" s="106" t="s">
        <v>465</v>
      </c>
      <c r="I174" s="106"/>
      <c r="J174" s="106"/>
      <c r="K174" s="106"/>
      <c r="L174" s="106"/>
      <c r="M174" s="106">
        <v>22620</v>
      </c>
      <c r="N174" s="106" t="s">
        <v>3465</v>
      </c>
      <c r="O174" s="106">
        <v>286</v>
      </c>
      <c r="P174" s="107">
        <v>567.6</v>
      </c>
      <c r="Q174" s="107">
        <v>162333.6</v>
      </c>
      <c r="R174" s="106">
        <v>0</v>
      </c>
      <c r="S174" s="107">
        <v>0</v>
      </c>
      <c r="T174" s="107">
        <v>0</v>
      </c>
      <c r="U174" s="106" t="s">
        <v>743</v>
      </c>
      <c r="V174" s="106" t="s">
        <v>7</v>
      </c>
      <c r="W174" s="106" t="s">
        <v>63</v>
      </c>
      <c r="X174" s="108"/>
      <c r="Y174" s="108">
        <v>0</v>
      </c>
      <c r="Z174" s="108">
        <v>-162333.6</v>
      </c>
      <c r="AA174" s="109" t="s">
        <v>4448</v>
      </c>
      <c r="AB174" s="109">
        <v>2008</v>
      </c>
      <c r="AC174" s="109" t="s">
        <v>4510</v>
      </c>
      <c r="AD174" s="109" t="s">
        <v>4510</v>
      </c>
      <c r="AE174" s="110" t="s">
        <v>4436</v>
      </c>
      <c r="AF174" s="109"/>
      <c r="AG174" s="138" t="s">
        <v>4483</v>
      </c>
      <c r="AH174" s="138">
        <v>34899</v>
      </c>
      <c r="AI174" s="138" t="s">
        <v>4483</v>
      </c>
      <c r="AJ174" s="109" t="s">
        <v>4455</v>
      </c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</row>
    <row r="175" spans="1:51" ht="25.5" x14ac:dyDescent="0.25">
      <c r="A175" s="106">
        <v>243</v>
      </c>
      <c r="B175" s="106" t="s">
        <v>921</v>
      </c>
      <c r="C175" s="106" t="s">
        <v>148</v>
      </c>
      <c r="D175" s="106" t="s">
        <v>637</v>
      </c>
      <c r="E175" s="106" t="s">
        <v>563</v>
      </c>
      <c r="F175" s="106" t="s">
        <v>638</v>
      </c>
      <c r="G175" s="106"/>
      <c r="H175" s="106" t="s">
        <v>465</v>
      </c>
      <c r="I175" s="106" t="s">
        <v>3323</v>
      </c>
      <c r="J175" s="106" t="s">
        <v>3466</v>
      </c>
      <c r="K175" s="106"/>
      <c r="L175" s="106"/>
      <c r="M175" s="106">
        <v>22626</v>
      </c>
      <c r="N175" s="106" t="s">
        <v>637</v>
      </c>
      <c r="O175" s="106">
        <v>14971.9</v>
      </c>
      <c r="P175" s="107">
        <v>1109.9000000000001</v>
      </c>
      <c r="Q175" s="107">
        <v>16617311.810000001</v>
      </c>
      <c r="R175" s="106">
        <v>0</v>
      </c>
      <c r="S175" s="107">
        <v>0</v>
      </c>
      <c r="T175" s="107">
        <v>10633497.859999999</v>
      </c>
      <c r="U175" s="106" t="s">
        <v>819</v>
      </c>
      <c r="V175" s="106" t="s">
        <v>7</v>
      </c>
      <c r="W175" s="106" t="s">
        <v>68</v>
      </c>
      <c r="X175" s="108">
        <v>1890</v>
      </c>
      <c r="Y175" s="108">
        <v>28296891</v>
      </c>
      <c r="Z175" s="108">
        <v>11679579.189999999</v>
      </c>
      <c r="AA175" s="109"/>
      <c r="AB175" s="109">
        <v>2073</v>
      </c>
      <c r="AC175" s="109"/>
      <c r="AD175" s="109"/>
      <c r="AE175" s="110" t="s">
        <v>4447</v>
      </c>
      <c r="AF175" s="109" t="s">
        <v>4511</v>
      </c>
      <c r="AG175" s="138">
        <v>35426</v>
      </c>
      <c r="AH175" s="138">
        <v>35450</v>
      </c>
      <c r="AI175" s="138">
        <v>35473</v>
      </c>
      <c r="AJ175" s="109">
        <v>5099657</v>
      </c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</row>
    <row r="176" spans="1:51" ht="51" x14ac:dyDescent="0.25">
      <c r="A176" s="106">
        <v>244</v>
      </c>
      <c r="B176" s="106" t="s">
        <v>922</v>
      </c>
      <c r="C176" s="106" t="s">
        <v>149</v>
      </c>
      <c r="D176" s="106"/>
      <c r="E176" s="106" t="s">
        <v>540</v>
      </c>
      <c r="F176" s="106"/>
      <c r="G176" s="106"/>
      <c r="H176" s="106" t="s">
        <v>472</v>
      </c>
      <c r="I176" s="106" t="s">
        <v>3323</v>
      </c>
      <c r="J176" s="106" t="s">
        <v>3467</v>
      </c>
      <c r="K176" s="106"/>
      <c r="L176" s="106"/>
      <c r="M176" s="106">
        <v>22056</v>
      </c>
      <c r="N176" s="106" t="s">
        <v>528</v>
      </c>
      <c r="O176" s="106">
        <v>315.33999999999997</v>
      </c>
      <c r="P176" s="107">
        <v>997.7</v>
      </c>
      <c r="Q176" s="107">
        <v>314614.71999999997</v>
      </c>
      <c r="R176" s="106">
        <v>0</v>
      </c>
      <c r="S176" s="107">
        <v>0</v>
      </c>
      <c r="T176" s="107">
        <v>0</v>
      </c>
      <c r="U176" s="106" t="s">
        <v>741</v>
      </c>
      <c r="V176" s="106" t="s">
        <v>7</v>
      </c>
      <c r="W176" s="106" t="s">
        <v>62</v>
      </c>
      <c r="X176" s="108"/>
      <c r="Y176" s="108">
        <v>0</v>
      </c>
      <c r="Z176" s="108">
        <v>-314614.71799999999</v>
      </c>
      <c r="AA176" s="109" t="s">
        <v>4448</v>
      </c>
      <c r="AB176" s="109">
        <v>3062</v>
      </c>
      <c r="AC176" s="109" t="s">
        <v>4449</v>
      </c>
      <c r="AD176" s="109" t="s">
        <v>4500</v>
      </c>
      <c r="AE176" s="110" t="s">
        <v>4506</v>
      </c>
      <c r="AF176" s="109" t="s">
        <v>4512</v>
      </c>
      <c r="AG176" s="138" t="s">
        <v>4483</v>
      </c>
      <c r="AH176" s="138">
        <v>34682</v>
      </c>
      <c r="AI176" s="138"/>
      <c r="AJ176" s="109" t="s">
        <v>4455</v>
      </c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</row>
    <row r="177" spans="1:51" ht="25.5" x14ac:dyDescent="0.25">
      <c r="A177" s="106">
        <v>245</v>
      </c>
      <c r="B177" s="106" t="s">
        <v>923</v>
      </c>
      <c r="C177" s="106" t="s">
        <v>150</v>
      </c>
      <c r="D177" s="106" t="s">
        <v>639</v>
      </c>
      <c r="E177" s="106" t="s">
        <v>544</v>
      </c>
      <c r="F177" s="106"/>
      <c r="G177" s="106"/>
      <c r="H177" s="106" t="s">
        <v>472</v>
      </c>
      <c r="I177" s="106" t="s">
        <v>3325</v>
      </c>
      <c r="J177" s="106" t="s">
        <v>3468</v>
      </c>
      <c r="K177" s="106">
        <v>11280</v>
      </c>
      <c r="L177" s="106"/>
      <c r="M177" s="106">
        <v>22014</v>
      </c>
      <c r="N177" s="106" t="s">
        <v>639</v>
      </c>
      <c r="O177" s="106">
        <v>1102.18</v>
      </c>
      <c r="P177" s="107">
        <v>2511</v>
      </c>
      <c r="Q177" s="107">
        <v>2767573.98</v>
      </c>
      <c r="R177" s="106">
        <v>0</v>
      </c>
      <c r="S177" s="107">
        <v>0</v>
      </c>
      <c r="T177" s="107">
        <v>0</v>
      </c>
      <c r="U177" s="106" t="s">
        <v>924</v>
      </c>
      <c r="V177" s="106" t="s">
        <v>7</v>
      </c>
      <c r="W177" s="106" t="s">
        <v>76</v>
      </c>
      <c r="X177" s="108">
        <v>4170</v>
      </c>
      <c r="Y177" s="108">
        <v>4596090.6000000006</v>
      </c>
      <c r="Z177" s="108">
        <v>1828516.6200000006</v>
      </c>
      <c r="AA177" s="109"/>
      <c r="AB177" s="109" t="s">
        <v>4513</v>
      </c>
      <c r="AC177" s="109"/>
      <c r="AD177" s="109"/>
      <c r="AE177" s="110" t="s">
        <v>4440</v>
      </c>
      <c r="AF177" s="109"/>
      <c r="AG177" s="138">
        <v>24025</v>
      </c>
      <c r="AH177" s="138">
        <v>24002</v>
      </c>
      <c r="AI177" s="138">
        <v>25344</v>
      </c>
      <c r="AJ177" s="109">
        <v>24428</v>
      </c>
      <c r="AK177" s="109"/>
      <c r="AL177" s="109" t="s">
        <v>4477</v>
      </c>
      <c r="AM177" s="109"/>
      <c r="AN177" s="109"/>
      <c r="AO177" s="109"/>
      <c r="AP177" s="109"/>
      <c r="AQ177" s="109"/>
      <c r="AR177" s="109" t="s">
        <v>4478</v>
      </c>
      <c r="AS177" s="109" t="s">
        <v>4479</v>
      </c>
      <c r="AT177" s="109"/>
      <c r="AU177" s="109"/>
      <c r="AV177" s="109"/>
      <c r="AW177" s="109"/>
      <c r="AX177" s="109"/>
      <c r="AY177" s="109"/>
    </row>
    <row r="178" spans="1:51" ht="25.5" x14ac:dyDescent="0.25">
      <c r="A178" s="106">
        <v>247</v>
      </c>
      <c r="B178" s="106" t="s">
        <v>925</v>
      </c>
      <c r="C178" s="106" t="s">
        <v>151</v>
      </c>
      <c r="D178" s="106"/>
      <c r="E178" s="106" t="s">
        <v>540</v>
      </c>
      <c r="F178" s="106"/>
      <c r="G178" s="106"/>
      <c r="H178" s="106" t="s">
        <v>465</v>
      </c>
      <c r="I178" s="106" t="s">
        <v>3324</v>
      </c>
      <c r="J178" s="106" t="s">
        <v>3469</v>
      </c>
      <c r="K178" s="106">
        <v>3505</v>
      </c>
      <c r="L178" s="106"/>
      <c r="M178" s="106">
        <v>22606</v>
      </c>
      <c r="N178" s="106" t="s">
        <v>151</v>
      </c>
      <c r="O178" s="106">
        <v>531.32000000000005</v>
      </c>
      <c r="P178" s="107">
        <v>443.3</v>
      </c>
      <c r="Q178" s="107">
        <v>235534.16</v>
      </c>
      <c r="R178" s="106">
        <v>0</v>
      </c>
      <c r="S178" s="107">
        <v>0</v>
      </c>
      <c r="T178" s="107">
        <v>0</v>
      </c>
      <c r="U178" s="106" t="s">
        <v>873</v>
      </c>
      <c r="V178" s="106" t="s">
        <v>7</v>
      </c>
      <c r="W178" s="106" t="s">
        <v>71</v>
      </c>
      <c r="X178" s="108">
        <v>969</v>
      </c>
      <c r="Y178" s="108">
        <v>514849.08000000007</v>
      </c>
      <c r="Z178" s="108">
        <v>279314.92400000006</v>
      </c>
      <c r="AA178" s="109"/>
      <c r="AB178" s="109">
        <v>2013</v>
      </c>
      <c r="AC178" s="109"/>
      <c r="AD178" s="109"/>
      <c r="AE178" s="110" t="s">
        <v>4514</v>
      </c>
      <c r="AF178" s="109"/>
      <c r="AG178" s="138" t="s">
        <v>4515</v>
      </c>
      <c r="AH178" s="138" t="s">
        <v>4516</v>
      </c>
      <c r="AI178" s="138" t="s">
        <v>4517</v>
      </c>
      <c r="AJ178" s="109">
        <v>5000300</v>
      </c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</row>
    <row r="179" spans="1:51" ht="76.5" x14ac:dyDescent="0.25">
      <c r="A179" s="106">
        <v>267</v>
      </c>
      <c r="B179" s="106" t="s">
        <v>926</v>
      </c>
      <c r="C179" s="106" t="s">
        <v>152</v>
      </c>
      <c r="D179" s="106"/>
      <c r="E179" s="106" t="s">
        <v>564</v>
      </c>
      <c r="F179" s="106"/>
      <c r="G179" s="106" t="s">
        <v>711</v>
      </c>
      <c r="H179" s="106" t="s">
        <v>468</v>
      </c>
      <c r="I179" s="106" t="s">
        <v>3324</v>
      </c>
      <c r="J179" s="106" t="s">
        <v>3470</v>
      </c>
      <c r="K179" s="106"/>
      <c r="L179" s="106"/>
      <c r="M179" s="106">
        <v>22426</v>
      </c>
      <c r="N179" s="106" t="s">
        <v>3471</v>
      </c>
      <c r="O179" s="106">
        <v>1846.3</v>
      </c>
      <c r="P179" s="107">
        <v>1489.4</v>
      </c>
      <c r="Q179" s="107">
        <v>2749879.22</v>
      </c>
      <c r="R179" s="106">
        <v>0</v>
      </c>
      <c r="S179" s="107">
        <v>0</v>
      </c>
      <c r="T179" s="107">
        <v>0</v>
      </c>
      <c r="U179" s="106" t="s">
        <v>739</v>
      </c>
      <c r="V179" s="106" t="s">
        <v>7</v>
      </c>
      <c r="W179" s="106" t="s">
        <v>61</v>
      </c>
      <c r="X179" s="108">
        <v>2843</v>
      </c>
      <c r="Y179" s="108">
        <v>5249030.8999999994</v>
      </c>
      <c r="Z179" s="108">
        <v>2499151.6799999992</v>
      </c>
      <c r="AA179" s="109"/>
      <c r="AB179" s="109">
        <v>4096</v>
      </c>
      <c r="AC179" s="109"/>
      <c r="AD179" s="109"/>
      <c r="AE179" s="110" t="s">
        <v>507</v>
      </c>
      <c r="AF179" s="109" t="s">
        <v>4518</v>
      </c>
      <c r="AG179" s="138">
        <v>34901</v>
      </c>
      <c r="AH179" s="138">
        <v>35195</v>
      </c>
      <c r="AI179" s="138" t="s">
        <v>4519</v>
      </c>
      <c r="AJ179" s="109">
        <v>5121348</v>
      </c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</row>
    <row r="180" spans="1:51" x14ac:dyDescent="0.25">
      <c r="A180" s="106">
        <v>268</v>
      </c>
      <c r="B180" s="106" t="s">
        <v>927</v>
      </c>
      <c r="C180" s="106" t="s">
        <v>152</v>
      </c>
      <c r="D180" s="106"/>
      <c r="E180" s="106" t="s">
        <v>540</v>
      </c>
      <c r="F180" s="106"/>
      <c r="G180" s="106"/>
      <c r="H180" s="106" t="s">
        <v>468</v>
      </c>
      <c r="I180" s="106" t="s">
        <v>3324</v>
      </c>
      <c r="J180" s="106" t="s">
        <v>3470</v>
      </c>
      <c r="K180" s="106"/>
      <c r="L180" s="106"/>
      <c r="M180" s="106">
        <v>22426</v>
      </c>
      <c r="N180" s="106" t="s">
        <v>3471</v>
      </c>
      <c r="O180" s="106">
        <v>3435.53</v>
      </c>
      <c r="P180" s="107">
        <v>1489.4</v>
      </c>
      <c r="Q180" s="107">
        <v>5116878.38</v>
      </c>
      <c r="R180" s="106">
        <v>0</v>
      </c>
      <c r="S180" s="107">
        <v>0</v>
      </c>
      <c r="T180" s="107">
        <v>0</v>
      </c>
      <c r="U180" s="106" t="s">
        <v>739</v>
      </c>
      <c r="V180" s="106" t="s">
        <v>7</v>
      </c>
      <c r="W180" s="106" t="s">
        <v>61</v>
      </c>
      <c r="X180" s="108">
        <v>2843</v>
      </c>
      <c r="Y180" s="108">
        <v>9767211.790000001</v>
      </c>
      <c r="Z180" s="108">
        <v>4650333.4080000008</v>
      </c>
      <c r="AA180" s="109"/>
      <c r="AB180" s="109">
        <v>4096</v>
      </c>
      <c r="AC180" s="109"/>
      <c r="AD180" s="109"/>
      <c r="AE180" s="110" t="s">
        <v>507</v>
      </c>
      <c r="AF180" s="109"/>
      <c r="AG180" s="138">
        <v>34901</v>
      </c>
      <c r="AH180" s="138">
        <v>35195</v>
      </c>
      <c r="AI180" s="138" t="s">
        <v>4519</v>
      </c>
      <c r="AJ180" s="109">
        <v>5121348</v>
      </c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</row>
    <row r="181" spans="1:51" x14ac:dyDescent="0.25">
      <c r="A181" s="106">
        <v>269</v>
      </c>
      <c r="B181" s="106" t="s">
        <v>928</v>
      </c>
      <c r="C181" s="106" t="s">
        <v>152</v>
      </c>
      <c r="D181" s="106"/>
      <c r="E181" s="106" t="s">
        <v>540</v>
      </c>
      <c r="F181" s="106"/>
      <c r="G181" s="106"/>
      <c r="H181" s="106" t="s">
        <v>468</v>
      </c>
      <c r="I181" s="106" t="s">
        <v>3324</v>
      </c>
      <c r="J181" s="106" t="s">
        <v>3470</v>
      </c>
      <c r="K181" s="106"/>
      <c r="L181" s="106"/>
      <c r="M181" s="106">
        <v>22426</v>
      </c>
      <c r="N181" s="106" t="s">
        <v>3471</v>
      </c>
      <c r="O181" s="106">
        <v>806.75</v>
      </c>
      <c r="P181" s="107">
        <v>1489.4</v>
      </c>
      <c r="Q181" s="107">
        <v>1201573.45</v>
      </c>
      <c r="R181" s="106">
        <v>0</v>
      </c>
      <c r="S181" s="107">
        <v>0</v>
      </c>
      <c r="T181" s="107">
        <v>0</v>
      </c>
      <c r="U181" s="106" t="s">
        <v>739</v>
      </c>
      <c r="V181" s="106" t="s">
        <v>7</v>
      </c>
      <c r="W181" s="106" t="s">
        <v>61</v>
      </c>
      <c r="X181" s="108">
        <v>2843</v>
      </c>
      <c r="Y181" s="108">
        <v>2293590.25</v>
      </c>
      <c r="Z181" s="108">
        <v>1092016.7999999998</v>
      </c>
      <c r="AA181" s="109"/>
      <c r="AB181" s="109">
        <v>4096</v>
      </c>
      <c r="AC181" s="109"/>
      <c r="AD181" s="109"/>
      <c r="AE181" s="110" t="s">
        <v>507</v>
      </c>
      <c r="AF181" s="109"/>
      <c r="AG181" s="138">
        <v>34901</v>
      </c>
      <c r="AH181" s="138">
        <v>35195</v>
      </c>
      <c r="AI181" s="138" t="s">
        <v>4519</v>
      </c>
      <c r="AJ181" s="109">
        <v>5121348</v>
      </c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</row>
    <row r="182" spans="1:51" x14ac:dyDescent="0.25">
      <c r="A182" s="106">
        <v>270</v>
      </c>
      <c r="B182" s="106" t="s">
        <v>929</v>
      </c>
      <c r="C182" s="106" t="s">
        <v>152</v>
      </c>
      <c r="D182" s="106"/>
      <c r="E182" s="106" t="s">
        <v>540</v>
      </c>
      <c r="F182" s="106"/>
      <c r="G182" s="106"/>
      <c r="H182" s="106" t="s">
        <v>468</v>
      </c>
      <c r="I182" s="106" t="s">
        <v>3324</v>
      </c>
      <c r="J182" s="106" t="s">
        <v>3470</v>
      </c>
      <c r="K182" s="106"/>
      <c r="L182" s="106"/>
      <c r="M182" s="106">
        <v>22426</v>
      </c>
      <c r="N182" s="106" t="s">
        <v>3471</v>
      </c>
      <c r="O182" s="106">
        <v>6562.57</v>
      </c>
      <c r="P182" s="107">
        <v>1489.4</v>
      </c>
      <c r="Q182" s="107">
        <v>9774291.7599999998</v>
      </c>
      <c r="R182" s="106">
        <v>0</v>
      </c>
      <c r="S182" s="107">
        <v>0</v>
      </c>
      <c r="T182" s="107">
        <v>0</v>
      </c>
      <c r="U182" s="106" t="s">
        <v>797</v>
      </c>
      <c r="V182" s="106" t="s">
        <v>7</v>
      </c>
      <c r="W182" s="106" t="s">
        <v>67</v>
      </c>
      <c r="X182" s="108">
        <v>2843</v>
      </c>
      <c r="Y182" s="108">
        <v>18657386.509999998</v>
      </c>
      <c r="Z182" s="108">
        <v>8883094.7519999985</v>
      </c>
      <c r="AA182" s="109"/>
      <c r="AB182" s="109">
        <v>4096</v>
      </c>
      <c r="AC182" s="109"/>
      <c r="AD182" s="109"/>
      <c r="AE182" s="110" t="s">
        <v>516</v>
      </c>
      <c r="AF182" s="109"/>
      <c r="AG182" s="138">
        <v>34901</v>
      </c>
      <c r="AH182" s="138">
        <v>35195</v>
      </c>
      <c r="AI182" s="138" t="s">
        <v>4519</v>
      </c>
      <c r="AJ182" s="109">
        <v>5121348</v>
      </c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</row>
    <row r="183" spans="1:51" x14ac:dyDescent="0.25">
      <c r="A183" s="106">
        <v>271</v>
      </c>
      <c r="B183" s="106" t="s">
        <v>930</v>
      </c>
      <c r="C183" s="106" t="s">
        <v>152</v>
      </c>
      <c r="D183" s="106"/>
      <c r="E183" s="106" t="s">
        <v>540</v>
      </c>
      <c r="F183" s="106"/>
      <c r="G183" s="106"/>
      <c r="H183" s="106" t="s">
        <v>468</v>
      </c>
      <c r="I183" s="106" t="s">
        <v>3324</v>
      </c>
      <c r="J183" s="106" t="s">
        <v>3470</v>
      </c>
      <c r="K183" s="106"/>
      <c r="L183" s="106"/>
      <c r="M183" s="106">
        <v>22426</v>
      </c>
      <c r="N183" s="106" t="s">
        <v>3471</v>
      </c>
      <c r="O183" s="106">
        <v>4571.5</v>
      </c>
      <c r="P183" s="107">
        <v>1489.4</v>
      </c>
      <c r="Q183" s="107">
        <v>6808792.0999999996</v>
      </c>
      <c r="R183" s="106">
        <v>0</v>
      </c>
      <c r="S183" s="107">
        <v>0</v>
      </c>
      <c r="T183" s="107">
        <v>0</v>
      </c>
      <c r="U183" s="106" t="s">
        <v>797</v>
      </c>
      <c r="V183" s="106" t="s">
        <v>7</v>
      </c>
      <c r="W183" s="106" t="s">
        <v>67</v>
      </c>
      <c r="X183" s="108">
        <v>2530</v>
      </c>
      <c r="Y183" s="108">
        <v>11565895</v>
      </c>
      <c r="Z183" s="108">
        <v>4757102.8999999994</v>
      </c>
      <c r="AA183" s="109"/>
      <c r="AB183" s="109">
        <v>61</v>
      </c>
      <c r="AC183" s="109"/>
      <c r="AD183" s="109"/>
      <c r="AE183" s="110" t="s">
        <v>516</v>
      </c>
      <c r="AF183" s="109"/>
      <c r="AG183" s="138">
        <v>34901</v>
      </c>
      <c r="AH183" s="138">
        <v>35195</v>
      </c>
      <c r="AI183" s="138" t="s">
        <v>4519</v>
      </c>
      <c r="AJ183" s="109">
        <v>5121348</v>
      </c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</row>
    <row r="184" spans="1:51" x14ac:dyDescent="0.25">
      <c r="A184" s="106">
        <v>272</v>
      </c>
      <c r="B184" s="106" t="s">
        <v>931</v>
      </c>
      <c r="C184" s="106" t="s">
        <v>152</v>
      </c>
      <c r="D184" s="106"/>
      <c r="E184" s="106" t="s">
        <v>540</v>
      </c>
      <c r="F184" s="106"/>
      <c r="G184" s="106"/>
      <c r="H184" s="106" t="s">
        <v>468</v>
      </c>
      <c r="I184" s="106" t="s">
        <v>3324</v>
      </c>
      <c r="J184" s="106" t="s">
        <v>3470</v>
      </c>
      <c r="K184" s="106"/>
      <c r="L184" s="106"/>
      <c r="M184" s="106">
        <v>22426</v>
      </c>
      <c r="N184" s="106" t="s">
        <v>3471</v>
      </c>
      <c r="O184" s="106">
        <v>19747.5</v>
      </c>
      <c r="P184" s="107">
        <v>1489.4</v>
      </c>
      <c r="Q184" s="107">
        <v>29411926.5</v>
      </c>
      <c r="R184" s="106">
        <v>0</v>
      </c>
      <c r="S184" s="107">
        <v>0</v>
      </c>
      <c r="T184" s="107">
        <v>0</v>
      </c>
      <c r="U184" s="106" t="s">
        <v>797</v>
      </c>
      <c r="V184" s="106" t="s">
        <v>7</v>
      </c>
      <c r="W184" s="106" t="s">
        <v>67</v>
      </c>
      <c r="X184" s="108">
        <v>2530</v>
      </c>
      <c r="Y184" s="108">
        <v>49961175</v>
      </c>
      <c r="Z184" s="108">
        <v>20549248.5</v>
      </c>
      <c r="AA184" s="109"/>
      <c r="AB184" s="109">
        <v>61</v>
      </c>
      <c r="AC184" s="109"/>
      <c r="AD184" s="109"/>
      <c r="AE184" s="110" t="s">
        <v>516</v>
      </c>
      <c r="AF184" s="109"/>
      <c r="AG184" s="138">
        <v>34901</v>
      </c>
      <c r="AH184" s="138">
        <v>35195</v>
      </c>
      <c r="AI184" s="138" t="s">
        <v>4519</v>
      </c>
      <c r="AJ184" s="109">
        <v>5121348</v>
      </c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</row>
    <row r="185" spans="1:51" x14ac:dyDescent="0.25">
      <c r="A185" s="106">
        <v>273</v>
      </c>
      <c r="B185" s="106" t="s">
        <v>932</v>
      </c>
      <c r="C185" s="106" t="s">
        <v>152</v>
      </c>
      <c r="D185" s="106"/>
      <c r="E185" s="106" t="s">
        <v>540</v>
      </c>
      <c r="F185" s="106"/>
      <c r="G185" s="106"/>
      <c r="H185" s="106" t="s">
        <v>468</v>
      </c>
      <c r="I185" s="106" t="s">
        <v>3324</v>
      </c>
      <c r="J185" s="106" t="s">
        <v>3470</v>
      </c>
      <c r="K185" s="106"/>
      <c r="L185" s="106"/>
      <c r="M185" s="106">
        <v>22426</v>
      </c>
      <c r="N185" s="106" t="s">
        <v>3471</v>
      </c>
      <c r="O185" s="106">
        <v>432.45</v>
      </c>
      <c r="P185" s="107">
        <v>1489.4</v>
      </c>
      <c r="Q185" s="107">
        <v>644091.03</v>
      </c>
      <c r="R185" s="106">
        <v>0</v>
      </c>
      <c r="S185" s="107">
        <v>0</v>
      </c>
      <c r="T185" s="107">
        <v>0</v>
      </c>
      <c r="U185" s="106" t="s">
        <v>797</v>
      </c>
      <c r="V185" s="106" t="s">
        <v>7</v>
      </c>
      <c r="W185" s="106" t="s">
        <v>67</v>
      </c>
      <c r="X185" s="108">
        <v>2843</v>
      </c>
      <c r="Y185" s="108">
        <v>1229455.3499999999</v>
      </c>
      <c r="Z185" s="108">
        <v>585364.31999999983</v>
      </c>
      <c r="AA185" s="109"/>
      <c r="AB185" s="109">
        <v>4096</v>
      </c>
      <c r="AC185" s="109"/>
      <c r="AD185" s="109"/>
      <c r="AE185" s="110" t="s">
        <v>516</v>
      </c>
      <c r="AF185" s="109"/>
      <c r="AG185" s="138">
        <v>34901</v>
      </c>
      <c r="AH185" s="138">
        <v>35195</v>
      </c>
      <c r="AI185" s="138" t="s">
        <v>4519</v>
      </c>
      <c r="AJ185" s="109">
        <v>5121348</v>
      </c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</row>
    <row r="186" spans="1:51" x14ac:dyDescent="0.25">
      <c r="A186" s="106">
        <v>274</v>
      </c>
      <c r="B186" s="106" t="s">
        <v>933</v>
      </c>
      <c r="C186" s="106" t="s">
        <v>152</v>
      </c>
      <c r="D186" s="106"/>
      <c r="E186" s="106" t="s">
        <v>540</v>
      </c>
      <c r="F186" s="106"/>
      <c r="G186" s="106"/>
      <c r="H186" s="106" t="s">
        <v>468</v>
      </c>
      <c r="I186" s="106" t="s">
        <v>3324</v>
      </c>
      <c r="J186" s="106" t="s">
        <v>3470</v>
      </c>
      <c r="K186" s="106"/>
      <c r="L186" s="106"/>
      <c r="M186" s="106">
        <v>22426</v>
      </c>
      <c r="N186" s="106" t="s">
        <v>3471</v>
      </c>
      <c r="O186" s="106">
        <v>3261.42</v>
      </c>
      <c r="P186" s="107">
        <v>1489.4</v>
      </c>
      <c r="Q186" s="107">
        <v>4857558.95</v>
      </c>
      <c r="R186" s="106">
        <v>0</v>
      </c>
      <c r="S186" s="107">
        <v>0</v>
      </c>
      <c r="T186" s="107">
        <v>0</v>
      </c>
      <c r="U186" s="106" t="s">
        <v>797</v>
      </c>
      <c r="V186" s="106" t="s">
        <v>7</v>
      </c>
      <c r="W186" s="106" t="s">
        <v>67</v>
      </c>
      <c r="X186" s="108">
        <v>2843</v>
      </c>
      <c r="Y186" s="108">
        <v>9272217.0600000005</v>
      </c>
      <c r="Z186" s="108">
        <v>4414658.1119999997</v>
      </c>
      <c r="AA186" s="109"/>
      <c r="AB186" s="109">
        <v>4096</v>
      </c>
      <c r="AC186" s="109"/>
      <c r="AD186" s="109"/>
      <c r="AE186" s="110" t="s">
        <v>516</v>
      </c>
      <c r="AF186" s="109"/>
      <c r="AG186" s="138">
        <v>34901</v>
      </c>
      <c r="AH186" s="138">
        <v>35195</v>
      </c>
      <c r="AI186" s="138" t="s">
        <v>4519</v>
      </c>
      <c r="AJ186" s="109">
        <v>5121348</v>
      </c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</row>
    <row r="187" spans="1:51" ht="76.5" x14ac:dyDescent="0.25">
      <c r="A187" s="106">
        <v>275</v>
      </c>
      <c r="B187" s="106" t="s">
        <v>934</v>
      </c>
      <c r="C187" s="106" t="s">
        <v>152</v>
      </c>
      <c r="D187" s="106"/>
      <c r="E187" s="106" t="s">
        <v>564</v>
      </c>
      <c r="F187" s="106"/>
      <c r="G187" s="106" t="s">
        <v>935</v>
      </c>
      <c r="H187" s="106" t="s">
        <v>468</v>
      </c>
      <c r="I187" s="106"/>
      <c r="J187" s="106"/>
      <c r="K187" s="106"/>
      <c r="L187" s="106"/>
      <c r="M187" s="106">
        <v>22426</v>
      </c>
      <c r="N187" s="106" t="s">
        <v>3471</v>
      </c>
      <c r="O187" s="106">
        <v>29412.71</v>
      </c>
      <c r="P187" s="107">
        <v>1489.4</v>
      </c>
      <c r="Q187" s="107">
        <v>43807290.270000003</v>
      </c>
      <c r="R187" s="106">
        <v>0</v>
      </c>
      <c r="S187" s="107">
        <v>0</v>
      </c>
      <c r="T187" s="107">
        <v>0</v>
      </c>
      <c r="U187" s="106" t="s">
        <v>743</v>
      </c>
      <c r="V187" s="106" t="s">
        <v>7</v>
      </c>
      <c r="W187" s="106" t="s">
        <v>63</v>
      </c>
      <c r="X187" s="108"/>
      <c r="Y187" s="108">
        <v>0</v>
      </c>
      <c r="Z187" s="108"/>
      <c r="AA187" s="109" t="s">
        <v>4435</v>
      </c>
      <c r="AB187" s="109">
        <v>4096</v>
      </c>
      <c r="AC187" s="109"/>
      <c r="AD187" s="109"/>
      <c r="AE187" s="110" t="s">
        <v>4436</v>
      </c>
      <c r="AF187" s="109" t="s">
        <v>4520</v>
      </c>
      <c r="AG187" s="138">
        <v>34901</v>
      </c>
      <c r="AH187" s="138">
        <v>35195</v>
      </c>
      <c r="AI187" s="138" t="s">
        <v>4519</v>
      </c>
      <c r="AJ187" s="109">
        <v>5121348</v>
      </c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</row>
    <row r="188" spans="1:51" x14ac:dyDescent="0.25">
      <c r="A188" s="106">
        <v>276</v>
      </c>
      <c r="B188" s="106" t="s">
        <v>936</v>
      </c>
      <c r="C188" s="106" t="s">
        <v>153</v>
      </c>
      <c r="D188" s="106"/>
      <c r="E188" s="106" t="s">
        <v>540</v>
      </c>
      <c r="F188" s="106"/>
      <c r="G188" s="106"/>
      <c r="H188" s="106" t="s">
        <v>464</v>
      </c>
      <c r="I188" s="106" t="s">
        <v>3332</v>
      </c>
      <c r="J188" s="106" t="s">
        <v>3472</v>
      </c>
      <c r="K188" s="106">
        <v>4771</v>
      </c>
      <c r="L188" s="106"/>
      <c r="M188" s="106">
        <v>22530</v>
      </c>
      <c r="N188" s="106" t="s">
        <v>3473</v>
      </c>
      <c r="O188" s="106">
        <v>5172.0600000000004</v>
      </c>
      <c r="P188" s="107">
        <v>1446.5</v>
      </c>
      <c r="Q188" s="107">
        <v>7481384.79</v>
      </c>
      <c r="R188" s="106">
        <v>0</v>
      </c>
      <c r="S188" s="107">
        <v>0</v>
      </c>
      <c r="T188" s="107">
        <v>0</v>
      </c>
      <c r="U188" s="106" t="s">
        <v>767</v>
      </c>
      <c r="V188" s="106" t="s">
        <v>7</v>
      </c>
      <c r="W188" s="106" t="s">
        <v>65</v>
      </c>
      <c r="X188" s="108">
        <v>2547</v>
      </c>
      <c r="Y188" s="108">
        <v>13173236.82</v>
      </c>
      <c r="Z188" s="108">
        <v>5691852.0299999993</v>
      </c>
      <c r="AA188" s="109"/>
      <c r="AB188" s="109">
        <v>1063</v>
      </c>
      <c r="AC188" s="109"/>
      <c r="AD188" s="109"/>
      <c r="AE188" s="110" t="s">
        <v>516</v>
      </c>
      <c r="AF188" s="109"/>
      <c r="AG188" s="138">
        <v>34453</v>
      </c>
      <c r="AH188" s="138">
        <v>34485</v>
      </c>
      <c r="AI188" s="138">
        <v>34550</v>
      </c>
      <c r="AJ188" s="109">
        <v>5009248</v>
      </c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</row>
    <row r="189" spans="1:51" x14ac:dyDescent="0.25">
      <c r="A189" s="106">
        <v>277</v>
      </c>
      <c r="B189" s="106" t="s">
        <v>937</v>
      </c>
      <c r="C189" s="106" t="s">
        <v>153</v>
      </c>
      <c r="D189" s="106"/>
      <c r="E189" s="106" t="s">
        <v>540</v>
      </c>
      <c r="F189" s="106"/>
      <c r="G189" s="106"/>
      <c r="H189" s="106" t="s">
        <v>464</v>
      </c>
      <c r="I189" s="106" t="s">
        <v>3323</v>
      </c>
      <c r="J189" s="106" t="s">
        <v>3344</v>
      </c>
      <c r="K189" s="106">
        <v>4719</v>
      </c>
      <c r="L189" s="106"/>
      <c r="M189" s="106">
        <v>22530</v>
      </c>
      <c r="N189" s="106" t="s">
        <v>3473</v>
      </c>
      <c r="O189" s="106">
        <v>1613.06</v>
      </c>
      <c r="P189" s="107">
        <v>1446.5</v>
      </c>
      <c r="Q189" s="107">
        <v>2333291.29</v>
      </c>
      <c r="R189" s="106">
        <v>0</v>
      </c>
      <c r="S189" s="107">
        <v>0</v>
      </c>
      <c r="T189" s="107">
        <v>0</v>
      </c>
      <c r="U189" s="106" t="s">
        <v>767</v>
      </c>
      <c r="V189" s="106" t="s">
        <v>7</v>
      </c>
      <c r="W189" s="106" t="s">
        <v>65</v>
      </c>
      <c r="X189" s="108">
        <v>2547</v>
      </c>
      <c r="Y189" s="108">
        <v>4108463.82</v>
      </c>
      <c r="Z189" s="108">
        <v>1775172.5299999998</v>
      </c>
      <c r="AA189" s="109"/>
      <c r="AB189" s="109">
        <v>1063</v>
      </c>
      <c r="AC189" s="109"/>
      <c r="AD189" s="109"/>
      <c r="AE189" s="110" t="s">
        <v>516</v>
      </c>
      <c r="AF189" s="109"/>
      <c r="AG189" s="138">
        <v>34453</v>
      </c>
      <c r="AH189" s="138">
        <v>34485</v>
      </c>
      <c r="AI189" s="138">
        <v>34550</v>
      </c>
      <c r="AJ189" s="109">
        <v>5009248</v>
      </c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</row>
    <row r="190" spans="1:51" x14ac:dyDescent="0.25">
      <c r="A190" s="106">
        <v>278</v>
      </c>
      <c r="B190" s="106" t="s">
        <v>938</v>
      </c>
      <c r="C190" s="106" t="s">
        <v>153</v>
      </c>
      <c r="D190" s="106"/>
      <c r="E190" s="106" t="s">
        <v>540</v>
      </c>
      <c r="F190" s="106"/>
      <c r="G190" s="106"/>
      <c r="H190" s="106" t="s">
        <v>464</v>
      </c>
      <c r="I190" s="106"/>
      <c r="J190" s="106"/>
      <c r="K190" s="106"/>
      <c r="L190" s="106"/>
      <c r="M190" s="106">
        <v>22530</v>
      </c>
      <c r="N190" s="106" t="s">
        <v>3473</v>
      </c>
      <c r="O190" s="106">
        <v>6749.2920000000004</v>
      </c>
      <c r="P190" s="107">
        <v>1446.5</v>
      </c>
      <c r="Q190" s="107">
        <v>9762850.8800000008</v>
      </c>
      <c r="R190" s="106">
        <v>0</v>
      </c>
      <c r="S190" s="107">
        <v>0</v>
      </c>
      <c r="T190" s="107">
        <v>0</v>
      </c>
      <c r="U190" s="106" t="s">
        <v>743</v>
      </c>
      <c r="V190" s="106" t="s">
        <v>7</v>
      </c>
      <c r="W190" s="106" t="s">
        <v>63</v>
      </c>
      <c r="X190" s="108"/>
      <c r="Y190" s="108">
        <v>0</v>
      </c>
      <c r="Z190" s="108"/>
      <c r="AA190" s="109" t="s">
        <v>4521</v>
      </c>
      <c r="AB190" s="109">
        <v>1063</v>
      </c>
      <c r="AC190" s="109"/>
      <c r="AD190" s="109"/>
      <c r="AE190" s="110" t="s">
        <v>4436</v>
      </c>
      <c r="AF190" s="109"/>
      <c r="AG190" s="138">
        <v>34453</v>
      </c>
      <c r="AH190" s="138">
        <v>34485</v>
      </c>
      <c r="AI190" s="138">
        <v>34550</v>
      </c>
      <c r="AJ190" s="109">
        <v>5009248</v>
      </c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</row>
    <row r="191" spans="1:51" x14ac:dyDescent="0.25">
      <c r="A191" s="106">
        <v>279</v>
      </c>
      <c r="B191" s="106" t="s">
        <v>938</v>
      </c>
      <c r="C191" s="106" t="s">
        <v>153</v>
      </c>
      <c r="D191" s="106"/>
      <c r="E191" s="106" t="s">
        <v>540</v>
      </c>
      <c r="F191" s="106"/>
      <c r="G191" s="106"/>
      <c r="H191" s="106" t="s">
        <v>464</v>
      </c>
      <c r="I191" s="106"/>
      <c r="J191" s="106"/>
      <c r="K191" s="106"/>
      <c r="L191" s="106"/>
      <c r="M191" s="106">
        <v>22530</v>
      </c>
      <c r="N191" s="106" t="s">
        <v>3473</v>
      </c>
      <c r="O191" s="106">
        <v>628.39200000000005</v>
      </c>
      <c r="P191" s="107">
        <v>1446.5</v>
      </c>
      <c r="Q191" s="107">
        <v>908969.03</v>
      </c>
      <c r="R191" s="106">
        <v>0</v>
      </c>
      <c r="S191" s="107">
        <v>0</v>
      </c>
      <c r="T191" s="107">
        <v>0</v>
      </c>
      <c r="U191" s="106" t="s">
        <v>743</v>
      </c>
      <c r="V191" s="106" t="s">
        <v>7</v>
      </c>
      <c r="W191" s="106" t="s">
        <v>63</v>
      </c>
      <c r="X191" s="108"/>
      <c r="Y191" s="108">
        <v>0</v>
      </c>
      <c r="Z191" s="108"/>
      <c r="AA191" s="109" t="s">
        <v>4521</v>
      </c>
      <c r="AB191" s="109">
        <v>1063</v>
      </c>
      <c r="AC191" s="109"/>
      <c r="AD191" s="109"/>
      <c r="AE191" s="110" t="s">
        <v>4436</v>
      </c>
      <c r="AF191" s="109"/>
      <c r="AG191" s="138">
        <v>34453</v>
      </c>
      <c r="AH191" s="138">
        <v>34485</v>
      </c>
      <c r="AI191" s="138">
        <v>34550</v>
      </c>
      <c r="AJ191" s="109">
        <v>5009248</v>
      </c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</row>
    <row r="192" spans="1:51" x14ac:dyDescent="0.25">
      <c r="A192" s="106">
        <v>280</v>
      </c>
      <c r="B192" s="106" t="s">
        <v>939</v>
      </c>
      <c r="C192" s="106" t="s">
        <v>154</v>
      </c>
      <c r="D192" s="106"/>
      <c r="E192" s="106" t="s">
        <v>540</v>
      </c>
      <c r="F192" s="106"/>
      <c r="G192" s="106"/>
      <c r="H192" s="106" t="s">
        <v>469</v>
      </c>
      <c r="I192" s="106" t="s">
        <v>3323</v>
      </c>
      <c r="J192" s="106" t="s">
        <v>3474</v>
      </c>
      <c r="K192" s="106">
        <v>8151</v>
      </c>
      <c r="L192" s="106"/>
      <c r="M192" s="106">
        <v>22127</v>
      </c>
      <c r="N192" s="106" t="s">
        <v>154</v>
      </c>
      <c r="O192" s="106">
        <v>1572.59</v>
      </c>
      <c r="P192" s="107">
        <v>1228.7</v>
      </c>
      <c r="Q192" s="107">
        <v>1932241.33</v>
      </c>
      <c r="R192" s="106">
        <v>0</v>
      </c>
      <c r="S192" s="107">
        <v>0</v>
      </c>
      <c r="T192" s="107">
        <v>0</v>
      </c>
      <c r="U192" s="106" t="s">
        <v>739</v>
      </c>
      <c r="V192" s="106" t="s">
        <v>7</v>
      </c>
      <c r="W192" s="106" t="s">
        <v>61</v>
      </c>
      <c r="X192" s="108">
        <v>1643</v>
      </c>
      <c r="Y192" s="108">
        <v>2583765.3699999996</v>
      </c>
      <c r="Z192" s="108">
        <v>651524.03699999978</v>
      </c>
      <c r="AA192" s="109"/>
      <c r="AB192" s="109">
        <v>5055</v>
      </c>
      <c r="AC192" s="109"/>
      <c r="AD192" s="109"/>
      <c r="AE192" s="110" t="s">
        <v>507</v>
      </c>
      <c r="AF192" s="109"/>
      <c r="AG192" s="138">
        <v>34621</v>
      </c>
      <c r="AH192" s="138">
        <v>34533</v>
      </c>
      <c r="AI192" s="138">
        <v>34680</v>
      </c>
      <c r="AJ192" s="109">
        <v>5019508</v>
      </c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</row>
    <row r="193" spans="1:51" ht="102" x14ac:dyDescent="0.25">
      <c r="A193" s="106">
        <v>282</v>
      </c>
      <c r="B193" s="106" t="s">
        <v>940</v>
      </c>
      <c r="C193" s="106" t="s">
        <v>941</v>
      </c>
      <c r="D193" s="106"/>
      <c r="E193" s="106" t="s">
        <v>540</v>
      </c>
      <c r="F193" s="106"/>
      <c r="G193" s="106"/>
      <c r="H193" s="106" t="s">
        <v>468</v>
      </c>
      <c r="I193" s="106"/>
      <c r="J193" s="106"/>
      <c r="K193" s="106"/>
      <c r="L193" s="106"/>
      <c r="M193" s="106">
        <v>22000</v>
      </c>
      <c r="N193" s="106" t="s">
        <v>155</v>
      </c>
      <c r="O193" s="106">
        <v>21120.63</v>
      </c>
      <c r="P193" s="107">
        <v>592.9</v>
      </c>
      <c r="Q193" s="107">
        <v>12522421.529999999</v>
      </c>
      <c r="R193" s="106">
        <v>0</v>
      </c>
      <c r="S193" s="107">
        <v>0</v>
      </c>
      <c r="T193" s="107">
        <v>0</v>
      </c>
      <c r="U193" s="106" t="s">
        <v>743</v>
      </c>
      <c r="V193" s="106" t="s">
        <v>7</v>
      </c>
      <c r="W193" s="106" t="s">
        <v>63</v>
      </c>
      <c r="X193" s="108"/>
      <c r="Y193" s="108">
        <v>0</v>
      </c>
      <c r="Z193" s="108"/>
      <c r="AA193" s="109" t="s">
        <v>4521</v>
      </c>
      <c r="AB193" s="109">
        <v>6055</v>
      </c>
      <c r="AC193" s="109" t="s">
        <v>4490</v>
      </c>
      <c r="AD193" s="109" t="s">
        <v>4490</v>
      </c>
      <c r="AE193" s="110" t="s">
        <v>4436</v>
      </c>
      <c r="AF193" s="109"/>
      <c r="AG193" s="138" t="s">
        <v>4483</v>
      </c>
      <c r="AH193" s="138">
        <v>34912</v>
      </c>
      <c r="AI193" s="138" t="s">
        <v>4483</v>
      </c>
      <c r="AJ193" s="109" t="s">
        <v>4455</v>
      </c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</row>
    <row r="194" spans="1:51" x14ac:dyDescent="0.25">
      <c r="A194" s="106">
        <v>286</v>
      </c>
      <c r="B194" s="106" t="s">
        <v>942</v>
      </c>
      <c r="C194" s="106" t="s">
        <v>821</v>
      </c>
      <c r="D194" s="106"/>
      <c r="E194" s="106" t="s">
        <v>540</v>
      </c>
      <c r="F194" s="106"/>
      <c r="G194" s="106"/>
      <c r="H194" s="106" t="s">
        <v>467</v>
      </c>
      <c r="I194" s="106" t="s">
        <v>3323</v>
      </c>
      <c r="J194" s="106" t="s">
        <v>3381</v>
      </c>
      <c r="K194" s="106">
        <v>5946</v>
      </c>
      <c r="L194" s="106"/>
      <c r="M194" s="106">
        <v>22000</v>
      </c>
      <c r="N194" s="106" t="s">
        <v>94</v>
      </c>
      <c r="O194" s="106">
        <v>1048.3320000000001</v>
      </c>
      <c r="P194" s="107">
        <v>555.5</v>
      </c>
      <c r="Q194" s="107">
        <v>582348.43000000005</v>
      </c>
      <c r="R194" s="106">
        <v>0</v>
      </c>
      <c r="S194" s="107">
        <v>0</v>
      </c>
      <c r="T194" s="107">
        <v>0</v>
      </c>
      <c r="U194" s="106" t="s">
        <v>749</v>
      </c>
      <c r="V194" s="106" t="s">
        <v>7</v>
      </c>
      <c r="W194" s="106" t="s">
        <v>64</v>
      </c>
      <c r="X194" s="108">
        <v>1093</v>
      </c>
      <c r="Y194" s="108">
        <v>1145826.8760000002</v>
      </c>
      <c r="Z194" s="108">
        <v>563478.45000000007</v>
      </c>
      <c r="AA194" s="109"/>
      <c r="AB194" s="109">
        <v>6061</v>
      </c>
      <c r="AC194" s="109"/>
      <c r="AD194" s="109"/>
      <c r="AE194" s="110" t="s">
        <v>510</v>
      </c>
      <c r="AF194" s="109"/>
      <c r="AG194" s="138">
        <v>35139</v>
      </c>
      <c r="AH194" s="138">
        <v>35551</v>
      </c>
      <c r="AI194" s="138">
        <v>35460</v>
      </c>
      <c r="AJ194" s="109">
        <v>5098952</v>
      </c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</row>
    <row r="195" spans="1:51" x14ac:dyDescent="0.25">
      <c r="A195" s="106">
        <v>287</v>
      </c>
      <c r="B195" s="106" t="s">
        <v>943</v>
      </c>
      <c r="C195" s="106" t="s">
        <v>821</v>
      </c>
      <c r="D195" s="106"/>
      <c r="E195" s="106" t="s">
        <v>540</v>
      </c>
      <c r="F195" s="106"/>
      <c r="G195" s="106"/>
      <c r="H195" s="106" t="s">
        <v>467</v>
      </c>
      <c r="I195" s="106" t="s">
        <v>3323</v>
      </c>
      <c r="J195" s="106" t="s">
        <v>3381</v>
      </c>
      <c r="K195" s="106">
        <v>5947</v>
      </c>
      <c r="L195" s="106"/>
      <c r="M195" s="106">
        <v>22000</v>
      </c>
      <c r="N195" s="106" t="s">
        <v>94</v>
      </c>
      <c r="O195" s="106">
        <v>4652.9129999999996</v>
      </c>
      <c r="P195" s="107">
        <v>555.5</v>
      </c>
      <c r="Q195" s="107">
        <v>2584693.17</v>
      </c>
      <c r="R195" s="106">
        <v>0</v>
      </c>
      <c r="S195" s="107">
        <v>0</v>
      </c>
      <c r="T195" s="107">
        <v>0</v>
      </c>
      <c r="U195" s="106" t="s">
        <v>749</v>
      </c>
      <c r="V195" s="106" t="s">
        <v>7</v>
      </c>
      <c r="W195" s="106" t="s">
        <v>64</v>
      </c>
      <c r="X195" s="108">
        <v>1093</v>
      </c>
      <c r="Y195" s="108">
        <v>5085633.9089999991</v>
      </c>
      <c r="Z195" s="108">
        <v>2500940.7374999993</v>
      </c>
      <c r="AA195" s="109"/>
      <c r="AB195" s="109">
        <v>6061</v>
      </c>
      <c r="AC195" s="109"/>
      <c r="AD195" s="109"/>
      <c r="AE195" s="110" t="s">
        <v>510</v>
      </c>
      <c r="AF195" s="109"/>
      <c r="AG195" s="138">
        <v>35139</v>
      </c>
      <c r="AH195" s="138">
        <v>35551</v>
      </c>
      <c r="AI195" s="138">
        <v>35460</v>
      </c>
      <c r="AJ195" s="109">
        <v>5098952</v>
      </c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</row>
    <row r="196" spans="1:51" x14ac:dyDescent="0.25">
      <c r="A196" s="106">
        <v>288</v>
      </c>
      <c r="B196" s="106" t="s">
        <v>944</v>
      </c>
      <c r="C196" s="106" t="s">
        <v>821</v>
      </c>
      <c r="D196" s="106"/>
      <c r="E196" s="106" t="s">
        <v>540</v>
      </c>
      <c r="F196" s="106"/>
      <c r="G196" s="106"/>
      <c r="H196" s="106" t="s">
        <v>467</v>
      </c>
      <c r="I196" s="106" t="s">
        <v>3323</v>
      </c>
      <c r="J196" s="106" t="s">
        <v>3381</v>
      </c>
      <c r="K196" s="106">
        <v>22934</v>
      </c>
      <c r="L196" s="106"/>
      <c r="M196" s="106">
        <v>22000</v>
      </c>
      <c r="N196" s="106" t="s">
        <v>94</v>
      </c>
      <c r="O196" s="106">
        <v>3541.5720000000001</v>
      </c>
      <c r="P196" s="107">
        <v>555.5</v>
      </c>
      <c r="Q196" s="107">
        <v>1967343.25</v>
      </c>
      <c r="R196" s="106">
        <v>0</v>
      </c>
      <c r="S196" s="107">
        <v>0</v>
      </c>
      <c r="T196" s="107">
        <v>0</v>
      </c>
      <c r="U196" s="106" t="s">
        <v>743</v>
      </c>
      <c r="V196" s="106" t="s">
        <v>7</v>
      </c>
      <c r="W196" s="106" t="s">
        <v>63</v>
      </c>
      <c r="X196" s="108">
        <v>1093</v>
      </c>
      <c r="Y196" s="108">
        <v>3870938.196</v>
      </c>
      <c r="Z196" s="108">
        <v>1903594.95</v>
      </c>
      <c r="AA196" s="109"/>
      <c r="AB196" s="109">
        <v>6061</v>
      </c>
      <c r="AC196" s="109"/>
      <c r="AD196" s="109"/>
      <c r="AE196" s="110" t="s">
        <v>4436</v>
      </c>
      <c r="AF196" s="109"/>
      <c r="AG196" s="138">
        <v>35139</v>
      </c>
      <c r="AH196" s="138">
        <v>35551</v>
      </c>
      <c r="AI196" s="138">
        <v>35460</v>
      </c>
      <c r="AJ196" s="109">
        <v>5098951</v>
      </c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</row>
    <row r="197" spans="1:51" ht="25.5" x14ac:dyDescent="0.25">
      <c r="A197" s="106">
        <v>289</v>
      </c>
      <c r="B197" s="106" t="s">
        <v>945</v>
      </c>
      <c r="C197" s="106" t="s">
        <v>156</v>
      </c>
      <c r="D197" s="106" t="s">
        <v>640</v>
      </c>
      <c r="E197" s="106" t="s">
        <v>552</v>
      </c>
      <c r="F197" s="106"/>
      <c r="G197" s="106"/>
      <c r="H197" s="106" t="s">
        <v>464</v>
      </c>
      <c r="I197" s="106" t="s">
        <v>3330</v>
      </c>
      <c r="J197" s="106" t="s">
        <v>3475</v>
      </c>
      <c r="K197" s="106"/>
      <c r="L197" s="106"/>
      <c r="M197" s="106">
        <v>22523</v>
      </c>
      <c r="N197" s="106" t="s">
        <v>640</v>
      </c>
      <c r="O197" s="106">
        <v>20046.400000000001</v>
      </c>
      <c r="P197" s="107">
        <v>617.1</v>
      </c>
      <c r="Q197" s="107">
        <v>12370633.439999999</v>
      </c>
      <c r="R197" s="106">
        <v>0</v>
      </c>
      <c r="S197" s="107">
        <v>0</v>
      </c>
      <c r="T197" s="107">
        <v>0</v>
      </c>
      <c r="U197" s="106" t="s">
        <v>881</v>
      </c>
      <c r="V197" s="106" t="s">
        <v>7</v>
      </c>
      <c r="W197" s="106" t="s">
        <v>73</v>
      </c>
      <c r="X197" s="108">
        <v>822</v>
      </c>
      <c r="Y197" s="108">
        <v>16478140.800000001</v>
      </c>
      <c r="Z197" s="108">
        <v>4107507.3599999994</v>
      </c>
      <c r="AA197" s="109"/>
      <c r="AB197" s="109">
        <v>1002</v>
      </c>
      <c r="AC197" s="109"/>
      <c r="AD197" s="109"/>
      <c r="AE197" s="110" t="s">
        <v>732</v>
      </c>
      <c r="AF197" s="109"/>
      <c r="AG197" s="138">
        <v>35384</v>
      </c>
      <c r="AH197" s="138">
        <v>35567</v>
      </c>
      <c r="AI197" s="138">
        <v>35607</v>
      </c>
      <c r="AJ197" s="109">
        <v>5159800</v>
      </c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</row>
    <row r="198" spans="1:51" ht="51" x14ac:dyDescent="0.25">
      <c r="A198" s="106">
        <v>290</v>
      </c>
      <c r="B198" s="106" t="s">
        <v>946</v>
      </c>
      <c r="C198" s="106" t="s">
        <v>157</v>
      </c>
      <c r="D198" s="106"/>
      <c r="E198" s="106" t="s">
        <v>540</v>
      </c>
      <c r="F198" s="106"/>
      <c r="G198" s="106"/>
      <c r="H198" s="106" t="s">
        <v>465</v>
      </c>
      <c r="I198" s="106" t="s">
        <v>3324</v>
      </c>
      <c r="J198" s="106" t="s">
        <v>3344</v>
      </c>
      <c r="K198" s="106"/>
      <c r="L198" s="106"/>
      <c r="M198" s="106">
        <v>22666</v>
      </c>
      <c r="N198" s="106" t="s">
        <v>3476</v>
      </c>
      <c r="O198" s="106">
        <v>1814.91</v>
      </c>
      <c r="P198" s="107">
        <v>729.3</v>
      </c>
      <c r="Q198" s="107">
        <v>1323613.8600000001</v>
      </c>
      <c r="R198" s="106">
        <v>0</v>
      </c>
      <c r="S198" s="107">
        <v>0</v>
      </c>
      <c r="T198" s="107">
        <v>0</v>
      </c>
      <c r="U198" s="106" t="s">
        <v>784</v>
      </c>
      <c r="V198" s="106" t="s">
        <v>7</v>
      </c>
      <c r="W198" s="106" t="s">
        <v>66</v>
      </c>
      <c r="X198" s="108"/>
      <c r="Y198" s="108">
        <v>0</v>
      </c>
      <c r="Z198" s="108">
        <v>-1323613.8629999999</v>
      </c>
      <c r="AA198" s="109" t="s">
        <v>4448</v>
      </c>
      <c r="AB198" s="109">
        <v>2093</v>
      </c>
      <c r="AC198" s="109" t="s">
        <v>4449</v>
      </c>
      <c r="AD198" s="109" t="s">
        <v>4500</v>
      </c>
      <c r="AE198" s="110" t="s">
        <v>4440</v>
      </c>
      <c r="AF198" s="109"/>
      <c r="AG198" s="138">
        <v>35384</v>
      </c>
      <c r="AH198" s="138">
        <v>35567</v>
      </c>
      <c r="AI198" s="138">
        <v>35607</v>
      </c>
      <c r="AJ198" s="109">
        <v>5109973</v>
      </c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</row>
    <row r="199" spans="1:51" x14ac:dyDescent="0.25">
      <c r="A199" s="106">
        <v>291</v>
      </c>
      <c r="B199" s="106" t="s">
        <v>947</v>
      </c>
      <c r="C199" s="106" t="s">
        <v>157</v>
      </c>
      <c r="D199" s="106"/>
      <c r="E199" s="106" t="s">
        <v>540</v>
      </c>
      <c r="F199" s="106"/>
      <c r="G199" s="106"/>
      <c r="H199" s="106" t="s">
        <v>465</v>
      </c>
      <c r="I199" s="106" t="s">
        <v>3324</v>
      </c>
      <c r="J199" s="106" t="s">
        <v>3344</v>
      </c>
      <c r="K199" s="106"/>
      <c r="L199" s="106"/>
      <c r="M199" s="106">
        <v>22616</v>
      </c>
      <c r="N199" s="106" t="s">
        <v>3476</v>
      </c>
      <c r="O199" s="106">
        <v>11106.73</v>
      </c>
      <c r="P199" s="107">
        <v>729.3</v>
      </c>
      <c r="Q199" s="107">
        <v>8100138.1900000004</v>
      </c>
      <c r="R199" s="106">
        <v>0</v>
      </c>
      <c r="S199" s="107">
        <v>0</v>
      </c>
      <c r="T199" s="107">
        <v>0</v>
      </c>
      <c r="U199" s="106" t="s">
        <v>739</v>
      </c>
      <c r="V199" s="106" t="s">
        <v>7</v>
      </c>
      <c r="W199" s="106" t="s">
        <v>61</v>
      </c>
      <c r="X199" s="108">
        <v>391</v>
      </c>
      <c r="Y199" s="108">
        <v>4342731.43</v>
      </c>
      <c r="Z199" s="108">
        <v>-3757406.7589999996</v>
      </c>
      <c r="AA199" s="109"/>
      <c r="AB199" s="109">
        <v>2124</v>
      </c>
      <c r="AC199" s="109"/>
      <c r="AD199" s="109"/>
      <c r="AE199" s="110" t="s">
        <v>507</v>
      </c>
      <c r="AF199" s="109"/>
      <c r="AG199" s="138">
        <v>35384</v>
      </c>
      <c r="AH199" s="138">
        <v>35567</v>
      </c>
      <c r="AI199" s="138">
        <v>35607</v>
      </c>
      <c r="AJ199" s="109">
        <v>5109973</v>
      </c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</row>
    <row r="200" spans="1:51" ht="63.75" x14ac:dyDescent="0.25">
      <c r="A200" s="106">
        <v>293</v>
      </c>
      <c r="B200" s="106" t="s">
        <v>948</v>
      </c>
      <c r="C200" s="106" t="s">
        <v>157</v>
      </c>
      <c r="D200" s="106"/>
      <c r="E200" s="106" t="s">
        <v>540</v>
      </c>
      <c r="F200" s="106"/>
      <c r="G200" s="106"/>
      <c r="H200" s="106" t="s">
        <v>465</v>
      </c>
      <c r="I200" s="106"/>
      <c r="J200" s="106"/>
      <c r="K200" s="106"/>
      <c r="L200" s="106"/>
      <c r="M200" s="106">
        <v>22666</v>
      </c>
      <c r="N200" s="106" t="s">
        <v>3476</v>
      </c>
      <c r="O200" s="106">
        <v>14890.04</v>
      </c>
      <c r="P200" s="107">
        <v>729.3</v>
      </c>
      <c r="Q200" s="107">
        <v>10859306.17</v>
      </c>
      <c r="R200" s="106">
        <v>0</v>
      </c>
      <c r="S200" s="107">
        <v>0</v>
      </c>
      <c r="T200" s="107">
        <v>0</v>
      </c>
      <c r="U200" s="106" t="s">
        <v>743</v>
      </c>
      <c r="V200" s="106" t="s">
        <v>7</v>
      </c>
      <c r="W200" s="106" t="s">
        <v>63</v>
      </c>
      <c r="X200" s="108"/>
      <c r="Y200" s="108">
        <v>0</v>
      </c>
      <c r="Z200" s="108"/>
      <c r="AA200" s="109" t="s">
        <v>4435</v>
      </c>
      <c r="AB200" s="109">
        <v>2093</v>
      </c>
      <c r="AC200" s="109" t="s">
        <v>4510</v>
      </c>
      <c r="AD200" s="109" t="s">
        <v>4510</v>
      </c>
      <c r="AE200" s="110" t="s">
        <v>4436</v>
      </c>
      <c r="AF200" s="109"/>
      <c r="AG200" s="138">
        <v>35384</v>
      </c>
      <c r="AH200" s="138">
        <v>35567</v>
      </c>
      <c r="AI200" s="138">
        <v>35607</v>
      </c>
      <c r="AJ200" s="109">
        <v>5109973</v>
      </c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</row>
    <row r="201" spans="1:51" ht="25.5" x14ac:dyDescent="0.25">
      <c r="A201" s="106">
        <v>294</v>
      </c>
      <c r="B201" s="106" t="s">
        <v>949</v>
      </c>
      <c r="C201" s="106" t="s">
        <v>158</v>
      </c>
      <c r="D201" s="106"/>
      <c r="E201" s="106" t="s">
        <v>540</v>
      </c>
      <c r="F201" s="106"/>
      <c r="G201" s="106"/>
      <c r="H201" s="106" t="s">
        <v>469</v>
      </c>
      <c r="I201" s="106" t="s">
        <v>3328</v>
      </c>
      <c r="J201" s="106" t="s">
        <v>3477</v>
      </c>
      <c r="K201" s="106">
        <v>9501</v>
      </c>
      <c r="L201" s="106"/>
      <c r="M201" s="106">
        <v>22126</v>
      </c>
      <c r="N201" s="106" t="s">
        <v>3478</v>
      </c>
      <c r="O201" s="106">
        <v>511.65</v>
      </c>
      <c r="P201" s="107">
        <v>1502.6</v>
      </c>
      <c r="Q201" s="107">
        <v>768805.29</v>
      </c>
      <c r="R201" s="106">
        <v>0</v>
      </c>
      <c r="S201" s="107">
        <v>0</v>
      </c>
      <c r="T201" s="107">
        <v>0</v>
      </c>
      <c r="U201" s="106" t="s">
        <v>739</v>
      </c>
      <c r="V201" s="106" t="s">
        <v>7</v>
      </c>
      <c r="W201" s="106" t="s">
        <v>61</v>
      </c>
      <c r="X201" s="108">
        <v>1935</v>
      </c>
      <c r="Y201" s="108">
        <v>990042.75</v>
      </c>
      <c r="Z201" s="108">
        <v>221237.46000000008</v>
      </c>
      <c r="AA201" s="109"/>
      <c r="AB201" s="109">
        <v>5058</v>
      </c>
      <c r="AC201" s="109"/>
      <c r="AD201" s="109"/>
      <c r="AE201" s="110" t="s">
        <v>507</v>
      </c>
      <c r="AF201" s="109"/>
      <c r="AG201" s="138">
        <v>34663</v>
      </c>
      <c r="AH201" s="138">
        <v>35654</v>
      </c>
      <c r="AI201" s="138">
        <v>35711</v>
      </c>
      <c r="AJ201" s="109">
        <v>5118026</v>
      </c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</row>
    <row r="202" spans="1:51" ht="25.5" x14ac:dyDescent="0.25">
      <c r="A202" s="106">
        <v>295</v>
      </c>
      <c r="B202" s="106" t="s">
        <v>950</v>
      </c>
      <c r="C202" s="106" t="s">
        <v>158</v>
      </c>
      <c r="D202" s="106"/>
      <c r="E202" s="106" t="s">
        <v>540</v>
      </c>
      <c r="F202" s="106"/>
      <c r="G202" s="106"/>
      <c r="H202" s="106" t="s">
        <v>469</v>
      </c>
      <c r="I202" s="106"/>
      <c r="J202" s="106"/>
      <c r="K202" s="106"/>
      <c r="L202" s="106"/>
      <c r="M202" s="106">
        <v>22126</v>
      </c>
      <c r="N202" s="106" t="s">
        <v>3478</v>
      </c>
      <c r="O202" s="106">
        <v>3129.24</v>
      </c>
      <c r="P202" s="107">
        <v>1502.6</v>
      </c>
      <c r="Q202" s="107">
        <v>4701996.0199999996</v>
      </c>
      <c r="R202" s="106">
        <v>0</v>
      </c>
      <c r="S202" s="107">
        <v>0</v>
      </c>
      <c r="T202" s="107">
        <v>0</v>
      </c>
      <c r="U202" s="106" t="s">
        <v>743</v>
      </c>
      <c r="V202" s="106" t="s">
        <v>7</v>
      </c>
      <c r="W202" s="106" t="s">
        <v>63</v>
      </c>
      <c r="X202" s="108"/>
      <c r="Y202" s="108">
        <v>0</v>
      </c>
      <c r="Z202" s="108"/>
      <c r="AA202" s="109" t="s">
        <v>4521</v>
      </c>
      <c r="AB202" s="109">
        <v>5058</v>
      </c>
      <c r="AC202" s="109"/>
      <c r="AD202" s="109"/>
      <c r="AE202" s="110" t="s">
        <v>4436</v>
      </c>
      <c r="AF202" s="109"/>
      <c r="AG202" s="138">
        <v>34663</v>
      </c>
      <c r="AH202" s="138">
        <v>35654</v>
      </c>
      <c r="AI202" s="138">
        <v>35711</v>
      </c>
      <c r="AJ202" s="109">
        <v>5118026</v>
      </c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</row>
    <row r="203" spans="1:51" x14ac:dyDescent="0.25">
      <c r="A203" s="106">
        <v>296</v>
      </c>
      <c r="B203" s="106" t="s">
        <v>817</v>
      </c>
      <c r="C203" s="106" t="s">
        <v>159</v>
      </c>
      <c r="D203" s="106"/>
      <c r="E203" s="106" t="s">
        <v>540</v>
      </c>
      <c r="F203" s="106"/>
      <c r="G203" s="106"/>
      <c r="H203" s="106" t="s">
        <v>467</v>
      </c>
      <c r="I203" s="106"/>
      <c r="J203" s="106"/>
      <c r="K203" s="106"/>
      <c r="L203" s="106"/>
      <c r="M203" s="106">
        <v>22205</v>
      </c>
      <c r="N203" s="106" t="s">
        <v>3479</v>
      </c>
      <c r="O203" s="106">
        <v>7520.6620000000003</v>
      </c>
      <c r="P203" s="107">
        <v>1135.2</v>
      </c>
      <c r="Q203" s="107">
        <v>8537455.5</v>
      </c>
      <c r="R203" s="106">
        <v>0</v>
      </c>
      <c r="S203" s="107">
        <v>0</v>
      </c>
      <c r="T203" s="107">
        <v>0</v>
      </c>
      <c r="U203" s="106" t="s">
        <v>743</v>
      </c>
      <c r="V203" s="106" t="s">
        <v>7</v>
      </c>
      <c r="W203" s="106" t="s">
        <v>63</v>
      </c>
      <c r="X203" s="108"/>
      <c r="Y203" s="108">
        <v>0</v>
      </c>
      <c r="Z203" s="108"/>
      <c r="AA203" s="109" t="s">
        <v>4435</v>
      </c>
      <c r="AB203" s="109">
        <v>6071</v>
      </c>
      <c r="AC203" s="109"/>
      <c r="AD203" s="109"/>
      <c r="AE203" s="110" t="s">
        <v>4436</v>
      </c>
      <c r="AF203" s="109"/>
      <c r="AG203" s="138">
        <v>35804</v>
      </c>
      <c r="AH203" s="138">
        <v>35821</v>
      </c>
      <c r="AI203" s="138">
        <v>35823</v>
      </c>
      <c r="AJ203" s="109">
        <v>5128267</v>
      </c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</row>
    <row r="204" spans="1:51" ht="25.5" x14ac:dyDescent="0.25">
      <c r="A204" s="106">
        <v>297</v>
      </c>
      <c r="B204" s="106" t="s">
        <v>817</v>
      </c>
      <c r="C204" s="106" t="s">
        <v>160</v>
      </c>
      <c r="D204" s="106"/>
      <c r="E204" s="106" t="s">
        <v>540</v>
      </c>
      <c r="F204" s="106"/>
      <c r="G204" s="106"/>
      <c r="H204" s="106" t="s">
        <v>467</v>
      </c>
      <c r="I204" s="106"/>
      <c r="J204" s="106"/>
      <c r="K204" s="106"/>
      <c r="L204" s="106"/>
      <c r="M204" s="106">
        <v>22205</v>
      </c>
      <c r="N204" s="106" t="s">
        <v>3480</v>
      </c>
      <c r="O204" s="106">
        <v>11476.441999999999</v>
      </c>
      <c r="P204" s="107">
        <v>1135.2</v>
      </c>
      <c r="Q204" s="107">
        <v>13028056.960000001</v>
      </c>
      <c r="R204" s="106">
        <v>0</v>
      </c>
      <c r="S204" s="107">
        <v>0</v>
      </c>
      <c r="T204" s="107">
        <v>0</v>
      </c>
      <c r="U204" s="106" t="s">
        <v>743</v>
      </c>
      <c r="V204" s="106" t="s">
        <v>7</v>
      </c>
      <c r="W204" s="106" t="s">
        <v>63</v>
      </c>
      <c r="X204" s="108"/>
      <c r="Y204" s="108">
        <v>0</v>
      </c>
      <c r="Z204" s="108"/>
      <c r="AA204" s="109" t="s">
        <v>4435</v>
      </c>
      <c r="AB204" s="109" t="s">
        <v>4522</v>
      </c>
      <c r="AC204" s="109"/>
      <c r="AD204" s="109"/>
      <c r="AE204" s="110" t="s">
        <v>4436</v>
      </c>
      <c r="AF204" s="109"/>
      <c r="AG204" s="138">
        <v>35734</v>
      </c>
      <c r="AH204" s="138">
        <v>35821</v>
      </c>
      <c r="AI204" s="138">
        <v>35823</v>
      </c>
      <c r="AJ204" s="109">
        <v>5128264</v>
      </c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</row>
    <row r="205" spans="1:51" x14ac:dyDescent="0.25">
      <c r="A205" s="106">
        <v>298</v>
      </c>
      <c r="B205" s="106" t="s">
        <v>951</v>
      </c>
      <c r="C205" s="106" t="s">
        <v>161</v>
      </c>
      <c r="D205" s="106"/>
      <c r="E205" s="106" t="s">
        <v>540</v>
      </c>
      <c r="F205" s="106"/>
      <c r="G205" s="106"/>
      <c r="H205" s="106" t="s">
        <v>467</v>
      </c>
      <c r="I205" s="106" t="s">
        <v>3331</v>
      </c>
      <c r="J205" s="106" t="s">
        <v>3481</v>
      </c>
      <c r="K205" s="106">
        <v>2603</v>
      </c>
      <c r="L205" s="106"/>
      <c r="M205" s="106">
        <v>22205</v>
      </c>
      <c r="N205" s="106" t="s">
        <v>161</v>
      </c>
      <c r="O205" s="106">
        <v>1917.26</v>
      </c>
      <c r="P205" s="107">
        <v>1166</v>
      </c>
      <c r="Q205" s="107">
        <v>2235525.16</v>
      </c>
      <c r="R205" s="106">
        <v>0</v>
      </c>
      <c r="S205" s="107">
        <v>0</v>
      </c>
      <c r="T205" s="107">
        <v>0</v>
      </c>
      <c r="U205" s="106" t="s">
        <v>739</v>
      </c>
      <c r="V205" s="106" t="s">
        <v>7</v>
      </c>
      <c r="W205" s="106" t="s">
        <v>61</v>
      </c>
      <c r="X205" s="108">
        <v>1796</v>
      </c>
      <c r="Y205" s="108">
        <v>3443398.96</v>
      </c>
      <c r="Z205" s="108">
        <v>1207873.7999999998</v>
      </c>
      <c r="AA205" s="109"/>
      <c r="AB205" s="109">
        <v>78</v>
      </c>
      <c r="AC205" s="109"/>
      <c r="AD205" s="109"/>
      <c r="AE205" s="110" t="s">
        <v>507</v>
      </c>
      <c r="AF205" s="109"/>
      <c r="AG205" s="138">
        <v>35776</v>
      </c>
      <c r="AH205" s="138">
        <v>35821</v>
      </c>
      <c r="AI205" s="138">
        <v>35823</v>
      </c>
      <c r="AJ205" s="109">
        <v>5128278</v>
      </c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</row>
    <row r="206" spans="1:51" ht="63.75" x14ac:dyDescent="0.25">
      <c r="A206" s="106">
        <v>299</v>
      </c>
      <c r="B206" s="106" t="s">
        <v>817</v>
      </c>
      <c r="C206" s="106" t="s">
        <v>161</v>
      </c>
      <c r="D206" s="106"/>
      <c r="E206" s="106" t="s">
        <v>540</v>
      </c>
      <c r="F206" s="106"/>
      <c r="G206" s="106"/>
      <c r="H206" s="106" t="s">
        <v>467</v>
      </c>
      <c r="I206" s="106"/>
      <c r="J206" s="106"/>
      <c r="K206" s="106"/>
      <c r="L206" s="106"/>
      <c r="M206" s="106">
        <v>22205</v>
      </c>
      <c r="N206" s="106" t="s">
        <v>161</v>
      </c>
      <c r="O206" s="106">
        <v>9105.31</v>
      </c>
      <c r="P206" s="107">
        <v>1166</v>
      </c>
      <c r="Q206" s="107">
        <v>10616791.460000001</v>
      </c>
      <c r="R206" s="106">
        <v>0</v>
      </c>
      <c r="S206" s="107">
        <v>0</v>
      </c>
      <c r="T206" s="107">
        <v>0</v>
      </c>
      <c r="U206" s="106" t="s">
        <v>743</v>
      </c>
      <c r="V206" s="106" t="s">
        <v>7</v>
      </c>
      <c r="W206" s="106" t="s">
        <v>63</v>
      </c>
      <c r="X206" s="108"/>
      <c r="Y206" s="108">
        <v>0</v>
      </c>
      <c r="Z206" s="108"/>
      <c r="AA206" s="109" t="s">
        <v>4435</v>
      </c>
      <c r="AB206" s="109">
        <v>6099</v>
      </c>
      <c r="AC206" s="109" t="s">
        <v>4510</v>
      </c>
      <c r="AD206" s="109" t="s">
        <v>4510</v>
      </c>
      <c r="AE206" s="110" t="s">
        <v>4436</v>
      </c>
      <c r="AF206" s="109"/>
      <c r="AG206" s="138">
        <v>35776</v>
      </c>
      <c r="AH206" s="138">
        <v>35821</v>
      </c>
      <c r="AI206" s="138">
        <v>35823</v>
      </c>
      <c r="AJ206" s="109">
        <v>5128278</v>
      </c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</row>
    <row r="207" spans="1:51" ht="25.5" x14ac:dyDescent="0.25">
      <c r="A207" s="106">
        <v>300</v>
      </c>
      <c r="B207" s="106" t="s">
        <v>952</v>
      </c>
      <c r="C207" s="106" t="s">
        <v>162</v>
      </c>
      <c r="D207" s="106"/>
      <c r="E207" s="106" t="s">
        <v>540</v>
      </c>
      <c r="F207" s="106"/>
      <c r="G207" s="106"/>
      <c r="H207" s="106" t="s">
        <v>509</v>
      </c>
      <c r="I207" s="106" t="s">
        <v>3324</v>
      </c>
      <c r="J207" s="106" t="s">
        <v>3475</v>
      </c>
      <c r="K207" s="106"/>
      <c r="L207" s="106"/>
      <c r="M207" s="106">
        <v>22000</v>
      </c>
      <c r="N207" s="106" t="s">
        <v>162</v>
      </c>
      <c r="O207" s="106">
        <v>1152.9100000000001</v>
      </c>
      <c r="P207" s="107">
        <v>804.1</v>
      </c>
      <c r="Q207" s="107">
        <v>927054.93</v>
      </c>
      <c r="R207" s="106">
        <v>0</v>
      </c>
      <c r="S207" s="107">
        <v>0</v>
      </c>
      <c r="T207" s="107">
        <v>0</v>
      </c>
      <c r="U207" s="106" t="s">
        <v>767</v>
      </c>
      <c r="V207" s="106" t="s">
        <v>7</v>
      </c>
      <c r="W207" s="106" t="s">
        <v>65</v>
      </c>
      <c r="X207" s="108">
        <v>1325</v>
      </c>
      <c r="Y207" s="108">
        <v>1527605.75</v>
      </c>
      <c r="Z207" s="108">
        <v>600550.8189999999</v>
      </c>
      <c r="AA207" s="109"/>
      <c r="AB207" s="109">
        <v>6091</v>
      </c>
      <c r="AC207" s="109"/>
      <c r="AD207" s="109"/>
      <c r="AE207" s="110" t="s">
        <v>516</v>
      </c>
      <c r="AF207" s="109"/>
      <c r="AG207" s="138">
        <v>35804</v>
      </c>
      <c r="AH207" s="138">
        <v>35818</v>
      </c>
      <c r="AI207" s="138">
        <v>35822</v>
      </c>
      <c r="AJ207" s="109">
        <v>5128153</v>
      </c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</row>
    <row r="208" spans="1:51" ht="25.5" x14ac:dyDescent="0.25">
      <c r="A208" s="106">
        <v>301</v>
      </c>
      <c r="B208" s="106" t="s">
        <v>953</v>
      </c>
      <c r="C208" s="106" t="s">
        <v>162</v>
      </c>
      <c r="D208" s="106"/>
      <c r="E208" s="106" t="s">
        <v>540</v>
      </c>
      <c r="F208" s="106"/>
      <c r="G208" s="106"/>
      <c r="H208" s="106" t="s">
        <v>509</v>
      </c>
      <c r="I208" s="106" t="s">
        <v>3324</v>
      </c>
      <c r="J208" s="106" t="s">
        <v>3475</v>
      </c>
      <c r="K208" s="106"/>
      <c r="L208" s="106"/>
      <c r="M208" s="106">
        <v>22000</v>
      </c>
      <c r="N208" s="106" t="s">
        <v>162</v>
      </c>
      <c r="O208" s="106">
        <v>100.01</v>
      </c>
      <c r="P208" s="107">
        <v>804.1</v>
      </c>
      <c r="Q208" s="107">
        <v>80418.039999999994</v>
      </c>
      <c r="R208" s="106">
        <v>0</v>
      </c>
      <c r="S208" s="107">
        <v>0</v>
      </c>
      <c r="T208" s="107">
        <v>0</v>
      </c>
      <c r="U208" s="106" t="s">
        <v>749</v>
      </c>
      <c r="V208" s="106" t="s">
        <v>7</v>
      </c>
      <c r="W208" s="106" t="s">
        <v>64</v>
      </c>
      <c r="X208" s="108">
        <v>1325</v>
      </c>
      <c r="Y208" s="108">
        <v>132513.25</v>
      </c>
      <c r="Z208" s="108">
        <v>52095.208999999988</v>
      </c>
      <c r="AA208" s="109"/>
      <c r="AB208" s="109">
        <v>6091</v>
      </c>
      <c r="AC208" s="109"/>
      <c r="AD208" s="109"/>
      <c r="AE208" s="110" t="s">
        <v>510</v>
      </c>
      <c r="AF208" s="109"/>
      <c r="AG208" s="138">
        <v>35804</v>
      </c>
      <c r="AH208" s="138">
        <v>35818</v>
      </c>
      <c r="AI208" s="138">
        <v>35822</v>
      </c>
      <c r="AJ208" s="109">
        <v>5128153</v>
      </c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</row>
    <row r="209" spans="1:51" ht="25.5" x14ac:dyDescent="0.25">
      <c r="A209" s="106">
        <v>302</v>
      </c>
      <c r="B209" s="106" t="s">
        <v>954</v>
      </c>
      <c r="C209" s="106" t="s">
        <v>162</v>
      </c>
      <c r="D209" s="106"/>
      <c r="E209" s="106" t="s">
        <v>540</v>
      </c>
      <c r="F209" s="106"/>
      <c r="G209" s="106"/>
      <c r="H209" s="106" t="s">
        <v>509</v>
      </c>
      <c r="I209" s="106" t="s">
        <v>3323</v>
      </c>
      <c r="J209" s="106" t="s">
        <v>3482</v>
      </c>
      <c r="K209" s="106"/>
      <c r="L209" s="106"/>
      <c r="M209" s="106">
        <v>22000</v>
      </c>
      <c r="N209" s="106" t="s">
        <v>162</v>
      </c>
      <c r="O209" s="106">
        <v>753.22</v>
      </c>
      <c r="P209" s="107">
        <v>804.1</v>
      </c>
      <c r="Q209" s="107">
        <v>605664.19999999995</v>
      </c>
      <c r="R209" s="106">
        <v>0</v>
      </c>
      <c r="S209" s="107">
        <v>0</v>
      </c>
      <c r="T209" s="107">
        <v>0</v>
      </c>
      <c r="U209" s="106" t="s">
        <v>739</v>
      </c>
      <c r="V209" s="106" t="s">
        <v>7</v>
      </c>
      <c r="W209" s="106" t="s">
        <v>61</v>
      </c>
      <c r="X209" s="108">
        <v>1325</v>
      </c>
      <c r="Y209" s="108">
        <v>998016.5</v>
      </c>
      <c r="Z209" s="108">
        <v>392352.29799999995</v>
      </c>
      <c r="AA209" s="109"/>
      <c r="AB209" s="109">
        <v>6091</v>
      </c>
      <c r="AC209" s="109"/>
      <c r="AD209" s="109"/>
      <c r="AE209" s="110" t="s">
        <v>507</v>
      </c>
      <c r="AF209" s="109"/>
      <c r="AG209" s="138">
        <v>35804</v>
      </c>
      <c r="AH209" s="138">
        <v>35818</v>
      </c>
      <c r="AI209" s="138">
        <v>35822</v>
      </c>
      <c r="AJ209" s="109">
        <v>5128153</v>
      </c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</row>
    <row r="210" spans="1:51" ht="25.5" x14ac:dyDescent="0.25">
      <c r="A210" s="106">
        <v>303</v>
      </c>
      <c r="B210" s="106" t="s">
        <v>750</v>
      </c>
      <c r="C210" s="106" t="s">
        <v>162</v>
      </c>
      <c r="D210" s="106"/>
      <c r="E210" s="106" t="s">
        <v>540</v>
      </c>
      <c r="F210" s="106"/>
      <c r="G210" s="106"/>
      <c r="H210" s="106" t="s">
        <v>509</v>
      </c>
      <c r="I210" s="106"/>
      <c r="J210" s="106"/>
      <c r="K210" s="106"/>
      <c r="L210" s="106"/>
      <c r="M210" s="106">
        <v>22000</v>
      </c>
      <c r="N210" s="106" t="s">
        <v>162</v>
      </c>
      <c r="O210" s="106">
        <v>9798.4500000000007</v>
      </c>
      <c r="P210" s="107">
        <v>804.1</v>
      </c>
      <c r="Q210" s="107">
        <v>7878933.6500000004</v>
      </c>
      <c r="R210" s="106">
        <v>0</v>
      </c>
      <c r="S210" s="107">
        <v>0</v>
      </c>
      <c r="T210" s="107">
        <v>0</v>
      </c>
      <c r="U210" s="106" t="s">
        <v>743</v>
      </c>
      <c r="V210" s="106" t="s">
        <v>7</v>
      </c>
      <c r="W210" s="106" t="s">
        <v>63</v>
      </c>
      <c r="X210" s="108"/>
      <c r="Y210" s="108">
        <v>0</v>
      </c>
      <c r="Z210" s="108"/>
      <c r="AA210" s="109" t="s">
        <v>4435</v>
      </c>
      <c r="AB210" s="109">
        <v>6091</v>
      </c>
      <c r="AC210" s="109"/>
      <c r="AD210" s="109"/>
      <c r="AE210" s="110" t="s">
        <v>4436</v>
      </c>
      <c r="AF210" s="109"/>
      <c r="AG210" s="138">
        <v>35804</v>
      </c>
      <c r="AH210" s="138">
        <v>35818</v>
      </c>
      <c r="AI210" s="138">
        <v>35822</v>
      </c>
      <c r="AJ210" s="109">
        <v>5128153</v>
      </c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</row>
    <row r="211" spans="1:51" ht="76.5" x14ac:dyDescent="0.25">
      <c r="A211" s="106">
        <v>304</v>
      </c>
      <c r="B211" s="106" t="s">
        <v>955</v>
      </c>
      <c r="C211" s="106" t="s">
        <v>163</v>
      </c>
      <c r="D211" s="106"/>
      <c r="E211" s="106" t="s">
        <v>540</v>
      </c>
      <c r="F211" s="106"/>
      <c r="G211" s="106"/>
      <c r="H211" s="106" t="s">
        <v>472</v>
      </c>
      <c r="I211" s="106" t="s">
        <v>3323</v>
      </c>
      <c r="J211" s="106" t="s">
        <v>3483</v>
      </c>
      <c r="K211" s="106"/>
      <c r="L211" s="106"/>
      <c r="M211" s="106">
        <v>22050</v>
      </c>
      <c r="N211" s="106" t="s">
        <v>531</v>
      </c>
      <c r="O211" s="106">
        <v>471.43400000000003</v>
      </c>
      <c r="P211" s="107">
        <v>1079.0999999999999</v>
      </c>
      <c r="Q211" s="107">
        <v>508724.21</v>
      </c>
      <c r="R211" s="106">
        <v>0</v>
      </c>
      <c r="S211" s="107">
        <v>0</v>
      </c>
      <c r="T211" s="107">
        <v>0</v>
      </c>
      <c r="U211" s="106" t="s">
        <v>743</v>
      </c>
      <c r="V211" s="106" t="s">
        <v>7</v>
      </c>
      <c r="W211" s="106" t="s">
        <v>63</v>
      </c>
      <c r="X211" s="108"/>
      <c r="Y211" s="108">
        <v>0</v>
      </c>
      <c r="Z211" s="108"/>
      <c r="AA211" s="109" t="s">
        <v>4523</v>
      </c>
      <c r="AB211" s="109">
        <v>3006</v>
      </c>
      <c r="AC211" s="109" t="s">
        <v>4524</v>
      </c>
      <c r="AD211" s="109" t="s">
        <v>4524</v>
      </c>
      <c r="AE211" s="110" t="s">
        <v>4436</v>
      </c>
      <c r="AF211" s="109"/>
      <c r="AG211" s="138" t="s">
        <v>4483</v>
      </c>
      <c r="AH211" s="138" t="s">
        <v>4525</v>
      </c>
      <c r="AI211" s="138" t="s">
        <v>4526</v>
      </c>
      <c r="AJ211" s="109">
        <v>5127426</v>
      </c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</row>
    <row r="212" spans="1:51" x14ac:dyDescent="0.25">
      <c r="A212" s="106">
        <v>305</v>
      </c>
      <c r="B212" s="106" t="s">
        <v>956</v>
      </c>
      <c r="C212" s="106" t="s">
        <v>90</v>
      </c>
      <c r="D212" s="106"/>
      <c r="E212" s="106" t="s">
        <v>540</v>
      </c>
      <c r="F212" s="106"/>
      <c r="G212" s="106"/>
      <c r="H212" s="106" t="s">
        <v>467</v>
      </c>
      <c r="I212" s="106" t="s">
        <v>3323</v>
      </c>
      <c r="J212" s="106" t="s">
        <v>3375</v>
      </c>
      <c r="K212" s="106">
        <v>22447</v>
      </c>
      <c r="L212" s="106">
        <v>61</v>
      </c>
      <c r="M212" s="106">
        <v>22205</v>
      </c>
      <c r="N212" s="106" t="s">
        <v>90</v>
      </c>
      <c r="O212" s="106">
        <v>759.69</v>
      </c>
      <c r="P212" s="107">
        <v>1166</v>
      </c>
      <c r="Q212" s="107">
        <v>885798.54</v>
      </c>
      <c r="R212" s="106">
        <v>0</v>
      </c>
      <c r="S212" s="107">
        <v>0</v>
      </c>
      <c r="T212" s="107">
        <v>0</v>
      </c>
      <c r="U212" s="106" t="s">
        <v>739</v>
      </c>
      <c r="V212" s="106" t="s">
        <v>7</v>
      </c>
      <c r="W212" s="106" t="s">
        <v>61</v>
      </c>
      <c r="X212" s="108">
        <v>1632</v>
      </c>
      <c r="Y212" s="108">
        <v>1239814.08</v>
      </c>
      <c r="Z212" s="108">
        <v>354015.54000000004</v>
      </c>
      <c r="AA212" s="109"/>
      <c r="AB212" s="109">
        <v>6063</v>
      </c>
      <c r="AC212" s="109"/>
      <c r="AD212" s="109"/>
      <c r="AE212" s="110" t="s">
        <v>507</v>
      </c>
      <c r="AF212" s="109"/>
      <c r="AG212" s="138" t="s">
        <v>4483</v>
      </c>
      <c r="AH212" s="138">
        <v>35712</v>
      </c>
      <c r="AI212" s="138">
        <v>35738</v>
      </c>
      <c r="AJ212" s="109">
        <v>5120624</v>
      </c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</row>
    <row r="213" spans="1:51" x14ac:dyDescent="0.25">
      <c r="A213" s="106">
        <v>306</v>
      </c>
      <c r="B213" s="106" t="s">
        <v>957</v>
      </c>
      <c r="C213" s="106" t="s">
        <v>90</v>
      </c>
      <c r="D213" s="106"/>
      <c r="E213" s="106" t="s">
        <v>540</v>
      </c>
      <c r="F213" s="106"/>
      <c r="G213" s="106"/>
      <c r="H213" s="106" t="s">
        <v>467</v>
      </c>
      <c r="I213" s="106" t="s">
        <v>3323</v>
      </c>
      <c r="J213" s="106" t="s">
        <v>3375</v>
      </c>
      <c r="K213" s="106">
        <v>6</v>
      </c>
      <c r="L213" s="106"/>
      <c r="M213" s="106">
        <v>22205</v>
      </c>
      <c r="N213" s="106" t="s">
        <v>90</v>
      </c>
      <c r="O213" s="106">
        <v>592.01</v>
      </c>
      <c r="P213" s="107">
        <v>1166</v>
      </c>
      <c r="Q213" s="107">
        <v>690283.66</v>
      </c>
      <c r="R213" s="106">
        <v>0</v>
      </c>
      <c r="S213" s="107">
        <v>0</v>
      </c>
      <c r="T213" s="107">
        <v>0</v>
      </c>
      <c r="U213" s="106" t="s">
        <v>739</v>
      </c>
      <c r="V213" s="106" t="s">
        <v>7</v>
      </c>
      <c r="W213" s="106" t="s">
        <v>61</v>
      </c>
      <c r="X213" s="108">
        <v>1632</v>
      </c>
      <c r="Y213" s="108">
        <v>966160.32</v>
      </c>
      <c r="Z213" s="108">
        <v>275876.65999999992</v>
      </c>
      <c r="AA213" s="109"/>
      <c r="AB213" s="109">
        <v>6063</v>
      </c>
      <c r="AC213" s="109"/>
      <c r="AD213" s="109"/>
      <c r="AE213" s="110" t="s">
        <v>507</v>
      </c>
      <c r="AF213" s="109"/>
      <c r="AG213" s="138" t="s">
        <v>4483</v>
      </c>
      <c r="AH213" s="138">
        <v>35712</v>
      </c>
      <c r="AI213" s="138">
        <v>35738</v>
      </c>
      <c r="AJ213" s="109">
        <v>5120624</v>
      </c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</row>
    <row r="214" spans="1:51" ht="25.5" x14ac:dyDescent="0.25">
      <c r="A214" s="106">
        <v>307</v>
      </c>
      <c r="B214" s="106" t="s">
        <v>958</v>
      </c>
      <c r="C214" s="106" t="s">
        <v>164</v>
      </c>
      <c r="D214" s="106"/>
      <c r="E214" s="106" t="s">
        <v>540</v>
      </c>
      <c r="F214" s="106"/>
      <c r="G214" s="106"/>
      <c r="H214" s="106" t="s">
        <v>464</v>
      </c>
      <c r="I214" s="106" t="s">
        <v>3331</v>
      </c>
      <c r="J214" s="106" t="s">
        <v>3484</v>
      </c>
      <c r="K214" s="106"/>
      <c r="L214" s="106"/>
      <c r="M214" s="106">
        <v>22516</v>
      </c>
      <c r="N214" s="106" t="s">
        <v>164</v>
      </c>
      <c r="O214" s="106">
        <v>725.02</v>
      </c>
      <c r="P214" s="107">
        <v>1645.6</v>
      </c>
      <c r="Q214" s="107">
        <v>1193092.9099999999</v>
      </c>
      <c r="R214" s="106">
        <v>0</v>
      </c>
      <c r="S214" s="107">
        <v>0</v>
      </c>
      <c r="T214" s="107">
        <v>0</v>
      </c>
      <c r="U214" s="106" t="s">
        <v>739</v>
      </c>
      <c r="V214" s="106" t="s">
        <v>7</v>
      </c>
      <c r="W214" s="106" t="s">
        <v>61</v>
      </c>
      <c r="X214" s="108"/>
      <c r="Y214" s="108">
        <v>0</v>
      </c>
      <c r="Z214" s="108">
        <v>-1193092.912</v>
      </c>
      <c r="AA214" s="109" t="s">
        <v>4448</v>
      </c>
      <c r="AB214" s="109">
        <v>1076</v>
      </c>
      <c r="AC214" s="109" t="s">
        <v>4449</v>
      </c>
      <c r="AD214" s="109" t="s">
        <v>4449</v>
      </c>
      <c r="AE214" s="110" t="s">
        <v>507</v>
      </c>
      <c r="AF214" s="109"/>
      <c r="AG214" s="138" t="s">
        <v>4527</v>
      </c>
      <c r="AH214" s="138">
        <v>36031</v>
      </c>
      <c r="AI214" s="138">
        <v>35913</v>
      </c>
      <c r="AJ214" s="109">
        <v>5483585</v>
      </c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</row>
    <row r="215" spans="1:51" ht="25.5" x14ac:dyDescent="0.25">
      <c r="A215" s="106">
        <v>308</v>
      </c>
      <c r="B215" s="106" t="s">
        <v>959</v>
      </c>
      <c r="C215" s="106" t="s">
        <v>164</v>
      </c>
      <c r="D215" s="106"/>
      <c r="E215" s="106" t="s">
        <v>540</v>
      </c>
      <c r="F215" s="106"/>
      <c r="G215" s="106"/>
      <c r="H215" s="106" t="s">
        <v>464</v>
      </c>
      <c r="I215" s="106" t="s">
        <v>3323</v>
      </c>
      <c r="J215" s="106" t="s">
        <v>3485</v>
      </c>
      <c r="K215" s="106"/>
      <c r="L215" s="106"/>
      <c r="M215" s="106">
        <v>22516</v>
      </c>
      <c r="N215" s="106" t="s">
        <v>164</v>
      </c>
      <c r="O215" s="106">
        <v>3182.47</v>
      </c>
      <c r="P215" s="107">
        <v>1645.6</v>
      </c>
      <c r="Q215" s="107">
        <v>5237072.63</v>
      </c>
      <c r="R215" s="106">
        <v>0</v>
      </c>
      <c r="S215" s="107">
        <v>0</v>
      </c>
      <c r="T215" s="107">
        <v>0</v>
      </c>
      <c r="U215" s="106" t="s">
        <v>739</v>
      </c>
      <c r="V215" s="106" t="s">
        <v>7</v>
      </c>
      <c r="W215" s="106" t="s">
        <v>61</v>
      </c>
      <c r="X215" s="108"/>
      <c r="Y215" s="108">
        <v>0</v>
      </c>
      <c r="Z215" s="108">
        <v>-5237072.6319999993</v>
      </c>
      <c r="AA215" s="109" t="s">
        <v>4448</v>
      </c>
      <c r="AB215" s="109">
        <v>1076</v>
      </c>
      <c r="AC215" s="109" t="s">
        <v>4449</v>
      </c>
      <c r="AD215" s="109" t="s">
        <v>4449</v>
      </c>
      <c r="AE215" s="110" t="s">
        <v>507</v>
      </c>
      <c r="AF215" s="109"/>
      <c r="AG215" s="138" t="s">
        <v>4527</v>
      </c>
      <c r="AH215" s="138">
        <v>36031</v>
      </c>
      <c r="AI215" s="138">
        <v>35913</v>
      </c>
      <c r="AJ215" s="109">
        <v>5483585</v>
      </c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</row>
    <row r="216" spans="1:51" ht="25.5" x14ac:dyDescent="0.25">
      <c r="A216" s="106">
        <v>309</v>
      </c>
      <c r="B216" s="106" t="s">
        <v>960</v>
      </c>
      <c r="C216" s="106" t="s">
        <v>164</v>
      </c>
      <c r="D216" s="106"/>
      <c r="E216" s="106" t="s">
        <v>540</v>
      </c>
      <c r="F216" s="106"/>
      <c r="G216" s="106"/>
      <c r="H216" s="106" t="s">
        <v>464</v>
      </c>
      <c r="I216" s="106" t="s">
        <v>3323</v>
      </c>
      <c r="J216" s="106" t="s">
        <v>3486</v>
      </c>
      <c r="K216" s="106"/>
      <c r="L216" s="106"/>
      <c r="M216" s="106">
        <v>22516</v>
      </c>
      <c r="N216" s="106" t="s">
        <v>164</v>
      </c>
      <c r="O216" s="106">
        <v>2987.61</v>
      </c>
      <c r="P216" s="107">
        <v>1645.6</v>
      </c>
      <c r="Q216" s="107">
        <v>4916411.0199999996</v>
      </c>
      <c r="R216" s="106">
        <v>0</v>
      </c>
      <c r="S216" s="107">
        <v>0</v>
      </c>
      <c r="T216" s="107">
        <v>0</v>
      </c>
      <c r="U216" s="106" t="s">
        <v>739</v>
      </c>
      <c r="V216" s="106" t="s">
        <v>7</v>
      </c>
      <c r="W216" s="106" t="s">
        <v>61</v>
      </c>
      <c r="X216" s="108"/>
      <c r="Y216" s="108">
        <v>0</v>
      </c>
      <c r="Z216" s="108">
        <v>-4916411.0159999998</v>
      </c>
      <c r="AA216" s="109" t="s">
        <v>4448</v>
      </c>
      <c r="AB216" s="109">
        <v>1076</v>
      </c>
      <c r="AC216" s="109" t="s">
        <v>4449</v>
      </c>
      <c r="AD216" s="109" t="s">
        <v>4449</v>
      </c>
      <c r="AE216" s="110" t="s">
        <v>507</v>
      </c>
      <c r="AF216" s="109"/>
      <c r="AG216" s="138" t="s">
        <v>4527</v>
      </c>
      <c r="AH216" s="138">
        <v>36031</v>
      </c>
      <c r="AI216" s="138">
        <v>35913</v>
      </c>
      <c r="AJ216" s="109">
        <v>5483585</v>
      </c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</row>
    <row r="217" spans="1:51" ht="25.5" x14ac:dyDescent="0.25">
      <c r="A217" s="106">
        <v>310</v>
      </c>
      <c r="B217" s="106" t="s">
        <v>961</v>
      </c>
      <c r="C217" s="106" t="s">
        <v>164</v>
      </c>
      <c r="D217" s="106"/>
      <c r="E217" s="106" t="s">
        <v>540</v>
      </c>
      <c r="F217" s="106"/>
      <c r="G217" s="106"/>
      <c r="H217" s="106" t="s">
        <v>464</v>
      </c>
      <c r="I217" s="106" t="s">
        <v>3324</v>
      </c>
      <c r="J217" s="106" t="s">
        <v>3484</v>
      </c>
      <c r="K217" s="106"/>
      <c r="L217" s="106"/>
      <c r="M217" s="106">
        <v>22516</v>
      </c>
      <c r="N217" s="106" t="s">
        <v>164</v>
      </c>
      <c r="O217" s="106">
        <v>1253.3</v>
      </c>
      <c r="P217" s="107">
        <v>1645.6</v>
      </c>
      <c r="Q217" s="107">
        <v>2062430.48</v>
      </c>
      <c r="R217" s="106">
        <v>0</v>
      </c>
      <c r="S217" s="107">
        <v>0</v>
      </c>
      <c r="T217" s="107">
        <v>0</v>
      </c>
      <c r="U217" s="106" t="s">
        <v>739</v>
      </c>
      <c r="V217" s="106" t="s">
        <v>7</v>
      </c>
      <c r="W217" s="106" t="s">
        <v>61</v>
      </c>
      <c r="X217" s="108"/>
      <c r="Y217" s="108">
        <v>0</v>
      </c>
      <c r="Z217" s="108">
        <v>-2062430.4799999997</v>
      </c>
      <c r="AA217" s="109" t="s">
        <v>4448</v>
      </c>
      <c r="AB217" s="109">
        <v>1076</v>
      </c>
      <c r="AC217" s="109" t="s">
        <v>4449</v>
      </c>
      <c r="AD217" s="109" t="s">
        <v>4449</v>
      </c>
      <c r="AE217" s="110" t="s">
        <v>507</v>
      </c>
      <c r="AF217" s="109"/>
      <c r="AG217" s="138" t="s">
        <v>4527</v>
      </c>
      <c r="AH217" s="138">
        <v>36031</v>
      </c>
      <c r="AI217" s="138">
        <v>35913</v>
      </c>
      <c r="AJ217" s="109">
        <v>5483585</v>
      </c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</row>
    <row r="218" spans="1:51" ht="25.5" x14ac:dyDescent="0.25">
      <c r="A218" s="106">
        <v>311</v>
      </c>
      <c r="B218" s="106" t="s">
        <v>962</v>
      </c>
      <c r="C218" s="106" t="s">
        <v>164</v>
      </c>
      <c r="D218" s="106"/>
      <c r="E218" s="106" t="s">
        <v>540</v>
      </c>
      <c r="F218" s="106"/>
      <c r="G218" s="106"/>
      <c r="H218" s="106" t="s">
        <v>464</v>
      </c>
      <c r="I218" s="106" t="s">
        <v>3324</v>
      </c>
      <c r="J218" s="106" t="s">
        <v>3484</v>
      </c>
      <c r="K218" s="106"/>
      <c r="L218" s="106"/>
      <c r="M218" s="106">
        <v>22516</v>
      </c>
      <c r="N218" s="106" t="s">
        <v>164</v>
      </c>
      <c r="O218" s="106">
        <v>1459.81</v>
      </c>
      <c r="P218" s="107">
        <v>1645.6</v>
      </c>
      <c r="Q218" s="107">
        <v>2402263.34</v>
      </c>
      <c r="R218" s="106">
        <v>0</v>
      </c>
      <c r="S218" s="107">
        <v>0</v>
      </c>
      <c r="T218" s="107">
        <v>0</v>
      </c>
      <c r="U218" s="106" t="s">
        <v>739</v>
      </c>
      <c r="V218" s="106" t="s">
        <v>7</v>
      </c>
      <c r="W218" s="106" t="s">
        <v>61</v>
      </c>
      <c r="X218" s="108"/>
      <c r="Y218" s="108">
        <v>0</v>
      </c>
      <c r="Z218" s="108">
        <v>-2402263.3359999997</v>
      </c>
      <c r="AA218" s="109" t="s">
        <v>4448</v>
      </c>
      <c r="AB218" s="109">
        <v>1076</v>
      </c>
      <c r="AC218" s="109" t="s">
        <v>4449</v>
      </c>
      <c r="AD218" s="109" t="s">
        <v>4449</v>
      </c>
      <c r="AE218" s="110" t="s">
        <v>507</v>
      </c>
      <c r="AF218" s="109"/>
      <c r="AG218" s="138" t="s">
        <v>4527</v>
      </c>
      <c r="AH218" s="138">
        <v>36031</v>
      </c>
      <c r="AI218" s="138">
        <v>35913</v>
      </c>
      <c r="AJ218" s="109">
        <v>5483585</v>
      </c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</row>
    <row r="219" spans="1:51" ht="25.5" x14ac:dyDescent="0.25">
      <c r="A219" s="106">
        <v>312</v>
      </c>
      <c r="B219" s="106" t="s">
        <v>963</v>
      </c>
      <c r="C219" s="106" t="s">
        <v>164</v>
      </c>
      <c r="D219" s="106"/>
      <c r="E219" s="106" t="s">
        <v>540</v>
      </c>
      <c r="F219" s="106"/>
      <c r="G219" s="106"/>
      <c r="H219" s="106" t="s">
        <v>464</v>
      </c>
      <c r="I219" s="106" t="s">
        <v>3324</v>
      </c>
      <c r="J219" s="106" t="s">
        <v>3484</v>
      </c>
      <c r="K219" s="106"/>
      <c r="L219" s="106"/>
      <c r="M219" s="106">
        <v>22516</v>
      </c>
      <c r="N219" s="106" t="s">
        <v>164</v>
      </c>
      <c r="O219" s="106">
        <v>2020.05</v>
      </c>
      <c r="P219" s="107">
        <v>1645.6</v>
      </c>
      <c r="Q219" s="107">
        <v>3324194.28</v>
      </c>
      <c r="R219" s="106">
        <v>0</v>
      </c>
      <c r="S219" s="107">
        <v>0</v>
      </c>
      <c r="T219" s="107">
        <v>0</v>
      </c>
      <c r="U219" s="106" t="s">
        <v>739</v>
      </c>
      <c r="V219" s="106" t="s">
        <v>7</v>
      </c>
      <c r="W219" s="106" t="s">
        <v>61</v>
      </c>
      <c r="X219" s="108"/>
      <c r="Y219" s="108">
        <v>0</v>
      </c>
      <c r="Z219" s="108">
        <v>-3324194.28</v>
      </c>
      <c r="AA219" s="109" t="s">
        <v>4448</v>
      </c>
      <c r="AB219" s="109">
        <v>1076</v>
      </c>
      <c r="AC219" s="109" t="s">
        <v>4449</v>
      </c>
      <c r="AD219" s="109" t="s">
        <v>4449</v>
      </c>
      <c r="AE219" s="110" t="s">
        <v>507</v>
      </c>
      <c r="AF219" s="109"/>
      <c r="AG219" s="138" t="s">
        <v>4527</v>
      </c>
      <c r="AH219" s="138">
        <v>36031</v>
      </c>
      <c r="AI219" s="138">
        <v>35913</v>
      </c>
      <c r="AJ219" s="109">
        <v>5483585</v>
      </c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</row>
    <row r="220" spans="1:51" ht="63.75" x14ac:dyDescent="0.25">
      <c r="A220" s="106">
        <v>313</v>
      </c>
      <c r="B220" s="106" t="s">
        <v>964</v>
      </c>
      <c r="C220" s="106" t="s">
        <v>164</v>
      </c>
      <c r="D220" s="106"/>
      <c r="E220" s="106" t="s">
        <v>540</v>
      </c>
      <c r="F220" s="106"/>
      <c r="G220" s="106"/>
      <c r="H220" s="106" t="s">
        <v>464</v>
      </c>
      <c r="I220" s="106" t="s">
        <v>3324</v>
      </c>
      <c r="J220" s="106" t="s">
        <v>3484</v>
      </c>
      <c r="K220" s="106"/>
      <c r="L220" s="106"/>
      <c r="M220" s="106">
        <v>22516</v>
      </c>
      <c r="N220" s="106" t="s">
        <v>164</v>
      </c>
      <c r="O220" s="106">
        <v>509.32</v>
      </c>
      <c r="P220" s="107">
        <v>1645.6</v>
      </c>
      <c r="Q220" s="107">
        <v>838136.99</v>
      </c>
      <c r="R220" s="106">
        <v>0</v>
      </c>
      <c r="S220" s="107">
        <v>0</v>
      </c>
      <c r="T220" s="107">
        <v>0</v>
      </c>
      <c r="U220" s="106" t="s">
        <v>739</v>
      </c>
      <c r="V220" s="106" t="s">
        <v>7</v>
      </c>
      <c r="W220" s="106" t="s">
        <v>61</v>
      </c>
      <c r="X220" s="108"/>
      <c r="Y220" s="108">
        <v>0</v>
      </c>
      <c r="Z220" s="108">
        <v>-838136.99199999997</v>
      </c>
      <c r="AA220" s="109" t="s">
        <v>4528</v>
      </c>
      <c r="AB220" s="109">
        <v>1076</v>
      </c>
      <c r="AC220" s="109" t="s">
        <v>4529</v>
      </c>
      <c r="AD220" s="109" t="s">
        <v>4443</v>
      </c>
      <c r="AE220" s="110" t="s">
        <v>507</v>
      </c>
      <c r="AF220" s="109"/>
      <c r="AG220" s="138" t="s">
        <v>4527</v>
      </c>
      <c r="AH220" s="138">
        <v>36031</v>
      </c>
      <c r="AI220" s="138">
        <v>35913</v>
      </c>
      <c r="AJ220" s="109">
        <v>5483585</v>
      </c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</row>
    <row r="221" spans="1:51" ht="25.5" x14ac:dyDescent="0.25">
      <c r="A221" s="106">
        <v>314</v>
      </c>
      <c r="B221" s="106" t="s">
        <v>965</v>
      </c>
      <c r="C221" s="106" t="s">
        <v>164</v>
      </c>
      <c r="D221" s="106"/>
      <c r="E221" s="106" t="s">
        <v>540</v>
      </c>
      <c r="F221" s="106"/>
      <c r="G221" s="106"/>
      <c r="H221" s="106" t="s">
        <v>464</v>
      </c>
      <c r="I221" s="106" t="s">
        <v>3324</v>
      </c>
      <c r="J221" s="106" t="s">
        <v>3484</v>
      </c>
      <c r="K221" s="106"/>
      <c r="L221" s="106"/>
      <c r="M221" s="106">
        <v>22516</v>
      </c>
      <c r="N221" s="106" t="s">
        <v>164</v>
      </c>
      <c r="O221" s="106">
        <v>536.14</v>
      </c>
      <c r="P221" s="107">
        <v>1645.6</v>
      </c>
      <c r="Q221" s="107">
        <v>882271.98</v>
      </c>
      <c r="R221" s="106">
        <v>0</v>
      </c>
      <c r="S221" s="107">
        <v>0</v>
      </c>
      <c r="T221" s="107">
        <v>0</v>
      </c>
      <c r="U221" s="106" t="s">
        <v>739</v>
      </c>
      <c r="V221" s="106" t="s">
        <v>7</v>
      </c>
      <c r="W221" s="106" t="s">
        <v>61</v>
      </c>
      <c r="X221" s="108"/>
      <c r="Y221" s="108">
        <v>0</v>
      </c>
      <c r="Z221" s="108">
        <v>-882271.98399999994</v>
      </c>
      <c r="AA221" s="109" t="s">
        <v>4448</v>
      </c>
      <c r="AB221" s="109">
        <v>1076</v>
      </c>
      <c r="AC221" s="109" t="s">
        <v>4449</v>
      </c>
      <c r="AD221" s="109" t="s">
        <v>4449</v>
      </c>
      <c r="AE221" s="110" t="s">
        <v>507</v>
      </c>
      <c r="AF221" s="109"/>
      <c r="AG221" s="138" t="s">
        <v>4527</v>
      </c>
      <c r="AH221" s="138">
        <v>36031</v>
      </c>
      <c r="AI221" s="138">
        <v>35913</v>
      </c>
      <c r="AJ221" s="109">
        <v>5483585</v>
      </c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</row>
    <row r="222" spans="1:51" ht="25.5" x14ac:dyDescent="0.25">
      <c r="A222" s="106">
        <v>315</v>
      </c>
      <c r="B222" s="106" t="s">
        <v>966</v>
      </c>
      <c r="C222" s="106" t="s">
        <v>164</v>
      </c>
      <c r="D222" s="106"/>
      <c r="E222" s="106" t="s">
        <v>540</v>
      </c>
      <c r="F222" s="106"/>
      <c r="G222" s="106"/>
      <c r="H222" s="106" t="s">
        <v>464</v>
      </c>
      <c r="I222" s="106" t="s">
        <v>3324</v>
      </c>
      <c r="J222" s="106" t="s">
        <v>3484</v>
      </c>
      <c r="K222" s="106"/>
      <c r="L222" s="106"/>
      <c r="M222" s="106">
        <v>22516</v>
      </c>
      <c r="N222" s="106" t="s">
        <v>164</v>
      </c>
      <c r="O222" s="106">
        <v>5532.88</v>
      </c>
      <c r="P222" s="107">
        <v>1645.6</v>
      </c>
      <c r="Q222" s="107">
        <v>9104907.3300000001</v>
      </c>
      <c r="R222" s="106">
        <v>0</v>
      </c>
      <c r="S222" s="107">
        <v>0</v>
      </c>
      <c r="T222" s="107">
        <v>0</v>
      </c>
      <c r="U222" s="106" t="s">
        <v>739</v>
      </c>
      <c r="V222" s="106" t="s">
        <v>7</v>
      </c>
      <c r="W222" s="106" t="s">
        <v>61</v>
      </c>
      <c r="X222" s="108">
        <v>2853</v>
      </c>
      <c r="Y222" s="108">
        <v>15785306.640000001</v>
      </c>
      <c r="Z222" s="108">
        <v>6680399.3120000008</v>
      </c>
      <c r="AA222" s="109"/>
      <c r="AB222" s="109">
        <v>1076</v>
      </c>
      <c r="AC222" s="109" t="s">
        <v>4449</v>
      </c>
      <c r="AD222" s="109" t="s">
        <v>4449</v>
      </c>
      <c r="AE222" s="110" t="s">
        <v>507</v>
      </c>
      <c r="AF222" s="109"/>
      <c r="AG222" s="138" t="s">
        <v>4527</v>
      </c>
      <c r="AH222" s="138">
        <v>36031</v>
      </c>
      <c r="AI222" s="138">
        <v>35913</v>
      </c>
      <c r="AJ222" s="109">
        <v>5483585</v>
      </c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</row>
    <row r="223" spans="1:51" ht="25.5" x14ac:dyDescent="0.25">
      <c r="A223" s="106">
        <v>316</v>
      </c>
      <c r="B223" s="106" t="s">
        <v>967</v>
      </c>
      <c r="C223" s="106" t="s">
        <v>164</v>
      </c>
      <c r="D223" s="106"/>
      <c r="E223" s="106" t="s">
        <v>540</v>
      </c>
      <c r="F223" s="106"/>
      <c r="G223" s="106"/>
      <c r="H223" s="106" t="s">
        <v>464</v>
      </c>
      <c r="I223" s="106" t="s">
        <v>3324</v>
      </c>
      <c r="J223" s="106" t="s">
        <v>3484</v>
      </c>
      <c r="K223" s="106"/>
      <c r="L223" s="106"/>
      <c r="M223" s="106">
        <v>22516</v>
      </c>
      <c r="N223" s="106" t="s">
        <v>164</v>
      </c>
      <c r="O223" s="106">
        <v>6461.02</v>
      </c>
      <c r="P223" s="107">
        <v>1645.6</v>
      </c>
      <c r="Q223" s="107">
        <v>10632254.51</v>
      </c>
      <c r="R223" s="106">
        <v>0</v>
      </c>
      <c r="S223" s="107">
        <v>0</v>
      </c>
      <c r="T223" s="107">
        <v>0</v>
      </c>
      <c r="U223" s="106" t="s">
        <v>739</v>
      </c>
      <c r="V223" s="106" t="s">
        <v>7</v>
      </c>
      <c r="W223" s="106" t="s">
        <v>61</v>
      </c>
      <c r="X223" s="108">
        <v>2853</v>
      </c>
      <c r="Y223" s="108">
        <v>18433290.060000002</v>
      </c>
      <c r="Z223" s="108">
        <v>7801035.5480000023</v>
      </c>
      <c r="AA223" s="109"/>
      <c r="AB223" s="109">
        <v>1076</v>
      </c>
      <c r="AC223" s="109" t="s">
        <v>4449</v>
      </c>
      <c r="AD223" s="109" t="s">
        <v>4449</v>
      </c>
      <c r="AE223" s="110" t="s">
        <v>507</v>
      </c>
      <c r="AF223" s="109"/>
      <c r="AG223" s="138" t="s">
        <v>4527</v>
      </c>
      <c r="AH223" s="138">
        <v>36031</v>
      </c>
      <c r="AI223" s="138">
        <v>35913</v>
      </c>
      <c r="AJ223" s="109">
        <v>5483585</v>
      </c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</row>
    <row r="224" spans="1:51" ht="114.75" x14ac:dyDescent="0.25">
      <c r="A224" s="106">
        <v>317</v>
      </c>
      <c r="B224" s="106" t="s">
        <v>968</v>
      </c>
      <c r="C224" s="106" t="s">
        <v>164</v>
      </c>
      <c r="D224" s="106"/>
      <c r="E224" s="106" t="s">
        <v>540</v>
      </c>
      <c r="F224" s="106"/>
      <c r="G224" s="106"/>
      <c r="H224" s="106" t="s">
        <v>464</v>
      </c>
      <c r="I224" s="106" t="s">
        <v>3323</v>
      </c>
      <c r="J224" s="106" t="s">
        <v>3487</v>
      </c>
      <c r="K224" s="106">
        <v>2400</v>
      </c>
      <c r="L224" s="106"/>
      <c r="M224" s="106">
        <v>22516</v>
      </c>
      <c r="N224" s="106" t="s">
        <v>164</v>
      </c>
      <c r="O224" s="106">
        <v>541.49</v>
      </c>
      <c r="P224" s="107">
        <v>1645.6</v>
      </c>
      <c r="Q224" s="107">
        <v>891075.94</v>
      </c>
      <c r="R224" s="106">
        <v>0</v>
      </c>
      <c r="S224" s="107">
        <v>0</v>
      </c>
      <c r="T224" s="107">
        <v>0</v>
      </c>
      <c r="U224" s="106" t="s">
        <v>739</v>
      </c>
      <c r="V224" s="106" t="s">
        <v>7</v>
      </c>
      <c r="W224" s="106" t="s">
        <v>61</v>
      </c>
      <c r="X224" s="108"/>
      <c r="Y224" s="108">
        <v>0</v>
      </c>
      <c r="Z224" s="108">
        <v>-891075.94400000002</v>
      </c>
      <c r="AA224" s="109" t="s">
        <v>4528</v>
      </c>
      <c r="AB224" s="109">
        <v>1076</v>
      </c>
      <c r="AC224" s="109" t="s">
        <v>4530</v>
      </c>
      <c r="AD224" s="109" t="s">
        <v>4443</v>
      </c>
      <c r="AE224" s="110" t="s">
        <v>507</v>
      </c>
      <c r="AF224" s="109"/>
      <c r="AG224" s="138" t="s">
        <v>4527</v>
      </c>
      <c r="AH224" s="138">
        <v>36031</v>
      </c>
      <c r="AI224" s="138">
        <v>35913</v>
      </c>
      <c r="AJ224" s="109">
        <v>5483585</v>
      </c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</row>
    <row r="225" spans="1:51" ht="25.5" x14ac:dyDescent="0.25">
      <c r="A225" s="106">
        <v>318</v>
      </c>
      <c r="B225" s="106" t="s">
        <v>969</v>
      </c>
      <c r="C225" s="106" t="s">
        <v>164</v>
      </c>
      <c r="D225" s="106"/>
      <c r="E225" s="106" t="s">
        <v>540</v>
      </c>
      <c r="F225" s="106"/>
      <c r="G225" s="106"/>
      <c r="H225" s="106" t="s">
        <v>464</v>
      </c>
      <c r="I225" s="106" t="s">
        <v>3323</v>
      </c>
      <c r="J225" s="106" t="s">
        <v>3488</v>
      </c>
      <c r="K225" s="106"/>
      <c r="L225" s="106"/>
      <c r="M225" s="106">
        <v>22516</v>
      </c>
      <c r="N225" s="106" t="s">
        <v>164</v>
      </c>
      <c r="O225" s="106">
        <v>4269.58</v>
      </c>
      <c r="P225" s="107">
        <v>1645.6</v>
      </c>
      <c r="Q225" s="107">
        <v>7026020.8499999996</v>
      </c>
      <c r="R225" s="106">
        <v>0</v>
      </c>
      <c r="S225" s="107">
        <v>0</v>
      </c>
      <c r="T225" s="107">
        <v>0</v>
      </c>
      <c r="U225" s="106" t="s">
        <v>739</v>
      </c>
      <c r="V225" s="106" t="s">
        <v>7</v>
      </c>
      <c r="W225" s="106" t="s">
        <v>61</v>
      </c>
      <c r="X225" s="108"/>
      <c r="Y225" s="108">
        <v>0</v>
      </c>
      <c r="Z225" s="108">
        <v>-7026020.8479999993</v>
      </c>
      <c r="AA225" s="109" t="s">
        <v>4448</v>
      </c>
      <c r="AB225" s="109">
        <v>1076</v>
      </c>
      <c r="AC225" s="109" t="s">
        <v>4449</v>
      </c>
      <c r="AD225" s="109" t="s">
        <v>4449</v>
      </c>
      <c r="AE225" s="110" t="s">
        <v>507</v>
      </c>
      <c r="AF225" s="109"/>
      <c r="AG225" s="138" t="s">
        <v>4527</v>
      </c>
      <c r="AH225" s="138">
        <v>36031</v>
      </c>
      <c r="AI225" s="138">
        <v>35913</v>
      </c>
      <c r="AJ225" s="109">
        <v>5483585</v>
      </c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</row>
    <row r="226" spans="1:51" ht="25.5" x14ac:dyDescent="0.25">
      <c r="A226" s="106">
        <v>319</v>
      </c>
      <c r="B226" s="106" t="s">
        <v>970</v>
      </c>
      <c r="C226" s="106" t="s">
        <v>164</v>
      </c>
      <c r="D226" s="106"/>
      <c r="E226" s="106" t="s">
        <v>540</v>
      </c>
      <c r="F226" s="106"/>
      <c r="G226" s="106"/>
      <c r="H226" s="106" t="s">
        <v>464</v>
      </c>
      <c r="I226" s="106" t="s">
        <v>3324</v>
      </c>
      <c r="J226" s="106" t="s">
        <v>165</v>
      </c>
      <c r="K226" s="106"/>
      <c r="L226" s="106"/>
      <c r="M226" s="106">
        <v>22516</v>
      </c>
      <c r="N226" s="106" t="s">
        <v>164</v>
      </c>
      <c r="O226" s="106">
        <v>4858.2700000000004</v>
      </c>
      <c r="P226" s="107">
        <v>1645.6</v>
      </c>
      <c r="Q226" s="107">
        <v>7994769.1100000003</v>
      </c>
      <c r="R226" s="106">
        <v>0</v>
      </c>
      <c r="S226" s="107">
        <v>0</v>
      </c>
      <c r="T226" s="107">
        <v>0</v>
      </c>
      <c r="U226" s="106" t="s">
        <v>767</v>
      </c>
      <c r="V226" s="106" t="s">
        <v>7</v>
      </c>
      <c r="W226" s="106" t="s">
        <v>65</v>
      </c>
      <c r="X226" s="108"/>
      <c r="Y226" s="108">
        <v>0</v>
      </c>
      <c r="Z226" s="108">
        <v>-7994769.1120000007</v>
      </c>
      <c r="AA226" s="109" t="s">
        <v>4448</v>
      </c>
      <c r="AB226" s="109">
        <v>1076</v>
      </c>
      <c r="AC226" s="109" t="s">
        <v>4449</v>
      </c>
      <c r="AD226" s="109" t="s">
        <v>4449</v>
      </c>
      <c r="AE226" s="110" t="s">
        <v>516</v>
      </c>
      <c r="AF226" s="109"/>
      <c r="AG226" s="138" t="s">
        <v>4527</v>
      </c>
      <c r="AH226" s="138">
        <v>36031</v>
      </c>
      <c r="AI226" s="138">
        <v>35913</v>
      </c>
      <c r="AJ226" s="109">
        <v>5483585</v>
      </c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</row>
    <row r="227" spans="1:51" ht="25.5" x14ac:dyDescent="0.25">
      <c r="A227" s="106">
        <v>320</v>
      </c>
      <c r="B227" s="106" t="s">
        <v>971</v>
      </c>
      <c r="C227" s="106" t="s">
        <v>164</v>
      </c>
      <c r="D227" s="106"/>
      <c r="E227" s="106" t="s">
        <v>540</v>
      </c>
      <c r="F227" s="106"/>
      <c r="G227" s="106"/>
      <c r="H227" s="106" t="s">
        <v>464</v>
      </c>
      <c r="I227" s="106"/>
      <c r="J227" s="106"/>
      <c r="K227" s="106"/>
      <c r="L227" s="106"/>
      <c r="M227" s="106">
        <v>22516</v>
      </c>
      <c r="N227" s="106" t="s">
        <v>164</v>
      </c>
      <c r="O227" s="106">
        <v>1676.9</v>
      </c>
      <c r="P227" s="107">
        <v>1645.6</v>
      </c>
      <c r="Q227" s="107">
        <v>2759506.64</v>
      </c>
      <c r="R227" s="106">
        <v>0</v>
      </c>
      <c r="S227" s="107">
        <v>0</v>
      </c>
      <c r="T227" s="107">
        <v>0</v>
      </c>
      <c r="U227" s="106" t="s">
        <v>767</v>
      </c>
      <c r="V227" s="106" t="s">
        <v>7</v>
      </c>
      <c r="W227" s="106" t="s">
        <v>65</v>
      </c>
      <c r="X227" s="108"/>
      <c r="Y227" s="108">
        <v>0</v>
      </c>
      <c r="Z227" s="108">
        <v>-2759506.64</v>
      </c>
      <c r="AA227" s="109" t="s">
        <v>4448</v>
      </c>
      <c r="AB227" s="109">
        <v>1076</v>
      </c>
      <c r="AC227" s="109" t="s">
        <v>4449</v>
      </c>
      <c r="AD227" s="109" t="s">
        <v>4449</v>
      </c>
      <c r="AE227" s="110" t="s">
        <v>516</v>
      </c>
      <c r="AF227" s="109"/>
      <c r="AG227" s="138" t="s">
        <v>4527</v>
      </c>
      <c r="AH227" s="138">
        <v>36031</v>
      </c>
      <c r="AI227" s="138">
        <v>35913</v>
      </c>
      <c r="AJ227" s="109">
        <v>5483585</v>
      </c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</row>
    <row r="228" spans="1:51" ht="25.5" x14ac:dyDescent="0.25">
      <c r="A228" s="106">
        <v>321</v>
      </c>
      <c r="B228" s="106" t="s">
        <v>972</v>
      </c>
      <c r="C228" s="106" t="s">
        <v>164</v>
      </c>
      <c r="D228" s="106"/>
      <c r="E228" s="106" t="s">
        <v>540</v>
      </c>
      <c r="F228" s="106"/>
      <c r="G228" s="106"/>
      <c r="H228" s="106" t="s">
        <v>464</v>
      </c>
      <c r="I228" s="106"/>
      <c r="J228" s="106"/>
      <c r="K228" s="106"/>
      <c r="L228" s="106"/>
      <c r="M228" s="106">
        <v>22516</v>
      </c>
      <c r="N228" s="106" t="s">
        <v>164</v>
      </c>
      <c r="O228" s="106">
        <v>623.98</v>
      </c>
      <c r="P228" s="107">
        <v>1645.6</v>
      </c>
      <c r="Q228" s="107">
        <v>1026821.49</v>
      </c>
      <c r="R228" s="106">
        <v>0</v>
      </c>
      <c r="S228" s="107">
        <v>0</v>
      </c>
      <c r="T228" s="107">
        <v>0</v>
      </c>
      <c r="U228" s="106" t="s">
        <v>767</v>
      </c>
      <c r="V228" s="106" t="s">
        <v>7</v>
      </c>
      <c r="W228" s="106" t="s">
        <v>65</v>
      </c>
      <c r="X228" s="108"/>
      <c r="Y228" s="108">
        <v>0</v>
      </c>
      <c r="Z228" s="108">
        <v>-1026821.488</v>
      </c>
      <c r="AA228" s="109" t="s">
        <v>4448</v>
      </c>
      <c r="AB228" s="109">
        <v>1076</v>
      </c>
      <c r="AC228" s="109" t="s">
        <v>4449</v>
      </c>
      <c r="AD228" s="109" t="s">
        <v>4449</v>
      </c>
      <c r="AE228" s="110" t="s">
        <v>516</v>
      </c>
      <c r="AF228" s="109"/>
      <c r="AG228" s="138" t="s">
        <v>4527</v>
      </c>
      <c r="AH228" s="138">
        <v>36031</v>
      </c>
      <c r="AI228" s="138">
        <v>35913</v>
      </c>
      <c r="AJ228" s="109">
        <v>5483585</v>
      </c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</row>
    <row r="229" spans="1:51" ht="25.5" x14ac:dyDescent="0.25">
      <c r="A229" s="106">
        <v>322</v>
      </c>
      <c r="B229" s="106" t="s">
        <v>973</v>
      </c>
      <c r="C229" s="106" t="s">
        <v>164</v>
      </c>
      <c r="D229" s="106"/>
      <c r="E229" s="106" t="s">
        <v>540</v>
      </c>
      <c r="F229" s="106"/>
      <c r="G229" s="106"/>
      <c r="H229" s="106" t="s">
        <v>464</v>
      </c>
      <c r="I229" s="106"/>
      <c r="J229" s="106"/>
      <c r="K229" s="106"/>
      <c r="L229" s="106"/>
      <c r="M229" s="106">
        <v>22516</v>
      </c>
      <c r="N229" s="106" t="s">
        <v>164</v>
      </c>
      <c r="O229" s="106">
        <v>5316.33</v>
      </c>
      <c r="P229" s="107">
        <v>1645.6</v>
      </c>
      <c r="Q229" s="107">
        <v>8748552.6500000004</v>
      </c>
      <c r="R229" s="106">
        <v>0</v>
      </c>
      <c r="S229" s="107">
        <v>0</v>
      </c>
      <c r="T229" s="107">
        <v>0</v>
      </c>
      <c r="U229" s="106" t="s">
        <v>767</v>
      </c>
      <c r="V229" s="106" t="s">
        <v>7</v>
      </c>
      <c r="W229" s="106" t="s">
        <v>65</v>
      </c>
      <c r="X229" s="108"/>
      <c r="Y229" s="108">
        <v>0</v>
      </c>
      <c r="Z229" s="108">
        <v>-8748552.648</v>
      </c>
      <c r="AA229" s="109" t="s">
        <v>4448</v>
      </c>
      <c r="AB229" s="109">
        <v>1076</v>
      </c>
      <c r="AC229" s="109" t="s">
        <v>4449</v>
      </c>
      <c r="AD229" s="109" t="s">
        <v>4449</v>
      </c>
      <c r="AE229" s="110" t="s">
        <v>516</v>
      </c>
      <c r="AF229" s="109"/>
      <c r="AG229" s="138" t="s">
        <v>4527</v>
      </c>
      <c r="AH229" s="138">
        <v>36031</v>
      </c>
      <c r="AI229" s="138">
        <v>35913</v>
      </c>
      <c r="AJ229" s="109">
        <v>5483585</v>
      </c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</row>
    <row r="230" spans="1:51" ht="25.5" x14ac:dyDescent="0.25">
      <c r="A230" s="106">
        <v>323</v>
      </c>
      <c r="B230" s="106" t="s">
        <v>974</v>
      </c>
      <c r="C230" s="106" t="s">
        <v>164</v>
      </c>
      <c r="D230" s="106"/>
      <c r="E230" s="106" t="s">
        <v>540</v>
      </c>
      <c r="F230" s="106"/>
      <c r="G230" s="106"/>
      <c r="H230" s="106" t="s">
        <v>464</v>
      </c>
      <c r="I230" s="106"/>
      <c r="J230" s="106"/>
      <c r="K230" s="106"/>
      <c r="L230" s="106"/>
      <c r="M230" s="106">
        <v>22516</v>
      </c>
      <c r="N230" s="106" t="s">
        <v>164</v>
      </c>
      <c r="O230" s="106">
        <v>4304.3100000000004</v>
      </c>
      <c r="P230" s="107">
        <v>1645.6</v>
      </c>
      <c r="Q230" s="107">
        <v>7083172.54</v>
      </c>
      <c r="R230" s="106">
        <v>0</v>
      </c>
      <c r="S230" s="107">
        <v>0</v>
      </c>
      <c r="T230" s="107">
        <v>0</v>
      </c>
      <c r="U230" s="106" t="s">
        <v>767</v>
      </c>
      <c r="V230" s="106" t="s">
        <v>7</v>
      </c>
      <c r="W230" s="106" t="s">
        <v>65</v>
      </c>
      <c r="X230" s="108"/>
      <c r="Y230" s="108">
        <v>0</v>
      </c>
      <c r="Z230" s="108">
        <v>-7083172.5360000003</v>
      </c>
      <c r="AA230" s="109" t="s">
        <v>4448</v>
      </c>
      <c r="AB230" s="109">
        <v>1076</v>
      </c>
      <c r="AC230" s="109" t="s">
        <v>4449</v>
      </c>
      <c r="AD230" s="109" t="s">
        <v>4449</v>
      </c>
      <c r="AE230" s="110" t="s">
        <v>516</v>
      </c>
      <c r="AF230" s="109"/>
      <c r="AG230" s="138" t="s">
        <v>4527</v>
      </c>
      <c r="AH230" s="138">
        <v>36031</v>
      </c>
      <c r="AI230" s="138">
        <v>35913</v>
      </c>
      <c r="AJ230" s="109">
        <v>5483585</v>
      </c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</row>
    <row r="231" spans="1:51" ht="25.5" x14ac:dyDescent="0.25">
      <c r="A231" s="106">
        <v>324</v>
      </c>
      <c r="B231" s="106" t="s">
        <v>975</v>
      </c>
      <c r="C231" s="106" t="s">
        <v>164</v>
      </c>
      <c r="D231" s="106"/>
      <c r="E231" s="106" t="s">
        <v>540</v>
      </c>
      <c r="F231" s="106"/>
      <c r="G231" s="106"/>
      <c r="H231" s="106" t="s">
        <v>464</v>
      </c>
      <c r="I231" s="106" t="s">
        <v>3328</v>
      </c>
      <c r="J231" s="106" t="s">
        <v>3489</v>
      </c>
      <c r="K231" s="106"/>
      <c r="L231" s="106"/>
      <c r="M231" s="106">
        <v>22516</v>
      </c>
      <c r="N231" s="106" t="s">
        <v>164</v>
      </c>
      <c r="O231" s="106">
        <v>241.57</v>
      </c>
      <c r="P231" s="107">
        <v>1645.6</v>
      </c>
      <c r="Q231" s="107">
        <v>397527.59</v>
      </c>
      <c r="R231" s="106">
        <v>0</v>
      </c>
      <c r="S231" s="107">
        <v>0</v>
      </c>
      <c r="T231" s="107">
        <v>0</v>
      </c>
      <c r="U231" s="106" t="s">
        <v>749</v>
      </c>
      <c r="V231" s="106" t="s">
        <v>7</v>
      </c>
      <c r="W231" s="106" t="s">
        <v>64</v>
      </c>
      <c r="X231" s="108"/>
      <c r="Y231" s="108">
        <v>0</v>
      </c>
      <c r="Z231" s="108">
        <v>-397527.59199999995</v>
      </c>
      <c r="AA231" s="109" t="s">
        <v>4448</v>
      </c>
      <c r="AB231" s="109">
        <v>1076</v>
      </c>
      <c r="AC231" s="109" t="s">
        <v>4449</v>
      </c>
      <c r="AD231" s="109"/>
      <c r="AE231" s="110" t="s">
        <v>510</v>
      </c>
      <c r="AF231" s="109"/>
      <c r="AG231" s="138" t="s">
        <v>4527</v>
      </c>
      <c r="AH231" s="138">
        <v>36031</v>
      </c>
      <c r="AI231" s="138">
        <v>35913</v>
      </c>
      <c r="AJ231" s="109">
        <v>5483585</v>
      </c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</row>
    <row r="232" spans="1:51" ht="25.5" x14ac:dyDescent="0.25">
      <c r="A232" s="106">
        <v>325</v>
      </c>
      <c r="B232" s="106" t="s">
        <v>976</v>
      </c>
      <c r="C232" s="106" t="s">
        <v>164</v>
      </c>
      <c r="D232" s="106"/>
      <c r="E232" s="106" t="s">
        <v>540</v>
      </c>
      <c r="F232" s="106"/>
      <c r="G232" s="106"/>
      <c r="H232" s="106" t="s">
        <v>464</v>
      </c>
      <c r="I232" s="106"/>
      <c r="J232" s="106" t="s">
        <v>3490</v>
      </c>
      <c r="K232" s="106"/>
      <c r="L232" s="106"/>
      <c r="M232" s="106">
        <v>22516</v>
      </c>
      <c r="N232" s="106" t="s">
        <v>164</v>
      </c>
      <c r="O232" s="106">
        <v>3135.59</v>
      </c>
      <c r="P232" s="107">
        <v>1645.6</v>
      </c>
      <c r="Q232" s="107">
        <v>5159926.9000000004</v>
      </c>
      <c r="R232" s="106">
        <v>0</v>
      </c>
      <c r="S232" s="107">
        <v>0</v>
      </c>
      <c r="T232" s="107">
        <v>0</v>
      </c>
      <c r="U232" s="106" t="s">
        <v>749</v>
      </c>
      <c r="V232" s="106" t="s">
        <v>7</v>
      </c>
      <c r="W232" s="106" t="s">
        <v>64</v>
      </c>
      <c r="X232" s="108"/>
      <c r="Y232" s="108">
        <v>0</v>
      </c>
      <c r="Z232" s="108">
        <v>-5159926.9040000001</v>
      </c>
      <c r="AA232" s="109" t="s">
        <v>4448</v>
      </c>
      <c r="AB232" s="109">
        <v>1076</v>
      </c>
      <c r="AC232" s="109" t="s">
        <v>4449</v>
      </c>
      <c r="AD232" s="109"/>
      <c r="AE232" s="110" t="s">
        <v>510</v>
      </c>
      <c r="AF232" s="109"/>
      <c r="AG232" s="138" t="s">
        <v>4527</v>
      </c>
      <c r="AH232" s="138">
        <v>36031</v>
      </c>
      <c r="AI232" s="138">
        <v>35913</v>
      </c>
      <c r="AJ232" s="109">
        <v>5483585</v>
      </c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</row>
    <row r="233" spans="1:51" ht="25.5" x14ac:dyDescent="0.25">
      <c r="A233" s="106">
        <v>326</v>
      </c>
      <c r="B233" s="106" t="s">
        <v>977</v>
      </c>
      <c r="C233" s="106" t="s">
        <v>164</v>
      </c>
      <c r="D233" s="106"/>
      <c r="E233" s="106" t="s">
        <v>540</v>
      </c>
      <c r="F233" s="106"/>
      <c r="G233" s="106"/>
      <c r="H233" s="106" t="s">
        <v>464</v>
      </c>
      <c r="I233" s="106" t="s">
        <v>3323</v>
      </c>
      <c r="J233" s="106" t="s">
        <v>3491</v>
      </c>
      <c r="K233" s="106"/>
      <c r="L233" s="106"/>
      <c r="M233" s="106">
        <v>22516</v>
      </c>
      <c r="N233" s="106" t="s">
        <v>164</v>
      </c>
      <c r="O233" s="106">
        <v>108</v>
      </c>
      <c r="P233" s="107">
        <v>1645.6</v>
      </c>
      <c r="Q233" s="107">
        <v>177724.79999999999</v>
      </c>
      <c r="R233" s="106">
        <v>0</v>
      </c>
      <c r="S233" s="107">
        <v>0</v>
      </c>
      <c r="T233" s="107">
        <v>0</v>
      </c>
      <c r="U233" s="106" t="s">
        <v>749</v>
      </c>
      <c r="V233" s="106" t="s">
        <v>7</v>
      </c>
      <c r="W233" s="106" t="s">
        <v>64</v>
      </c>
      <c r="X233" s="108"/>
      <c r="Y233" s="108">
        <v>0</v>
      </c>
      <c r="Z233" s="108">
        <v>-177724.79999999999</v>
      </c>
      <c r="AA233" s="109" t="s">
        <v>4448</v>
      </c>
      <c r="AB233" s="109">
        <v>1076</v>
      </c>
      <c r="AC233" s="109" t="s">
        <v>4449</v>
      </c>
      <c r="AD233" s="109"/>
      <c r="AE233" s="110" t="s">
        <v>510</v>
      </c>
      <c r="AF233" s="109"/>
      <c r="AG233" s="138" t="s">
        <v>4527</v>
      </c>
      <c r="AH233" s="138">
        <v>36031</v>
      </c>
      <c r="AI233" s="138">
        <v>35913</v>
      </c>
      <c r="AJ233" s="109">
        <v>5483585</v>
      </c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</row>
    <row r="234" spans="1:51" ht="25.5" x14ac:dyDescent="0.25">
      <c r="A234" s="106">
        <v>327</v>
      </c>
      <c r="B234" s="106" t="s">
        <v>978</v>
      </c>
      <c r="C234" s="106" t="s">
        <v>164</v>
      </c>
      <c r="D234" s="106"/>
      <c r="E234" s="106" t="s">
        <v>540</v>
      </c>
      <c r="F234" s="106"/>
      <c r="G234" s="106"/>
      <c r="H234" s="106" t="s">
        <v>464</v>
      </c>
      <c r="I234" s="106" t="s">
        <v>3323</v>
      </c>
      <c r="J234" s="106" t="s">
        <v>3491</v>
      </c>
      <c r="K234" s="106"/>
      <c r="L234" s="106"/>
      <c r="M234" s="106">
        <v>22516</v>
      </c>
      <c r="N234" s="106" t="s">
        <v>164</v>
      </c>
      <c r="O234" s="106">
        <v>108</v>
      </c>
      <c r="P234" s="107">
        <v>1645.6</v>
      </c>
      <c r="Q234" s="107">
        <v>177724.79999999999</v>
      </c>
      <c r="R234" s="106">
        <v>0</v>
      </c>
      <c r="S234" s="107">
        <v>0</v>
      </c>
      <c r="T234" s="107">
        <v>0</v>
      </c>
      <c r="U234" s="106" t="s">
        <v>749</v>
      </c>
      <c r="V234" s="106" t="s">
        <v>7</v>
      </c>
      <c r="W234" s="106" t="s">
        <v>64</v>
      </c>
      <c r="X234" s="108"/>
      <c r="Y234" s="108">
        <v>0</v>
      </c>
      <c r="Z234" s="108">
        <v>-177724.79999999999</v>
      </c>
      <c r="AA234" s="109" t="s">
        <v>4448</v>
      </c>
      <c r="AB234" s="109">
        <v>1076</v>
      </c>
      <c r="AC234" s="109" t="s">
        <v>4449</v>
      </c>
      <c r="AD234" s="109"/>
      <c r="AE234" s="110" t="s">
        <v>510</v>
      </c>
      <c r="AF234" s="109"/>
      <c r="AG234" s="138" t="s">
        <v>4527</v>
      </c>
      <c r="AH234" s="138">
        <v>36031</v>
      </c>
      <c r="AI234" s="138">
        <v>35913</v>
      </c>
      <c r="AJ234" s="109">
        <v>5483585</v>
      </c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</row>
    <row r="235" spans="1:51" ht="25.5" x14ac:dyDescent="0.25">
      <c r="A235" s="106">
        <v>328</v>
      </c>
      <c r="B235" s="106" t="s">
        <v>979</v>
      </c>
      <c r="C235" s="106" t="s">
        <v>164</v>
      </c>
      <c r="D235" s="106"/>
      <c r="E235" s="106" t="s">
        <v>540</v>
      </c>
      <c r="F235" s="106"/>
      <c r="G235" s="106"/>
      <c r="H235" s="106" t="s">
        <v>464</v>
      </c>
      <c r="I235" s="106" t="s">
        <v>3323</v>
      </c>
      <c r="J235" s="106" t="s">
        <v>3491</v>
      </c>
      <c r="K235" s="106"/>
      <c r="L235" s="106"/>
      <c r="M235" s="106">
        <v>22516</v>
      </c>
      <c r="N235" s="106" t="s">
        <v>164</v>
      </c>
      <c r="O235" s="106">
        <v>109.15</v>
      </c>
      <c r="P235" s="107">
        <v>1645.6</v>
      </c>
      <c r="Q235" s="107">
        <v>179617.24</v>
      </c>
      <c r="R235" s="106">
        <v>0</v>
      </c>
      <c r="S235" s="107">
        <v>0</v>
      </c>
      <c r="T235" s="107">
        <v>0</v>
      </c>
      <c r="U235" s="106" t="s">
        <v>749</v>
      </c>
      <c r="V235" s="106" t="s">
        <v>7</v>
      </c>
      <c r="W235" s="106" t="s">
        <v>64</v>
      </c>
      <c r="X235" s="108"/>
      <c r="Y235" s="108">
        <v>0</v>
      </c>
      <c r="Z235" s="108">
        <v>-179617.24</v>
      </c>
      <c r="AA235" s="109" t="s">
        <v>4448</v>
      </c>
      <c r="AB235" s="109">
        <v>1076</v>
      </c>
      <c r="AC235" s="109" t="s">
        <v>4449</v>
      </c>
      <c r="AD235" s="109"/>
      <c r="AE235" s="110" t="s">
        <v>510</v>
      </c>
      <c r="AF235" s="109"/>
      <c r="AG235" s="138" t="s">
        <v>4527</v>
      </c>
      <c r="AH235" s="138">
        <v>36031</v>
      </c>
      <c r="AI235" s="138">
        <v>35913</v>
      </c>
      <c r="AJ235" s="109">
        <v>5483585</v>
      </c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</row>
    <row r="236" spans="1:51" ht="25.5" x14ac:dyDescent="0.25">
      <c r="A236" s="106">
        <v>329</v>
      </c>
      <c r="B236" s="106" t="s">
        <v>980</v>
      </c>
      <c r="C236" s="106" t="s">
        <v>164</v>
      </c>
      <c r="D236" s="106"/>
      <c r="E236" s="106" t="s">
        <v>540</v>
      </c>
      <c r="F236" s="106"/>
      <c r="G236" s="106"/>
      <c r="H236" s="106" t="s">
        <v>464</v>
      </c>
      <c r="I236" s="106" t="s">
        <v>3324</v>
      </c>
      <c r="J236" s="106" t="s">
        <v>3484</v>
      </c>
      <c r="K236" s="106"/>
      <c r="L236" s="106"/>
      <c r="M236" s="106">
        <v>22516</v>
      </c>
      <c r="N236" s="106" t="s">
        <v>164</v>
      </c>
      <c r="O236" s="106">
        <v>215.15</v>
      </c>
      <c r="P236" s="107">
        <v>1645.6</v>
      </c>
      <c r="Q236" s="107">
        <v>354050.84</v>
      </c>
      <c r="R236" s="106">
        <v>0</v>
      </c>
      <c r="S236" s="107">
        <v>0</v>
      </c>
      <c r="T236" s="107">
        <v>0</v>
      </c>
      <c r="U236" s="106" t="s">
        <v>749</v>
      </c>
      <c r="V236" s="106" t="s">
        <v>7</v>
      </c>
      <c r="W236" s="106" t="s">
        <v>64</v>
      </c>
      <c r="X236" s="108"/>
      <c r="Y236" s="108">
        <v>0</v>
      </c>
      <c r="Z236" s="108">
        <v>-354050.83999999997</v>
      </c>
      <c r="AA236" s="109" t="s">
        <v>4448</v>
      </c>
      <c r="AB236" s="109">
        <v>1076</v>
      </c>
      <c r="AC236" s="109" t="s">
        <v>4449</v>
      </c>
      <c r="AD236" s="109"/>
      <c r="AE236" s="110" t="s">
        <v>510</v>
      </c>
      <c r="AF236" s="109"/>
      <c r="AG236" s="138" t="s">
        <v>4527</v>
      </c>
      <c r="AH236" s="138">
        <v>36031</v>
      </c>
      <c r="AI236" s="138">
        <v>35913</v>
      </c>
      <c r="AJ236" s="109">
        <v>5483585</v>
      </c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</row>
    <row r="237" spans="1:51" ht="25.5" x14ac:dyDescent="0.25">
      <c r="A237" s="106">
        <v>330</v>
      </c>
      <c r="B237" s="106" t="s">
        <v>981</v>
      </c>
      <c r="C237" s="106" t="s">
        <v>164</v>
      </c>
      <c r="D237" s="106"/>
      <c r="E237" s="106" t="s">
        <v>540</v>
      </c>
      <c r="F237" s="106"/>
      <c r="G237" s="106"/>
      <c r="H237" s="106" t="s">
        <v>464</v>
      </c>
      <c r="I237" s="106" t="s">
        <v>3328</v>
      </c>
      <c r="J237" s="106" t="s">
        <v>3492</v>
      </c>
      <c r="K237" s="106"/>
      <c r="L237" s="106"/>
      <c r="M237" s="106">
        <v>22516</v>
      </c>
      <c r="N237" s="106" t="s">
        <v>164</v>
      </c>
      <c r="O237" s="106">
        <v>81.760000000000005</v>
      </c>
      <c r="P237" s="107">
        <v>1645.6</v>
      </c>
      <c r="Q237" s="107">
        <v>134544.26</v>
      </c>
      <c r="R237" s="106">
        <v>0</v>
      </c>
      <c r="S237" s="107">
        <v>0</v>
      </c>
      <c r="T237" s="107">
        <v>0</v>
      </c>
      <c r="U237" s="106" t="s">
        <v>749</v>
      </c>
      <c r="V237" s="106" t="s">
        <v>7</v>
      </c>
      <c r="W237" s="106" t="s">
        <v>64</v>
      </c>
      <c r="X237" s="108"/>
      <c r="Y237" s="108">
        <v>0</v>
      </c>
      <c r="Z237" s="108">
        <v>-134544.25599999999</v>
      </c>
      <c r="AA237" s="109" t="s">
        <v>4448</v>
      </c>
      <c r="AB237" s="109">
        <v>1076</v>
      </c>
      <c r="AC237" s="109" t="s">
        <v>4449</v>
      </c>
      <c r="AD237" s="109"/>
      <c r="AE237" s="110" t="s">
        <v>510</v>
      </c>
      <c r="AF237" s="109"/>
      <c r="AG237" s="138" t="s">
        <v>4527</v>
      </c>
      <c r="AH237" s="138">
        <v>36031</v>
      </c>
      <c r="AI237" s="138">
        <v>35913</v>
      </c>
      <c r="AJ237" s="109">
        <v>5483585</v>
      </c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</row>
    <row r="238" spans="1:51" ht="25.5" x14ac:dyDescent="0.25">
      <c r="A238" s="106">
        <v>331</v>
      </c>
      <c r="B238" s="106" t="s">
        <v>982</v>
      </c>
      <c r="C238" s="106" t="s">
        <v>164</v>
      </c>
      <c r="D238" s="106"/>
      <c r="E238" s="106" t="s">
        <v>540</v>
      </c>
      <c r="F238" s="106"/>
      <c r="G238" s="106"/>
      <c r="H238" s="106" t="s">
        <v>464</v>
      </c>
      <c r="I238" s="106"/>
      <c r="J238" s="106" t="s">
        <v>3490</v>
      </c>
      <c r="K238" s="106"/>
      <c r="L238" s="106"/>
      <c r="M238" s="106">
        <v>22516</v>
      </c>
      <c r="N238" s="106" t="s">
        <v>164</v>
      </c>
      <c r="O238" s="106">
        <v>2113.6799999999998</v>
      </c>
      <c r="P238" s="107">
        <v>1645.6</v>
      </c>
      <c r="Q238" s="107">
        <v>3478271.81</v>
      </c>
      <c r="R238" s="106">
        <v>0</v>
      </c>
      <c r="S238" s="107">
        <v>0</v>
      </c>
      <c r="T238" s="107">
        <v>0</v>
      </c>
      <c r="U238" s="106" t="s">
        <v>749</v>
      </c>
      <c r="V238" s="106" t="s">
        <v>7</v>
      </c>
      <c r="W238" s="106" t="s">
        <v>64</v>
      </c>
      <c r="X238" s="108"/>
      <c r="Y238" s="108">
        <v>0</v>
      </c>
      <c r="Z238" s="108">
        <v>-3478271.8079999997</v>
      </c>
      <c r="AA238" s="109" t="s">
        <v>4448</v>
      </c>
      <c r="AB238" s="109">
        <v>1076</v>
      </c>
      <c r="AC238" s="109" t="s">
        <v>4449</v>
      </c>
      <c r="AD238" s="109"/>
      <c r="AE238" s="110" t="s">
        <v>510</v>
      </c>
      <c r="AF238" s="109"/>
      <c r="AG238" s="138" t="s">
        <v>4527</v>
      </c>
      <c r="AH238" s="138">
        <v>36031</v>
      </c>
      <c r="AI238" s="138">
        <v>35913</v>
      </c>
      <c r="AJ238" s="109">
        <v>5483585</v>
      </c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</row>
    <row r="239" spans="1:51" ht="25.5" x14ac:dyDescent="0.25">
      <c r="A239" s="106">
        <v>332</v>
      </c>
      <c r="B239" s="106" t="s">
        <v>983</v>
      </c>
      <c r="C239" s="106" t="s">
        <v>164</v>
      </c>
      <c r="D239" s="106"/>
      <c r="E239" s="106" t="s">
        <v>540</v>
      </c>
      <c r="F239" s="106"/>
      <c r="G239" s="106"/>
      <c r="H239" s="106" t="s">
        <v>464</v>
      </c>
      <c r="I239" s="106" t="s">
        <v>3324</v>
      </c>
      <c r="J239" s="106" t="s">
        <v>3484</v>
      </c>
      <c r="K239" s="106"/>
      <c r="L239" s="106"/>
      <c r="M239" s="106">
        <v>22516</v>
      </c>
      <c r="N239" s="106" t="s">
        <v>164</v>
      </c>
      <c r="O239" s="106">
        <v>85.94</v>
      </c>
      <c r="P239" s="107">
        <v>1645.6</v>
      </c>
      <c r="Q239" s="107">
        <v>141422.85999999999</v>
      </c>
      <c r="R239" s="106">
        <v>0</v>
      </c>
      <c r="S239" s="107">
        <v>0</v>
      </c>
      <c r="T239" s="107">
        <v>0</v>
      </c>
      <c r="U239" s="106" t="s">
        <v>749</v>
      </c>
      <c r="V239" s="106" t="s">
        <v>7</v>
      </c>
      <c r="W239" s="106" t="s">
        <v>64</v>
      </c>
      <c r="X239" s="108"/>
      <c r="Y239" s="108">
        <v>0</v>
      </c>
      <c r="Z239" s="108">
        <v>-141422.864</v>
      </c>
      <c r="AA239" s="109" t="s">
        <v>4448</v>
      </c>
      <c r="AB239" s="109">
        <v>1076</v>
      </c>
      <c r="AC239" s="109" t="s">
        <v>4449</v>
      </c>
      <c r="AD239" s="109"/>
      <c r="AE239" s="110" t="s">
        <v>510</v>
      </c>
      <c r="AF239" s="109"/>
      <c r="AG239" s="138" t="s">
        <v>4527</v>
      </c>
      <c r="AH239" s="138">
        <v>36031</v>
      </c>
      <c r="AI239" s="138">
        <v>35913</v>
      </c>
      <c r="AJ239" s="109">
        <v>5483585</v>
      </c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</row>
    <row r="240" spans="1:51" ht="25.5" x14ac:dyDescent="0.25">
      <c r="A240" s="106">
        <v>333</v>
      </c>
      <c r="B240" s="106" t="s">
        <v>984</v>
      </c>
      <c r="C240" s="106" t="s">
        <v>164</v>
      </c>
      <c r="D240" s="106"/>
      <c r="E240" s="106" t="s">
        <v>540</v>
      </c>
      <c r="F240" s="106"/>
      <c r="G240" s="106"/>
      <c r="H240" s="106" t="s">
        <v>464</v>
      </c>
      <c r="I240" s="106" t="s">
        <v>3328</v>
      </c>
      <c r="J240" s="106" t="s">
        <v>3493</v>
      </c>
      <c r="K240" s="106"/>
      <c r="L240" s="106"/>
      <c r="M240" s="106">
        <v>22516</v>
      </c>
      <c r="N240" s="106" t="s">
        <v>164</v>
      </c>
      <c r="O240" s="106">
        <v>228.25</v>
      </c>
      <c r="P240" s="107">
        <v>1645.6</v>
      </c>
      <c r="Q240" s="107">
        <v>375608.2</v>
      </c>
      <c r="R240" s="106">
        <v>0</v>
      </c>
      <c r="S240" s="107">
        <v>0</v>
      </c>
      <c r="T240" s="107">
        <v>0</v>
      </c>
      <c r="U240" s="106" t="s">
        <v>749</v>
      </c>
      <c r="V240" s="106" t="s">
        <v>7</v>
      </c>
      <c r="W240" s="106" t="s">
        <v>64</v>
      </c>
      <c r="X240" s="108"/>
      <c r="Y240" s="108">
        <v>0</v>
      </c>
      <c r="Z240" s="108">
        <v>-375608.19999999995</v>
      </c>
      <c r="AA240" s="109" t="s">
        <v>4448</v>
      </c>
      <c r="AB240" s="109">
        <v>1076</v>
      </c>
      <c r="AC240" s="109" t="s">
        <v>4449</v>
      </c>
      <c r="AD240" s="109"/>
      <c r="AE240" s="110" t="s">
        <v>510</v>
      </c>
      <c r="AF240" s="109"/>
      <c r="AG240" s="138" t="s">
        <v>4527</v>
      </c>
      <c r="AH240" s="138">
        <v>36031</v>
      </c>
      <c r="AI240" s="138">
        <v>35913</v>
      </c>
      <c r="AJ240" s="109">
        <v>5483585</v>
      </c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</row>
    <row r="241" spans="1:51" ht="25.5" x14ac:dyDescent="0.25">
      <c r="A241" s="106">
        <v>334</v>
      </c>
      <c r="B241" s="106" t="s">
        <v>985</v>
      </c>
      <c r="C241" s="106" t="s">
        <v>164</v>
      </c>
      <c r="D241" s="106"/>
      <c r="E241" s="106" t="s">
        <v>540</v>
      </c>
      <c r="F241" s="106"/>
      <c r="G241" s="106"/>
      <c r="H241" s="106" t="s">
        <v>464</v>
      </c>
      <c r="I241" s="106" t="s">
        <v>3328</v>
      </c>
      <c r="J241" s="106" t="s">
        <v>3494</v>
      </c>
      <c r="K241" s="106"/>
      <c r="L241" s="106"/>
      <c r="M241" s="106">
        <v>22516</v>
      </c>
      <c r="N241" s="106" t="s">
        <v>164</v>
      </c>
      <c r="O241" s="106">
        <v>108.18</v>
      </c>
      <c r="P241" s="107">
        <v>1645.6</v>
      </c>
      <c r="Q241" s="107">
        <v>178021.01</v>
      </c>
      <c r="R241" s="106">
        <v>0</v>
      </c>
      <c r="S241" s="107">
        <v>0</v>
      </c>
      <c r="T241" s="107">
        <v>0</v>
      </c>
      <c r="U241" s="106" t="s">
        <v>749</v>
      </c>
      <c r="V241" s="106" t="s">
        <v>7</v>
      </c>
      <c r="W241" s="106" t="s">
        <v>64</v>
      </c>
      <c r="X241" s="108"/>
      <c r="Y241" s="108">
        <v>0</v>
      </c>
      <c r="Z241" s="108">
        <v>-178021.008</v>
      </c>
      <c r="AA241" s="109" t="s">
        <v>4448</v>
      </c>
      <c r="AB241" s="109">
        <v>1076</v>
      </c>
      <c r="AC241" s="109" t="s">
        <v>4449</v>
      </c>
      <c r="AD241" s="109"/>
      <c r="AE241" s="110" t="s">
        <v>510</v>
      </c>
      <c r="AF241" s="109"/>
      <c r="AG241" s="138" t="s">
        <v>4527</v>
      </c>
      <c r="AH241" s="138">
        <v>36031</v>
      </c>
      <c r="AI241" s="138">
        <v>35913</v>
      </c>
      <c r="AJ241" s="109">
        <v>5483585</v>
      </c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</row>
    <row r="242" spans="1:51" ht="25.5" x14ac:dyDescent="0.25">
      <c r="A242" s="106">
        <v>335</v>
      </c>
      <c r="B242" s="106" t="s">
        <v>986</v>
      </c>
      <c r="C242" s="106" t="s">
        <v>164</v>
      </c>
      <c r="D242" s="106"/>
      <c r="E242" s="106" t="s">
        <v>540</v>
      </c>
      <c r="F242" s="106"/>
      <c r="G242" s="106"/>
      <c r="H242" s="106" t="s">
        <v>464</v>
      </c>
      <c r="I242" s="106" t="s">
        <v>3328</v>
      </c>
      <c r="J242" s="106" t="s">
        <v>3494</v>
      </c>
      <c r="K242" s="106"/>
      <c r="L242" s="106"/>
      <c r="M242" s="106">
        <v>22516</v>
      </c>
      <c r="N242" s="106" t="s">
        <v>164</v>
      </c>
      <c r="O242" s="106">
        <v>147.65</v>
      </c>
      <c r="P242" s="107">
        <v>1645.6</v>
      </c>
      <c r="Q242" s="107">
        <v>242972.84</v>
      </c>
      <c r="R242" s="106">
        <v>0</v>
      </c>
      <c r="S242" s="107">
        <v>0</v>
      </c>
      <c r="T242" s="107">
        <v>0</v>
      </c>
      <c r="U242" s="106" t="s">
        <v>749</v>
      </c>
      <c r="V242" s="106" t="s">
        <v>7</v>
      </c>
      <c r="W242" s="106" t="s">
        <v>64</v>
      </c>
      <c r="X242" s="108"/>
      <c r="Y242" s="108">
        <v>0</v>
      </c>
      <c r="Z242" s="108">
        <v>-242972.84</v>
      </c>
      <c r="AA242" s="109" t="s">
        <v>4448</v>
      </c>
      <c r="AB242" s="109">
        <v>1076</v>
      </c>
      <c r="AC242" s="109" t="s">
        <v>4449</v>
      </c>
      <c r="AD242" s="109"/>
      <c r="AE242" s="110" t="s">
        <v>510</v>
      </c>
      <c r="AF242" s="109"/>
      <c r="AG242" s="138" t="s">
        <v>4527</v>
      </c>
      <c r="AH242" s="138">
        <v>36031</v>
      </c>
      <c r="AI242" s="138">
        <v>35913</v>
      </c>
      <c r="AJ242" s="109">
        <v>5150586</v>
      </c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</row>
    <row r="243" spans="1:51" ht="25.5" x14ac:dyDescent="0.25">
      <c r="A243" s="106">
        <v>336</v>
      </c>
      <c r="B243" s="106" t="s">
        <v>987</v>
      </c>
      <c r="C243" s="106" t="s">
        <v>164</v>
      </c>
      <c r="D243" s="106"/>
      <c r="E243" s="106" t="s">
        <v>540</v>
      </c>
      <c r="F243" s="106"/>
      <c r="G243" s="106"/>
      <c r="H243" s="106" t="s">
        <v>464</v>
      </c>
      <c r="I243" s="106" t="s">
        <v>3324</v>
      </c>
      <c r="J243" s="106" t="s">
        <v>3484</v>
      </c>
      <c r="K243" s="106"/>
      <c r="L243" s="106"/>
      <c r="M243" s="106">
        <v>22516</v>
      </c>
      <c r="N243" s="106" t="s">
        <v>164</v>
      </c>
      <c r="O243" s="106">
        <v>491.64</v>
      </c>
      <c r="P243" s="107">
        <v>1645.6</v>
      </c>
      <c r="Q243" s="107">
        <v>809042.78</v>
      </c>
      <c r="R243" s="106">
        <v>0</v>
      </c>
      <c r="S243" s="107">
        <v>0</v>
      </c>
      <c r="T243" s="107">
        <v>0</v>
      </c>
      <c r="U243" s="106" t="s">
        <v>749</v>
      </c>
      <c r="V243" s="106" t="s">
        <v>7</v>
      </c>
      <c r="W243" s="106" t="s">
        <v>64</v>
      </c>
      <c r="X243" s="108"/>
      <c r="Y243" s="108">
        <v>0</v>
      </c>
      <c r="Z243" s="108">
        <v>-809042.78399999999</v>
      </c>
      <c r="AA243" s="109" t="s">
        <v>4448</v>
      </c>
      <c r="AB243" s="109">
        <v>1076</v>
      </c>
      <c r="AC243" s="109" t="s">
        <v>4449</v>
      </c>
      <c r="AD243" s="109"/>
      <c r="AE243" s="110" t="s">
        <v>510</v>
      </c>
      <c r="AF243" s="109"/>
      <c r="AG243" s="138" t="s">
        <v>4527</v>
      </c>
      <c r="AH243" s="138">
        <v>36031</v>
      </c>
      <c r="AI243" s="138">
        <v>35913</v>
      </c>
      <c r="AJ243" s="109">
        <v>5483585</v>
      </c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</row>
    <row r="244" spans="1:51" ht="76.5" x14ac:dyDescent="0.25">
      <c r="A244" s="106">
        <v>337</v>
      </c>
      <c r="B244" s="106" t="s">
        <v>988</v>
      </c>
      <c r="C244" s="106" t="s">
        <v>164</v>
      </c>
      <c r="D244" s="106"/>
      <c r="E244" s="106" t="s">
        <v>540</v>
      </c>
      <c r="F244" s="106"/>
      <c r="G244" s="106"/>
      <c r="H244" s="106" t="s">
        <v>464</v>
      </c>
      <c r="I244" s="106" t="s">
        <v>3323</v>
      </c>
      <c r="J244" s="106" t="s">
        <v>3487</v>
      </c>
      <c r="K244" s="106">
        <v>1</v>
      </c>
      <c r="L244" s="106"/>
      <c r="M244" s="106">
        <v>22516</v>
      </c>
      <c r="N244" s="106" t="s">
        <v>164</v>
      </c>
      <c r="O244" s="106">
        <v>83.44</v>
      </c>
      <c r="P244" s="107">
        <v>1645.6</v>
      </c>
      <c r="Q244" s="107">
        <v>137308.85999999999</v>
      </c>
      <c r="R244" s="106">
        <v>0</v>
      </c>
      <c r="S244" s="107">
        <v>0</v>
      </c>
      <c r="T244" s="107">
        <v>0</v>
      </c>
      <c r="U244" s="106" t="s">
        <v>749</v>
      </c>
      <c r="V244" s="106" t="s">
        <v>7</v>
      </c>
      <c r="W244" s="106" t="s">
        <v>64</v>
      </c>
      <c r="X244" s="108">
        <v>2853</v>
      </c>
      <c r="Y244" s="108">
        <v>238054.32</v>
      </c>
      <c r="Z244" s="108">
        <v>100745.45600000001</v>
      </c>
      <c r="AA244" s="109" t="s">
        <v>4528</v>
      </c>
      <c r="AB244" s="109">
        <v>1076</v>
      </c>
      <c r="AC244" s="109" t="s">
        <v>4531</v>
      </c>
      <c r="AD244" s="109" t="s">
        <v>4443</v>
      </c>
      <c r="AE244" s="110" t="s">
        <v>510</v>
      </c>
      <c r="AF244" s="109"/>
      <c r="AG244" s="138" t="s">
        <v>4527</v>
      </c>
      <c r="AH244" s="138">
        <v>36031</v>
      </c>
      <c r="AI244" s="138">
        <v>35913</v>
      </c>
      <c r="AJ244" s="109">
        <v>5483585</v>
      </c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</row>
    <row r="245" spans="1:51" ht="25.5" x14ac:dyDescent="0.25">
      <c r="A245" s="106">
        <v>338</v>
      </c>
      <c r="B245" s="106" t="s">
        <v>989</v>
      </c>
      <c r="C245" s="106" t="s">
        <v>164</v>
      </c>
      <c r="D245" s="106"/>
      <c r="E245" s="106" t="s">
        <v>540</v>
      </c>
      <c r="F245" s="106"/>
      <c r="G245" s="106"/>
      <c r="H245" s="106" t="s">
        <v>464</v>
      </c>
      <c r="I245" s="106" t="s">
        <v>3323</v>
      </c>
      <c r="J245" s="106" t="s">
        <v>3495</v>
      </c>
      <c r="K245" s="106"/>
      <c r="L245" s="106"/>
      <c r="M245" s="106">
        <v>22516</v>
      </c>
      <c r="N245" s="106" t="s">
        <v>164</v>
      </c>
      <c r="O245" s="106">
        <v>82.41</v>
      </c>
      <c r="P245" s="107">
        <v>1645.6</v>
      </c>
      <c r="Q245" s="107">
        <v>135613.9</v>
      </c>
      <c r="R245" s="106">
        <v>0</v>
      </c>
      <c r="S245" s="107">
        <v>0</v>
      </c>
      <c r="T245" s="107">
        <v>0</v>
      </c>
      <c r="U245" s="106" t="s">
        <v>749</v>
      </c>
      <c r="V245" s="106" t="s">
        <v>7</v>
      </c>
      <c r="W245" s="106" t="s">
        <v>64</v>
      </c>
      <c r="X245" s="108"/>
      <c r="Y245" s="108">
        <v>0</v>
      </c>
      <c r="Z245" s="108">
        <v>-135613.89599999998</v>
      </c>
      <c r="AA245" s="109" t="s">
        <v>4448</v>
      </c>
      <c r="AB245" s="109">
        <v>1076</v>
      </c>
      <c r="AC245" s="109" t="s">
        <v>4449</v>
      </c>
      <c r="AD245" s="109"/>
      <c r="AE245" s="110" t="s">
        <v>510</v>
      </c>
      <c r="AF245" s="109"/>
      <c r="AG245" s="138" t="s">
        <v>4527</v>
      </c>
      <c r="AH245" s="138">
        <v>36031</v>
      </c>
      <c r="AI245" s="138">
        <v>35913</v>
      </c>
      <c r="AJ245" s="109">
        <v>5483585</v>
      </c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</row>
    <row r="246" spans="1:51" ht="25.5" x14ac:dyDescent="0.25">
      <c r="A246" s="106">
        <v>339</v>
      </c>
      <c r="B246" s="106" t="s">
        <v>990</v>
      </c>
      <c r="C246" s="106" t="s">
        <v>164</v>
      </c>
      <c r="D246" s="106"/>
      <c r="E246" s="106" t="s">
        <v>540</v>
      </c>
      <c r="F246" s="106"/>
      <c r="G246" s="106"/>
      <c r="H246" s="106" t="s">
        <v>464</v>
      </c>
      <c r="I246" s="106" t="s">
        <v>3323</v>
      </c>
      <c r="J246" s="106" t="s">
        <v>3496</v>
      </c>
      <c r="K246" s="106"/>
      <c r="L246" s="106"/>
      <c r="M246" s="106">
        <v>22516</v>
      </c>
      <c r="N246" s="106" t="s">
        <v>164</v>
      </c>
      <c r="O246" s="106">
        <v>50.24</v>
      </c>
      <c r="P246" s="107">
        <v>1645.6</v>
      </c>
      <c r="Q246" s="107">
        <v>82674.94</v>
      </c>
      <c r="R246" s="106">
        <v>0</v>
      </c>
      <c r="S246" s="107">
        <v>0</v>
      </c>
      <c r="T246" s="107">
        <v>0</v>
      </c>
      <c r="U246" s="106" t="s">
        <v>749</v>
      </c>
      <c r="V246" s="106" t="s">
        <v>7</v>
      </c>
      <c r="W246" s="106" t="s">
        <v>64</v>
      </c>
      <c r="X246" s="108"/>
      <c r="Y246" s="108">
        <v>0</v>
      </c>
      <c r="Z246" s="108">
        <v>-82674.944000000003</v>
      </c>
      <c r="AA246" s="109" t="s">
        <v>4448</v>
      </c>
      <c r="AB246" s="109">
        <v>1076</v>
      </c>
      <c r="AC246" s="109" t="s">
        <v>4449</v>
      </c>
      <c r="AD246" s="109"/>
      <c r="AE246" s="110" t="s">
        <v>510</v>
      </c>
      <c r="AF246" s="109"/>
      <c r="AG246" s="138" t="s">
        <v>4527</v>
      </c>
      <c r="AH246" s="138">
        <v>36031</v>
      </c>
      <c r="AI246" s="138">
        <v>35913</v>
      </c>
      <c r="AJ246" s="109">
        <v>5483585</v>
      </c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</row>
    <row r="247" spans="1:51" ht="25.5" x14ac:dyDescent="0.25">
      <c r="A247" s="106">
        <v>340</v>
      </c>
      <c r="B247" s="106" t="s">
        <v>991</v>
      </c>
      <c r="C247" s="106" t="s">
        <v>164</v>
      </c>
      <c r="D247" s="106"/>
      <c r="E247" s="106" t="s">
        <v>540</v>
      </c>
      <c r="F247" s="106"/>
      <c r="G247" s="106"/>
      <c r="H247" s="106" t="s">
        <v>464</v>
      </c>
      <c r="I247" s="106" t="s">
        <v>3323</v>
      </c>
      <c r="J247" s="106" t="s">
        <v>3497</v>
      </c>
      <c r="K247" s="106"/>
      <c r="L247" s="106"/>
      <c r="M247" s="106">
        <v>22516</v>
      </c>
      <c r="N247" s="106" t="s">
        <v>164</v>
      </c>
      <c r="O247" s="106">
        <v>52.74</v>
      </c>
      <c r="P247" s="107">
        <v>1645.6</v>
      </c>
      <c r="Q247" s="107">
        <v>86788.94</v>
      </c>
      <c r="R247" s="106">
        <v>0</v>
      </c>
      <c r="S247" s="107">
        <v>0</v>
      </c>
      <c r="T247" s="107">
        <v>0</v>
      </c>
      <c r="U247" s="106" t="s">
        <v>749</v>
      </c>
      <c r="V247" s="106" t="s">
        <v>7</v>
      </c>
      <c r="W247" s="106" t="s">
        <v>64</v>
      </c>
      <c r="X247" s="108"/>
      <c r="Y247" s="108">
        <v>0</v>
      </c>
      <c r="Z247" s="108">
        <v>-86788.944000000003</v>
      </c>
      <c r="AA247" s="109" t="s">
        <v>4448</v>
      </c>
      <c r="AB247" s="109">
        <v>1076</v>
      </c>
      <c r="AC247" s="109" t="s">
        <v>4449</v>
      </c>
      <c r="AD247" s="109"/>
      <c r="AE247" s="110" t="s">
        <v>510</v>
      </c>
      <c r="AF247" s="109"/>
      <c r="AG247" s="138" t="s">
        <v>4527</v>
      </c>
      <c r="AH247" s="138">
        <v>36031</v>
      </c>
      <c r="AI247" s="138">
        <v>35913</v>
      </c>
      <c r="AJ247" s="109">
        <v>5483585</v>
      </c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</row>
    <row r="248" spans="1:51" ht="25.5" x14ac:dyDescent="0.25">
      <c r="A248" s="106">
        <v>341</v>
      </c>
      <c r="B248" s="106" t="s">
        <v>992</v>
      </c>
      <c r="C248" s="106" t="s">
        <v>164</v>
      </c>
      <c r="D248" s="106"/>
      <c r="E248" s="106" t="s">
        <v>540</v>
      </c>
      <c r="F248" s="106"/>
      <c r="G248" s="106"/>
      <c r="H248" s="106" t="s">
        <v>464</v>
      </c>
      <c r="I248" s="106"/>
      <c r="J248" s="106" t="s">
        <v>3490</v>
      </c>
      <c r="K248" s="106"/>
      <c r="L248" s="106"/>
      <c r="M248" s="106">
        <v>22516</v>
      </c>
      <c r="N248" s="106" t="s">
        <v>164</v>
      </c>
      <c r="O248" s="106">
        <v>2506.3200000000002</v>
      </c>
      <c r="P248" s="107">
        <v>1645.6</v>
      </c>
      <c r="Q248" s="107">
        <v>4124400.19</v>
      </c>
      <c r="R248" s="106">
        <v>0</v>
      </c>
      <c r="S248" s="107">
        <v>0</v>
      </c>
      <c r="T248" s="107">
        <v>0</v>
      </c>
      <c r="U248" s="106" t="s">
        <v>749</v>
      </c>
      <c r="V248" s="106" t="s">
        <v>7</v>
      </c>
      <c r="W248" s="106" t="s">
        <v>64</v>
      </c>
      <c r="X248" s="108"/>
      <c r="Y248" s="108">
        <v>0</v>
      </c>
      <c r="Z248" s="108">
        <v>-4124400.1920000003</v>
      </c>
      <c r="AA248" s="109" t="s">
        <v>4448</v>
      </c>
      <c r="AB248" s="109">
        <v>1076</v>
      </c>
      <c r="AC248" s="109" t="s">
        <v>4449</v>
      </c>
      <c r="AD248" s="109"/>
      <c r="AE248" s="110" t="s">
        <v>510</v>
      </c>
      <c r="AF248" s="109"/>
      <c r="AG248" s="138" t="s">
        <v>4527</v>
      </c>
      <c r="AH248" s="138">
        <v>36031</v>
      </c>
      <c r="AI248" s="138">
        <v>35913</v>
      </c>
      <c r="AJ248" s="109">
        <v>5483585</v>
      </c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</row>
    <row r="249" spans="1:51" ht="25.5" x14ac:dyDescent="0.25">
      <c r="A249" s="106">
        <v>342</v>
      </c>
      <c r="B249" s="106" t="s">
        <v>993</v>
      </c>
      <c r="C249" s="106" t="s">
        <v>164</v>
      </c>
      <c r="D249" s="106"/>
      <c r="E249" s="106" t="s">
        <v>540</v>
      </c>
      <c r="F249" s="106"/>
      <c r="G249" s="106"/>
      <c r="H249" s="106" t="s">
        <v>464</v>
      </c>
      <c r="I249" s="106" t="s">
        <v>3323</v>
      </c>
      <c r="J249" s="106" t="s">
        <v>3498</v>
      </c>
      <c r="K249" s="106"/>
      <c r="L249" s="106"/>
      <c r="M249" s="106">
        <v>22516</v>
      </c>
      <c r="N249" s="106" t="s">
        <v>164</v>
      </c>
      <c r="O249" s="106">
        <v>48.76</v>
      </c>
      <c r="P249" s="107">
        <v>1645.6</v>
      </c>
      <c r="Q249" s="107">
        <v>80239.460000000006</v>
      </c>
      <c r="R249" s="106">
        <v>0</v>
      </c>
      <c r="S249" s="107">
        <v>0</v>
      </c>
      <c r="T249" s="107">
        <v>0</v>
      </c>
      <c r="U249" s="106" t="s">
        <v>749</v>
      </c>
      <c r="V249" s="106" t="s">
        <v>7</v>
      </c>
      <c r="W249" s="106" t="s">
        <v>64</v>
      </c>
      <c r="X249" s="108"/>
      <c r="Y249" s="108">
        <v>0</v>
      </c>
      <c r="Z249" s="108">
        <v>-80239.455999999991</v>
      </c>
      <c r="AA249" s="109" t="s">
        <v>4448</v>
      </c>
      <c r="AB249" s="109">
        <v>1076</v>
      </c>
      <c r="AC249" s="109" t="s">
        <v>4449</v>
      </c>
      <c r="AD249" s="109"/>
      <c r="AE249" s="110" t="s">
        <v>510</v>
      </c>
      <c r="AF249" s="109"/>
      <c r="AG249" s="138" t="s">
        <v>4527</v>
      </c>
      <c r="AH249" s="138">
        <v>36031</v>
      </c>
      <c r="AI249" s="138">
        <v>35913</v>
      </c>
      <c r="AJ249" s="109">
        <v>5483585</v>
      </c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</row>
    <row r="250" spans="1:51" ht="25.5" x14ac:dyDescent="0.25">
      <c r="A250" s="106">
        <v>343</v>
      </c>
      <c r="B250" s="106" t="s">
        <v>994</v>
      </c>
      <c r="C250" s="106" t="s">
        <v>164</v>
      </c>
      <c r="D250" s="106"/>
      <c r="E250" s="106" t="s">
        <v>540</v>
      </c>
      <c r="F250" s="106"/>
      <c r="G250" s="106"/>
      <c r="H250" s="106" t="s">
        <v>464</v>
      </c>
      <c r="I250" s="106" t="s">
        <v>3323</v>
      </c>
      <c r="J250" s="106" t="s">
        <v>3499</v>
      </c>
      <c r="K250" s="106"/>
      <c r="L250" s="106"/>
      <c r="M250" s="106">
        <v>22516</v>
      </c>
      <c r="N250" s="106" t="s">
        <v>164</v>
      </c>
      <c r="O250" s="106">
        <v>52.23</v>
      </c>
      <c r="P250" s="107">
        <v>1645.6</v>
      </c>
      <c r="Q250" s="107">
        <v>85949.69</v>
      </c>
      <c r="R250" s="106">
        <v>0</v>
      </c>
      <c r="S250" s="107">
        <v>0</v>
      </c>
      <c r="T250" s="107">
        <v>0</v>
      </c>
      <c r="U250" s="106" t="s">
        <v>749</v>
      </c>
      <c r="V250" s="106" t="s">
        <v>7</v>
      </c>
      <c r="W250" s="106" t="s">
        <v>64</v>
      </c>
      <c r="X250" s="108"/>
      <c r="Y250" s="108">
        <v>0</v>
      </c>
      <c r="Z250" s="108">
        <v>-85949.687999999995</v>
      </c>
      <c r="AA250" s="109" t="s">
        <v>4448</v>
      </c>
      <c r="AB250" s="109">
        <v>1076</v>
      </c>
      <c r="AC250" s="109" t="s">
        <v>4449</v>
      </c>
      <c r="AD250" s="109"/>
      <c r="AE250" s="110" t="s">
        <v>510</v>
      </c>
      <c r="AF250" s="109"/>
      <c r="AG250" s="138" t="s">
        <v>4527</v>
      </c>
      <c r="AH250" s="138">
        <v>36031</v>
      </c>
      <c r="AI250" s="138">
        <v>35913</v>
      </c>
      <c r="AJ250" s="109">
        <v>5483585</v>
      </c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</row>
    <row r="251" spans="1:51" ht="76.5" x14ac:dyDescent="0.25">
      <c r="A251" s="106">
        <v>344</v>
      </c>
      <c r="B251" s="106" t="s">
        <v>995</v>
      </c>
      <c r="C251" s="106" t="s">
        <v>164</v>
      </c>
      <c r="D251" s="106"/>
      <c r="E251" s="106" t="s">
        <v>540</v>
      </c>
      <c r="F251" s="106"/>
      <c r="G251" s="106"/>
      <c r="H251" s="106" t="s">
        <v>464</v>
      </c>
      <c r="I251" s="106" t="s">
        <v>3323</v>
      </c>
      <c r="J251" s="106" t="s">
        <v>3500</v>
      </c>
      <c r="K251" s="106">
        <v>1</v>
      </c>
      <c r="L251" s="106"/>
      <c r="M251" s="106">
        <v>22516</v>
      </c>
      <c r="N251" s="106" t="s">
        <v>164</v>
      </c>
      <c r="O251" s="106">
        <v>98.22</v>
      </c>
      <c r="P251" s="107">
        <v>1645.6</v>
      </c>
      <c r="Q251" s="107">
        <v>161630.82999999999</v>
      </c>
      <c r="R251" s="106">
        <v>0</v>
      </c>
      <c r="S251" s="107">
        <v>0</v>
      </c>
      <c r="T251" s="107">
        <v>0</v>
      </c>
      <c r="U251" s="106" t="s">
        <v>749</v>
      </c>
      <c r="V251" s="106" t="s">
        <v>7</v>
      </c>
      <c r="W251" s="106" t="s">
        <v>64</v>
      </c>
      <c r="X251" s="108">
        <v>2853</v>
      </c>
      <c r="Y251" s="108">
        <v>280221.65999999997</v>
      </c>
      <c r="Z251" s="108">
        <v>118590.82799999998</v>
      </c>
      <c r="AA251" s="109" t="s">
        <v>4528</v>
      </c>
      <c r="AB251" s="109">
        <v>1076</v>
      </c>
      <c r="AC251" s="109" t="s">
        <v>4532</v>
      </c>
      <c r="AD251" s="109" t="s">
        <v>4443</v>
      </c>
      <c r="AE251" s="110" t="s">
        <v>510</v>
      </c>
      <c r="AF251" s="109"/>
      <c r="AG251" s="138" t="s">
        <v>4527</v>
      </c>
      <c r="AH251" s="138">
        <v>36031</v>
      </c>
      <c r="AI251" s="138">
        <v>35913</v>
      </c>
      <c r="AJ251" s="109">
        <v>5483585</v>
      </c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</row>
    <row r="252" spans="1:51" ht="25.5" x14ac:dyDescent="0.25">
      <c r="A252" s="106">
        <v>345</v>
      </c>
      <c r="B252" s="106" t="s">
        <v>996</v>
      </c>
      <c r="C252" s="106" t="s">
        <v>164</v>
      </c>
      <c r="D252" s="106"/>
      <c r="E252" s="106" t="s">
        <v>540</v>
      </c>
      <c r="F252" s="106"/>
      <c r="G252" s="106"/>
      <c r="H252" s="106" t="s">
        <v>464</v>
      </c>
      <c r="I252" s="106" t="s">
        <v>3324</v>
      </c>
      <c r="J252" s="106" t="s">
        <v>3484</v>
      </c>
      <c r="K252" s="106"/>
      <c r="L252" s="106"/>
      <c r="M252" s="106">
        <v>22516</v>
      </c>
      <c r="N252" s="106" t="s">
        <v>164</v>
      </c>
      <c r="O252" s="106">
        <v>1837.99</v>
      </c>
      <c r="P252" s="107">
        <v>1645.6</v>
      </c>
      <c r="Q252" s="107">
        <v>3024596.34</v>
      </c>
      <c r="R252" s="106">
        <v>0</v>
      </c>
      <c r="S252" s="107">
        <v>0</v>
      </c>
      <c r="T252" s="107">
        <v>0</v>
      </c>
      <c r="U252" s="106" t="s">
        <v>749</v>
      </c>
      <c r="V252" s="106" t="s">
        <v>7</v>
      </c>
      <c r="W252" s="106" t="s">
        <v>64</v>
      </c>
      <c r="X252" s="108"/>
      <c r="Y252" s="108">
        <v>0</v>
      </c>
      <c r="Z252" s="108">
        <v>-3024596.344</v>
      </c>
      <c r="AA252" s="109" t="s">
        <v>4448</v>
      </c>
      <c r="AB252" s="109">
        <v>1076</v>
      </c>
      <c r="AC252" s="109" t="s">
        <v>4449</v>
      </c>
      <c r="AD252" s="109"/>
      <c r="AE252" s="110" t="s">
        <v>510</v>
      </c>
      <c r="AF252" s="109"/>
      <c r="AG252" s="138" t="s">
        <v>4527</v>
      </c>
      <c r="AH252" s="138">
        <v>36031</v>
      </c>
      <c r="AI252" s="138">
        <v>35913</v>
      </c>
      <c r="AJ252" s="109">
        <v>5483585</v>
      </c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</row>
    <row r="253" spans="1:51" ht="25.5" x14ac:dyDescent="0.25">
      <c r="A253" s="106">
        <v>346</v>
      </c>
      <c r="B253" s="106" t="s">
        <v>997</v>
      </c>
      <c r="C253" s="106" t="s">
        <v>164</v>
      </c>
      <c r="D253" s="106"/>
      <c r="E253" s="106" t="s">
        <v>540</v>
      </c>
      <c r="F253" s="106"/>
      <c r="G253" s="106"/>
      <c r="H253" s="106" t="s">
        <v>464</v>
      </c>
      <c r="I253" s="106" t="s">
        <v>3323</v>
      </c>
      <c r="J253" s="106" t="s">
        <v>3501</v>
      </c>
      <c r="K253" s="106"/>
      <c r="L253" s="106"/>
      <c r="M253" s="106">
        <v>22516</v>
      </c>
      <c r="N253" s="106" t="s">
        <v>164</v>
      </c>
      <c r="O253" s="106">
        <v>59.9</v>
      </c>
      <c r="P253" s="107">
        <v>1645.6</v>
      </c>
      <c r="Q253" s="107">
        <v>98571.44</v>
      </c>
      <c r="R253" s="106">
        <v>0</v>
      </c>
      <c r="S253" s="107">
        <v>0</v>
      </c>
      <c r="T253" s="107">
        <v>0</v>
      </c>
      <c r="U253" s="106" t="s">
        <v>749</v>
      </c>
      <c r="V253" s="106" t="s">
        <v>7</v>
      </c>
      <c r="W253" s="106" t="s">
        <v>64</v>
      </c>
      <c r="X253" s="108"/>
      <c r="Y253" s="108">
        <v>0</v>
      </c>
      <c r="Z253" s="108">
        <v>-98571.439999999988</v>
      </c>
      <c r="AA253" s="109" t="s">
        <v>4448</v>
      </c>
      <c r="AB253" s="109">
        <v>1076</v>
      </c>
      <c r="AC253" s="109" t="s">
        <v>4449</v>
      </c>
      <c r="AD253" s="109"/>
      <c r="AE253" s="110" t="s">
        <v>510</v>
      </c>
      <c r="AF253" s="109"/>
      <c r="AG253" s="138" t="s">
        <v>4527</v>
      </c>
      <c r="AH253" s="138">
        <v>36031</v>
      </c>
      <c r="AI253" s="138">
        <v>35913</v>
      </c>
      <c r="AJ253" s="109">
        <v>5483585</v>
      </c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</row>
    <row r="254" spans="1:51" ht="25.5" x14ac:dyDescent="0.25">
      <c r="A254" s="106">
        <v>347</v>
      </c>
      <c r="B254" s="106" t="s">
        <v>998</v>
      </c>
      <c r="C254" s="106" t="s">
        <v>164</v>
      </c>
      <c r="D254" s="106"/>
      <c r="E254" s="106" t="s">
        <v>540</v>
      </c>
      <c r="F254" s="106"/>
      <c r="G254" s="106"/>
      <c r="H254" s="106" t="s">
        <v>464</v>
      </c>
      <c r="I254" s="106" t="s">
        <v>3324</v>
      </c>
      <c r="J254" s="106" t="s">
        <v>3484</v>
      </c>
      <c r="K254" s="106"/>
      <c r="L254" s="106"/>
      <c r="M254" s="106">
        <v>22516</v>
      </c>
      <c r="N254" s="106" t="s">
        <v>164</v>
      </c>
      <c r="O254" s="106">
        <v>348.37</v>
      </c>
      <c r="P254" s="107">
        <v>1645.6</v>
      </c>
      <c r="Q254" s="107">
        <v>573277.67000000004</v>
      </c>
      <c r="R254" s="106">
        <v>0</v>
      </c>
      <c r="S254" s="107">
        <v>0</v>
      </c>
      <c r="T254" s="107">
        <v>0</v>
      </c>
      <c r="U254" s="106" t="s">
        <v>749</v>
      </c>
      <c r="V254" s="106" t="s">
        <v>7</v>
      </c>
      <c r="W254" s="106" t="s">
        <v>64</v>
      </c>
      <c r="X254" s="108"/>
      <c r="Y254" s="108">
        <v>0</v>
      </c>
      <c r="Z254" s="108">
        <v>-573277.67200000002</v>
      </c>
      <c r="AA254" s="109" t="s">
        <v>4448</v>
      </c>
      <c r="AB254" s="109">
        <v>1076</v>
      </c>
      <c r="AC254" s="109" t="s">
        <v>4449</v>
      </c>
      <c r="AD254" s="109"/>
      <c r="AE254" s="110" t="s">
        <v>510</v>
      </c>
      <c r="AF254" s="109"/>
      <c r="AG254" s="138" t="s">
        <v>4527</v>
      </c>
      <c r="AH254" s="138">
        <v>36031</v>
      </c>
      <c r="AI254" s="138">
        <v>35913</v>
      </c>
      <c r="AJ254" s="109">
        <v>5483585</v>
      </c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</row>
    <row r="255" spans="1:51" ht="25.5" x14ac:dyDescent="0.25">
      <c r="A255" s="106">
        <v>348</v>
      </c>
      <c r="B255" s="106" t="s">
        <v>999</v>
      </c>
      <c r="C255" s="106" t="s">
        <v>164</v>
      </c>
      <c r="D255" s="106"/>
      <c r="E255" s="106" t="s">
        <v>540</v>
      </c>
      <c r="F255" s="106"/>
      <c r="G255" s="106"/>
      <c r="H255" s="106" t="s">
        <v>464</v>
      </c>
      <c r="I255" s="106" t="s">
        <v>3323</v>
      </c>
      <c r="J255" s="106" t="s">
        <v>3502</v>
      </c>
      <c r="K255" s="106"/>
      <c r="L255" s="106"/>
      <c r="M255" s="106">
        <v>22516</v>
      </c>
      <c r="N255" s="106" t="s">
        <v>164</v>
      </c>
      <c r="O255" s="106">
        <v>163.82</v>
      </c>
      <c r="P255" s="107">
        <v>1645.6</v>
      </c>
      <c r="Q255" s="107">
        <v>269582.19</v>
      </c>
      <c r="R255" s="106">
        <v>0</v>
      </c>
      <c r="S255" s="107">
        <v>0</v>
      </c>
      <c r="T255" s="107">
        <v>0</v>
      </c>
      <c r="U255" s="106" t="s">
        <v>749</v>
      </c>
      <c r="V255" s="106" t="s">
        <v>7</v>
      </c>
      <c r="W255" s="106" t="s">
        <v>64</v>
      </c>
      <c r="X255" s="108"/>
      <c r="Y255" s="108">
        <v>0</v>
      </c>
      <c r="Z255" s="108">
        <v>-269582.19199999998</v>
      </c>
      <c r="AA255" s="109" t="s">
        <v>4448</v>
      </c>
      <c r="AB255" s="109">
        <v>1076</v>
      </c>
      <c r="AC255" s="109" t="s">
        <v>4449</v>
      </c>
      <c r="AD255" s="109"/>
      <c r="AE255" s="110" t="s">
        <v>510</v>
      </c>
      <c r="AF255" s="109"/>
      <c r="AG255" s="138" t="s">
        <v>4527</v>
      </c>
      <c r="AH255" s="138">
        <v>36031</v>
      </c>
      <c r="AI255" s="138">
        <v>35913</v>
      </c>
      <c r="AJ255" s="109">
        <v>5483585</v>
      </c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</row>
    <row r="256" spans="1:51" ht="25.5" x14ac:dyDescent="0.25">
      <c r="A256" s="106">
        <v>349</v>
      </c>
      <c r="B256" s="106" t="s">
        <v>1000</v>
      </c>
      <c r="C256" s="106" t="s">
        <v>164</v>
      </c>
      <c r="D256" s="106"/>
      <c r="E256" s="106" t="s">
        <v>540</v>
      </c>
      <c r="F256" s="106"/>
      <c r="G256" s="106"/>
      <c r="H256" s="106" t="s">
        <v>464</v>
      </c>
      <c r="I256" s="106" t="s">
        <v>3323</v>
      </c>
      <c r="J256" s="106" t="s">
        <v>3498</v>
      </c>
      <c r="K256" s="106"/>
      <c r="L256" s="106"/>
      <c r="M256" s="106">
        <v>22516</v>
      </c>
      <c r="N256" s="106" t="s">
        <v>164</v>
      </c>
      <c r="O256" s="106">
        <v>80</v>
      </c>
      <c r="P256" s="107">
        <v>1645.6</v>
      </c>
      <c r="Q256" s="107">
        <v>131648</v>
      </c>
      <c r="R256" s="106">
        <v>0</v>
      </c>
      <c r="S256" s="107">
        <v>0</v>
      </c>
      <c r="T256" s="107">
        <v>0</v>
      </c>
      <c r="U256" s="106" t="s">
        <v>749</v>
      </c>
      <c r="V256" s="106" t="s">
        <v>7</v>
      </c>
      <c r="W256" s="106" t="s">
        <v>64</v>
      </c>
      <c r="X256" s="108"/>
      <c r="Y256" s="108">
        <v>0</v>
      </c>
      <c r="Z256" s="108">
        <v>-131648</v>
      </c>
      <c r="AA256" s="109" t="s">
        <v>4448</v>
      </c>
      <c r="AB256" s="109">
        <v>1076</v>
      </c>
      <c r="AC256" s="109" t="s">
        <v>4449</v>
      </c>
      <c r="AD256" s="109"/>
      <c r="AE256" s="110" t="s">
        <v>510</v>
      </c>
      <c r="AF256" s="109"/>
      <c r="AG256" s="138" t="s">
        <v>4527</v>
      </c>
      <c r="AH256" s="138">
        <v>36031</v>
      </c>
      <c r="AI256" s="138">
        <v>35913</v>
      </c>
      <c r="AJ256" s="109">
        <v>5483585</v>
      </c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</row>
    <row r="257" spans="1:51" ht="25.5" x14ac:dyDescent="0.25">
      <c r="A257" s="106">
        <v>350</v>
      </c>
      <c r="B257" s="106" t="s">
        <v>1001</v>
      </c>
      <c r="C257" s="106" t="s">
        <v>164</v>
      </c>
      <c r="D257" s="106"/>
      <c r="E257" s="106" t="s">
        <v>540</v>
      </c>
      <c r="F257" s="106"/>
      <c r="G257" s="106"/>
      <c r="H257" s="106" t="s">
        <v>464</v>
      </c>
      <c r="I257" s="106" t="s">
        <v>3323</v>
      </c>
      <c r="J257" s="106" t="s">
        <v>3488</v>
      </c>
      <c r="K257" s="106"/>
      <c r="L257" s="106"/>
      <c r="M257" s="106">
        <v>22516</v>
      </c>
      <c r="N257" s="106" t="s">
        <v>164</v>
      </c>
      <c r="O257" s="106">
        <v>484.57</v>
      </c>
      <c r="P257" s="107">
        <v>1645.6</v>
      </c>
      <c r="Q257" s="107">
        <v>797408.39</v>
      </c>
      <c r="R257" s="106">
        <v>0</v>
      </c>
      <c r="S257" s="107">
        <v>0</v>
      </c>
      <c r="T257" s="107">
        <v>0</v>
      </c>
      <c r="U257" s="106" t="s">
        <v>749</v>
      </c>
      <c r="V257" s="106" t="s">
        <v>7</v>
      </c>
      <c r="W257" s="106" t="s">
        <v>64</v>
      </c>
      <c r="X257" s="108"/>
      <c r="Y257" s="108">
        <v>0</v>
      </c>
      <c r="Z257" s="108">
        <v>-797408.39199999999</v>
      </c>
      <c r="AA257" s="109" t="s">
        <v>4448</v>
      </c>
      <c r="AB257" s="109">
        <v>1076</v>
      </c>
      <c r="AC257" s="109" t="s">
        <v>4449</v>
      </c>
      <c r="AD257" s="109"/>
      <c r="AE257" s="110" t="s">
        <v>510</v>
      </c>
      <c r="AF257" s="109"/>
      <c r="AG257" s="138" t="s">
        <v>4527</v>
      </c>
      <c r="AH257" s="138">
        <v>36031</v>
      </c>
      <c r="AI257" s="138">
        <v>35913</v>
      </c>
      <c r="AJ257" s="109">
        <v>5483585</v>
      </c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</row>
    <row r="258" spans="1:51" ht="25.5" x14ac:dyDescent="0.25">
      <c r="A258" s="106">
        <v>351</v>
      </c>
      <c r="B258" s="106" t="s">
        <v>1002</v>
      </c>
      <c r="C258" s="106" t="s">
        <v>164</v>
      </c>
      <c r="D258" s="106"/>
      <c r="E258" s="106" t="s">
        <v>540</v>
      </c>
      <c r="F258" s="106"/>
      <c r="G258" s="106"/>
      <c r="H258" s="106" t="s">
        <v>464</v>
      </c>
      <c r="I258" s="106" t="s">
        <v>3323</v>
      </c>
      <c r="J258" s="106" t="s">
        <v>3503</v>
      </c>
      <c r="K258" s="106"/>
      <c r="L258" s="106"/>
      <c r="M258" s="106">
        <v>22516</v>
      </c>
      <c r="N258" s="106" t="s">
        <v>164</v>
      </c>
      <c r="O258" s="106">
        <v>819.13</v>
      </c>
      <c r="P258" s="107">
        <v>1645.6</v>
      </c>
      <c r="Q258" s="107">
        <v>1347960.33</v>
      </c>
      <c r="R258" s="106">
        <v>0</v>
      </c>
      <c r="S258" s="107">
        <v>0</v>
      </c>
      <c r="T258" s="107">
        <v>0</v>
      </c>
      <c r="U258" s="106" t="s">
        <v>749</v>
      </c>
      <c r="V258" s="106" t="s">
        <v>7</v>
      </c>
      <c r="W258" s="106" t="s">
        <v>64</v>
      </c>
      <c r="X258" s="108"/>
      <c r="Y258" s="108">
        <v>0</v>
      </c>
      <c r="Z258" s="108">
        <v>-1347960.328</v>
      </c>
      <c r="AA258" s="109" t="s">
        <v>4448</v>
      </c>
      <c r="AB258" s="109">
        <v>1076</v>
      </c>
      <c r="AC258" s="109" t="s">
        <v>4449</v>
      </c>
      <c r="AD258" s="109"/>
      <c r="AE258" s="110" t="s">
        <v>510</v>
      </c>
      <c r="AF258" s="109"/>
      <c r="AG258" s="138" t="s">
        <v>4527</v>
      </c>
      <c r="AH258" s="138">
        <v>36031</v>
      </c>
      <c r="AI258" s="138">
        <v>35913</v>
      </c>
      <c r="AJ258" s="109">
        <v>5483585</v>
      </c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</row>
    <row r="259" spans="1:51" ht="25.5" x14ac:dyDescent="0.25">
      <c r="A259" s="106">
        <v>352</v>
      </c>
      <c r="B259" s="106" t="s">
        <v>1003</v>
      </c>
      <c r="C259" s="106" t="s">
        <v>164</v>
      </c>
      <c r="D259" s="106"/>
      <c r="E259" s="106" t="s">
        <v>540</v>
      </c>
      <c r="F259" s="106"/>
      <c r="G259" s="106"/>
      <c r="H259" s="106" t="s">
        <v>464</v>
      </c>
      <c r="I259" s="106" t="s">
        <v>3323</v>
      </c>
      <c r="J259" s="106" t="s">
        <v>3486</v>
      </c>
      <c r="K259" s="106"/>
      <c r="L259" s="106"/>
      <c r="M259" s="106">
        <v>22516</v>
      </c>
      <c r="N259" s="106" t="s">
        <v>164</v>
      </c>
      <c r="O259" s="106">
        <v>4049.44</v>
      </c>
      <c r="P259" s="107">
        <v>1645.6</v>
      </c>
      <c r="Q259" s="107">
        <v>6663758.46</v>
      </c>
      <c r="R259" s="106">
        <v>0</v>
      </c>
      <c r="S259" s="107">
        <v>0</v>
      </c>
      <c r="T259" s="107">
        <v>0</v>
      </c>
      <c r="U259" s="106" t="s">
        <v>784</v>
      </c>
      <c r="V259" s="106" t="s">
        <v>7</v>
      </c>
      <c r="W259" s="106" t="s">
        <v>66</v>
      </c>
      <c r="X259" s="108"/>
      <c r="Y259" s="108">
        <v>0</v>
      </c>
      <c r="Z259" s="108">
        <v>-6663758.4639999997</v>
      </c>
      <c r="AA259" s="109" t="s">
        <v>4448</v>
      </c>
      <c r="AB259" s="109">
        <v>1076</v>
      </c>
      <c r="AC259" s="109" t="s">
        <v>4449</v>
      </c>
      <c r="AD259" s="109"/>
      <c r="AE259" s="110" t="s">
        <v>4451</v>
      </c>
      <c r="AF259" s="109"/>
      <c r="AG259" s="138" t="s">
        <v>4527</v>
      </c>
      <c r="AH259" s="138">
        <v>36031</v>
      </c>
      <c r="AI259" s="138">
        <v>35913</v>
      </c>
      <c r="AJ259" s="109">
        <v>5483585</v>
      </c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</row>
    <row r="260" spans="1:51" ht="25.5" x14ac:dyDescent="0.25">
      <c r="A260" s="106">
        <v>353</v>
      </c>
      <c r="B260" s="106" t="s">
        <v>1004</v>
      </c>
      <c r="C260" s="106" t="s">
        <v>164</v>
      </c>
      <c r="D260" s="106"/>
      <c r="E260" s="106" t="s">
        <v>540</v>
      </c>
      <c r="F260" s="106"/>
      <c r="G260" s="106"/>
      <c r="H260" s="106" t="s">
        <v>464</v>
      </c>
      <c r="I260" s="106" t="s">
        <v>3323</v>
      </c>
      <c r="J260" s="106" t="s">
        <v>3497</v>
      </c>
      <c r="K260" s="106"/>
      <c r="L260" s="106"/>
      <c r="M260" s="106">
        <v>22516</v>
      </c>
      <c r="N260" s="106" t="s">
        <v>164</v>
      </c>
      <c r="O260" s="106">
        <v>307.93</v>
      </c>
      <c r="P260" s="107">
        <v>1645.6</v>
      </c>
      <c r="Q260" s="107">
        <v>506729.61</v>
      </c>
      <c r="R260" s="106">
        <v>0</v>
      </c>
      <c r="S260" s="107">
        <v>0</v>
      </c>
      <c r="T260" s="107">
        <v>0</v>
      </c>
      <c r="U260" s="106" t="s">
        <v>784</v>
      </c>
      <c r="V260" s="106" t="s">
        <v>7</v>
      </c>
      <c r="W260" s="106" t="s">
        <v>66</v>
      </c>
      <c r="X260" s="108"/>
      <c r="Y260" s="108">
        <v>0</v>
      </c>
      <c r="Z260" s="108">
        <v>-506729.60800000001</v>
      </c>
      <c r="AA260" s="109" t="s">
        <v>4448</v>
      </c>
      <c r="AB260" s="109">
        <v>1076</v>
      </c>
      <c r="AC260" s="109" t="s">
        <v>4449</v>
      </c>
      <c r="AD260" s="109" t="s">
        <v>4449</v>
      </c>
      <c r="AE260" s="110" t="s">
        <v>4440</v>
      </c>
      <c r="AF260" s="109"/>
      <c r="AG260" s="138" t="s">
        <v>4527</v>
      </c>
      <c r="AH260" s="138">
        <v>36031</v>
      </c>
      <c r="AI260" s="138">
        <v>35913</v>
      </c>
      <c r="AJ260" s="109">
        <v>5483585</v>
      </c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</row>
    <row r="261" spans="1:51" ht="25.5" x14ac:dyDescent="0.25">
      <c r="A261" s="106">
        <v>354</v>
      </c>
      <c r="B261" s="106" t="s">
        <v>1005</v>
      </c>
      <c r="C261" s="106" t="s">
        <v>164</v>
      </c>
      <c r="D261" s="106"/>
      <c r="E261" s="106" t="s">
        <v>540</v>
      </c>
      <c r="F261" s="106"/>
      <c r="G261" s="106"/>
      <c r="H261" s="106" t="s">
        <v>464</v>
      </c>
      <c r="I261" s="106" t="s">
        <v>3324</v>
      </c>
      <c r="J261" s="106" t="s">
        <v>3484</v>
      </c>
      <c r="K261" s="106"/>
      <c r="L261" s="106"/>
      <c r="M261" s="106">
        <v>22516</v>
      </c>
      <c r="N261" s="106" t="s">
        <v>164</v>
      </c>
      <c r="O261" s="106">
        <v>2786.8</v>
      </c>
      <c r="P261" s="107">
        <v>1645.6</v>
      </c>
      <c r="Q261" s="107">
        <v>4585958.08</v>
      </c>
      <c r="R261" s="106">
        <v>0</v>
      </c>
      <c r="S261" s="107">
        <v>0</v>
      </c>
      <c r="T261" s="107">
        <v>0</v>
      </c>
      <c r="U261" s="106" t="s">
        <v>784</v>
      </c>
      <c r="V261" s="106" t="s">
        <v>7</v>
      </c>
      <c r="W261" s="106" t="s">
        <v>66</v>
      </c>
      <c r="X261" s="108"/>
      <c r="Y261" s="108">
        <v>0</v>
      </c>
      <c r="Z261" s="108">
        <v>-4585958.08</v>
      </c>
      <c r="AA261" s="109" t="s">
        <v>4448</v>
      </c>
      <c r="AB261" s="109">
        <v>1076</v>
      </c>
      <c r="AC261" s="109" t="s">
        <v>4449</v>
      </c>
      <c r="AD261" s="109" t="s">
        <v>4449</v>
      </c>
      <c r="AE261" s="110" t="s">
        <v>4440</v>
      </c>
      <c r="AF261" s="109"/>
      <c r="AG261" s="138" t="s">
        <v>4527</v>
      </c>
      <c r="AH261" s="138">
        <v>36031</v>
      </c>
      <c r="AI261" s="138">
        <v>35913</v>
      </c>
      <c r="AJ261" s="109">
        <v>5483585</v>
      </c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</row>
    <row r="262" spans="1:51" ht="25.5" x14ac:dyDescent="0.25">
      <c r="A262" s="106">
        <v>355</v>
      </c>
      <c r="B262" s="106" t="s">
        <v>1006</v>
      </c>
      <c r="C262" s="106" t="s">
        <v>164</v>
      </c>
      <c r="D262" s="106"/>
      <c r="E262" s="106" t="s">
        <v>540</v>
      </c>
      <c r="F262" s="106"/>
      <c r="G262" s="106"/>
      <c r="H262" s="106" t="s">
        <v>464</v>
      </c>
      <c r="I262" s="106"/>
      <c r="J262" s="106"/>
      <c r="K262" s="106"/>
      <c r="L262" s="106"/>
      <c r="M262" s="106">
        <v>22516</v>
      </c>
      <c r="N262" s="106" t="s">
        <v>164</v>
      </c>
      <c r="O262" s="106">
        <v>1414.58</v>
      </c>
      <c r="P262" s="107">
        <v>1645.6</v>
      </c>
      <c r="Q262" s="107">
        <v>2327832.85</v>
      </c>
      <c r="R262" s="106">
        <v>0</v>
      </c>
      <c r="S262" s="107">
        <v>0</v>
      </c>
      <c r="T262" s="107">
        <v>0</v>
      </c>
      <c r="U262" s="106" t="s">
        <v>784</v>
      </c>
      <c r="V262" s="106" t="s">
        <v>7</v>
      </c>
      <c r="W262" s="106" t="s">
        <v>66</v>
      </c>
      <c r="X262" s="108"/>
      <c r="Y262" s="108">
        <v>0</v>
      </c>
      <c r="Z262" s="108">
        <v>-2327832.8479999998</v>
      </c>
      <c r="AA262" s="109" t="s">
        <v>4448</v>
      </c>
      <c r="AB262" s="109">
        <v>1076</v>
      </c>
      <c r="AC262" s="109" t="s">
        <v>4449</v>
      </c>
      <c r="AD262" s="109" t="s">
        <v>4449</v>
      </c>
      <c r="AE262" s="110" t="s">
        <v>4440</v>
      </c>
      <c r="AF262" s="109"/>
      <c r="AG262" s="138" t="s">
        <v>4527</v>
      </c>
      <c r="AH262" s="138">
        <v>36031</v>
      </c>
      <c r="AI262" s="138">
        <v>35913</v>
      </c>
      <c r="AJ262" s="109">
        <v>5483585</v>
      </c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</row>
    <row r="263" spans="1:51" ht="25.5" x14ac:dyDescent="0.25">
      <c r="A263" s="106">
        <v>356</v>
      </c>
      <c r="B263" s="106" t="s">
        <v>1007</v>
      </c>
      <c r="C263" s="106" t="s">
        <v>164</v>
      </c>
      <c r="D263" s="106"/>
      <c r="E263" s="106" t="s">
        <v>540</v>
      </c>
      <c r="F263" s="106"/>
      <c r="G263" s="106"/>
      <c r="H263" s="106" t="s">
        <v>464</v>
      </c>
      <c r="I263" s="106" t="s">
        <v>3324</v>
      </c>
      <c r="J263" s="106" t="s">
        <v>3484</v>
      </c>
      <c r="K263" s="106"/>
      <c r="L263" s="106"/>
      <c r="M263" s="106">
        <v>22516</v>
      </c>
      <c r="N263" s="106" t="s">
        <v>164</v>
      </c>
      <c r="O263" s="106">
        <v>1252.95</v>
      </c>
      <c r="P263" s="107">
        <v>1645.6</v>
      </c>
      <c r="Q263" s="107">
        <v>2061854.52</v>
      </c>
      <c r="R263" s="106">
        <v>0</v>
      </c>
      <c r="S263" s="107">
        <v>0</v>
      </c>
      <c r="T263" s="107">
        <v>0</v>
      </c>
      <c r="U263" s="106" t="s">
        <v>784</v>
      </c>
      <c r="V263" s="106" t="s">
        <v>7</v>
      </c>
      <c r="W263" s="106" t="s">
        <v>66</v>
      </c>
      <c r="X263" s="108"/>
      <c r="Y263" s="108">
        <v>0</v>
      </c>
      <c r="Z263" s="108">
        <v>-2061854.52</v>
      </c>
      <c r="AA263" s="109" t="s">
        <v>4503</v>
      </c>
      <c r="AB263" s="109">
        <v>1076</v>
      </c>
      <c r="AC263" s="109" t="s">
        <v>4449</v>
      </c>
      <c r="AD263" s="109" t="s">
        <v>4449</v>
      </c>
      <c r="AE263" s="110" t="s">
        <v>4440</v>
      </c>
      <c r="AF263" s="109"/>
      <c r="AG263" s="138" t="s">
        <v>4527</v>
      </c>
      <c r="AH263" s="138">
        <v>36031</v>
      </c>
      <c r="AI263" s="138">
        <v>35913</v>
      </c>
      <c r="AJ263" s="109">
        <v>5483585</v>
      </c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</row>
    <row r="264" spans="1:51" ht="76.5" x14ac:dyDescent="0.25">
      <c r="A264" s="106">
        <v>357</v>
      </c>
      <c r="B264" s="106" t="s">
        <v>1008</v>
      </c>
      <c r="C264" s="106" t="s">
        <v>164</v>
      </c>
      <c r="D264" s="106"/>
      <c r="E264" s="106" t="s">
        <v>540</v>
      </c>
      <c r="F264" s="106"/>
      <c r="G264" s="106"/>
      <c r="H264" s="106" t="s">
        <v>464</v>
      </c>
      <c r="I264" s="106" t="s">
        <v>3323</v>
      </c>
      <c r="J264" s="106" t="s">
        <v>3500</v>
      </c>
      <c r="K264" s="106">
        <v>2403</v>
      </c>
      <c r="L264" s="106"/>
      <c r="M264" s="106">
        <v>22516</v>
      </c>
      <c r="N264" s="106" t="s">
        <v>164</v>
      </c>
      <c r="O264" s="106">
        <v>1093.0999999999999</v>
      </c>
      <c r="P264" s="107">
        <v>1645.6</v>
      </c>
      <c r="Q264" s="107">
        <v>1798805.36</v>
      </c>
      <c r="R264" s="106">
        <v>0</v>
      </c>
      <c r="S264" s="107">
        <v>0</v>
      </c>
      <c r="T264" s="107">
        <v>0</v>
      </c>
      <c r="U264" s="106" t="s">
        <v>784</v>
      </c>
      <c r="V264" s="106" t="s">
        <v>7</v>
      </c>
      <c r="W264" s="106" t="s">
        <v>66</v>
      </c>
      <c r="X264" s="108">
        <v>2853</v>
      </c>
      <c r="Y264" s="108">
        <v>3118614.3</v>
      </c>
      <c r="Z264" s="108">
        <v>1319808.9400000002</v>
      </c>
      <c r="AA264" s="109" t="s">
        <v>4528</v>
      </c>
      <c r="AB264" s="109">
        <v>1076</v>
      </c>
      <c r="AC264" s="109" t="s">
        <v>4532</v>
      </c>
      <c r="AD264" s="109" t="s">
        <v>4443</v>
      </c>
      <c r="AE264" s="110" t="s">
        <v>4440</v>
      </c>
      <c r="AF264" s="109"/>
      <c r="AG264" s="138" t="s">
        <v>4527</v>
      </c>
      <c r="AH264" s="138">
        <v>36031</v>
      </c>
      <c r="AI264" s="138">
        <v>35913</v>
      </c>
      <c r="AJ264" s="109">
        <v>5483585</v>
      </c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</row>
    <row r="265" spans="1:51" ht="25.5" x14ac:dyDescent="0.25">
      <c r="A265" s="106">
        <v>358</v>
      </c>
      <c r="B265" s="106" t="s">
        <v>1009</v>
      </c>
      <c r="C265" s="106" t="s">
        <v>164</v>
      </c>
      <c r="D265" s="106"/>
      <c r="E265" s="106" t="s">
        <v>540</v>
      </c>
      <c r="F265" s="106"/>
      <c r="G265" s="106"/>
      <c r="H265" s="106" t="s">
        <v>464</v>
      </c>
      <c r="I265" s="106" t="s">
        <v>3331</v>
      </c>
      <c r="J265" s="106" t="s">
        <v>3484</v>
      </c>
      <c r="K265" s="106"/>
      <c r="L265" s="106"/>
      <c r="M265" s="106">
        <v>22516</v>
      </c>
      <c r="N265" s="106" t="s">
        <v>164</v>
      </c>
      <c r="O265" s="106">
        <v>100.6</v>
      </c>
      <c r="P265" s="107">
        <v>1645.6</v>
      </c>
      <c r="Q265" s="107">
        <v>165547.35999999999</v>
      </c>
      <c r="R265" s="106">
        <v>0</v>
      </c>
      <c r="S265" s="107">
        <v>0</v>
      </c>
      <c r="T265" s="107">
        <v>0</v>
      </c>
      <c r="U265" s="106" t="s">
        <v>784</v>
      </c>
      <c r="V265" s="106" t="s">
        <v>7</v>
      </c>
      <c r="W265" s="106" t="s">
        <v>66</v>
      </c>
      <c r="X265" s="108"/>
      <c r="Y265" s="108">
        <v>0</v>
      </c>
      <c r="Z265" s="108">
        <v>-165547.35999999999</v>
      </c>
      <c r="AA265" s="109" t="s">
        <v>4448</v>
      </c>
      <c r="AB265" s="109">
        <v>1076</v>
      </c>
      <c r="AC265" s="109" t="s">
        <v>4449</v>
      </c>
      <c r="AD265" s="109" t="s">
        <v>4449</v>
      </c>
      <c r="AE265" s="110" t="s">
        <v>4440</v>
      </c>
      <c r="AF265" s="109"/>
      <c r="AG265" s="138" t="s">
        <v>4527</v>
      </c>
      <c r="AH265" s="138">
        <v>36031</v>
      </c>
      <c r="AI265" s="138">
        <v>35913</v>
      </c>
      <c r="AJ265" s="109">
        <v>5483585</v>
      </c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</row>
    <row r="266" spans="1:51" ht="25.5" x14ac:dyDescent="0.25">
      <c r="A266" s="106">
        <v>359</v>
      </c>
      <c r="B266" s="106" t="s">
        <v>1010</v>
      </c>
      <c r="C266" s="106" t="s">
        <v>164</v>
      </c>
      <c r="D266" s="106"/>
      <c r="E266" s="106" t="s">
        <v>540</v>
      </c>
      <c r="F266" s="106"/>
      <c r="G266" s="106"/>
      <c r="H266" s="106" t="s">
        <v>464</v>
      </c>
      <c r="I266" s="106" t="s">
        <v>3323</v>
      </c>
      <c r="J266" s="106" t="s">
        <v>3488</v>
      </c>
      <c r="K266" s="106"/>
      <c r="L266" s="106"/>
      <c r="M266" s="106">
        <v>22516</v>
      </c>
      <c r="N266" s="106" t="s">
        <v>164</v>
      </c>
      <c r="O266" s="106">
        <v>160.02000000000001</v>
      </c>
      <c r="P266" s="107">
        <v>1645.6</v>
      </c>
      <c r="Q266" s="107">
        <v>263328.90999999997</v>
      </c>
      <c r="R266" s="106">
        <v>0</v>
      </c>
      <c r="S266" s="107">
        <v>0</v>
      </c>
      <c r="T266" s="107">
        <v>0</v>
      </c>
      <c r="U266" s="106" t="s">
        <v>784</v>
      </c>
      <c r="V266" s="106" t="s">
        <v>7</v>
      </c>
      <c r="W266" s="106" t="s">
        <v>66</v>
      </c>
      <c r="X266" s="108"/>
      <c r="Y266" s="108">
        <v>0</v>
      </c>
      <c r="Z266" s="108">
        <v>-263328.91200000001</v>
      </c>
      <c r="AA266" s="109" t="s">
        <v>4448</v>
      </c>
      <c r="AB266" s="109">
        <v>1076</v>
      </c>
      <c r="AC266" s="109" t="s">
        <v>4449</v>
      </c>
      <c r="AD266" s="109" t="s">
        <v>4449</v>
      </c>
      <c r="AE266" s="110" t="s">
        <v>4440</v>
      </c>
      <c r="AF266" s="109"/>
      <c r="AG266" s="138" t="s">
        <v>4527</v>
      </c>
      <c r="AH266" s="138">
        <v>36031</v>
      </c>
      <c r="AI266" s="138">
        <v>35913</v>
      </c>
      <c r="AJ266" s="109">
        <v>5483585</v>
      </c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</row>
    <row r="267" spans="1:51" ht="25.5" x14ac:dyDescent="0.25">
      <c r="A267" s="106">
        <v>360</v>
      </c>
      <c r="B267" s="106" t="s">
        <v>1011</v>
      </c>
      <c r="C267" s="106" t="s">
        <v>164</v>
      </c>
      <c r="D267" s="106"/>
      <c r="E267" s="106" t="s">
        <v>540</v>
      </c>
      <c r="F267" s="106"/>
      <c r="G267" s="106"/>
      <c r="H267" s="106" t="s">
        <v>464</v>
      </c>
      <c r="I267" s="106" t="s">
        <v>3323</v>
      </c>
      <c r="J267" s="106" t="s">
        <v>3503</v>
      </c>
      <c r="K267" s="106"/>
      <c r="L267" s="106"/>
      <c r="M267" s="106">
        <v>22516</v>
      </c>
      <c r="N267" s="106" t="s">
        <v>164</v>
      </c>
      <c r="O267" s="106">
        <v>1288.8900000000001</v>
      </c>
      <c r="P267" s="107">
        <v>1645.6</v>
      </c>
      <c r="Q267" s="107">
        <v>2120997.38</v>
      </c>
      <c r="R267" s="106">
        <v>0</v>
      </c>
      <c r="S267" s="107">
        <v>0</v>
      </c>
      <c r="T267" s="107">
        <v>0</v>
      </c>
      <c r="U267" s="106" t="s">
        <v>784</v>
      </c>
      <c r="V267" s="106" t="s">
        <v>7</v>
      </c>
      <c r="W267" s="106" t="s">
        <v>66</v>
      </c>
      <c r="X267" s="108"/>
      <c r="Y267" s="108">
        <v>0</v>
      </c>
      <c r="Z267" s="108">
        <v>-2120997.3840000001</v>
      </c>
      <c r="AA267" s="109" t="s">
        <v>4448</v>
      </c>
      <c r="AB267" s="109">
        <v>1076</v>
      </c>
      <c r="AC267" s="109" t="s">
        <v>4449</v>
      </c>
      <c r="AD267" s="109" t="s">
        <v>4449</v>
      </c>
      <c r="AE267" s="110" t="s">
        <v>4440</v>
      </c>
      <c r="AF267" s="109"/>
      <c r="AG267" s="138" t="s">
        <v>4527</v>
      </c>
      <c r="AH267" s="138">
        <v>36031</v>
      </c>
      <c r="AI267" s="138">
        <v>35913</v>
      </c>
      <c r="AJ267" s="109">
        <v>5483585</v>
      </c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</row>
    <row r="268" spans="1:51" ht="127.5" x14ac:dyDescent="0.25">
      <c r="A268" s="106">
        <v>363</v>
      </c>
      <c r="B268" s="106" t="s">
        <v>1012</v>
      </c>
      <c r="C268" s="106" t="s">
        <v>164</v>
      </c>
      <c r="D268" s="106"/>
      <c r="E268" s="106" t="s">
        <v>540</v>
      </c>
      <c r="F268" s="106"/>
      <c r="G268" s="106"/>
      <c r="H268" s="106" t="s">
        <v>464</v>
      </c>
      <c r="I268" s="106" t="s">
        <v>3324</v>
      </c>
      <c r="J268" s="106" t="s">
        <v>3484</v>
      </c>
      <c r="K268" s="106">
        <v>1201</v>
      </c>
      <c r="L268" s="106"/>
      <c r="M268" s="106">
        <v>22516</v>
      </c>
      <c r="N268" s="106" t="s">
        <v>164</v>
      </c>
      <c r="O268" s="106">
        <v>33683.51</v>
      </c>
      <c r="P268" s="107">
        <v>1645.6</v>
      </c>
      <c r="Q268" s="107">
        <v>55429584.060000002</v>
      </c>
      <c r="R268" s="106">
        <v>0</v>
      </c>
      <c r="S268" s="107">
        <v>0</v>
      </c>
      <c r="T268" s="107">
        <v>0</v>
      </c>
      <c r="U268" s="106" t="s">
        <v>741</v>
      </c>
      <c r="V268" s="106" t="s">
        <v>8</v>
      </c>
      <c r="W268" s="106" t="s">
        <v>62</v>
      </c>
      <c r="X268" s="108">
        <v>2853</v>
      </c>
      <c r="Y268" s="108">
        <v>96099054.030000001</v>
      </c>
      <c r="Z268" s="108">
        <v>40669469.973999999</v>
      </c>
      <c r="AA268" s="109"/>
      <c r="AB268" s="109">
        <v>1076</v>
      </c>
      <c r="AC268" s="109"/>
      <c r="AD268" s="109"/>
      <c r="AE268" s="110" t="s">
        <v>473</v>
      </c>
      <c r="AF268" s="109" t="s">
        <v>4533</v>
      </c>
      <c r="AG268" s="138" t="s">
        <v>4527</v>
      </c>
      <c r="AH268" s="138">
        <v>36031</v>
      </c>
      <c r="AI268" s="138">
        <v>35913</v>
      </c>
      <c r="AJ268" s="109">
        <v>5483585</v>
      </c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</row>
    <row r="269" spans="1:51" x14ac:dyDescent="0.25">
      <c r="A269" s="106">
        <v>364</v>
      </c>
      <c r="B269" s="106" t="s">
        <v>1013</v>
      </c>
      <c r="C269" s="106" t="s">
        <v>164</v>
      </c>
      <c r="D269" s="106"/>
      <c r="E269" s="106" t="s">
        <v>540</v>
      </c>
      <c r="F269" s="106"/>
      <c r="G269" s="106"/>
      <c r="H269" s="106" t="s">
        <v>464</v>
      </c>
      <c r="I269" s="106"/>
      <c r="J269" s="106"/>
      <c r="K269" s="106"/>
      <c r="L269" s="106"/>
      <c r="M269" s="106">
        <v>22516</v>
      </c>
      <c r="N269" s="106" t="s">
        <v>164</v>
      </c>
      <c r="O269" s="106">
        <v>168560.52</v>
      </c>
      <c r="P269" s="107">
        <v>1645.6</v>
      </c>
      <c r="Q269" s="107">
        <v>277383191.70999998</v>
      </c>
      <c r="R269" s="106">
        <v>0</v>
      </c>
      <c r="S269" s="107">
        <v>0</v>
      </c>
      <c r="T269" s="107">
        <v>0</v>
      </c>
      <c r="U269" s="106" t="s">
        <v>743</v>
      </c>
      <c r="V269" s="106" t="s">
        <v>7</v>
      </c>
      <c r="W269" s="106" t="s">
        <v>63</v>
      </c>
      <c r="X269" s="108"/>
      <c r="Y269" s="108">
        <v>0</v>
      </c>
      <c r="Z269" s="108"/>
      <c r="AA269" s="109" t="s">
        <v>4435</v>
      </c>
      <c r="AB269" s="109">
        <v>1076</v>
      </c>
      <c r="AC269" s="109"/>
      <c r="AD269" s="109"/>
      <c r="AE269" s="110" t="s">
        <v>4436</v>
      </c>
      <c r="AF269" s="109"/>
      <c r="AG269" s="138" t="s">
        <v>4527</v>
      </c>
      <c r="AH269" s="138">
        <v>36031</v>
      </c>
      <c r="AI269" s="138">
        <v>35913</v>
      </c>
      <c r="AJ269" s="109">
        <v>5135465</v>
      </c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</row>
    <row r="270" spans="1:51" x14ac:dyDescent="0.25">
      <c r="A270" s="106">
        <v>365</v>
      </c>
      <c r="B270" s="106" t="s">
        <v>1014</v>
      </c>
      <c r="C270" s="106" t="s">
        <v>165</v>
      </c>
      <c r="D270" s="106"/>
      <c r="E270" s="106" t="s">
        <v>540</v>
      </c>
      <c r="F270" s="106"/>
      <c r="G270" s="106"/>
      <c r="H270" s="106" t="s">
        <v>464</v>
      </c>
      <c r="I270" s="106" t="s">
        <v>3323</v>
      </c>
      <c r="J270" s="106" t="s">
        <v>3504</v>
      </c>
      <c r="K270" s="106">
        <v>1120</v>
      </c>
      <c r="L270" s="106"/>
      <c r="M270" s="106">
        <v>22517</v>
      </c>
      <c r="N270" s="106" t="s">
        <v>3505</v>
      </c>
      <c r="O270" s="106">
        <v>1283.3900000000001</v>
      </c>
      <c r="P270" s="107">
        <v>1035.0999999999999</v>
      </c>
      <c r="Q270" s="107">
        <v>1328436.99</v>
      </c>
      <c r="R270" s="106">
        <v>0</v>
      </c>
      <c r="S270" s="107">
        <v>0</v>
      </c>
      <c r="T270" s="107">
        <v>0</v>
      </c>
      <c r="U270" s="106" t="s">
        <v>739</v>
      </c>
      <c r="V270" s="106" t="s">
        <v>7</v>
      </c>
      <c r="W270" s="106" t="s">
        <v>61</v>
      </c>
      <c r="X270" s="108">
        <v>2291</v>
      </c>
      <c r="Y270" s="108">
        <v>2940246.49</v>
      </c>
      <c r="Z270" s="108">
        <v>1611809.5010000002</v>
      </c>
      <c r="AA270" s="109"/>
      <c r="AB270" s="109">
        <v>1081</v>
      </c>
      <c r="AC270" s="109"/>
      <c r="AD270" s="109"/>
      <c r="AE270" s="110" t="s">
        <v>507</v>
      </c>
      <c r="AF270" s="109"/>
      <c r="AG270" s="138">
        <v>35783</v>
      </c>
      <c r="AH270" s="138">
        <v>35804</v>
      </c>
      <c r="AI270" s="138">
        <v>35800</v>
      </c>
      <c r="AJ270" s="109">
        <v>5127884</v>
      </c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</row>
    <row r="271" spans="1:51" x14ac:dyDescent="0.25">
      <c r="A271" s="106">
        <v>366</v>
      </c>
      <c r="B271" s="106" t="s">
        <v>1015</v>
      </c>
      <c r="C271" s="106" t="s">
        <v>165</v>
      </c>
      <c r="D271" s="106"/>
      <c r="E271" s="106" t="s">
        <v>540</v>
      </c>
      <c r="F271" s="106"/>
      <c r="G271" s="106"/>
      <c r="H271" s="106" t="s">
        <v>464</v>
      </c>
      <c r="I271" s="106" t="s">
        <v>3329</v>
      </c>
      <c r="J271" s="106" t="s">
        <v>3413</v>
      </c>
      <c r="K271" s="106">
        <v>1031</v>
      </c>
      <c r="L271" s="106"/>
      <c r="M271" s="106">
        <v>22517</v>
      </c>
      <c r="N271" s="106" t="s">
        <v>3505</v>
      </c>
      <c r="O271" s="106">
        <v>648.22</v>
      </c>
      <c r="P271" s="107">
        <v>1035.0999999999999</v>
      </c>
      <c r="Q271" s="107">
        <v>670972.52</v>
      </c>
      <c r="R271" s="106">
        <v>0</v>
      </c>
      <c r="S271" s="107">
        <v>0</v>
      </c>
      <c r="T271" s="107">
        <v>0</v>
      </c>
      <c r="U271" s="106" t="s">
        <v>749</v>
      </c>
      <c r="V271" s="106" t="s">
        <v>7</v>
      </c>
      <c r="W271" s="106" t="s">
        <v>64</v>
      </c>
      <c r="X271" s="108">
        <v>2291</v>
      </c>
      <c r="Y271" s="108">
        <v>1485072.02</v>
      </c>
      <c r="Z271" s="108">
        <v>814099.49800000002</v>
      </c>
      <c r="AA271" s="109"/>
      <c r="AB271" s="109">
        <v>1081</v>
      </c>
      <c r="AC271" s="109"/>
      <c r="AD271" s="109"/>
      <c r="AE271" s="110" t="s">
        <v>510</v>
      </c>
      <c r="AF271" s="109"/>
      <c r="AG271" s="138">
        <v>35783</v>
      </c>
      <c r="AH271" s="138">
        <v>35804</v>
      </c>
      <c r="AI271" s="138">
        <v>35800</v>
      </c>
      <c r="AJ271" s="109">
        <v>5127884</v>
      </c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</row>
    <row r="272" spans="1:51" x14ac:dyDescent="0.25">
      <c r="A272" s="106">
        <v>367</v>
      </c>
      <c r="B272" s="106" t="s">
        <v>1016</v>
      </c>
      <c r="C272" s="106" t="s">
        <v>165</v>
      </c>
      <c r="D272" s="106"/>
      <c r="E272" s="106" t="s">
        <v>540</v>
      </c>
      <c r="F272" s="106"/>
      <c r="G272" s="106"/>
      <c r="H272" s="106" t="s">
        <v>464</v>
      </c>
      <c r="I272" s="106" t="s">
        <v>3323</v>
      </c>
      <c r="J272" s="106" t="s">
        <v>3504</v>
      </c>
      <c r="K272" s="106">
        <v>1121</v>
      </c>
      <c r="L272" s="106"/>
      <c r="M272" s="106">
        <v>22517</v>
      </c>
      <c r="N272" s="106" t="s">
        <v>3505</v>
      </c>
      <c r="O272" s="106">
        <v>2932.96</v>
      </c>
      <c r="P272" s="107">
        <v>1035.0999999999999</v>
      </c>
      <c r="Q272" s="107">
        <v>3035906.9</v>
      </c>
      <c r="R272" s="106">
        <v>0</v>
      </c>
      <c r="S272" s="107">
        <v>0</v>
      </c>
      <c r="T272" s="107">
        <v>0</v>
      </c>
      <c r="U272" s="106" t="s">
        <v>749</v>
      </c>
      <c r="V272" s="106" t="s">
        <v>7</v>
      </c>
      <c r="W272" s="106" t="s">
        <v>64</v>
      </c>
      <c r="X272" s="108">
        <v>2291</v>
      </c>
      <c r="Y272" s="108">
        <v>6719411.3600000003</v>
      </c>
      <c r="Z272" s="108">
        <v>3683504.4640000006</v>
      </c>
      <c r="AA272" s="109"/>
      <c r="AB272" s="109">
        <v>1081</v>
      </c>
      <c r="AC272" s="109"/>
      <c r="AD272" s="109"/>
      <c r="AE272" s="110" t="s">
        <v>510</v>
      </c>
      <c r="AF272" s="109"/>
      <c r="AG272" s="138">
        <v>35783</v>
      </c>
      <c r="AH272" s="138">
        <v>35804</v>
      </c>
      <c r="AI272" s="138">
        <v>35800</v>
      </c>
      <c r="AJ272" s="109">
        <v>5127884</v>
      </c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</row>
    <row r="273" spans="1:51" x14ac:dyDescent="0.25">
      <c r="A273" s="106">
        <v>368</v>
      </c>
      <c r="B273" s="106" t="s">
        <v>1017</v>
      </c>
      <c r="C273" s="106" t="s">
        <v>165</v>
      </c>
      <c r="D273" s="106"/>
      <c r="E273" s="106" t="s">
        <v>540</v>
      </c>
      <c r="F273" s="106"/>
      <c r="G273" s="106"/>
      <c r="H273" s="106" t="s">
        <v>464</v>
      </c>
      <c r="I273" s="106" t="s">
        <v>3323</v>
      </c>
      <c r="J273" s="106" t="s">
        <v>3506</v>
      </c>
      <c r="K273" s="106"/>
      <c r="L273" s="106"/>
      <c r="M273" s="106">
        <v>22517</v>
      </c>
      <c r="N273" s="106" t="s">
        <v>3505</v>
      </c>
      <c r="O273" s="106">
        <v>1893.11</v>
      </c>
      <c r="P273" s="107">
        <v>1035.0999999999999</v>
      </c>
      <c r="Q273" s="107">
        <v>1959558.16</v>
      </c>
      <c r="R273" s="106">
        <v>0</v>
      </c>
      <c r="S273" s="107">
        <v>0</v>
      </c>
      <c r="T273" s="107">
        <v>0</v>
      </c>
      <c r="U273" s="106" t="s">
        <v>767</v>
      </c>
      <c r="V273" s="106" t="s">
        <v>7</v>
      </c>
      <c r="W273" s="106" t="s">
        <v>65</v>
      </c>
      <c r="X273" s="108">
        <v>2291</v>
      </c>
      <c r="Y273" s="108">
        <v>4337115.01</v>
      </c>
      <c r="Z273" s="108">
        <v>2377556.8490000004</v>
      </c>
      <c r="AA273" s="109"/>
      <c r="AB273" s="109">
        <v>1081</v>
      </c>
      <c r="AC273" s="109"/>
      <c r="AD273" s="109"/>
      <c r="AE273" s="110" t="s">
        <v>516</v>
      </c>
      <c r="AF273" s="109"/>
      <c r="AG273" s="138">
        <v>35783</v>
      </c>
      <c r="AH273" s="138">
        <v>35804</v>
      </c>
      <c r="AI273" s="138">
        <v>35800</v>
      </c>
      <c r="AJ273" s="109">
        <v>5127884</v>
      </c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</row>
    <row r="274" spans="1:51" x14ac:dyDescent="0.25">
      <c r="A274" s="106">
        <v>369</v>
      </c>
      <c r="B274" s="106" t="s">
        <v>1018</v>
      </c>
      <c r="C274" s="106" t="s">
        <v>165</v>
      </c>
      <c r="D274" s="106"/>
      <c r="E274" s="106" t="s">
        <v>540</v>
      </c>
      <c r="F274" s="106"/>
      <c r="G274" s="106"/>
      <c r="H274" s="106" t="s">
        <v>464</v>
      </c>
      <c r="I274" s="106" t="s">
        <v>3323</v>
      </c>
      <c r="J274" s="106" t="s">
        <v>3507</v>
      </c>
      <c r="K274" s="106"/>
      <c r="L274" s="106"/>
      <c r="M274" s="106">
        <v>22517</v>
      </c>
      <c r="N274" s="106" t="s">
        <v>3505</v>
      </c>
      <c r="O274" s="106">
        <v>956.11</v>
      </c>
      <c r="P274" s="107">
        <v>1035.0999999999999</v>
      </c>
      <c r="Q274" s="107">
        <v>989669.46</v>
      </c>
      <c r="R274" s="106">
        <v>0</v>
      </c>
      <c r="S274" s="107">
        <v>0</v>
      </c>
      <c r="T274" s="107">
        <v>0</v>
      </c>
      <c r="U274" s="106" t="s">
        <v>767</v>
      </c>
      <c r="V274" s="106" t="s">
        <v>7</v>
      </c>
      <c r="W274" s="106" t="s">
        <v>65</v>
      </c>
      <c r="X274" s="108">
        <v>2291</v>
      </c>
      <c r="Y274" s="108">
        <v>2190448.0100000002</v>
      </c>
      <c r="Z274" s="108">
        <v>1200778.5490000003</v>
      </c>
      <c r="AA274" s="109"/>
      <c r="AB274" s="109">
        <v>1081</v>
      </c>
      <c r="AC274" s="109"/>
      <c r="AD274" s="109"/>
      <c r="AE274" s="110" t="s">
        <v>516</v>
      </c>
      <c r="AF274" s="109"/>
      <c r="AG274" s="138">
        <v>35783</v>
      </c>
      <c r="AH274" s="138">
        <v>35804</v>
      </c>
      <c r="AI274" s="138">
        <v>35800</v>
      </c>
      <c r="AJ274" s="109">
        <v>5127884</v>
      </c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</row>
    <row r="275" spans="1:51" x14ac:dyDescent="0.25">
      <c r="A275" s="106">
        <v>372</v>
      </c>
      <c r="B275" s="106" t="s">
        <v>1013</v>
      </c>
      <c r="C275" s="106" t="s">
        <v>165</v>
      </c>
      <c r="D275" s="106"/>
      <c r="E275" s="106" t="s">
        <v>540</v>
      </c>
      <c r="F275" s="106"/>
      <c r="G275" s="106"/>
      <c r="H275" s="106" t="s">
        <v>464</v>
      </c>
      <c r="I275" s="106"/>
      <c r="J275" s="106"/>
      <c r="K275" s="106"/>
      <c r="L275" s="106"/>
      <c r="M275" s="106">
        <v>22517</v>
      </c>
      <c r="N275" s="106" t="s">
        <v>3505</v>
      </c>
      <c r="O275" s="106">
        <v>14005.31</v>
      </c>
      <c r="P275" s="107">
        <v>1035.0999999999999</v>
      </c>
      <c r="Q275" s="107">
        <v>14496896.380000001</v>
      </c>
      <c r="R275" s="106">
        <v>0</v>
      </c>
      <c r="S275" s="107">
        <v>0</v>
      </c>
      <c r="T275" s="107">
        <v>0</v>
      </c>
      <c r="U275" s="106" t="s">
        <v>743</v>
      </c>
      <c r="V275" s="106" t="s">
        <v>7</v>
      </c>
      <c r="W275" s="106" t="s">
        <v>63</v>
      </c>
      <c r="X275" s="108"/>
      <c r="Y275" s="108">
        <v>0</v>
      </c>
      <c r="Z275" s="108"/>
      <c r="AA275" s="109" t="s">
        <v>4435</v>
      </c>
      <c r="AB275" s="109">
        <v>1081</v>
      </c>
      <c r="AC275" s="109"/>
      <c r="AD275" s="109"/>
      <c r="AE275" s="110" t="s">
        <v>4436</v>
      </c>
      <c r="AF275" s="109"/>
      <c r="AG275" s="138">
        <v>35783</v>
      </c>
      <c r="AH275" s="138">
        <v>35804</v>
      </c>
      <c r="AI275" s="138">
        <v>35800</v>
      </c>
      <c r="AJ275" s="109">
        <v>5127884</v>
      </c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</row>
    <row r="276" spans="1:51" ht="102" x14ac:dyDescent="0.25">
      <c r="A276" s="106">
        <v>374</v>
      </c>
      <c r="B276" s="106" t="s">
        <v>940</v>
      </c>
      <c r="C276" s="106" t="s">
        <v>1019</v>
      </c>
      <c r="D276" s="106"/>
      <c r="E276" s="106" t="s">
        <v>540</v>
      </c>
      <c r="F276" s="106"/>
      <c r="G276" s="106"/>
      <c r="H276" s="106" t="s">
        <v>468</v>
      </c>
      <c r="I276" s="106"/>
      <c r="J276" s="106"/>
      <c r="K276" s="106"/>
      <c r="L276" s="106"/>
      <c r="M276" s="106">
        <v>22410</v>
      </c>
      <c r="N276" s="106" t="s">
        <v>3508</v>
      </c>
      <c r="O276" s="106">
        <v>22735.599999999999</v>
      </c>
      <c r="P276" s="107">
        <v>677</v>
      </c>
      <c r="Q276" s="107">
        <v>15392001.199999999</v>
      </c>
      <c r="R276" s="106">
        <v>0</v>
      </c>
      <c r="S276" s="107">
        <v>0</v>
      </c>
      <c r="T276" s="107">
        <v>0</v>
      </c>
      <c r="U276" s="106" t="s">
        <v>743</v>
      </c>
      <c r="V276" s="106" t="s">
        <v>7</v>
      </c>
      <c r="W276" s="106" t="s">
        <v>63</v>
      </c>
      <c r="X276" s="108"/>
      <c r="Y276" s="108">
        <v>0</v>
      </c>
      <c r="Z276" s="108"/>
      <c r="AA276" s="109" t="s">
        <v>4521</v>
      </c>
      <c r="AB276" s="109" t="s">
        <v>4460</v>
      </c>
      <c r="AC276" s="109" t="s">
        <v>4490</v>
      </c>
      <c r="AD276" s="109" t="s">
        <v>4490</v>
      </c>
      <c r="AE276" s="110" t="s">
        <v>4436</v>
      </c>
      <c r="AF276" s="109"/>
      <c r="AG276" s="138" t="s">
        <v>4483</v>
      </c>
      <c r="AH276" s="138">
        <v>35541</v>
      </c>
      <c r="AI276" s="138">
        <v>35913</v>
      </c>
      <c r="AJ276" s="109">
        <v>5135294</v>
      </c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</row>
    <row r="277" spans="1:51" x14ac:dyDescent="0.25">
      <c r="A277" s="106">
        <v>375</v>
      </c>
      <c r="B277" s="106" t="s">
        <v>1020</v>
      </c>
      <c r="C277" s="106" t="s">
        <v>166</v>
      </c>
      <c r="D277" s="106"/>
      <c r="E277" s="106" t="s">
        <v>540</v>
      </c>
      <c r="F277" s="106"/>
      <c r="G277" s="106"/>
      <c r="H277" s="106" t="s">
        <v>464</v>
      </c>
      <c r="I277" s="106" t="s">
        <v>3333</v>
      </c>
      <c r="J277" s="106" t="s">
        <v>3509</v>
      </c>
      <c r="K277" s="106"/>
      <c r="L277" s="106"/>
      <c r="M277" s="106">
        <v>22526</v>
      </c>
      <c r="N277" s="106" t="s">
        <v>3510</v>
      </c>
      <c r="O277" s="106">
        <v>184.47</v>
      </c>
      <c r="P277" s="107">
        <v>990</v>
      </c>
      <c r="Q277" s="107">
        <v>182625.3</v>
      </c>
      <c r="R277" s="106">
        <v>0</v>
      </c>
      <c r="S277" s="107">
        <v>0</v>
      </c>
      <c r="T277" s="107">
        <v>0</v>
      </c>
      <c r="U277" s="106" t="s">
        <v>739</v>
      </c>
      <c r="V277" s="106" t="s">
        <v>7</v>
      </c>
      <c r="W277" s="106" t="s">
        <v>61</v>
      </c>
      <c r="X277" s="108">
        <v>1426</v>
      </c>
      <c r="Y277" s="108">
        <v>263054.21999999997</v>
      </c>
      <c r="Z277" s="108">
        <v>80428.919999999984</v>
      </c>
      <c r="AA277" s="109"/>
      <c r="AB277" s="109">
        <v>1017</v>
      </c>
      <c r="AC277" s="109"/>
      <c r="AD277" s="109"/>
      <c r="AE277" s="110" t="s">
        <v>507</v>
      </c>
      <c r="AF277" s="109"/>
      <c r="AG277" s="138" t="s">
        <v>4483</v>
      </c>
      <c r="AH277" s="138">
        <v>35738</v>
      </c>
      <c r="AI277" s="138">
        <v>35900</v>
      </c>
      <c r="AJ277" s="109">
        <v>5134167</v>
      </c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</row>
    <row r="278" spans="1:51" x14ac:dyDescent="0.25">
      <c r="A278" s="106">
        <v>376</v>
      </c>
      <c r="B278" s="106" t="s">
        <v>817</v>
      </c>
      <c r="C278" s="106" t="s">
        <v>167</v>
      </c>
      <c r="D278" s="106"/>
      <c r="E278" s="106" t="s">
        <v>540</v>
      </c>
      <c r="F278" s="106"/>
      <c r="G278" s="106"/>
      <c r="H278" s="106" t="s">
        <v>467</v>
      </c>
      <c r="I278" s="106"/>
      <c r="J278" s="106"/>
      <c r="K278" s="106"/>
      <c r="L278" s="106"/>
      <c r="M278" s="106">
        <v>22205</v>
      </c>
      <c r="N278" s="106" t="s">
        <v>3511</v>
      </c>
      <c r="O278" s="106">
        <v>15147.63</v>
      </c>
      <c r="P278" s="107">
        <v>1166</v>
      </c>
      <c r="Q278" s="107">
        <v>17662136.579999998</v>
      </c>
      <c r="R278" s="106">
        <v>0</v>
      </c>
      <c r="S278" s="107">
        <v>0</v>
      </c>
      <c r="T278" s="107">
        <v>0</v>
      </c>
      <c r="U278" s="106" t="s">
        <v>743</v>
      </c>
      <c r="V278" s="106" t="s">
        <v>7</v>
      </c>
      <c r="W278" s="106" t="s">
        <v>63</v>
      </c>
      <c r="X278" s="108"/>
      <c r="Y278" s="108">
        <v>0</v>
      </c>
      <c r="Z278" s="108"/>
      <c r="AA278" s="109" t="s">
        <v>4435</v>
      </c>
      <c r="AB278" s="109">
        <v>6108</v>
      </c>
      <c r="AC278" s="109"/>
      <c r="AD278" s="109"/>
      <c r="AE278" s="110" t="s">
        <v>4436</v>
      </c>
      <c r="AF278" s="109"/>
      <c r="AG278" s="138">
        <v>35895</v>
      </c>
      <c r="AH278" s="138">
        <v>35908</v>
      </c>
      <c r="AI278" s="138">
        <v>35940</v>
      </c>
      <c r="AJ278" s="109">
        <v>5137845</v>
      </c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</row>
    <row r="279" spans="1:51" ht="51" x14ac:dyDescent="0.25">
      <c r="A279" s="106">
        <v>377</v>
      </c>
      <c r="B279" s="106" t="s">
        <v>1021</v>
      </c>
      <c r="C279" s="106" t="s">
        <v>168</v>
      </c>
      <c r="D279" s="106"/>
      <c r="E279" s="106" t="s">
        <v>540</v>
      </c>
      <c r="F279" s="106"/>
      <c r="G279" s="106"/>
      <c r="H279" s="106" t="s">
        <v>467</v>
      </c>
      <c r="I279" s="106" t="s">
        <v>3323</v>
      </c>
      <c r="J279" s="106" t="s">
        <v>3512</v>
      </c>
      <c r="K279" s="106"/>
      <c r="L279" s="106"/>
      <c r="M279" s="106">
        <v>22205</v>
      </c>
      <c r="N279" s="106" t="s">
        <v>3513</v>
      </c>
      <c r="O279" s="106">
        <v>7113.43</v>
      </c>
      <c r="P279" s="107">
        <v>1166</v>
      </c>
      <c r="Q279" s="107">
        <v>8294259.3799999999</v>
      </c>
      <c r="R279" s="106">
        <v>0</v>
      </c>
      <c r="S279" s="107">
        <v>0</v>
      </c>
      <c r="T279" s="107">
        <v>0</v>
      </c>
      <c r="U279" s="106" t="s">
        <v>739</v>
      </c>
      <c r="V279" s="106" t="s">
        <v>7</v>
      </c>
      <c r="W279" s="106" t="s">
        <v>61</v>
      </c>
      <c r="X279" s="108"/>
      <c r="Y279" s="108">
        <v>0</v>
      </c>
      <c r="Z279" s="108">
        <v>-8294259.3799999999</v>
      </c>
      <c r="AA279" s="109" t="s">
        <v>4448</v>
      </c>
      <c r="AB279" s="109">
        <v>6049</v>
      </c>
      <c r="AC279" s="109" t="s">
        <v>4449</v>
      </c>
      <c r="AD279" s="109" t="s">
        <v>4500</v>
      </c>
      <c r="AE279" s="110" t="s">
        <v>507</v>
      </c>
      <c r="AF279" s="109"/>
      <c r="AG279" s="138">
        <v>35888</v>
      </c>
      <c r="AH279" s="138">
        <v>35908</v>
      </c>
      <c r="AI279" s="138">
        <v>35936</v>
      </c>
      <c r="AJ279" s="109">
        <v>5137566</v>
      </c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</row>
    <row r="280" spans="1:51" x14ac:dyDescent="0.25">
      <c r="A280" s="106">
        <v>378</v>
      </c>
      <c r="B280" s="106" t="s">
        <v>817</v>
      </c>
      <c r="C280" s="106" t="s">
        <v>168</v>
      </c>
      <c r="D280" s="106"/>
      <c r="E280" s="106" t="s">
        <v>540</v>
      </c>
      <c r="F280" s="106"/>
      <c r="G280" s="106"/>
      <c r="H280" s="106" t="s">
        <v>467</v>
      </c>
      <c r="I280" s="106"/>
      <c r="J280" s="106"/>
      <c r="K280" s="106"/>
      <c r="L280" s="106"/>
      <c r="M280" s="106">
        <v>22205</v>
      </c>
      <c r="N280" s="106" t="s">
        <v>3513</v>
      </c>
      <c r="O280" s="106">
        <v>27336.26</v>
      </c>
      <c r="P280" s="107">
        <v>1166</v>
      </c>
      <c r="Q280" s="107">
        <v>31874079.16</v>
      </c>
      <c r="R280" s="106">
        <v>0</v>
      </c>
      <c r="S280" s="107">
        <v>0</v>
      </c>
      <c r="T280" s="107">
        <v>0</v>
      </c>
      <c r="U280" s="106" t="s">
        <v>743</v>
      </c>
      <c r="V280" s="106" t="s">
        <v>7</v>
      </c>
      <c r="W280" s="106" t="s">
        <v>63</v>
      </c>
      <c r="X280" s="108"/>
      <c r="Y280" s="108">
        <v>0</v>
      </c>
      <c r="Z280" s="108"/>
      <c r="AA280" s="109" t="s">
        <v>4435</v>
      </c>
      <c r="AB280" s="109">
        <v>6049</v>
      </c>
      <c r="AC280" s="109"/>
      <c r="AD280" s="109"/>
      <c r="AE280" s="110" t="s">
        <v>4436</v>
      </c>
      <c r="AF280" s="109"/>
      <c r="AG280" s="138">
        <v>35888</v>
      </c>
      <c r="AH280" s="138">
        <v>35908</v>
      </c>
      <c r="AI280" s="138">
        <v>35936</v>
      </c>
      <c r="AJ280" s="109">
        <v>5137566</v>
      </c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</row>
    <row r="281" spans="1:51" ht="25.5" x14ac:dyDescent="0.25">
      <c r="A281" s="106">
        <v>379</v>
      </c>
      <c r="B281" s="106" t="s">
        <v>1022</v>
      </c>
      <c r="C281" s="106" t="s">
        <v>169</v>
      </c>
      <c r="D281" s="106" t="s">
        <v>610</v>
      </c>
      <c r="E281" s="106" t="s">
        <v>549</v>
      </c>
      <c r="F281" s="106"/>
      <c r="G281" s="106"/>
      <c r="H281" s="106" t="s">
        <v>464</v>
      </c>
      <c r="I281" s="106" t="s">
        <v>3323</v>
      </c>
      <c r="J281" s="106" t="s">
        <v>3514</v>
      </c>
      <c r="K281" s="106">
        <v>1980</v>
      </c>
      <c r="L281" s="106"/>
      <c r="M281" s="106">
        <v>22526</v>
      </c>
      <c r="N281" s="106" t="s">
        <v>3515</v>
      </c>
      <c r="O281" s="106">
        <v>878.73500000000001</v>
      </c>
      <c r="P281" s="107">
        <v>523.6</v>
      </c>
      <c r="Q281" s="107">
        <v>460105.65</v>
      </c>
      <c r="R281" s="106">
        <v>0</v>
      </c>
      <c r="S281" s="107">
        <v>0</v>
      </c>
      <c r="T281" s="107">
        <v>0</v>
      </c>
      <c r="U281" s="106" t="s">
        <v>873</v>
      </c>
      <c r="V281" s="106" t="s">
        <v>7</v>
      </c>
      <c r="W281" s="106" t="s">
        <v>71</v>
      </c>
      <c r="X281" s="108">
        <v>761</v>
      </c>
      <c r="Y281" s="108">
        <v>668717.33499999996</v>
      </c>
      <c r="Z281" s="108">
        <v>208611.68899999995</v>
      </c>
      <c r="AA281" s="109"/>
      <c r="AB281" s="109">
        <v>1035</v>
      </c>
      <c r="AC281" s="109"/>
      <c r="AD281" s="109"/>
      <c r="AE281" s="110" t="s">
        <v>680</v>
      </c>
      <c r="AF281" s="109"/>
      <c r="AG281" s="138" t="s">
        <v>4483</v>
      </c>
      <c r="AH281" s="138">
        <v>35738</v>
      </c>
      <c r="AI281" s="138">
        <v>35899</v>
      </c>
      <c r="AJ281" s="109">
        <v>5134026</v>
      </c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</row>
    <row r="282" spans="1:51" ht="25.5" x14ac:dyDescent="0.25">
      <c r="A282" s="106">
        <v>380</v>
      </c>
      <c r="B282" s="106" t="s">
        <v>1023</v>
      </c>
      <c r="C282" s="106" t="s">
        <v>169</v>
      </c>
      <c r="D282" s="106"/>
      <c r="E282" s="106" t="s">
        <v>540</v>
      </c>
      <c r="F282" s="106"/>
      <c r="G282" s="106"/>
      <c r="H282" s="106" t="s">
        <v>464</v>
      </c>
      <c r="I282" s="106" t="s">
        <v>3324</v>
      </c>
      <c r="J282" s="106" t="s">
        <v>3516</v>
      </c>
      <c r="K282" s="106">
        <v>1950</v>
      </c>
      <c r="L282" s="106"/>
      <c r="M282" s="106">
        <v>22526</v>
      </c>
      <c r="N282" s="106" t="s">
        <v>3515</v>
      </c>
      <c r="O282" s="106">
        <v>1992.605</v>
      </c>
      <c r="P282" s="107">
        <v>523.6</v>
      </c>
      <c r="Q282" s="107">
        <v>1043327.98</v>
      </c>
      <c r="R282" s="106">
        <v>0</v>
      </c>
      <c r="S282" s="107">
        <v>0</v>
      </c>
      <c r="T282" s="107">
        <v>0</v>
      </c>
      <c r="U282" s="106" t="s">
        <v>881</v>
      </c>
      <c r="V282" s="106" t="s">
        <v>7</v>
      </c>
      <c r="W282" s="106" t="s">
        <v>73</v>
      </c>
      <c r="X282" s="108">
        <v>761</v>
      </c>
      <c r="Y282" s="108">
        <v>1516372.405</v>
      </c>
      <c r="Z282" s="108">
        <v>473044.42700000003</v>
      </c>
      <c r="AA282" s="109"/>
      <c r="AB282" s="109">
        <v>1035</v>
      </c>
      <c r="AC282" s="109"/>
      <c r="AD282" s="109"/>
      <c r="AE282" s="110" t="s">
        <v>732</v>
      </c>
      <c r="AF282" s="109"/>
      <c r="AG282" s="138" t="s">
        <v>4483</v>
      </c>
      <c r="AH282" s="138">
        <v>35738</v>
      </c>
      <c r="AI282" s="138">
        <v>35899</v>
      </c>
      <c r="AJ282" s="109">
        <v>5134034</v>
      </c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</row>
    <row r="283" spans="1:51" ht="25.5" x14ac:dyDescent="0.25">
      <c r="A283" s="106">
        <v>381</v>
      </c>
      <c r="B283" s="106" t="s">
        <v>1024</v>
      </c>
      <c r="C283" s="106" t="s">
        <v>169</v>
      </c>
      <c r="D283" s="106"/>
      <c r="E283" s="106" t="s">
        <v>540</v>
      </c>
      <c r="F283" s="106"/>
      <c r="G283" s="106"/>
      <c r="H283" s="106" t="s">
        <v>464</v>
      </c>
      <c r="I283" s="106" t="s">
        <v>3323</v>
      </c>
      <c r="J283" s="106" t="s">
        <v>517</v>
      </c>
      <c r="K283" s="106">
        <v>1951</v>
      </c>
      <c r="L283" s="106"/>
      <c r="M283" s="106">
        <v>22526</v>
      </c>
      <c r="N283" s="106" t="s">
        <v>3515</v>
      </c>
      <c r="O283" s="106">
        <v>1818.595</v>
      </c>
      <c r="P283" s="107">
        <v>523.6</v>
      </c>
      <c r="Q283" s="107">
        <v>952216.34</v>
      </c>
      <c r="R283" s="106">
        <v>0</v>
      </c>
      <c r="S283" s="107">
        <v>0</v>
      </c>
      <c r="T283" s="107">
        <v>0</v>
      </c>
      <c r="U283" s="106" t="s">
        <v>739</v>
      </c>
      <c r="V283" s="106" t="s">
        <v>7</v>
      </c>
      <c r="W283" s="106" t="s">
        <v>61</v>
      </c>
      <c r="X283" s="108">
        <v>761</v>
      </c>
      <c r="Y283" s="108">
        <v>1383950.7949999999</v>
      </c>
      <c r="Z283" s="108">
        <v>431734.45299999986</v>
      </c>
      <c r="AA283" s="109"/>
      <c r="AB283" s="109">
        <v>1035</v>
      </c>
      <c r="AC283" s="109"/>
      <c r="AD283" s="109"/>
      <c r="AE283" s="110" t="s">
        <v>507</v>
      </c>
      <c r="AF283" s="109"/>
      <c r="AG283" s="138" t="s">
        <v>4483</v>
      </c>
      <c r="AH283" s="138">
        <v>35738</v>
      </c>
      <c r="AI283" s="138">
        <v>35899</v>
      </c>
      <c r="AJ283" s="109">
        <v>5134090</v>
      </c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</row>
    <row r="284" spans="1:51" ht="102" x14ac:dyDescent="0.25">
      <c r="A284" s="106">
        <v>382</v>
      </c>
      <c r="B284" s="106" t="s">
        <v>1025</v>
      </c>
      <c r="C284" s="106" t="s">
        <v>170</v>
      </c>
      <c r="D284" s="106"/>
      <c r="E284" s="106" t="s">
        <v>540</v>
      </c>
      <c r="F284" s="106"/>
      <c r="G284" s="106"/>
      <c r="H284" s="106" t="s">
        <v>464</v>
      </c>
      <c r="I284" s="106" t="s">
        <v>3329</v>
      </c>
      <c r="J284" s="106" t="s">
        <v>3517</v>
      </c>
      <c r="K284" s="106"/>
      <c r="L284" s="106"/>
      <c r="M284" s="106"/>
      <c r="N284" s="106" t="s">
        <v>3518</v>
      </c>
      <c r="O284" s="106">
        <v>30756</v>
      </c>
      <c r="P284" s="107">
        <v>800</v>
      </c>
      <c r="Q284" s="107">
        <v>24604800</v>
      </c>
      <c r="R284" s="106">
        <v>0</v>
      </c>
      <c r="S284" s="107">
        <v>0</v>
      </c>
      <c r="T284" s="107">
        <v>0</v>
      </c>
      <c r="U284" s="106" t="s">
        <v>741</v>
      </c>
      <c r="V284" s="106" t="s">
        <v>8</v>
      </c>
      <c r="W284" s="106" t="s">
        <v>62</v>
      </c>
      <c r="X284" s="108"/>
      <c r="Y284" s="108">
        <v>0</v>
      </c>
      <c r="Z284" s="108">
        <v>-24604800</v>
      </c>
      <c r="AA284" s="109" t="s">
        <v>4448</v>
      </c>
      <c r="AB284" s="109"/>
      <c r="AC284" s="109" t="s">
        <v>4534</v>
      </c>
      <c r="AD284" s="109" t="s">
        <v>4535</v>
      </c>
      <c r="AE284" s="110" t="s">
        <v>473</v>
      </c>
      <c r="AF284" s="109" t="s">
        <v>4536</v>
      </c>
      <c r="AG284" s="138" t="s">
        <v>4483</v>
      </c>
      <c r="AH284" s="138">
        <v>35509</v>
      </c>
      <c r="AI284" s="138">
        <v>36021</v>
      </c>
      <c r="AJ284" s="109">
        <v>5146658</v>
      </c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</row>
    <row r="285" spans="1:51" ht="25.5" x14ac:dyDescent="0.25">
      <c r="A285" s="106">
        <v>409</v>
      </c>
      <c r="B285" s="106" t="s">
        <v>1026</v>
      </c>
      <c r="C285" s="106" t="s">
        <v>171</v>
      </c>
      <c r="D285" s="106"/>
      <c r="E285" s="106" t="s">
        <v>540</v>
      </c>
      <c r="F285" s="106"/>
      <c r="G285" s="106"/>
      <c r="H285" s="106" t="s">
        <v>472</v>
      </c>
      <c r="I285" s="106" t="s">
        <v>3323</v>
      </c>
      <c r="J285" s="106" t="s">
        <v>3404</v>
      </c>
      <c r="K285" s="106">
        <v>5801</v>
      </c>
      <c r="L285" s="106"/>
      <c r="M285" s="106">
        <v>22034</v>
      </c>
      <c r="N285" s="106" t="s">
        <v>3519</v>
      </c>
      <c r="O285" s="106">
        <v>257.3</v>
      </c>
      <c r="P285" s="107">
        <v>2580.6</v>
      </c>
      <c r="Q285" s="107">
        <v>663988.38</v>
      </c>
      <c r="R285" s="106">
        <v>0</v>
      </c>
      <c r="S285" s="107">
        <v>0</v>
      </c>
      <c r="T285" s="107">
        <v>0</v>
      </c>
      <c r="U285" s="106" t="s">
        <v>739</v>
      </c>
      <c r="V285" s="106" t="s">
        <v>7</v>
      </c>
      <c r="W285" s="106" t="s">
        <v>61</v>
      </c>
      <c r="X285" s="108">
        <v>3715</v>
      </c>
      <c r="Y285" s="108">
        <v>955869.5</v>
      </c>
      <c r="Z285" s="108">
        <v>291881.12</v>
      </c>
      <c r="AA285" s="109"/>
      <c r="AB285" s="109">
        <v>3070</v>
      </c>
      <c r="AC285" s="109"/>
      <c r="AD285" s="109"/>
      <c r="AE285" s="110" t="s">
        <v>4440</v>
      </c>
      <c r="AF285" s="109"/>
      <c r="AG285" s="138">
        <v>34950</v>
      </c>
      <c r="AH285" s="138">
        <v>34989</v>
      </c>
      <c r="AI285" s="138" t="s">
        <v>4537</v>
      </c>
      <c r="AJ285" s="109">
        <v>5062846</v>
      </c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</row>
    <row r="286" spans="1:51" ht="25.5" x14ac:dyDescent="0.25">
      <c r="A286" s="106">
        <v>410</v>
      </c>
      <c r="B286" s="106" t="s">
        <v>1027</v>
      </c>
      <c r="C286" s="106" t="s">
        <v>171</v>
      </c>
      <c r="D286" s="106"/>
      <c r="E286" s="106" t="s">
        <v>540</v>
      </c>
      <c r="F286" s="106"/>
      <c r="G286" s="106"/>
      <c r="H286" s="106" t="s">
        <v>472</v>
      </c>
      <c r="I286" s="106" t="s">
        <v>3324</v>
      </c>
      <c r="J286" s="106" t="s">
        <v>3520</v>
      </c>
      <c r="K286" s="106">
        <v>5901</v>
      </c>
      <c r="L286" s="106"/>
      <c r="M286" s="106">
        <v>22034</v>
      </c>
      <c r="N286" s="106" t="s">
        <v>3519</v>
      </c>
      <c r="O286" s="106">
        <v>1202.92</v>
      </c>
      <c r="P286" s="107">
        <v>2580.6</v>
      </c>
      <c r="Q286" s="107">
        <v>3104255.35</v>
      </c>
      <c r="R286" s="106">
        <v>0</v>
      </c>
      <c r="S286" s="107">
        <v>0</v>
      </c>
      <c r="T286" s="107">
        <v>0</v>
      </c>
      <c r="U286" s="106" t="s">
        <v>739</v>
      </c>
      <c r="V286" s="106" t="s">
        <v>7</v>
      </c>
      <c r="W286" s="106" t="s">
        <v>61</v>
      </c>
      <c r="X286" s="108">
        <v>3715</v>
      </c>
      <c r="Y286" s="108">
        <v>4468847.8</v>
      </c>
      <c r="Z286" s="108">
        <v>1364592.4479999999</v>
      </c>
      <c r="AA286" s="109"/>
      <c r="AB286" s="109">
        <v>3070</v>
      </c>
      <c r="AC286" s="109"/>
      <c r="AD286" s="109"/>
      <c r="AE286" s="110" t="s">
        <v>507</v>
      </c>
      <c r="AF286" s="109"/>
      <c r="AG286" s="138">
        <v>34950</v>
      </c>
      <c r="AH286" s="138">
        <v>34989</v>
      </c>
      <c r="AI286" s="138" t="s">
        <v>4537</v>
      </c>
      <c r="AJ286" s="109">
        <v>5062846</v>
      </c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</row>
    <row r="287" spans="1:51" ht="25.5" x14ac:dyDescent="0.25">
      <c r="A287" s="106">
        <v>411</v>
      </c>
      <c r="B287" s="106" t="s">
        <v>1028</v>
      </c>
      <c r="C287" s="106" t="s">
        <v>171</v>
      </c>
      <c r="D287" s="106"/>
      <c r="E287" s="106" t="s">
        <v>540</v>
      </c>
      <c r="F287" s="106"/>
      <c r="G287" s="106"/>
      <c r="H287" s="106" t="s">
        <v>472</v>
      </c>
      <c r="I287" s="106" t="s">
        <v>3323</v>
      </c>
      <c r="J287" s="106" t="s">
        <v>3521</v>
      </c>
      <c r="K287" s="106">
        <v>5715</v>
      </c>
      <c r="L287" s="106"/>
      <c r="M287" s="106">
        <v>22034</v>
      </c>
      <c r="N287" s="106" t="s">
        <v>3519</v>
      </c>
      <c r="O287" s="106">
        <v>496.56</v>
      </c>
      <c r="P287" s="107">
        <v>2580.6</v>
      </c>
      <c r="Q287" s="107">
        <v>1281422.74</v>
      </c>
      <c r="R287" s="106">
        <v>0</v>
      </c>
      <c r="S287" s="107">
        <v>0</v>
      </c>
      <c r="T287" s="107">
        <v>0</v>
      </c>
      <c r="U287" s="106" t="s">
        <v>739</v>
      </c>
      <c r="V287" s="106" t="s">
        <v>7</v>
      </c>
      <c r="W287" s="106" t="s">
        <v>61</v>
      </c>
      <c r="X287" s="108">
        <v>3715</v>
      </c>
      <c r="Y287" s="108">
        <v>1844720.4</v>
      </c>
      <c r="Z287" s="108">
        <v>563297.66399999987</v>
      </c>
      <c r="AA287" s="109"/>
      <c r="AB287" s="109">
        <v>3070</v>
      </c>
      <c r="AC287" s="109"/>
      <c r="AD287" s="109"/>
      <c r="AE287" s="110" t="s">
        <v>507</v>
      </c>
      <c r="AF287" s="109"/>
      <c r="AG287" s="138">
        <v>34950</v>
      </c>
      <c r="AH287" s="138">
        <v>34989</v>
      </c>
      <c r="AI287" s="138" t="s">
        <v>4537</v>
      </c>
      <c r="AJ287" s="109">
        <v>5062846</v>
      </c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</row>
    <row r="288" spans="1:51" ht="25.5" x14ac:dyDescent="0.25">
      <c r="A288" s="106">
        <v>412</v>
      </c>
      <c r="B288" s="106" t="s">
        <v>1029</v>
      </c>
      <c r="C288" s="106" t="s">
        <v>171</v>
      </c>
      <c r="D288" s="106"/>
      <c r="E288" s="106" t="s">
        <v>540</v>
      </c>
      <c r="F288" s="106"/>
      <c r="G288" s="106"/>
      <c r="H288" s="106" t="s">
        <v>472</v>
      </c>
      <c r="I288" s="106" t="s">
        <v>3323</v>
      </c>
      <c r="J288" s="106" t="s">
        <v>3522</v>
      </c>
      <c r="K288" s="106">
        <v>11560</v>
      </c>
      <c r="L288" s="106"/>
      <c r="M288" s="106">
        <v>22034</v>
      </c>
      <c r="N288" s="106" t="s">
        <v>3519</v>
      </c>
      <c r="O288" s="106">
        <v>226.79</v>
      </c>
      <c r="P288" s="107">
        <v>2580.6</v>
      </c>
      <c r="Q288" s="107">
        <v>585254.27</v>
      </c>
      <c r="R288" s="106">
        <v>0</v>
      </c>
      <c r="S288" s="107">
        <v>0</v>
      </c>
      <c r="T288" s="107">
        <v>0</v>
      </c>
      <c r="U288" s="106" t="s">
        <v>739</v>
      </c>
      <c r="V288" s="106" t="s">
        <v>7</v>
      </c>
      <c r="W288" s="106" t="s">
        <v>61</v>
      </c>
      <c r="X288" s="108">
        <v>3715</v>
      </c>
      <c r="Y288" s="108">
        <v>842524.85</v>
      </c>
      <c r="Z288" s="108">
        <v>257270.576</v>
      </c>
      <c r="AA288" s="109"/>
      <c r="AB288" s="109">
        <v>3070</v>
      </c>
      <c r="AC288" s="109"/>
      <c r="AD288" s="109"/>
      <c r="AE288" s="110" t="s">
        <v>507</v>
      </c>
      <c r="AF288" s="109"/>
      <c r="AG288" s="138">
        <v>34950</v>
      </c>
      <c r="AH288" s="138">
        <v>34989</v>
      </c>
      <c r="AI288" s="138" t="s">
        <v>4537</v>
      </c>
      <c r="AJ288" s="109">
        <v>5062846</v>
      </c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</row>
    <row r="289" spans="1:51" ht="25.5" x14ac:dyDescent="0.25">
      <c r="A289" s="106">
        <v>413</v>
      </c>
      <c r="B289" s="106" t="s">
        <v>1030</v>
      </c>
      <c r="C289" s="106" t="s">
        <v>171</v>
      </c>
      <c r="D289" s="106"/>
      <c r="E289" s="106" t="s">
        <v>540</v>
      </c>
      <c r="F289" s="106"/>
      <c r="G289" s="106"/>
      <c r="H289" s="106" t="s">
        <v>472</v>
      </c>
      <c r="I289" s="106" t="s">
        <v>3323</v>
      </c>
      <c r="J289" s="106" t="s">
        <v>3445</v>
      </c>
      <c r="K289" s="106">
        <v>5618</v>
      </c>
      <c r="L289" s="106"/>
      <c r="M289" s="106">
        <v>22034</v>
      </c>
      <c r="N289" s="106" t="s">
        <v>3519</v>
      </c>
      <c r="O289" s="106">
        <v>945.67</v>
      </c>
      <c r="P289" s="107">
        <v>2580.6</v>
      </c>
      <c r="Q289" s="107">
        <v>2440396</v>
      </c>
      <c r="R289" s="106">
        <v>0</v>
      </c>
      <c r="S289" s="107">
        <v>0</v>
      </c>
      <c r="T289" s="107">
        <v>0</v>
      </c>
      <c r="U289" s="106" t="s">
        <v>739</v>
      </c>
      <c r="V289" s="106" t="s">
        <v>7</v>
      </c>
      <c r="W289" s="106" t="s">
        <v>61</v>
      </c>
      <c r="X289" s="108">
        <v>3715</v>
      </c>
      <c r="Y289" s="108">
        <v>3513164.05</v>
      </c>
      <c r="Z289" s="108">
        <v>1072768.048</v>
      </c>
      <c r="AA289" s="109"/>
      <c r="AB289" s="109">
        <v>3070</v>
      </c>
      <c r="AC289" s="109"/>
      <c r="AD289" s="109"/>
      <c r="AE289" s="110" t="s">
        <v>507</v>
      </c>
      <c r="AF289" s="109"/>
      <c r="AG289" s="138">
        <v>34950</v>
      </c>
      <c r="AH289" s="138">
        <v>34989</v>
      </c>
      <c r="AI289" s="138" t="s">
        <v>4537</v>
      </c>
      <c r="AJ289" s="109">
        <v>5062846</v>
      </c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</row>
    <row r="290" spans="1:51" ht="153" x14ac:dyDescent="0.25">
      <c r="A290" s="106">
        <v>414</v>
      </c>
      <c r="B290" s="106" t="s">
        <v>1031</v>
      </c>
      <c r="C290" s="106" t="s">
        <v>171</v>
      </c>
      <c r="D290" s="106"/>
      <c r="E290" s="106" t="s">
        <v>540</v>
      </c>
      <c r="F290" s="106"/>
      <c r="G290" s="106"/>
      <c r="H290" s="106" t="s">
        <v>472</v>
      </c>
      <c r="I290" s="106" t="s">
        <v>3323</v>
      </c>
      <c r="J290" s="106" t="s">
        <v>3516</v>
      </c>
      <c r="K290" s="106"/>
      <c r="L290" s="106"/>
      <c r="M290" s="106">
        <v>22030</v>
      </c>
      <c r="N290" s="106" t="s">
        <v>3519</v>
      </c>
      <c r="O290" s="106">
        <v>356.01</v>
      </c>
      <c r="P290" s="107">
        <v>2580.6</v>
      </c>
      <c r="Q290" s="107">
        <v>918719.41</v>
      </c>
      <c r="R290" s="106">
        <v>0</v>
      </c>
      <c r="S290" s="107">
        <v>0</v>
      </c>
      <c r="T290" s="107">
        <v>0</v>
      </c>
      <c r="U290" s="106" t="s">
        <v>739</v>
      </c>
      <c r="V290" s="106" t="s">
        <v>7</v>
      </c>
      <c r="W290" s="106" t="s">
        <v>61</v>
      </c>
      <c r="X290" s="108">
        <v>3263</v>
      </c>
      <c r="Y290" s="108">
        <v>1161660.6299999999</v>
      </c>
      <c r="Z290" s="108">
        <v>242941.22399999993</v>
      </c>
      <c r="AA290" s="109"/>
      <c r="AB290" s="109">
        <v>3070</v>
      </c>
      <c r="AC290" s="109" t="s">
        <v>4538</v>
      </c>
      <c r="AD290" s="109" t="s">
        <v>4539</v>
      </c>
      <c r="AE290" s="110" t="s">
        <v>507</v>
      </c>
      <c r="AF290" s="109"/>
      <c r="AG290" s="138">
        <v>34950</v>
      </c>
      <c r="AH290" s="138">
        <v>34989</v>
      </c>
      <c r="AI290" s="138" t="s">
        <v>4537</v>
      </c>
      <c r="AJ290" s="109">
        <v>5062846</v>
      </c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</row>
    <row r="291" spans="1:51" ht="153" x14ac:dyDescent="0.25">
      <c r="A291" s="106">
        <v>415</v>
      </c>
      <c r="B291" s="106" t="s">
        <v>1032</v>
      </c>
      <c r="C291" s="106" t="s">
        <v>171</v>
      </c>
      <c r="D291" s="106"/>
      <c r="E291" s="106" t="s">
        <v>540</v>
      </c>
      <c r="F291" s="106"/>
      <c r="G291" s="106"/>
      <c r="H291" s="106" t="s">
        <v>472</v>
      </c>
      <c r="I291" s="106" t="s">
        <v>3323</v>
      </c>
      <c r="J291" s="106" t="s">
        <v>3516</v>
      </c>
      <c r="K291" s="106"/>
      <c r="L291" s="106"/>
      <c r="M291" s="106">
        <v>22034</v>
      </c>
      <c r="N291" s="106" t="s">
        <v>3519</v>
      </c>
      <c r="O291" s="106">
        <v>405.24</v>
      </c>
      <c r="P291" s="107">
        <v>2580.6</v>
      </c>
      <c r="Q291" s="107">
        <v>1045762.34</v>
      </c>
      <c r="R291" s="106">
        <v>0</v>
      </c>
      <c r="S291" s="107">
        <v>0</v>
      </c>
      <c r="T291" s="107">
        <v>0</v>
      </c>
      <c r="U291" s="106" t="s">
        <v>739</v>
      </c>
      <c r="V291" s="106" t="s">
        <v>7</v>
      </c>
      <c r="W291" s="106" t="s">
        <v>61</v>
      </c>
      <c r="X291" s="108">
        <v>3263</v>
      </c>
      <c r="Y291" s="108">
        <v>1322298.1200000001</v>
      </c>
      <c r="Z291" s="108">
        <v>276535.77600000007</v>
      </c>
      <c r="AA291" s="109" t="s">
        <v>4540</v>
      </c>
      <c r="AB291" s="109">
        <v>3070</v>
      </c>
      <c r="AC291" s="109" t="s">
        <v>4449</v>
      </c>
      <c r="AD291" s="109" t="s">
        <v>4539</v>
      </c>
      <c r="AE291" s="110" t="s">
        <v>507</v>
      </c>
      <c r="AF291" s="109"/>
      <c r="AG291" s="138">
        <v>34950</v>
      </c>
      <c r="AH291" s="138">
        <v>34989</v>
      </c>
      <c r="AI291" s="138" t="s">
        <v>4537</v>
      </c>
      <c r="AJ291" s="109">
        <v>5062846</v>
      </c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</row>
    <row r="292" spans="1:51" ht="153" x14ac:dyDescent="0.25">
      <c r="A292" s="106">
        <v>416</v>
      </c>
      <c r="B292" s="106" t="s">
        <v>1033</v>
      </c>
      <c r="C292" s="106" t="s">
        <v>171</v>
      </c>
      <c r="D292" s="106"/>
      <c r="E292" s="106" t="s">
        <v>540</v>
      </c>
      <c r="F292" s="106"/>
      <c r="G292" s="106"/>
      <c r="H292" s="106" t="s">
        <v>472</v>
      </c>
      <c r="I292" s="106" t="s">
        <v>3323</v>
      </c>
      <c r="J292" s="106" t="s">
        <v>3516</v>
      </c>
      <c r="K292" s="106"/>
      <c r="L292" s="106"/>
      <c r="M292" s="106">
        <v>22034</v>
      </c>
      <c r="N292" s="106" t="s">
        <v>3519</v>
      </c>
      <c r="O292" s="106">
        <v>394.37</v>
      </c>
      <c r="P292" s="107">
        <v>2580.6</v>
      </c>
      <c r="Q292" s="107">
        <v>1017711.22</v>
      </c>
      <c r="R292" s="106">
        <v>0</v>
      </c>
      <c r="S292" s="107">
        <v>0</v>
      </c>
      <c r="T292" s="107">
        <v>0</v>
      </c>
      <c r="U292" s="106" t="s">
        <v>739</v>
      </c>
      <c r="V292" s="106" t="s">
        <v>7</v>
      </c>
      <c r="W292" s="106" t="s">
        <v>61</v>
      </c>
      <c r="X292" s="108">
        <v>3263</v>
      </c>
      <c r="Y292" s="108">
        <v>1286829.31</v>
      </c>
      <c r="Z292" s="108">
        <v>269118.08800000011</v>
      </c>
      <c r="AA292" s="109" t="s">
        <v>4540</v>
      </c>
      <c r="AB292" s="109">
        <v>3070</v>
      </c>
      <c r="AC292" s="109" t="s">
        <v>4449</v>
      </c>
      <c r="AD292" s="109" t="s">
        <v>4539</v>
      </c>
      <c r="AE292" s="110" t="s">
        <v>507</v>
      </c>
      <c r="AF292" s="109"/>
      <c r="AG292" s="138">
        <v>34950</v>
      </c>
      <c r="AH292" s="138">
        <v>34989</v>
      </c>
      <c r="AI292" s="138" t="s">
        <v>4537</v>
      </c>
      <c r="AJ292" s="109">
        <v>5062846</v>
      </c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</row>
    <row r="293" spans="1:51" ht="153" x14ac:dyDescent="0.25">
      <c r="A293" s="106">
        <v>417</v>
      </c>
      <c r="B293" s="106" t="s">
        <v>1034</v>
      </c>
      <c r="C293" s="106" t="s">
        <v>171</v>
      </c>
      <c r="D293" s="106"/>
      <c r="E293" s="106" t="s">
        <v>540</v>
      </c>
      <c r="F293" s="106"/>
      <c r="G293" s="106"/>
      <c r="H293" s="106" t="s">
        <v>472</v>
      </c>
      <c r="I293" s="106" t="s">
        <v>3323</v>
      </c>
      <c r="J293" s="106" t="s">
        <v>3516</v>
      </c>
      <c r="K293" s="106"/>
      <c r="L293" s="106"/>
      <c r="M293" s="106">
        <v>22034</v>
      </c>
      <c r="N293" s="106" t="s">
        <v>3519</v>
      </c>
      <c r="O293" s="106">
        <v>396.23</v>
      </c>
      <c r="P293" s="107">
        <v>2580.6</v>
      </c>
      <c r="Q293" s="107">
        <v>1022511.14</v>
      </c>
      <c r="R293" s="106">
        <v>0</v>
      </c>
      <c r="S293" s="107">
        <v>0</v>
      </c>
      <c r="T293" s="107">
        <v>0</v>
      </c>
      <c r="U293" s="106" t="s">
        <v>739</v>
      </c>
      <c r="V293" s="106" t="s">
        <v>7</v>
      </c>
      <c r="W293" s="106" t="s">
        <v>61</v>
      </c>
      <c r="X293" s="108">
        <v>3263</v>
      </c>
      <c r="Y293" s="108">
        <v>1292898.49</v>
      </c>
      <c r="Z293" s="108">
        <v>270387.35199999996</v>
      </c>
      <c r="AA293" s="109" t="s">
        <v>4540</v>
      </c>
      <c r="AB293" s="109">
        <v>3070</v>
      </c>
      <c r="AC293" s="109" t="s">
        <v>4449</v>
      </c>
      <c r="AD293" s="109" t="s">
        <v>4539</v>
      </c>
      <c r="AE293" s="110" t="s">
        <v>507</v>
      </c>
      <c r="AF293" s="109"/>
      <c r="AG293" s="138">
        <v>34950</v>
      </c>
      <c r="AH293" s="138">
        <v>34989</v>
      </c>
      <c r="AI293" s="138" t="s">
        <v>4537</v>
      </c>
      <c r="AJ293" s="109">
        <v>5062846</v>
      </c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</row>
    <row r="294" spans="1:51" ht="153" x14ac:dyDescent="0.25">
      <c r="A294" s="106">
        <v>418</v>
      </c>
      <c r="B294" s="106" t="s">
        <v>1035</v>
      </c>
      <c r="C294" s="106" t="s">
        <v>171</v>
      </c>
      <c r="D294" s="106"/>
      <c r="E294" s="106" t="s">
        <v>540</v>
      </c>
      <c r="F294" s="106"/>
      <c r="G294" s="106"/>
      <c r="H294" s="106" t="s">
        <v>472</v>
      </c>
      <c r="I294" s="106" t="s">
        <v>3323</v>
      </c>
      <c r="J294" s="106" t="s">
        <v>3516</v>
      </c>
      <c r="K294" s="106"/>
      <c r="L294" s="106"/>
      <c r="M294" s="106">
        <v>22034</v>
      </c>
      <c r="N294" s="106" t="s">
        <v>3519</v>
      </c>
      <c r="O294" s="106">
        <v>378.22</v>
      </c>
      <c r="P294" s="107">
        <v>2580.6</v>
      </c>
      <c r="Q294" s="107">
        <v>976034.53</v>
      </c>
      <c r="R294" s="106">
        <v>0</v>
      </c>
      <c r="S294" s="107">
        <v>0</v>
      </c>
      <c r="T294" s="107">
        <v>0</v>
      </c>
      <c r="U294" s="106" t="s">
        <v>739</v>
      </c>
      <c r="V294" s="106" t="s">
        <v>7</v>
      </c>
      <c r="W294" s="106" t="s">
        <v>61</v>
      </c>
      <c r="X294" s="108">
        <v>3263</v>
      </c>
      <c r="Y294" s="108">
        <v>1234131.8600000001</v>
      </c>
      <c r="Z294" s="108">
        <v>258097.3280000001</v>
      </c>
      <c r="AA294" s="109" t="s">
        <v>4540</v>
      </c>
      <c r="AB294" s="109">
        <v>3070</v>
      </c>
      <c r="AC294" s="109" t="s">
        <v>4449</v>
      </c>
      <c r="AD294" s="109" t="s">
        <v>4539</v>
      </c>
      <c r="AE294" s="110" t="s">
        <v>507</v>
      </c>
      <c r="AF294" s="109"/>
      <c r="AG294" s="138">
        <v>34950</v>
      </c>
      <c r="AH294" s="138">
        <v>34989</v>
      </c>
      <c r="AI294" s="138" t="s">
        <v>4537</v>
      </c>
      <c r="AJ294" s="109">
        <v>5062846</v>
      </c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</row>
    <row r="295" spans="1:51" ht="153" x14ac:dyDescent="0.25">
      <c r="A295" s="106">
        <v>419</v>
      </c>
      <c r="B295" s="106" t="s">
        <v>1036</v>
      </c>
      <c r="C295" s="106" t="s">
        <v>171</v>
      </c>
      <c r="D295" s="106"/>
      <c r="E295" s="106" t="s">
        <v>540</v>
      </c>
      <c r="F295" s="106"/>
      <c r="G295" s="106"/>
      <c r="H295" s="106" t="s">
        <v>472</v>
      </c>
      <c r="I295" s="106" t="s">
        <v>3323</v>
      </c>
      <c r="J295" s="106" t="s">
        <v>3516</v>
      </c>
      <c r="K295" s="106"/>
      <c r="L295" s="106"/>
      <c r="M295" s="106">
        <v>22034</v>
      </c>
      <c r="N295" s="106" t="s">
        <v>3519</v>
      </c>
      <c r="O295" s="106">
        <v>427.44</v>
      </c>
      <c r="P295" s="107">
        <v>2580.6</v>
      </c>
      <c r="Q295" s="107">
        <v>1103051.6599999999</v>
      </c>
      <c r="R295" s="106">
        <v>0</v>
      </c>
      <c r="S295" s="107">
        <v>0</v>
      </c>
      <c r="T295" s="107">
        <v>0</v>
      </c>
      <c r="U295" s="106" t="s">
        <v>739</v>
      </c>
      <c r="V295" s="106" t="s">
        <v>7</v>
      </c>
      <c r="W295" s="106" t="s">
        <v>61</v>
      </c>
      <c r="X295" s="108">
        <v>3263</v>
      </c>
      <c r="Y295" s="108">
        <v>1394736.72</v>
      </c>
      <c r="Z295" s="108">
        <v>291685.0560000001</v>
      </c>
      <c r="AA295" s="109" t="s">
        <v>4540</v>
      </c>
      <c r="AB295" s="109">
        <v>3070</v>
      </c>
      <c r="AC295" s="109" t="s">
        <v>4449</v>
      </c>
      <c r="AD295" s="109" t="s">
        <v>4539</v>
      </c>
      <c r="AE295" s="110" t="s">
        <v>507</v>
      </c>
      <c r="AF295" s="109"/>
      <c r="AG295" s="138">
        <v>34950</v>
      </c>
      <c r="AH295" s="138">
        <v>34989</v>
      </c>
      <c r="AI295" s="138" t="s">
        <v>4537</v>
      </c>
      <c r="AJ295" s="109">
        <v>5062846</v>
      </c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</row>
    <row r="296" spans="1:51" ht="153" x14ac:dyDescent="0.25">
      <c r="A296" s="106">
        <v>420</v>
      </c>
      <c r="B296" s="106" t="s">
        <v>1037</v>
      </c>
      <c r="C296" s="106" t="s">
        <v>171</v>
      </c>
      <c r="D296" s="106"/>
      <c r="E296" s="106" t="s">
        <v>540</v>
      </c>
      <c r="F296" s="106"/>
      <c r="G296" s="106"/>
      <c r="H296" s="106" t="s">
        <v>472</v>
      </c>
      <c r="I296" s="106" t="s">
        <v>3323</v>
      </c>
      <c r="J296" s="106" t="s">
        <v>3516</v>
      </c>
      <c r="K296" s="106"/>
      <c r="L296" s="106"/>
      <c r="M296" s="106">
        <v>22034</v>
      </c>
      <c r="N296" s="106" t="s">
        <v>3519</v>
      </c>
      <c r="O296" s="106">
        <v>414.45</v>
      </c>
      <c r="P296" s="107">
        <v>2580.6</v>
      </c>
      <c r="Q296" s="107">
        <v>1069529.67</v>
      </c>
      <c r="R296" s="106">
        <v>0</v>
      </c>
      <c r="S296" s="107">
        <v>0</v>
      </c>
      <c r="T296" s="107">
        <v>0</v>
      </c>
      <c r="U296" s="106" t="s">
        <v>739</v>
      </c>
      <c r="V296" s="106" t="s">
        <v>7</v>
      </c>
      <c r="W296" s="106" t="s">
        <v>61</v>
      </c>
      <c r="X296" s="108">
        <v>3263</v>
      </c>
      <c r="Y296" s="108">
        <v>1352350.3499999999</v>
      </c>
      <c r="Z296" s="108">
        <v>282820.67999999993</v>
      </c>
      <c r="AA296" s="109" t="s">
        <v>4540</v>
      </c>
      <c r="AB296" s="109">
        <v>3070</v>
      </c>
      <c r="AC296" s="109" t="s">
        <v>4449</v>
      </c>
      <c r="AD296" s="109" t="s">
        <v>4539</v>
      </c>
      <c r="AE296" s="110" t="s">
        <v>507</v>
      </c>
      <c r="AF296" s="109"/>
      <c r="AG296" s="138">
        <v>34950</v>
      </c>
      <c r="AH296" s="138">
        <v>34989</v>
      </c>
      <c r="AI296" s="138" t="s">
        <v>4537</v>
      </c>
      <c r="AJ296" s="109">
        <v>5062846</v>
      </c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</row>
    <row r="297" spans="1:51" ht="153" x14ac:dyDescent="0.25">
      <c r="A297" s="106">
        <v>421</v>
      </c>
      <c r="B297" s="106" t="s">
        <v>1038</v>
      </c>
      <c r="C297" s="106" t="s">
        <v>171</v>
      </c>
      <c r="D297" s="106"/>
      <c r="E297" s="106" t="s">
        <v>540</v>
      </c>
      <c r="F297" s="106"/>
      <c r="G297" s="106"/>
      <c r="H297" s="106" t="s">
        <v>472</v>
      </c>
      <c r="I297" s="106" t="s">
        <v>3323</v>
      </c>
      <c r="J297" s="106" t="s">
        <v>3516</v>
      </c>
      <c r="K297" s="106"/>
      <c r="L297" s="106"/>
      <c r="M297" s="106">
        <v>22034</v>
      </c>
      <c r="N297" s="106" t="s">
        <v>3519</v>
      </c>
      <c r="O297" s="106">
        <v>304</v>
      </c>
      <c r="P297" s="107">
        <v>2580.6</v>
      </c>
      <c r="Q297" s="107">
        <v>784502.4</v>
      </c>
      <c r="R297" s="106">
        <v>0</v>
      </c>
      <c r="S297" s="107">
        <v>0</v>
      </c>
      <c r="T297" s="107">
        <v>0</v>
      </c>
      <c r="U297" s="106" t="s">
        <v>739</v>
      </c>
      <c r="V297" s="106" t="s">
        <v>7</v>
      </c>
      <c r="W297" s="106" t="s">
        <v>61</v>
      </c>
      <c r="X297" s="108">
        <v>3263</v>
      </c>
      <c r="Y297" s="108">
        <v>991952</v>
      </c>
      <c r="Z297" s="108">
        <v>207449.59999999998</v>
      </c>
      <c r="AA297" s="109" t="s">
        <v>4540</v>
      </c>
      <c r="AB297" s="109">
        <v>3070</v>
      </c>
      <c r="AC297" s="109" t="s">
        <v>4449</v>
      </c>
      <c r="AD297" s="109" t="s">
        <v>4539</v>
      </c>
      <c r="AE297" s="110" t="s">
        <v>507</v>
      </c>
      <c r="AF297" s="109"/>
      <c r="AG297" s="138">
        <v>34950</v>
      </c>
      <c r="AH297" s="138">
        <v>34989</v>
      </c>
      <c r="AI297" s="138" t="s">
        <v>4537</v>
      </c>
      <c r="AJ297" s="109">
        <v>5062846</v>
      </c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</row>
    <row r="298" spans="1:51" ht="153" x14ac:dyDescent="0.25">
      <c r="A298" s="106">
        <v>422</v>
      </c>
      <c r="B298" s="106" t="s">
        <v>1039</v>
      </c>
      <c r="C298" s="106" t="s">
        <v>171</v>
      </c>
      <c r="D298" s="106"/>
      <c r="E298" s="106" t="s">
        <v>540</v>
      </c>
      <c r="F298" s="106"/>
      <c r="G298" s="106"/>
      <c r="H298" s="106" t="s">
        <v>472</v>
      </c>
      <c r="I298" s="106" t="s">
        <v>3323</v>
      </c>
      <c r="J298" s="106" t="s">
        <v>3516</v>
      </c>
      <c r="K298" s="106"/>
      <c r="L298" s="106"/>
      <c r="M298" s="106">
        <v>22034</v>
      </c>
      <c r="N298" s="106" t="s">
        <v>3519</v>
      </c>
      <c r="O298" s="106">
        <v>304</v>
      </c>
      <c r="P298" s="107">
        <v>2580.6</v>
      </c>
      <c r="Q298" s="107">
        <v>784502.4</v>
      </c>
      <c r="R298" s="106">
        <v>0</v>
      </c>
      <c r="S298" s="107">
        <v>0</v>
      </c>
      <c r="T298" s="107">
        <v>0</v>
      </c>
      <c r="U298" s="106" t="s">
        <v>739</v>
      </c>
      <c r="V298" s="106" t="s">
        <v>7</v>
      </c>
      <c r="W298" s="106" t="s">
        <v>61</v>
      </c>
      <c r="X298" s="108">
        <v>3263</v>
      </c>
      <c r="Y298" s="108">
        <v>991952</v>
      </c>
      <c r="Z298" s="108">
        <v>207449.59999999998</v>
      </c>
      <c r="AA298" s="109" t="s">
        <v>4540</v>
      </c>
      <c r="AB298" s="109">
        <v>3070</v>
      </c>
      <c r="AC298" s="109" t="s">
        <v>4449</v>
      </c>
      <c r="AD298" s="109" t="s">
        <v>4539</v>
      </c>
      <c r="AE298" s="110" t="s">
        <v>507</v>
      </c>
      <c r="AF298" s="109"/>
      <c r="AG298" s="138">
        <v>34950</v>
      </c>
      <c r="AH298" s="138">
        <v>34989</v>
      </c>
      <c r="AI298" s="138" t="s">
        <v>4537</v>
      </c>
      <c r="AJ298" s="109">
        <v>5062846</v>
      </c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</row>
    <row r="299" spans="1:51" ht="153" x14ac:dyDescent="0.25">
      <c r="A299" s="106">
        <v>423</v>
      </c>
      <c r="B299" s="106" t="s">
        <v>1040</v>
      </c>
      <c r="C299" s="106" t="s">
        <v>171</v>
      </c>
      <c r="D299" s="106"/>
      <c r="E299" s="106" t="s">
        <v>540</v>
      </c>
      <c r="F299" s="106"/>
      <c r="G299" s="106"/>
      <c r="H299" s="106" t="s">
        <v>472</v>
      </c>
      <c r="I299" s="106" t="s">
        <v>3323</v>
      </c>
      <c r="J299" s="106" t="s">
        <v>3516</v>
      </c>
      <c r="K299" s="106"/>
      <c r="L299" s="106"/>
      <c r="M299" s="106">
        <v>22034</v>
      </c>
      <c r="N299" s="106" t="s">
        <v>3519</v>
      </c>
      <c r="O299" s="106">
        <v>304</v>
      </c>
      <c r="P299" s="107">
        <v>2580.6</v>
      </c>
      <c r="Q299" s="107">
        <v>784502.4</v>
      </c>
      <c r="R299" s="106">
        <v>0</v>
      </c>
      <c r="S299" s="107">
        <v>0</v>
      </c>
      <c r="T299" s="107">
        <v>0</v>
      </c>
      <c r="U299" s="106" t="s">
        <v>739</v>
      </c>
      <c r="V299" s="106" t="s">
        <v>7</v>
      </c>
      <c r="W299" s="106" t="s">
        <v>61</v>
      </c>
      <c r="X299" s="108">
        <v>3263</v>
      </c>
      <c r="Y299" s="108">
        <v>991952</v>
      </c>
      <c r="Z299" s="108">
        <v>207449.59999999998</v>
      </c>
      <c r="AA299" s="109" t="s">
        <v>4540</v>
      </c>
      <c r="AB299" s="109">
        <v>3070</v>
      </c>
      <c r="AC299" s="109" t="s">
        <v>4449</v>
      </c>
      <c r="AD299" s="109" t="s">
        <v>4539</v>
      </c>
      <c r="AE299" s="110" t="s">
        <v>507</v>
      </c>
      <c r="AF299" s="109"/>
      <c r="AG299" s="138">
        <v>34950</v>
      </c>
      <c r="AH299" s="138">
        <v>34989</v>
      </c>
      <c r="AI299" s="138" t="s">
        <v>4537</v>
      </c>
      <c r="AJ299" s="109">
        <v>5062846</v>
      </c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</row>
    <row r="300" spans="1:51" ht="25.5" x14ac:dyDescent="0.25">
      <c r="A300" s="106">
        <v>424</v>
      </c>
      <c r="B300" s="106" t="s">
        <v>1041</v>
      </c>
      <c r="C300" s="106" t="s">
        <v>171</v>
      </c>
      <c r="D300" s="106"/>
      <c r="E300" s="106" t="s">
        <v>540</v>
      </c>
      <c r="F300" s="106"/>
      <c r="G300" s="106"/>
      <c r="H300" s="106" t="s">
        <v>472</v>
      </c>
      <c r="I300" s="106"/>
      <c r="J300" s="106"/>
      <c r="K300" s="106"/>
      <c r="L300" s="106"/>
      <c r="M300" s="106">
        <v>22034</v>
      </c>
      <c r="N300" s="106" t="s">
        <v>3519</v>
      </c>
      <c r="O300" s="106">
        <v>54250</v>
      </c>
      <c r="P300" s="107">
        <v>2580.6</v>
      </c>
      <c r="Q300" s="107">
        <v>139997550</v>
      </c>
      <c r="R300" s="106">
        <v>0</v>
      </c>
      <c r="S300" s="107">
        <v>0</v>
      </c>
      <c r="T300" s="107">
        <v>0</v>
      </c>
      <c r="U300" s="106" t="s">
        <v>743</v>
      </c>
      <c r="V300" s="106" t="s">
        <v>7</v>
      </c>
      <c r="W300" s="106" t="s">
        <v>63</v>
      </c>
      <c r="X300" s="108"/>
      <c r="Y300" s="108">
        <v>0</v>
      </c>
      <c r="Z300" s="108"/>
      <c r="AA300" s="109" t="s">
        <v>4435</v>
      </c>
      <c r="AB300" s="109">
        <v>3070</v>
      </c>
      <c r="AC300" s="109"/>
      <c r="AD300" s="109"/>
      <c r="AE300" s="110" t="s">
        <v>4436</v>
      </c>
      <c r="AF300" s="109"/>
      <c r="AG300" s="138">
        <v>34950</v>
      </c>
      <c r="AH300" s="138">
        <v>34989</v>
      </c>
      <c r="AI300" s="138" t="s">
        <v>4537</v>
      </c>
      <c r="AJ300" s="109">
        <v>5062846</v>
      </c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</row>
    <row r="301" spans="1:51" ht="25.5" x14ac:dyDescent="0.25">
      <c r="A301" s="106">
        <v>426</v>
      </c>
      <c r="B301" s="106" t="s">
        <v>817</v>
      </c>
      <c r="C301" s="106" t="s">
        <v>172</v>
      </c>
      <c r="D301" s="106"/>
      <c r="E301" s="106" t="s">
        <v>540</v>
      </c>
      <c r="F301" s="106"/>
      <c r="G301" s="106"/>
      <c r="H301" s="106" t="s">
        <v>467</v>
      </c>
      <c r="I301" s="106"/>
      <c r="J301" s="106"/>
      <c r="K301" s="106"/>
      <c r="L301" s="106"/>
      <c r="M301" s="106">
        <v>22205</v>
      </c>
      <c r="N301" s="106" t="s">
        <v>3523</v>
      </c>
      <c r="O301" s="106">
        <v>13736.88</v>
      </c>
      <c r="P301" s="107">
        <v>904.2</v>
      </c>
      <c r="Q301" s="107">
        <v>12420886.9</v>
      </c>
      <c r="R301" s="106">
        <v>0</v>
      </c>
      <c r="S301" s="107">
        <v>0</v>
      </c>
      <c r="T301" s="107">
        <v>0</v>
      </c>
      <c r="U301" s="106" t="s">
        <v>743</v>
      </c>
      <c r="V301" s="106" t="s">
        <v>7</v>
      </c>
      <c r="W301" s="106" t="s">
        <v>63</v>
      </c>
      <c r="X301" s="108"/>
      <c r="Y301" s="108">
        <v>0</v>
      </c>
      <c r="Z301" s="108"/>
      <c r="AA301" s="109" t="s">
        <v>4435</v>
      </c>
      <c r="AB301" s="109">
        <v>6046</v>
      </c>
      <c r="AC301" s="109"/>
      <c r="AD301" s="109"/>
      <c r="AE301" s="110" t="s">
        <v>4436</v>
      </c>
      <c r="AF301" s="109"/>
      <c r="AG301" s="138">
        <v>35937</v>
      </c>
      <c r="AH301" s="138">
        <v>35982</v>
      </c>
      <c r="AI301" s="138" t="s">
        <v>4541</v>
      </c>
      <c r="AJ301" s="109">
        <v>5143946</v>
      </c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</row>
    <row r="302" spans="1:51" ht="25.5" x14ac:dyDescent="0.25">
      <c r="A302" s="106">
        <v>427</v>
      </c>
      <c r="B302" s="106" t="s">
        <v>1042</v>
      </c>
      <c r="C302" s="106" t="s">
        <v>162</v>
      </c>
      <c r="D302" s="106"/>
      <c r="E302" s="106" t="s">
        <v>540</v>
      </c>
      <c r="F302" s="106"/>
      <c r="G302" s="106"/>
      <c r="H302" s="106" t="s">
        <v>509</v>
      </c>
      <c r="I302" s="106" t="s">
        <v>3324</v>
      </c>
      <c r="J302" s="106" t="s">
        <v>3475</v>
      </c>
      <c r="K302" s="106"/>
      <c r="L302" s="106"/>
      <c r="M302" s="106">
        <v>22000</v>
      </c>
      <c r="N302" s="106" t="s">
        <v>162</v>
      </c>
      <c r="O302" s="106">
        <v>756.92</v>
      </c>
      <c r="P302" s="107">
        <v>804.1</v>
      </c>
      <c r="Q302" s="107">
        <v>608639.37</v>
      </c>
      <c r="R302" s="106">
        <v>0</v>
      </c>
      <c r="S302" s="107">
        <v>0</v>
      </c>
      <c r="T302" s="107">
        <v>0</v>
      </c>
      <c r="U302" s="106" t="s">
        <v>741</v>
      </c>
      <c r="V302" s="106" t="s">
        <v>8</v>
      </c>
      <c r="W302" s="106" t="s">
        <v>62</v>
      </c>
      <c r="X302" s="108">
        <v>1325</v>
      </c>
      <c r="Y302" s="108">
        <v>1002919</v>
      </c>
      <c r="Z302" s="108">
        <v>394279.62800000003</v>
      </c>
      <c r="AA302" s="109"/>
      <c r="AB302" s="109">
        <v>6091</v>
      </c>
      <c r="AC302" s="109"/>
      <c r="AD302" s="109"/>
      <c r="AE302" s="110" t="s">
        <v>473</v>
      </c>
      <c r="AF302" s="109" t="s">
        <v>4462</v>
      </c>
      <c r="AG302" s="138">
        <v>35804</v>
      </c>
      <c r="AH302" s="138">
        <v>35818</v>
      </c>
      <c r="AI302" s="138">
        <v>35822</v>
      </c>
      <c r="AJ302" s="109">
        <v>5128153</v>
      </c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</row>
    <row r="303" spans="1:51" ht="25.5" x14ac:dyDescent="0.25">
      <c r="A303" s="106">
        <v>429</v>
      </c>
      <c r="B303" s="106" t="s">
        <v>1043</v>
      </c>
      <c r="C303" s="106" t="s">
        <v>173</v>
      </c>
      <c r="D303" s="106"/>
      <c r="E303" s="106" t="s">
        <v>540</v>
      </c>
      <c r="F303" s="106"/>
      <c r="G303" s="106"/>
      <c r="H303" s="106" t="s">
        <v>465</v>
      </c>
      <c r="I303" s="106" t="s">
        <v>3323</v>
      </c>
      <c r="J303" s="106" t="s">
        <v>3524</v>
      </c>
      <c r="K303" s="106">
        <v>8401</v>
      </c>
      <c r="L303" s="106"/>
      <c r="M303" s="106">
        <v>22000</v>
      </c>
      <c r="N303" s="106" t="s">
        <v>173</v>
      </c>
      <c r="O303" s="106">
        <v>35169.17</v>
      </c>
      <c r="P303" s="107">
        <v>635.79999999999995</v>
      </c>
      <c r="Q303" s="107">
        <v>22360558.289999999</v>
      </c>
      <c r="R303" s="106">
        <v>0</v>
      </c>
      <c r="S303" s="107">
        <v>0</v>
      </c>
      <c r="T303" s="107">
        <v>0</v>
      </c>
      <c r="U303" s="106" t="s">
        <v>797</v>
      </c>
      <c r="V303" s="106" t="s">
        <v>7</v>
      </c>
      <c r="W303" s="106" t="s">
        <v>67</v>
      </c>
      <c r="X303" s="108">
        <v>1232</v>
      </c>
      <c r="Y303" s="108">
        <v>43328417.439999998</v>
      </c>
      <c r="Z303" s="108">
        <v>20967859.153999999</v>
      </c>
      <c r="AA303" s="109"/>
      <c r="AB303" s="109">
        <v>2084</v>
      </c>
      <c r="AC303" s="109"/>
      <c r="AD303" s="109"/>
      <c r="AE303" s="110" t="s">
        <v>516</v>
      </c>
      <c r="AF303" s="109"/>
      <c r="AG303" s="138">
        <v>36042</v>
      </c>
      <c r="AH303" s="138">
        <v>36069</v>
      </c>
      <c r="AI303" s="138">
        <v>36070</v>
      </c>
      <c r="AJ303" s="109">
        <v>5151188</v>
      </c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</row>
    <row r="304" spans="1:51" ht="25.5" x14ac:dyDescent="0.25">
      <c r="A304" s="106">
        <v>430</v>
      </c>
      <c r="B304" s="106" t="s">
        <v>1044</v>
      </c>
      <c r="C304" s="106" t="s">
        <v>173</v>
      </c>
      <c r="D304" s="106"/>
      <c r="E304" s="106" t="s">
        <v>540</v>
      </c>
      <c r="F304" s="106"/>
      <c r="G304" s="106"/>
      <c r="H304" s="106" t="s">
        <v>465</v>
      </c>
      <c r="I304" s="106" t="s">
        <v>3323</v>
      </c>
      <c r="J304" s="106" t="s">
        <v>3524</v>
      </c>
      <c r="K304" s="106"/>
      <c r="L304" s="106"/>
      <c r="M304" s="106">
        <v>22000</v>
      </c>
      <c r="N304" s="106" t="s">
        <v>173</v>
      </c>
      <c r="O304" s="106">
        <v>6480.7</v>
      </c>
      <c r="P304" s="107">
        <v>635.79999999999995</v>
      </c>
      <c r="Q304" s="107">
        <v>4120429.06</v>
      </c>
      <c r="R304" s="106">
        <v>0</v>
      </c>
      <c r="S304" s="107">
        <v>0</v>
      </c>
      <c r="T304" s="107">
        <v>0</v>
      </c>
      <c r="U304" s="106" t="s">
        <v>797</v>
      </c>
      <c r="V304" s="106" t="s">
        <v>7</v>
      </c>
      <c r="W304" s="106" t="s">
        <v>67</v>
      </c>
      <c r="X304" s="108">
        <v>1232</v>
      </c>
      <c r="Y304" s="108">
        <v>7984222.3999999994</v>
      </c>
      <c r="Z304" s="108">
        <v>3863793.34</v>
      </c>
      <c r="AA304" s="109"/>
      <c r="AB304" s="109">
        <v>2084</v>
      </c>
      <c r="AC304" s="109"/>
      <c r="AD304" s="109"/>
      <c r="AE304" s="110" t="s">
        <v>516</v>
      </c>
      <c r="AF304" s="109"/>
      <c r="AG304" s="138">
        <v>36042</v>
      </c>
      <c r="AH304" s="138">
        <v>36069</v>
      </c>
      <c r="AI304" s="138">
        <v>36070</v>
      </c>
      <c r="AJ304" s="109">
        <v>5151188</v>
      </c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</row>
    <row r="305" spans="1:51" ht="25.5" x14ac:dyDescent="0.25">
      <c r="A305" s="106">
        <v>431</v>
      </c>
      <c r="B305" s="106" t="s">
        <v>1045</v>
      </c>
      <c r="C305" s="106" t="s">
        <v>173</v>
      </c>
      <c r="D305" s="106"/>
      <c r="E305" s="106" t="s">
        <v>540</v>
      </c>
      <c r="F305" s="106"/>
      <c r="G305" s="106"/>
      <c r="H305" s="106" t="s">
        <v>465</v>
      </c>
      <c r="I305" s="106" t="s">
        <v>3325</v>
      </c>
      <c r="J305" s="106" t="s">
        <v>3525</v>
      </c>
      <c r="K305" s="106"/>
      <c r="L305" s="106"/>
      <c r="M305" s="106">
        <v>22000</v>
      </c>
      <c r="N305" s="106" t="s">
        <v>173</v>
      </c>
      <c r="O305" s="106">
        <v>1405.44</v>
      </c>
      <c r="P305" s="107">
        <v>635.79999999999995</v>
      </c>
      <c r="Q305" s="107">
        <v>893578.75</v>
      </c>
      <c r="R305" s="106">
        <v>0</v>
      </c>
      <c r="S305" s="107">
        <v>0</v>
      </c>
      <c r="T305" s="107">
        <v>0</v>
      </c>
      <c r="U305" s="106" t="s">
        <v>797</v>
      </c>
      <c r="V305" s="106" t="s">
        <v>7</v>
      </c>
      <c r="W305" s="106" t="s">
        <v>67</v>
      </c>
      <c r="X305" s="108">
        <v>1232</v>
      </c>
      <c r="Y305" s="108">
        <v>1731502.0800000001</v>
      </c>
      <c r="Z305" s="108">
        <v>837923.3280000001</v>
      </c>
      <c r="AA305" s="109"/>
      <c r="AB305" s="109">
        <v>2084</v>
      </c>
      <c r="AC305" s="109"/>
      <c r="AD305" s="109"/>
      <c r="AE305" s="110" t="s">
        <v>516</v>
      </c>
      <c r="AF305" s="109"/>
      <c r="AG305" s="138">
        <v>36042</v>
      </c>
      <c r="AH305" s="138">
        <v>36069</v>
      </c>
      <c r="AI305" s="138">
        <v>36070</v>
      </c>
      <c r="AJ305" s="109">
        <v>5151188</v>
      </c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</row>
    <row r="306" spans="1:51" ht="25.5" x14ac:dyDescent="0.25">
      <c r="A306" s="106">
        <v>432</v>
      </c>
      <c r="B306" s="106" t="s">
        <v>1046</v>
      </c>
      <c r="C306" s="106" t="s">
        <v>173</v>
      </c>
      <c r="D306" s="106"/>
      <c r="E306" s="106" t="s">
        <v>540</v>
      </c>
      <c r="F306" s="106"/>
      <c r="G306" s="106"/>
      <c r="H306" s="106" t="s">
        <v>465</v>
      </c>
      <c r="I306" s="106" t="s">
        <v>3328</v>
      </c>
      <c r="J306" s="106" t="s">
        <v>3526</v>
      </c>
      <c r="K306" s="106"/>
      <c r="L306" s="106"/>
      <c r="M306" s="106">
        <v>22000</v>
      </c>
      <c r="N306" s="106" t="s">
        <v>173</v>
      </c>
      <c r="O306" s="106">
        <v>10792.8</v>
      </c>
      <c r="P306" s="107">
        <v>635.79999999999995</v>
      </c>
      <c r="Q306" s="107">
        <v>6862062.2400000002</v>
      </c>
      <c r="R306" s="106">
        <v>0</v>
      </c>
      <c r="S306" s="107">
        <v>0</v>
      </c>
      <c r="T306" s="107">
        <v>0</v>
      </c>
      <c r="U306" s="106" t="s">
        <v>797</v>
      </c>
      <c r="V306" s="106" t="s">
        <v>7</v>
      </c>
      <c r="W306" s="106" t="s">
        <v>67</v>
      </c>
      <c r="X306" s="108">
        <v>1232</v>
      </c>
      <c r="Y306" s="108">
        <v>13296729.6</v>
      </c>
      <c r="Z306" s="108">
        <v>6434667.3600000003</v>
      </c>
      <c r="AA306" s="109"/>
      <c r="AB306" s="109">
        <v>2084</v>
      </c>
      <c r="AC306" s="109"/>
      <c r="AD306" s="109"/>
      <c r="AE306" s="110" t="s">
        <v>516</v>
      </c>
      <c r="AF306" s="109"/>
      <c r="AG306" s="138">
        <v>36042</v>
      </c>
      <c r="AH306" s="138">
        <v>36069</v>
      </c>
      <c r="AI306" s="138">
        <v>36070</v>
      </c>
      <c r="AJ306" s="109">
        <v>5151188</v>
      </c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</row>
    <row r="307" spans="1:51" ht="25.5" x14ac:dyDescent="0.25">
      <c r="A307" s="106">
        <v>433</v>
      </c>
      <c r="B307" s="106" t="s">
        <v>1047</v>
      </c>
      <c r="C307" s="106" t="s">
        <v>173</v>
      </c>
      <c r="D307" s="106"/>
      <c r="E307" s="106" t="s">
        <v>540</v>
      </c>
      <c r="F307" s="106"/>
      <c r="G307" s="106"/>
      <c r="H307" s="106" t="s">
        <v>465</v>
      </c>
      <c r="I307" s="106" t="s">
        <v>3324</v>
      </c>
      <c r="J307" s="106" t="s">
        <v>3526</v>
      </c>
      <c r="K307" s="106"/>
      <c r="L307" s="106"/>
      <c r="M307" s="106">
        <v>22000</v>
      </c>
      <c r="N307" s="106" t="s">
        <v>173</v>
      </c>
      <c r="O307" s="106">
        <v>21795.72</v>
      </c>
      <c r="P307" s="107">
        <v>635.79999999999995</v>
      </c>
      <c r="Q307" s="107">
        <v>13857718.779999999</v>
      </c>
      <c r="R307" s="106">
        <v>0</v>
      </c>
      <c r="S307" s="107">
        <v>0</v>
      </c>
      <c r="T307" s="107">
        <v>0</v>
      </c>
      <c r="U307" s="106" t="s">
        <v>797</v>
      </c>
      <c r="V307" s="106" t="s">
        <v>7</v>
      </c>
      <c r="W307" s="106" t="s">
        <v>67</v>
      </c>
      <c r="X307" s="108">
        <v>1232</v>
      </c>
      <c r="Y307" s="108">
        <v>26852327.040000003</v>
      </c>
      <c r="Z307" s="108">
        <v>12994608.264000002</v>
      </c>
      <c r="AA307" s="109"/>
      <c r="AB307" s="109">
        <v>2084</v>
      </c>
      <c r="AC307" s="109"/>
      <c r="AD307" s="109"/>
      <c r="AE307" s="110" t="s">
        <v>516</v>
      </c>
      <c r="AF307" s="109"/>
      <c r="AG307" s="138">
        <v>36042</v>
      </c>
      <c r="AH307" s="138">
        <v>36069</v>
      </c>
      <c r="AI307" s="138">
        <v>36070</v>
      </c>
      <c r="AJ307" s="109">
        <v>5348553</v>
      </c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</row>
    <row r="308" spans="1:51" ht="25.5" x14ac:dyDescent="0.25">
      <c r="A308" s="106">
        <v>434</v>
      </c>
      <c r="B308" s="106" t="s">
        <v>1048</v>
      </c>
      <c r="C308" s="106" t="s">
        <v>173</v>
      </c>
      <c r="D308" s="106"/>
      <c r="E308" s="106" t="s">
        <v>540</v>
      </c>
      <c r="F308" s="106"/>
      <c r="G308" s="106"/>
      <c r="H308" s="106" t="s">
        <v>465</v>
      </c>
      <c r="I308" s="106" t="s">
        <v>3324</v>
      </c>
      <c r="J308" s="106" t="s">
        <v>3526</v>
      </c>
      <c r="K308" s="106"/>
      <c r="L308" s="106"/>
      <c r="M308" s="106">
        <v>22000</v>
      </c>
      <c r="N308" s="106" t="s">
        <v>173</v>
      </c>
      <c r="O308" s="106">
        <v>2555.2600000000002</v>
      </c>
      <c r="P308" s="107">
        <v>635.79999999999995</v>
      </c>
      <c r="Q308" s="107">
        <v>1624634.31</v>
      </c>
      <c r="R308" s="106">
        <v>0</v>
      </c>
      <c r="S308" s="107">
        <v>0</v>
      </c>
      <c r="T308" s="107">
        <v>0</v>
      </c>
      <c r="U308" s="106" t="s">
        <v>797</v>
      </c>
      <c r="V308" s="106" t="s">
        <v>7</v>
      </c>
      <c r="W308" s="106" t="s">
        <v>67</v>
      </c>
      <c r="X308" s="108">
        <v>1232</v>
      </c>
      <c r="Y308" s="108">
        <v>3148080.3200000003</v>
      </c>
      <c r="Z308" s="108">
        <v>1523446.0120000003</v>
      </c>
      <c r="AA308" s="109"/>
      <c r="AB308" s="109">
        <v>2084</v>
      </c>
      <c r="AC308" s="109"/>
      <c r="AD308" s="109"/>
      <c r="AE308" s="110" t="s">
        <v>516</v>
      </c>
      <c r="AF308" s="109"/>
      <c r="AG308" s="138">
        <v>36042</v>
      </c>
      <c r="AH308" s="138">
        <v>36069</v>
      </c>
      <c r="AI308" s="138">
        <v>36070</v>
      </c>
      <c r="AJ308" s="109">
        <v>5348553</v>
      </c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</row>
    <row r="309" spans="1:51" ht="25.5" x14ac:dyDescent="0.25">
      <c r="A309" s="106">
        <v>435</v>
      </c>
      <c r="B309" s="106" t="s">
        <v>1049</v>
      </c>
      <c r="C309" s="106" t="s">
        <v>173</v>
      </c>
      <c r="D309" s="106"/>
      <c r="E309" s="106" t="s">
        <v>540</v>
      </c>
      <c r="F309" s="106"/>
      <c r="G309" s="106"/>
      <c r="H309" s="106" t="s">
        <v>465</v>
      </c>
      <c r="I309" s="106" t="s">
        <v>3324</v>
      </c>
      <c r="J309" s="106" t="s">
        <v>3526</v>
      </c>
      <c r="K309" s="106"/>
      <c r="L309" s="106"/>
      <c r="M309" s="106">
        <v>22000</v>
      </c>
      <c r="N309" s="106" t="s">
        <v>173</v>
      </c>
      <c r="O309" s="106">
        <v>442.25</v>
      </c>
      <c r="P309" s="107">
        <v>635.79999999999995</v>
      </c>
      <c r="Q309" s="107">
        <v>281182.55</v>
      </c>
      <c r="R309" s="106">
        <v>0</v>
      </c>
      <c r="S309" s="107">
        <v>0</v>
      </c>
      <c r="T309" s="107">
        <v>0</v>
      </c>
      <c r="U309" s="106" t="s">
        <v>797</v>
      </c>
      <c r="V309" s="106" t="s">
        <v>7</v>
      </c>
      <c r="W309" s="106" t="s">
        <v>67</v>
      </c>
      <c r="X309" s="108">
        <v>1232</v>
      </c>
      <c r="Y309" s="108">
        <v>544852</v>
      </c>
      <c r="Z309" s="108">
        <v>263669.45</v>
      </c>
      <c r="AA309" s="109"/>
      <c r="AB309" s="109">
        <v>2084</v>
      </c>
      <c r="AC309" s="109"/>
      <c r="AD309" s="109"/>
      <c r="AE309" s="110" t="s">
        <v>516</v>
      </c>
      <c r="AF309" s="109"/>
      <c r="AG309" s="138">
        <v>36042</v>
      </c>
      <c r="AH309" s="138">
        <v>36069</v>
      </c>
      <c r="AI309" s="138">
        <v>36070</v>
      </c>
      <c r="AJ309" s="109">
        <v>5151188</v>
      </c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</row>
    <row r="310" spans="1:51" ht="25.5" x14ac:dyDescent="0.25">
      <c r="A310" s="106">
        <v>436</v>
      </c>
      <c r="B310" s="106" t="s">
        <v>1050</v>
      </c>
      <c r="C310" s="106" t="s">
        <v>173</v>
      </c>
      <c r="D310" s="106"/>
      <c r="E310" s="106" t="s">
        <v>540</v>
      </c>
      <c r="F310" s="106"/>
      <c r="G310" s="106"/>
      <c r="H310" s="106" t="s">
        <v>465</v>
      </c>
      <c r="I310" s="106" t="s">
        <v>3324</v>
      </c>
      <c r="J310" s="106" t="s">
        <v>3526</v>
      </c>
      <c r="K310" s="106"/>
      <c r="L310" s="106"/>
      <c r="M310" s="106">
        <v>22637</v>
      </c>
      <c r="N310" s="106" t="s">
        <v>173</v>
      </c>
      <c r="O310" s="106">
        <v>2099.09</v>
      </c>
      <c r="P310" s="107">
        <v>635.79999999999995</v>
      </c>
      <c r="Q310" s="107">
        <v>1334601.42</v>
      </c>
      <c r="R310" s="106">
        <v>0</v>
      </c>
      <c r="S310" s="107">
        <v>0</v>
      </c>
      <c r="T310" s="107">
        <v>0</v>
      </c>
      <c r="U310" s="106" t="s">
        <v>797</v>
      </c>
      <c r="V310" s="106" t="s">
        <v>7</v>
      </c>
      <c r="W310" s="106" t="s">
        <v>67</v>
      </c>
      <c r="X310" s="108">
        <v>1232</v>
      </c>
      <c r="Y310" s="108">
        <v>2586078.8800000004</v>
      </c>
      <c r="Z310" s="108">
        <v>1251477.4580000003</v>
      </c>
      <c r="AA310" s="109"/>
      <c r="AB310" s="109">
        <v>2084</v>
      </c>
      <c r="AC310" s="109"/>
      <c r="AD310" s="109"/>
      <c r="AE310" s="110" t="s">
        <v>516</v>
      </c>
      <c r="AF310" s="109"/>
      <c r="AG310" s="138">
        <v>36042</v>
      </c>
      <c r="AH310" s="138">
        <v>36069</v>
      </c>
      <c r="AI310" s="138">
        <v>36070</v>
      </c>
      <c r="AJ310" s="109">
        <v>5151188</v>
      </c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</row>
    <row r="311" spans="1:51" ht="25.5" x14ac:dyDescent="0.25">
      <c r="A311" s="106">
        <v>437</v>
      </c>
      <c r="B311" s="106" t="s">
        <v>1051</v>
      </c>
      <c r="C311" s="106" t="s">
        <v>173</v>
      </c>
      <c r="D311" s="106"/>
      <c r="E311" s="106" t="s">
        <v>540</v>
      </c>
      <c r="F311" s="106"/>
      <c r="G311" s="106"/>
      <c r="H311" s="106" t="s">
        <v>465</v>
      </c>
      <c r="I311" s="106" t="s">
        <v>3324</v>
      </c>
      <c r="J311" s="106" t="s">
        <v>3526</v>
      </c>
      <c r="K311" s="106"/>
      <c r="L311" s="106"/>
      <c r="M311" s="106">
        <v>22000</v>
      </c>
      <c r="N311" s="106" t="s">
        <v>173</v>
      </c>
      <c r="O311" s="106">
        <v>2210.5300000000002</v>
      </c>
      <c r="P311" s="107">
        <v>635.79999999999995</v>
      </c>
      <c r="Q311" s="107">
        <v>1405454.97</v>
      </c>
      <c r="R311" s="106">
        <v>0</v>
      </c>
      <c r="S311" s="107">
        <v>0</v>
      </c>
      <c r="T311" s="107">
        <v>0</v>
      </c>
      <c r="U311" s="106" t="s">
        <v>797</v>
      </c>
      <c r="V311" s="106" t="s">
        <v>7</v>
      </c>
      <c r="W311" s="106" t="s">
        <v>67</v>
      </c>
      <c r="X311" s="108">
        <v>1232</v>
      </c>
      <c r="Y311" s="108">
        <v>2723372.9600000004</v>
      </c>
      <c r="Z311" s="108">
        <v>1317917.9860000005</v>
      </c>
      <c r="AA311" s="109"/>
      <c r="AB311" s="109">
        <v>2084</v>
      </c>
      <c r="AC311" s="109"/>
      <c r="AD311" s="109"/>
      <c r="AE311" s="110" t="s">
        <v>516</v>
      </c>
      <c r="AF311" s="109"/>
      <c r="AG311" s="138">
        <v>36042</v>
      </c>
      <c r="AH311" s="138">
        <v>36069</v>
      </c>
      <c r="AI311" s="138">
        <v>36070</v>
      </c>
      <c r="AJ311" s="109">
        <v>5151188</v>
      </c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</row>
    <row r="312" spans="1:51" ht="25.5" x14ac:dyDescent="0.25">
      <c r="A312" s="106">
        <v>438</v>
      </c>
      <c r="B312" s="106" t="s">
        <v>1052</v>
      </c>
      <c r="C312" s="106" t="s">
        <v>173</v>
      </c>
      <c r="D312" s="106"/>
      <c r="E312" s="106" t="s">
        <v>565</v>
      </c>
      <c r="F312" s="106"/>
      <c r="G312" s="106" t="s">
        <v>711</v>
      </c>
      <c r="H312" s="106" t="s">
        <v>465</v>
      </c>
      <c r="I312" s="106" t="s">
        <v>3324</v>
      </c>
      <c r="J312" s="106" t="s">
        <v>3526</v>
      </c>
      <c r="K312" s="106"/>
      <c r="L312" s="106"/>
      <c r="M312" s="106">
        <v>22000</v>
      </c>
      <c r="N312" s="106" t="s">
        <v>173</v>
      </c>
      <c r="O312" s="106">
        <v>4330.87</v>
      </c>
      <c r="P312" s="107">
        <v>635.79999999999995</v>
      </c>
      <c r="Q312" s="107">
        <v>2753567.15</v>
      </c>
      <c r="R312" s="106">
        <v>0</v>
      </c>
      <c r="S312" s="107">
        <v>0</v>
      </c>
      <c r="T312" s="107">
        <v>0</v>
      </c>
      <c r="U312" s="106" t="s">
        <v>797</v>
      </c>
      <c r="V312" s="106" t="s">
        <v>7</v>
      </c>
      <c r="W312" s="106" t="s">
        <v>67</v>
      </c>
      <c r="X312" s="108">
        <v>1232</v>
      </c>
      <c r="Y312" s="108">
        <v>5335631.84</v>
      </c>
      <c r="Z312" s="108">
        <v>2582064.6940000001</v>
      </c>
      <c r="AA312" s="109"/>
      <c r="AB312" s="109">
        <v>2084</v>
      </c>
      <c r="AC312" s="109"/>
      <c r="AD312" s="109"/>
      <c r="AE312" s="110" t="s">
        <v>516</v>
      </c>
      <c r="AF312" s="109"/>
      <c r="AG312" s="138">
        <v>36042</v>
      </c>
      <c r="AH312" s="138">
        <v>36069</v>
      </c>
      <c r="AI312" s="138">
        <v>36070</v>
      </c>
      <c r="AJ312" s="109">
        <v>5151188</v>
      </c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</row>
    <row r="313" spans="1:51" ht="25.5" x14ac:dyDescent="0.25">
      <c r="A313" s="106">
        <v>439</v>
      </c>
      <c r="B313" s="106" t="s">
        <v>1053</v>
      </c>
      <c r="C313" s="106" t="s">
        <v>173</v>
      </c>
      <c r="D313" s="106"/>
      <c r="E313" s="106" t="s">
        <v>540</v>
      </c>
      <c r="F313" s="106"/>
      <c r="G313" s="106"/>
      <c r="H313" s="106" t="s">
        <v>465</v>
      </c>
      <c r="I313" s="106" t="s">
        <v>3324</v>
      </c>
      <c r="J313" s="106" t="s">
        <v>3526</v>
      </c>
      <c r="K313" s="106"/>
      <c r="L313" s="106"/>
      <c r="M313" s="106">
        <v>22000</v>
      </c>
      <c r="N313" s="106" t="s">
        <v>173</v>
      </c>
      <c r="O313" s="106">
        <v>11755.82</v>
      </c>
      <c r="P313" s="107">
        <v>635.79999999999995</v>
      </c>
      <c r="Q313" s="107">
        <v>7474350.3600000003</v>
      </c>
      <c r="R313" s="106">
        <v>0</v>
      </c>
      <c r="S313" s="107">
        <v>0</v>
      </c>
      <c r="T313" s="107">
        <v>0</v>
      </c>
      <c r="U313" s="106" t="s">
        <v>797</v>
      </c>
      <c r="V313" s="106" t="s">
        <v>7</v>
      </c>
      <c r="W313" s="106" t="s">
        <v>67</v>
      </c>
      <c r="X313" s="108">
        <v>1232</v>
      </c>
      <c r="Y313" s="108">
        <v>14483170.24</v>
      </c>
      <c r="Z313" s="108">
        <v>7008819.8840000005</v>
      </c>
      <c r="AA313" s="109"/>
      <c r="AB313" s="109">
        <v>2084</v>
      </c>
      <c r="AC313" s="109"/>
      <c r="AD313" s="109"/>
      <c r="AE313" s="110" t="s">
        <v>516</v>
      </c>
      <c r="AF313" s="109"/>
      <c r="AG313" s="138">
        <v>36042</v>
      </c>
      <c r="AH313" s="138">
        <v>36069</v>
      </c>
      <c r="AI313" s="138">
        <v>36070</v>
      </c>
      <c r="AJ313" s="109">
        <v>5151188</v>
      </c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</row>
    <row r="314" spans="1:51" ht="63.75" x14ac:dyDescent="0.25">
      <c r="A314" s="106">
        <v>441</v>
      </c>
      <c r="B314" s="106" t="s">
        <v>1054</v>
      </c>
      <c r="C314" s="106" t="s">
        <v>173</v>
      </c>
      <c r="D314" s="106"/>
      <c r="E314" s="106" t="s">
        <v>540</v>
      </c>
      <c r="F314" s="106"/>
      <c r="G314" s="106"/>
      <c r="H314" s="106" t="s">
        <v>465</v>
      </c>
      <c r="I314" s="106" t="s">
        <v>3323</v>
      </c>
      <c r="J314" s="106" t="s">
        <v>3527</v>
      </c>
      <c r="K314" s="106"/>
      <c r="L314" s="106"/>
      <c r="M314" s="106">
        <v>22000</v>
      </c>
      <c r="N314" s="106" t="s">
        <v>173</v>
      </c>
      <c r="O314" s="106">
        <v>10446.31</v>
      </c>
      <c r="P314" s="107">
        <v>635.79999999999995</v>
      </c>
      <c r="Q314" s="107">
        <v>6641763.9000000004</v>
      </c>
      <c r="R314" s="106">
        <v>0</v>
      </c>
      <c r="S314" s="107">
        <v>0</v>
      </c>
      <c r="T314" s="107">
        <v>0</v>
      </c>
      <c r="U314" s="106" t="s">
        <v>741</v>
      </c>
      <c r="V314" s="106" t="s">
        <v>8</v>
      </c>
      <c r="W314" s="106" t="s">
        <v>62</v>
      </c>
      <c r="X314" s="108">
        <v>1232</v>
      </c>
      <c r="Y314" s="108">
        <v>12869853.92</v>
      </c>
      <c r="Z314" s="108">
        <v>6228090.0220000008</v>
      </c>
      <c r="AA314" s="109"/>
      <c r="AB314" s="109">
        <v>2084</v>
      </c>
      <c r="AC314" s="109"/>
      <c r="AD314" s="109"/>
      <c r="AE314" s="110" t="s">
        <v>473</v>
      </c>
      <c r="AF314" s="109" t="s">
        <v>4542</v>
      </c>
      <c r="AG314" s="138">
        <v>36042</v>
      </c>
      <c r="AH314" s="138">
        <v>36069</v>
      </c>
      <c r="AI314" s="138">
        <v>36070</v>
      </c>
      <c r="AJ314" s="109">
        <v>5151188</v>
      </c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</row>
    <row r="315" spans="1:51" ht="25.5" x14ac:dyDescent="0.25">
      <c r="A315" s="106">
        <v>443</v>
      </c>
      <c r="B315" s="106" t="s">
        <v>1055</v>
      </c>
      <c r="C315" s="106" t="s">
        <v>173</v>
      </c>
      <c r="D315" s="106"/>
      <c r="E315" s="106" t="s">
        <v>540</v>
      </c>
      <c r="F315" s="106"/>
      <c r="G315" s="106"/>
      <c r="H315" s="106" t="s">
        <v>465</v>
      </c>
      <c r="I315" s="106"/>
      <c r="J315" s="106"/>
      <c r="K315" s="106"/>
      <c r="L315" s="106"/>
      <c r="M315" s="106">
        <v>22000</v>
      </c>
      <c r="N315" s="106" t="s">
        <v>173</v>
      </c>
      <c r="O315" s="106">
        <v>46950.89</v>
      </c>
      <c r="P315" s="107">
        <v>635.79999999999995</v>
      </c>
      <c r="Q315" s="107">
        <v>29851375.859999999</v>
      </c>
      <c r="R315" s="106">
        <v>0</v>
      </c>
      <c r="S315" s="107">
        <v>0</v>
      </c>
      <c r="T315" s="107">
        <v>0</v>
      </c>
      <c r="U315" s="106" t="s">
        <v>743</v>
      </c>
      <c r="V315" s="106" t="s">
        <v>7</v>
      </c>
      <c r="W315" s="106" t="s">
        <v>63</v>
      </c>
      <c r="X315" s="108"/>
      <c r="Y315" s="108">
        <v>0</v>
      </c>
      <c r="Z315" s="108"/>
      <c r="AA315" s="109" t="s">
        <v>4435</v>
      </c>
      <c r="AB315" s="109">
        <v>2084</v>
      </c>
      <c r="AC315" s="109"/>
      <c r="AD315" s="109"/>
      <c r="AE315" s="110" t="s">
        <v>4436</v>
      </c>
      <c r="AF315" s="109"/>
      <c r="AG315" s="138">
        <v>36042</v>
      </c>
      <c r="AH315" s="138">
        <v>36069</v>
      </c>
      <c r="AI315" s="138">
        <v>36070</v>
      </c>
      <c r="AJ315" s="109">
        <v>5151188</v>
      </c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</row>
    <row r="316" spans="1:51" x14ac:dyDescent="0.25">
      <c r="A316" s="106">
        <v>444</v>
      </c>
      <c r="B316" s="106" t="s">
        <v>1056</v>
      </c>
      <c r="C316" s="106" t="s">
        <v>174</v>
      </c>
      <c r="D316" s="106"/>
      <c r="E316" s="106" t="s">
        <v>540</v>
      </c>
      <c r="F316" s="106"/>
      <c r="G316" s="106"/>
      <c r="H316" s="106" t="s">
        <v>464</v>
      </c>
      <c r="I316" s="106" t="s">
        <v>3323</v>
      </c>
      <c r="J316" s="106" t="s">
        <v>3528</v>
      </c>
      <c r="K316" s="106"/>
      <c r="L316" s="106"/>
      <c r="M316" s="106">
        <v>22516</v>
      </c>
      <c r="N316" s="106" t="s">
        <v>174</v>
      </c>
      <c r="O316" s="106">
        <v>249.21</v>
      </c>
      <c r="P316" s="107">
        <v>1339.8</v>
      </c>
      <c r="Q316" s="107">
        <v>333891.56</v>
      </c>
      <c r="R316" s="106">
        <v>0</v>
      </c>
      <c r="S316" s="107">
        <v>0</v>
      </c>
      <c r="T316" s="107">
        <v>0</v>
      </c>
      <c r="U316" s="106" t="s">
        <v>739</v>
      </c>
      <c r="V316" s="106" t="s">
        <v>7</v>
      </c>
      <c r="W316" s="106" t="s">
        <v>61</v>
      </c>
      <c r="X316" s="108">
        <v>2301</v>
      </c>
      <c r="Y316" s="108">
        <v>573432.21</v>
      </c>
      <c r="Z316" s="108">
        <v>239540.65199999994</v>
      </c>
      <c r="AA316" s="109"/>
      <c r="AB316" s="109">
        <v>1079</v>
      </c>
      <c r="AC316" s="109"/>
      <c r="AD316" s="109"/>
      <c r="AE316" s="110" t="s">
        <v>507</v>
      </c>
      <c r="AF316" s="109"/>
      <c r="AG316" s="138">
        <v>34803</v>
      </c>
      <c r="AH316" s="138">
        <v>34876</v>
      </c>
      <c r="AI316" s="138">
        <v>34893</v>
      </c>
      <c r="AJ316" s="109">
        <v>5223503</v>
      </c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</row>
    <row r="317" spans="1:51" x14ac:dyDescent="0.25">
      <c r="A317" s="106">
        <v>445</v>
      </c>
      <c r="B317" s="106" t="s">
        <v>1057</v>
      </c>
      <c r="C317" s="106" t="s">
        <v>174</v>
      </c>
      <c r="D317" s="106"/>
      <c r="E317" s="106" t="s">
        <v>540</v>
      </c>
      <c r="F317" s="106"/>
      <c r="G317" s="106"/>
      <c r="H317" s="106" t="s">
        <v>464</v>
      </c>
      <c r="I317" s="106" t="s">
        <v>3328</v>
      </c>
      <c r="J317" s="106" t="s">
        <v>3529</v>
      </c>
      <c r="K317" s="106"/>
      <c r="L317" s="106"/>
      <c r="M317" s="106">
        <v>22516</v>
      </c>
      <c r="N317" s="106" t="s">
        <v>174</v>
      </c>
      <c r="O317" s="106">
        <v>1349.83</v>
      </c>
      <c r="P317" s="107">
        <v>1339.8</v>
      </c>
      <c r="Q317" s="107">
        <v>1808502.23</v>
      </c>
      <c r="R317" s="106">
        <v>0</v>
      </c>
      <c r="S317" s="107">
        <v>0</v>
      </c>
      <c r="T317" s="107">
        <v>0</v>
      </c>
      <c r="U317" s="106" t="s">
        <v>739</v>
      </c>
      <c r="V317" s="106" t="s">
        <v>7</v>
      </c>
      <c r="W317" s="106" t="s">
        <v>61</v>
      </c>
      <c r="X317" s="108">
        <v>2301</v>
      </c>
      <c r="Y317" s="108">
        <v>3105958.8299999996</v>
      </c>
      <c r="Z317" s="108">
        <v>1297456.5959999997</v>
      </c>
      <c r="AA317" s="109"/>
      <c r="AB317" s="109">
        <v>1079</v>
      </c>
      <c r="AC317" s="109"/>
      <c r="AD317" s="109"/>
      <c r="AE317" s="110" t="s">
        <v>507</v>
      </c>
      <c r="AF317" s="109"/>
      <c r="AG317" s="138">
        <v>34803</v>
      </c>
      <c r="AH317" s="138">
        <v>34876</v>
      </c>
      <c r="AI317" s="138">
        <v>34893</v>
      </c>
      <c r="AJ317" s="109">
        <v>5223503</v>
      </c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</row>
    <row r="318" spans="1:51" x14ac:dyDescent="0.25">
      <c r="A318" s="106">
        <v>446</v>
      </c>
      <c r="B318" s="106" t="s">
        <v>1058</v>
      </c>
      <c r="C318" s="106" t="s">
        <v>174</v>
      </c>
      <c r="D318" s="106"/>
      <c r="E318" s="106" t="s">
        <v>540</v>
      </c>
      <c r="F318" s="106"/>
      <c r="G318" s="106"/>
      <c r="H318" s="106" t="s">
        <v>464</v>
      </c>
      <c r="I318" s="106" t="s">
        <v>3323</v>
      </c>
      <c r="J318" s="106" t="s">
        <v>3528</v>
      </c>
      <c r="K318" s="106"/>
      <c r="L318" s="106"/>
      <c r="M318" s="106">
        <v>22516</v>
      </c>
      <c r="N318" s="106" t="s">
        <v>174</v>
      </c>
      <c r="O318" s="106">
        <v>2091.7399999999998</v>
      </c>
      <c r="P318" s="107">
        <v>1339.8</v>
      </c>
      <c r="Q318" s="107">
        <v>2802513.25</v>
      </c>
      <c r="R318" s="106">
        <v>0</v>
      </c>
      <c r="S318" s="107">
        <v>0</v>
      </c>
      <c r="T318" s="107">
        <v>0</v>
      </c>
      <c r="U318" s="106" t="s">
        <v>739</v>
      </c>
      <c r="V318" s="106" t="s">
        <v>7</v>
      </c>
      <c r="W318" s="106" t="s">
        <v>61</v>
      </c>
      <c r="X318" s="108">
        <v>2301</v>
      </c>
      <c r="Y318" s="108">
        <v>4813093.7399999993</v>
      </c>
      <c r="Z318" s="108">
        <v>2010580.4879999999</v>
      </c>
      <c r="AA318" s="109"/>
      <c r="AB318" s="109">
        <v>1079</v>
      </c>
      <c r="AC318" s="109"/>
      <c r="AD318" s="109"/>
      <c r="AE318" s="110" t="s">
        <v>507</v>
      </c>
      <c r="AF318" s="109"/>
      <c r="AG318" s="138">
        <v>34803</v>
      </c>
      <c r="AH318" s="138">
        <v>34876</v>
      </c>
      <c r="AI318" s="138">
        <v>34893</v>
      </c>
      <c r="AJ318" s="109">
        <v>5223503</v>
      </c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</row>
    <row r="319" spans="1:51" x14ac:dyDescent="0.25">
      <c r="A319" s="106">
        <v>447</v>
      </c>
      <c r="B319" s="106" t="s">
        <v>1059</v>
      </c>
      <c r="C319" s="106" t="s">
        <v>174</v>
      </c>
      <c r="D319" s="106"/>
      <c r="E319" s="106" t="s">
        <v>540</v>
      </c>
      <c r="F319" s="106"/>
      <c r="G319" s="106"/>
      <c r="H319" s="106" t="s">
        <v>464</v>
      </c>
      <c r="I319" s="106" t="s">
        <v>3323</v>
      </c>
      <c r="J319" s="106" t="s">
        <v>3528</v>
      </c>
      <c r="K319" s="106"/>
      <c r="L319" s="106"/>
      <c r="M319" s="106">
        <v>22516</v>
      </c>
      <c r="N319" s="106" t="s">
        <v>174</v>
      </c>
      <c r="O319" s="106">
        <v>567.29999999999995</v>
      </c>
      <c r="P319" s="107">
        <v>1339.8</v>
      </c>
      <c r="Q319" s="107">
        <v>760068.54</v>
      </c>
      <c r="R319" s="106">
        <v>0</v>
      </c>
      <c r="S319" s="107">
        <v>0</v>
      </c>
      <c r="T319" s="107">
        <v>0</v>
      </c>
      <c r="U319" s="106" t="s">
        <v>739</v>
      </c>
      <c r="V319" s="106" t="s">
        <v>7</v>
      </c>
      <c r="W319" s="106" t="s">
        <v>61</v>
      </c>
      <c r="X319" s="108">
        <v>2301</v>
      </c>
      <c r="Y319" s="108">
        <v>1305357.2999999998</v>
      </c>
      <c r="Z319" s="108">
        <v>545288.75999999989</v>
      </c>
      <c r="AA319" s="109"/>
      <c r="AB319" s="109">
        <v>1079</v>
      </c>
      <c r="AC319" s="109"/>
      <c r="AD319" s="109"/>
      <c r="AE319" s="110" t="s">
        <v>507</v>
      </c>
      <c r="AF319" s="109"/>
      <c r="AG319" s="138">
        <v>34803</v>
      </c>
      <c r="AH319" s="138">
        <v>34876</v>
      </c>
      <c r="AI319" s="138">
        <v>34893</v>
      </c>
      <c r="AJ319" s="109">
        <v>5223503</v>
      </c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</row>
    <row r="320" spans="1:51" x14ac:dyDescent="0.25">
      <c r="A320" s="106">
        <v>448</v>
      </c>
      <c r="B320" s="106" t="s">
        <v>1060</v>
      </c>
      <c r="C320" s="106" t="s">
        <v>174</v>
      </c>
      <c r="D320" s="106"/>
      <c r="E320" s="106" t="s">
        <v>540</v>
      </c>
      <c r="F320" s="106"/>
      <c r="G320" s="106"/>
      <c r="H320" s="106" t="s">
        <v>464</v>
      </c>
      <c r="I320" s="106" t="s">
        <v>3334</v>
      </c>
      <c r="J320" s="106" t="s">
        <v>3530</v>
      </c>
      <c r="K320" s="106"/>
      <c r="L320" s="106"/>
      <c r="M320" s="106">
        <v>22516</v>
      </c>
      <c r="N320" s="106" t="s">
        <v>174</v>
      </c>
      <c r="O320" s="106">
        <v>292.14999999999998</v>
      </c>
      <c r="P320" s="107">
        <v>1339.8</v>
      </c>
      <c r="Q320" s="107">
        <v>391422.57</v>
      </c>
      <c r="R320" s="106">
        <v>0</v>
      </c>
      <c r="S320" s="107">
        <v>0</v>
      </c>
      <c r="T320" s="107">
        <v>0</v>
      </c>
      <c r="U320" s="106" t="s">
        <v>739</v>
      </c>
      <c r="V320" s="106" t="s">
        <v>7</v>
      </c>
      <c r="W320" s="106" t="s">
        <v>61</v>
      </c>
      <c r="X320" s="108">
        <v>2301</v>
      </c>
      <c r="Y320" s="108">
        <v>672237.14999999991</v>
      </c>
      <c r="Z320" s="108">
        <v>280814.57999999996</v>
      </c>
      <c r="AA320" s="109"/>
      <c r="AB320" s="109">
        <v>1079</v>
      </c>
      <c r="AC320" s="109"/>
      <c r="AD320" s="109"/>
      <c r="AE320" s="110" t="s">
        <v>507</v>
      </c>
      <c r="AF320" s="109"/>
      <c r="AG320" s="138">
        <v>34803</v>
      </c>
      <c r="AH320" s="138">
        <v>34876</v>
      </c>
      <c r="AI320" s="138">
        <v>34893</v>
      </c>
      <c r="AJ320" s="109">
        <v>5223503</v>
      </c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</row>
    <row r="321" spans="1:51" x14ac:dyDescent="0.25">
      <c r="A321" s="106">
        <v>449</v>
      </c>
      <c r="B321" s="106" t="s">
        <v>1061</v>
      </c>
      <c r="C321" s="106" t="s">
        <v>174</v>
      </c>
      <c r="D321" s="106"/>
      <c r="E321" s="106" t="s">
        <v>540</v>
      </c>
      <c r="F321" s="106"/>
      <c r="G321" s="106"/>
      <c r="H321" s="106" t="s">
        <v>464</v>
      </c>
      <c r="I321" s="106" t="s">
        <v>3323</v>
      </c>
      <c r="J321" s="106" t="s">
        <v>3528</v>
      </c>
      <c r="K321" s="106"/>
      <c r="L321" s="106"/>
      <c r="M321" s="106">
        <v>22516</v>
      </c>
      <c r="N321" s="106" t="s">
        <v>174</v>
      </c>
      <c r="O321" s="106">
        <v>181.24</v>
      </c>
      <c r="P321" s="107">
        <v>1339.8</v>
      </c>
      <c r="Q321" s="107">
        <v>242825.35</v>
      </c>
      <c r="R321" s="106">
        <v>0</v>
      </c>
      <c r="S321" s="107">
        <v>0</v>
      </c>
      <c r="T321" s="107">
        <v>0</v>
      </c>
      <c r="U321" s="106" t="s">
        <v>739</v>
      </c>
      <c r="V321" s="106" t="s">
        <v>7</v>
      </c>
      <c r="W321" s="106" t="s">
        <v>61</v>
      </c>
      <c r="X321" s="108">
        <v>2301</v>
      </c>
      <c r="Y321" s="108">
        <v>417033.24000000005</v>
      </c>
      <c r="Z321" s="108">
        <v>174207.88800000004</v>
      </c>
      <c r="AA321" s="109"/>
      <c r="AB321" s="109">
        <v>1079</v>
      </c>
      <c r="AC321" s="109"/>
      <c r="AD321" s="109"/>
      <c r="AE321" s="110" t="s">
        <v>507</v>
      </c>
      <c r="AF321" s="109"/>
      <c r="AG321" s="138">
        <v>34803</v>
      </c>
      <c r="AH321" s="138">
        <v>34876</v>
      </c>
      <c r="AI321" s="138">
        <v>34893</v>
      </c>
      <c r="AJ321" s="109">
        <v>5223503</v>
      </c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</row>
    <row r="322" spans="1:51" x14ac:dyDescent="0.25">
      <c r="A322" s="106">
        <v>450</v>
      </c>
      <c r="B322" s="106" t="s">
        <v>1062</v>
      </c>
      <c r="C322" s="106" t="s">
        <v>174</v>
      </c>
      <c r="D322" s="106"/>
      <c r="E322" s="106" t="s">
        <v>540</v>
      </c>
      <c r="F322" s="106"/>
      <c r="G322" s="106"/>
      <c r="H322" s="106" t="s">
        <v>464</v>
      </c>
      <c r="I322" s="106" t="s">
        <v>3334</v>
      </c>
      <c r="J322" s="106" t="s">
        <v>3531</v>
      </c>
      <c r="K322" s="106"/>
      <c r="L322" s="106"/>
      <c r="M322" s="106">
        <v>22516</v>
      </c>
      <c r="N322" s="106" t="s">
        <v>174</v>
      </c>
      <c r="O322" s="106">
        <v>567.27</v>
      </c>
      <c r="P322" s="107">
        <v>1339.8</v>
      </c>
      <c r="Q322" s="107">
        <v>760028.35</v>
      </c>
      <c r="R322" s="106">
        <v>0</v>
      </c>
      <c r="S322" s="107">
        <v>0</v>
      </c>
      <c r="T322" s="107">
        <v>0</v>
      </c>
      <c r="U322" s="106" t="s">
        <v>739</v>
      </c>
      <c r="V322" s="106" t="s">
        <v>7</v>
      </c>
      <c r="W322" s="106" t="s">
        <v>61</v>
      </c>
      <c r="X322" s="108">
        <v>2301</v>
      </c>
      <c r="Y322" s="108">
        <v>1305288.27</v>
      </c>
      <c r="Z322" s="108">
        <v>545259.92400000012</v>
      </c>
      <c r="AA322" s="109"/>
      <c r="AB322" s="109">
        <v>1079</v>
      </c>
      <c r="AC322" s="109"/>
      <c r="AD322" s="109"/>
      <c r="AE322" s="110" t="s">
        <v>507</v>
      </c>
      <c r="AF322" s="109"/>
      <c r="AG322" s="138">
        <v>34803</v>
      </c>
      <c r="AH322" s="138">
        <v>34876</v>
      </c>
      <c r="AI322" s="138">
        <v>34893</v>
      </c>
      <c r="AJ322" s="109">
        <v>5223503</v>
      </c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</row>
    <row r="323" spans="1:51" x14ac:dyDescent="0.25">
      <c r="A323" s="106">
        <v>451</v>
      </c>
      <c r="B323" s="106" t="s">
        <v>1063</v>
      </c>
      <c r="C323" s="106" t="s">
        <v>174</v>
      </c>
      <c r="D323" s="106"/>
      <c r="E323" s="106" t="s">
        <v>540</v>
      </c>
      <c r="F323" s="106"/>
      <c r="G323" s="106"/>
      <c r="H323" s="106" t="s">
        <v>464</v>
      </c>
      <c r="I323" s="106" t="s">
        <v>3323</v>
      </c>
      <c r="J323" s="106" t="s">
        <v>3528</v>
      </c>
      <c r="K323" s="106"/>
      <c r="L323" s="106"/>
      <c r="M323" s="106">
        <v>22516</v>
      </c>
      <c r="N323" s="106" t="s">
        <v>174</v>
      </c>
      <c r="O323" s="106">
        <v>312.27</v>
      </c>
      <c r="P323" s="107">
        <v>1339.8</v>
      </c>
      <c r="Q323" s="107">
        <v>418379.35</v>
      </c>
      <c r="R323" s="106">
        <v>0</v>
      </c>
      <c r="S323" s="107">
        <v>0</v>
      </c>
      <c r="T323" s="107">
        <v>0</v>
      </c>
      <c r="U323" s="106" t="s">
        <v>739</v>
      </c>
      <c r="V323" s="106" t="s">
        <v>7</v>
      </c>
      <c r="W323" s="106" t="s">
        <v>61</v>
      </c>
      <c r="X323" s="108">
        <v>2301</v>
      </c>
      <c r="Y323" s="108">
        <v>718533.2699999999</v>
      </c>
      <c r="Z323" s="108">
        <v>300153.92399999994</v>
      </c>
      <c r="AA323" s="109"/>
      <c r="AB323" s="109">
        <v>1079</v>
      </c>
      <c r="AC323" s="109"/>
      <c r="AD323" s="109"/>
      <c r="AE323" s="110" t="s">
        <v>507</v>
      </c>
      <c r="AF323" s="109"/>
      <c r="AG323" s="138">
        <v>34803</v>
      </c>
      <c r="AH323" s="138">
        <v>34876</v>
      </c>
      <c r="AI323" s="138">
        <v>34893</v>
      </c>
      <c r="AJ323" s="109">
        <v>5223503</v>
      </c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</row>
    <row r="324" spans="1:51" x14ac:dyDescent="0.25">
      <c r="A324" s="106">
        <v>452</v>
      </c>
      <c r="B324" s="106" t="s">
        <v>1064</v>
      </c>
      <c r="C324" s="106" t="s">
        <v>174</v>
      </c>
      <c r="D324" s="106"/>
      <c r="E324" s="106" t="s">
        <v>540</v>
      </c>
      <c r="F324" s="106"/>
      <c r="G324" s="106"/>
      <c r="H324" s="106" t="s">
        <v>464</v>
      </c>
      <c r="I324" s="106" t="s">
        <v>3334</v>
      </c>
      <c r="J324" s="106" t="s">
        <v>3532</v>
      </c>
      <c r="K324" s="106"/>
      <c r="L324" s="106"/>
      <c r="M324" s="106">
        <v>22516</v>
      </c>
      <c r="N324" s="106" t="s">
        <v>174</v>
      </c>
      <c r="O324" s="106">
        <v>1075.27</v>
      </c>
      <c r="P324" s="107">
        <v>1339.8</v>
      </c>
      <c r="Q324" s="107">
        <v>1440646.75</v>
      </c>
      <c r="R324" s="106">
        <v>0</v>
      </c>
      <c r="S324" s="107">
        <v>0</v>
      </c>
      <c r="T324" s="107">
        <v>0</v>
      </c>
      <c r="U324" s="106" t="s">
        <v>739</v>
      </c>
      <c r="V324" s="106" t="s">
        <v>7</v>
      </c>
      <c r="W324" s="106" t="s">
        <v>61</v>
      </c>
      <c r="X324" s="108">
        <v>2301</v>
      </c>
      <c r="Y324" s="108">
        <v>2474196.27</v>
      </c>
      <c r="Z324" s="108">
        <v>1033549.524</v>
      </c>
      <c r="AA324" s="109"/>
      <c r="AB324" s="109">
        <v>1079</v>
      </c>
      <c r="AC324" s="109"/>
      <c r="AD324" s="109"/>
      <c r="AE324" s="110" t="s">
        <v>507</v>
      </c>
      <c r="AF324" s="109"/>
      <c r="AG324" s="138">
        <v>34803</v>
      </c>
      <c r="AH324" s="138">
        <v>34876</v>
      </c>
      <c r="AI324" s="138">
        <v>34893</v>
      </c>
      <c r="AJ324" s="109">
        <v>5223503</v>
      </c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</row>
    <row r="325" spans="1:51" x14ac:dyDescent="0.25">
      <c r="A325" s="106">
        <v>453</v>
      </c>
      <c r="B325" s="106" t="s">
        <v>1065</v>
      </c>
      <c r="C325" s="106" t="s">
        <v>174</v>
      </c>
      <c r="D325" s="106"/>
      <c r="E325" s="106" t="s">
        <v>540</v>
      </c>
      <c r="F325" s="106"/>
      <c r="G325" s="106"/>
      <c r="H325" s="106" t="s">
        <v>464</v>
      </c>
      <c r="I325" s="106" t="s">
        <v>3334</v>
      </c>
      <c r="J325" s="106" t="s">
        <v>3530</v>
      </c>
      <c r="K325" s="106"/>
      <c r="L325" s="106"/>
      <c r="M325" s="106">
        <v>22516</v>
      </c>
      <c r="N325" s="106" t="s">
        <v>174</v>
      </c>
      <c r="O325" s="106">
        <v>8132.5</v>
      </c>
      <c r="P325" s="107">
        <v>1339.8</v>
      </c>
      <c r="Q325" s="107">
        <v>10895923.5</v>
      </c>
      <c r="R325" s="106">
        <v>0</v>
      </c>
      <c r="S325" s="107">
        <v>0</v>
      </c>
      <c r="T325" s="107">
        <v>0</v>
      </c>
      <c r="U325" s="106" t="s">
        <v>767</v>
      </c>
      <c r="V325" s="106" t="s">
        <v>7</v>
      </c>
      <c r="W325" s="106" t="s">
        <v>65</v>
      </c>
      <c r="X325" s="108">
        <v>2301</v>
      </c>
      <c r="Y325" s="108">
        <v>18712882.5</v>
      </c>
      <c r="Z325" s="108">
        <v>7816959</v>
      </c>
      <c r="AA325" s="109"/>
      <c r="AB325" s="109">
        <v>1079</v>
      </c>
      <c r="AC325" s="109"/>
      <c r="AD325" s="109"/>
      <c r="AE325" s="110" t="s">
        <v>516</v>
      </c>
      <c r="AF325" s="109"/>
      <c r="AG325" s="138">
        <v>34803</v>
      </c>
      <c r="AH325" s="138">
        <v>34876</v>
      </c>
      <c r="AI325" s="138">
        <v>34893</v>
      </c>
      <c r="AJ325" s="109">
        <v>5223503</v>
      </c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</row>
    <row r="326" spans="1:51" x14ac:dyDescent="0.25">
      <c r="A326" s="106">
        <v>454</v>
      </c>
      <c r="B326" s="106" t="s">
        <v>1066</v>
      </c>
      <c r="C326" s="106" t="s">
        <v>174</v>
      </c>
      <c r="D326" s="106"/>
      <c r="E326" s="106" t="s">
        <v>540</v>
      </c>
      <c r="F326" s="106"/>
      <c r="G326" s="106"/>
      <c r="H326" s="106" t="s">
        <v>464</v>
      </c>
      <c r="I326" s="106" t="s">
        <v>3334</v>
      </c>
      <c r="J326" s="106" t="s">
        <v>3532</v>
      </c>
      <c r="K326" s="106"/>
      <c r="L326" s="106"/>
      <c r="M326" s="106">
        <v>22516</v>
      </c>
      <c r="N326" s="106" t="s">
        <v>174</v>
      </c>
      <c r="O326" s="106">
        <v>8512.7199999999993</v>
      </c>
      <c r="P326" s="107">
        <v>1339.8</v>
      </c>
      <c r="Q326" s="107">
        <v>11405342.26</v>
      </c>
      <c r="R326" s="106">
        <v>0</v>
      </c>
      <c r="S326" s="107">
        <v>0</v>
      </c>
      <c r="T326" s="107">
        <v>0</v>
      </c>
      <c r="U326" s="106" t="s">
        <v>767</v>
      </c>
      <c r="V326" s="106" t="s">
        <v>7</v>
      </c>
      <c r="W326" s="106" t="s">
        <v>65</v>
      </c>
      <c r="X326" s="108">
        <v>2301</v>
      </c>
      <c r="Y326" s="108">
        <v>19587768.719999999</v>
      </c>
      <c r="Z326" s="108">
        <v>8182426.4639999997</v>
      </c>
      <c r="AA326" s="109"/>
      <c r="AB326" s="109">
        <v>1079</v>
      </c>
      <c r="AC326" s="109"/>
      <c r="AD326" s="109"/>
      <c r="AE326" s="110" t="s">
        <v>516</v>
      </c>
      <c r="AF326" s="109"/>
      <c r="AG326" s="138">
        <v>34803</v>
      </c>
      <c r="AH326" s="138">
        <v>34876</v>
      </c>
      <c r="AI326" s="138">
        <v>34893</v>
      </c>
      <c r="AJ326" s="109">
        <v>5223503</v>
      </c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</row>
    <row r="327" spans="1:51" x14ac:dyDescent="0.25">
      <c r="A327" s="106">
        <v>455</v>
      </c>
      <c r="B327" s="106" t="s">
        <v>1067</v>
      </c>
      <c r="C327" s="106" t="s">
        <v>174</v>
      </c>
      <c r="D327" s="106"/>
      <c r="E327" s="106" t="s">
        <v>540</v>
      </c>
      <c r="F327" s="106"/>
      <c r="G327" s="106"/>
      <c r="H327" s="106" t="s">
        <v>464</v>
      </c>
      <c r="I327" s="106" t="s">
        <v>3323</v>
      </c>
      <c r="J327" s="106" t="s">
        <v>174</v>
      </c>
      <c r="K327" s="106"/>
      <c r="L327" s="106"/>
      <c r="M327" s="106">
        <v>22516</v>
      </c>
      <c r="N327" s="106" t="s">
        <v>174</v>
      </c>
      <c r="O327" s="106">
        <v>2113.04</v>
      </c>
      <c r="P327" s="107">
        <v>1339.8</v>
      </c>
      <c r="Q327" s="107">
        <v>2831050.99</v>
      </c>
      <c r="R327" s="106">
        <v>0</v>
      </c>
      <c r="S327" s="107">
        <v>0</v>
      </c>
      <c r="T327" s="107">
        <v>0</v>
      </c>
      <c r="U327" s="106" t="s">
        <v>767</v>
      </c>
      <c r="V327" s="106" t="s">
        <v>7</v>
      </c>
      <c r="W327" s="106" t="s">
        <v>65</v>
      </c>
      <c r="X327" s="108">
        <v>2301</v>
      </c>
      <c r="Y327" s="108">
        <v>4862105.04</v>
      </c>
      <c r="Z327" s="108">
        <v>2031054.048</v>
      </c>
      <c r="AA327" s="109"/>
      <c r="AB327" s="109">
        <v>1079</v>
      </c>
      <c r="AC327" s="109"/>
      <c r="AD327" s="109"/>
      <c r="AE327" s="110" t="s">
        <v>516</v>
      </c>
      <c r="AF327" s="109"/>
      <c r="AG327" s="138">
        <v>34803</v>
      </c>
      <c r="AH327" s="138">
        <v>34876</v>
      </c>
      <c r="AI327" s="138">
        <v>34893</v>
      </c>
      <c r="AJ327" s="109">
        <v>5223503</v>
      </c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</row>
    <row r="328" spans="1:51" x14ac:dyDescent="0.25">
      <c r="A328" s="106">
        <v>456</v>
      </c>
      <c r="B328" s="106" t="s">
        <v>1068</v>
      </c>
      <c r="C328" s="106" t="s">
        <v>174</v>
      </c>
      <c r="D328" s="106"/>
      <c r="E328" s="106" t="s">
        <v>540</v>
      </c>
      <c r="F328" s="106"/>
      <c r="G328" s="106"/>
      <c r="H328" s="106" t="s">
        <v>464</v>
      </c>
      <c r="I328" s="106" t="s">
        <v>3323</v>
      </c>
      <c r="J328" s="106" t="s">
        <v>174</v>
      </c>
      <c r="K328" s="106">
        <v>2254</v>
      </c>
      <c r="L328" s="106"/>
      <c r="M328" s="106">
        <v>22516</v>
      </c>
      <c r="N328" s="106" t="s">
        <v>174</v>
      </c>
      <c r="O328" s="106">
        <v>972.86</v>
      </c>
      <c r="P328" s="107">
        <v>1339.8</v>
      </c>
      <c r="Q328" s="107">
        <v>1303437.83</v>
      </c>
      <c r="R328" s="106">
        <v>0</v>
      </c>
      <c r="S328" s="107">
        <v>0</v>
      </c>
      <c r="T328" s="107">
        <v>0</v>
      </c>
      <c r="U328" s="106" t="s">
        <v>767</v>
      </c>
      <c r="V328" s="106" t="s">
        <v>7</v>
      </c>
      <c r="W328" s="106" t="s">
        <v>65</v>
      </c>
      <c r="X328" s="108">
        <v>2301</v>
      </c>
      <c r="Y328" s="108">
        <v>2238550.86</v>
      </c>
      <c r="Z328" s="108">
        <v>935113.03199999989</v>
      </c>
      <c r="AA328" s="109"/>
      <c r="AB328" s="109">
        <v>1079</v>
      </c>
      <c r="AC328" s="109"/>
      <c r="AD328" s="109"/>
      <c r="AE328" s="110" t="s">
        <v>516</v>
      </c>
      <c r="AF328" s="109"/>
      <c r="AG328" s="138">
        <v>34803</v>
      </c>
      <c r="AH328" s="138">
        <v>34876</v>
      </c>
      <c r="AI328" s="138">
        <v>34893</v>
      </c>
      <c r="AJ328" s="109">
        <v>5223503</v>
      </c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</row>
    <row r="329" spans="1:51" x14ac:dyDescent="0.25">
      <c r="A329" s="106">
        <v>457</v>
      </c>
      <c r="B329" s="106" t="s">
        <v>1069</v>
      </c>
      <c r="C329" s="106" t="s">
        <v>174</v>
      </c>
      <c r="D329" s="106"/>
      <c r="E329" s="106" t="s">
        <v>540</v>
      </c>
      <c r="F329" s="106"/>
      <c r="G329" s="106"/>
      <c r="H329" s="106" t="s">
        <v>464</v>
      </c>
      <c r="I329" s="106" t="s">
        <v>3323</v>
      </c>
      <c r="J329" s="106" t="s">
        <v>174</v>
      </c>
      <c r="K329" s="106"/>
      <c r="L329" s="106"/>
      <c r="M329" s="106">
        <v>22516</v>
      </c>
      <c r="N329" s="106" t="s">
        <v>174</v>
      </c>
      <c r="O329" s="106">
        <v>3729.27</v>
      </c>
      <c r="P329" s="107">
        <v>1339.8</v>
      </c>
      <c r="Q329" s="107">
        <v>4996475.95</v>
      </c>
      <c r="R329" s="106">
        <v>0</v>
      </c>
      <c r="S329" s="107">
        <v>0</v>
      </c>
      <c r="T329" s="107">
        <v>0</v>
      </c>
      <c r="U329" s="106" t="s">
        <v>767</v>
      </c>
      <c r="V329" s="106" t="s">
        <v>7</v>
      </c>
      <c r="W329" s="106" t="s">
        <v>65</v>
      </c>
      <c r="X329" s="108">
        <v>2301</v>
      </c>
      <c r="Y329" s="108">
        <v>8581050.2699999996</v>
      </c>
      <c r="Z329" s="108">
        <v>3584574.324</v>
      </c>
      <c r="AA329" s="109"/>
      <c r="AB329" s="109">
        <v>1079</v>
      </c>
      <c r="AC329" s="109"/>
      <c r="AD329" s="109"/>
      <c r="AE329" s="110" t="s">
        <v>516</v>
      </c>
      <c r="AF329" s="109"/>
      <c r="AG329" s="138">
        <v>34803</v>
      </c>
      <c r="AH329" s="138">
        <v>34876</v>
      </c>
      <c r="AI329" s="138">
        <v>34893</v>
      </c>
      <c r="AJ329" s="109">
        <v>5223503</v>
      </c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</row>
    <row r="330" spans="1:51" x14ac:dyDescent="0.25">
      <c r="A330" s="106">
        <v>458</v>
      </c>
      <c r="B330" s="106" t="s">
        <v>1070</v>
      </c>
      <c r="C330" s="106" t="s">
        <v>174</v>
      </c>
      <c r="D330" s="106"/>
      <c r="E330" s="106" t="s">
        <v>540</v>
      </c>
      <c r="F330" s="106"/>
      <c r="G330" s="106"/>
      <c r="H330" s="106" t="s">
        <v>464</v>
      </c>
      <c r="I330" s="106" t="s">
        <v>3323</v>
      </c>
      <c r="J330" s="106" t="s">
        <v>174</v>
      </c>
      <c r="K330" s="106"/>
      <c r="L330" s="106"/>
      <c r="M330" s="106">
        <v>22516</v>
      </c>
      <c r="N330" s="106" t="s">
        <v>174</v>
      </c>
      <c r="O330" s="106">
        <v>952.26</v>
      </c>
      <c r="P330" s="107">
        <v>1339.8</v>
      </c>
      <c r="Q330" s="107">
        <v>1275837.95</v>
      </c>
      <c r="R330" s="106">
        <v>0</v>
      </c>
      <c r="S330" s="107">
        <v>0</v>
      </c>
      <c r="T330" s="107">
        <v>0</v>
      </c>
      <c r="U330" s="106" t="s">
        <v>767</v>
      </c>
      <c r="V330" s="106" t="s">
        <v>7</v>
      </c>
      <c r="W330" s="106" t="s">
        <v>65</v>
      </c>
      <c r="X330" s="108">
        <v>2301</v>
      </c>
      <c r="Y330" s="108">
        <v>2191150.2599999998</v>
      </c>
      <c r="Z330" s="108">
        <v>915312.31199999992</v>
      </c>
      <c r="AA330" s="109"/>
      <c r="AB330" s="109">
        <v>1079</v>
      </c>
      <c r="AC330" s="109"/>
      <c r="AD330" s="109"/>
      <c r="AE330" s="110" t="s">
        <v>516</v>
      </c>
      <c r="AF330" s="109"/>
      <c r="AG330" s="138">
        <v>34803</v>
      </c>
      <c r="AH330" s="138">
        <v>34876</v>
      </c>
      <c r="AI330" s="138">
        <v>34893</v>
      </c>
      <c r="AJ330" s="109">
        <v>5223503</v>
      </c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</row>
    <row r="331" spans="1:51" x14ac:dyDescent="0.25">
      <c r="A331" s="106">
        <v>459</v>
      </c>
      <c r="B331" s="106" t="s">
        <v>1071</v>
      </c>
      <c r="C331" s="106" t="s">
        <v>174</v>
      </c>
      <c r="D331" s="106"/>
      <c r="E331" s="106" t="s">
        <v>540</v>
      </c>
      <c r="F331" s="106"/>
      <c r="G331" s="106"/>
      <c r="H331" s="106" t="s">
        <v>464</v>
      </c>
      <c r="I331" s="106" t="s">
        <v>3323</v>
      </c>
      <c r="J331" s="106" t="s">
        <v>174</v>
      </c>
      <c r="K331" s="106">
        <v>2038</v>
      </c>
      <c r="L331" s="106"/>
      <c r="M331" s="106">
        <v>22516</v>
      </c>
      <c r="N331" s="106" t="s">
        <v>174</v>
      </c>
      <c r="O331" s="106">
        <v>378.26</v>
      </c>
      <c r="P331" s="107">
        <v>1339.8</v>
      </c>
      <c r="Q331" s="107">
        <v>506792.75</v>
      </c>
      <c r="R331" s="106">
        <v>0</v>
      </c>
      <c r="S331" s="107">
        <v>0</v>
      </c>
      <c r="T331" s="107">
        <v>0</v>
      </c>
      <c r="U331" s="106" t="s">
        <v>784</v>
      </c>
      <c r="V331" s="106" t="s">
        <v>7</v>
      </c>
      <c r="W331" s="106" t="s">
        <v>66</v>
      </c>
      <c r="X331" s="108">
        <v>2301</v>
      </c>
      <c r="Y331" s="108">
        <v>870376.26</v>
      </c>
      <c r="Z331" s="108">
        <v>363583.51200000005</v>
      </c>
      <c r="AA331" s="109"/>
      <c r="AB331" s="109">
        <v>1079</v>
      </c>
      <c r="AC331" s="109"/>
      <c r="AD331" s="109"/>
      <c r="AE331" s="110" t="s">
        <v>4440</v>
      </c>
      <c r="AF331" s="109"/>
      <c r="AG331" s="138">
        <v>34803</v>
      </c>
      <c r="AH331" s="138">
        <v>34876</v>
      </c>
      <c r="AI331" s="138">
        <v>34893</v>
      </c>
      <c r="AJ331" s="109">
        <v>5223503</v>
      </c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</row>
    <row r="332" spans="1:51" x14ac:dyDescent="0.25">
      <c r="A332" s="106">
        <v>462</v>
      </c>
      <c r="B332" s="106" t="s">
        <v>1013</v>
      </c>
      <c r="C332" s="106" t="s">
        <v>174</v>
      </c>
      <c r="D332" s="106"/>
      <c r="E332" s="106" t="s">
        <v>540</v>
      </c>
      <c r="F332" s="106"/>
      <c r="G332" s="106"/>
      <c r="H332" s="106" t="s">
        <v>464</v>
      </c>
      <c r="I332" s="106"/>
      <c r="J332" s="106"/>
      <c r="K332" s="106"/>
      <c r="L332" s="106"/>
      <c r="M332" s="106">
        <v>22516</v>
      </c>
      <c r="N332" s="106" t="s">
        <v>174</v>
      </c>
      <c r="O332" s="106">
        <v>26577.56</v>
      </c>
      <c r="P332" s="107">
        <v>1339.8</v>
      </c>
      <c r="Q332" s="107">
        <v>35608614.890000001</v>
      </c>
      <c r="R332" s="106">
        <v>0</v>
      </c>
      <c r="S332" s="107">
        <v>0</v>
      </c>
      <c r="T332" s="107">
        <v>0</v>
      </c>
      <c r="U332" s="106" t="s">
        <v>743</v>
      </c>
      <c r="V332" s="106" t="s">
        <v>7</v>
      </c>
      <c r="W332" s="106" t="s">
        <v>63</v>
      </c>
      <c r="X332" s="108"/>
      <c r="Y332" s="108">
        <v>0</v>
      </c>
      <c r="Z332" s="108"/>
      <c r="AA332" s="109" t="s">
        <v>4435</v>
      </c>
      <c r="AB332" s="109">
        <v>1079</v>
      </c>
      <c r="AC332" s="109"/>
      <c r="AD332" s="109"/>
      <c r="AE332" s="110" t="s">
        <v>4436</v>
      </c>
      <c r="AF332" s="109"/>
      <c r="AG332" s="138">
        <v>34803</v>
      </c>
      <c r="AH332" s="138">
        <v>34876</v>
      </c>
      <c r="AI332" s="138">
        <v>34893</v>
      </c>
      <c r="AJ332" s="109">
        <v>5223503</v>
      </c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</row>
    <row r="333" spans="1:51" x14ac:dyDescent="0.25">
      <c r="A333" s="106">
        <v>463</v>
      </c>
      <c r="B333" s="106" t="s">
        <v>1072</v>
      </c>
      <c r="C333" s="106" t="s">
        <v>175</v>
      </c>
      <c r="D333" s="106"/>
      <c r="E333" s="106" t="s">
        <v>540</v>
      </c>
      <c r="F333" s="106"/>
      <c r="G333" s="106"/>
      <c r="H333" s="106" t="s">
        <v>469</v>
      </c>
      <c r="I333" s="106" t="s">
        <v>3328</v>
      </c>
      <c r="J333" s="106" t="s">
        <v>3533</v>
      </c>
      <c r="K333" s="106"/>
      <c r="L333" s="106"/>
      <c r="M333" s="106">
        <v>22126</v>
      </c>
      <c r="N333" s="106" t="s">
        <v>3534</v>
      </c>
      <c r="O333" s="106">
        <v>52.48</v>
      </c>
      <c r="P333" s="107">
        <v>1502.6</v>
      </c>
      <c r="Q333" s="107">
        <v>78856.45</v>
      </c>
      <c r="R333" s="106">
        <v>0</v>
      </c>
      <c r="S333" s="107">
        <v>0</v>
      </c>
      <c r="T333" s="107">
        <v>0</v>
      </c>
      <c r="U333" s="106" t="s">
        <v>749</v>
      </c>
      <c r="V333" s="106" t="s">
        <v>7</v>
      </c>
      <c r="W333" s="106" t="s">
        <v>64</v>
      </c>
      <c r="X333" s="108">
        <v>1935</v>
      </c>
      <c r="Y333" s="108">
        <v>101548.79999999999</v>
      </c>
      <c r="Z333" s="108">
        <v>22692.351999999999</v>
      </c>
      <c r="AA333" s="109"/>
      <c r="AB333" s="109">
        <v>5058</v>
      </c>
      <c r="AC333" s="109"/>
      <c r="AD333" s="109"/>
      <c r="AE333" s="110" t="s">
        <v>510</v>
      </c>
      <c r="AF333" s="109"/>
      <c r="AG333" s="138">
        <v>34810</v>
      </c>
      <c r="AH333" s="138">
        <v>36049</v>
      </c>
      <c r="AI333" s="138">
        <v>36081</v>
      </c>
      <c r="AJ333" s="109">
        <v>5151893</v>
      </c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</row>
    <row r="334" spans="1:51" x14ac:dyDescent="0.25">
      <c r="A334" s="106">
        <v>464</v>
      </c>
      <c r="B334" s="106" t="s">
        <v>950</v>
      </c>
      <c r="C334" s="106" t="s">
        <v>175</v>
      </c>
      <c r="D334" s="106"/>
      <c r="E334" s="106" t="s">
        <v>540</v>
      </c>
      <c r="F334" s="106"/>
      <c r="G334" s="106"/>
      <c r="H334" s="106" t="s">
        <v>469</v>
      </c>
      <c r="I334" s="106"/>
      <c r="J334" s="106"/>
      <c r="K334" s="106"/>
      <c r="L334" s="106"/>
      <c r="M334" s="106">
        <v>22126</v>
      </c>
      <c r="N334" s="106" t="s">
        <v>3534</v>
      </c>
      <c r="O334" s="106">
        <v>4831.88</v>
      </c>
      <c r="P334" s="107">
        <v>1502.6</v>
      </c>
      <c r="Q334" s="107">
        <v>7260382.8899999997</v>
      </c>
      <c r="R334" s="106">
        <v>0</v>
      </c>
      <c r="S334" s="107">
        <v>0</v>
      </c>
      <c r="T334" s="107">
        <v>0</v>
      </c>
      <c r="U334" s="106" t="s">
        <v>743</v>
      </c>
      <c r="V334" s="106" t="s">
        <v>7</v>
      </c>
      <c r="W334" s="106" t="s">
        <v>63</v>
      </c>
      <c r="X334" s="108"/>
      <c r="Y334" s="108">
        <v>0</v>
      </c>
      <c r="Z334" s="108"/>
      <c r="AA334" s="109" t="s">
        <v>4521</v>
      </c>
      <c r="AB334" s="109">
        <v>5058</v>
      </c>
      <c r="AC334" s="109"/>
      <c r="AD334" s="109"/>
      <c r="AE334" s="110" t="s">
        <v>4436</v>
      </c>
      <c r="AF334" s="109"/>
      <c r="AG334" s="138">
        <v>34810</v>
      </c>
      <c r="AH334" s="138">
        <v>36049</v>
      </c>
      <c r="AI334" s="138">
        <v>36081</v>
      </c>
      <c r="AJ334" s="109">
        <v>5151893</v>
      </c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</row>
    <row r="335" spans="1:51" ht="25.5" x14ac:dyDescent="0.25">
      <c r="A335" s="106">
        <v>465</v>
      </c>
      <c r="B335" s="106" t="s">
        <v>1073</v>
      </c>
      <c r="C335" s="106" t="s">
        <v>176</v>
      </c>
      <c r="D335" s="106"/>
      <c r="E335" s="106" t="s">
        <v>540</v>
      </c>
      <c r="F335" s="106"/>
      <c r="G335" s="106"/>
      <c r="H335" s="106" t="s">
        <v>509</v>
      </c>
      <c r="I335" s="106" t="s">
        <v>3323</v>
      </c>
      <c r="J335" s="106" t="s">
        <v>3535</v>
      </c>
      <c r="K335" s="106"/>
      <c r="L335" s="106"/>
      <c r="M335" s="106">
        <v>22215</v>
      </c>
      <c r="N335" s="106" t="s">
        <v>3536</v>
      </c>
      <c r="O335" s="106">
        <v>291.17</v>
      </c>
      <c r="P335" s="107">
        <v>1327.7</v>
      </c>
      <c r="Q335" s="107">
        <v>386586.41</v>
      </c>
      <c r="R335" s="106">
        <v>0</v>
      </c>
      <c r="S335" s="107">
        <v>0</v>
      </c>
      <c r="T335" s="107">
        <v>0</v>
      </c>
      <c r="U335" s="106" t="s">
        <v>739</v>
      </c>
      <c r="V335" s="106" t="s">
        <v>7</v>
      </c>
      <c r="W335" s="106" t="s">
        <v>61</v>
      </c>
      <c r="X335" s="108">
        <v>1810</v>
      </c>
      <c r="Y335" s="108">
        <v>527017.70000000007</v>
      </c>
      <c r="Z335" s="108">
        <v>140431.29100000003</v>
      </c>
      <c r="AA335" s="109"/>
      <c r="AB335" s="109">
        <v>6017</v>
      </c>
      <c r="AC335" s="109"/>
      <c r="AD335" s="109"/>
      <c r="AE335" s="110" t="s">
        <v>507</v>
      </c>
      <c r="AF335" s="109"/>
      <c r="AG335" s="138">
        <v>34845</v>
      </c>
      <c r="AH335" s="138">
        <v>36027</v>
      </c>
      <c r="AI335" s="138">
        <v>36089</v>
      </c>
      <c r="AJ335" s="109">
        <v>5152524</v>
      </c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</row>
    <row r="336" spans="1:51" ht="25.5" x14ac:dyDescent="0.25">
      <c r="A336" s="106">
        <v>471</v>
      </c>
      <c r="B336" s="106" t="s">
        <v>786</v>
      </c>
      <c r="C336" s="106" t="s">
        <v>176</v>
      </c>
      <c r="D336" s="106"/>
      <c r="E336" s="106" t="s">
        <v>540</v>
      </c>
      <c r="F336" s="106"/>
      <c r="G336" s="106"/>
      <c r="H336" s="106" t="s">
        <v>509</v>
      </c>
      <c r="I336" s="106"/>
      <c r="J336" s="106"/>
      <c r="K336" s="106"/>
      <c r="L336" s="106"/>
      <c r="M336" s="106">
        <v>22215</v>
      </c>
      <c r="N336" s="106" t="s">
        <v>3536</v>
      </c>
      <c r="O336" s="106">
        <v>4297.76</v>
      </c>
      <c r="P336" s="107">
        <v>1327.7</v>
      </c>
      <c r="Q336" s="107">
        <v>5706135.9500000002</v>
      </c>
      <c r="R336" s="106">
        <v>0</v>
      </c>
      <c r="S336" s="107">
        <v>0</v>
      </c>
      <c r="T336" s="107">
        <v>0</v>
      </c>
      <c r="U336" s="106" t="s">
        <v>743</v>
      </c>
      <c r="V336" s="106" t="s">
        <v>7</v>
      </c>
      <c r="W336" s="106" t="s">
        <v>63</v>
      </c>
      <c r="X336" s="108"/>
      <c r="Y336" s="108">
        <v>0</v>
      </c>
      <c r="Z336" s="108"/>
      <c r="AA336" s="109" t="s">
        <v>4521</v>
      </c>
      <c r="AB336" s="109">
        <v>6017</v>
      </c>
      <c r="AC336" s="109"/>
      <c r="AD336" s="109"/>
      <c r="AE336" s="110" t="s">
        <v>4436</v>
      </c>
      <c r="AF336" s="109"/>
      <c r="AG336" s="138">
        <v>34845</v>
      </c>
      <c r="AH336" s="138">
        <v>36027</v>
      </c>
      <c r="AI336" s="138">
        <v>36089</v>
      </c>
      <c r="AJ336" s="109">
        <v>5152524</v>
      </c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</row>
    <row r="337" spans="1:51" ht="63.75" x14ac:dyDescent="0.25">
      <c r="A337" s="106">
        <v>472</v>
      </c>
      <c r="B337" s="106" t="s">
        <v>817</v>
      </c>
      <c r="C337" s="106" t="s">
        <v>177</v>
      </c>
      <c r="D337" s="106"/>
      <c r="E337" s="106" t="s">
        <v>540</v>
      </c>
      <c r="F337" s="106"/>
      <c r="G337" s="106"/>
      <c r="H337" s="106" t="s">
        <v>467</v>
      </c>
      <c r="I337" s="106"/>
      <c r="J337" s="106"/>
      <c r="K337" s="106"/>
      <c r="L337" s="106"/>
      <c r="M337" s="106">
        <v>22205</v>
      </c>
      <c r="N337" s="106" t="s">
        <v>3537</v>
      </c>
      <c r="O337" s="106">
        <v>7119.52</v>
      </c>
      <c r="P337" s="107">
        <v>1135.2</v>
      </c>
      <c r="Q337" s="107">
        <v>8082079.0999999996</v>
      </c>
      <c r="R337" s="106">
        <v>0</v>
      </c>
      <c r="S337" s="107">
        <v>0</v>
      </c>
      <c r="T337" s="107">
        <v>0</v>
      </c>
      <c r="U337" s="106" t="s">
        <v>743</v>
      </c>
      <c r="V337" s="106" t="s">
        <v>7</v>
      </c>
      <c r="W337" s="106" t="s">
        <v>63</v>
      </c>
      <c r="X337" s="108"/>
      <c r="Y337" s="108">
        <v>0</v>
      </c>
      <c r="Z337" s="108"/>
      <c r="AA337" s="109" t="s">
        <v>4435</v>
      </c>
      <c r="AB337" s="109">
        <v>6105</v>
      </c>
      <c r="AC337" s="109" t="s">
        <v>4510</v>
      </c>
      <c r="AD337" s="109" t="s">
        <v>4510</v>
      </c>
      <c r="AE337" s="110" t="s">
        <v>4436</v>
      </c>
      <c r="AF337" s="109"/>
      <c r="AG337" s="138">
        <v>36014</v>
      </c>
      <c r="AH337" s="138">
        <v>36062</v>
      </c>
      <c r="AI337" s="138">
        <v>36095</v>
      </c>
      <c r="AJ337" s="109">
        <v>5153230</v>
      </c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</row>
    <row r="338" spans="1:51" ht="114.75" x14ac:dyDescent="0.25">
      <c r="A338" s="106">
        <v>473</v>
      </c>
      <c r="B338" s="106" t="s">
        <v>1074</v>
      </c>
      <c r="C338" s="106" t="s">
        <v>178</v>
      </c>
      <c r="D338" s="106"/>
      <c r="E338" s="106" t="s">
        <v>540</v>
      </c>
      <c r="F338" s="106"/>
      <c r="G338" s="106"/>
      <c r="H338" s="106" t="s">
        <v>467</v>
      </c>
      <c r="I338" s="106" t="s">
        <v>3323</v>
      </c>
      <c r="J338" s="106" t="s">
        <v>3386</v>
      </c>
      <c r="K338" s="106">
        <v>20345</v>
      </c>
      <c r="L338" s="106"/>
      <c r="M338" s="106">
        <v>22205</v>
      </c>
      <c r="N338" s="106" t="s">
        <v>178</v>
      </c>
      <c r="O338" s="106">
        <v>3120.7</v>
      </c>
      <c r="P338" s="107">
        <v>555.5</v>
      </c>
      <c r="Q338" s="107">
        <v>1733548.85</v>
      </c>
      <c r="R338" s="106">
        <v>0</v>
      </c>
      <c r="S338" s="107">
        <v>0</v>
      </c>
      <c r="T338" s="107">
        <v>0</v>
      </c>
      <c r="U338" s="106" t="s">
        <v>879</v>
      </c>
      <c r="V338" s="106" t="s">
        <v>8</v>
      </c>
      <c r="W338" s="106" t="s">
        <v>72</v>
      </c>
      <c r="X338" s="108">
        <v>1093</v>
      </c>
      <c r="Y338" s="108">
        <v>3410925.0999999996</v>
      </c>
      <c r="Z338" s="108">
        <v>1677376.2499999998</v>
      </c>
      <c r="AA338" s="109" t="s">
        <v>4543</v>
      </c>
      <c r="AB338" s="109">
        <v>6061</v>
      </c>
      <c r="AC338" s="109" t="s">
        <v>4544</v>
      </c>
      <c r="AD338" s="109" t="s">
        <v>4544</v>
      </c>
      <c r="AE338" s="110" t="s">
        <v>4440</v>
      </c>
      <c r="AF338" s="109"/>
      <c r="AG338" s="138">
        <v>34110</v>
      </c>
      <c r="AH338" s="138">
        <v>34576</v>
      </c>
      <c r="AI338" s="138">
        <v>34584</v>
      </c>
      <c r="AJ338" s="109">
        <v>5257832</v>
      </c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</row>
    <row r="339" spans="1:51" ht="63.75" x14ac:dyDescent="0.25">
      <c r="A339" s="106">
        <v>474</v>
      </c>
      <c r="B339" s="106" t="s">
        <v>1075</v>
      </c>
      <c r="C339" s="106" t="s">
        <v>178</v>
      </c>
      <c r="D339" s="106"/>
      <c r="E339" s="106" t="s">
        <v>540</v>
      </c>
      <c r="F339" s="106"/>
      <c r="G339" s="106"/>
      <c r="H339" s="106" t="s">
        <v>467</v>
      </c>
      <c r="I339" s="106"/>
      <c r="J339" s="106"/>
      <c r="K339" s="106"/>
      <c r="L339" s="106"/>
      <c r="M339" s="106">
        <v>22205</v>
      </c>
      <c r="N339" s="106" t="s">
        <v>178</v>
      </c>
      <c r="O339" s="106">
        <v>3515.9</v>
      </c>
      <c r="P339" s="107">
        <v>555.5</v>
      </c>
      <c r="Q339" s="107">
        <v>1953082.45</v>
      </c>
      <c r="R339" s="106">
        <v>0</v>
      </c>
      <c r="S339" s="107">
        <v>0</v>
      </c>
      <c r="T339" s="107">
        <v>0</v>
      </c>
      <c r="U339" s="106" t="s">
        <v>743</v>
      </c>
      <c r="V339" s="106" t="s">
        <v>7</v>
      </c>
      <c r="W339" s="106" t="s">
        <v>63</v>
      </c>
      <c r="X339" s="108">
        <v>1093</v>
      </c>
      <c r="Y339" s="108">
        <v>3842878.7</v>
      </c>
      <c r="Z339" s="108">
        <v>1889796.2500000002</v>
      </c>
      <c r="AA339" s="109" t="s">
        <v>4545</v>
      </c>
      <c r="AB339" s="109">
        <v>6061</v>
      </c>
      <c r="AC339" s="109" t="s">
        <v>4510</v>
      </c>
      <c r="AD339" s="109" t="s">
        <v>4510</v>
      </c>
      <c r="AE339" s="110" t="s">
        <v>4436</v>
      </c>
      <c r="AF339" s="109"/>
      <c r="AG339" s="138">
        <v>34110</v>
      </c>
      <c r="AH339" s="138">
        <v>34576</v>
      </c>
      <c r="AI339" s="138">
        <v>34584</v>
      </c>
      <c r="AJ339" s="109">
        <v>5257832</v>
      </c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</row>
    <row r="340" spans="1:51" ht="38.25" x14ac:dyDescent="0.25">
      <c r="A340" s="106">
        <v>475</v>
      </c>
      <c r="B340" s="106" t="s">
        <v>1076</v>
      </c>
      <c r="C340" s="106" t="s">
        <v>179</v>
      </c>
      <c r="D340" s="106" t="s">
        <v>641</v>
      </c>
      <c r="E340" s="106" t="s">
        <v>544</v>
      </c>
      <c r="F340" s="106"/>
      <c r="G340" s="106"/>
      <c r="H340" s="106" t="s">
        <v>467</v>
      </c>
      <c r="I340" s="106" t="s">
        <v>3330</v>
      </c>
      <c r="J340" s="106" t="s">
        <v>3538</v>
      </c>
      <c r="K340" s="106">
        <v>5931</v>
      </c>
      <c r="L340" s="106"/>
      <c r="M340" s="106">
        <v>22205</v>
      </c>
      <c r="N340" s="106" t="s">
        <v>641</v>
      </c>
      <c r="O340" s="106">
        <v>11358.22</v>
      </c>
      <c r="P340" s="107">
        <v>590</v>
      </c>
      <c r="Q340" s="107">
        <v>6701349.7999999998</v>
      </c>
      <c r="R340" s="106">
        <v>0</v>
      </c>
      <c r="S340" s="107">
        <v>0</v>
      </c>
      <c r="T340" s="107">
        <v>0</v>
      </c>
      <c r="U340" s="106" t="s">
        <v>879</v>
      </c>
      <c r="V340" s="106" t="s">
        <v>7</v>
      </c>
      <c r="W340" s="106" t="s">
        <v>72</v>
      </c>
      <c r="X340" s="108">
        <v>1020</v>
      </c>
      <c r="Y340" s="108">
        <v>11585384.399999999</v>
      </c>
      <c r="Z340" s="108">
        <v>4884034.5999999987</v>
      </c>
      <c r="AA340" s="109"/>
      <c r="AB340" s="109">
        <v>6126</v>
      </c>
      <c r="AC340" s="109"/>
      <c r="AD340" s="109"/>
      <c r="AE340" s="110" t="s">
        <v>4447</v>
      </c>
      <c r="AF340" s="109" t="s">
        <v>4463</v>
      </c>
      <c r="AG340" s="138"/>
      <c r="AH340" s="138">
        <v>36136</v>
      </c>
      <c r="AI340" s="138">
        <v>36210</v>
      </c>
      <c r="AJ340" s="109">
        <v>5166998</v>
      </c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</row>
    <row r="341" spans="1:51" x14ac:dyDescent="0.25">
      <c r="A341" s="106">
        <v>477</v>
      </c>
      <c r="B341" s="106" t="s">
        <v>1077</v>
      </c>
      <c r="C341" s="106" t="s">
        <v>180</v>
      </c>
      <c r="D341" s="106"/>
      <c r="E341" s="106" t="s">
        <v>540</v>
      </c>
      <c r="F341" s="106"/>
      <c r="G341" s="106"/>
      <c r="H341" s="106" t="s">
        <v>469</v>
      </c>
      <c r="I341" s="106" t="s">
        <v>3328</v>
      </c>
      <c r="J341" s="106" t="s">
        <v>3357</v>
      </c>
      <c r="K341" s="106"/>
      <c r="L341" s="106"/>
      <c r="M341" s="106">
        <v>22194</v>
      </c>
      <c r="N341" s="106" t="s">
        <v>180</v>
      </c>
      <c r="O341" s="106">
        <v>3004.0949999999998</v>
      </c>
      <c r="P341" s="107">
        <v>1377.2</v>
      </c>
      <c r="Q341" s="107">
        <v>4137239.63</v>
      </c>
      <c r="R341" s="106">
        <v>0</v>
      </c>
      <c r="S341" s="107">
        <v>0</v>
      </c>
      <c r="T341" s="107">
        <v>0</v>
      </c>
      <c r="U341" s="106" t="s">
        <v>797</v>
      </c>
      <c r="V341" s="106" t="s">
        <v>7</v>
      </c>
      <c r="W341" s="106" t="s">
        <v>67</v>
      </c>
      <c r="X341" s="108">
        <v>2383</v>
      </c>
      <c r="Y341" s="108">
        <v>7158758.3849999998</v>
      </c>
      <c r="Z341" s="108">
        <v>3021518.7509999997</v>
      </c>
      <c r="AA341" s="109"/>
      <c r="AB341" s="109">
        <v>5109</v>
      </c>
      <c r="AC341" s="109"/>
      <c r="AD341" s="109"/>
      <c r="AE341" s="110" t="s">
        <v>516</v>
      </c>
      <c r="AF341" s="109"/>
      <c r="AG341" s="138">
        <v>34334</v>
      </c>
      <c r="AH341" s="138">
        <v>36091</v>
      </c>
      <c r="AI341" s="138" t="s">
        <v>4546</v>
      </c>
      <c r="AJ341" s="109">
        <v>5159174</v>
      </c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</row>
    <row r="342" spans="1:51" x14ac:dyDescent="0.25">
      <c r="A342" s="106">
        <v>478</v>
      </c>
      <c r="B342" s="106" t="s">
        <v>1078</v>
      </c>
      <c r="C342" s="106" t="s">
        <v>180</v>
      </c>
      <c r="D342" s="106"/>
      <c r="E342" s="106" t="s">
        <v>540</v>
      </c>
      <c r="F342" s="106"/>
      <c r="G342" s="106"/>
      <c r="H342" s="106" t="s">
        <v>469</v>
      </c>
      <c r="I342" s="106" t="s">
        <v>3328</v>
      </c>
      <c r="J342" s="106" t="s">
        <v>3357</v>
      </c>
      <c r="K342" s="106"/>
      <c r="L342" s="106"/>
      <c r="M342" s="106">
        <v>22194</v>
      </c>
      <c r="N342" s="106" t="s">
        <v>180</v>
      </c>
      <c r="O342" s="106">
        <v>197.762</v>
      </c>
      <c r="P342" s="107">
        <v>1377.2</v>
      </c>
      <c r="Q342" s="107">
        <v>272357.83</v>
      </c>
      <c r="R342" s="106">
        <v>0</v>
      </c>
      <c r="S342" s="107">
        <v>0</v>
      </c>
      <c r="T342" s="107">
        <v>0</v>
      </c>
      <c r="U342" s="106" t="s">
        <v>797</v>
      </c>
      <c r="V342" s="106" t="s">
        <v>7</v>
      </c>
      <c r="W342" s="106" t="s">
        <v>67</v>
      </c>
      <c r="X342" s="108">
        <v>2383</v>
      </c>
      <c r="Y342" s="108">
        <v>471266.84600000002</v>
      </c>
      <c r="Z342" s="108">
        <v>198909.0196</v>
      </c>
      <c r="AA342" s="109"/>
      <c r="AB342" s="109">
        <v>5109</v>
      </c>
      <c r="AC342" s="109"/>
      <c r="AD342" s="109"/>
      <c r="AE342" s="110" t="s">
        <v>516</v>
      </c>
      <c r="AF342" s="109"/>
      <c r="AG342" s="138">
        <v>34334</v>
      </c>
      <c r="AH342" s="138">
        <v>36091</v>
      </c>
      <c r="AI342" s="138" t="s">
        <v>4546</v>
      </c>
      <c r="AJ342" s="109">
        <v>5159174</v>
      </c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</row>
    <row r="343" spans="1:51" x14ac:dyDescent="0.25">
      <c r="A343" s="106">
        <v>479</v>
      </c>
      <c r="B343" s="106" t="s">
        <v>1079</v>
      </c>
      <c r="C343" s="106" t="s">
        <v>180</v>
      </c>
      <c r="D343" s="106"/>
      <c r="E343" s="106" t="s">
        <v>540</v>
      </c>
      <c r="F343" s="106"/>
      <c r="G343" s="106"/>
      <c r="H343" s="106" t="s">
        <v>469</v>
      </c>
      <c r="I343" s="106" t="s">
        <v>3328</v>
      </c>
      <c r="J343" s="106" t="s">
        <v>3357</v>
      </c>
      <c r="K343" s="106"/>
      <c r="L343" s="106"/>
      <c r="M343" s="106">
        <v>22194</v>
      </c>
      <c r="N343" s="106" t="s">
        <v>180</v>
      </c>
      <c r="O343" s="106">
        <v>29.192</v>
      </c>
      <c r="P343" s="107">
        <v>1377.2</v>
      </c>
      <c r="Q343" s="107">
        <v>40203.22</v>
      </c>
      <c r="R343" s="106">
        <v>0</v>
      </c>
      <c r="S343" s="107">
        <v>0</v>
      </c>
      <c r="T343" s="107">
        <v>0</v>
      </c>
      <c r="U343" s="106" t="s">
        <v>797</v>
      </c>
      <c r="V343" s="106" t="s">
        <v>7</v>
      </c>
      <c r="W343" s="106" t="s">
        <v>67</v>
      </c>
      <c r="X343" s="108">
        <v>2383</v>
      </c>
      <c r="Y343" s="108">
        <v>69564.536000000007</v>
      </c>
      <c r="Z343" s="108">
        <v>29361.313600000009</v>
      </c>
      <c r="AA343" s="109"/>
      <c r="AB343" s="109">
        <v>5109</v>
      </c>
      <c r="AC343" s="109"/>
      <c r="AD343" s="109"/>
      <c r="AE343" s="110" t="s">
        <v>516</v>
      </c>
      <c r="AF343" s="109"/>
      <c r="AG343" s="138">
        <v>34334</v>
      </c>
      <c r="AH343" s="138">
        <v>36091</v>
      </c>
      <c r="AI343" s="138" t="s">
        <v>4546</v>
      </c>
      <c r="AJ343" s="109">
        <v>5159174</v>
      </c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</row>
    <row r="344" spans="1:51" x14ac:dyDescent="0.25">
      <c r="A344" s="106">
        <v>480</v>
      </c>
      <c r="B344" s="106" t="s">
        <v>1080</v>
      </c>
      <c r="C344" s="106" t="s">
        <v>180</v>
      </c>
      <c r="D344" s="106"/>
      <c r="E344" s="106" t="s">
        <v>540</v>
      </c>
      <c r="F344" s="106"/>
      <c r="G344" s="106"/>
      <c r="H344" s="106" t="s">
        <v>469</v>
      </c>
      <c r="I344" s="106" t="s">
        <v>3328</v>
      </c>
      <c r="J344" s="106" t="s">
        <v>3357</v>
      </c>
      <c r="K344" s="106"/>
      <c r="L344" s="106"/>
      <c r="M344" s="106">
        <v>22194</v>
      </c>
      <c r="N344" s="106" t="s">
        <v>180</v>
      </c>
      <c r="O344" s="106">
        <v>166.50899999999999</v>
      </c>
      <c r="P344" s="107">
        <v>1377.2</v>
      </c>
      <c r="Q344" s="107">
        <v>229316.19</v>
      </c>
      <c r="R344" s="106">
        <v>0</v>
      </c>
      <c r="S344" s="107">
        <v>0</v>
      </c>
      <c r="T344" s="107">
        <v>0</v>
      </c>
      <c r="U344" s="106" t="s">
        <v>797</v>
      </c>
      <c r="V344" s="106" t="s">
        <v>7</v>
      </c>
      <c r="W344" s="106" t="s">
        <v>67</v>
      </c>
      <c r="X344" s="108">
        <v>2383</v>
      </c>
      <c r="Y344" s="108">
        <v>396790.94699999999</v>
      </c>
      <c r="Z344" s="108">
        <v>167474.75219999999</v>
      </c>
      <c r="AA344" s="109"/>
      <c r="AB344" s="109">
        <v>5109</v>
      </c>
      <c r="AC344" s="109"/>
      <c r="AD344" s="109"/>
      <c r="AE344" s="110" t="s">
        <v>516</v>
      </c>
      <c r="AF344" s="109"/>
      <c r="AG344" s="138">
        <v>34334</v>
      </c>
      <c r="AH344" s="138">
        <v>36091</v>
      </c>
      <c r="AI344" s="138" t="s">
        <v>4546</v>
      </c>
      <c r="AJ344" s="109">
        <v>5159174</v>
      </c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</row>
    <row r="345" spans="1:51" x14ac:dyDescent="0.25">
      <c r="A345" s="106">
        <v>481</v>
      </c>
      <c r="B345" s="106" t="s">
        <v>1081</v>
      </c>
      <c r="C345" s="106" t="s">
        <v>180</v>
      </c>
      <c r="D345" s="106"/>
      <c r="E345" s="106" t="s">
        <v>540</v>
      </c>
      <c r="F345" s="106"/>
      <c r="G345" s="106"/>
      <c r="H345" s="106" t="s">
        <v>469</v>
      </c>
      <c r="I345" s="106" t="s">
        <v>3328</v>
      </c>
      <c r="J345" s="106" t="s">
        <v>3357</v>
      </c>
      <c r="K345" s="106"/>
      <c r="L345" s="106"/>
      <c r="M345" s="106">
        <v>22194</v>
      </c>
      <c r="N345" s="106" t="s">
        <v>180</v>
      </c>
      <c r="O345" s="106">
        <v>170.536</v>
      </c>
      <c r="P345" s="107">
        <v>1377.2</v>
      </c>
      <c r="Q345" s="107">
        <v>234862.18</v>
      </c>
      <c r="R345" s="106">
        <v>0</v>
      </c>
      <c r="S345" s="107">
        <v>0</v>
      </c>
      <c r="T345" s="107">
        <v>0</v>
      </c>
      <c r="U345" s="106" t="s">
        <v>797</v>
      </c>
      <c r="V345" s="106" t="s">
        <v>7</v>
      </c>
      <c r="W345" s="106" t="s">
        <v>67</v>
      </c>
      <c r="X345" s="108">
        <v>2383</v>
      </c>
      <c r="Y345" s="108">
        <v>406387.288</v>
      </c>
      <c r="Z345" s="108">
        <v>171525.10879999999</v>
      </c>
      <c r="AA345" s="109"/>
      <c r="AB345" s="109">
        <v>5109</v>
      </c>
      <c r="AC345" s="109"/>
      <c r="AD345" s="109"/>
      <c r="AE345" s="110" t="s">
        <v>516</v>
      </c>
      <c r="AF345" s="109"/>
      <c r="AG345" s="138">
        <v>34334</v>
      </c>
      <c r="AH345" s="138">
        <v>36091</v>
      </c>
      <c r="AI345" s="138" t="s">
        <v>4546</v>
      </c>
      <c r="AJ345" s="109">
        <v>5159174</v>
      </c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</row>
    <row r="346" spans="1:51" x14ac:dyDescent="0.25">
      <c r="A346" s="106">
        <v>482</v>
      </c>
      <c r="B346" s="106" t="s">
        <v>1082</v>
      </c>
      <c r="C346" s="106" t="s">
        <v>180</v>
      </c>
      <c r="D346" s="106"/>
      <c r="E346" s="106" t="s">
        <v>540</v>
      </c>
      <c r="F346" s="106"/>
      <c r="G346" s="106"/>
      <c r="H346" s="106" t="s">
        <v>469</v>
      </c>
      <c r="I346" s="106" t="s">
        <v>3323</v>
      </c>
      <c r="J346" s="106" t="s">
        <v>3357</v>
      </c>
      <c r="K346" s="106"/>
      <c r="L346" s="106"/>
      <c r="M346" s="106">
        <v>22194</v>
      </c>
      <c r="N346" s="106" t="s">
        <v>180</v>
      </c>
      <c r="O346" s="106">
        <v>21.567</v>
      </c>
      <c r="P346" s="107">
        <v>1377.2</v>
      </c>
      <c r="Q346" s="107">
        <v>29702.07</v>
      </c>
      <c r="R346" s="106">
        <v>0</v>
      </c>
      <c r="S346" s="107">
        <v>0</v>
      </c>
      <c r="T346" s="107">
        <v>0</v>
      </c>
      <c r="U346" s="106" t="s">
        <v>749</v>
      </c>
      <c r="V346" s="106" t="s">
        <v>7</v>
      </c>
      <c r="W346" s="106" t="s">
        <v>64</v>
      </c>
      <c r="X346" s="108">
        <v>2383</v>
      </c>
      <c r="Y346" s="108">
        <v>51394.161</v>
      </c>
      <c r="Z346" s="108">
        <v>21692.088599999999</v>
      </c>
      <c r="AA346" s="109"/>
      <c r="AB346" s="109">
        <v>5109</v>
      </c>
      <c r="AC346" s="109"/>
      <c r="AD346" s="109"/>
      <c r="AE346" s="110" t="s">
        <v>510</v>
      </c>
      <c r="AF346" s="109"/>
      <c r="AG346" s="138">
        <v>34334</v>
      </c>
      <c r="AH346" s="138">
        <v>36091</v>
      </c>
      <c r="AI346" s="138" t="s">
        <v>4546</v>
      </c>
      <c r="AJ346" s="109">
        <v>5159174</v>
      </c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</row>
    <row r="347" spans="1:51" x14ac:dyDescent="0.25">
      <c r="A347" s="106">
        <v>483</v>
      </c>
      <c r="B347" s="106" t="s">
        <v>1083</v>
      </c>
      <c r="C347" s="106" t="s">
        <v>180</v>
      </c>
      <c r="D347" s="106"/>
      <c r="E347" s="106" t="s">
        <v>540</v>
      </c>
      <c r="F347" s="106"/>
      <c r="G347" s="106"/>
      <c r="H347" s="106" t="s">
        <v>469</v>
      </c>
      <c r="I347" s="106"/>
      <c r="J347" s="106"/>
      <c r="K347" s="106"/>
      <c r="L347" s="106"/>
      <c r="M347" s="106">
        <v>22194</v>
      </c>
      <c r="N347" s="106" t="s">
        <v>180</v>
      </c>
      <c r="O347" s="106">
        <v>6363.5169999999998</v>
      </c>
      <c r="P347" s="107">
        <v>1377.2</v>
      </c>
      <c r="Q347" s="107">
        <v>8763835.6099999994</v>
      </c>
      <c r="R347" s="106">
        <v>0</v>
      </c>
      <c r="S347" s="107">
        <v>0</v>
      </c>
      <c r="T347" s="107">
        <v>0</v>
      </c>
      <c r="U347" s="106" t="s">
        <v>743</v>
      </c>
      <c r="V347" s="106" t="s">
        <v>7</v>
      </c>
      <c r="W347" s="106" t="s">
        <v>63</v>
      </c>
      <c r="X347" s="108"/>
      <c r="Y347" s="108">
        <v>0</v>
      </c>
      <c r="Z347" s="108"/>
      <c r="AA347" s="109" t="s">
        <v>4435</v>
      </c>
      <c r="AB347" s="109">
        <v>5109</v>
      </c>
      <c r="AC347" s="109"/>
      <c r="AD347" s="109"/>
      <c r="AE347" s="110" t="s">
        <v>4436</v>
      </c>
      <c r="AF347" s="109"/>
      <c r="AG347" s="138">
        <v>34334</v>
      </c>
      <c r="AH347" s="138">
        <v>36091</v>
      </c>
      <c r="AI347" s="138" t="s">
        <v>4546</v>
      </c>
      <c r="AJ347" s="109">
        <v>5159174</v>
      </c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</row>
    <row r="348" spans="1:51" x14ac:dyDescent="0.25">
      <c r="A348" s="106">
        <v>484</v>
      </c>
      <c r="B348" s="106" t="s">
        <v>1084</v>
      </c>
      <c r="C348" s="106" t="s">
        <v>180</v>
      </c>
      <c r="D348" s="106"/>
      <c r="E348" s="106" t="s">
        <v>540</v>
      </c>
      <c r="F348" s="106"/>
      <c r="G348" s="106"/>
      <c r="H348" s="106" t="s">
        <v>469</v>
      </c>
      <c r="I348" s="106" t="s">
        <v>3323</v>
      </c>
      <c r="J348" s="106" t="s">
        <v>3539</v>
      </c>
      <c r="K348" s="106"/>
      <c r="L348" s="106"/>
      <c r="M348" s="106">
        <v>22194</v>
      </c>
      <c r="N348" s="106" t="s">
        <v>180</v>
      </c>
      <c r="O348" s="106">
        <v>48.33</v>
      </c>
      <c r="P348" s="107">
        <v>1377.2</v>
      </c>
      <c r="Q348" s="107">
        <v>66560.08</v>
      </c>
      <c r="R348" s="106">
        <v>0</v>
      </c>
      <c r="S348" s="107">
        <v>0</v>
      </c>
      <c r="T348" s="107">
        <v>0</v>
      </c>
      <c r="U348" s="106" t="s">
        <v>749</v>
      </c>
      <c r="V348" s="106" t="s">
        <v>7</v>
      </c>
      <c r="W348" s="106" t="s">
        <v>64</v>
      </c>
      <c r="X348" s="108">
        <v>2383</v>
      </c>
      <c r="Y348" s="108">
        <v>115170.39</v>
      </c>
      <c r="Z348" s="108">
        <v>48610.313999999998</v>
      </c>
      <c r="AA348" s="109"/>
      <c r="AB348" s="109">
        <v>5109</v>
      </c>
      <c r="AC348" s="109"/>
      <c r="AD348" s="109"/>
      <c r="AE348" s="110" t="s">
        <v>510</v>
      </c>
      <c r="AF348" s="109"/>
      <c r="AG348" s="138">
        <v>34439</v>
      </c>
      <c r="AH348" s="138">
        <v>36094</v>
      </c>
      <c r="AI348" s="138">
        <v>36186</v>
      </c>
      <c r="AJ348" s="109">
        <v>5163706</v>
      </c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</row>
    <row r="349" spans="1:51" x14ac:dyDescent="0.25">
      <c r="A349" s="106">
        <v>485</v>
      </c>
      <c r="B349" s="106" t="s">
        <v>1085</v>
      </c>
      <c r="C349" s="106" t="s">
        <v>180</v>
      </c>
      <c r="D349" s="106"/>
      <c r="E349" s="106" t="s">
        <v>540</v>
      </c>
      <c r="F349" s="106"/>
      <c r="G349" s="106"/>
      <c r="H349" s="106" t="s">
        <v>469</v>
      </c>
      <c r="I349" s="106" t="s">
        <v>3323</v>
      </c>
      <c r="J349" s="106" t="s">
        <v>3539</v>
      </c>
      <c r="K349" s="106"/>
      <c r="L349" s="106"/>
      <c r="M349" s="106">
        <v>22194</v>
      </c>
      <c r="N349" s="106" t="s">
        <v>180</v>
      </c>
      <c r="O349" s="106">
        <v>1403.6859999999999</v>
      </c>
      <c r="P349" s="107">
        <v>1377.2</v>
      </c>
      <c r="Q349" s="107">
        <v>1933156.36</v>
      </c>
      <c r="R349" s="106">
        <v>0</v>
      </c>
      <c r="S349" s="107">
        <v>0</v>
      </c>
      <c r="T349" s="107">
        <v>0</v>
      </c>
      <c r="U349" s="106" t="s">
        <v>749</v>
      </c>
      <c r="V349" s="106" t="s">
        <v>7</v>
      </c>
      <c r="W349" s="106" t="s">
        <v>64</v>
      </c>
      <c r="X349" s="108">
        <v>2383</v>
      </c>
      <c r="Y349" s="108">
        <v>3344983.7379999999</v>
      </c>
      <c r="Z349" s="108">
        <v>1411827.3787999998</v>
      </c>
      <c r="AA349" s="109"/>
      <c r="AB349" s="109">
        <v>5109</v>
      </c>
      <c r="AC349" s="109"/>
      <c r="AD349" s="109"/>
      <c r="AE349" s="110" t="s">
        <v>510</v>
      </c>
      <c r="AF349" s="109"/>
      <c r="AG349" s="138">
        <v>34439</v>
      </c>
      <c r="AH349" s="138">
        <v>36094</v>
      </c>
      <c r="AI349" s="138">
        <v>36186</v>
      </c>
      <c r="AJ349" s="109">
        <v>5163706</v>
      </c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</row>
    <row r="350" spans="1:51" x14ac:dyDescent="0.25">
      <c r="A350" s="106">
        <v>486</v>
      </c>
      <c r="B350" s="106" t="s">
        <v>1086</v>
      </c>
      <c r="C350" s="106" t="s">
        <v>180</v>
      </c>
      <c r="D350" s="106"/>
      <c r="E350" s="106" t="s">
        <v>540</v>
      </c>
      <c r="F350" s="106"/>
      <c r="G350" s="106"/>
      <c r="H350" s="106" t="s">
        <v>469</v>
      </c>
      <c r="I350" s="106" t="s">
        <v>3323</v>
      </c>
      <c r="J350" s="106" t="s">
        <v>3539</v>
      </c>
      <c r="K350" s="106"/>
      <c r="L350" s="106"/>
      <c r="M350" s="106">
        <v>22194</v>
      </c>
      <c r="N350" s="106" t="s">
        <v>180</v>
      </c>
      <c r="O350" s="106">
        <v>1626.6769999999999</v>
      </c>
      <c r="P350" s="107">
        <v>1377.2</v>
      </c>
      <c r="Q350" s="107">
        <v>2240259.56</v>
      </c>
      <c r="R350" s="106">
        <v>0</v>
      </c>
      <c r="S350" s="107">
        <v>0</v>
      </c>
      <c r="T350" s="107">
        <v>0</v>
      </c>
      <c r="U350" s="106" t="s">
        <v>749</v>
      </c>
      <c r="V350" s="106" t="s">
        <v>7</v>
      </c>
      <c r="W350" s="106" t="s">
        <v>64</v>
      </c>
      <c r="X350" s="108">
        <v>2383</v>
      </c>
      <c r="Y350" s="108">
        <v>3876371.2909999997</v>
      </c>
      <c r="Z350" s="108">
        <v>1636111.7265999997</v>
      </c>
      <c r="AA350" s="109"/>
      <c r="AB350" s="109">
        <v>5109</v>
      </c>
      <c r="AC350" s="109"/>
      <c r="AD350" s="109"/>
      <c r="AE350" s="110" t="s">
        <v>510</v>
      </c>
      <c r="AF350" s="109"/>
      <c r="AG350" s="138">
        <v>34439</v>
      </c>
      <c r="AH350" s="138">
        <v>36094</v>
      </c>
      <c r="AI350" s="138">
        <v>36186</v>
      </c>
      <c r="AJ350" s="109">
        <v>5163706</v>
      </c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</row>
    <row r="351" spans="1:51" x14ac:dyDescent="0.25">
      <c r="A351" s="106">
        <v>487</v>
      </c>
      <c r="B351" s="106" t="s">
        <v>1087</v>
      </c>
      <c r="C351" s="106" t="s">
        <v>180</v>
      </c>
      <c r="D351" s="106"/>
      <c r="E351" s="106" t="s">
        <v>540</v>
      </c>
      <c r="F351" s="106"/>
      <c r="G351" s="106"/>
      <c r="H351" s="106" t="s">
        <v>469</v>
      </c>
      <c r="I351" s="106" t="s">
        <v>3323</v>
      </c>
      <c r="J351" s="106" t="s">
        <v>3539</v>
      </c>
      <c r="K351" s="106"/>
      <c r="L351" s="106"/>
      <c r="M351" s="106">
        <v>22194</v>
      </c>
      <c r="N351" s="106" t="s">
        <v>180</v>
      </c>
      <c r="O351" s="106">
        <v>1297.711</v>
      </c>
      <c r="P351" s="107">
        <v>1377.2</v>
      </c>
      <c r="Q351" s="107">
        <v>1787207.59</v>
      </c>
      <c r="R351" s="106">
        <v>0</v>
      </c>
      <c r="S351" s="107">
        <v>0</v>
      </c>
      <c r="T351" s="107">
        <v>0</v>
      </c>
      <c r="U351" s="106" t="s">
        <v>749</v>
      </c>
      <c r="V351" s="106" t="s">
        <v>7</v>
      </c>
      <c r="W351" s="106" t="s">
        <v>64</v>
      </c>
      <c r="X351" s="108">
        <v>2383</v>
      </c>
      <c r="Y351" s="108">
        <v>3092445.3130000001</v>
      </c>
      <c r="Z351" s="108">
        <v>1305237.7238</v>
      </c>
      <c r="AA351" s="109"/>
      <c r="AB351" s="109">
        <v>5109</v>
      </c>
      <c r="AC351" s="109"/>
      <c r="AD351" s="109"/>
      <c r="AE351" s="110" t="s">
        <v>510</v>
      </c>
      <c r="AF351" s="109"/>
      <c r="AG351" s="138">
        <v>34439</v>
      </c>
      <c r="AH351" s="138">
        <v>36094</v>
      </c>
      <c r="AI351" s="138">
        <v>36186</v>
      </c>
      <c r="AJ351" s="109">
        <v>5163706</v>
      </c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</row>
    <row r="352" spans="1:51" x14ac:dyDescent="0.25">
      <c r="A352" s="106">
        <v>488</v>
      </c>
      <c r="B352" s="106" t="s">
        <v>1088</v>
      </c>
      <c r="C352" s="106" t="s">
        <v>180</v>
      </c>
      <c r="D352" s="106"/>
      <c r="E352" s="106" t="s">
        <v>540</v>
      </c>
      <c r="F352" s="106"/>
      <c r="G352" s="106"/>
      <c r="H352" s="106" t="s">
        <v>469</v>
      </c>
      <c r="I352" s="106" t="s">
        <v>3323</v>
      </c>
      <c r="J352" s="106" t="s">
        <v>3539</v>
      </c>
      <c r="K352" s="106"/>
      <c r="L352" s="106"/>
      <c r="M352" s="106">
        <v>22194</v>
      </c>
      <c r="N352" s="106" t="s">
        <v>180</v>
      </c>
      <c r="O352" s="106">
        <v>2785.1289999999999</v>
      </c>
      <c r="P352" s="107">
        <v>1377.2</v>
      </c>
      <c r="Q352" s="107">
        <v>3835679.66</v>
      </c>
      <c r="R352" s="106">
        <v>0</v>
      </c>
      <c r="S352" s="107">
        <v>0</v>
      </c>
      <c r="T352" s="107">
        <v>0</v>
      </c>
      <c r="U352" s="106" t="s">
        <v>749</v>
      </c>
      <c r="V352" s="106" t="s">
        <v>7</v>
      </c>
      <c r="W352" s="106" t="s">
        <v>64</v>
      </c>
      <c r="X352" s="108">
        <v>2383</v>
      </c>
      <c r="Y352" s="108">
        <v>6636962.4069999997</v>
      </c>
      <c r="Z352" s="108">
        <v>2801282.7481999998</v>
      </c>
      <c r="AA352" s="109"/>
      <c r="AB352" s="109">
        <v>5109</v>
      </c>
      <c r="AC352" s="109"/>
      <c r="AD352" s="109"/>
      <c r="AE352" s="110" t="s">
        <v>510</v>
      </c>
      <c r="AF352" s="109"/>
      <c r="AG352" s="138">
        <v>34439</v>
      </c>
      <c r="AH352" s="138">
        <v>36094</v>
      </c>
      <c r="AI352" s="138">
        <v>36186</v>
      </c>
      <c r="AJ352" s="109">
        <v>5163706</v>
      </c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</row>
    <row r="353" spans="1:51" x14ac:dyDescent="0.25">
      <c r="A353" s="106">
        <v>489</v>
      </c>
      <c r="B353" s="106" t="s">
        <v>1089</v>
      </c>
      <c r="C353" s="106" t="s">
        <v>180</v>
      </c>
      <c r="D353" s="106"/>
      <c r="E353" s="106" t="s">
        <v>540</v>
      </c>
      <c r="F353" s="106"/>
      <c r="G353" s="106"/>
      <c r="H353" s="106" t="s">
        <v>469</v>
      </c>
      <c r="I353" s="106" t="s">
        <v>3323</v>
      </c>
      <c r="J353" s="106" t="s">
        <v>3539</v>
      </c>
      <c r="K353" s="106"/>
      <c r="L353" s="106"/>
      <c r="M353" s="106">
        <v>22194</v>
      </c>
      <c r="N353" s="106" t="s">
        <v>180</v>
      </c>
      <c r="O353" s="106">
        <v>379.79899999999998</v>
      </c>
      <c r="P353" s="107">
        <v>1377.2</v>
      </c>
      <c r="Q353" s="107">
        <v>523059.18</v>
      </c>
      <c r="R353" s="106">
        <v>0</v>
      </c>
      <c r="S353" s="107">
        <v>0</v>
      </c>
      <c r="T353" s="107">
        <v>0</v>
      </c>
      <c r="U353" s="106" t="s">
        <v>749</v>
      </c>
      <c r="V353" s="106" t="s">
        <v>7</v>
      </c>
      <c r="W353" s="106" t="s">
        <v>64</v>
      </c>
      <c r="X353" s="108">
        <v>2383</v>
      </c>
      <c r="Y353" s="108">
        <v>905061.01699999999</v>
      </c>
      <c r="Z353" s="108">
        <v>382001.83419999998</v>
      </c>
      <c r="AA353" s="109"/>
      <c r="AB353" s="109">
        <v>5109</v>
      </c>
      <c r="AC353" s="109"/>
      <c r="AD353" s="109"/>
      <c r="AE353" s="110" t="s">
        <v>510</v>
      </c>
      <c r="AF353" s="109"/>
      <c r="AG353" s="138">
        <v>34439</v>
      </c>
      <c r="AH353" s="138">
        <v>36094</v>
      </c>
      <c r="AI353" s="138">
        <v>36186</v>
      </c>
      <c r="AJ353" s="109">
        <v>5163706</v>
      </c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</row>
    <row r="354" spans="1:51" x14ac:dyDescent="0.25">
      <c r="A354" s="106">
        <v>490</v>
      </c>
      <c r="B354" s="106" t="s">
        <v>1083</v>
      </c>
      <c r="C354" s="106" t="s">
        <v>180</v>
      </c>
      <c r="D354" s="106"/>
      <c r="E354" s="106" t="s">
        <v>540</v>
      </c>
      <c r="F354" s="106"/>
      <c r="G354" s="106"/>
      <c r="H354" s="106" t="s">
        <v>469</v>
      </c>
      <c r="I354" s="106"/>
      <c r="J354" s="106"/>
      <c r="K354" s="106"/>
      <c r="L354" s="106"/>
      <c r="M354" s="106">
        <v>22194</v>
      </c>
      <c r="N354" s="106" t="s">
        <v>180</v>
      </c>
      <c r="O354" s="106">
        <v>88535.785999999993</v>
      </c>
      <c r="P354" s="107">
        <v>1377.2</v>
      </c>
      <c r="Q354" s="107">
        <v>121931484.48</v>
      </c>
      <c r="R354" s="106">
        <v>0</v>
      </c>
      <c r="S354" s="107">
        <v>0</v>
      </c>
      <c r="T354" s="107">
        <v>0</v>
      </c>
      <c r="U354" s="106" t="s">
        <v>743</v>
      </c>
      <c r="V354" s="106" t="s">
        <v>7</v>
      </c>
      <c r="W354" s="106" t="s">
        <v>63</v>
      </c>
      <c r="X354" s="108"/>
      <c r="Y354" s="108">
        <v>0</v>
      </c>
      <c r="Z354" s="108"/>
      <c r="AA354" s="109" t="s">
        <v>4435</v>
      </c>
      <c r="AB354" s="109">
        <v>5109</v>
      </c>
      <c r="AC354" s="109"/>
      <c r="AD354" s="109"/>
      <c r="AE354" s="110" t="s">
        <v>4436</v>
      </c>
      <c r="AF354" s="109"/>
      <c r="AG354" s="138">
        <v>34439</v>
      </c>
      <c r="AH354" s="138">
        <v>36094</v>
      </c>
      <c r="AI354" s="138">
        <v>36186</v>
      </c>
      <c r="AJ354" s="109">
        <v>5163706</v>
      </c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</row>
    <row r="355" spans="1:51" x14ac:dyDescent="0.25">
      <c r="A355" s="106">
        <v>491</v>
      </c>
      <c r="B355" s="106" t="s">
        <v>1090</v>
      </c>
      <c r="C355" s="106" t="s">
        <v>48</v>
      </c>
      <c r="D355" s="106"/>
      <c r="E355" s="106" t="s">
        <v>540</v>
      </c>
      <c r="F355" s="106"/>
      <c r="G355" s="106"/>
      <c r="H355" s="106" t="s">
        <v>465</v>
      </c>
      <c r="I355" s="106" t="s">
        <v>3330</v>
      </c>
      <c r="J355" s="106" t="s">
        <v>3538</v>
      </c>
      <c r="K355" s="106"/>
      <c r="L355" s="106"/>
      <c r="M355" s="106">
        <v>22635</v>
      </c>
      <c r="N355" s="106" t="s">
        <v>3540</v>
      </c>
      <c r="O355" s="106">
        <v>1024.885</v>
      </c>
      <c r="P355" s="107">
        <v>1149.5</v>
      </c>
      <c r="Q355" s="107">
        <v>1178105.31</v>
      </c>
      <c r="R355" s="106">
        <v>0</v>
      </c>
      <c r="S355" s="107">
        <v>0</v>
      </c>
      <c r="T355" s="107">
        <v>0</v>
      </c>
      <c r="U355" s="106" t="s">
        <v>739</v>
      </c>
      <c r="V355" s="106" t="s">
        <v>7</v>
      </c>
      <c r="W355" s="106" t="s">
        <v>61</v>
      </c>
      <c r="X355" s="108">
        <v>1793</v>
      </c>
      <c r="Y355" s="108">
        <v>1837618.8049999999</v>
      </c>
      <c r="Z355" s="108">
        <v>659513.49750000006</v>
      </c>
      <c r="AA355" s="109"/>
      <c r="AB355" s="109">
        <v>2103</v>
      </c>
      <c r="AC355" s="109"/>
      <c r="AD355" s="109"/>
      <c r="AE355" s="110" t="s">
        <v>507</v>
      </c>
      <c r="AF355" s="109"/>
      <c r="AG355" s="138">
        <v>36147</v>
      </c>
      <c r="AH355" s="138">
        <v>36174</v>
      </c>
      <c r="AI355" s="138">
        <v>36186</v>
      </c>
      <c r="AJ355" s="109">
        <v>5163948</v>
      </c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</row>
    <row r="356" spans="1:51" x14ac:dyDescent="0.25">
      <c r="A356" s="106">
        <v>492</v>
      </c>
      <c r="B356" s="106" t="s">
        <v>1091</v>
      </c>
      <c r="C356" s="106" t="s">
        <v>48</v>
      </c>
      <c r="D356" s="106"/>
      <c r="E356" s="106" t="s">
        <v>540</v>
      </c>
      <c r="F356" s="106"/>
      <c r="G356" s="106"/>
      <c r="H356" s="106" t="s">
        <v>465</v>
      </c>
      <c r="I356" s="106" t="s">
        <v>3323</v>
      </c>
      <c r="J356" s="106" t="s">
        <v>3541</v>
      </c>
      <c r="K356" s="106"/>
      <c r="L356" s="106"/>
      <c r="M356" s="106">
        <v>22635</v>
      </c>
      <c r="N356" s="106" t="s">
        <v>3540</v>
      </c>
      <c r="O356" s="106">
        <v>196.292</v>
      </c>
      <c r="P356" s="107">
        <v>1149.5</v>
      </c>
      <c r="Q356" s="107">
        <v>225637.65</v>
      </c>
      <c r="R356" s="106">
        <v>0</v>
      </c>
      <c r="S356" s="107">
        <v>0</v>
      </c>
      <c r="T356" s="107">
        <v>0</v>
      </c>
      <c r="U356" s="106" t="s">
        <v>739</v>
      </c>
      <c r="V356" s="106" t="s">
        <v>7</v>
      </c>
      <c r="W356" s="106" t="s">
        <v>61</v>
      </c>
      <c r="X356" s="108">
        <v>1793</v>
      </c>
      <c r="Y356" s="108">
        <v>351951.55599999998</v>
      </c>
      <c r="Z356" s="108">
        <v>126313.90199999997</v>
      </c>
      <c r="AA356" s="109"/>
      <c r="AB356" s="109">
        <v>2103</v>
      </c>
      <c r="AC356" s="109"/>
      <c r="AD356" s="109"/>
      <c r="AE356" s="110" t="s">
        <v>507</v>
      </c>
      <c r="AF356" s="109"/>
      <c r="AG356" s="138">
        <v>36147</v>
      </c>
      <c r="AH356" s="138">
        <v>36174</v>
      </c>
      <c r="AI356" s="138">
        <v>36186</v>
      </c>
      <c r="AJ356" s="109">
        <v>5163948</v>
      </c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</row>
    <row r="357" spans="1:51" ht="51" x14ac:dyDescent="0.25">
      <c r="A357" s="106">
        <v>493</v>
      </c>
      <c r="B357" s="106" t="s">
        <v>1092</v>
      </c>
      <c r="C357" s="106" t="s">
        <v>48</v>
      </c>
      <c r="D357" s="106"/>
      <c r="E357" s="106" t="s">
        <v>540</v>
      </c>
      <c r="F357" s="106"/>
      <c r="G357" s="106"/>
      <c r="H357" s="106" t="s">
        <v>465</v>
      </c>
      <c r="I357" s="106" t="s">
        <v>3329</v>
      </c>
      <c r="J357" s="106" t="s">
        <v>3542</v>
      </c>
      <c r="K357" s="106"/>
      <c r="L357" s="106"/>
      <c r="M357" s="106">
        <v>22635</v>
      </c>
      <c r="N357" s="106" t="s">
        <v>3540</v>
      </c>
      <c r="O357" s="106">
        <v>124.077</v>
      </c>
      <c r="P357" s="107">
        <v>1149.5</v>
      </c>
      <c r="Q357" s="107">
        <v>142626.51</v>
      </c>
      <c r="R357" s="106">
        <v>0</v>
      </c>
      <c r="S357" s="107">
        <v>0</v>
      </c>
      <c r="T357" s="107">
        <v>0</v>
      </c>
      <c r="U357" s="106" t="s">
        <v>749</v>
      </c>
      <c r="V357" s="106" t="s">
        <v>7</v>
      </c>
      <c r="W357" s="106" t="s">
        <v>64</v>
      </c>
      <c r="X357" s="108"/>
      <c r="Y357" s="108">
        <v>0</v>
      </c>
      <c r="Z357" s="108">
        <v>-142626.51149999999</v>
      </c>
      <c r="AA357" s="109" t="s">
        <v>4503</v>
      </c>
      <c r="AB357" s="109">
        <v>2103</v>
      </c>
      <c r="AC357" s="109" t="s">
        <v>4547</v>
      </c>
      <c r="AD357" s="109" t="s">
        <v>4548</v>
      </c>
      <c r="AE357" s="110" t="s">
        <v>510</v>
      </c>
      <c r="AF357" s="109"/>
      <c r="AG357" s="138">
        <v>36147</v>
      </c>
      <c r="AH357" s="138">
        <v>36174</v>
      </c>
      <c r="AI357" s="138">
        <v>36186</v>
      </c>
      <c r="AJ357" s="109">
        <v>5163948</v>
      </c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</row>
    <row r="358" spans="1:51" ht="51" x14ac:dyDescent="0.25">
      <c r="A358" s="106">
        <v>494</v>
      </c>
      <c r="B358" s="106" t="s">
        <v>1093</v>
      </c>
      <c r="C358" s="106" t="s">
        <v>48</v>
      </c>
      <c r="D358" s="106"/>
      <c r="E358" s="106" t="s">
        <v>540</v>
      </c>
      <c r="F358" s="106"/>
      <c r="G358" s="106"/>
      <c r="H358" s="106" t="s">
        <v>465</v>
      </c>
      <c r="I358" s="106" t="s">
        <v>3329</v>
      </c>
      <c r="J358" s="106" t="s">
        <v>3542</v>
      </c>
      <c r="K358" s="106"/>
      <c r="L358" s="106"/>
      <c r="M358" s="106">
        <v>22635</v>
      </c>
      <c r="N358" s="106" t="s">
        <v>3540</v>
      </c>
      <c r="O358" s="106">
        <v>109.395</v>
      </c>
      <c r="P358" s="107">
        <v>1149.5</v>
      </c>
      <c r="Q358" s="107">
        <v>125749.55</v>
      </c>
      <c r="R358" s="106">
        <v>0</v>
      </c>
      <c r="S358" s="107">
        <v>0</v>
      </c>
      <c r="T358" s="107">
        <v>0</v>
      </c>
      <c r="U358" s="106" t="s">
        <v>749</v>
      </c>
      <c r="V358" s="106" t="s">
        <v>7</v>
      </c>
      <c r="W358" s="106" t="s">
        <v>64</v>
      </c>
      <c r="X358" s="108"/>
      <c r="Y358" s="108">
        <v>0</v>
      </c>
      <c r="Z358" s="108">
        <v>-125749.55249999999</v>
      </c>
      <c r="AA358" s="109" t="s">
        <v>4503</v>
      </c>
      <c r="AB358" s="109">
        <v>2103</v>
      </c>
      <c r="AC358" s="109" t="s">
        <v>4547</v>
      </c>
      <c r="AD358" s="109" t="s">
        <v>4548</v>
      </c>
      <c r="AE358" s="110" t="s">
        <v>510</v>
      </c>
      <c r="AF358" s="109"/>
      <c r="AG358" s="138">
        <v>36147</v>
      </c>
      <c r="AH358" s="138">
        <v>36174</v>
      </c>
      <c r="AI358" s="138">
        <v>36186</v>
      </c>
      <c r="AJ358" s="109">
        <v>5163948</v>
      </c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</row>
    <row r="359" spans="1:51" ht="51" x14ac:dyDescent="0.25">
      <c r="A359" s="106">
        <v>495</v>
      </c>
      <c r="B359" s="106" t="s">
        <v>1094</v>
      </c>
      <c r="C359" s="106" t="s">
        <v>48</v>
      </c>
      <c r="D359" s="106"/>
      <c r="E359" s="106" t="s">
        <v>540</v>
      </c>
      <c r="F359" s="106"/>
      <c r="G359" s="106"/>
      <c r="H359" s="106" t="s">
        <v>465</v>
      </c>
      <c r="I359" s="106" t="s">
        <v>3329</v>
      </c>
      <c r="J359" s="106" t="s">
        <v>3542</v>
      </c>
      <c r="K359" s="106"/>
      <c r="L359" s="106"/>
      <c r="M359" s="106">
        <v>22635</v>
      </c>
      <c r="N359" s="106" t="s">
        <v>3540</v>
      </c>
      <c r="O359" s="106">
        <v>180.57499999999999</v>
      </c>
      <c r="P359" s="107">
        <v>1149.5</v>
      </c>
      <c r="Q359" s="107">
        <v>207570.96</v>
      </c>
      <c r="R359" s="106">
        <v>0</v>
      </c>
      <c r="S359" s="107">
        <v>0</v>
      </c>
      <c r="T359" s="107">
        <v>0</v>
      </c>
      <c r="U359" s="106" t="s">
        <v>749</v>
      </c>
      <c r="V359" s="106" t="s">
        <v>7</v>
      </c>
      <c r="W359" s="106" t="s">
        <v>64</v>
      </c>
      <c r="X359" s="108"/>
      <c r="Y359" s="108">
        <v>0</v>
      </c>
      <c r="Z359" s="108">
        <v>-207570.96249999999</v>
      </c>
      <c r="AA359" s="109" t="s">
        <v>4503</v>
      </c>
      <c r="AB359" s="109">
        <v>2103</v>
      </c>
      <c r="AC359" s="109" t="s">
        <v>4547</v>
      </c>
      <c r="AD359" s="109" t="s">
        <v>4548</v>
      </c>
      <c r="AE359" s="110" t="s">
        <v>510</v>
      </c>
      <c r="AF359" s="109"/>
      <c r="AG359" s="138">
        <v>36147</v>
      </c>
      <c r="AH359" s="138">
        <v>36174</v>
      </c>
      <c r="AI359" s="138">
        <v>36186</v>
      </c>
      <c r="AJ359" s="109">
        <v>5163948</v>
      </c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</row>
    <row r="360" spans="1:51" ht="76.5" x14ac:dyDescent="0.25">
      <c r="A360" s="106">
        <v>496</v>
      </c>
      <c r="B360" s="106" t="s">
        <v>1095</v>
      </c>
      <c r="C360" s="106" t="s">
        <v>48</v>
      </c>
      <c r="D360" s="106"/>
      <c r="E360" s="106" t="s">
        <v>540</v>
      </c>
      <c r="F360" s="106"/>
      <c r="G360" s="106"/>
      <c r="H360" s="106" t="s">
        <v>465</v>
      </c>
      <c r="I360" s="106" t="s">
        <v>3329</v>
      </c>
      <c r="J360" s="106" t="s">
        <v>3542</v>
      </c>
      <c r="K360" s="106"/>
      <c r="L360" s="106"/>
      <c r="M360" s="106">
        <v>22635</v>
      </c>
      <c r="N360" s="106" t="s">
        <v>3540</v>
      </c>
      <c r="O360" s="106">
        <v>98.088999999999999</v>
      </c>
      <c r="P360" s="107">
        <v>1149.5</v>
      </c>
      <c r="Q360" s="107">
        <v>112753.31</v>
      </c>
      <c r="R360" s="106">
        <v>0</v>
      </c>
      <c r="S360" s="107">
        <v>0</v>
      </c>
      <c r="T360" s="107">
        <v>0</v>
      </c>
      <c r="U360" s="106" t="s">
        <v>749</v>
      </c>
      <c r="V360" s="106" t="s">
        <v>7</v>
      </c>
      <c r="W360" s="106" t="s">
        <v>64</v>
      </c>
      <c r="X360" s="108"/>
      <c r="Y360" s="108">
        <v>0</v>
      </c>
      <c r="Z360" s="108">
        <v>-112753.3055</v>
      </c>
      <c r="AA360" s="109" t="s">
        <v>4448</v>
      </c>
      <c r="AB360" s="109">
        <v>2103</v>
      </c>
      <c r="AC360" s="109" t="s">
        <v>4449</v>
      </c>
      <c r="AD360" s="109" t="s">
        <v>4549</v>
      </c>
      <c r="AE360" s="110" t="s">
        <v>510</v>
      </c>
      <c r="AF360" s="109"/>
      <c r="AG360" s="138">
        <v>36147</v>
      </c>
      <c r="AH360" s="138">
        <v>36174</v>
      </c>
      <c r="AI360" s="138">
        <v>36186</v>
      </c>
      <c r="AJ360" s="109">
        <v>5163948</v>
      </c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</row>
    <row r="361" spans="1:51" x14ac:dyDescent="0.25">
      <c r="A361" s="106">
        <v>497</v>
      </c>
      <c r="B361" s="106" t="s">
        <v>1096</v>
      </c>
      <c r="C361" s="106" t="s">
        <v>48</v>
      </c>
      <c r="D361" s="106"/>
      <c r="E361" s="106" t="s">
        <v>540</v>
      </c>
      <c r="F361" s="106"/>
      <c r="G361" s="106"/>
      <c r="H361" s="106" t="s">
        <v>465</v>
      </c>
      <c r="I361" s="106" t="s">
        <v>3330</v>
      </c>
      <c r="J361" s="106" t="s">
        <v>3538</v>
      </c>
      <c r="K361" s="106"/>
      <c r="L361" s="106"/>
      <c r="M361" s="106">
        <v>22635</v>
      </c>
      <c r="N361" s="106" t="s">
        <v>3540</v>
      </c>
      <c r="O361" s="106">
        <v>3001.7739999999999</v>
      </c>
      <c r="P361" s="107">
        <v>1149.5</v>
      </c>
      <c r="Q361" s="107">
        <v>3450539.21</v>
      </c>
      <c r="R361" s="106">
        <v>0</v>
      </c>
      <c r="S361" s="107">
        <v>0</v>
      </c>
      <c r="T361" s="107">
        <v>0</v>
      </c>
      <c r="U361" s="106" t="s">
        <v>741</v>
      </c>
      <c r="V361" s="106" t="s">
        <v>7</v>
      </c>
      <c r="W361" s="106" t="s">
        <v>62</v>
      </c>
      <c r="X361" s="108">
        <v>1793</v>
      </c>
      <c r="Y361" s="108">
        <v>5382180.7819999997</v>
      </c>
      <c r="Z361" s="108">
        <v>1931641.5689999997</v>
      </c>
      <c r="AA361" s="109"/>
      <c r="AB361" s="109">
        <v>2103</v>
      </c>
      <c r="AC361" s="109"/>
      <c r="AD361" s="109"/>
      <c r="AE361" s="110" t="s">
        <v>473</v>
      </c>
      <c r="AF361" s="109" t="s">
        <v>4550</v>
      </c>
      <c r="AG361" s="138">
        <v>36147</v>
      </c>
      <c r="AH361" s="138">
        <v>36174</v>
      </c>
      <c r="AI361" s="138">
        <v>36186</v>
      </c>
      <c r="AJ361" s="109">
        <v>5163948</v>
      </c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</row>
    <row r="362" spans="1:51" x14ac:dyDescent="0.25">
      <c r="A362" s="106">
        <v>498</v>
      </c>
      <c r="B362" s="106" t="s">
        <v>1097</v>
      </c>
      <c r="C362" s="106" t="s">
        <v>48</v>
      </c>
      <c r="D362" s="106"/>
      <c r="E362" s="106" t="s">
        <v>540</v>
      </c>
      <c r="F362" s="106"/>
      <c r="G362" s="106"/>
      <c r="H362" s="106" t="s">
        <v>465</v>
      </c>
      <c r="I362" s="106"/>
      <c r="J362" s="106"/>
      <c r="K362" s="106"/>
      <c r="L362" s="106"/>
      <c r="M362" s="106">
        <v>22635</v>
      </c>
      <c r="N362" s="106" t="s">
        <v>3540</v>
      </c>
      <c r="O362" s="106">
        <v>14499.841</v>
      </c>
      <c r="P362" s="107">
        <v>1149.5</v>
      </c>
      <c r="Q362" s="107">
        <v>16667567.23</v>
      </c>
      <c r="R362" s="106">
        <v>0</v>
      </c>
      <c r="S362" s="107">
        <v>0</v>
      </c>
      <c r="T362" s="107">
        <v>0</v>
      </c>
      <c r="U362" s="106" t="s">
        <v>743</v>
      </c>
      <c r="V362" s="106" t="s">
        <v>7</v>
      </c>
      <c r="W362" s="106" t="s">
        <v>63</v>
      </c>
      <c r="X362" s="108"/>
      <c r="Y362" s="108">
        <v>0</v>
      </c>
      <c r="Z362" s="108"/>
      <c r="AA362" s="109" t="s">
        <v>4435</v>
      </c>
      <c r="AB362" s="109">
        <v>2103</v>
      </c>
      <c r="AC362" s="109"/>
      <c r="AD362" s="109"/>
      <c r="AE362" s="110" t="s">
        <v>4436</v>
      </c>
      <c r="AF362" s="109"/>
      <c r="AG362" s="138">
        <v>36147</v>
      </c>
      <c r="AH362" s="138">
        <v>36174</v>
      </c>
      <c r="AI362" s="138">
        <v>36186</v>
      </c>
      <c r="AJ362" s="109">
        <v>5163948</v>
      </c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</row>
    <row r="363" spans="1:51" ht="76.5" x14ac:dyDescent="0.25">
      <c r="A363" s="106">
        <v>499</v>
      </c>
      <c r="B363" s="106" t="s">
        <v>1098</v>
      </c>
      <c r="C363" s="106" t="s">
        <v>164</v>
      </c>
      <c r="D363" s="106"/>
      <c r="E363" s="106" t="s">
        <v>540</v>
      </c>
      <c r="F363" s="106"/>
      <c r="G363" s="106"/>
      <c r="H363" s="106" t="s">
        <v>464</v>
      </c>
      <c r="I363" s="106" t="s">
        <v>3324</v>
      </c>
      <c r="J363" s="106" t="s">
        <v>3484</v>
      </c>
      <c r="K363" s="106"/>
      <c r="L363" s="106"/>
      <c r="M363" s="106">
        <v>22516</v>
      </c>
      <c r="N363" s="106" t="s">
        <v>164</v>
      </c>
      <c r="O363" s="106">
        <v>1409.35</v>
      </c>
      <c r="P363" s="107">
        <v>1645.6</v>
      </c>
      <c r="Q363" s="107">
        <v>2319226.36</v>
      </c>
      <c r="R363" s="106">
        <v>0</v>
      </c>
      <c r="S363" s="107">
        <v>0</v>
      </c>
      <c r="T363" s="107">
        <v>0</v>
      </c>
      <c r="U363" s="106" t="s">
        <v>749</v>
      </c>
      <c r="V363" s="106" t="s">
        <v>7</v>
      </c>
      <c r="W363" s="106" t="s">
        <v>64</v>
      </c>
      <c r="X363" s="108"/>
      <c r="Y363" s="108">
        <v>0</v>
      </c>
      <c r="Z363" s="108">
        <v>-2319226.36</v>
      </c>
      <c r="AA363" s="109" t="s">
        <v>4448</v>
      </c>
      <c r="AB363" s="109">
        <v>1076</v>
      </c>
      <c r="AC363" s="109" t="s">
        <v>4505</v>
      </c>
      <c r="AD363" s="109" t="s">
        <v>4505</v>
      </c>
      <c r="AE363" s="110" t="s">
        <v>510</v>
      </c>
      <c r="AF363" s="109"/>
      <c r="AG363" s="138" t="s">
        <v>4527</v>
      </c>
      <c r="AH363" s="138">
        <v>36031</v>
      </c>
      <c r="AI363" s="138">
        <v>35913</v>
      </c>
      <c r="AJ363" s="109">
        <v>5150586</v>
      </c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</row>
    <row r="364" spans="1:51" x14ac:dyDescent="0.25">
      <c r="A364" s="106">
        <v>500</v>
      </c>
      <c r="B364" s="106" t="s">
        <v>1099</v>
      </c>
      <c r="C364" s="106" t="s">
        <v>20</v>
      </c>
      <c r="D364" s="106"/>
      <c r="E364" s="106" t="s">
        <v>540</v>
      </c>
      <c r="F364" s="106"/>
      <c r="G364" s="106"/>
      <c r="H364" s="106" t="s">
        <v>464</v>
      </c>
      <c r="I364" s="106" t="s">
        <v>3325</v>
      </c>
      <c r="J364" s="106" t="s">
        <v>3543</v>
      </c>
      <c r="K364" s="106">
        <v>4477</v>
      </c>
      <c r="L364" s="106"/>
      <c r="M364" s="106">
        <v>22640</v>
      </c>
      <c r="N364" s="106" t="s">
        <v>20</v>
      </c>
      <c r="O364" s="106">
        <v>2233.33</v>
      </c>
      <c r="P364" s="107">
        <v>605</v>
      </c>
      <c r="Q364" s="107">
        <v>1351164.65</v>
      </c>
      <c r="R364" s="106">
        <v>0</v>
      </c>
      <c r="S364" s="107">
        <v>0</v>
      </c>
      <c r="T364" s="107">
        <v>0</v>
      </c>
      <c r="U364" s="106" t="s">
        <v>767</v>
      </c>
      <c r="V364" s="106" t="s">
        <v>7</v>
      </c>
      <c r="W364" s="106" t="s">
        <v>65</v>
      </c>
      <c r="X364" s="108">
        <v>1150</v>
      </c>
      <c r="Y364" s="108">
        <v>2568329.5</v>
      </c>
      <c r="Z364" s="108">
        <v>1217164.8500000001</v>
      </c>
      <c r="AA364" s="109"/>
      <c r="AB364" s="109">
        <v>1057</v>
      </c>
      <c r="AC364" s="109"/>
      <c r="AD364" s="109"/>
      <c r="AE364" s="110" t="s">
        <v>516</v>
      </c>
      <c r="AF364" s="109"/>
      <c r="AG364" s="138">
        <v>36122</v>
      </c>
      <c r="AH364" s="138">
        <v>36172</v>
      </c>
      <c r="AI364" s="138">
        <v>36195</v>
      </c>
      <c r="AJ364" s="109">
        <v>5165217</v>
      </c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</row>
    <row r="365" spans="1:51" x14ac:dyDescent="0.25">
      <c r="A365" s="106">
        <v>501</v>
      </c>
      <c r="B365" s="106" t="s">
        <v>1100</v>
      </c>
      <c r="C365" s="106" t="s">
        <v>20</v>
      </c>
      <c r="D365" s="106"/>
      <c r="E365" s="106" t="s">
        <v>540</v>
      </c>
      <c r="F365" s="106"/>
      <c r="G365" s="106"/>
      <c r="H365" s="106" t="s">
        <v>464</v>
      </c>
      <c r="I365" s="106" t="s">
        <v>3323</v>
      </c>
      <c r="J365" s="106" t="s">
        <v>3544</v>
      </c>
      <c r="K365" s="106">
        <v>4221</v>
      </c>
      <c r="L365" s="106"/>
      <c r="M365" s="106">
        <v>22640</v>
      </c>
      <c r="N365" s="106" t="s">
        <v>20</v>
      </c>
      <c r="O365" s="106">
        <v>2012.02</v>
      </c>
      <c r="P365" s="107">
        <v>605</v>
      </c>
      <c r="Q365" s="107">
        <v>1217272.1000000001</v>
      </c>
      <c r="R365" s="106">
        <v>0</v>
      </c>
      <c r="S365" s="107">
        <v>0</v>
      </c>
      <c r="T365" s="107">
        <v>0</v>
      </c>
      <c r="U365" s="106" t="s">
        <v>767</v>
      </c>
      <c r="V365" s="106" t="s">
        <v>7</v>
      </c>
      <c r="W365" s="106" t="s">
        <v>65</v>
      </c>
      <c r="X365" s="108">
        <v>1150</v>
      </c>
      <c r="Y365" s="108">
        <v>2313823</v>
      </c>
      <c r="Z365" s="108">
        <v>1096550.8999999999</v>
      </c>
      <c r="AA365" s="109"/>
      <c r="AB365" s="109">
        <v>1057</v>
      </c>
      <c r="AC365" s="109"/>
      <c r="AD365" s="109"/>
      <c r="AE365" s="110" t="s">
        <v>516</v>
      </c>
      <c r="AF365" s="109"/>
      <c r="AG365" s="138">
        <v>36122</v>
      </c>
      <c r="AH365" s="138">
        <v>36172</v>
      </c>
      <c r="AI365" s="138">
        <v>36195</v>
      </c>
      <c r="AJ365" s="109">
        <v>5165217</v>
      </c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</row>
    <row r="366" spans="1:51" ht="51" x14ac:dyDescent="0.25">
      <c r="A366" s="106">
        <v>502</v>
      </c>
      <c r="B366" s="106" t="s">
        <v>1101</v>
      </c>
      <c r="C366" s="106" t="s">
        <v>20</v>
      </c>
      <c r="D366" s="106"/>
      <c r="E366" s="106" t="s">
        <v>540</v>
      </c>
      <c r="F366" s="106"/>
      <c r="G366" s="106"/>
      <c r="H366" s="106" t="s">
        <v>464</v>
      </c>
      <c r="I366" s="106" t="s">
        <v>3325</v>
      </c>
      <c r="J366" s="106" t="s">
        <v>416</v>
      </c>
      <c r="K366" s="106"/>
      <c r="L366" s="106"/>
      <c r="M366" s="106">
        <v>22640</v>
      </c>
      <c r="N366" s="106" t="s">
        <v>20</v>
      </c>
      <c r="O366" s="106">
        <v>1000</v>
      </c>
      <c r="P366" s="107">
        <v>605</v>
      </c>
      <c r="Q366" s="107">
        <v>605000</v>
      </c>
      <c r="R366" s="106">
        <v>0</v>
      </c>
      <c r="S366" s="107">
        <v>0</v>
      </c>
      <c r="T366" s="107">
        <v>0</v>
      </c>
      <c r="U366" s="106" t="s">
        <v>784</v>
      </c>
      <c r="V366" s="106" t="s">
        <v>7</v>
      </c>
      <c r="W366" s="106" t="s">
        <v>66</v>
      </c>
      <c r="X366" s="108"/>
      <c r="Y366" s="108">
        <v>0</v>
      </c>
      <c r="Z366" s="108">
        <v>-605000</v>
      </c>
      <c r="AA366" s="109" t="s">
        <v>4448</v>
      </c>
      <c r="AB366" s="109">
        <v>1057</v>
      </c>
      <c r="AC366" s="109" t="s">
        <v>4449</v>
      </c>
      <c r="AD366" s="109" t="s">
        <v>4500</v>
      </c>
      <c r="AE366" s="110" t="s">
        <v>4440</v>
      </c>
      <c r="AF366" s="109"/>
      <c r="AG366" s="138">
        <v>36122</v>
      </c>
      <c r="AH366" s="138">
        <v>36172</v>
      </c>
      <c r="AI366" s="138">
        <v>36195</v>
      </c>
      <c r="AJ366" s="109">
        <v>5165217</v>
      </c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</row>
    <row r="367" spans="1:51" ht="51" x14ac:dyDescent="0.25">
      <c r="A367" s="106">
        <v>503</v>
      </c>
      <c r="B367" s="106" t="s">
        <v>1102</v>
      </c>
      <c r="C367" s="106" t="s">
        <v>20</v>
      </c>
      <c r="D367" s="106"/>
      <c r="E367" s="106" t="s">
        <v>540</v>
      </c>
      <c r="F367" s="106"/>
      <c r="G367" s="106"/>
      <c r="H367" s="106" t="s">
        <v>464</v>
      </c>
      <c r="I367" s="106" t="s">
        <v>3325</v>
      </c>
      <c r="J367" s="106" t="s">
        <v>416</v>
      </c>
      <c r="K367" s="106"/>
      <c r="L367" s="106"/>
      <c r="M367" s="106">
        <v>22640</v>
      </c>
      <c r="N367" s="106" t="s">
        <v>20</v>
      </c>
      <c r="O367" s="106">
        <v>1000</v>
      </c>
      <c r="P367" s="107">
        <v>605</v>
      </c>
      <c r="Q367" s="107">
        <v>605000</v>
      </c>
      <c r="R367" s="106">
        <v>0</v>
      </c>
      <c r="S367" s="107">
        <v>0</v>
      </c>
      <c r="T367" s="107">
        <v>0</v>
      </c>
      <c r="U367" s="106" t="s">
        <v>784</v>
      </c>
      <c r="V367" s="106" t="s">
        <v>7</v>
      </c>
      <c r="W367" s="106" t="s">
        <v>66</v>
      </c>
      <c r="X367" s="108"/>
      <c r="Y367" s="108">
        <v>0</v>
      </c>
      <c r="Z367" s="108">
        <v>-605000</v>
      </c>
      <c r="AA367" s="109" t="s">
        <v>4448</v>
      </c>
      <c r="AB367" s="109">
        <v>1057</v>
      </c>
      <c r="AC367" s="109" t="s">
        <v>4449</v>
      </c>
      <c r="AD367" s="109" t="s">
        <v>4500</v>
      </c>
      <c r="AE367" s="110" t="s">
        <v>4440</v>
      </c>
      <c r="AF367" s="109"/>
      <c r="AG367" s="138">
        <v>36122</v>
      </c>
      <c r="AH367" s="138">
        <v>36172</v>
      </c>
      <c r="AI367" s="138">
        <v>36195</v>
      </c>
      <c r="AJ367" s="109">
        <v>5165217</v>
      </c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</row>
    <row r="368" spans="1:51" ht="76.5" x14ac:dyDescent="0.25">
      <c r="A368" s="106">
        <v>504</v>
      </c>
      <c r="B368" s="106" t="s">
        <v>1103</v>
      </c>
      <c r="C368" s="106" t="s">
        <v>20</v>
      </c>
      <c r="D368" s="106"/>
      <c r="E368" s="106" t="s">
        <v>540</v>
      </c>
      <c r="F368" s="106"/>
      <c r="G368" s="106"/>
      <c r="H368" s="106" t="s">
        <v>464</v>
      </c>
      <c r="I368" s="106" t="s">
        <v>3325</v>
      </c>
      <c r="J368" s="106" t="s">
        <v>416</v>
      </c>
      <c r="K368" s="106"/>
      <c r="L368" s="106"/>
      <c r="M368" s="106">
        <v>22640</v>
      </c>
      <c r="N368" s="106" t="s">
        <v>20</v>
      </c>
      <c r="O368" s="106">
        <v>1000</v>
      </c>
      <c r="P368" s="107">
        <v>605</v>
      </c>
      <c r="Q368" s="107">
        <v>605000</v>
      </c>
      <c r="R368" s="106">
        <v>0</v>
      </c>
      <c r="S368" s="107">
        <v>0</v>
      </c>
      <c r="T368" s="107">
        <v>0</v>
      </c>
      <c r="U368" s="106" t="s">
        <v>749</v>
      </c>
      <c r="V368" s="106" t="s">
        <v>7</v>
      </c>
      <c r="W368" s="106" t="s">
        <v>64</v>
      </c>
      <c r="X368" s="108"/>
      <c r="Y368" s="108">
        <v>0</v>
      </c>
      <c r="Z368" s="108">
        <v>-605000</v>
      </c>
      <c r="AA368" s="109" t="s">
        <v>4448</v>
      </c>
      <c r="AB368" s="109">
        <v>1057</v>
      </c>
      <c r="AC368" s="109" t="s">
        <v>4505</v>
      </c>
      <c r="AD368" s="109" t="s">
        <v>4505</v>
      </c>
      <c r="AE368" s="110" t="s">
        <v>510</v>
      </c>
      <c r="AF368" s="109"/>
      <c r="AG368" s="138">
        <v>36122</v>
      </c>
      <c r="AH368" s="138">
        <v>36172</v>
      </c>
      <c r="AI368" s="138">
        <v>36195</v>
      </c>
      <c r="AJ368" s="109">
        <v>5165217</v>
      </c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</row>
    <row r="369" spans="1:51" ht="76.5" x14ac:dyDescent="0.25">
      <c r="A369" s="106">
        <v>505</v>
      </c>
      <c r="B369" s="106" t="s">
        <v>1104</v>
      </c>
      <c r="C369" s="106" t="s">
        <v>20</v>
      </c>
      <c r="D369" s="106"/>
      <c r="E369" s="106" t="s">
        <v>540</v>
      </c>
      <c r="F369" s="106"/>
      <c r="G369" s="106"/>
      <c r="H369" s="106" t="s">
        <v>464</v>
      </c>
      <c r="I369" s="106" t="s">
        <v>3323</v>
      </c>
      <c r="J369" s="106" t="s">
        <v>3544</v>
      </c>
      <c r="K369" s="106"/>
      <c r="L369" s="106"/>
      <c r="M369" s="106">
        <v>22640</v>
      </c>
      <c r="N369" s="106" t="s">
        <v>20</v>
      </c>
      <c r="O369" s="106">
        <v>4135.24</v>
      </c>
      <c r="P369" s="107">
        <v>605</v>
      </c>
      <c r="Q369" s="107">
        <v>2501820.2000000002</v>
      </c>
      <c r="R369" s="106">
        <v>0</v>
      </c>
      <c r="S369" s="107">
        <v>0</v>
      </c>
      <c r="T369" s="107">
        <v>0</v>
      </c>
      <c r="U369" s="106" t="s">
        <v>749</v>
      </c>
      <c r="V369" s="106" t="s">
        <v>7</v>
      </c>
      <c r="W369" s="106" t="s">
        <v>64</v>
      </c>
      <c r="X369" s="108"/>
      <c r="Y369" s="108">
        <v>0</v>
      </c>
      <c r="Z369" s="108">
        <v>-2501820.1999999997</v>
      </c>
      <c r="AA369" s="109" t="s">
        <v>4448</v>
      </c>
      <c r="AB369" s="109">
        <v>1057</v>
      </c>
      <c r="AC369" s="109" t="s">
        <v>4505</v>
      </c>
      <c r="AD369" s="109" t="s">
        <v>4505</v>
      </c>
      <c r="AE369" s="110" t="s">
        <v>510</v>
      </c>
      <c r="AF369" s="109"/>
      <c r="AG369" s="138">
        <v>36122</v>
      </c>
      <c r="AH369" s="138">
        <v>36172</v>
      </c>
      <c r="AI369" s="138">
        <v>36195</v>
      </c>
      <c r="AJ369" s="109">
        <v>5165217</v>
      </c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</row>
    <row r="370" spans="1:51" ht="76.5" x14ac:dyDescent="0.25">
      <c r="A370" s="106">
        <v>510</v>
      </c>
      <c r="B370" s="106" t="s">
        <v>1105</v>
      </c>
      <c r="C370" s="106" t="s">
        <v>20</v>
      </c>
      <c r="D370" s="106"/>
      <c r="E370" s="106" t="s">
        <v>540</v>
      </c>
      <c r="F370" s="106"/>
      <c r="G370" s="106"/>
      <c r="H370" s="106" t="s">
        <v>464</v>
      </c>
      <c r="I370" s="106" t="s">
        <v>3323</v>
      </c>
      <c r="J370" s="106" t="s">
        <v>3544</v>
      </c>
      <c r="K370" s="106">
        <v>4454</v>
      </c>
      <c r="L370" s="106"/>
      <c r="M370" s="106">
        <v>22640</v>
      </c>
      <c r="N370" s="106" t="s">
        <v>20</v>
      </c>
      <c r="O370" s="106">
        <v>11489.44</v>
      </c>
      <c r="P370" s="107">
        <v>605</v>
      </c>
      <c r="Q370" s="107">
        <v>6951111.2000000002</v>
      </c>
      <c r="R370" s="106">
        <v>0</v>
      </c>
      <c r="S370" s="107">
        <v>0</v>
      </c>
      <c r="T370" s="107">
        <v>0</v>
      </c>
      <c r="U370" s="106" t="s">
        <v>741</v>
      </c>
      <c r="V370" s="106" t="s">
        <v>8</v>
      </c>
      <c r="W370" s="106" t="s">
        <v>62</v>
      </c>
      <c r="X370" s="108">
        <v>1150</v>
      </c>
      <c r="Y370" s="108">
        <v>13212856</v>
      </c>
      <c r="Z370" s="108">
        <v>6261744.7999999998</v>
      </c>
      <c r="AA370" s="109"/>
      <c r="AB370" s="109">
        <v>1057</v>
      </c>
      <c r="AC370" s="109"/>
      <c r="AD370" s="109"/>
      <c r="AE370" s="110" t="s">
        <v>473</v>
      </c>
      <c r="AF370" s="109" t="s">
        <v>4551</v>
      </c>
      <c r="AG370" s="138">
        <v>36122</v>
      </c>
      <c r="AH370" s="138">
        <v>36172</v>
      </c>
      <c r="AI370" s="138">
        <v>36195</v>
      </c>
      <c r="AJ370" s="109">
        <v>5165217</v>
      </c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</row>
    <row r="371" spans="1:51" x14ac:dyDescent="0.25">
      <c r="A371" s="106">
        <v>512</v>
      </c>
      <c r="B371" s="106" t="s">
        <v>1106</v>
      </c>
      <c r="C371" s="106" t="s">
        <v>20</v>
      </c>
      <c r="D371" s="106"/>
      <c r="E371" s="106" t="s">
        <v>540</v>
      </c>
      <c r="F371" s="106"/>
      <c r="G371" s="106"/>
      <c r="H371" s="106" t="s">
        <v>464</v>
      </c>
      <c r="I371" s="106"/>
      <c r="J371" s="106"/>
      <c r="K371" s="106"/>
      <c r="L371" s="106"/>
      <c r="M371" s="106">
        <v>22640</v>
      </c>
      <c r="N371" s="106" t="s">
        <v>20</v>
      </c>
      <c r="O371" s="106">
        <v>46758.44</v>
      </c>
      <c r="P371" s="107">
        <v>605</v>
      </c>
      <c r="Q371" s="107">
        <v>28288856.199999999</v>
      </c>
      <c r="R371" s="106">
        <v>0</v>
      </c>
      <c r="S371" s="107">
        <v>0</v>
      </c>
      <c r="T371" s="107">
        <v>0</v>
      </c>
      <c r="U371" s="106" t="s">
        <v>743</v>
      </c>
      <c r="V371" s="106" t="s">
        <v>7</v>
      </c>
      <c r="W371" s="106" t="s">
        <v>63</v>
      </c>
      <c r="X371" s="108"/>
      <c r="Y371" s="108">
        <v>0</v>
      </c>
      <c r="Z371" s="108"/>
      <c r="AA371" s="109" t="s">
        <v>4435</v>
      </c>
      <c r="AB371" s="109">
        <v>1057</v>
      </c>
      <c r="AC371" s="109"/>
      <c r="AD371" s="109"/>
      <c r="AE371" s="110" t="s">
        <v>4436</v>
      </c>
      <c r="AF371" s="109"/>
      <c r="AG371" s="138">
        <v>36122</v>
      </c>
      <c r="AH371" s="138">
        <v>36172</v>
      </c>
      <c r="AI371" s="138">
        <v>41289</v>
      </c>
      <c r="AJ371" s="109">
        <v>5860884</v>
      </c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</row>
    <row r="372" spans="1:51" ht="114.75" x14ac:dyDescent="0.25">
      <c r="A372" s="106">
        <v>513</v>
      </c>
      <c r="B372" s="106" t="s">
        <v>1107</v>
      </c>
      <c r="C372" s="106" t="s">
        <v>181</v>
      </c>
      <c r="D372" s="106" t="s">
        <v>642</v>
      </c>
      <c r="E372" s="106" t="s">
        <v>566</v>
      </c>
      <c r="F372" s="106"/>
      <c r="G372" s="106" t="s">
        <v>713</v>
      </c>
      <c r="H372" s="106" t="s">
        <v>469</v>
      </c>
      <c r="I372" s="106" t="s">
        <v>3325</v>
      </c>
      <c r="J372" s="106" t="s">
        <v>3545</v>
      </c>
      <c r="K372" s="106"/>
      <c r="L372" s="106"/>
      <c r="M372" s="106">
        <v>22000</v>
      </c>
      <c r="N372" s="106" t="s">
        <v>642</v>
      </c>
      <c r="O372" s="106">
        <v>544029.28300000005</v>
      </c>
      <c r="P372" s="107">
        <v>935</v>
      </c>
      <c r="Q372" s="107">
        <v>508667379.61000001</v>
      </c>
      <c r="R372" s="106">
        <v>0</v>
      </c>
      <c r="S372" s="107">
        <v>0</v>
      </c>
      <c r="T372" s="107">
        <v>0</v>
      </c>
      <c r="U372" s="106" t="s">
        <v>884</v>
      </c>
      <c r="V372" s="106" t="s">
        <v>7</v>
      </c>
      <c r="W372" s="106" t="s">
        <v>74</v>
      </c>
      <c r="X372" s="108">
        <v>3500</v>
      </c>
      <c r="Y372" s="108">
        <v>1904102490.5000002</v>
      </c>
      <c r="Z372" s="108">
        <v>1395435110.8950002</v>
      </c>
      <c r="AA372" s="109"/>
      <c r="AB372" s="109">
        <v>5214</v>
      </c>
      <c r="AC372" s="109"/>
      <c r="AD372" s="109"/>
      <c r="AE372" s="110" t="s">
        <v>507</v>
      </c>
      <c r="AF372" s="109" t="s">
        <v>4552</v>
      </c>
      <c r="AG372" s="138">
        <v>36215</v>
      </c>
      <c r="AH372" s="138">
        <v>36214</v>
      </c>
      <c r="AI372" s="138">
        <v>38860</v>
      </c>
      <c r="AJ372" s="109">
        <v>5472741</v>
      </c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</row>
    <row r="373" spans="1:51" ht="76.5" x14ac:dyDescent="0.25">
      <c r="A373" s="106">
        <v>514</v>
      </c>
      <c r="B373" s="106" t="s">
        <v>1108</v>
      </c>
      <c r="C373" s="106" t="s">
        <v>182</v>
      </c>
      <c r="D373" s="106"/>
      <c r="E373" s="106" t="s">
        <v>540</v>
      </c>
      <c r="F373" s="106"/>
      <c r="G373" s="106"/>
      <c r="H373" s="106" t="s">
        <v>509</v>
      </c>
      <c r="I373" s="106" t="s">
        <v>3323</v>
      </c>
      <c r="J373" s="106" t="s">
        <v>3546</v>
      </c>
      <c r="K373" s="106"/>
      <c r="L373" s="106"/>
      <c r="M373" s="106">
        <v>22215</v>
      </c>
      <c r="N373" s="106" t="s">
        <v>3547</v>
      </c>
      <c r="O373" s="106">
        <v>1262.1559999999999</v>
      </c>
      <c r="P373" s="107">
        <v>941.6</v>
      </c>
      <c r="Q373" s="107">
        <v>1188446.0900000001</v>
      </c>
      <c r="R373" s="106">
        <v>0</v>
      </c>
      <c r="S373" s="107">
        <v>0</v>
      </c>
      <c r="T373" s="107">
        <v>0</v>
      </c>
      <c r="U373" s="106" t="s">
        <v>749</v>
      </c>
      <c r="V373" s="106" t="s">
        <v>7</v>
      </c>
      <c r="W373" s="106" t="s">
        <v>64</v>
      </c>
      <c r="X373" s="108"/>
      <c r="Y373" s="108">
        <v>0</v>
      </c>
      <c r="Z373" s="108">
        <v>-1188446.0896000001</v>
      </c>
      <c r="AA373" s="109" t="s">
        <v>4503</v>
      </c>
      <c r="AB373" s="109">
        <v>6118</v>
      </c>
      <c r="AC373" s="109" t="s">
        <v>4553</v>
      </c>
      <c r="AD373" s="109" t="s">
        <v>4553</v>
      </c>
      <c r="AE373" s="110" t="s">
        <v>510</v>
      </c>
      <c r="AF373" s="109"/>
      <c r="AG373" s="138">
        <v>36070</v>
      </c>
      <c r="AH373" s="138">
        <v>36203</v>
      </c>
      <c r="AI373" s="138">
        <v>36213</v>
      </c>
      <c r="AJ373" s="109">
        <v>5167180</v>
      </c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</row>
    <row r="374" spans="1:51" ht="76.5" x14ac:dyDescent="0.25">
      <c r="A374" s="106">
        <v>515</v>
      </c>
      <c r="B374" s="106" t="s">
        <v>1109</v>
      </c>
      <c r="C374" s="106" t="s">
        <v>182</v>
      </c>
      <c r="D374" s="106"/>
      <c r="E374" s="106" t="s">
        <v>540</v>
      </c>
      <c r="F374" s="106"/>
      <c r="G374" s="106"/>
      <c r="H374" s="106" t="s">
        <v>509</v>
      </c>
      <c r="I374" s="106" t="s">
        <v>3323</v>
      </c>
      <c r="J374" s="106" t="s">
        <v>3364</v>
      </c>
      <c r="K374" s="106"/>
      <c r="L374" s="106"/>
      <c r="M374" s="106">
        <v>22215</v>
      </c>
      <c r="N374" s="106" t="s">
        <v>3547</v>
      </c>
      <c r="O374" s="106">
        <v>498.33499999999998</v>
      </c>
      <c r="P374" s="107">
        <v>941.6</v>
      </c>
      <c r="Q374" s="107">
        <v>469232.24</v>
      </c>
      <c r="R374" s="106">
        <v>0</v>
      </c>
      <c r="S374" s="107">
        <v>0</v>
      </c>
      <c r="T374" s="107">
        <v>0</v>
      </c>
      <c r="U374" s="106" t="s">
        <v>749</v>
      </c>
      <c r="V374" s="106" t="s">
        <v>7</v>
      </c>
      <c r="W374" s="106" t="s">
        <v>64</v>
      </c>
      <c r="X374" s="108"/>
      <c r="Y374" s="108">
        <v>0</v>
      </c>
      <c r="Z374" s="108">
        <v>-469232.23599999998</v>
      </c>
      <c r="AA374" s="109" t="s">
        <v>4503</v>
      </c>
      <c r="AB374" s="109">
        <v>6118</v>
      </c>
      <c r="AC374" s="109" t="s">
        <v>4553</v>
      </c>
      <c r="AD374" s="109" t="s">
        <v>4553</v>
      </c>
      <c r="AE374" s="110" t="s">
        <v>510</v>
      </c>
      <c r="AF374" s="109"/>
      <c r="AG374" s="138">
        <v>36070</v>
      </c>
      <c r="AH374" s="138">
        <v>36203</v>
      </c>
      <c r="AI374" s="138">
        <v>36213</v>
      </c>
      <c r="AJ374" s="109">
        <v>5167180</v>
      </c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</row>
    <row r="375" spans="1:51" x14ac:dyDescent="0.25">
      <c r="A375" s="106">
        <v>516</v>
      </c>
      <c r="B375" s="106" t="s">
        <v>1110</v>
      </c>
      <c r="C375" s="106" t="s">
        <v>182</v>
      </c>
      <c r="D375" s="106"/>
      <c r="E375" s="106" t="s">
        <v>540</v>
      </c>
      <c r="F375" s="106"/>
      <c r="G375" s="106"/>
      <c r="H375" s="106" t="s">
        <v>509</v>
      </c>
      <c r="I375" s="106" t="s">
        <v>3323</v>
      </c>
      <c r="J375" s="106" t="s">
        <v>3364</v>
      </c>
      <c r="K375" s="106">
        <v>59</v>
      </c>
      <c r="L375" s="106">
        <v>6</v>
      </c>
      <c r="M375" s="106">
        <v>22215</v>
      </c>
      <c r="N375" s="106" t="s">
        <v>3547</v>
      </c>
      <c r="O375" s="106">
        <v>436.41899999999998</v>
      </c>
      <c r="P375" s="107">
        <v>941.6</v>
      </c>
      <c r="Q375" s="107">
        <v>410932.13</v>
      </c>
      <c r="R375" s="106">
        <v>0</v>
      </c>
      <c r="S375" s="107">
        <v>0</v>
      </c>
      <c r="T375" s="107">
        <v>0</v>
      </c>
      <c r="U375" s="106" t="s">
        <v>741</v>
      </c>
      <c r="V375" s="106" t="s">
        <v>7</v>
      </c>
      <c r="W375" s="106" t="s">
        <v>62</v>
      </c>
      <c r="X375" s="108">
        <v>1775</v>
      </c>
      <c r="Y375" s="108">
        <v>774643.72499999998</v>
      </c>
      <c r="Z375" s="108">
        <v>363711.59460000001</v>
      </c>
      <c r="AA375" s="109"/>
      <c r="AB375" s="109">
        <v>6118</v>
      </c>
      <c r="AC375" s="109"/>
      <c r="AD375" s="109"/>
      <c r="AE375" s="110" t="s">
        <v>473</v>
      </c>
      <c r="AF375" s="109" t="s">
        <v>4554</v>
      </c>
      <c r="AG375" s="138">
        <v>36070</v>
      </c>
      <c r="AH375" s="138">
        <v>36203</v>
      </c>
      <c r="AI375" s="138">
        <v>36213</v>
      </c>
      <c r="AJ375" s="109">
        <v>5167180</v>
      </c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</row>
    <row r="376" spans="1:51" ht="25.5" x14ac:dyDescent="0.25">
      <c r="A376" s="106">
        <v>517</v>
      </c>
      <c r="B376" s="106" t="s">
        <v>1111</v>
      </c>
      <c r="C376" s="106" t="s">
        <v>182</v>
      </c>
      <c r="D376" s="106"/>
      <c r="E376" s="106" t="s">
        <v>540</v>
      </c>
      <c r="F376" s="106"/>
      <c r="G376" s="106"/>
      <c r="H376" s="106" t="s">
        <v>509</v>
      </c>
      <c r="I376" s="106" t="s">
        <v>3323</v>
      </c>
      <c r="J376" s="106" t="s">
        <v>3364</v>
      </c>
      <c r="K376" s="106"/>
      <c r="L376" s="106"/>
      <c r="M376" s="106">
        <v>22215</v>
      </c>
      <c r="N376" s="106" t="s">
        <v>3547</v>
      </c>
      <c r="O376" s="106">
        <v>1649.87</v>
      </c>
      <c r="P376" s="107">
        <v>941.6</v>
      </c>
      <c r="Q376" s="107">
        <v>1553517.59</v>
      </c>
      <c r="R376" s="106">
        <v>0</v>
      </c>
      <c r="S376" s="107">
        <v>0</v>
      </c>
      <c r="T376" s="107">
        <v>0</v>
      </c>
      <c r="U376" s="106" t="s">
        <v>741</v>
      </c>
      <c r="V376" s="106" t="s">
        <v>7</v>
      </c>
      <c r="W376" s="106" t="s">
        <v>62</v>
      </c>
      <c r="X376" s="108">
        <v>1775</v>
      </c>
      <c r="Y376" s="108">
        <v>2928519.25</v>
      </c>
      <c r="Z376" s="108">
        <v>1375001.6580000001</v>
      </c>
      <c r="AA376" s="109"/>
      <c r="AB376" s="109">
        <v>6118</v>
      </c>
      <c r="AC376" s="109"/>
      <c r="AD376" s="109"/>
      <c r="AE376" s="110" t="s">
        <v>473</v>
      </c>
      <c r="AF376" s="109" t="s">
        <v>4555</v>
      </c>
      <c r="AG376" s="138">
        <v>36070</v>
      </c>
      <c r="AH376" s="138">
        <v>36203</v>
      </c>
      <c r="AI376" s="138">
        <v>36213</v>
      </c>
      <c r="AJ376" s="109">
        <v>5167180</v>
      </c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</row>
    <row r="377" spans="1:51" ht="25.5" x14ac:dyDescent="0.25">
      <c r="A377" s="106">
        <v>518</v>
      </c>
      <c r="B377" s="106" t="s">
        <v>1112</v>
      </c>
      <c r="C377" s="106" t="s">
        <v>182</v>
      </c>
      <c r="D377" s="106"/>
      <c r="E377" s="106" t="s">
        <v>540</v>
      </c>
      <c r="F377" s="106"/>
      <c r="G377" s="106"/>
      <c r="H377" s="106" t="s">
        <v>509</v>
      </c>
      <c r="I377" s="106" t="s">
        <v>3323</v>
      </c>
      <c r="J377" s="106" t="s">
        <v>3364</v>
      </c>
      <c r="K377" s="106"/>
      <c r="L377" s="106"/>
      <c r="M377" s="106">
        <v>22215</v>
      </c>
      <c r="N377" s="106" t="s">
        <v>3547</v>
      </c>
      <c r="O377" s="106">
        <v>2452.8159999999998</v>
      </c>
      <c r="P377" s="107">
        <v>941.6</v>
      </c>
      <c r="Q377" s="107">
        <v>2309571.5499999998</v>
      </c>
      <c r="R377" s="106">
        <v>0</v>
      </c>
      <c r="S377" s="107">
        <v>0</v>
      </c>
      <c r="T377" s="107">
        <v>0</v>
      </c>
      <c r="U377" s="106" t="s">
        <v>741</v>
      </c>
      <c r="V377" s="106" t="s">
        <v>7</v>
      </c>
      <c r="W377" s="106" t="s">
        <v>62</v>
      </c>
      <c r="X377" s="108">
        <v>1836</v>
      </c>
      <c r="Y377" s="108">
        <v>4503370.176</v>
      </c>
      <c r="Z377" s="108">
        <v>2193798.6304000001</v>
      </c>
      <c r="AA377" s="109"/>
      <c r="AB377" s="109">
        <v>6181</v>
      </c>
      <c r="AC377" s="109"/>
      <c r="AD377" s="109"/>
      <c r="AE377" s="110" t="s">
        <v>473</v>
      </c>
      <c r="AF377" s="109" t="s">
        <v>4555</v>
      </c>
      <c r="AG377" s="138">
        <v>36070</v>
      </c>
      <c r="AH377" s="138">
        <v>36203</v>
      </c>
      <c r="AI377" s="138">
        <v>36213</v>
      </c>
      <c r="AJ377" s="109">
        <v>5167180</v>
      </c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</row>
    <row r="378" spans="1:51" x14ac:dyDescent="0.25">
      <c r="A378" s="106">
        <v>519</v>
      </c>
      <c r="B378" s="106" t="s">
        <v>786</v>
      </c>
      <c r="C378" s="106" t="s">
        <v>182</v>
      </c>
      <c r="D378" s="106"/>
      <c r="E378" s="106" t="s">
        <v>540</v>
      </c>
      <c r="F378" s="106"/>
      <c r="G378" s="106"/>
      <c r="H378" s="106" t="s">
        <v>509</v>
      </c>
      <c r="I378" s="106"/>
      <c r="J378" s="106"/>
      <c r="K378" s="106"/>
      <c r="L378" s="106"/>
      <c r="M378" s="106">
        <v>22215</v>
      </c>
      <c r="N378" s="106" t="s">
        <v>3547</v>
      </c>
      <c r="O378" s="106">
        <v>5448.1009999999997</v>
      </c>
      <c r="P378" s="107">
        <v>941.6</v>
      </c>
      <c r="Q378" s="107">
        <v>5129931.9000000004</v>
      </c>
      <c r="R378" s="106">
        <v>0</v>
      </c>
      <c r="S378" s="107">
        <v>0</v>
      </c>
      <c r="T378" s="107">
        <v>0</v>
      </c>
      <c r="U378" s="106" t="s">
        <v>743</v>
      </c>
      <c r="V378" s="106" t="s">
        <v>7</v>
      </c>
      <c r="W378" s="106" t="s">
        <v>63</v>
      </c>
      <c r="X378" s="108"/>
      <c r="Y378" s="108">
        <v>0</v>
      </c>
      <c r="Z378" s="108"/>
      <c r="AA378" s="109" t="s">
        <v>4435</v>
      </c>
      <c r="AB378" s="109">
        <v>6118</v>
      </c>
      <c r="AC378" s="109"/>
      <c r="AD378" s="109"/>
      <c r="AE378" s="110" t="s">
        <v>4436</v>
      </c>
      <c r="AF378" s="109"/>
      <c r="AG378" s="138">
        <v>36070</v>
      </c>
      <c r="AH378" s="138">
        <v>36203</v>
      </c>
      <c r="AI378" s="138">
        <v>36213</v>
      </c>
      <c r="AJ378" s="109">
        <v>5167180</v>
      </c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</row>
    <row r="379" spans="1:51" ht="63.75" x14ac:dyDescent="0.25">
      <c r="A379" s="106">
        <v>520</v>
      </c>
      <c r="B379" s="106" t="s">
        <v>1113</v>
      </c>
      <c r="C379" s="106" t="s">
        <v>183</v>
      </c>
      <c r="D379" s="106"/>
      <c r="E379" s="106" t="s">
        <v>540</v>
      </c>
      <c r="F379" s="106"/>
      <c r="G379" s="106"/>
      <c r="H379" s="106" t="s">
        <v>466</v>
      </c>
      <c r="I379" s="106" t="s">
        <v>3323</v>
      </c>
      <c r="J379" s="106" t="s">
        <v>3548</v>
      </c>
      <c r="K379" s="106">
        <v>24820</v>
      </c>
      <c r="L379" s="106"/>
      <c r="M379" s="106">
        <v>22245</v>
      </c>
      <c r="N379" s="106" t="s">
        <v>3549</v>
      </c>
      <c r="O379" s="106">
        <v>2351.58</v>
      </c>
      <c r="P379" s="107">
        <v>785.4</v>
      </c>
      <c r="Q379" s="107">
        <v>1846930.93</v>
      </c>
      <c r="R379" s="106">
        <v>0</v>
      </c>
      <c r="S379" s="107">
        <v>0</v>
      </c>
      <c r="T379" s="107">
        <v>0</v>
      </c>
      <c r="U379" s="106" t="s">
        <v>739</v>
      </c>
      <c r="V379" s="106" t="s">
        <v>7</v>
      </c>
      <c r="W379" s="106" t="s">
        <v>61</v>
      </c>
      <c r="X379" s="108">
        <v>1631</v>
      </c>
      <c r="Y379" s="108">
        <v>3835426.98</v>
      </c>
      <c r="Z379" s="108">
        <v>1988496.0480000002</v>
      </c>
      <c r="AA379" s="109"/>
      <c r="AB379" s="109">
        <v>6031</v>
      </c>
      <c r="AC379" s="109"/>
      <c r="AD379" s="109"/>
      <c r="AE379" s="110" t="s">
        <v>507</v>
      </c>
      <c r="AF379" s="109"/>
      <c r="AG379" s="138">
        <v>35160</v>
      </c>
      <c r="AH379" s="138">
        <v>35908</v>
      </c>
      <c r="AI379" s="138">
        <v>36138</v>
      </c>
      <c r="AJ379" s="109">
        <v>5156950</v>
      </c>
      <c r="AK379" s="109"/>
      <c r="AL379" s="109" t="s">
        <v>4556</v>
      </c>
      <c r="AM379" s="109"/>
      <c r="AN379" s="109"/>
      <c r="AO379" s="109"/>
      <c r="AP379" s="109"/>
      <c r="AQ379" s="109"/>
      <c r="AR379" s="109" t="s">
        <v>4557</v>
      </c>
      <c r="AS379" s="109" t="s">
        <v>4433</v>
      </c>
      <c r="AT379" s="109"/>
      <c r="AU379" s="109"/>
      <c r="AV379" s="109"/>
      <c r="AW379" s="109"/>
      <c r="AX379" s="109"/>
      <c r="AY379" s="109"/>
    </row>
    <row r="380" spans="1:51" ht="76.5" x14ac:dyDescent="0.25">
      <c r="A380" s="106">
        <v>521</v>
      </c>
      <c r="B380" s="106" t="s">
        <v>1114</v>
      </c>
      <c r="C380" s="106" t="s">
        <v>183</v>
      </c>
      <c r="D380" s="106"/>
      <c r="E380" s="106" t="s">
        <v>540</v>
      </c>
      <c r="F380" s="106"/>
      <c r="G380" s="106"/>
      <c r="H380" s="106" t="s">
        <v>466</v>
      </c>
      <c r="I380" s="106" t="s">
        <v>3323</v>
      </c>
      <c r="J380" s="106" t="s">
        <v>3550</v>
      </c>
      <c r="K380" s="106"/>
      <c r="L380" s="106"/>
      <c r="M380" s="106">
        <v>22245</v>
      </c>
      <c r="N380" s="106" t="s">
        <v>3549</v>
      </c>
      <c r="O380" s="106">
        <v>299.33</v>
      </c>
      <c r="P380" s="107">
        <v>785.4</v>
      </c>
      <c r="Q380" s="107">
        <v>235093.78</v>
      </c>
      <c r="R380" s="106">
        <v>0</v>
      </c>
      <c r="S380" s="107">
        <v>0</v>
      </c>
      <c r="T380" s="107">
        <v>0</v>
      </c>
      <c r="U380" s="106" t="s">
        <v>749</v>
      </c>
      <c r="V380" s="106" t="s">
        <v>7</v>
      </c>
      <c r="W380" s="106" t="s">
        <v>64</v>
      </c>
      <c r="X380" s="108"/>
      <c r="Y380" s="108">
        <v>0</v>
      </c>
      <c r="Z380" s="108">
        <v>-235093.78199999998</v>
      </c>
      <c r="AA380" s="109" t="s">
        <v>4503</v>
      </c>
      <c r="AB380" s="109">
        <v>6031</v>
      </c>
      <c r="AC380" s="109" t="s">
        <v>4553</v>
      </c>
      <c r="AD380" s="109" t="s">
        <v>4553</v>
      </c>
      <c r="AE380" s="110" t="s">
        <v>510</v>
      </c>
      <c r="AF380" s="109"/>
      <c r="AG380" s="138">
        <v>35160</v>
      </c>
      <c r="AH380" s="138">
        <v>35908</v>
      </c>
      <c r="AI380" s="138">
        <v>36138</v>
      </c>
      <c r="AJ380" s="109">
        <v>5156950</v>
      </c>
      <c r="AK380" s="109"/>
      <c r="AL380" s="109" t="s">
        <v>4556</v>
      </c>
      <c r="AM380" s="109"/>
      <c r="AN380" s="109"/>
      <c r="AO380" s="109"/>
      <c r="AP380" s="109"/>
      <c r="AQ380" s="109"/>
      <c r="AR380" s="109" t="s">
        <v>4557</v>
      </c>
      <c r="AS380" s="109" t="s">
        <v>4433</v>
      </c>
      <c r="AT380" s="109"/>
      <c r="AU380" s="109"/>
      <c r="AV380" s="109"/>
      <c r="AW380" s="109"/>
      <c r="AX380" s="109"/>
      <c r="AY380" s="109"/>
    </row>
    <row r="381" spans="1:51" ht="63.75" x14ac:dyDescent="0.25">
      <c r="A381" s="106">
        <v>522</v>
      </c>
      <c r="B381" s="106" t="s">
        <v>1115</v>
      </c>
      <c r="C381" s="106" t="s">
        <v>183</v>
      </c>
      <c r="D381" s="106"/>
      <c r="E381" s="106" t="s">
        <v>540</v>
      </c>
      <c r="F381" s="106"/>
      <c r="G381" s="106"/>
      <c r="H381" s="106" t="s">
        <v>466</v>
      </c>
      <c r="I381" s="106"/>
      <c r="J381" s="106"/>
      <c r="K381" s="106"/>
      <c r="L381" s="106"/>
      <c r="M381" s="106">
        <v>22245</v>
      </c>
      <c r="N381" s="106" t="s">
        <v>3549</v>
      </c>
      <c r="O381" s="106">
        <v>6884.1</v>
      </c>
      <c r="P381" s="107">
        <v>785.4</v>
      </c>
      <c r="Q381" s="107">
        <v>5406772.1399999997</v>
      </c>
      <c r="R381" s="106">
        <v>0</v>
      </c>
      <c r="S381" s="107">
        <v>0</v>
      </c>
      <c r="T381" s="107">
        <v>0</v>
      </c>
      <c r="U381" s="106" t="s">
        <v>797</v>
      </c>
      <c r="V381" s="106" t="s">
        <v>7</v>
      </c>
      <c r="W381" s="106" t="s">
        <v>67</v>
      </c>
      <c r="X381" s="108"/>
      <c r="Y381" s="108">
        <v>0</v>
      </c>
      <c r="Z381" s="108">
        <v>-5406772.1399999997</v>
      </c>
      <c r="AA381" s="109" t="s">
        <v>4448</v>
      </c>
      <c r="AB381" s="109">
        <v>6031</v>
      </c>
      <c r="AC381" s="109" t="s">
        <v>4449</v>
      </c>
      <c r="AD381" s="109" t="s">
        <v>4500</v>
      </c>
      <c r="AE381" s="110" t="s">
        <v>516</v>
      </c>
      <c r="AF381" s="109"/>
      <c r="AG381" s="138">
        <v>35160</v>
      </c>
      <c r="AH381" s="138">
        <v>35908</v>
      </c>
      <c r="AI381" s="138">
        <v>36138</v>
      </c>
      <c r="AJ381" s="109">
        <v>5156950</v>
      </c>
      <c r="AK381" s="109"/>
      <c r="AL381" s="109" t="s">
        <v>4556</v>
      </c>
      <c r="AM381" s="109"/>
      <c r="AN381" s="109"/>
      <c r="AO381" s="109"/>
      <c r="AP381" s="109"/>
      <c r="AQ381" s="109"/>
      <c r="AR381" s="109" t="s">
        <v>4557</v>
      </c>
      <c r="AS381" s="109" t="s">
        <v>4433</v>
      </c>
      <c r="AT381" s="109"/>
      <c r="AU381" s="109"/>
      <c r="AV381" s="109"/>
      <c r="AW381" s="109"/>
      <c r="AX381" s="109"/>
      <c r="AY381" s="109"/>
    </row>
    <row r="382" spans="1:51" ht="63.75" x14ac:dyDescent="0.25">
      <c r="A382" s="106">
        <v>525</v>
      </c>
      <c r="B382" s="106" t="s">
        <v>1116</v>
      </c>
      <c r="C382" s="106" t="s">
        <v>183</v>
      </c>
      <c r="D382" s="106"/>
      <c r="E382" s="106" t="s">
        <v>540</v>
      </c>
      <c r="F382" s="106"/>
      <c r="G382" s="106"/>
      <c r="H382" s="106" t="s">
        <v>466</v>
      </c>
      <c r="I382" s="106"/>
      <c r="J382" s="106"/>
      <c r="K382" s="106"/>
      <c r="L382" s="106"/>
      <c r="M382" s="106">
        <v>22245</v>
      </c>
      <c r="N382" s="106" t="s">
        <v>3549</v>
      </c>
      <c r="O382" s="106">
        <v>35829.93</v>
      </c>
      <c r="P382" s="107">
        <v>785.4</v>
      </c>
      <c r="Q382" s="107">
        <v>28140827.02</v>
      </c>
      <c r="R382" s="106">
        <v>0</v>
      </c>
      <c r="S382" s="107">
        <v>0</v>
      </c>
      <c r="T382" s="107">
        <v>0</v>
      </c>
      <c r="U382" s="106" t="s">
        <v>743</v>
      </c>
      <c r="V382" s="106" t="s">
        <v>7</v>
      </c>
      <c r="W382" s="106" t="s">
        <v>63</v>
      </c>
      <c r="X382" s="108"/>
      <c r="Y382" s="108">
        <v>0</v>
      </c>
      <c r="Z382" s="108"/>
      <c r="AA382" s="109" t="s">
        <v>4435</v>
      </c>
      <c r="AB382" s="109">
        <v>6031</v>
      </c>
      <c r="AC382" s="109"/>
      <c r="AD382" s="109"/>
      <c r="AE382" s="110" t="s">
        <v>4436</v>
      </c>
      <c r="AF382" s="109"/>
      <c r="AG382" s="138">
        <v>35160</v>
      </c>
      <c r="AH382" s="138">
        <v>35908</v>
      </c>
      <c r="AI382" s="138">
        <v>36138</v>
      </c>
      <c r="AJ382" s="109">
        <v>5156950</v>
      </c>
      <c r="AK382" s="109"/>
      <c r="AL382" s="109" t="s">
        <v>4556</v>
      </c>
      <c r="AM382" s="109"/>
      <c r="AN382" s="109"/>
      <c r="AO382" s="109"/>
      <c r="AP382" s="109"/>
      <c r="AQ382" s="109"/>
      <c r="AR382" s="109" t="s">
        <v>4557</v>
      </c>
      <c r="AS382" s="109" t="s">
        <v>4433</v>
      </c>
      <c r="AT382" s="109"/>
      <c r="AU382" s="109"/>
      <c r="AV382" s="109"/>
      <c r="AW382" s="109"/>
      <c r="AX382" s="109"/>
      <c r="AY382" s="109"/>
    </row>
    <row r="383" spans="1:51" ht="76.5" x14ac:dyDescent="0.25">
      <c r="A383" s="106">
        <v>526</v>
      </c>
      <c r="B383" s="106" t="s">
        <v>1117</v>
      </c>
      <c r="C383" s="106" t="s">
        <v>184</v>
      </c>
      <c r="D383" s="106"/>
      <c r="E383" s="106" t="s">
        <v>540</v>
      </c>
      <c r="F383" s="106"/>
      <c r="G383" s="106"/>
      <c r="H383" s="106" t="s">
        <v>466</v>
      </c>
      <c r="I383" s="106" t="s">
        <v>3335</v>
      </c>
      <c r="J383" s="106" t="s">
        <v>3551</v>
      </c>
      <c r="K383" s="106"/>
      <c r="L383" s="106"/>
      <c r="M383" s="106">
        <v>22244</v>
      </c>
      <c r="N383" s="106" t="s">
        <v>184</v>
      </c>
      <c r="O383" s="106">
        <v>102</v>
      </c>
      <c r="P383" s="107">
        <v>935</v>
      </c>
      <c r="Q383" s="107">
        <v>95370</v>
      </c>
      <c r="R383" s="106">
        <v>0</v>
      </c>
      <c r="S383" s="107">
        <v>0</v>
      </c>
      <c r="T383" s="107">
        <v>0</v>
      </c>
      <c r="U383" s="106" t="s">
        <v>749</v>
      </c>
      <c r="V383" s="106" t="s">
        <v>7</v>
      </c>
      <c r="W383" s="106" t="s">
        <v>64</v>
      </c>
      <c r="X383" s="108"/>
      <c r="Y383" s="108">
        <v>0</v>
      </c>
      <c r="Z383" s="108">
        <v>-95370</v>
      </c>
      <c r="AA383" s="109" t="s">
        <v>4448</v>
      </c>
      <c r="AB383" s="109">
        <v>6120</v>
      </c>
      <c r="AC383" s="109" t="s">
        <v>4505</v>
      </c>
      <c r="AD383" s="109" t="s">
        <v>4505</v>
      </c>
      <c r="AE383" s="110" t="s">
        <v>510</v>
      </c>
      <c r="AF383" s="109"/>
      <c r="AG383" s="138">
        <v>36126</v>
      </c>
      <c r="AH383" s="138">
        <v>36210</v>
      </c>
      <c r="AI383" s="138">
        <v>36213</v>
      </c>
      <c r="AJ383" s="109">
        <v>5167170</v>
      </c>
      <c r="AK383" s="109"/>
      <c r="AL383" s="109" t="s">
        <v>4558</v>
      </c>
      <c r="AM383" s="109"/>
      <c r="AN383" s="109"/>
      <c r="AO383" s="109"/>
      <c r="AP383" s="109"/>
      <c r="AQ383" s="109"/>
      <c r="AR383" s="109" t="s">
        <v>4557</v>
      </c>
      <c r="AS383" s="109" t="s">
        <v>4433</v>
      </c>
      <c r="AT383" s="109"/>
      <c r="AU383" s="109"/>
      <c r="AV383" s="109"/>
      <c r="AW383" s="109"/>
      <c r="AX383" s="109"/>
      <c r="AY383" s="109"/>
    </row>
    <row r="384" spans="1:51" ht="76.5" x14ac:dyDescent="0.25">
      <c r="A384" s="106">
        <v>527</v>
      </c>
      <c r="B384" s="106" t="s">
        <v>1118</v>
      </c>
      <c r="C384" s="106" t="s">
        <v>184</v>
      </c>
      <c r="D384" s="106"/>
      <c r="E384" s="106" t="s">
        <v>540</v>
      </c>
      <c r="F384" s="106"/>
      <c r="G384" s="106"/>
      <c r="H384" s="106" t="s">
        <v>466</v>
      </c>
      <c r="I384" s="106" t="s">
        <v>3335</v>
      </c>
      <c r="J384" s="106" t="s">
        <v>3552</v>
      </c>
      <c r="K384" s="106"/>
      <c r="L384" s="106"/>
      <c r="M384" s="106">
        <v>22244</v>
      </c>
      <c r="N384" s="106" t="s">
        <v>184</v>
      </c>
      <c r="O384" s="106">
        <v>102</v>
      </c>
      <c r="P384" s="107">
        <v>935</v>
      </c>
      <c r="Q384" s="107">
        <v>95370</v>
      </c>
      <c r="R384" s="106">
        <v>0</v>
      </c>
      <c r="S384" s="107">
        <v>0</v>
      </c>
      <c r="T384" s="107">
        <v>0</v>
      </c>
      <c r="U384" s="106" t="s">
        <v>749</v>
      </c>
      <c r="V384" s="106" t="s">
        <v>7</v>
      </c>
      <c r="W384" s="106" t="s">
        <v>64</v>
      </c>
      <c r="X384" s="108"/>
      <c r="Y384" s="108">
        <v>0</v>
      </c>
      <c r="Z384" s="108">
        <v>-95370</v>
      </c>
      <c r="AA384" s="109" t="s">
        <v>4448</v>
      </c>
      <c r="AB384" s="109">
        <v>6120</v>
      </c>
      <c r="AC384" s="109" t="s">
        <v>4505</v>
      </c>
      <c r="AD384" s="109" t="s">
        <v>4505</v>
      </c>
      <c r="AE384" s="110" t="s">
        <v>510</v>
      </c>
      <c r="AF384" s="109"/>
      <c r="AG384" s="138">
        <v>36126</v>
      </c>
      <c r="AH384" s="138">
        <v>36210</v>
      </c>
      <c r="AI384" s="138">
        <v>36213</v>
      </c>
      <c r="AJ384" s="109">
        <v>5167170</v>
      </c>
      <c r="AK384" s="109"/>
      <c r="AL384" s="109" t="s">
        <v>4558</v>
      </c>
      <c r="AM384" s="109"/>
      <c r="AN384" s="109"/>
      <c r="AO384" s="109"/>
      <c r="AP384" s="109"/>
      <c r="AQ384" s="109"/>
      <c r="AR384" s="109" t="s">
        <v>4557</v>
      </c>
      <c r="AS384" s="109" t="s">
        <v>4433</v>
      </c>
      <c r="AT384" s="109"/>
      <c r="AU384" s="109"/>
      <c r="AV384" s="109"/>
      <c r="AW384" s="109"/>
      <c r="AX384" s="109"/>
      <c r="AY384" s="109"/>
    </row>
    <row r="385" spans="1:51" ht="76.5" x14ac:dyDescent="0.25">
      <c r="A385" s="106">
        <v>528</v>
      </c>
      <c r="B385" s="106" t="s">
        <v>1119</v>
      </c>
      <c r="C385" s="106" t="s">
        <v>184</v>
      </c>
      <c r="D385" s="106"/>
      <c r="E385" s="106" t="s">
        <v>540</v>
      </c>
      <c r="F385" s="106"/>
      <c r="G385" s="106"/>
      <c r="H385" s="106" t="s">
        <v>466</v>
      </c>
      <c r="I385" s="106" t="s">
        <v>3335</v>
      </c>
      <c r="J385" s="106" t="s">
        <v>3553</v>
      </c>
      <c r="K385" s="106"/>
      <c r="L385" s="106"/>
      <c r="M385" s="106">
        <v>22244</v>
      </c>
      <c r="N385" s="106" t="s">
        <v>184</v>
      </c>
      <c r="O385" s="106">
        <v>69</v>
      </c>
      <c r="P385" s="107">
        <v>935</v>
      </c>
      <c r="Q385" s="107">
        <v>64515</v>
      </c>
      <c r="R385" s="106">
        <v>0</v>
      </c>
      <c r="S385" s="107">
        <v>0</v>
      </c>
      <c r="T385" s="107">
        <v>0</v>
      </c>
      <c r="U385" s="106" t="s">
        <v>749</v>
      </c>
      <c r="V385" s="106" t="s">
        <v>7</v>
      </c>
      <c r="W385" s="106" t="s">
        <v>64</v>
      </c>
      <c r="X385" s="108"/>
      <c r="Y385" s="108">
        <v>0</v>
      </c>
      <c r="Z385" s="108">
        <v>-64515</v>
      </c>
      <c r="AA385" s="109" t="s">
        <v>4448</v>
      </c>
      <c r="AB385" s="109">
        <v>6120</v>
      </c>
      <c r="AC385" s="109" t="s">
        <v>4505</v>
      </c>
      <c r="AD385" s="109" t="s">
        <v>4505</v>
      </c>
      <c r="AE385" s="110" t="s">
        <v>510</v>
      </c>
      <c r="AF385" s="109"/>
      <c r="AG385" s="138">
        <v>36126</v>
      </c>
      <c r="AH385" s="138">
        <v>36210</v>
      </c>
      <c r="AI385" s="138">
        <v>36213</v>
      </c>
      <c r="AJ385" s="109">
        <v>5167170</v>
      </c>
      <c r="AK385" s="109"/>
      <c r="AL385" s="109" t="s">
        <v>4558</v>
      </c>
      <c r="AM385" s="109"/>
      <c r="AN385" s="109"/>
      <c r="AO385" s="109"/>
      <c r="AP385" s="109"/>
      <c r="AQ385" s="109"/>
      <c r="AR385" s="109" t="s">
        <v>4557</v>
      </c>
      <c r="AS385" s="109" t="s">
        <v>4433</v>
      </c>
      <c r="AT385" s="109"/>
      <c r="AU385" s="109"/>
      <c r="AV385" s="109"/>
      <c r="AW385" s="109"/>
      <c r="AX385" s="109"/>
      <c r="AY385" s="109"/>
    </row>
    <row r="386" spans="1:51" ht="76.5" x14ac:dyDescent="0.25">
      <c r="A386" s="106">
        <v>529</v>
      </c>
      <c r="B386" s="106" t="s">
        <v>1120</v>
      </c>
      <c r="C386" s="106" t="s">
        <v>184</v>
      </c>
      <c r="D386" s="106"/>
      <c r="E386" s="106" t="s">
        <v>540</v>
      </c>
      <c r="F386" s="106"/>
      <c r="G386" s="106"/>
      <c r="H386" s="106" t="s">
        <v>466</v>
      </c>
      <c r="I386" s="106" t="s">
        <v>3335</v>
      </c>
      <c r="J386" s="106" t="s">
        <v>3554</v>
      </c>
      <c r="K386" s="106"/>
      <c r="L386" s="106"/>
      <c r="M386" s="106">
        <v>22244</v>
      </c>
      <c r="N386" s="106" t="s">
        <v>184</v>
      </c>
      <c r="O386" s="106">
        <v>78</v>
      </c>
      <c r="P386" s="107">
        <v>935</v>
      </c>
      <c r="Q386" s="107">
        <v>72930</v>
      </c>
      <c r="R386" s="106">
        <v>0</v>
      </c>
      <c r="S386" s="107">
        <v>0</v>
      </c>
      <c r="T386" s="107">
        <v>0</v>
      </c>
      <c r="U386" s="106" t="s">
        <v>749</v>
      </c>
      <c r="V386" s="106" t="s">
        <v>7</v>
      </c>
      <c r="W386" s="106" t="s">
        <v>64</v>
      </c>
      <c r="X386" s="108"/>
      <c r="Y386" s="108">
        <v>0</v>
      </c>
      <c r="Z386" s="108">
        <v>-72930</v>
      </c>
      <c r="AA386" s="109" t="s">
        <v>4448</v>
      </c>
      <c r="AB386" s="109">
        <v>6120</v>
      </c>
      <c r="AC386" s="109" t="s">
        <v>4505</v>
      </c>
      <c r="AD386" s="109" t="s">
        <v>4505</v>
      </c>
      <c r="AE386" s="110" t="s">
        <v>510</v>
      </c>
      <c r="AF386" s="109"/>
      <c r="AG386" s="138">
        <v>36126</v>
      </c>
      <c r="AH386" s="138">
        <v>36210</v>
      </c>
      <c r="AI386" s="138">
        <v>36213</v>
      </c>
      <c r="AJ386" s="109">
        <v>5167170</v>
      </c>
      <c r="AK386" s="109"/>
      <c r="AL386" s="109" t="s">
        <v>4558</v>
      </c>
      <c r="AM386" s="109"/>
      <c r="AN386" s="109"/>
      <c r="AO386" s="109"/>
      <c r="AP386" s="109"/>
      <c r="AQ386" s="109"/>
      <c r="AR386" s="109" t="s">
        <v>4557</v>
      </c>
      <c r="AS386" s="109" t="s">
        <v>4433</v>
      </c>
      <c r="AT386" s="109"/>
      <c r="AU386" s="109"/>
      <c r="AV386" s="109"/>
      <c r="AW386" s="109"/>
      <c r="AX386" s="109"/>
      <c r="AY386" s="109"/>
    </row>
    <row r="387" spans="1:51" ht="76.5" x14ac:dyDescent="0.25">
      <c r="A387" s="106">
        <v>530</v>
      </c>
      <c r="B387" s="106" t="s">
        <v>1121</v>
      </c>
      <c r="C387" s="106" t="s">
        <v>184</v>
      </c>
      <c r="D387" s="106"/>
      <c r="E387" s="106" t="s">
        <v>540</v>
      </c>
      <c r="F387" s="106"/>
      <c r="G387" s="106"/>
      <c r="H387" s="106" t="s">
        <v>466</v>
      </c>
      <c r="I387" s="106" t="s">
        <v>3324</v>
      </c>
      <c r="J387" s="106" t="s">
        <v>3555</v>
      </c>
      <c r="K387" s="106"/>
      <c r="L387" s="106"/>
      <c r="M387" s="106">
        <v>22244</v>
      </c>
      <c r="N387" s="106" t="s">
        <v>184</v>
      </c>
      <c r="O387" s="106">
        <v>69</v>
      </c>
      <c r="P387" s="107">
        <v>935</v>
      </c>
      <c r="Q387" s="107">
        <v>64515</v>
      </c>
      <c r="R387" s="106">
        <v>0</v>
      </c>
      <c r="S387" s="107">
        <v>0</v>
      </c>
      <c r="T387" s="107">
        <v>0</v>
      </c>
      <c r="U387" s="106" t="s">
        <v>749</v>
      </c>
      <c r="V387" s="106" t="s">
        <v>7</v>
      </c>
      <c r="W387" s="106" t="s">
        <v>64</v>
      </c>
      <c r="X387" s="108"/>
      <c r="Y387" s="108">
        <v>0</v>
      </c>
      <c r="Z387" s="108">
        <v>-64515</v>
      </c>
      <c r="AA387" s="109" t="s">
        <v>4448</v>
      </c>
      <c r="AB387" s="109">
        <v>6120</v>
      </c>
      <c r="AC387" s="109" t="s">
        <v>4505</v>
      </c>
      <c r="AD387" s="109" t="s">
        <v>4505</v>
      </c>
      <c r="AE387" s="110" t="s">
        <v>510</v>
      </c>
      <c r="AF387" s="109"/>
      <c r="AG387" s="138">
        <v>36126</v>
      </c>
      <c r="AH387" s="138">
        <v>36210</v>
      </c>
      <c r="AI387" s="138">
        <v>36213</v>
      </c>
      <c r="AJ387" s="109">
        <v>5167170</v>
      </c>
      <c r="AK387" s="109"/>
      <c r="AL387" s="109" t="s">
        <v>4558</v>
      </c>
      <c r="AM387" s="109"/>
      <c r="AN387" s="109"/>
      <c r="AO387" s="109"/>
      <c r="AP387" s="109"/>
      <c r="AQ387" s="109"/>
      <c r="AR387" s="109" t="s">
        <v>4557</v>
      </c>
      <c r="AS387" s="109" t="s">
        <v>4433</v>
      </c>
      <c r="AT387" s="109"/>
      <c r="AU387" s="109"/>
      <c r="AV387" s="109"/>
      <c r="AW387" s="109"/>
      <c r="AX387" s="109"/>
      <c r="AY387" s="109"/>
    </row>
    <row r="388" spans="1:51" ht="76.5" x14ac:dyDescent="0.25">
      <c r="A388" s="106">
        <v>531</v>
      </c>
      <c r="B388" s="106" t="s">
        <v>1122</v>
      </c>
      <c r="C388" s="106" t="s">
        <v>184</v>
      </c>
      <c r="D388" s="106"/>
      <c r="E388" s="106" t="s">
        <v>540</v>
      </c>
      <c r="F388" s="106"/>
      <c r="G388" s="106"/>
      <c r="H388" s="106" t="s">
        <v>466</v>
      </c>
      <c r="I388" s="106" t="s">
        <v>3324</v>
      </c>
      <c r="J388" s="106" t="s">
        <v>3556</v>
      </c>
      <c r="K388" s="106"/>
      <c r="L388" s="106"/>
      <c r="M388" s="106">
        <v>22244</v>
      </c>
      <c r="N388" s="106" t="s">
        <v>184</v>
      </c>
      <c r="O388" s="106">
        <v>101.73</v>
      </c>
      <c r="P388" s="107">
        <v>935</v>
      </c>
      <c r="Q388" s="107">
        <v>95117.55</v>
      </c>
      <c r="R388" s="106">
        <v>0</v>
      </c>
      <c r="S388" s="107">
        <v>0</v>
      </c>
      <c r="T388" s="107">
        <v>0</v>
      </c>
      <c r="U388" s="106" t="s">
        <v>749</v>
      </c>
      <c r="V388" s="106" t="s">
        <v>7</v>
      </c>
      <c r="W388" s="106" t="s">
        <v>64</v>
      </c>
      <c r="X388" s="108"/>
      <c r="Y388" s="108">
        <v>0</v>
      </c>
      <c r="Z388" s="108">
        <v>-95117.55</v>
      </c>
      <c r="AA388" s="109" t="s">
        <v>4448</v>
      </c>
      <c r="AB388" s="109">
        <v>6120</v>
      </c>
      <c r="AC388" s="109" t="s">
        <v>4505</v>
      </c>
      <c r="AD388" s="109" t="s">
        <v>4505</v>
      </c>
      <c r="AE388" s="110" t="s">
        <v>510</v>
      </c>
      <c r="AF388" s="109"/>
      <c r="AG388" s="138">
        <v>36126</v>
      </c>
      <c r="AH388" s="138">
        <v>36210</v>
      </c>
      <c r="AI388" s="138">
        <v>36213</v>
      </c>
      <c r="AJ388" s="109">
        <v>5167170</v>
      </c>
      <c r="AK388" s="109"/>
      <c r="AL388" s="109" t="s">
        <v>4558</v>
      </c>
      <c r="AM388" s="109"/>
      <c r="AN388" s="109"/>
      <c r="AO388" s="109"/>
      <c r="AP388" s="109"/>
      <c r="AQ388" s="109"/>
      <c r="AR388" s="109" t="s">
        <v>4557</v>
      </c>
      <c r="AS388" s="109" t="s">
        <v>4433</v>
      </c>
      <c r="AT388" s="109"/>
      <c r="AU388" s="109"/>
      <c r="AV388" s="109"/>
      <c r="AW388" s="109"/>
      <c r="AX388" s="109"/>
      <c r="AY388" s="109"/>
    </row>
    <row r="389" spans="1:51" ht="63.75" x14ac:dyDescent="0.25">
      <c r="A389" s="106">
        <v>532</v>
      </c>
      <c r="B389" s="106" t="s">
        <v>1123</v>
      </c>
      <c r="C389" s="106" t="s">
        <v>184</v>
      </c>
      <c r="D389" s="106"/>
      <c r="E389" s="106" t="s">
        <v>540</v>
      </c>
      <c r="F389" s="106"/>
      <c r="G389" s="106"/>
      <c r="H389" s="106" t="s">
        <v>466</v>
      </c>
      <c r="I389" s="106" t="s">
        <v>3323</v>
      </c>
      <c r="J389" s="106" t="s">
        <v>3557</v>
      </c>
      <c r="K389" s="106"/>
      <c r="L389" s="106"/>
      <c r="M389" s="106">
        <v>22244</v>
      </c>
      <c r="N389" s="106" t="s">
        <v>184</v>
      </c>
      <c r="O389" s="106">
        <v>69</v>
      </c>
      <c r="P389" s="107">
        <v>935</v>
      </c>
      <c r="Q389" s="107">
        <v>64515</v>
      </c>
      <c r="R389" s="106">
        <v>0</v>
      </c>
      <c r="S389" s="107">
        <v>0</v>
      </c>
      <c r="T389" s="107">
        <v>0</v>
      </c>
      <c r="U389" s="106" t="s">
        <v>749</v>
      </c>
      <c r="V389" s="106" t="s">
        <v>7</v>
      </c>
      <c r="W389" s="106" t="s">
        <v>64</v>
      </c>
      <c r="X389" s="108"/>
      <c r="Y389" s="108">
        <v>0</v>
      </c>
      <c r="Z389" s="108">
        <v>-64515</v>
      </c>
      <c r="AA389" s="109" t="s">
        <v>4528</v>
      </c>
      <c r="AB389" s="109">
        <v>6120</v>
      </c>
      <c r="AC389" s="109" t="s">
        <v>4559</v>
      </c>
      <c r="AD389" s="109" t="s">
        <v>4443</v>
      </c>
      <c r="AE389" s="110" t="s">
        <v>510</v>
      </c>
      <c r="AF389" s="109"/>
      <c r="AG389" s="138">
        <v>36126</v>
      </c>
      <c r="AH389" s="138">
        <v>36210</v>
      </c>
      <c r="AI389" s="138">
        <v>36213</v>
      </c>
      <c r="AJ389" s="109">
        <v>5167170</v>
      </c>
      <c r="AK389" s="109"/>
      <c r="AL389" s="109" t="s">
        <v>4558</v>
      </c>
      <c r="AM389" s="109"/>
      <c r="AN389" s="109"/>
      <c r="AO389" s="109"/>
      <c r="AP389" s="109"/>
      <c r="AQ389" s="109"/>
      <c r="AR389" s="109" t="s">
        <v>4557</v>
      </c>
      <c r="AS389" s="109" t="s">
        <v>4433</v>
      </c>
      <c r="AT389" s="109"/>
      <c r="AU389" s="109"/>
      <c r="AV389" s="109"/>
      <c r="AW389" s="109"/>
      <c r="AX389" s="109"/>
      <c r="AY389" s="109"/>
    </row>
    <row r="390" spans="1:51" ht="63.75" x14ac:dyDescent="0.25">
      <c r="A390" s="106">
        <v>533</v>
      </c>
      <c r="B390" s="106" t="s">
        <v>1124</v>
      </c>
      <c r="C390" s="106" t="s">
        <v>184</v>
      </c>
      <c r="D390" s="106"/>
      <c r="E390" s="106" t="s">
        <v>540</v>
      </c>
      <c r="F390" s="106"/>
      <c r="G390" s="106"/>
      <c r="H390" s="106" t="s">
        <v>466</v>
      </c>
      <c r="I390" s="106" t="s">
        <v>3335</v>
      </c>
      <c r="J390" s="106" t="s">
        <v>3558</v>
      </c>
      <c r="K390" s="106">
        <v>11264</v>
      </c>
      <c r="L390" s="106"/>
      <c r="M390" s="106">
        <v>22244</v>
      </c>
      <c r="N390" s="106" t="s">
        <v>184</v>
      </c>
      <c r="O390" s="106">
        <v>69</v>
      </c>
      <c r="P390" s="107">
        <v>935</v>
      </c>
      <c r="Q390" s="107">
        <v>64515</v>
      </c>
      <c r="R390" s="106">
        <v>0</v>
      </c>
      <c r="S390" s="107">
        <v>0</v>
      </c>
      <c r="T390" s="107">
        <v>0</v>
      </c>
      <c r="U390" s="106" t="s">
        <v>749</v>
      </c>
      <c r="V390" s="106" t="s">
        <v>7</v>
      </c>
      <c r="W390" s="106" t="s">
        <v>64</v>
      </c>
      <c r="X390" s="108"/>
      <c r="Y390" s="108">
        <v>0</v>
      </c>
      <c r="Z390" s="108">
        <v>-64515</v>
      </c>
      <c r="AA390" s="109" t="s">
        <v>4528</v>
      </c>
      <c r="AB390" s="109">
        <v>6120</v>
      </c>
      <c r="AC390" s="109" t="s">
        <v>4559</v>
      </c>
      <c r="AD390" s="109" t="s">
        <v>4443</v>
      </c>
      <c r="AE390" s="110" t="s">
        <v>510</v>
      </c>
      <c r="AF390" s="109"/>
      <c r="AG390" s="138">
        <v>36126</v>
      </c>
      <c r="AH390" s="138">
        <v>36210</v>
      </c>
      <c r="AI390" s="138">
        <v>36213</v>
      </c>
      <c r="AJ390" s="109">
        <v>5167170</v>
      </c>
      <c r="AK390" s="109"/>
      <c r="AL390" s="109" t="s">
        <v>4558</v>
      </c>
      <c r="AM390" s="109"/>
      <c r="AN390" s="109"/>
      <c r="AO390" s="109"/>
      <c r="AP390" s="109"/>
      <c r="AQ390" s="109"/>
      <c r="AR390" s="109" t="s">
        <v>4557</v>
      </c>
      <c r="AS390" s="109" t="s">
        <v>4433</v>
      </c>
      <c r="AT390" s="109"/>
      <c r="AU390" s="109"/>
      <c r="AV390" s="109"/>
      <c r="AW390" s="109"/>
      <c r="AX390" s="109"/>
      <c r="AY390" s="109"/>
    </row>
    <row r="391" spans="1:51" ht="63.75" x14ac:dyDescent="0.25">
      <c r="A391" s="106">
        <v>534</v>
      </c>
      <c r="B391" s="106" t="s">
        <v>1125</v>
      </c>
      <c r="C391" s="106" t="s">
        <v>184</v>
      </c>
      <c r="D391" s="106"/>
      <c r="E391" s="106" t="s">
        <v>540</v>
      </c>
      <c r="F391" s="106"/>
      <c r="G391" s="106"/>
      <c r="H391" s="106" t="s">
        <v>466</v>
      </c>
      <c r="I391" s="106" t="s">
        <v>3335</v>
      </c>
      <c r="J391" s="106" t="s">
        <v>3558</v>
      </c>
      <c r="K391" s="106">
        <v>11374</v>
      </c>
      <c r="L391" s="106"/>
      <c r="M391" s="106">
        <v>22244</v>
      </c>
      <c r="N391" s="106" t="s">
        <v>184</v>
      </c>
      <c r="O391" s="106">
        <v>72.73</v>
      </c>
      <c r="P391" s="107">
        <v>935</v>
      </c>
      <c r="Q391" s="107">
        <v>68002.55</v>
      </c>
      <c r="R391" s="106">
        <v>0</v>
      </c>
      <c r="S391" s="107">
        <v>0</v>
      </c>
      <c r="T391" s="107">
        <v>0</v>
      </c>
      <c r="U391" s="106" t="s">
        <v>749</v>
      </c>
      <c r="V391" s="106" t="s">
        <v>7</v>
      </c>
      <c r="W391" s="106" t="s">
        <v>64</v>
      </c>
      <c r="X391" s="108"/>
      <c r="Y391" s="108">
        <v>0</v>
      </c>
      <c r="Z391" s="108">
        <v>-68002.55</v>
      </c>
      <c r="AA391" s="109" t="s">
        <v>4528</v>
      </c>
      <c r="AB391" s="109">
        <v>6120</v>
      </c>
      <c r="AC391" s="109" t="s">
        <v>4559</v>
      </c>
      <c r="AD391" s="109" t="s">
        <v>4443</v>
      </c>
      <c r="AE391" s="110" t="s">
        <v>510</v>
      </c>
      <c r="AF391" s="109"/>
      <c r="AG391" s="138">
        <v>36126</v>
      </c>
      <c r="AH391" s="138">
        <v>36210</v>
      </c>
      <c r="AI391" s="138">
        <v>36213</v>
      </c>
      <c r="AJ391" s="109">
        <v>5167170</v>
      </c>
      <c r="AK391" s="109"/>
      <c r="AL391" s="109" t="s">
        <v>4558</v>
      </c>
      <c r="AM391" s="109"/>
      <c r="AN391" s="109"/>
      <c r="AO391" s="109"/>
      <c r="AP391" s="109"/>
      <c r="AQ391" s="109"/>
      <c r="AR391" s="109" t="s">
        <v>4557</v>
      </c>
      <c r="AS391" s="109" t="s">
        <v>4433</v>
      </c>
      <c r="AT391" s="109"/>
      <c r="AU391" s="109"/>
      <c r="AV391" s="109"/>
      <c r="AW391" s="109"/>
      <c r="AX391" s="109"/>
      <c r="AY391" s="109"/>
    </row>
    <row r="392" spans="1:51" ht="76.5" x14ac:dyDescent="0.25">
      <c r="A392" s="106">
        <v>535</v>
      </c>
      <c r="B392" s="106" t="s">
        <v>1126</v>
      </c>
      <c r="C392" s="106" t="s">
        <v>184</v>
      </c>
      <c r="D392" s="106"/>
      <c r="E392" s="106" t="s">
        <v>540</v>
      </c>
      <c r="F392" s="106"/>
      <c r="G392" s="106"/>
      <c r="H392" s="106" t="s">
        <v>466</v>
      </c>
      <c r="I392" s="106" t="s">
        <v>3335</v>
      </c>
      <c r="J392" s="106" t="s">
        <v>3559</v>
      </c>
      <c r="K392" s="106"/>
      <c r="L392" s="106"/>
      <c r="M392" s="106">
        <v>22244</v>
      </c>
      <c r="N392" s="106" t="s">
        <v>184</v>
      </c>
      <c r="O392" s="106">
        <v>70.180000000000007</v>
      </c>
      <c r="P392" s="107">
        <v>935</v>
      </c>
      <c r="Q392" s="107">
        <v>65618.3</v>
      </c>
      <c r="R392" s="106">
        <v>0</v>
      </c>
      <c r="S392" s="107">
        <v>0</v>
      </c>
      <c r="T392" s="107">
        <v>0</v>
      </c>
      <c r="U392" s="106" t="s">
        <v>749</v>
      </c>
      <c r="V392" s="106" t="s">
        <v>7</v>
      </c>
      <c r="W392" s="106" t="s">
        <v>64</v>
      </c>
      <c r="X392" s="108"/>
      <c r="Y392" s="108">
        <v>0</v>
      </c>
      <c r="Z392" s="108">
        <v>-65618.3</v>
      </c>
      <c r="AA392" s="109" t="s">
        <v>4448</v>
      </c>
      <c r="AB392" s="109">
        <v>6120</v>
      </c>
      <c r="AC392" s="109" t="s">
        <v>4505</v>
      </c>
      <c r="AD392" s="109" t="s">
        <v>4505</v>
      </c>
      <c r="AE392" s="110" t="s">
        <v>510</v>
      </c>
      <c r="AF392" s="109"/>
      <c r="AG392" s="138">
        <v>36126</v>
      </c>
      <c r="AH392" s="138">
        <v>36210</v>
      </c>
      <c r="AI392" s="138">
        <v>36213</v>
      </c>
      <c r="AJ392" s="109">
        <v>5167170</v>
      </c>
      <c r="AK392" s="109"/>
      <c r="AL392" s="109" t="s">
        <v>4558</v>
      </c>
      <c r="AM392" s="109"/>
      <c r="AN392" s="109"/>
      <c r="AO392" s="109"/>
      <c r="AP392" s="109"/>
      <c r="AQ392" s="109"/>
      <c r="AR392" s="109" t="s">
        <v>4557</v>
      </c>
      <c r="AS392" s="109" t="s">
        <v>4433</v>
      </c>
      <c r="AT392" s="109"/>
      <c r="AU392" s="109"/>
      <c r="AV392" s="109"/>
      <c r="AW392" s="109"/>
      <c r="AX392" s="109"/>
      <c r="AY392" s="109"/>
    </row>
    <row r="393" spans="1:51" ht="76.5" x14ac:dyDescent="0.25">
      <c r="A393" s="106">
        <v>536</v>
      </c>
      <c r="B393" s="106" t="s">
        <v>1127</v>
      </c>
      <c r="C393" s="106" t="s">
        <v>184</v>
      </c>
      <c r="D393" s="106"/>
      <c r="E393" s="106" t="s">
        <v>540</v>
      </c>
      <c r="F393" s="106"/>
      <c r="G393" s="106"/>
      <c r="H393" s="106" t="s">
        <v>466</v>
      </c>
      <c r="I393" s="106" t="s">
        <v>3335</v>
      </c>
      <c r="J393" s="106" t="s">
        <v>3560</v>
      </c>
      <c r="K393" s="106"/>
      <c r="L393" s="106"/>
      <c r="M393" s="106">
        <v>22244</v>
      </c>
      <c r="N393" s="106" t="s">
        <v>184</v>
      </c>
      <c r="O393" s="106">
        <v>84.48</v>
      </c>
      <c r="P393" s="107">
        <v>935</v>
      </c>
      <c r="Q393" s="107">
        <v>78988.800000000003</v>
      </c>
      <c r="R393" s="106">
        <v>0</v>
      </c>
      <c r="S393" s="107">
        <v>0</v>
      </c>
      <c r="T393" s="107">
        <v>0</v>
      </c>
      <c r="U393" s="106" t="s">
        <v>749</v>
      </c>
      <c r="V393" s="106" t="s">
        <v>7</v>
      </c>
      <c r="W393" s="106" t="s">
        <v>64</v>
      </c>
      <c r="X393" s="108"/>
      <c r="Y393" s="108">
        <v>0</v>
      </c>
      <c r="Z393" s="108">
        <v>-78988.800000000003</v>
      </c>
      <c r="AA393" s="109" t="s">
        <v>4448</v>
      </c>
      <c r="AB393" s="109">
        <v>6120</v>
      </c>
      <c r="AC393" s="109" t="s">
        <v>4505</v>
      </c>
      <c r="AD393" s="109" t="s">
        <v>4505</v>
      </c>
      <c r="AE393" s="110" t="s">
        <v>510</v>
      </c>
      <c r="AF393" s="109"/>
      <c r="AG393" s="138">
        <v>36126</v>
      </c>
      <c r="AH393" s="138">
        <v>36210</v>
      </c>
      <c r="AI393" s="138">
        <v>36213</v>
      </c>
      <c r="AJ393" s="109">
        <v>5167170</v>
      </c>
      <c r="AK393" s="109"/>
      <c r="AL393" s="109" t="s">
        <v>4558</v>
      </c>
      <c r="AM393" s="109"/>
      <c r="AN393" s="109"/>
      <c r="AO393" s="109"/>
      <c r="AP393" s="109"/>
      <c r="AQ393" s="109"/>
      <c r="AR393" s="109" t="s">
        <v>4557</v>
      </c>
      <c r="AS393" s="109" t="s">
        <v>4433</v>
      </c>
      <c r="AT393" s="109"/>
      <c r="AU393" s="109"/>
      <c r="AV393" s="109"/>
      <c r="AW393" s="109"/>
      <c r="AX393" s="109"/>
      <c r="AY393" s="109"/>
    </row>
    <row r="394" spans="1:51" ht="76.5" x14ac:dyDescent="0.25">
      <c r="A394" s="106">
        <v>537</v>
      </c>
      <c r="B394" s="106" t="s">
        <v>1128</v>
      </c>
      <c r="C394" s="106" t="s">
        <v>184</v>
      </c>
      <c r="D394" s="106"/>
      <c r="E394" s="106" t="s">
        <v>540</v>
      </c>
      <c r="F394" s="106"/>
      <c r="G394" s="106"/>
      <c r="H394" s="106" t="s">
        <v>466</v>
      </c>
      <c r="I394" s="106" t="s">
        <v>3335</v>
      </c>
      <c r="J394" s="106" t="s">
        <v>3561</v>
      </c>
      <c r="K394" s="106"/>
      <c r="L394" s="106"/>
      <c r="M394" s="106">
        <v>22244</v>
      </c>
      <c r="N394" s="106" t="s">
        <v>184</v>
      </c>
      <c r="O394" s="106">
        <v>102</v>
      </c>
      <c r="P394" s="107">
        <v>935</v>
      </c>
      <c r="Q394" s="107">
        <v>95370</v>
      </c>
      <c r="R394" s="106">
        <v>0</v>
      </c>
      <c r="S394" s="107">
        <v>0</v>
      </c>
      <c r="T394" s="107">
        <v>0</v>
      </c>
      <c r="U394" s="106" t="s">
        <v>749</v>
      </c>
      <c r="V394" s="106" t="s">
        <v>7</v>
      </c>
      <c r="W394" s="106" t="s">
        <v>64</v>
      </c>
      <c r="X394" s="108"/>
      <c r="Y394" s="108">
        <v>0</v>
      </c>
      <c r="Z394" s="108">
        <v>-95370</v>
      </c>
      <c r="AA394" s="109" t="s">
        <v>4448</v>
      </c>
      <c r="AB394" s="109">
        <v>6120</v>
      </c>
      <c r="AC394" s="109" t="s">
        <v>4505</v>
      </c>
      <c r="AD394" s="109" t="s">
        <v>4505</v>
      </c>
      <c r="AE394" s="110" t="s">
        <v>510</v>
      </c>
      <c r="AF394" s="109"/>
      <c r="AG394" s="138">
        <v>36126</v>
      </c>
      <c r="AH394" s="138">
        <v>36210</v>
      </c>
      <c r="AI394" s="138">
        <v>36213</v>
      </c>
      <c r="AJ394" s="109">
        <v>5167170</v>
      </c>
      <c r="AK394" s="109"/>
      <c r="AL394" s="109" t="s">
        <v>4558</v>
      </c>
      <c r="AM394" s="109"/>
      <c r="AN394" s="109"/>
      <c r="AO394" s="109"/>
      <c r="AP394" s="109"/>
      <c r="AQ394" s="109"/>
      <c r="AR394" s="109" t="s">
        <v>4557</v>
      </c>
      <c r="AS394" s="109" t="s">
        <v>4433</v>
      </c>
      <c r="AT394" s="109"/>
      <c r="AU394" s="109"/>
      <c r="AV394" s="109"/>
      <c r="AW394" s="109"/>
      <c r="AX394" s="109"/>
      <c r="AY394" s="109"/>
    </row>
    <row r="395" spans="1:51" ht="76.5" x14ac:dyDescent="0.25">
      <c r="A395" s="106">
        <v>538</v>
      </c>
      <c r="B395" s="106" t="s">
        <v>1129</v>
      </c>
      <c r="C395" s="106" t="s">
        <v>184</v>
      </c>
      <c r="D395" s="106"/>
      <c r="E395" s="106" t="s">
        <v>540</v>
      </c>
      <c r="F395" s="106"/>
      <c r="G395" s="106"/>
      <c r="H395" s="106" t="s">
        <v>466</v>
      </c>
      <c r="I395" s="106" t="s">
        <v>3335</v>
      </c>
      <c r="J395" s="106" t="s">
        <v>3562</v>
      </c>
      <c r="K395" s="106"/>
      <c r="L395" s="106"/>
      <c r="M395" s="106">
        <v>22244</v>
      </c>
      <c r="N395" s="106" t="s">
        <v>184</v>
      </c>
      <c r="O395" s="106">
        <v>102</v>
      </c>
      <c r="P395" s="107">
        <v>935</v>
      </c>
      <c r="Q395" s="107">
        <v>95370</v>
      </c>
      <c r="R395" s="106">
        <v>0</v>
      </c>
      <c r="S395" s="107">
        <v>0</v>
      </c>
      <c r="T395" s="107">
        <v>0</v>
      </c>
      <c r="U395" s="106" t="s">
        <v>749</v>
      </c>
      <c r="V395" s="106" t="s">
        <v>7</v>
      </c>
      <c r="W395" s="106" t="s">
        <v>64</v>
      </c>
      <c r="X395" s="108"/>
      <c r="Y395" s="108">
        <v>0</v>
      </c>
      <c r="Z395" s="108">
        <v>-95370</v>
      </c>
      <c r="AA395" s="109" t="s">
        <v>4448</v>
      </c>
      <c r="AB395" s="109">
        <v>6120</v>
      </c>
      <c r="AC395" s="109" t="s">
        <v>4505</v>
      </c>
      <c r="AD395" s="109" t="s">
        <v>4505</v>
      </c>
      <c r="AE395" s="110" t="s">
        <v>510</v>
      </c>
      <c r="AF395" s="109"/>
      <c r="AG395" s="138">
        <v>36126</v>
      </c>
      <c r="AH395" s="138">
        <v>36210</v>
      </c>
      <c r="AI395" s="138">
        <v>36213</v>
      </c>
      <c r="AJ395" s="109">
        <v>5167170</v>
      </c>
      <c r="AK395" s="109"/>
      <c r="AL395" s="109" t="s">
        <v>4558</v>
      </c>
      <c r="AM395" s="109"/>
      <c r="AN395" s="109"/>
      <c r="AO395" s="109"/>
      <c r="AP395" s="109"/>
      <c r="AQ395" s="109"/>
      <c r="AR395" s="109" t="s">
        <v>4557</v>
      </c>
      <c r="AS395" s="109" t="s">
        <v>4433</v>
      </c>
      <c r="AT395" s="109"/>
      <c r="AU395" s="109"/>
      <c r="AV395" s="109"/>
      <c r="AW395" s="109"/>
      <c r="AX395" s="109"/>
      <c r="AY395" s="109"/>
    </row>
    <row r="396" spans="1:51" ht="76.5" x14ac:dyDescent="0.25">
      <c r="A396" s="106">
        <v>539</v>
      </c>
      <c r="B396" s="106" t="s">
        <v>1130</v>
      </c>
      <c r="C396" s="106" t="s">
        <v>184</v>
      </c>
      <c r="D396" s="106"/>
      <c r="E396" s="106" t="s">
        <v>540</v>
      </c>
      <c r="F396" s="106"/>
      <c r="G396" s="106"/>
      <c r="H396" s="106" t="s">
        <v>466</v>
      </c>
      <c r="I396" s="106" t="s">
        <v>3335</v>
      </c>
      <c r="J396" s="106" t="s">
        <v>3563</v>
      </c>
      <c r="K396" s="106"/>
      <c r="L396" s="106"/>
      <c r="M396" s="106">
        <v>22244</v>
      </c>
      <c r="N396" s="106" t="s">
        <v>184</v>
      </c>
      <c r="O396" s="106">
        <v>102</v>
      </c>
      <c r="P396" s="107">
        <v>935</v>
      </c>
      <c r="Q396" s="107">
        <v>95370</v>
      </c>
      <c r="R396" s="106">
        <v>0</v>
      </c>
      <c r="S396" s="107">
        <v>0</v>
      </c>
      <c r="T396" s="107">
        <v>0</v>
      </c>
      <c r="U396" s="106" t="s">
        <v>749</v>
      </c>
      <c r="V396" s="106" t="s">
        <v>7</v>
      </c>
      <c r="W396" s="106" t="s">
        <v>64</v>
      </c>
      <c r="X396" s="108"/>
      <c r="Y396" s="108">
        <v>0</v>
      </c>
      <c r="Z396" s="108">
        <v>-95370</v>
      </c>
      <c r="AA396" s="109" t="s">
        <v>4448</v>
      </c>
      <c r="AB396" s="109">
        <v>6120</v>
      </c>
      <c r="AC396" s="109" t="s">
        <v>4505</v>
      </c>
      <c r="AD396" s="109" t="s">
        <v>4505</v>
      </c>
      <c r="AE396" s="110" t="s">
        <v>510</v>
      </c>
      <c r="AF396" s="109"/>
      <c r="AG396" s="138">
        <v>36126</v>
      </c>
      <c r="AH396" s="138">
        <v>36210</v>
      </c>
      <c r="AI396" s="138">
        <v>36213</v>
      </c>
      <c r="AJ396" s="109">
        <v>5167170</v>
      </c>
      <c r="AK396" s="109"/>
      <c r="AL396" s="109" t="s">
        <v>4558</v>
      </c>
      <c r="AM396" s="109"/>
      <c r="AN396" s="109"/>
      <c r="AO396" s="109"/>
      <c r="AP396" s="109"/>
      <c r="AQ396" s="109"/>
      <c r="AR396" s="109" t="s">
        <v>4557</v>
      </c>
      <c r="AS396" s="109" t="s">
        <v>4433</v>
      </c>
      <c r="AT396" s="109"/>
      <c r="AU396" s="109"/>
      <c r="AV396" s="109"/>
      <c r="AW396" s="109"/>
      <c r="AX396" s="109"/>
      <c r="AY396" s="109"/>
    </row>
    <row r="397" spans="1:51" ht="76.5" x14ac:dyDescent="0.25">
      <c r="A397" s="106">
        <v>540</v>
      </c>
      <c r="B397" s="106" t="s">
        <v>1131</v>
      </c>
      <c r="C397" s="106" t="s">
        <v>184</v>
      </c>
      <c r="D397" s="106"/>
      <c r="E397" s="106" t="s">
        <v>540</v>
      </c>
      <c r="F397" s="106"/>
      <c r="G397" s="106"/>
      <c r="H397" s="106" t="s">
        <v>466</v>
      </c>
      <c r="I397" s="106" t="s">
        <v>3335</v>
      </c>
      <c r="J397" s="106" t="s">
        <v>3564</v>
      </c>
      <c r="K397" s="106"/>
      <c r="L397" s="106"/>
      <c r="M397" s="106">
        <v>22244</v>
      </c>
      <c r="N397" s="106" t="s">
        <v>184</v>
      </c>
      <c r="O397" s="106">
        <v>102</v>
      </c>
      <c r="P397" s="107">
        <v>935</v>
      </c>
      <c r="Q397" s="107">
        <v>95370</v>
      </c>
      <c r="R397" s="106">
        <v>0</v>
      </c>
      <c r="S397" s="107">
        <v>0</v>
      </c>
      <c r="T397" s="107">
        <v>0</v>
      </c>
      <c r="U397" s="106" t="s">
        <v>749</v>
      </c>
      <c r="V397" s="106" t="s">
        <v>7</v>
      </c>
      <c r="W397" s="106" t="s">
        <v>64</v>
      </c>
      <c r="X397" s="108"/>
      <c r="Y397" s="108">
        <v>0</v>
      </c>
      <c r="Z397" s="108">
        <v>-95370</v>
      </c>
      <c r="AA397" s="109" t="s">
        <v>4448</v>
      </c>
      <c r="AB397" s="109">
        <v>6120</v>
      </c>
      <c r="AC397" s="109" t="s">
        <v>4505</v>
      </c>
      <c r="AD397" s="109" t="s">
        <v>4505</v>
      </c>
      <c r="AE397" s="110" t="s">
        <v>510</v>
      </c>
      <c r="AF397" s="109"/>
      <c r="AG397" s="138">
        <v>36126</v>
      </c>
      <c r="AH397" s="138">
        <v>36210</v>
      </c>
      <c r="AI397" s="138">
        <v>36213</v>
      </c>
      <c r="AJ397" s="109">
        <v>5167170</v>
      </c>
      <c r="AK397" s="109"/>
      <c r="AL397" s="109" t="s">
        <v>4558</v>
      </c>
      <c r="AM397" s="109"/>
      <c r="AN397" s="109"/>
      <c r="AO397" s="109"/>
      <c r="AP397" s="109"/>
      <c r="AQ397" s="109"/>
      <c r="AR397" s="109" t="s">
        <v>4557</v>
      </c>
      <c r="AS397" s="109" t="s">
        <v>4433</v>
      </c>
      <c r="AT397" s="109"/>
      <c r="AU397" s="109"/>
      <c r="AV397" s="109"/>
      <c r="AW397" s="109"/>
      <c r="AX397" s="109"/>
      <c r="AY397" s="109"/>
    </row>
    <row r="398" spans="1:51" ht="76.5" x14ac:dyDescent="0.25">
      <c r="A398" s="106">
        <v>541</v>
      </c>
      <c r="B398" s="106" t="s">
        <v>1132</v>
      </c>
      <c r="C398" s="106" t="s">
        <v>184</v>
      </c>
      <c r="D398" s="106"/>
      <c r="E398" s="106" t="s">
        <v>540</v>
      </c>
      <c r="F398" s="106"/>
      <c r="G398" s="106"/>
      <c r="H398" s="106" t="s">
        <v>466</v>
      </c>
      <c r="I398" s="106" t="s">
        <v>3335</v>
      </c>
      <c r="J398" s="106" t="s">
        <v>3565</v>
      </c>
      <c r="K398" s="106"/>
      <c r="L398" s="106"/>
      <c r="M398" s="106">
        <v>22244</v>
      </c>
      <c r="N398" s="106" t="s">
        <v>184</v>
      </c>
      <c r="O398" s="106">
        <v>36</v>
      </c>
      <c r="P398" s="107">
        <v>935</v>
      </c>
      <c r="Q398" s="107">
        <v>33660</v>
      </c>
      <c r="R398" s="106">
        <v>0</v>
      </c>
      <c r="S398" s="107">
        <v>0</v>
      </c>
      <c r="T398" s="107">
        <v>0</v>
      </c>
      <c r="U398" s="106" t="s">
        <v>749</v>
      </c>
      <c r="V398" s="106" t="s">
        <v>7</v>
      </c>
      <c r="W398" s="106" t="s">
        <v>64</v>
      </c>
      <c r="X398" s="108"/>
      <c r="Y398" s="108">
        <v>0</v>
      </c>
      <c r="Z398" s="108">
        <v>-33660</v>
      </c>
      <c r="AA398" s="109" t="s">
        <v>4448</v>
      </c>
      <c r="AB398" s="109">
        <v>6120</v>
      </c>
      <c r="AC398" s="109" t="s">
        <v>4505</v>
      </c>
      <c r="AD398" s="109" t="s">
        <v>4505</v>
      </c>
      <c r="AE398" s="110" t="s">
        <v>510</v>
      </c>
      <c r="AF398" s="109"/>
      <c r="AG398" s="138">
        <v>36126</v>
      </c>
      <c r="AH398" s="138">
        <v>36210</v>
      </c>
      <c r="AI398" s="138">
        <v>36213</v>
      </c>
      <c r="AJ398" s="109">
        <v>5167170</v>
      </c>
      <c r="AK398" s="109"/>
      <c r="AL398" s="109" t="s">
        <v>4558</v>
      </c>
      <c r="AM398" s="109"/>
      <c r="AN398" s="109"/>
      <c r="AO398" s="109"/>
      <c r="AP398" s="109"/>
      <c r="AQ398" s="109"/>
      <c r="AR398" s="109" t="s">
        <v>4557</v>
      </c>
      <c r="AS398" s="109" t="s">
        <v>4433</v>
      </c>
      <c r="AT398" s="109"/>
      <c r="AU398" s="109"/>
      <c r="AV398" s="109"/>
      <c r="AW398" s="109"/>
      <c r="AX398" s="109"/>
      <c r="AY398" s="109"/>
    </row>
    <row r="399" spans="1:51" ht="63.75" x14ac:dyDescent="0.25">
      <c r="A399" s="106">
        <v>544</v>
      </c>
      <c r="B399" s="106" t="s">
        <v>1133</v>
      </c>
      <c r="C399" s="106" t="s">
        <v>184</v>
      </c>
      <c r="D399" s="106"/>
      <c r="E399" s="106" t="s">
        <v>540</v>
      </c>
      <c r="F399" s="106"/>
      <c r="G399" s="106"/>
      <c r="H399" s="106" t="s">
        <v>466</v>
      </c>
      <c r="I399" s="106" t="s">
        <v>3324</v>
      </c>
      <c r="J399" s="106" t="s">
        <v>3566</v>
      </c>
      <c r="K399" s="106"/>
      <c r="L399" s="106"/>
      <c r="M399" s="106">
        <v>22244</v>
      </c>
      <c r="N399" s="106" t="s">
        <v>184</v>
      </c>
      <c r="O399" s="106">
        <v>5650.46</v>
      </c>
      <c r="P399" s="107">
        <v>935</v>
      </c>
      <c r="Q399" s="107">
        <v>5283180.0999999996</v>
      </c>
      <c r="R399" s="106">
        <v>0</v>
      </c>
      <c r="S399" s="107">
        <v>0</v>
      </c>
      <c r="T399" s="107">
        <v>0</v>
      </c>
      <c r="U399" s="106" t="s">
        <v>739</v>
      </c>
      <c r="V399" s="106" t="s">
        <v>7</v>
      </c>
      <c r="W399" s="106" t="s">
        <v>61</v>
      </c>
      <c r="X399" s="108"/>
      <c r="Y399" s="108">
        <v>0</v>
      </c>
      <c r="Z399" s="108">
        <v>-5283180.0999999996</v>
      </c>
      <c r="AA399" s="109" t="s">
        <v>4448</v>
      </c>
      <c r="AB399" s="109">
        <v>6120</v>
      </c>
      <c r="AC399" s="109" t="s">
        <v>4449</v>
      </c>
      <c r="AD399" s="109" t="s">
        <v>4449</v>
      </c>
      <c r="AE399" s="110" t="s">
        <v>507</v>
      </c>
      <c r="AF399" s="109"/>
      <c r="AG399" s="138">
        <v>36126</v>
      </c>
      <c r="AH399" s="138">
        <v>36210</v>
      </c>
      <c r="AI399" s="138">
        <v>36213</v>
      </c>
      <c r="AJ399" s="109">
        <v>5167170</v>
      </c>
      <c r="AK399" s="109"/>
      <c r="AL399" s="109" t="s">
        <v>4558</v>
      </c>
      <c r="AM399" s="109"/>
      <c r="AN399" s="109"/>
      <c r="AO399" s="109"/>
      <c r="AP399" s="109"/>
      <c r="AQ399" s="109"/>
      <c r="AR399" s="109" t="s">
        <v>4557</v>
      </c>
      <c r="AS399" s="109" t="s">
        <v>4433</v>
      </c>
      <c r="AT399" s="109"/>
      <c r="AU399" s="109"/>
      <c r="AV399" s="109"/>
      <c r="AW399" s="109"/>
      <c r="AX399" s="109"/>
      <c r="AY399" s="109"/>
    </row>
    <row r="400" spans="1:51" ht="63.75" x14ac:dyDescent="0.25">
      <c r="A400" s="106">
        <v>546</v>
      </c>
      <c r="B400" s="106" t="s">
        <v>1134</v>
      </c>
      <c r="C400" s="106" t="s">
        <v>184</v>
      </c>
      <c r="D400" s="106"/>
      <c r="E400" s="106" t="s">
        <v>540</v>
      </c>
      <c r="F400" s="106"/>
      <c r="G400" s="106"/>
      <c r="H400" s="106" t="s">
        <v>466</v>
      </c>
      <c r="I400" s="106" t="s">
        <v>3324</v>
      </c>
      <c r="J400" s="106" t="s">
        <v>184</v>
      </c>
      <c r="K400" s="106">
        <v>11102</v>
      </c>
      <c r="L400" s="106"/>
      <c r="M400" s="106">
        <v>22244</v>
      </c>
      <c r="N400" s="106" t="s">
        <v>184</v>
      </c>
      <c r="O400" s="106">
        <v>10368.620000000001</v>
      </c>
      <c r="P400" s="107">
        <v>935</v>
      </c>
      <c r="Q400" s="107">
        <v>9694659.6999999993</v>
      </c>
      <c r="R400" s="106">
        <v>0</v>
      </c>
      <c r="S400" s="107">
        <v>0</v>
      </c>
      <c r="T400" s="107">
        <v>0</v>
      </c>
      <c r="U400" s="106" t="s">
        <v>741</v>
      </c>
      <c r="V400" s="106" t="s">
        <v>8</v>
      </c>
      <c r="W400" s="106" t="s">
        <v>62</v>
      </c>
      <c r="X400" s="108">
        <v>1840</v>
      </c>
      <c r="Y400" s="108">
        <v>19078260.800000001</v>
      </c>
      <c r="Z400" s="108">
        <v>9383601.0999999996</v>
      </c>
      <c r="AA400" s="109"/>
      <c r="AB400" s="109">
        <v>6120</v>
      </c>
      <c r="AC400" s="109"/>
      <c r="AD400" s="109"/>
      <c r="AE400" s="110" t="s">
        <v>473</v>
      </c>
      <c r="AF400" s="109" t="s">
        <v>4560</v>
      </c>
      <c r="AG400" s="138">
        <v>36126</v>
      </c>
      <c r="AH400" s="138">
        <v>38287</v>
      </c>
      <c r="AI400" s="138">
        <v>38777</v>
      </c>
      <c r="AJ400" s="109">
        <v>5461595</v>
      </c>
      <c r="AK400" s="109"/>
      <c r="AL400" s="109" t="s">
        <v>4558</v>
      </c>
      <c r="AM400" s="109"/>
      <c r="AN400" s="109"/>
      <c r="AO400" s="109"/>
      <c r="AP400" s="109"/>
      <c r="AQ400" s="109"/>
      <c r="AR400" s="109" t="s">
        <v>4557</v>
      </c>
      <c r="AS400" s="109" t="s">
        <v>4433</v>
      </c>
      <c r="AT400" s="109"/>
      <c r="AU400" s="109"/>
      <c r="AV400" s="109"/>
      <c r="AW400" s="109"/>
      <c r="AX400" s="109"/>
      <c r="AY400" s="109"/>
    </row>
    <row r="401" spans="1:51" ht="63.75" x14ac:dyDescent="0.25">
      <c r="A401" s="106">
        <v>547</v>
      </c>
      <c r="B401" s="106" t="s">
        <v>1116</v>
      </c>
      <c r="C401" s="106" t="s">
        <v>184</v>
      </c>
      <c r="D401" s="106"/>
      <c r="E401" s="106" t="s">
        <v>540</v>
      </c>
      <c r="F401" s="106"/>
      <c r="G401" s="106"/>
      <c r="H401" s="106" t="s">
        <v>466</v>
      </c>
      <c r="I401" s="106"/>
      <c r="J401" s="106"/>
      <c r="K401" s="106"/>
      <c r="L401" s="106"/>
      <c r="M401" s="106">
        <v>22244</v>
      </c>
      <c r="N401" s="106" t="s">
        <v>184</v>
      </c>
      <c r="O401" s="106">
        <v>101419.52</v>
      </c>
      <c r="P401" s="107">
        <v>935</v>
      </c>
      <c r="Q401" s="107">
        <v>94827251.200000003</v>
      </c>
      <c r="R401" s="106">
        <v>0</v>
      </c>
      <c r="S401" s="107">
        <v>0</v>
      </c>
      <c r="T401" s="107">
        <v>0</v>
      </c>
      <c r="U401" s="106" t="s">
        <v>743</v>
      </c>
      <c r="V401" s="106" t="s">
        <v>7</v>
      </c>
      <c r="W401" s="106" t="s">
        <v>63</v>
      </c>
      <c r="X401" s="108"/>
      <c r="Y401" s="108">
        <v>0</v>
      </c>
      <c r="Z401" s="108"/>
      <c r="AA401" s="109" t="s">
        <v>4435</v>
      </c>
      <c r="AB401" s="109">
        <v>6120</v>
      </c>
      <c r="AC401" s="109"/>
      <c r="AD401" s="109"/>
      <c r="AE401" s="110" t="s">
        <v>4436</v>
      </c>
      <c r="AF401" s="109"/>
      <c r="AG401" s="138">
        <v>36126</v>
      </c>
      <c r="AH401" s="138">
        <v>38287</v>
      </c>
      <c r="AI401" s="138">
        <v>38325</v>
      </c>
      <c r="AJ401" s="109">
        <v>5399116</v>
      </c>
      <c r="AK401" s="109"/>
      <c r="AL401" s="109" t="s">
        <v>4558</v>
      </c>
      <c r="AM401" s="109"/>
      <c r="AN401" s="109"/>
      <c r="AO401" s="109"/>
      <c r="AP401" s="109"/>
      <c r="AQ401" s="109"/>
      <c r="AR401" s="109" t="s">
        <v>4557</v>
      </c>
      <c r="AS401" s="109" t="s">
        <v>4433</v>
      </c>
      <c r="AT401" s="109"/>
      <c r="AU401" s="109"/>
      <c r="AV401" s="109"/>
      <c r="AW401" s="109"/>
      <c r="AX401" s="109"/>
      <c r="AY401" s="109"/>
    </row>
    <row r="402" spans="1:51" ht="63.75" x14ac:dyDescent="0.25">
      <c r="A402" s="106">
        <v>548</v>
      </c>
      <c r="B402" s="106" t="s">
        <v>817</v>
      </c>
      <c r="C402" s="106" t="s">
        <v>185</v>
      </c>
      <c r="D402" s="106"/>
      <c r="E402" s="106" t="s">
        <v>540</v>
      </c>
      <c r="F402" s="106"/>
      <c r="G402" s="106"/>
      <c r="H402" s="106" t="s">
        <v>467</v>
      </c>
      <c r="I402" s="106"/>
      <c r="J402" s="106"/>
      <c r="K402" s="106"/>
      <c r="L402" s="106"/>
      <c r="M402" s="106">
        <v>22206</v>
      </c>
      <c r="N402" s="106" t="s">
        <v>3567</v>
      </c>
      <c r="O402" s="106">
        <v>5253.4949999999999</v>
      </c>
      <c r="P402" s="107">
        <v>1166</v>
      </c>
      <c r="Q402" s="107">
        <v>6125575.1699999999</v>
      </c>
      <c r="R402" s="106">
        <v>0</v>
      </c>
      <c r="S402" s="107">
        <v>0</v>
      </c>
      <c r="T402" s="107">
        <v>0</v>
      </c>
      <c r="U402" s="106" t="s">
        <v>743</v>
      </c>
      <c r="V402" s="106" t="s">
        <v>7</v>
      </c>
      <c r="W402" s="106" t="s">
        <v>63</v>
      </c>
      <c r="X402" s="108"/>
      <c r="Y402" s="108">
        <v>0</v>
      </c>
      <c r="Z402" s="108"/>
      <c r="AA402" s="109" t="s">
        <v>4435</v>
      </c>
      <c r="AB402" s="109">
        <v>6111</v>
      </c>
      <c r="AC402" s="109"/>
      <c r="AD402" s="109"/>
      <c r="AE402" s="110" t="s">
        <v>4436</v>
      </c>
      <c r="AF402" s="109"/>
      <c r="AG402" s="138">
        <v>36140</v>
      </c>
      <c r="AH402" s="138">
        <v>36238</v>
      </c>
      <c r="AI402" s="138">
        <v>36316</v>
      </c>
      <c r="AJ402" s="109">
        <v>5177225</v>
      </c>
      <c r="AK402" s="109"/>
      <c r="AL402" s="109" t="s">
        <v>4561</v>
      </c>
      <c r="AM402" s="109"/>
      <c r="AN402" s="109"/>
      <c r="AO402" s="109"/>
      <c r="AP402" s="109"/>
      <c r="AQ402" s="109"/>
      <c r="AR402" s="109" t="s">
        <v>4557</v>
      </c>
      <c r="AS402" s="109" t="s">
        <v>4433</v>
      </c>
      <c r="AT402" s="109"/>
      <c r="AU402" s="109"/>
      <c r="AV402" s="109"/>
      <c r="AW402" s="109"/>
      <c r="AX402" s="109"/>
      <c r="AY402" s="109"/>
    </row>
    <row r="403" spans="1:51" ht="63.75" x14ac:dyDescent="0.25">
      <c r="A403" s="106">
        <v>549</v>
      </c>
      <c r="B403" s="106" t="s">
        <v>817</v>
      </c>
      <c r="C403" s="106" t="s">
        <v>185</v>
      </c>
      <c r="D403" s="106"/>
      <c r="E403" s="106" t="s">
        <v>540</v>
      </c>
      <c r="F403" s="106"/>
      <c r="G403" s="106"/>
      <c r="H403" s="106" t="s">
        <v>467</v>
      </c>
      <c r="I403" s="106"/>
      <c r="J403" s="106"/>
      <c r="K403" s="106"/>
      <c r="L403" s="106"/>
      <c r="M403" s="106">
        <v>22116</v>
      </c>
      <c r="N403" s="106" t="s">
        <v>3568</v>
      </c>
      <c r="O403" s="106">
        <v>3963.98</v>
      </c>
      <c r="P403" s="107">
        <v>1166</v>
      </c>
      <c r="Q403" s="107">
        <v>4622000.68</v>
      </c>
      <c r="R403" s="106">
        <v>0</v>
      </c>
      <c r="S403" s="107">
        <v>0</v>
      </c>
      <c r="T403" s="107">
        <v>0</v>
      </c>
      <c r="U403" s="106" t="s">
        <v>743</v>
      </c>
      <c r="V403" s="106" t="s">
        <v>7</v>
      </c>
      <c r="W403" s="106" t="s">
        <v>63</v>
      </c>
      <c r="X403" s="108"/>
      <c r="Y403" s="108">
        <v>0</v>
      </c>
      <c r="Z403" s="108"/>
      <c r="AA403" s="109" t="s">
        <v>4435</v>
      </c>
      <c r="AB403" s="109">
        <v>6121</v>
      </c>
      <c r="AC403" s="109"/>
      <c r="AD403" s="109"/>
      <c r="AE403" s="110" t="s">
        <v>4436</v>
      </c>
      <c r="AF403" s="109"/>
      <c r="AG403" s="138">
        <v>36140</v>
      </c>
      <c r="AH403" s="138">
        <v>36238</v>
      </c>
      <c r="AI403" s="138">
        <v>36316</v>
      </c>
      <c r="AJ403" s="109">
        <v>5177225</v>
      </c>
      <c r="AK403" s="109"/>
      <c r="AL403" s="109" t="s">
        <v>4561</v>
      </c>
      <c r="AM403" s="109"/>
      <c r="AN403" s="109"/>
      <c r="AO403" s="109"/>
      <c r="AP403" s="109"/>
      <c r="AQ403" s="109"/>
      <c r="AR403" s="109" t="s">
        <v>4557</v>
      </c>
      <c r="AS403" s="109" t="s">
        <v>4433</v>
      </c>
      <c r="AT403" s="109"/>
      <c r="AU403" s="109"/>
      <c r="AV403" s="109"/>
      <c r="AW403" s="109"/>
      <c r="AX403" s="109"/>
      <c r="AY403" s="109"/>
    </row>
    <row r="404" spans="1:51" ht="63.75" x14ac:dyDescent="0.25">
      <c r="A404" s="106">
        <v>550</v>
      </c>
      <c r="B404" s="106" t="s">
        <v>1135</v>
      </c>
      <c r="C404" s="106" t="s">
        <v>186</v>
      </c>
      <c r="D404" s="106"/>
      <c r="E404" s="106" t="s">
        <v>540</v>
      </c>
      <c r="F404" s="106"/>
      <c r="G404" s="106"/>
      <c r="H404" s="106" t="s">
        <v>514</v>
      </c>
      <c r="I404" s="106" t="s">
        <v>3330</v>
      </c>
      <c r="J404" s="106" t="s">
        <v>3538</v>
      </c>
      <c r="K404" s="106">
        <v>1</v>
      </c>
      <c r="L404" s="106"/>
      <c r="M404" s="106">
        <v>22116</v>
      </c>
      <c r="N404" s="106" t="s">
        <v>3569</v>
      </c>
      <c r="O404" s="106">
        <v>15058.808000000001</v>
      </c>
      <c r="P404" s="107">
        <v>1600</v>
      </c>
      <c r="Q404" s="107">
        <v>24094092.800000001</v>
      </c>
      <c r="R404" s="106">
        <v>0</v>
      </c>
      <c r="S404" s="107">
        <v>0</v>
      </c>
      <c r="T404" s="107">
        <v>0</v>
      </c>
      <c r="U404" s="106" t="s">
        <v>767</v>
      </c>
      <c r="V404" s="106" t="s">
        <v>7</v>
      </c>
      <c r="W404" s="106" t="s">
        <v>65</v>
      </c>
      <c r="X404" s="108">
        <v>2172</v>
      </c>
      <c r="Y404" s="108">
        <v>32707730.976000004</v>
      </c>
      <c r="Z404" s="108">
        <v>8613638.1760000028</v>
      </c>
      <c r="AA404" s="109"/>
      <c r="AB404" s="109">
        <v>5184</v>
      </c>
      <c r="AC404" s="109"/>
      <c r="AD404" s="109"/>
      <c r="AE404" s="110" t="s">
        <v>516</v>
      </c>
      <c r="AF404" s="109"/>
      <c r="AG404" s="138">
        <v>36000</v>
      </c>
      <c r="AH404" s="138">
        <v>36240</v>
      </c>
      <c r="AI404" s="138">
        <v>36292</v>
      </c>
      <c r="AJ404" s="109">
        <v>5260323</v>
      </c>
      <c r="AK404" s="109"/>
      <c r="AL404" s="109" t="s">
        <v>4562</v>
      </c>
      <c r="AM404" s="109"/>
      <c r="AN404" s="109"/>
      <c r="AO404" s="109"/>
      <c r="AP404" s="109"/>
      <c r="AQ404" s="109"/>
      <c r="AR404" s="109" t="s">
        <v>4557</v>
      </c>
      <c r="AS404" s="109" t="s">
        <v>4433</v>
      </c>
      <c r="AT404" s="109"/>
      <c r="AU404" s="109"/>
      <c r="AV404" s="109"/>
      <c r="AW404" s="109"/>
      <c r="AX404" s="109"/>
      <c r="AY404" s="109"/>
    </row>
    <row r="405" spans="1:51" ht="63.75" x14ac:dyDescent="0.25">
      <c r="A405" s="106">
        <v>551</v>
      </c>
      <c r="B405" s="106" t="s">
        <v>1136</v>
      </c>
      <c r="C405" s="106" t="s">
        <v>186</v>
      </c>
      <c r="D405" s="106"/>
      <c r="E405" s="106" t="s">
        <v>540</v>
      </c>
      <c r="F405" s="106"/>
      <c r="G405" s="106"/>
      <c r="H405" s="106" t="s">
        <v>514</v>
      </c>
      <c r="I405" s="106" t="s">
        <v>3323</v>
      </c>
      <c r="J405" s="106" t="s">
        <v>470</v>
      </c>
      <c r="K405" s="106">
        <v>1</v>
      </c>
      <c r="L405" s="106"/>
      <c r="M405" s="106">
        <v>22116</v>
      </c>
      <c r="N405" s="106" t="s">
        <v>3569</v>
      </c>
      <c r="O405" s="106">
        <v>873.74</v>
      </c>
      <c r="P405" s="107">
        <v>1600</v>
      </c>
      <c r="Q405" s="107">
        <v>1397984</v>
      </c>
      <c r="R405" s="106">
        <v>0</v>
      </c>
      <c r="S405" s="107">
        <v>0</v>
      </c>
      <c r="T405" s="107">
        <v>0</v>
      </c>
      <c r="U405" s="106" t="s">
        <v>767</v>
      </c>
      <c r="V405" s="106" t="s">
        <v>7</v>
      </c>
      <c r="W405" s="106" t="s">
        <v>65</v>
      </c>
      <c r="X405" s="108">
        <v>2172</v>
      </c>
      <c r="Y405" s="108">
        <v>1897763.28</v>
      </c>
      <c r="Z405" s="108">
        <v>499779.28</v>
      </c>
      <c r="AA405" s="109"/>
      <c r="AB405" s="109">
        <v>5184</v>
      </c>
      <c r="AC405" s="109"/>
      <c r="AD405" s="109"/>
      <c r="AE405" s="110" t="s">
        <v>516</v>
      </c>
      <c r="AF405" s="109"/>
      <c r="AG405" s="138">
        <v>36000</v>
      </c>
      <c r="AH405" s="138">
        <v>36240</v>
      </c>
      <c r="AI405" s="138">
        <v>36292</v>
      </c>
      <c r="AJ405" s="109">
        <v>5260323</v>
      </c>
      <c r="AK405" s="109"/>
      <c r="AL405" s="109" t="s">
        <v>4562</v>
      </c>
      <c r="AM405" s="109"/>
      <c r="AN405" s="109"/>
      <c r="AO405" s="109"/>
      <c r="AP405" s="109"/>
      <c r="AQ405" s="109"/>
      <c r="AR405" s="109" t="s">
        <v>4557</v>
      </c>
      <c r="AS405" s="109" t="s">
        <v>4433</v>
      </c>
      <c r="AT405" s="109"/>
      <c r="AU405" s="109"/>
      <c r="AV405" s="109"/>
      <c r="AW405" s="109"/>
      <c r="AX405" s="109"/>
      <c r="AY405" s="109"/>
    </row>
    <row r="406" spans="1:51" ht="63.75" x14ac:dyDescent="0.25">
      <c r="A406" s="106">
        <v>552</v>
      </c>
      <c r="B406" s="106" t="s">
        <v>1137</v>
      </c>
      <c r="C406" s="106" t="s">
        <v>186</v>
      </c>
      <c r="D406" s="106"/>
      <c r="E406" s="106" t="s">
        <v>540</v>
      </c>
      <c r="F406" s="106"/>
      <c r="G406" s="106"/>
      <c r="H406" s="106" t="s">
        <v>514</v>
      </c>
      <c r="I406" s="106" t="s">
        <v>3323</v>
      </c>
      <c r="J406" s="106" t="s">
        <v>3570</v>
      </c>
      <c r="K406" s="106">
        <v>1</v>
      </c>
      <c r="L406" s="106"/>
      <c r="M406" s="106">
        <v>22116</v>
      </c>
      <c r="N406" s="106" t="s">
        <v>3569</v>
      </c>
      <c r="O406" s="106">
        <v>1542.248</v>
      </c>
      <c r="P406" s="107">
        <v>1600</v>
      </c>
      <c r="Q406" s="107">
        <v>2467596.7999999998</v>
      </c>
      <c r="R406" s="106">
        <v>0</v>
      </c>
      <c r="S406" s="107">
        <v>0</v>
      </c>
      <c r="T406" s="107">
        <v>0</v>
      </c>
      <c r="U406" s="106" t="s">
        <v>767</v>
      </c>
      <c r="V406" s="106" t="s">
        <v>7</v>
      </c>
      <c r="W406" s="106" t="s">
        <v>65</v>
      </c>
      <c r="X406" s="108">
        <v>1788</v>
      </c>
      <c r="Y406" s="108">
        <v>2757539.4240000001</v>
      </c>
      <c r="Z406" s="108">
        <v>289942.62399999984</v>
      </c>
      <c r="AA406" s="109"/>
      <c r="AB406" s="109">
        <v>44</v>
      </c>
      <c r="AC406" s="109"/>
      <c r="AD406" s="109"/>
      <c r="AE406" s="110" t="s">
        <v>516</v>
      </c>
      <c r="AF406" s="109"/>
      <c r="AG406" s="138">
        <v>36000</v>
      </c>
      <c r="AH406" s="138">
        <v>36240</v>
      </c>
      <c r="AI406" s="138">
        <v>36292</v>
      </c>
      <c r="AJ406" s="109">
        <v>5260323</v>
      </c>
      <c r="AK406" s="109"/>
      <c r="AL406" s="109" t="s">
        <v>4562</v>
      </c>
      <c r="AM406" s="109"/>
      <c r="AN406" s="109"/>
      <c r="AO406" s="109"/>
      <c r="AP406" s="109"/>
      <c r="AQ406" s="109"/>
      <c r="AR406" s="109" t="s">
        <v>4557</v>
      </c>
      <c r="AS406" s="109" t="s">
        <v>4433</v>
      </c>
      <c r="AT406" s="109"/>
      <c r="AU406" s="109"/>
      <c r="AV406" s="109"/>
      <c r="AW406" s="109"/>
      <c r="AX406" s="109"/>
      <c r="AY406" s="109"/>
    </row>
    <row r="407" spans="1:51" ht="63.75" x14ac:dyDescent="0.25">
      <c r="A407" s="106">
        <v>553</v>
      </c>
      <c r="B407" s="106" t="s">
        <v>1138</v>
      </c>
      <c r="C407" s="106" t="s">
        <v>186</v>
      </c>
      <c r="D407" s="106"/>
      <c r="E407" s="106" t="s">
        <v>540</v>
      </c>
      <c r="F407" s="106"/>
      <c r="G407" s="106"/>
      <c r="H407" s="106" t="s">
        <v>514</v>
      </c>
      <c r="I407" s="106" t="s">
        <v>3323</v>
      </c>
      <c r="J407" s="106" t="s">
        <v>3570</v>
      </c>
      <c r="K407" s="106">
        <v>14821</v>
      </c>
      <c r="L407" s="106"/>
      <c r="M407" s="106">
        <v>22116</v>
      </c>
      <c r="N407" s="106" t="s">
        <v>3569</v>
      </c>
      <c r="O407" s="106">
        <v>2730.4079999999999</v>
      </c>
      <c r="P407" s="107">
        <v>1600</v>
      </c>
      <c r="Q407" s="107">
        <v>4368652.8</v>
      </c>
      <c r="R407" s="106">
        <v>0</v>
      </c>
      <c r="S407" s="107">
        <v>0</v>
      </c>
      <c r="T407" s="107">
        <v>0</v>
      </c>
      <c r="U407" s="106" t="s">
        <v>739</v>
      </c>
      <c r="V407" s="106" t="s">
        <v>7</v>
      </c>
      <c r="W407" s="106" t="s">
        <v>61</v>
      </c>
      <c r="X407" s="108">
        <v>2172</v>
      </c>
      <c r="Y407" s="108">
        <v>5930446.176</v>
      </c>
      <c r="Z407" s="108">
        <v>1561793.3760000002</v>
      </c>
      <c r="AA407" s="109"/>
      <c r="AB407" s="109">
        <v>5184</v>
      </c>
      <c r="AC407" s="109"/>
      <c r="AD407" s="109"/>
      <c r="AE407" s="110" t="s">
        <v>507</v>
      </c>
      <c r="AF407" s="109"/>
      <c r="AG407" s="138">
        <v>36000</v>
      </c>
      <c r="AH407" s="138">
        <v>36240</v>
      </c>
      <c r="AI407" s="138">
        <v>36292</v>
      </c>
      <c r="AJ407" s="109">
        <v>5260323</v>
      </c>
      <c r="AK407" s="109"/>
      <c r="AL407" s="109" t="s">
        <v>4562</v>
      </c>
      <c r="AM407" s="109"/>
      <c r="AN407" s="109"/>
      <c r="AO407" s="109"/>
      <c r="AP407" s="109"/>
      <c r="AQ407" s="109"/>
      <c r="AR407" s="109" t="s">
        <v>4557</v>
      </c>
      <c r="AS407" s="109" t="s">
        <v>4433</v>
      </c>
      <c r="AT407" s="109"/>
      <c r="AU407" s="109"/>
      <c r="AV407" s="109"/>
      <c r="AW407" s="109"/>
      <c r="AX407" s="109"/>
      <c r="AY407" s="109"/>
    </row>
    <row r="408" spans="1:51" ht="63.75" x14ac:dyDescent="0.25">
      <c r="A408" s="106">
        <v>554</v>
      </c>
      <c r="B408" s="106" t="s">
        <v>1139</v>
      </c>
      <c r="C408" s="106" t="s">
        <v>186</v>
      </c>
      <c r="D408" s="106"/>
      <c r="E408" s="106" t="s">
        <v>540</v>
      </c>
      <c r="F408" s="106"/>
      <c r="G408" s="106"/>
      <c r="H408" s="106" t="s">
        <v>514</v>
      </c>
      <c r="I408" s="106" t="s">
        <v>3323</v>
      </c>
      <c r="J408" s="106" t="s">
        <v>3571</v>
      </c>
      <c r="K408" s="106">
        <v>1</v>
      </c>
      <c r="L408" s="106"/>
      <c r="M408" s="106">
        <v>22116</v>
      </c>
      <c r="N408" s="106" t="s">
        <v>3569</v>
      </c>
      <c r="O408" s="106">
        <v>276.93</v>
      </c>
      <c r="P408" s="107">
        <v>1600</v>
      </c>
      <c r="Q408" s="107">
        <v>443088</v>
      </c>
      <c r="R408" s="106">
        <v>0</v>
      </c>
      <c r="S408" s="107">
        <v>0</v>
      </c>
      <c r="T408" s="107">
        <v>0</v>
      </c>
      <c r="U408" s="106" t="s">
        <v>739</v>
      </c>
      <c r="V408" s="106" t="s">
        <v>7</v>
      </c>
      <c r="W408" s="106" t="s">
        <v>61</v>
      </c>
      <c r="X408" s="108">
        <v>1788</v>
      </c>
      <c r="Y408" s="108">
        <v>495150.84</v>
      </c>
      <c r="Z408" s="108">
        <v>52062.840000000026</v>
      </c>
      <c r="AA408" s="109"/>
      <c r="AB408" s="109">
        <v>44</v>
      </c>
      <c r="AC408" s="109"/>
      <c r="AD408" s="109"/>
      <c r="AE408" s="110" t="s">
        <v>507</v>
      </c>
      <c r="AF408" s="109"/>
      <c r="AG408" s="138">
        <v>36000</v>
      </c>
      <c r="AH408" s="138">
        <v>36240</v>
      </c>
      <c r="AI408" s="138">
        <v>36292</v>
      </c>
      <c r="AJ408" s="109">
        <v>5260323</v>
      </c>
      <c r="AK408" s="109"/>
      <c r="AL408" s="109" t="s">
        <v>4562</v>
      </c>
      <c r="AM408" s="109"/>
      <c r="AN408" s="109"/>
      <c r="AO408" s="109"/>
      <c r="AP408" s="109"/>
      <c r="AQ408" s="109"/>
      <c r="AR408" s="109" t="s">
        <v>4557</v>
      </c>
      <c r="AS408" s="109" t="s">
        <v>4433</v>
      </c>
      <c r="AT408" s="109"/>
      <c r="AU408" s="109"/>
      <c r="AV408" s="109"/>
      <c r="AW408" s="109"/>
      <c r="AX408" s="109"/>
      <c r="AY408" s="109"/>
    </row>
    <row r="409" spans="1:51" ht="63.75" x14ac:dyDescent="0.25">
      <c r="A409" s="106">
        <v>555</v>
      </c>
      <c r="B409" s="106" t="s">
        <v>1140</v>
      </c>
      <c r="C409" s="106" t="s">
        <v>186</v>
      </c>
      <c r="D409" s="106"/>
      <c r="E409" s="106" t="s">
        <v>567</v>
      </c>
      <c r="F409" s="106"/>
      <c r="G409" s="106"/>
      <c r="H409" s="106" t="s">
        <v>514</v>
      </c>
      <c r="I409" s="106" t="s">
        <v>3323</v>
      </c>
      <c r="J409" s="106" t="s">
        <v>3572</v>
      </c>
      <c r="K409" s="106">
        <v>1</v>
      </c>
      <c r="L409" s="106"/>
      <c r="M409" s="106">
        <v>22116</v>
      </c>
      <c r="N409" s="106" t="s">
        <v>3569</v>
      </c>
      <c r="O409" s="106">
        <v>481.12</v>
      </c>
      <c r="P409" s="107">
        <v>1600</v>
      </c>
      <c r="Q409" s="107">
        <v>769792</v>
      </c>
      <c r="R409" s="106">
        <v>0</v>
      </c>
      <c r="S409" s="107">
        <v>0</v>
      </c>
      <c r="T409" s="107">
        <v>0</v>
      </c>
      <c r="U409" s="106" t="s">
        <v>749</v>
      </c>
      <c r="V409" s="106" t="s">
        <v>7</v>
      </c>
      <c r="W409" s="106" t="s">
        <v>64</v>
      </c>
      <c r="X409" s="108">
        <v>2172</v>
      </c>
      <c r="Y409" s="108">
        <v>1044992.64</v>
      </c>
      <c r="Z409" s="108">
        <v>275200.64000000001</v>
      </c>
      <c r="AA409" s="109"/>
      <c r="AB409" s="109">
        <v>5184</v>
      </c>
      <c r="AC409" s="109"/>
      <c r="AD409" s="109"/>
      <c r="AE409" s="110" t="s">
        <v>510</v>
      </c>
      <c r="AF409" s="109"/>
      <c r="AG409" s="138">
        <v>36000</v>
      </c>
      <c r="AH409" s="138">
        <v>36240</v>
      </c>
      <c r="AI409" s="138">
        <v>36292</v>
      </c>
      <c r="AJ409" s="109">
        <v>5260323</v>
      </c>
      <c r="AK409" s="109"/>
      <c r="AL409" s="109" t="s">
        <v>4562</v>
      </c>
      <c r="AM409" s="109"/>
      <c r="AN409" s="109"/>
      <c r="AO409" s="109"/>
      <c r="AP409" s="109"/>
      <c r="AQ409" s="109"/>
      <c r="AR409" s="109" t="s">
        <v>4557</v>
      </c>
      <c r="AS409" s="109" t="s">
        <v>4433</v>
      </c>
      <c r="AT409" s="109"/>
      <c r="AU409" s="109"/>
      <c r="AV409" s="109"/>
      <c r="AW409" s="109"/>
      <c r="AX409" s="109"/>
      <c r="AY409" s="109"/>
    </row>
    <row r="410" spans="1:51" ht="63.75" x14ac:dyDescent="0.25">
      <c r="A410" s="106">
        <v>556</v>
      </c>
      <c r="B410" s="106" t="s">
        <v>1141</v>
      </c>
      <c r="C410" s="106" t="s">
        <v>186</v>
      </c>
      <c r="D410" s="106"/>
      <c r="E410" s="106" t="s">
        <v>568</v>
      </c>
      <c r="F410" s="106"/>
      <c r="G410" s="106"/>
      <c r="H410" s="106" t="s">
        <v>514</v>
      </c>
      <c r="I410" s="106" t="s">
        <v>3323</v>
      </c>
      <c r="J410" s="106" t="s">
        <v>3571</v>
      </c>
      <c r="K410" s="106">
        <v>15101</v>
      </c>
      <c r="L410" s="106"/>
      <c r="M410" s="106">
        <v>22116</v>
      </c>
      <c r="N410" s="106" t="s">
        <v>3569</v>
      </c>
      <c r="O410" s="106">
        <v>507.49</v>
      </c>
      <c r="P410" s="107">
        <v>1600</v>
      </c>
      <c r="Q410" s="107">
        <v>811984</v>
      </c>
      <c r="R410" s="106">
        <v>0</v>
      </c>
      <c r="S410" s="107">
        <v>0</v>
      </c>
      <c r="T410" s="107">
        <v>0</v>
      </c>
      <c r="U410" s="106" t="s">
        <v>749</v>
      </c>
      <c r="V410" s="106" t="s">
        <v>7</v>
      </c>
      <c r="W410" s="106" t="s">
        <v>64</v>
      </c>
      <c r="X410" s="108">
        <v>2172</v>
      </c>
      <c r="Y410" s="108">
        <v>1102268.28</v>
      </c>
      <c r="Z410" s="108">
        <v>290284.28000000003</v>
      </c>
      <c r="AA410" s="109"/>
      <c r="AB410" s="109">
        <v>5184</v>
      </c>
      <c r="AC410" s="109"/>
      <c r="AD410" s="109"/>
      <c r="AE410" s="110" t="s">
        <v>510</v>
      </c>
      <c r="AF410" s="109"/>
      <c r="AG410" s="138">
        <v>36000</v>
      </c>
      <c r="AH410" s="138">
        <v>36240</v>
      </c>
      <c r="AI410" s="138">
        <v>36292</v>
      </c>
      <c r="AJ410" s="109">
        <v>5260323</v>
      </c>
      <c r="AK410" s="109"/>
      <c r="AL410" s="109" t="s">
        <v>4562</v>
      </c>
      <c r="AM410" s="109"/>
      <c r="AN410" s="109"/>
      <c r="AO410" s="109"/>
      <c r="AP410" s="109"/>
      <c r="AQ410" s="109"/>
      <c r="AR410" s="109" t="s">
        <v>4557</v>
      </c>
      <c r="AS410" s="109" t="s">
        <v>4433</v>
      </c>
      <c r="AT410" s="109"/>
      <c r="AU410" s="109"/>
      <c r="AV410" s="109"/>
      <c r="AW410" s="109"/>
      <c r="AX410" s="109"/>
      <c r="AY410" s="109"/>
    </row>
    <row r="411" spans="1:51" ht="63.75" x14ac:dyDescent="0.25">
      <c r="A411" s="106">
        <v>557</v>
      </c>
      <c r="B411" s="106" t="s">
        <v>1142</v>
      </c>
      <c r="C411" s="106" t="s">
        <v>186</v>
      </c>
      <c r="D411" s="106"/>
      <c r="E411" s="106" t="s">
        <v>540</v>
      </c>
      <c r="F411" s="106"/>
      <c r="G411" s="106"/>
      <c r="H411" s="106" t="s">
        <v>514</v>
      </c>
      <c r="I411" s="106" t="s">
        <v>3323</v>
      </c>
      <c r="J411" s="106" t="s">
        <v>3573</v>
      </c>
      <c r="K411" s="106">
        <v>15199</v>
      </c>
      <c r="L411" s="106"/>
      <c r="M411" s="106">
        <v>22116</v>
      </c>
      <c r="N411" s="106" t="s">
        <v>3569</v>
      </c>
      <c r="O411" s="106">
        <v>289.83</v>
      </c>
      <c r="P411" s="107">
        <v>1600</v>
      </c>
      <c r="Q411" s="107">
        <v>463728</v>
      </c>
      <c r="R411" s="106">
        <v>0</v>
      </c>
      <c r="S411" s="107">
        <v>0</v>
      </c>
      <c r="T411" s="107">
        <v>0</v>
      </c>
      <c r="U411" s="106" t="s">
        <v>749</v>
      </c>
      <c r="V411" s="106" t="s">
        <v>7</v>
      </c>
      <c r="W411" s="106" t="s">
        <v>64</v>
      </c>
      <c r="X411" s="108">
        <v>2172</v>
      </c>
      <c r="Y411" s="108">
        <v>629510.76</v>
      </c>
      <c r="Z411" s="108">
        <v>165782.76</v>
      </c>
      <c r="AA411" s="109"/>
      <c r="AB411" s="109">
        <v>5184</v>
      </c>
      <c r="AC411" s="109"/>
      <c r="AD411" s="109"/>
      <c r="AE411" s="110" t="s">
        <v>510</v>
      </c>
      <c r="AF411" s="109"/>
      <c r="AG411" s="138">
        <v>36000</v>
      </c>
      <c r="AH411" s="138">
        <v>36240</v>
      </c>
      <c r="AI411" s="138">
        <v>36292</v>
      </c>
      <c r="AJ411" s="109">
        <v>5260323</v>
      </c>
      <c r="AK411" s="109"/>
      <c r="AL411" s="109" t="s">
        <v>4562</v>
      </c>
      <c r="AM411" s="109"/>
      <c r="AN411" s="109"/>
      <c r="AO411" s="109"/>
      <c r="AP411" s="109"/>
      <c r="AQ411" s="109"/>
      <c r="AR411" s="109" t="s">
        <v>4557</v>
      </c>
      <c r="AS411" s="109" t="s">
        <v>4433</v>
      </c>
      <c r="AT411" s="109"/>
      <c r="AU411" s="109"/>
      <c r="AV411" s="109"/>
      <c r="AW411" s="109"/>
      <c r="AX411" s="109"/>
      <c r="AY411" s="109"/>
    </row>
    <row r="412" spans="1:51" ht="63.75" x14ac:dyDescent="0.25">
      <c r="A412" s="106">
        <v>560</v>
      </c>
      <c r="B412" s="106" t="s">
        <v>1143</v>
      </c>
      <c r="C412" s="106" t="s">
        <v>186</v>
      </c>
      <c r="D412" s="106"/>
      <c r="E412" s="106" t="s">
        <v>540</v>
      </c>
      <c r="F412" s="106"/>
      <c r="G412" s="106"/>
      <c r="H412" s="106" t="s">
        <v>514</v>
      </c>
      <c r="I412" s="106"/>
      <c r="J412" s="106"/>
      <c r="K412" s="106"/>
      <c r="L412" s="106"/>
      <c r="M412" s="106">
        <v>22116</v>
      </c>
      <c r="N412" s="106" t="s">
        <v>3569</v>
      </c>
      <c r="O412" s="106">
        <v>38457</v>
      </c>
      <c r="P412" s="107">
        <v>1600</v>
      </c>
      <c r="Q412" s="107">
        <v>61531200</v>
      </c>
      <c r="R412" s="106">
        <v>0</v>
      </c>
      <c r="S412" s="107">
        <v>0</v>
      </c>
      <c r="T412" s="107">
        <v>0</v>
      </c>
      <c r="U412" s="106" t="s">
        <v>743</v>
      </c>
      <c r="V412" s="106" t="s">
        <v>7</v>
      </c>
      <c r="W412" s="106" t="s">
        <v>63</v>
      </c>
      <c r="X412" s="108"/>
      <c r="Y412" s="108">
        <v>0</v>
      </c>
      <c r="Z412" s="108"/>
      <c r="AA412" s="109" t="s">
        <v>4435</v>
      </c>
      <c r="AB412" s="109">
        <v>5184</v>
      </c>
      <c r="AC412" s="109"/>
      <c r="AD412" s="109"/>
      <c r="AE412" s="110" t="s">
        <v>4436</v>
      </c>
      <c r="AF412" s="109"/>
      <c r="AG412" s="138">
        <v>36000</v>
      </c>
      <c r="AH412" s="138">
        <v>36240</v>
      </c>
      <c r="AI412" s="138">
        <v>36292</v>
      </c>
      <c r="AJ412" s="109">
        <v>526023</v>
      </c>
      <c r="AK412" s="109"/>
      <c r="AL412" s="109" t="s">
        <v>4562</v>
      </c>
      <c r="AM412" s="109"/>
      <c r="AN412" s="109"/>
      <c r="AO412" s="109"/>
      <c r="AP412" s="109"/>
      <c r="AQ412" s="109"/>
      <c r="AR412" s="109" t="s">
        <v>4557</v>
      </c>
      <c r="AS412" s="109" t="s">
        <v>4433</v>
      </c>
      <c r="AT412" s="109"/>
      <c r="AU412" s="109"/>
      <c r="AV412" s="109"/>
      <c r="AW412" s="109"/>
      <c r="AX412" s="109"/>
      <c r="AY412" s="109"/>
    </row>
    <row r="413" spans="1:51" ht="63.75" x14ac:dyDescent="0.25">
      <c r="A413" s="106">
        <v>561</v>
      </c>
      <c r="B413" s="106" t="s">
        <v>1144</v>
      </c>
      <c r="C413" s="106" t="s">
        <v>187</v>
      </c>
      <c r="D413" s="106"/>
      <c r="E413" s="106" t="s">
        <v>540</v>
      </c>
      <c r="F413" s="106"/>
      <c r="G413" s="106"/>
      <c r="H413" s="106" t="s">
        <v>509</v>
      </c>
      <c r="I413" s="106" t="s">
        <v>3324</v>
      </c>
      <c r="J413" s="106" t="s">
        <v>3574</v>
      </c>
      <c r="K413" s="106"/>
      <c r="L413" s="106"/>
      <c r="M413" s="106">
        <v>22215</v>
      </c>
      <c r="N413" s="106" t="s">
        <v>3575</v>
      </c>
      <c r="O413" s="106">
        <v>744.02</v>
      </c>
      <c r="P413" s="107">
        <v>698.5</v>
      </c>
      <c r="Q413" s="107">
        <v>519697.97</v>
      </c>
      <c r="R413" s="106">
        <v>0</v>
      </c>
      <c r="S413" s="107">
        <v>0</v>
      </c>
      <c r="T413" s="107">
        <v>0</v>
      </c>
      <c r="U413" s="106" t="s">
        <v>739</v>
      </c>
      <c r="V413" s="106" t="s">
        <v>7</v>
      </c>
      <c r="W413" s="106" t="s">
        <v>61</v>
      </c>
      <c r="X413" s="108">
        <v>1610</v>
      </c>
      <c r="Y413" s="108">
        <v>1197872.2</v>
      </c>
      <c r="Z413" s="108">
        <v>678174.23</v>
      </c>
      <c r="AA413" s="109"/>
      <c r="AB413" s="109">
        <v>6116</v>
      </c>
      <c r="AC413" s="109"/>
      <c r="AD413" s="109"/>
      <c r="AE413" s="110" t="s">
        <v>507</v>
      </c>
      <c r="AF413" s="109"/>
      <c r="AG413" s="138">
        <v>36308</v>
      </c>
      <c r="AH413" s="138">
        <v>36342</v>
      </c>
      <c r="AI413" s="138">
        <v>36362</v>
      </c>
      <c r="AJ413" s="109">
        <v>5186073</v>
      </c>
      <c r="AK413" s="109"/>
      <c r="AL413" s="109" t="s">
        <v>4563</v>
      </c>
      <c r="AM413" s="109"/>
      <c r="AN413" s="109"/>
      <c r="AO413" s="109"/>
      <c r="AP413" s="109"/>
      <c r="AQ413" s="109"/>
      <c r="AR413" s="109" t="s">
        <v>4557</v>
      </c>
      <c r="AS413" s="109" t="s">
        <v>4433</v>
      </c>
      <c r="AT413" s="109"/>
      <c r="AU413" s="109"/>
      <c r="AV413" s="109"/>
      <c r="AW413" s="109"/>
      <c r="AX413" s="109"/>
      <c r="AY413" s="109"/>
    </row>
    <row r="414" spans="1:51" ht="63.75" x14ac:dyDescent="0.25">
      <c r="A414" s="106">
        <v>562</v>
      </c>
      <c r="B414" s="106" t="s">
        <v>1145</v>
      </c>
      <c r="C414" s="106" t="s">
        <v>187</v>
      </c>
      <c r="D414" s="106"/>
      <c r="E414" s="106" t="s">
        <v>540</v>
      </c>
      <c r="F414" s="106"/>
      <c r="G414" s="106"/>
      <c r="H414" s="106" t="s">
        <v>509</v>
      </c>
      <c r="I414" s="106" t="s">
        <v>3324</v>
      </c>
      <c r="J414" s="106" t="s">
        <v>3574</v>
      </c>
      <c r="K414" s="106"/>
      <c r="L414" s="106"/>
      <c r="M414" s="106">
        <v>22215</v>
      </c>
      <c r="N414" s="106" t="s">
        <v>3575</v>
      </c>
      <c r="O414" s="106">
        <v>1981.28</v>
      </c>
      <c r="P414" s="107">
        <v>698.5</v>
      </c>
      <c r="Q414" s="107">
        <v>1383924.08</v>
      </c>
      <c r="R414" s="106">
        <v>0</v>
      </c>
      <c r="S414" s="107">
        <v>0</v>
      </c>
      <c r="T414" s="107">
        <v>0</v>
      </c>
      <c r="U414" s="106" t="s">
        <v>739</v>
      </c>
      <c r="V414" s="106" t="s">
        <v>7</v>
      </c>
      <c r="W414" s="106" t="s">
        <v>61</v>
      </c>
      <c r="X414" s="108">
        <v>1610</v>
      </c>
      <c r="Y414" s="108">
        <v>3189860.8</v>
      </c>
      <c r="Z414" s="108">
        <v>1805936.7199999997</v>
      </c>
      <c r="AA414" s="109"/>
      <c r="AB414" s="109">
        <v>6116</v>
      </c>
      <c r="AC414" s="109"/>
      <c r="AD414" s="109"/>
      <c r="AE414" s="110" t="s">
        <v>507</v>
      </c>
      <c r="AF414" s="109"/>
      <c r="AG414" s="138">
        <v>36308</v>
      </c>
      <c r="AH414" s="138">
        <v>36342</v>
      </c>
      <c r="AI414" s="138">
        <v>36362</v>
      </c>
      <c r="AJ414" s="109">
        <v>5186073</v>
      </c>
      <c r="AK414" s="109"/>
      <c r="AL414" s="109" t="s">
        <v>4563</v>
      </c>
      <c r="AM414" s="109"/>
      <c r="AN414" s="109"/>
      <c r="AO414" s="109"/>
      <c r="AP414" s="109"/>
      <c r="AQ414" s="109"/>
      <c r="AR414" s="109" t="s">
        <v>4557</v>
      </c>
      <c r="AS414" s="109" t="s">
        <v>4433</v>
      </c>
      <c r="AT414" s="109"/>
      <c r="AU414" s="109"/>
      <c r="AV414" s="109"/>
      <c r="AW414" s="109"/>
      <c r="AX414" s="109"/>
      <c r="AY414" s="109"/>
    </row>
    <row r="415" spans="1:51" ht="63.75" x14ac:dyDescent="0.25">
      <c r="A415" s="106">
        <v>563</v>
      </c>
      <c r="B415" s="106" t="s">
        <v>1146</v>
      </c>
      <c r="C415" s="106" t="s">
        <v>187</v>
      </c>
      <c r="D415" s="106"/>
      <c r="E415" s="106" t="s">
        <v>540</v>
      </c>
      <c r="F415" s="106"/>
      <c r="G415" s="106"/>
      <c r="H415" s="106" t="s">
        <v>509</v>
      </c>
      <c r="I415" s="106" t="s">
        <v>3324</v>
      </c>
      <c r="J415" s="106" t="s">
        <v>3574</v>
      </c>
      <c r="K415" s="106"/>
      <c r="L415" s="106"/>
      <c r="M415" s="106">
        <v>22215</v>
      </c>
      <c r="N415" s="106" t="s">
        <v>3575</v>
      </c>
      <c r="O415" s="106">
        <v>1027.3699999999999</v>
      </c>
      <c r="P415" s="107">
        <v>698.5</v>
      </c>
      <c r="Q415" s="107">
        <v>717617.95</v>
      </c>
      <c r="R415" s="106">
        <v>0</v>
      </c>
      <c r="S415" s="107">
        <v>0</v>
      </c>
      <c r="T415" s="107">
        <v>0</v>
      </c>
      <c r="U415" s="106" t="s">
        <v>784</v>
      </c>
      <c r="V415" s="106" t="s">
        <v>7</v>
      </c>
      <c r="W415" s="106" t="s">
        <v>66</v>
      </c>
      <c r="X415" s="108">
        <v>1610</v>
      </c>
      <c r="Y415" s="108">
        <v>1654065.6999999997</v>
      </c>
      <c r="Z415" s="108">
        <v>936447.75499999977</v>
      </c>
      <c r="AA415" s="109"/>
      <c r="AB415" s="109">
        <v>6116</v>
      </c>
      <c r="AC415" s="109"/>
      <c r="AD415" s="109"/>
      <c r="AE415" s="110" t="s">
        <v>4451</v>
      </c>
      <c r="AF415" s="109"/>
      <c r="AG415" s="138">
        <v>36308</v>
      </c>
      <c r="AH415" s="138">
        <v>36342</v>
      </c>
      <c r="AI415" s="138">
        <v>36362</v>
      </c>
      <c r="AJ415" s="109">
        <v>5186073</v>
      </c>
      <c r="AK415" s="109"/>
      <c r="AL415" s="109" t="s">
        <v>4563</v>
      </c>
      <c r="AM415" s="109"/>
      <c r="AN415" s="109"/>
      <c r="AO415" s="109"/>
      <c r="AP415" s="109"/>
      <c r="AQ415" s="109"/>
      <c r="AR415" s="109" t="s">
        <v>4557</v>
      </c>
      <c r="AS415" s="109" t="s">
        <v>4433</v>
      </c>
      <c r="AT415" s="109"/>
      <c r="AU415" s="109"/>
      <c r="AV415" s="109"/>
      <c r="AW415" s="109"/>
      <c r="AX415" s="109"/>
      <c r="AY415" s="109"/>
    </row>
    <row r="416" spans="1:51" ht="63.75" x14ac:dyDescent="0.25">
      <c r="A416" s="106">
        <v>564</v>
      </c>
      <c r="B416" s="106" t="s">
        <v>1147</v>
      </c>
      <c r="C416" s="106" t="s">
        <v>187</v>
      </c>
      <c r="D416" s="106"/>
      <c r="E416" s="106" t="s">
        <v>540</v>
      </c>
      <c r="F416" s="106"/>
      <c r="G416" s="106"/>
      <c r="H416" s="106" t="s">
        <v>509</v>
      </c>
      <c r="I416" s="106" t="s">
        <v>3324</v>
      </c>
      <c r="J416" s="106" t="s">
        <v>3574</v>
      </c>
      <c r="K416" s="106"/>
      <c r="L416" s="106"/>
      <c r="M416" s="106">
        <v>22215</v>
      </c>
      <c r="N416" s="106" t="s">
        <v>3575</v>
      </c>
      <c r="O416" s="106">
        <v>1643.03</v>
      </c>
      <c r="P416" s="107">
        <v>1233.83</v>
      </c>
      <c r="Q416" s="107">
        <v>2027224.67</v>
      </c>
      <c r="R416" s="106">
        <v>0</v>
      </c>
      <c r="S416" s="107">
        <v>0</v>
      </c>
      <c r="T416" s="107">
        <v>0</v>
      </c>
      <c r="U416" s="106" t="s">
        <v>741</v>
      </c>
      <c r="V416" s="106" t="s">
        <v>8</v>
      </c>
      <c r="W416" s="106" t="s">
        <v>62</v>
      </c>
      <c r="X416" s="108">
        <v>1610</v>
      </c>
      <c r="Y416" s="108">
        <v>2645278.2999999998</v>
      </c>
      <c r="Z416" s="108">
        <v>618053.62999999989</v>
      </c>
      <c r="AA416" s="109"/>
      <c r="AB416" s="109">
        <v>6116</v>
      </c>
      <c r="AC416" s="109"/>
      <c r="AD416" s="109"/>
      <c r="AE416" s="110" t="s">
        <v>473</v>
      </c>
      <c r="AF416" s="109" t="s">
        <v>4462</v>
      </c>
      <c r="AG416" s="138">
        <v>36308</v>
      </c>
      <c r="AH416" s="138">
        <v>36342</v>
      </c>
      <c r="AI416" s="138">
        <v>36362</v>
      </c>
      <c r="AJ416" s="109">
        <v>5186073</v>
      </c>
      <c r="AK416" s="109"/>
      <c r="AL416" s="109" t="s">
        <v>4563</v>
      </c>
      <c r="AM416" s="109"/>
      <c r="AN416" s="109"/>
      <c r="AO416" s="109"/>
      <c r="AP416" s="109"/>
      <c r="AQ416" s="109"/>
      <c r="AR416" s="109" t="s">
        <v>4557</v>
      </c>
      <c r="AS416" s="109" t="s">
        <v>4433</v>
      </c>
      <c r="AT416" s="109"/>
      <c r="AU416" s="109"/>
      <c r="AV416" s="109"/>
      <c r="AW416" s="109"/>
      <c r="AX416" s="109"/>
      <c r="AY416" s="109"/>
    </row>
    <row r="417" spans="1:51" ht="63.75" x14ac:dyDescent="0.25">
      <c r="A417" s="106">
        <v>566</v>
      </c>
      <c r="B417" s="106" t="s">
        <v>786</v>
      </c>
      <c r="C417" s="106" t="s">
        <v>187</v>
      </c>
      <c r="D417" s="106"/>
      <c r="E417" s="106" t="s">
        <v>540</v>
      </c>
      <c r="F417" s="106"/>
      <c r="G417" s="106"/>
      <c r="H417" s="106" t="s">
        <v>509</v>
      </c>
      <c r="I417" s="106"/>
      <c r="J417" s="106"/>
      <c r="K417" s="106"/>
      <c r="L417" s="106"/>
      <c r="M417" s="106">
        <v>22215</v>
      </c>
      <c r="N417" s="106" t="s">
        <v>3575</v>
      </c>
      <c r="O417" s="106">
        <v>21257.52</v>
      </c>
      <c r="P417" s="107">
        <v>698.5</v>
      </c>
      <c r="Q417" s="107">
        <v>14848377.720000001</v>
      </c>
      <c r="R417" s="106">
        <v>0</v>
      </c>
      <c r="S417" s="107">
        <v>0</v>
      </c>
      <c r="T417" s="107">
        <v>0</v>
      </c>
      <c r="U417" s="106" t="s">
        <v>743</v>
      </c>
      <c r="V417" s="106" t="s">
        <v>7</v>
      </c>
      <c r="W417" s="106" t="s">
        <v>63</v>
      </c>
      <c r="X417" s="108"/>
      <c r="Y417" s="108">
        <v>0</v>
      </c>
      <c r="Z417" s="108"/>
      <c r="AA417" s="109" t="s">
        <v>4435</v>
      </c>
      <c r="AB417" s="109">
        <v>6116</v>
      </c>
      <c r="AC417" s="109"/>
      <c r="AD417" s="109"/>
      <c r="AE417" s="110" t="s">
        <v>4436</v>
      </c>
      <c r="AF417" s="109"/>
      <c r="AG417" s="138">
        <v>36308</v>
      </c>
      <c r="AH417" s="138">
        <v>36342</v>
      </c>
      <c r="AI417" s="138">
        <v>36362</v>
      </c>
      <c r="AJ417" s="109">
        <v>5186073</v>
      </c>
      <c r="AK417" s="109"/>
      <c r="AL417" s="109" t="s">
        <v>4563</v>
      </c>
      <c r="AM417" s="109"/>
      <c r="AN417" s="109"/>
      <c r="AO417" s="109"/>
      <c r="AP417" s="109"/>
      <c r="AQ417" s="109"/>
      <c r="AR417" s="109" t="s">
        <v>4557</v>
      </c>
      <c r="AS417" s="109" t="s">
        <v>4433</v>
      </c>
      <c r="AT417" s="109"/>
      <c r="AU417" s="109"/>
      <c r="AV417" s="109"/>
      <c r="AW417" s="109"/>
      <c r="AX417" s="109"/>
      <c r="AY417" s="109"/>
    </row>
    <row r="418" spans="1:51" ht="63.75" x14ac:dyDescent="0.25">
      <c r="A418" s="106">
        <v>567</v>
      </c>
      <c r="B418" s="106" t="s">
        <v>1148</v>
      </c>
      <c r="C418" s="106" t="s">
        <v>188</v>
      </c>
      <c r="D418" s="106"/>
      <c r="E418" s="106" t="s">
        <v>540</v>
      </c>
      <c r="F418" s="106"/>
      <c r="G418" s="106"/>
      <c r="H418" s="106" t="s">
        <v>467</v>
      </c>
      <c r="I418" s="106" t="s">
        <v>3323</v>
      </c>
      <c r="J418" s="106" t="s">
        <v>3512</v>
      </c>
      <c r="K418" s="106">
        <v>5940</v>
      </c>
      <c r="L418" s="106"/>
      <c r="M418" s="106">
        <v>22234</v>
      </c>
      <c r="N418" s="106" t="s">
        <v>3576</v>
      </c>
      <c r="O418" s="106">
        <v>17000</v>
      </c>
      <c r="P418" s="107">
        <v>1153.9000000000001</v>
      </c>
      <c r="Q418" s="107">
        <v>19616300</v>
      </c>
      <c r="R418" s="106">
        <v>0</v>
      </c>
      <c r="S418" s="107">
        <v>0</v>
      </c>
      <c r="T418" s="107">
        <v>0</v>
      </c>
      <c r="U418" s="106" t="s">
        <v>739</v>
      </c>
      <c r="V418" s="106" t="s">
        <v>7</v>
      </c>
      <c r="W418" s="106" t="s">
        <v>61</v>
      </c>
      <c r="X418" s="108">
        <v>1446</v>
      </c>
      <c r="Y418" s="108">
        <v>24582000</v>
      </c>
      <c r="Z418" s="108">
        <v>4965700</v>
      </c>
      <c r="AA418" s="109"/>
      <c r="AB418" s="109">
        <v>6038</v>
      </c>
      <c r="AC418" s="109"/>
      <c r="AD418" s="109"/>
      <c r="AE418" s="110" t="s">
        <v>507</v>
      </c>
      <c r="AF418" s="109" t="s">
        <v>4564</v>
      </c>
      <c r="AG418" s="138">
        <v>36122</v>
      </c>
      <c r="AH418" s="138">
        <v>36238</v>
      </c>
      <c r="AI418" s="138">
        <v>36374</v>
      </c>
      <c r="AJ418" s="109">
        <v>5187623</v>
      </c>
      <c r="AK418" s="109"/>
      <c r="AL418" s="109" t="s">
        <v>4561</v>
      </c>
      <c r="AM418" s="109" t="s">
        <v>4565</v>
      </c>
      <c r="AN418" s="109"/>
      <c r="AO418" s="109"/>
      <c r="AP418" s="109"/>
      <c r="AQ418" s="109"/>
      <c r="AR418" s="109" t="s">
        <v>4557</v>
      </c>
      <c r="AS418" s="109" t="s">
        <v>4433</v>
      </c>
      <c r="AT418" s="109"/>
      <c r="AU418" s="109"/>
      <c r="AV418" s="109"/>
      <c r="AW418" s="109"/>
      <c r="AX418" s="109"/>
      <c r="AY418" s="109"/>
    </row>
    <row r="419" spans="1:51" ht="63.75" x14ac:dyDescent="0.25">
      <c r="A419" s="106">
        <v>568</v>
      </c>
      <c r="B419" s="106" t="s">
        <v>817</v>
      </c>
      <c r="C419" s="106" t="s">
        <v>189</v>
      </c>
      <c r="D419" s="106"/>
      <c r="E419" s="106" t="s">
        <v>540</v>
      </c>
      <c r="F419" s="106"/>
      <c r="G419" s="106"/>
      <c r="H419" s="106" t="s">
        <v>467</v>
      </c>
      <c r="I419" s="106"/>
      <c r="J419" s="106"/>
      <c r="K419" s="106"/>
      <c r="L419" s="106"/>
      <c r="M419" s="106">
        <v>22205</v>
      </c>
      <c r="N419" s="106" t="s">
        <v>3577</v>
      </c>
      <c r="O419" s="106">
        <v>9197.2900000000009</v>
      </c>
      <c r="P419" s="107">
        <v>1153.9000000000001</v>
      </c>
      <c r="Q419" s="107">
        <v>10612752.93</v>
      </c>
      <c r="R419" s="106">
        <v>0</v>
      </c>
      <c r="S419" s="107">
        <v>0</v>
      </c>
      <c r="T419" s="107">
        <v>0</v>
      </c>
      <c r="U419" s="106" t="s">
        <v>743</v>
      </c>
      <c r="V419" s="106" t="s">
        <v>7</v>
      </c>
      <c r="W419" s="106" t="s">
        <v>63</v>
      </c>
      <c r="X419" s="108"/>
      <c r="Y419" s="108">
        <v>0</v>
      </c>
      <c r="Z419" s="108"/>
      <c r="AA419" s="109" t="s">
        <v>4435</v>
      </c>
      <c r="AB419" s="109">
        <v>6112</v>
      </c>
      <c r="AC419" s="109" t="s">
        <v>4510</v>
      </c>
      <c r="AD419" s="109" t="s">
        <v>4510</v>
      </c>
      <c r="AE419" s="110" t="s">
        <v>4436</v>
      </c>
      <c r="AF419" s="109"/>
      <c r="AG419" s="138">
        <v>36122</v>
      </c>
      <c r="AH419" s="138">
        <v>36238</v>
      </c>
      <c r="AI419" s="138">
        <v>36374</v>
      </c>
      <c r="AJ419" s="109">
        <v>5187623</v>
      </c>
      <c r="AK419" s="109"/>
      <c r="AL419" s="109" t="s">
        <v>4561</v>
      </c>
      <c r="AM419" s="109"/>
      <c r="AN419" s="109"/>
      <c r="AO419" s="109"/>
      <c r="AP419" s="109"/>
      <c r="AQ419" s="109"/>
      <c r="AR419" s="109" t="s">
        <v>4557</v>
      </c>
      <c r="AS419" s="109" t="s">
        <v>4433</v>
      </c>
      <c r="AT419" s="109"/>
      <c r="AU419" s="109"/>
      <c r="AV419" s="109"/>
      <c r="AW419" s="109"/>
      <c r="AX419" s="109"/>
      <c r="AY419" s="109"/>
    </row>
    <row r="420" spans="1:51" ht="63.75" x14ac:dyDescent="0.25">
      <c r="A420" s="106">
        <v>569</v>
      </c>
      <c r="B420" s="106" t="s">
        <v>1149</v>
      </c>
      <c r="C420" s="106" t="s">
        <v>190</v>
      </c>
      <c r="D420" s="106"/>
      <c r="E420" s="106" t="s">
        <v>540</v>
      </c>
      <c r="F420" s="106"/>
      <c r="G420" s="106"/>
      <c r="H420" s="106" t="s">
        <v>465</v>
      </c>
      <c r="I420" s="106" t="s">
        <v>3323</v>
      </c>
      <c r="J420" s="106" t="s">
        <v>3387</v>
      </c>
      <c r="K420" s="106"/>
      <c r="L420" s="106"/>
      <c r="M420" s="106">
        <v>22000</v>
      </c>
      <c r="N420" s="106" t="s">
        <v>3578</v>
      </c>
      <c r="O420" s="106">
        <v>3210.7840000000001</v>
      </c>
      <c r="P420" s="107">
        <v>455.4</v>
      </c>
      <c r="Q420" s="107">
        <v>1462191.03</v>
      </c>
      <c r="R420" s="106">
        <v>1</v>
      </c>
      <c r="S420" s="107">
        <v>0</v>
      </c>
      <c r="T420" s="107">
        <v>0</v>
      </c>
      <c r="U420" s="106" t="s">
        <v>739</v>
      </c>
      <c r="V420" s="106" t="s">
        <v>7</v>
      </c>
      <c r="W420" s="106" t="s">
        <v>61</v>
      </c>
      <c r="X420" s="108">
        <v>871</v>
      </c>
      <c r="Y420" s="108">
        <v>2796592.8640000001</v>
      </c>
      <c r="Z420" s="108">
        <v>1334401.8304000001</v>
      </c>
      <c r="AA420" s="109"/>
      <c r="AB420" s="109">
        <v>2034</v>
      </c>
      <c r="AC420" s="109"/>
      <c r="AD420" s="109"/>
      <c r="AE420" s="110" t="s">
        <v>507</v>
      </c>
      <c r="AF420" s="109"/>
      <c r="AG420" s="138" t="s">
        <v>4566</v>
      </c>
      <c r="AH420" s="138">
        <v>36290</v>
      </c>
      <c r="AI420" s="138">
        <v>36354</v>
      </c>
      <c r="AJ420" s="109">
        <v>5185157</v>
      </c>
      <c r="AK420" s="109"/>
      <c r="AL420" s="109" t="s">
        <v>4567</v>
      </c>
      <c r="AM420" s="109"/>
      <c r="AN420" s="109"/>
      <c r="AO420" s="109"/>
      <c r="AP420" s="109"/>
      <c r="AQ420" s="109"/>
      <c r="AR420" s="109" t="s">
        <v>4568</v>
      </c>
      <c r="AS420" s="109" t="s">
        <v>4569</v>
      </c>
      <c r="AT420" s="109"/>
      <c r="AU420" s="109"/>
      <c r="AV420" s="109"/>
      <c r="AW420" s="109"/>
      <c r="AX420" s="109"/>
      <c r="AY420" s="109"/>
    </row>
    <row r="421" spans="1:51" ht="25.5" x14ac:dyDescent="0.25">
      <c r="A421" s="106">
        <v>570</v>
      </c>
      <c r="B421" s="106" t="s">
        <v>1150</v>
      </c>
      <c r="C421" s="106" t="s">
        <v>169</v>
      </c>
      <c r="D421" s="106"/>
      <c r="E421" s="106" t="s">
        <v>540</v>
      </c>
      <c r="F421" s="106"/>
      <c r="G421" s="106"/>
      <c r="H421" s="106" t="s">
        <v>464</v>
      </c>
      <c r="I421" s="106" t="s">
        <v>3323</v>
      </c>
      <c r="J421" s="106" t="s">
        <v>3579</v>
      </c>
      <c r="K421" s="106"/>
      <c r="L421" s="106"/>
      <c r="M421" s="106">
        <v>22526</v>
      </c>
      <c r="N421" s="106" t="s">
        <v>3515</v>
      </c>
      <c r="O421" s="106">
        <v>496.255</v>
      </c>
      <c r="P421" s="107">
        <v>523.6</v>
      </c>
      <c r="Q421" s="107">
        <v>259839.12</v>
      </c>
      <c r="R421" s="106">
        <v>0</v>
      </c>
      <c r="S421" s="107">
        <v>0</v>
      </c>
      <c r="T421" s="107">
        <v>0</v>
      </c>
      <c r="U421" s="106" t="s">
        <v>739</v>
      </c>
      <c r="V421" s="106" t="s">
        <v>7</v>
      </c>
      <c r="W421" s="106" t="s">
        <v>61</v>
      </c>
      <c r="X421" s="108">
        <v>761</v>
      </c>
      <c r="Y421" s="108">
        <v>377650.05499999999</v>
      </c>
      <c r="Z421" s="108">
        <v>117810.93699999998</v>
      </c>
      <c r="AA421" s="109"/>
      <c r="AB421" s="109">
        <v>1035</v>
      </c>
      <c r="AC421" s="109"/>
      <c r="AD421" s="109"/>
      <c r="AE421" s="110" t="s">
        <v>507</v>
      </c>
      <c r="AF421" s="109"/>
      <c r="AG421" s="138" t="s">
        <v>4570</v>
      </c>
      <c r="AH421" s="138">
        <v>36290</v>
      </c>
      <c r="AI421" s="138">
        <v>36354</v>
      </c>
      <c r="AJ421" s="109">
        <v>5185169</v>
      </c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</row>
    <row r="422" spans="1:51" ht="25.5" x14ac:dyDescent="0.25">
      <c r="A422" s="106">
        <v>571</v>
      </c>
      <c r="B422" s="106" t="s">
        <v>1151</v>
      </c>
      <c r="C422" s="106" t="s">
        <v>169</v>
      </c>
      <c r="D422" s="106"/>
      <c r="E422" s="106" t="s">
        <v>540</v>
      </c>
      <c r="F422" s="106"/>
      <c r="G422" s="106"/>
      <c r="H422" s="106" t="s">
        <v>464</v>
      </c>
      <c r="I422" s="106" t="s">
        <v>3323</v>
      </c>
      <c r="J422" s="106" t="s">
        <v>3579</v>
      </c>
      <c r="K422" s="106"/>
      <c r="L422" s="106"/>
      <c r="M422" s="106">
        <v>22526</v>
      </c>
      <c r="N422" s="106" t="s">
        <v>3515</v>
      </c>
      <c r="O422" s="106">
        <v>491.76</v>
      </c>
      <c r="P422" s="107">
        <v>523.6</v>
      </c>
      <c r="Q422" s="107">
        <v>257485.54</v>
      </c>
      <c r="R422" s="106">
        <v>0</v>
      </c>
      <c r="S422" s="107">
        <v>0</v>
      </c>
      <c r="T422" s="107">
        <v>0</v>
      </c>
      <c r="U422" s="106" t="s">
        <v>881</v>
      </c>
      <c r="V422" s="106" t="s">
        <v>7</v>
      </c>
      <c r="W422" s="106" t="s">
        <v>73</v>
      </c>
      <c r="X422" s="108">
        <v>761</v>
      </c>
      <c r="Y422" s="108">
        <v>374229.36</v>
      </c>
      <c r="Z422" s="108">
        <v>116743.82399999999</v>
      </c>
      <c r="AA422" s="109"/>
      <c r="AB422" s="109">
        <v>1035</v>
      </c>
      <c r="AC422" s="109"/>
      <c r="AD422" s="109"/>
      <c r="AE422" s="110" t="s">
        <v>732</v>
      </c>
      <c r="AF422" s="109"/>
      <c r="AG422" s="138" t="s">
        <v>4570</v>
      </c>
      <c r="AH422" s="138">
        <v>36290</v>
      </c>
      <c r="AI422" s="138">
        <v>36361</v>
      </c>
      <c r="AJ422" s="109">
        <v>5185557</v>
      </c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</row>
    <row r="423" spans="1:51" ht="51" x14ac:dyDescent="0.25">
      <c r="A423" s="106">
        <v>572</v>
      </c>
      <c r="B423" s="106" t="s">
        <v>1152</v>
      </c>
      <c r="C423" s="106" t="s">
        <v>191</v>
      </c>
      <c r="D423" s="106"/>
      <c r="E423" s="106" t="s">
        <v>540</v>
      </c>
      <c r="F423" s="106"/>
      <c r="G423" s="106"/>
      <c r="H423" s="106" t="s">
        <v>514</v>
      </c>
      <c r="I423" s="106" t="s">
        <v>3324</v>
      </c>
      <c r="J423" s="106" t="s">
        <v>3580</v>
      </c>
      <c r="K423" s="106"/>
      <c r="L423" s="106"/>
      <c r="M423" s="106">
        <v>22644</v>
      </c>
      <c r="N423" s="106" t="s">
        <v>191</v>
      </c>
      <c r="O423" s="106">
        <v>3850.3</v>
      </c>
      <c r="P423" s="107">
        <v>486.2</v>
      </c>
      <c r="Q423" s="107">
        <v>1872015.86</v>
      </c>
      <c r="R423" s="106">
        <v>2</v>
      </c>
      <c r="S423" s="107">
        <v>0</v>
      </c>
      <c r="T423" s="107">
        <v>0</v>
      </c>
      <c r="U423" s="106" t="s">
        <v>739</v>
      </c>
      <c r="V423" s="106" t="s">
        <v>7</v>
      </c>
      <c r="W423" s="106" t="s">
        <v>61</v>
      </c>
      <c r="X423" s="108"/>
      <c r="Y423" s="108">
        <v>0</v>
      </c>
      <c r="Z423" s="108">
        <v>-1872015.86</v>
      </c>
      <c r="AA423" s="109" t="s">
        <v>4448</v>
      </c>
      <c r="AB423" s="109">
        <v>2083</v>
      </c>
      <c r="AC423" s="109" t="s">
        <v>4449</v>
      </c>
      <c r="AD423" s="109" t="s">
        <v>4500</v>
      </c>
      <c r="AE423" s="110" t="s">
        <v>507</v>
      </c>
      <c r="AF423" s="109"/>
      <c r="AG423" s="138" t="s">
        <v>4571</v>
      </c>
      <c r="AH423" s="138">
        <v>36290</v>
      </c>
      <c r="AI423" s="138">
        <v>36357</v>
      </c>
      <c r="AJ423" s="109">
        <v>5185367</v>
      </c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</row>
    <row r="424" spans="1:51" ht="25.5" x14ac:dyDescent="0.25">
      <c r="A424" s="106">
        <v>573</v>
      </c>
      <c r="B424" s="106" t="s">
        <v>1153</v>
      </c>
      <c r="C424" s="106" t="s">
        <v>192</v>
      </c>
      <c r="D424" s="106"/>
      <c r="E424" s="106" t="s">
        <v>540</v>
      </c>
      <c r="F424" s="106"/>
      <c r="G424" s="106"/>
      <c r="H424" s="106" t="s">
        <v>464</v>
      </c>
      <c r="I424" s="106" t="s">
        <v>3323</v>
      </c>
      <c r="J424" s="106" t="s">
        <v>3581</v>
      </c>
      <c r="K424" s="106"/>
      <c r="L424" s="106"/>
      <c r="M424" s="106">
        <v>22535</v>
      </c>
      <c r="N424" s="106" t="s">
        <v>3582</v>
      </c>
      <c r="O424" s="106">
        <v>261.3</v>
      </c>
      <c r="P424" s="107">
        <v>735.9</v>
      </c>
      <c r="Q424" s="107">
        <v>192290.67</v>
      </c>
      <c r="R424" s="106">
        <v>3</v>
      </c>
      <c r="S424" s="107">
        <v>0</v>
      </c>
      <c r="T424" s="107">
        <v>0</v>
      </c>
      <c r="U424" s="106" t="s">
        <v>881</v>
      </c>
      <c r="V424" s="106" t="s">
        <v>7</v>
      </c>
      <c r="W424" s="106" t="s">
        <v>73</v>
      </c>
      <c r="X424" s="108">
        <v>925</v>
      </c>
      <c r="Y424" s="108">
        <v>241702.5</v>
      </c>
      <c r="Z424" s="108">
        <v>49411.829999999987</v>
      </c>
      <c r="AA424" s="109"/>
      <c r="AB424" s="109">
        <v>1049</v>
      </c>
      <c r="AC424" s="109"/>
      <c r="AD424" s="109"/>
      <c r="AE424" s="110" t="s">
        <v>732</v>
      </c>
      <c r="AF424" s="109"/>
      <c r="AG424" s="138" t="s">
        <v>4572</v>
      </c>
      <c r="AH424" s="138">
        <v>36290</v>
      </c>
      <c r="AI424" s="138">
        <v>36354</v>
      </c>
      <c r="AJ424" s="109">
        <v>5185151</v>
      </c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</row>
    <row r="425" spans="1:51" ht="25.5" x14ac:dyDescent="0.25">
      <c r="A425" s="106">
        <v>575</v>
      </c>
      <c r="B425" s="106" t="s">
        <v>1154</v>
      </c>
      <c r="C425" s="106" t="s">
        <v>193</v>
      </c>
      <c r="D425" s="106"/>
      <c r="E425" s="106" t="s">
        <v>540</v>
      </c>
      <c r="F425" s="106"/>
      <c r="G425" s="106"/>
      <c r="H425" s="106" t="s">
        <v>465</v>
      </c>
      <c r="I425" s="106" t="s">
        <v>3323</v>
      </c>
      <c r="J425" s="106" t="s">
        <v>3543</v>
      </c>
      <c r="K425" s="106"/>
      <c r="L425" s="106"/>
      <c r="M425" s="106">
        <v>22616</v>
      </c>
      <c r="N425" s="106" t="s">
        <v>3583</v>
      </c>
      <c r="O425" s="106">
        <v>10109.83</v>
      </c>
      <c r="P425" s="107">
        <v>317.89999999999998</v>
      </c>
      <c r="Q425" s="107">
        <v>3213914.96</v>
      </c>
      <c r="R425" s="106">
        <v>4</v>
      </c>
      <c r="S425" s="107">
        <v>0</v>
      </c>
      <c r="T425" s="107">
        <v>0</v>
      </c>
      <c r="U425" s="106" t="s">
        <v>739</v>
      </c>
      <c r="V425" s="106" t="s">
        <v>7</v>
      </c>
      <c r="W425" s="106" t="s">
        <v>61</v>
      </c>
      <c r="X425" s="108">
        <v>776</v>
      </c>
      <c r="Y425" s="108">
        <v>7845228.0800000001</v>
      </c>
      <c r="Z425" s="108">
        <v>4631313.1229999997</v>
      </c>
      <c r="AA425" s="109"/>
      <c r="AB425" s="109">
        <v>2085</v>
      </c>
      <c r="AC425" s="109"/>
      <c r="AD425" s="109"/>
      <c r="AE425" s="110" t="s">
        <v>507</v>
      </c>
      <c r="AF425" s="109"/>
      <c r="AG425" s="138" t="s">
        <v>4573</v>
      </c>
      <c r="AH425" s="138" t="s">
        <v>4574</v>
      </c>
      <c r="AI425" s="138">
        <v>36291</v>
      </c>
      <c r="AJ425" s="109">
        <v>5195916</v>
      </c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</row>
    <row r="426" spans="1:51" ht="25.5" x14ac:dyDescent="0.25">
      <c r="A426" s="106">
        <v>576</v>
      </c>
      <c r="B426" s="106" t="s">
        <v>1155</v>
      </c>
      <c r="C426" s="106" t="s">
        <v>194</v>
      </c>
      <c r="D426" s="106"/>
      <c r="E426" s="106" t="s">
        <v>540</v>
      </c>
      <c r="F426" s="106"/>
      <c r="G426" s="106"/>
      <c r="H426" s="106" t="s">
        <v>469</v>
      </c>
      <c r="I426" s="106" t="s">
        <v>3323</v>
      </c>
      <c r="J426" s="106" t="s">
        <v>3584</v>
      </c>
      <c r="K426" s="106"/>
      <c r="L426" s="106"/>
      <c r="M426" s="106">
        <v>22100</v>
      </c>
      <c r="N426" s="106" t="s">
        <v>3585</v>
      </c>
      <c r="O426" s="106">
        <v>566.41499999999996</v>
      </c>
      <c r="P426" s="107">
        <v>1234</v>
      </c>
      <c r="Q426" s="107">
        <v>698956.11</v>
      </c>
      <c r="R426" s="106">
        <v>0</v>
      </c>
      <c r="S426" s="107">
        <v>0</v>
      </c>
      <c r="T426" s="107">
        <v>0</v>
      </c>
      <c r="U426" s="106" t="s">
        <v>739</v>
      </c>
      <c r="V426" s="106" t="s">
        <v>7</v>
      </c>
      <c r="W426" s="106" t="s">
        <v>61</v>
      </c>
      <c r="X426" s="108">
        <v>2424</v>
      </c>
      <c r="Y426" s="108">
        <v>1372989.96</v>
      </c>
      <c r="Z426" s="108">
        <v>674033.85</v>
      </c>
      <c r="AA426" s="109"/>
      <c r="AB426" s="109">
        <v>5157</v>
      </c>
      <c r="AC426" s="109"/>
      <c r="AD426" s="109"/>
      <c r="AE426" s="110" t="s">
        <v>507</v>
      </c>
      <c r="AF426" s="109"/>
      <c r="AG426" s="138" t="s">
        <v>4575</v>
      </c>
      <c r="AH426" s="138" t="s">
        <v>4576</v>
      </c>
      <c r="AI426" s="138" t="s">
        <v>4577</v>
      </c>
      <c r="AJ426" s="109">
        <v>5195018</v>
      </c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</row>
    <row r="427" spans="1:51" ht="38.25" x14ac:dyDescent="0.25">
      <c r="A427" s="106">
        <v>577</v>
      </c>
      <c r="B427" s="106" t="s">
        <v>1156</v>
      </c>
      <c r="C427" s="106" t="s">
        <v>194</v>
      </c>
      <c r="D427" s="106" t="s">
        <v>610</v>
      </c>
      <c r="E427" s="106" t="s">
        <v>549</v>
      </c>
      <c r="F427" s="106"/>
      <c r="G427" s="106"/>
      <c r="H427" s="106" t="s">
        <v>469</v>
      </c>
      <c r="I427" s="106" t="s">
        <v>3331</v>
      </c>
      <c r="J427" s="106" t="s">
        <v>3586</v>
      </c>
      <c r="K427" s="106">
        <v>13411</v>
      </c>
      <c r="L427" s="106"/>
      <c r="M427" s="106">
        <v>22100</v>
      </c>
      <c r="N427" s="106" t="s">
        <v>3585</v>
      </c>
      <c r="O427" s="106">
        <v>1459.8019999999999</v>
      </c>
      <c r="P427" s="107">
        <v>1234.2</v>
      </c>
      <c r="Q427" s="107">
        <v>1801687.63</v>
      </c>
      <c r="R427" s="106">
        <v>0</v>
      </c>
      <c r="S427" s="107">
        <v>0</v>
      </c>
      <c r="T427" s="107">
        <v>0</v>
      </c>
      <c r="U427" s="106" t="s">
        <v>739</v>
      </c>
      <c r="V427" s="106" t="s">
        <v>7</v>
      </c>
      <c r="W427" s="106" t="s">
        <v>61</v>
      </c>
      <c r="X427" s="108">
        <v>2154</v>
      </c>
      <c r="Y427" s="108">
        <v>3144413.5079999999</v>
      </c>
      <c r="Z427" s="108">
        <v>1342725.8795999999</v>
      </c>
      <c r="AA427" s="109"/>
      <c r="AB427" s="109">
        <v>5156</v>
      </c>
      <c r="AC427" s="109"/>
      <c r="AD427" s="109"/>
      <c r="AE427" s="110" t="s">
        <v>507</v>
      </c>
      <c r="AF427" s="109" t="s">
        <v>4578</v>
      </c>
      <c r="AG427" s="138" t="s">
        <v>4575</v>
      </c>
      <c r="AH427" s="138" t="s">
        <v>4576</v>
      </c>
      <c r="AI427" s="138" t="s">
        <v>4577</v>
      </c>
      <c r="AJ427" s="109">
        <v>5195018</v>
      </c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</row>
    <row r="428" spans="1:51" x14ac:dyDescent="0.25">
      <c r="A428" s="106">
        <v>578</v>
      </c>
      <c r="B428" s="106" t="s">
        <v>1157</v>
      </c>
      <c r="C428" s="106" t="s">
        <v>195</v>
      </c>
      <c r="D428" s="106"/>
      <c r="E428" s="106" t="s">
        <v>540</v>
      </c>
      <c r="F428" s="106"/>
      <c r="G428" s="106"/>
      <c r="H428" s="106" t="s">
        <v>469</v>
      </c>
      <c r="I428" s="106" t="s">
        <v>3323</v>
      </c>
      <c r="J428" s="106" t="s">
        <v>3587</v>
      </c>
      <c r="K428" s="106">
        <v>15225</v>
      </c>
      <c r="L428" s="106"/>
      <c r="M428" s="106">
        <v>22104</v>
      </c>
      <c r="N428" s="106" t="s">
        <v>195</v>
      </c>
      <c r="O428" s="106">
        <v>244.13</v>
      </c>
      <c r="P428" s="107">
        <v>1210</v>
      </c>
      <c r="Q428" s="107">
        <v>295397.3</v>
      </c>
      <c r="R428" s="106">
        <v>0</v>
      </c>
      <c r="S428" s="107">
        <v>0</v>
      </c>
      <c r="T428" s="107">
        <v>0</v>
      </c>
      <c r="U428" s="106" t="s">
        <v>784</v>
      </c>
      <c r="V428" s="106" t="s">
        <v>7</v>
      </c>
      <c r="W428" s="106" t="s">
        <v>66</v>
      </c>
      <c r="X428" s="108">
        <v>1915</v>
      </c>
      <c r="Y428" s="108">
        <v>467508.95</v>
      </c>
      <c r="Z428" s="108">
        <v>172111.65000000002</v>
      </c>
      <c r="AA428" s="109"/>
      <c r="AB428" s="109">
        <v>5172</v>
      </c>
      <c r="AC428" s="109"/>
      <c r="AD428" s="109"/>
      <c r="AE428" s="110" t="s">
        <v>4451</v>
      </c>
      <c r="AF428" s="109"/>
      <c r="AG428" s="138" t="s">
        <v>4575</v>
      </c>
      <c r="AH428" s="138">
        <v>36414</v>
      </c>
      <c r="AI428" s="138" t="s">
        <v>4579</v>
      </c>
      <c r="AJ428" s="109">
        <v>5202425</v>
      </c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</row>
    <row r="429" spans="1:51" ht="51" x14ac:dyDescent="0.25">
      <c r="A429" s="106">
        <v>579</v>
      </c>
      <c r="B429" s="106" t="s">
        <v>1158</v>
      </c>
      <c r="C429" s="106" t="s">
        <v>195</v>
      </c>
      <c r="D429" s="106"/>
      <c r="E429" s="106" t="s">
        <v>540</v>
      </c>
      <c r="F429" s="106"/>
      <c r="G429" s="106"/>
      <c r="H429" s="106" t="s">
        <v>469</v>
      </c>
      <c r="I429" s="106" t="s">
        <v>3323</v>
      </c>
      <c r="J429" s="106" t="s">
        <v>3588</v>
      </c>
      <c r="K429" s="106"/>
      <c r="L429" s="106"/>
      <c r="M429" s="106">
        <v>22104</v>
      </c>
      <c r="N429" s="106" t="s">
        <v>195</v>
      </c>
      <c r="O429" s="106">
        <v>111.32</v>
      </c>
      <c r="P429" s="107">
        <v>1210</v>
      </c>
      <c r="Q429" s="107">
        <v>134697.20000000001</v>
      </c>
      <c r="R429" s="106">
        <v>0</v>
      </c>
      <c r="S429" s="107">
        <v>0</v>
      </c>
      <c r="T429" s="107">
        <v>0</v>
      </c>
      <c r="U429" s="106" t="s">
        <v>873</v>
      </c>
      <c r="V429" s="106" t="s">
        <v>7</v>
      </c>
      <c r="W429" s="106" t="s">
        <v>71</v>
      </c>
      <c r="X429" s="108"/>
      <c r="Y429" s="108">
        <v>0</v>
      </c>
      <c r="Z429" s="108">
        <v>-134697.19999999998</v>
      </c>
      <c r="AA429" s="109" t="s">
        <v>4448</v>
      </c>
      <c r="AB429" s="109">
        <v>5172</v>
      </c>
      <c r="AC429" s="109" t="s">
        <v>4449</v>
      </c>
      <c r="AD429" s="109" t="s">
        <v>4500</v>
      </c>
      <c r="AE429" s="110" t="s">
        <v>680</v>
      </c>
      <c r="AF429" s="109"/>
      <c r="AG429" s="138" t="s">
        <v>4575</v>
      </c>
      <c r="AH429" s="138">
        <v>36414</v>
      </c>
      <c r="AI429" s="138" t="s">
        <v>4579</v>
      </c>
      <c r="AJ429" s="109">
        <v>5202425</v>
      </c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</row>
    <row r="430" spans="1:51" ht="25.5" x14ac:dyDescent="0.25">
      <c r="A430" s="106">
        <v>580</v>
      </c>
      <c r="B430" s="106" t="s">
        <v>1159</v>
      </c>
      <c r="C430" s="106" t="s">
        <v>196</v>
      </c>
      <c r="D430" s="106" t="s">
        <v>643</v>
      </c>
      <c r="E430" s="106" t="s">
        <v>552</v>
      </c>
      <c r="F430" s="106"/>
      <c r="G430" s="106" t="s">
        <v>714</v>
      </c>
      <c r="H430" s="106" t="s">
        <v>469</v>
      </c>
      <c r="I430" s="106" t="s">
        <v>3324</v>
      </c>
      <c r="J430" s="106" t="s">
        <v>3589</v>
      </c>
      <c r="K430" s="106"/>
      <c r="L430" s="106"/>
      <c r="M430" s="106">
        <v>22104</v>
      </c>
      <c r="N430" s="106" t="s">
        <v>3590</v>
      </c>
      <c r="O430" s="106">
        <v>77610.69</v>
      </c>
      <c r="P430" s="107">
        <v>1448</v>
      </c>
      <c r="Q430" s="107">
        <v>112380279.12</v>
      </c>
      <c r="R430" s="106">
        <v>0</v>
      </c>
      <c r="S430" s="107">
        <v>0</v>
      </c>
      <c r="T430" s="107">
        <v>0</v>
      </c>
      <c r="U430" s="106" t="s">
        <v>881</v>
      </c>
      <c r="V430" s="106" t="s">
        <v>7</v>
      </c>
      <c r="W430" s="106" t="s">
        <v>73</v>
      </c>
      <c r="X430" s="108">
        <v>2950</v>
      </c>
      <c r="Y430" s="108">
        <v>228951535.5</v>
      </c>
      <c r="Z430" s="108">
        <v>116571256.38</v>
      </c>
      <c r="AA430" s="109"/>
      <c r="AB430" s="109" t="s">
        <v>4580</v>
      </c>
      <c r="AC430" s="109"/>
      <c r="AD430" s="109"/>
      <c r="AE430" s="110" t="s">
        <v>732</v>
      </c>
      <c r="AF430" s="109" t="s">
        <v>643</v>
      </c>
      <c r="AG430" s="138" t="s">
        <v>4575</v>
      </c>
      <c r="AH430" s="138">
        <v>36261</v>
      </c>
      <c r="AI430" s="138" t="s">
        <v>4581</v>
      </c>
      <c r="AJ430" s="109">
        <v>5201786</v>
      </c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</row>
    <row r="431" spans="1:51" x14ac:dyDescent="0.25">
      <c r="A431" s="106">
        <v>582</v>
      </c>
      <c r="B431" s="106" t="s">
        <v>1160</v>
      </c>
      <c r="C431" s="106" t="s">
        <v>197</v>
      </c>
      <c r="D431" s="106"/>
      <c r="E431" s="106" t="s">
        <v>540</v>
      </c>
      <c r="F431" s="106"/>
      <c r="G431" s="106"/>
      <c r="H431" s="106" t="s">
        <v>465</v>
      </c>
      <c r="I431" s="106" t="s">
        <v>3323</v>
      </c>
      <c r="J431" s="106" t="s">
        <v>3591</v>
      </c>
      <c r="K431" s="106"/>
      <c r="L431" s="106"/>
      <c r="M431" s="106">
        <v>22606</v>
      </c>
      <c r="N431" s="106" t="s">
        <v>197</v>
      </c>
      <c r="O431" s="106">
        <v>999.27</v>
      </c>
      <c r="P431" s="107">
        <v>443.3</v>
      </c>
      <c r="Q431" s="107">
        <v>442976.39</v>
      </c>
      <c r="R431" s="106">
        <v>0</v>
      </c>
      <c r="S431" s="107">
        <v>0</v>
      </c>
      <c r="T431" s="107">
        <v>0</v>
      </c>
      <c r="U431" s="106" t="s">
        <v>739</v>
      </c>
      <c r="V431" s="106" t="s">
        <v>7</v>
      </c>
      <c r="W431" s="106" t="s">
        <v>61</v>
      </c>
      <c r="X431" s="108">
        <v>969</v>
      </c>
      <c r="Y431" s="108">
        <v>968292.63</v>
      </c>
      <c r="Z431" s="108">
        <v>525316.23900000006</v>
      </c>
      <c r="AA431" s="109"/>
      <c r="AB431" s="109">
        <v>2013</v>
      </c>
      <c r="AC431" s="109"/>
      <c r="AD431" s="109"/>
      <c r="AE431" s="110" t="s">
        <v>507</v>
      </c>
      <c r="AF431" s="109"/>
      <c r="AG431" s="138" t="s">
        <v>4582</v>
      </c>
      <c r="AH431" s="138" t="s">
        <v>4574</v>
      </c>
      <c r="AI431" s="138" t="s">
        <v>4583</v>
      </c>
      <c r="AJ431" s="109">
        <v>5197418</v>
      </c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</row>
    <row r="432" spans="1:51" x14ac:dyDescent="0.25">
      <c r="A432" s="106">
        <v>583</v>
      </c>
      <c r="B432" s="106" t="s">
        <v>1161</v>
      </c>
      <c r="C432" s="106" t="s">
        <v>198</v>
      </c>
      <c r="D432" s="106"/>
      <c r="E432" s="106" t="s">
        <v>540</v>
      </c>
      <c r="F432" s="106"/>
      <c r="G432" s="106"/>
      <c r="H432" s="106" t="s">
        <v>468</v>
      </c>
      <c r="I432" s="106" t="s">
        <v>3328</v>
      </c>
      <c r="J432" s="106" t="s">
        <v>3592</v>
      </c>
      <c r="K432" s="106"/>
      <c r="L432" s="106"/>
      <c r="M432" s="106">
        <v>22460</v>
      </c>
      <c r="N432" s="106" t="s">
        <v>3593</v>
      </c>
      <c r="O432" s="106">
        <v>476.69</v>
      </c>
      <c r="P432" s="107">
        <v>474.1</v>
      </c>
      <c r="Q432" s="107">
        <v>225998.73</v>
      </c>
      <c r="R432" s="106">
        <v>0</v>
      </c>
      <c r="S432" s="107">
        <v>0</v>
      </c>
      <c r="T432" s="107">
        <v>0</v>
      </c>
      <c r="U432" s="106" t="s">
        <v>739</v>
      </c>
      <c r="V432" s="106" t="s">
        <v>7</v>
      </c>
      <c r="W432" s="106" t="s">
        <v>61</v>
      </c>
      <c r="X432" s="108">
        <v>822</v>
      </c>
      <c r="Y432" s="108">
        <v>391839.18</v>
      </c>
      <c r="Z432" s="108">
        <v>165840.45099999997</v>
      </c>
      <c r="AA432" s="109"/>
      <c r="AB432" s="109">
        <v>4073</v>
      </c>
      <c r="AC432" s="109"/>
      <c r="AD432" s="109"/>
      <c r="AE432" s="110" t="s">
        <v>507</v>
      </c>
      <c r="AF432" s="109"/>
      <c r="AG432" s="138" t="s">
        <v>4575</v>
      </c>
      <c r="AH432" s="138">
        <v>36383</v>
      </c>
      <c r="AI432" s="138" t="s">
        <v>4584</v>
      </c>
      <c r="AJ432" s="109">
        <v>5212832</v>
      </c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</row>
    <row r="433" spans="1:51" ht="25.5" x14ac:dyDescent="0.25">
      <c r="A433" s="106">
        <v>584</v>
      </c>
      <c r="B433" s="106" t="s">
        <v>1162</v>
      </c>
      <c r="C433" s="106" t="s">
        <v>198</v>
      </c>
      <c r="D433" s="106"/>
      <c r="E433" s="106" t="s">
        <v>540</v>
      </c>
      <c r="F433" s="106"/>
      <c r="G433" s="106"/>
      <c r="H433" s="106" t="s">
        <v>468</v>
      </c>
      <c r="I433" s="106" t="s">
        <v>3328</v>
      </c>
      <c r="J433" s="106" t="s">
        <v>3592</v>
      </c>
      <c r="K433" s="106"/>
      <c r="L433" s="106"/>
      <c r="M433" s="106">
        <v>22465</v>
      </c>
      <c r="N433" s="106" t="s">
        <v>3593</v>
      </c>
      <c r="O433" s="106">
        <v>403.81</v>
      </c>
      <c r="P433" s="107">
        <v>474.1</v>
      </c>
      <c r="Q433" s="107">
        <v>191446.32</v>
      </c>
      <c r="R433" s="106">
        <v>0</v>
      </c>
      <c r="S433" s="107">
        <v>0</v>
      </c>
      <c r="T433" s="107">
        <v>0</v>
      </c>
      <c r="U433" s="106" t="s">
        <v>873</v>
      </c>
      <c r="V433" s="106" t="s">
        <v>7</v>
      </c>
      <c r="W433" s="106" t="s">
        <v>71</v>
      </c>
      <c r="X433" s="108">
        <v>822</v>
      </c>
      <c r="Y433" s="108">
        <v>331931.82</v>
      </c>
      <c r="Z433" s="108">
        <v>140485.49900000001</v>
      </c>
      <c r="AA433" s="109"/>
      <c r="AB433" s="109">
        <v>4073</v>
      </c>
      <c r="AC433" s="109"/>
      <c r="AD433" s="109"/>
      <c r="AE433" s="110" t="s">
        <v>680</v>
      </c>
      <c r="AF433" s="109"/>
      <c r="AG433" s="138" t="s">
        <v>4575</v>
      </c>
      <c r="AH433" s="138">
        <v>36383</v>
      </c>
      <c r="AI433" s="138" t="s">
        <v>4584</v>
      </c>
      <c r="AJ433" s="109">
        <v>5212832</v>
      </c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</row>
    <row r="434" spans="1:51" ht="38.25" x14ac:dyDescent="0.25">
      <c r="A434" s="106">
        <v>585</v>
      </c>
      <c r="B434" s="106" t="s">
        <v>1163</v>
      </c>
      <c r="C434" s="106" t="s">
        <v>199</v>
      </c>
      <c r="D434" s="106"/>
      <c r="E434" s="106" t="s">
        <v>560</v>
      </c>
      <c r="F434" s="106"/>
      <c r="G434" s="106" t="s">
        <v>711</v>
      </c>
      <c r="H434" s="106" t="s">
        <v>467</v>
      </c>
      <c r="I434" s="106" t="s">
        <v>3323</v>
      </c>
      <c r="J434" s="106" t="s">
        <v>3594</v>
      </c>
      <c r="K434" s="106">
        <v>22397</v>
      </c>
      <c r="L434" s="106"/>
      <c r="M434" s="106">
        <v>22204</v>
      </c>
      <c r="N434" s="106" t="s">
        <v>199</v>
      </c>
      <c r="O434" s="106">
        <v>1202.18</v>
      </c>
      <c r="P434" s="107">
        <v>1271</v>
      </c>
      <c r="Q434" s="107">
        <v>1527970.78</v>
      </c>
      <c r="R434" s="106">
        <v>0</v>
      </c>
      <c r="S434" s="107">
        <v>0</v>
      </c>
      <c r="T434" s="107">
        <v>0</v>
      </c>
      <c r="U434" s="106" t="s">
        <v>873</v>
      </c>
      <c r="V434" s="106" t="s">
        <v>7</v>
      </c>
      <c r="W434" s="106" t="s">
        <v>71</v>
      </c>
      <c r="X434" s="108">
        <v>1877</v>
      </c>
      <c r="Y434" s="108">
        <v>2256491.8600000003</v>
      </c>
      <c r="Z434" s="108">
        <v>728521.08000000031</v>
      </c>
      <c r="AA434" s="109"/>
      <c r="AB434" s="109" t="s">
        <v>4585</v>
      </c>
      <c r="AC434" s="109"/>
      <c r="AD434" s="109"/>
      <c r="AE434" s="110" t="s">
        <v>4440</v>
      </c>
      <c r="AF434" s="109"/>
      <c r="AG434" s="138" t="s">
        <v>4586</v>
      </c>
      <c r="AH434" s="138" t="s">
        <v>4587</v>
      </c>
      <c r="AI434" s="138" t="s">
        <v>4584</v>
      </c>
      <c r="AJ434" s="109">
        <v>5212862</v>
      </c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</row>
    <row r="435" spans="1:51" x14ac:dyDescent="0.25">
      <c r="A435" s="106">
        <v>587</v>
      </c>
      <c r="B435" s="106" t="s">
        <v>1164</v>
      </c>
      <c r="C435" s="106" t="s">
        <v>199</v>
      </c>
      <c r="D435" s="106"/>
      <c r="E435" s="106" t="s">
        <v>540</v>
      </c>
      <c r="F435" s="106"/>
      <c r="G435" s="106"/>
      <c r="H435" s="106" t="s">
        <v>467</v>
      </c>
      <c r="I435" s="106" t="s">
        <v>3323</v>
      </c>
      <c r="J435" s="106" t="s">
        <v>3595</v>
      </c>
      <c r="K435" s="106">
        <v>22450</v>
      </c>
      <c r="L435" s="106"/>
      <c r="M435" s="106">
        <v>22204</v>
      </c>
      <c r="N435" s="106" t="s">
        <v>199</v>
      </c>
      <c r="O435" s="106">
        <v>7612.65</v>
      </c>
      <c r="P435" s="107">
        <v>635.79999999999995</v>
      </c>
      <c r="Q435" s="107">
        <v>4840122.87</v>
      </c>
      <c r="R435" s="106">
        <v>0</v>
      </c>
      <c r="S435" s="107">
        <v>0</v>
      </c>
      <c r="T435" s="107">
        <v>0</v>
      </c>
      <c r="U435" s="106" t="s">
        <v>881</v>
      </c>
      <c r="V435" s="106" t="s">
        <v>7</v>
      </c>
      <c r="W435" s="106" t="s">
        <v>73</v>
      </c>
      <c r="X435" s="108">
        <v>1312</v>
      </c>
      <c r="Y435" s="108">
        <v>9987796.7999999989</v>
      </c>
      <c r="Z435" s="108">
        <v>5147673.93</v>
      </c>
      <c r="AA435" s="109"/>
      <c r="AB435" s="109">
        <v>6024</v>
      </c>
      <c r="AC435" s="109"/>
      <c r="AD435" s="109"/>
      <c r="AE435" s="110" t="s">
        <v>732</v>
      </c>
      <c r="AF435" s="109"/>
      <c r="AG435" s="138" t="s">
        <v>4586</v>
      </c>
      <c r="AH435" s="138" t="s">
        <v>4587</v>
      </c>
      <c r="AI435" s="138" t="s">
        <v>4584</v>
      </c>
      <c r="AJ435" s="109">
        <v>5212862</v>
      </c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</row>
    <row r="436" spans="1:51" x14ac:dyDescent="0.25">
      <c r="A436" s="106">
        <v>588</v>
      </c>
      <c r="B436" s="106" t="s">
        <v>1165</v>
      </c>
      <c r="C436" s="106" t="s">
        <v>199</v>
      </c>
      <c r="D436" s="106"/>
      <c r="E436" s="106" t="s">
        <v>540</v>
      </c>
      <c r="F436" s="106"/>
      <c r="G436" s="106"/>
      <c r="H436" s="106" t="s">
        <v>467</v>
      </c>
      <c r="I436" s="106" t="s">
        <v>3323</v>
      </c>
      <c r="J436" s="106" t="s">
        <v>3596</v>
      </c>
      <c r="K436" s="106"/>
      <c r="L436" s="106"/>
      <c r="M436" s="106">
        <v>22204</v>
      </c>
      <c r="N436" s="106" t="s">
        <v>199</v>
      </c>
      <c r="O436" s="106">
        <v>10360.27</v>
      </c>
      <c r="P436" s="107">
        <v>635.79999999999995</v>
      </c>
      <c r="Q436" s="107">
        <v>6587059.6699999999</v>
      </c>
      <c r="R436" s="106">
        <v>0</v>
      </c>
      <c r="S436" s="107">
        <v>0</v>
      </c>
      <c r="T436" s="107">
        <v>0</v>
      </c>
      <c r="U436" s="106" t="s">
        <v>739</v>
      </c>
      <c r="V436" s="106" t="s">
        <v>7</v>
      </c>
      <c r="W436" s="106" t="s">
        <v>61</v>
      </c>
      <c r="X436" s="108">
        <v>1312</v>
      </c>
      <c r="Y436" s="108">
        <v>13592674.24</v>
      </c>
      <c r="Z436" s="108">
        <v>7005614.574</v>
      </c>
      <c r="AA436" s="109"/>
      <c r="AB436" s="109">
        <v>6024</v>
      </c>
      <c r="AC436" s="109"/>
      <c r="AD436" s="109"/>
      <c r="AE436" s="110" t="s">
        <v>507</v>
      </c>
      <c r="AF436" s="109"/>
      <c r="AG436" s="138" t="s">
        <v>4586</v>
      </c>
      <c r="AH436" s="138" t="s">
        <v>4587</v>
      </c>
      <c r="AI436" s="138" t="s">
        <v>4584</v>
      </c>
      <c r="AJ436" s="109">
        <v>5212862</v>
      </c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</row>
    <row r="437" spans="1:51" ht="25.5" x14ac:dyDescent="0.25">
      <c r="A437" s="106">
        <v>590</v>
      </c>
      <c r="B437" s="106" t="s">
        <v>1166</v>
      </c>
      <c r="C437" s="106" t="s">
        <v>200</v>
      </c>
      <c r="D437" s="106"/>
      <c r="E437" s="106" t="s">
        <v>540</v>
      </c>
      <c r="F437" s="106"/>
      <c r="G437" s="106"/>
      <c r="H437" s="106" t="s">
        <v>469</v>
      </c>
      <c r="I437" s="106" t="s">
        <v>3325</v>
      </c>
      <c r="J437" s="106" t="s">
        <v>3447</v>
      </c>
      <c r="K437" s="106"/>
      <c r="L437" s="106"/>
      <c r="M437" s="106">
        <v>22226</v>
      </c>
      <c r="N437" s="106" t="s">
        <v>3597</v>
      </c>
      <c r="O437" s="106">
        <v>7262.8109999999997</v>
      </c>
      <c r="P437" s="107">
        <v>922.9</v>
      </c>
      <c r="Q437" s="107">
        <v>6702848.2699999996</v>
      </c>
      <c r="R437" s="106">
        <v>0</v>
      </c>
      <c r="S437" s="107">
        <v>0</v>
      </c>
      <c r="T437" s="107">
        <v>0</v>
      </c>
      <c r="U437" s="106" t="s">
        <v>739</v>
      </c>
      <c r="V437" s="106" t="s">
        <v>7</v>
      </c>
      <c r="W437" s="106" t="s">
        <v>61</v>
      </c>
      <c r="X437" s="108">
        <v>2052</v>
      </c>
      <c r="Y437" s="108">
        <v>14903288.172</v>
      </c>
      <c r="Z437" s="108">
        <v>8200439.9001000011</v>
      </c>
      <c r="AA437" s="109"/>
      <c r="AB437" s="109">
        <v>5030</v>
      </c>
      <c r="AC437" s="109"/>
      <c r="AD437" s="109"/>
      <c r="AE437" s="110" t="s">
        <v>507</v>
      </c>
      <c r="AF437" s="109"/>
      <c r="AG437" s="138" t="s">
        <v>4575</v>
      </c>
      <c r="AH437" s="138">
        <v>36505</v>
      </c>
      <c r="AI437" s="138" t="s">
        <v>4588</v>
      </c>
      <c r="AJ437" s="109">
        <v>5212811</v>
      </c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</row>
    <row r="438" spans="1:51" ht="25.5" x14ac:dyDescent="0.25">
      <c r="A438" s="106">
        <v>591</v>
      </c>
      <c r="B438" s="106" t="s">
        <v>1167</v>
      </c>
      <c r="C438" s="106" t="s">
        <v>200</v>
      </c>
      <c r="D438" s="106"/>
      <c r="E438" s="106" t="s">
        <v>540</v>
      </c>
      <c r="F438" s="106"/>
      <c r="G438" s="106"/>
      <c r="H438" s="106" t="s">
        <v>469</v>
      </c>
      <c r="I438" s="106" t="s">
        <v>3323</v>
      </c>
      <c r="J438" s="106" t="s">
        <v>3434</v>
      </c>
      <c r="K438" s="106"/>
      <c r="L438" s="106"/>
      <c r="M438" s="106">
        <v>22226</v>
      </c>
      <c r="N438" s="106" t="s">
        <v>3597</v>
      </c>
      <c r="O438" s="106">
        <v>1392.0119999999999</v>
      </c>
      <c r="P438" s="107">
        <v>922.9</v>
      </c>
      <c r="Q438" s="107">
        <v>1284687.8700000001</v>
      </c>
      <c r="R438" s="106">
        <v>0</v>
      </c>
      <c r="S438" s="107">
        <v>0</v>
      </c>
      <c r="T438" s="107">
        <v>0</v>
      </c>
      <c r="U438" s="106" t="s">
        <v>739</v>
      </c>
      <c r="V438" s="106" t="s">
        <v>7</v>
      </c>
      <c r="W438" s="106" t="s">
        <v>61</v>
      </c>
      <c r="X438" s="108">
        <v>2052</v>
      </c>
      <c r="Y438" s="108">
        <v>2856408.6239999998</v>
      </c>
      <c r="Z438" s="108">
        <v>1571720.7492</v>
      </c>
      <c r="AA438" s="109"/>
      <c r="AB438" s="109">
        <v>5030</v>
      </c>
      <c r="AC438" s="109"/>
      <c r="AD438" s="109"/>
      <c r="AE438" s="110" t="s">
        <v>507</v>
      </c>
      <c r="AF438" s="109"/>
      <c r="AG438" s="138" t="s">
        <v>4575</v>
      </c>
      <c r="AH438" s="138">
        <v>36505</v>
      </c>
      <c r="AI438" s="138" t="s">
        <v>4588</v>
      </c>
      <c r="AJ438" s="109">
        <v>5212811</v>
      </c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</row>
    <row r="439" spans="1:51" ht="25.5" x14ac:dyDescent="0.25">
      <c r="A439" s="106">
        <v>592</v>
      </c>
      <c r="B439" s="106" t="s">
        <v>1168</v>
      </c>
      <c r="C439" s="106" t="s">
        <v>200</v>
      </c>
      <c r="D439" s="106"/>
      <c r="E439" s="106" t="s">
        <v>540</v>
      </c>
      <c r="F439" s="106"/>
      <c r="G439" s="106"/>
      <c r="H439" s="106" t="s">
        <v>469</v>
      </c>
      <c r="I439" s="106" t="s">
        <v>3323</v>
      </c>
      <c r="J439" s="106" t="s">
        <v>3434</v>
      </c>
      <c r="K439" s="106"/>
      <c r="L439" s="106"/>
      <c r="M439" s="106">
        <v>22226</v>
      </c>
      <c r="N439" s="106" t="s">
        <v>3597</v>
      </c>
      <c r="O439" s="106">
        <v>5882.5219999999999</v>
      </c>
      <c r="P439" s="107">
        <v>922.9</v>
      </c>
      <c r="Q439" s="107">
        <v>5428979.5499999998</v>
      </c>
      <c r="R439" s="106">
        <v>0</v>
      </c>
      <c r="S439" s="107">
        <v>0</v>
      </c>
      <c r="T439" s="107">
        <v>0</v>
      </c>
      <c r="U439" s="106" t="s">
        <v>739</v>
      </c>
      <c r="V439" s="106" t="s">
        <v>7</v>
      </c>
      <c r="W439" s="106" t="s">
        <v>61</v>
      </c>
      <c r="X439" s="108">
        <v>2052</v>
      </c>
      <c r="Y439" s="108">
        <v>12070935.143999999</v>
      </c>
      <c r="Z439" s="108">
        <v>6641955.5901999995</v>
      </c>
      <c r="AA439" s="109"/>
      <c r="AB439" s="109">
        <v>5030</v>
      </c>
      <c r="AC439" s="109"/>
      <c r="AD439" s="109"/>
      <c r="AE439" s="110" t="s">
        <v>507</v>
      </c>
      <c r="AF439" s="109"/>
      <c r="AG439" s="138" t="s">
        <v>4575</v>
      </c>
      <c r="AH439" s="138">
        <v>36505</v>
      </c>
      <c r="AI439" s="138" t="s">
        <v>4588</v>
      </c>
      <c r="AJ439" s="109">
        <v>5212811</v>
      </c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</row>
    <row r="440" spans="1:51" ht="25.5" x14ac:dyDescent="0.25">
      <c r="A440" s="106">
        <v>593</v>
      </c>
      <c r="B440" s="106" t="s">
        <v>1169</v>
      </c>
      <c r="C440" s="106" t="s">
        <v>200</v>
      </c>
      <c r="D440" s="106"/>
      <c r="E440" s="106" t="s">
        <v>540</v>
      </c>
      <c r="F440" s="106"/>
      <c r="G440" s="106"/>
      <c r="H440" s="106" t="s">
        <v>469</v>
      </c>
      <c r="I440" s="106" t="s">
        <v>3330</v>
      </c>
      <c r="J440" s="106" t="s">
        <v>3538</v>
      </c>
      <c r="K440" s="106"/>
      <c r="L440" s="106"/>
      <c r="M440" s="106">
        <v>22226</v>
      </c>
      <c r="N440" s="106" t="s">
        <v>3597</v>
      </c>
      <c r="O440" s="106">
        <v>6132.5140000000001</v>
      </c>
      <c r="P440" s="107">
        <v>922.9</v>
      </c>
      <c r="Q440" s="107">
        <v>5659697.1699999999</v>
      </c>
      <c r="R440" s="106">
        <v>0</v>
      </c>
      <c r="S440" s="107">
        <v>0</v>
      </c>
      <c r="T440" s="107">
        <v>0</v>
      </c>
      <c r="U440" s="106" t="s">
        <v>739</v>
      </c>
      <c r="V440" s="106" t="s">
        <v>7</v>
      </c>
      <c r="W440" s="106" t="s">
        <v>61</v>
      </c>
      <c r="X440" s="108">
        <v>2052</v>
      </c>
      <c r="Y440" s="108">
        <v>12583918.728</v>
      </c>
      <c r="Z440" s="108">
        <v>6924221.5574000003</v>
      </c>
      <c r="AA440" s="109"/>
      <c r="AB440" s="109">
        <v>5030</v>
      </c>
      <c r="AC440" s="109"/>
      <c r="AD440" s="109"/>
      <c r="AE440" s="110" t="s">
        <v>507</v>
      </c>
      <c r="AF440" s="109"/>
      <c r="AG440" s="138" t="s">
        <v>4575</v>
      </c>
      <c r="AH440" s="138">
        <v>36505</v>
      </c>
      <c r="AI440" s="138" t="s">
        <v>4588</v>
      </c>
      <c r="AJ440" s="109">
        <v>5212811</v>
      </c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</row>
    <row r="441" spans="1:51" ht="102" x14ac:dyDescent="0.25">
      <c r="A441" s="106">
        <v>594</v>
      </c>
      <c r="B441" s="106" t="s">
        <v>1170</v>
      </c>
      <c r="C441" s="106" t="s">
        <v>201</v>
      </c>
      <c r="D441" s="106"/>
      <c r="E441" s="106" t="s">
        <v>540</v>
      </c>
      <c r="F441" s="106"/>
      <c r="G441" s="106"/>
      <c r="H441" s="106" t="s">
        <v>472</v>
      </c>
      <c r="I441" s="106" t="s">
        <v>3330</v>
      </c>
      <c r="J441" s="106" t="s">
        <v>3538</v>
      </c>
      <c r="K441" s="106"/>
      <c r="L441" s="106"/>
      <c r="M441" s="106">
        <v>22034</v>
      </c>
      <c r="N441" s="106" t="s">
        <v>3598</v>
      </c>
      <c r="O441" s="106">
        <v>1809.78</v>
      </c>
      <c r="P441" s="107">
        <v>1034.8800000000001</v>
      </c>
      <c r="Q441" s="107">
        <v>1872905.13</v>
      </c>
      <c r="R441" s="106">
        <v>0</v>
      </c>
      <c r="S441" s="107">
        <v>0</v>
      </c>
      <c r="T441" s="107">
        <v>0</v>
      </c>
      <c r="U441" s="106" t="s">
        <v>743</v>
      </c>
      <c r="V441" s="106" t="s">
        <v>7</v>
      </c>
      <c r="W441" s="106" t="s">
        <v>63</v>
      </c>
      <c r="X441" s="108"/>
      <c r="Y441" s="108">
        <v>0</v>
      </c>
      <c r="Z441" s="108"/>
      <c r="AA441" s="109" t="s">
        <v>4435</v>
      </c>
      <c r="AB441" s="109" t="s">
        <v>4589</v>
      </c>
      <c r="AC441" s="109" t="s">
        <v>4490</v>
      </c>
      <c r="AD441" s="109" t="s">
        <v>4490</v>
      </c>
      <c r="AE441" s="110" t="s">
        <v>4436</v>
      </c>
      <c r="AF441" s="109"/>
      <c r="AG441" s="138">
        <v>34089</v>
      </c>
      <c r="AH441" s="138">
        <v>36371</v>
      </c>
      <c r="AI441" s="138">
        <v>36411</v>
      </c>
      <c r="AJ441" s="109">
        <v>5190744</v>
      </c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</row>
    <row r="442" spans="1:51" x14ac:dyDescent="0.25">
      <c r="A442" s="106">
        <v>595</v>
      </c>
      <c r="B442" s="106" t="s">
        <v>1171</v>
      </c>
      <c r="C442" s="106" t="s">
        <v>202</v>
      </c>
      <c r="D442" s="106"/>
      <c r="E442" s="106" t="s">
        <v>540</v>
      </c>
      <c r="F442" s="106"/>
      <c r="G442" s="106"/>
      <c r="H442" s="106" t="s">
        <v>469</v>
      </c>
      <c r="I442" s="106" t="s">
        <v>3323</v>
      </c>
      <c r="J442" s="106" t="s">
        <v>3599</v>
      </c>
      <c r="K442" s="106">
        <v>12182</v>
      </c>
      <c r="L442" s="106"/>
      <c r="M442" s="106">
        <v>22100</v>
      </c>
      <c r="N442" s="106" t="s">
        <v>3600</v>
      </c>
      <c r="O442" s="106">
        <v>392.92</v>
      </c>
      <c r="P442" s="107">
        <v>1409.1</v>
      </c>
      <c r="Q442" s="107">
        <v>553663.56999999995</v>
      </c>
      <c r="R442" s="106">
        <v>0</v>
      </c>
      <c r="S442" s="107">
        <v>0</v>
      </c>
      <c r="T442" s="107">
        <v>0</v>
      </c>
      <c r="U442" s="106" t="s">
        <v>739</v>
      </c>
      <c r="V442" s="106" t="s">
        <v>7</v>
      </c>
      <c r="W442" s="106" t="s">
        <v>61</v>
      </c>
      <c r="X442" s="108">
        <v>2424</v>
      </c>
      <c r="Y442" s="108">
        <v>952438.08000000007</v>
      </c>
      <c r="Z442" s="108">
        <v>398774.50800000003</v>
      </c>
      <c r="AA442" s="109"/>
      <c r="AB442" s="109" t="s">
        <v>4494</v>
      </c>
      <c r="AC442" s="109"/>
      <c r="AD442" s="109"/>
      <c r="AE442" s="110" t="s">
        <v>507</v>
      </c>
      <c r="AF442" s="109"/>
      <c r="AG442" s="138" t="s">
        <v>4575</v>
      </c>
      <c r="AH442" s="138">
        <v>36261</v>
      </c>
      <c r="AI442" s="138">
        <v>36866</v>
      </c>
      <c r="AJ442" s="109">
        <v>5216898</v>
      </c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</row>
    <row r="443" spans="1:51" ht="25.5" x14ac:dyDescent="0.25">
      <c r="A443" s="106">
        <v>597</v>
      </c>
      <c r="B443" s="106" t="s">
        <v>1172</v>
      </c>
      <c r="C443" s="106" t="s">
        <v>203</v>
      </c>
      <c r="D443" s="106"/>
      <c r="E443" s="106" t="s">
        <v>540</v>
      </c>
      <c r="F443" s="106"/>
      <c r="G443" s="106"/>
      <c r="H443" s="106" t="s">
        <v>468</v>
      </c>
      <c r="I443" s="106" t="s">
        <v>3325</v>
      </c>
      <c r="J443" s="106" t="s">
        <v>3601</v>
      </c>
      <c r="K443" s="106">
        <v>2402</v>
      </c>
      <c r="L443" s="106"/>
      <c r="M443" s="106">
        <v>22450</v>
      </c>
      <c r="N443" s="106" t="s">
        <v>249</v>
      </c>
      <c r="O443" s="106">
        <v>374.18</v>
      </c>
      <c r="P443" s="107">
        <v>548.9</v>
      </c>
      <c r="Q443" s="107">
        <v>205387.4</v>
      </c>
      <c r="R443" s="106">
        <v>0</v>
      </c>
      <c r="S443" s="107">
        <v>0</v>
      </c>
      <c r="T443" s="107">
        <v>0</v>
      </c>
      <c r="U443" s="106" t="s">
        <v>873</v>
      </c>
      <c r="V443" s="106" t="s">
        <v>7</v>
      </c>
      <c r="W443" s="106" t="s">
        <v>71</v>
      </c>
      <c r="X443" s="108">
        <v>953</v>
      </c>
      <c r="Y443" s="108">
        <v>356593.54</v>
      </c>
      <c r="Z443" s="108">
        <v>151206.13799999998</v>
      </c>
      <c r="AA443" s="109"/>
      <c r="AB443" s="109">
        <v>4064</v>
      </c>
      <c r="AC443" s="109"/>
      <c r="AD443" s="109"/>
      <c r="AE443" s="110" t="s">
        <v>4447</v>
      </c>
      <c r="AF443" s="109"/>
      <c r="AG443" s="138" t="s">
        <v>4590</v>
      </c>
      <c r="AH443" s="138" t="s">
        <v>4591</v>
      </c>
      <c r="AI443" s="138" t="s">
        <v>4592</v>
      </c>
      <c r="AJ443" s="109">
        <v>5217073</v>
      </c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</row>
    <row r="444" spans="1:51" ht="25.5" x14ac:dyDescent="0.25">
      <c r="A444" s="106">
        <v>598</v>
      </c>
      <c r="B444" s="106" t="s">
        <v>1173</v>
      </c>
      <c r="C444" s="106" t="s">
        <v>204</v>
      </c>
      <c r="D444" s="106" t="s">
        <v>644</v>
      </c>
      <c r="E444" s="106" t="s">
        <v>569</v>
      </c>
      <c r="F444" s="106"/>
      <c r="G444" s="106"/>
      <c r="H444" s="106" t="s">
        <v>468</v>
      </c>
      <c r="I444" s="106" t="s">
        <v>3325</v>
      </c>
      <c r="J444" s="106" t="s">
        <v>3602</v>
      </c>
      <c r="K444" s="106"/>
      <c r="L444" s="106"/>
      <c r="M444" s="106">
        <v>22430</v>
      </c>
      <c r="N444" s="106" t="s">
        <v>3603</v>
      </c>
      <c r="O444" s="106">
        <v>2765</v>
      </c>
      <c r="P444" s="107">
        <v>997.7</v>
      </c>
      <c r="Q444" s="107">
        <v>2758640.5</v>
      </c>
      <c r="R444" s="106">
        <v>0</v>
      </c>
      <c r="S444" s="107">
        <v>0</v>
      </c>
      <c r="T444" s="107">
        <v>0</v>
      </c>
      <c r="U444" s="106" t="s">
        <v>739</v>
      </c>
      <c r="V444" s="106" t="s">
        <v>7</v>
      </c>
      <c r="W444" s="106" t="s">
        <v>61</v>
      </c>
      <c r="X444" s="108">
        <v>1519</v>
      </c>
      <c r="Y444" s="108">
        <v>4200035</v>
      </c>
      <c r="Z444" s="108">
        <v>1441394.5</v>
      </c>
      <c r="AA444" s="109"/>
      <c r="AB444" s="109">
        <v>4082</v>
      </c>
      <c r="AC444" s="109"/>
      <c r="AD444" s="109"/>
      <c r="AE444" s="110" t="s">
        <v>507</v>
      </c>
      <c r="AF444" s="109"/>
      <c r="AG444" s="138" t="s">
        <v>4590</v>
      </c>
      <c r="AH444" s="138" t="s">
        <v>4593</v>
      </c>
      <c r="AI444" s="138">
        <v>36744</v>
      </c>
      <c r="AJ444" s="109">
        <v>5216655</v>
      </c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</row>
    <row r="445" spans="1:51" ht="25.5" x14ac:dyDescent="0.25">
      <c r="A445" s="106">
        <v>599</v>
      </c>
      <c r="B445" s="106" t="s">
        <v>1174</v>
      </c>
      <c r="C445" s="106" t="s">
        <v>205</v>
      </c>
      <c r="D445" s="106" t="s">
        <v>644</v>
      </c>
      <c r="E445" s="106" t="s">
        <v>569</v>
      </c>
      <c r="F445" s="106"/>
      <c r="G445" s="106"/>
      <c r="H445" s="106" t="s">
        <v>468</v>
      </c>
      <c r="I445" s="106" t="s">
        <v>3325</v>
      </c>
      <c r="J445" s="106" t="s">
        <v>3602</v>
      </c>
      <c r="K445" s="106"/>
      <c r="L445" s="106"/>
      <c r="M445" s="106">
        <v>22430</v>
      </c>
      <c r="N445" s="106" t="s">
        <v>3604</v>
      </c>
      <c r="O445" s="106">
        <v>3931.4319999999998</v>
      </c>
      <c r="P445" s="107">
        <v>997.7</v>
      </c>
      <c r="Q445" s="107">
        <v>3922389.71</v>
      </c>
      <c r="R445" s="106">
        <v>0</v>
      </c>
      <c r="S445" s="107">
        <v>0</v>
      </c>
      <c r="T445" s="107">
        <v>0</v>
      </c>
      <c r="U445" s="106" t="s">
        <v>739</v>
      </c>
      <c r="V445" s="106" t="s">
        <v>7</v>
      </c>
      <c r="W445" s="106" t="s">
        <v>61</v>
      </c>
      <c r="X445" s="108">
        <v>1519</v>
      </c>
      <c r="Y445" s="108">
        <v>5971845.2079999996</v>
      </c>
      <c r="Z445" s="108">
        <v>2049455.5015999996</v>
      </c>
      <c r="AA445" s="109"/>
      <c r="AB445" s="109">
        <v>4082</v>
      </c>
      <c r="AC445" s="109"/>
      <c r="AD445" s="109"/>
      <c r="AE445" s="110" t="s">
        <v>507</v>
      </c>
      <c r="AF445" s="109"/>
      <c r="AG445" s="138" t="s">
        <v>4590</v>
      </c>
      <c r="AH445" s="138" t="s">
        <v>4593</v>
      </c>
      <c r="AI445" s="138">
        <v>36744</v>
      </c>
      <c r="AJ445" s="109">
        <v>5216655</v>
      </c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</row>
    <row r="446" spans="1:51" ht="25.5" x14ac:dyDescent="0.25">
      <c r="A446" s="106">
        <v>600</v>
      </c>
      <c r="B446" s="106" t="s">
        <v>1175</v>
      </c>
      <c r="C446" s="106" t="s">
        <v>206</v>
      </c>
      <c r="D446" s="106" t="s">
        <v>644</v>
      </c>
      <c r="E446" s="106" t="s">
        <v>569</v>
      </c>
      <c r="F446" s="106"/>
      <c r="G446" s="106"/>
      <c r="H446" s="106" t="s">
        <v>468</v>
      </c>
      <c r="I446" s="106" t="s">
        <v>3325</v>
      </c>
      <c r="J446" s="106" t="s">
        <v>3605</v>
      </c>
      <c r="K446" s="106"/>
      <c r="L446" s="106"/>
      <c r="M446" s="106">
        <v>22457</v>
      </c>
      <c r="N446" s="106" t="s">
        <v>3606</v>
      </c>
      <c r="O446" s="106">
        <v>229688.55</v>
      </c>
      <c r="P446" s="107">
        <v>518</v>
      </c>
      <c r="Q446" s="107">
        <v>118978668.90000001</v>
      </c>
      <c r="R446" s="106">
        <v>0</v>
      </c>
      <c r="S446" s="107">
        <v>0</v>
      </c>
      <c r="T446" s="107">
        <v>0</v>
      </c>
      <c r="U446" s="106" t="s">
        <v>884</v>
      </c>
      <c r="V446" s="106" t="s">
        <v>7</v>
      </c>
      <c r="W446" s="106" t="s">
        <v>74</v>
      </c>
      <c r="X446" s="108">
        <v>2334</v>
      </c>
      <c r="Y446" s="108">
        <v>536093075.69999999</v>
      </c>
      <c r="Z446" s="108">
        <v>417114406.80000001</v>
      </c>
      <c r="AA446" s="109"/>
      <c r="AB446" s="109" t="s">
        <v>4594</v>
      </c>
      <c r="AC446" s="109"/>
      <c r="AD446" s="109"/>
      <c r="AE446" s="110" t="s">
        <v>507</v>
      </c>
      <c r="AF446" s="109"/>
      <c r="AG446" s="138" t="s">
        <v>4590</v>
      </c>
      <c r="AH446" s="138" t="s">
        <v>4593</v>
      </c>
      <c r="AI446" s="138">
        <v>36744</v>
      </c>
      <c r="AJ446" s="109">
        <v>5175833</v>
      </c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</row>
    <row r="447" spans="1:51" x14ac:dyDescent="0.25">
      <c r="A447" s="106">
        <v>601</v>
      </c>
      <c r="B447" s="106" t="s">
        <v>1176</v>
      </c>
      <c r="C447" s="106" t="s">
        <v>207</v>
      </c>
      <c r="D447" s="106"/>
      <c r="E447" s="106" t="s">
        <v>540</v>
      </c>
      <c r="F447" s="106"/>
      <c r="G447" s="106"/>
      <c r="H447" s="106" t="s">
        <v>468</v>
      </c>
      <c r="I447" s="106" t="s">
        <v>3323</v>
      </c>
      <c r="J447" s="106" t="s">
        <v>3607</v>
      </c>
      <c r="K447" s="106">
        <v>3202</v>
      </c>
      <c r="L447" s="106"/>
      <c r="M447" s="106">
        <v>22456</v>
      </c>
      <c r="N447" s="106" t="s">
        <v>207</v>
      </c>
      <c r="O447" s="106">
        <v>1805.63</v>
      </c>
      <c r="P447" s="107">
        <v>536.79999999999995</v>
      </c>
      <c r="Q447" s="107">
        <v>969262.18</v>
      </c>
      <c r="R447" s="106">
        <v>0</v>
      </c>
      <c r="S447" s="107">
        <v>0</v>
      </c>
      <c r="T447" s="107">
        <v>0</v>
      </c>
      <c r="U447" s="106" t="s">
        <v>739</v>
      </c>
      <c r="V447" s="106" t="s">
        <v>7</v>
      </c>
      <c r="W447" s="106" t="s">
        <v>61</v>
      </c>
      <c r="X447" s="108">
        <v>1200</v>
      </c>
      <c r="Y447" s="108">
        <v>2166756</v>
      </c>
      <c r="Z447" s="108">
        <v>1197493.8160000001</v>
      </c>
      <c r="AA447" s="109"/>
      <c r="AB447" s="109">
        <v>4027</v>
      </c>
      <c r="AC447" s="109"/>
      <c r="AD447" s="109"/>
      <c r="AE447" s="110" t="s">
        <v>507</v>
      </c>
      <c r="AF447" s="109"/>
      <c r="AG447" s="138" t="s">
        <v>4590</v>
      </c>
      <c r="AH447" s="138" t="s">
        <v>4595</v>
      </c>
      <c r="AI447" s="138" t="s">
        <v>4596</v>
      </c>
      <c r="AJ447" s="109">
        <v>5222691</v>
      </c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</row>
    <row r="448" spans="1:51" x14ac:dyDescent="0.25">
      <c r="A448" s="106">
        <v>602</v>
      </c>
      <c r="B448" s="106" t="s">
        <v>1177</v>
      </c>
      <c r="C448" s="106" t="s">
        <v>207</v>
      </c>
      <c r="D448" s="106"/>
      <c r="E448" s="106" t="s">
        <v>540</v>
      </c>
      <c r="F448" s="106"/>
      <c r="G448" s="106"/>
      <c r="H448" s="106" t="s">
        <v>468</v>
      </c>
      <c r="I448" s="106" t="s">
        <v>3323</v>
      </c>
      <c r="J448" s="106" t="s">
        <v>3608</v>
      </c>
      <c r="K448" s="106">
        <v>3223</v>
      </c>
      <c r="L448" s="106"/>
      <c r="M448" s="106">
        <v>22456</v>
      </c>
      <c r="N448" s="106" t="s">
        <v>207</v>
      </c>
      <c r="O448" s="106">
        <v>5642.8</v>
      </c>
      <c r="P448" s="107">
        <v>536.79999999999995</v>
      </c>
      <c r="Q448" s="107">
        <v>3029055.04</v>
      </c>
      <c r="R448" s="106">
        <v>0</v>
      </c>
      <c r="S448" s="107">
        <v>0</v>
      </c>
      <c r="T448" s="107">
        <v>0</v>
      </c>
      <c r="U448" s="106" t="s">
        <v>739</v>
      </c>
      <c r="V448" s="106" t="s">
        <v>7</v>
      </c>
      <c r="W448" s="106" t="s">
        <v>61</v>
      </c>
      <c r="X448" s="108">
        <v>1200</v>
      </c>
      <c r="Y448" s="108">
        <v>6771360</v>
      </c>
      <c r="Z448" s="108">
        <v>3742304.96</v>
      </c>
      <c r="AA448" s="109"/>
      <c r="AB448" s="109">
        <v>4027</v>
      </c>
      <c r="AC448" s="109"/>
      <c r="AD448" s="109"/>
      <c r="AE448" s="110" t="s">
        <v>507</v>
      </c>
      <c r="AF448" s="109"/>
      <c r="AG448" s="138" t="s">
        <v>4590</v>
      </c>
      <c r="AH448" s="138" t="s">
        <v>4595</v>
      </c>
      <c r="AI448" s="138" t="s">
        <v>4596</v>
      </c>
      <c r="AJ448" s="109">
        <v>5222691</v>
      </c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</row>
    <row r="449" spans="1:51" x14ac:dyDescent="0.25">
      <c r="A449" s="106">
        <v>603</v>
      </c>
      <c r="B449" s="106" t="s">
        <v>1178</v>
      </c>
      <c r="C449" s="106" t="s">
        <v>207</v>
      </c>
      <c r="D449" s="106"/>
      <c r="E449" s="106" t="s">
        <v>540</v>
      </c>
      <c r="F449" s="106"/>
      <c r="G449" s="106"/>
      <c r="H449" s="106" t="s">
        <v>468</v>
      </c>
      <c r="I449" s="106" t="s">
        <v>3323</v>
      </c>
      <c r="J449" s="106" t="s">
        <v>3609</v>
      </c>
      <c r="K449" s="106">
        <v>16280</v>
      </c>
      <c r="L449" s="106"/>
      <c r="M449" s="106">
        <v>22456</v>
      </c>
      <c r="N449" s="106" t="s">
        <v>207</v>
      </c>
      <c r="O449" s="106">
        <v>5005.53</v>
      </c>
      <c r="P449" s="107">
        <v>536.79999999999995</v>
      </c>
      <c r="Q449" s="107">
        <v>2686968.5</v>
      </c>
      <c r="R449" s="106">
        <v>0</v>
      </c>
      <c r="S449" s="107">
        <v>0</v>
      </c>
      <c r="T449" s="107">
        <v>0</v>
      </c>
      <c r="U449" s="106" t="s">
        <v>739</v>
      </c>
      <c r="V449" s="106" t="s">
        <v>7</v>
      </c>
      <c r="W449" s="106" t="s">
        <v>61</v>
      </c>
      <c r="X449" s="108">
        <v>1200</v>
      </c>
      <c r="Y449" s="108">
        <v>6006636</v>
      </c>
      <c r="Z449" s="108">
        <v>3319667.4960000003</v>
      </c>
      <c r="AA449" s="109"/>
      <c r="AB449" s="109">
        <v>4027</v>
      </c>
      <c r="AC449" s="109"/>
      <c r="AD449" s="109"/>
      <c r="AE449" s="110" t="s">
        <v>507</v>
      </c>
      <c r="AF449" s="109"/>
      <c r="AG449" s="138" t="s">
        <v>4590</v>
      </c>
      <c r="AH449" s="138" t="s">
        <v>4595</v>
      </c>
      <c r="AI449" s="138" t="s">
        <v>4596</v>
      </c>
      <c r="AJ449" s="109">
        <v>5222691</v>
      </c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</row>
    <row r="450" spans="1:51" x14ac:dyDescent="0.25">
      <c r="A450" s="106">
        <v>604</v>
      </c>
      <c r="B450" s="106" t="s">
        <v>1179</v>
      </c>
      <c r="C450" s="106" t="s">
        <v>207</v>
      </c>
      <c r="D450" s="106"/>
      <c r="E450" s="106" t="s">
        <v>540</v>
      </c>
      <c r="F450" s="106"/>
      <c r="G450" s="106"/>
      <c r="H450" s="106" t="s">
        <v>468</v>
      </c>
      <c r="I450" s="106" t="s">
        <v>3324</v>
      </c>
      <c r="J450" s="106" t="s">
        <v>3610</v>
      </c>
      <c r="K450" s="106">
        <v>3208</v>
      </c>
      <c r="L450" s="106"/>
      <c r="M450" s="106">
        <v>22456</v>
      </c>
      <c r="N450" s="106" t="s">
        <v>207</v>
      </c>
      <c r="O450" s="106">
        <v>3959.13</v>
      </c>
      <c r="P450" s="107">
        <v>536.79999999999995</v>
      </c>
      <c r="Q450" s="107">
        <v>2125260.98</v>
      </c>
      <c r="R450" s="106">
        <v>0</v>
      </c>
      <c r="S450" s="107">
        <v>0</v>
      </c>
      <c r="T450" s="107">
        <v>0</v>
      </c>
      <c r="U450" s="106" t="s">
        <v>739</v>
      </c>
      <c r="V450" s="106" t="s">
        <v>7</v>
      </c>
      <c r="W450" s="106" t="s">
        <v>61</v>
      </c>
      <c r="X450" s="108">
        <v>1200</v>
      </c>
      <c r="Y450" s="108">
        <v>4750956</v>
      </c>
      <c r="Z450" s="108">
        <v>2625695.0160000003</v>
      </c>
      <c r="AA450" s="109"/>
      <c r="AB450" s="109">
        <v>4027</v>
      </c>
      <c r="AC450" s="109"/>
      <c r="AD450" s="109"/>
      <c r="AE450" s="110" t="s">
        <v>507</v>
      </c>
      <c r="AF450" s="109"/>
      <c r="AG450" s="138" t="s">
        <v>4590</v>
      </c>
      <c r="AH450" s="138" t="s">
        <v>4595</v>
      </c>
      <c r="AI450" s="138" t="s">
        <v>4596</v>
      </c>
      <c r="AJ450" s="109">
        <v>5222691</v>
      </c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</row>
    <row r="451" spans="1:51" x14ac:dyDescent="0.25">
      <c r="A451" s="106">
        <v>605</v>
      </c>
      <c r="B451" s="106" t="s">
        <v>1180</v>
      </c>
      <c r="C451" s="106" t="s">
        <v>207</v>
      </c>
      <c r="D451" s="106"/>
      <c r="E451" s="106" t="s">
        <v>540</v>
      </c>
      <c r="F451" s="106"/>
      <c r="G451" s="106"/>
      <c r="H451" s="106" t="s">
        <v>468</v>
      </c>
      <c r="I451" s="106" t="s">
        <v>3324</v>
      </c>
      <c r="J451" s="106" t="s">
        <v>3611</v>
      </c>
      <c r="K451" s="106">
        <v>3209</v>
      </c>
      <c r="L451" s="106"/>
      <c r="M451" s="106">
        <v>22456</v>
      </c>
      <c r="N451" s="106" t="s">
        <v>207</v>
      </c>
      <c r="O451" s="106">
        <v>8873.58</v>
      </c>
      <c r="P451" s="107">
        <v>536.79999999999995</v>
      </c>
      <c r="Q451" s="107">
        <v>4763337.74</v>
      </c>
      <c r="R451" s="106">
        <v>0</v>
      </c>
      <c r="S451" s="107">
        <v>0</v>
      </c>
      <c r="T451" s="107">
        <v>0</v>
      </c>
      <c r="U451" s="106" t="s">
        <v>739</v>
      </c>
      <c r="V451" s="106" t="s">
        <v>7</v>
      </c>
      <c r="W451" s="106" t="s">
        <v>61</v>
      </c>
      <c r="X451" s="108">
        <v>1200</v>
      </c>
      <c r="Y451" s="108">
        <v>10648296</v>
      </c>
      <c r="Z451" s="108">
        <v>5884958.2560000001</v>
      </c>
      <c r="AA451" s="109"/>
      <c r="AB451" s="109">
        <v>4027</v>
      </c>
      <c r="AC451" s="109"/>
      <c r="AD451" s="109"/>
      <c r="AE451" s="110" t="s">
        <v>507</v>
      </c>
      <c r="AF451" s="109"/>
      <c r="AG451" s="138" t="s">
        <v>4590</v>
      </c>
      <c r="AH451" s="138" t="s">
        <v>4595</v>
      </c>
      <c r="AI451" s="138" t="s">
        <v>4596</v>
      </c>
      <c r="AJ451" s="109">
        <v>5222691</v>
      </c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</row>
    <row r="452" spans="1:51" x14ac:dyDescent="0.25">
      <c r="A452" s="106">
        <v>607</v>
      </c>
      <c r="B452" s="106" t="s">
        <v>1181</v>
      </c>
      <c r="C452" s="106" t="s">
        <v>207</v>
      </c>
      <c r="D452" s="106"/>
      <c r="E452" s="106" t="s">
        <v>540</v>
      </c>
      <c r="F452" s="106"/>
      <c r="G452" s="106"/>
      <c r="H452" s="106" t="s">
        <v>468</v>
      </c>
      <c r="I452" s="106" t="s">
        <v>3324</v>
      </c>
      <c r="J452" s="106" t="s">
        <v>3612</v>
      </c>
      <c r="K452" s="106">
        <v>3353</v>
      </c>
      <c r="L452" s="106"/>
      <c r="M452" s="106">
        <v>22456</v>
      </c>
      <c r="N452" s="106" t="s">
        <v>207</v>
      </c>
      <c r="O452" s="106">
        <v>881.23</v>
      </c>
      <c r="P452" s="107">
        <v>536.79999999999995</v>
      </c>
      <c r="Q452" s="107">
        <v>473044.26</v>
      </c>
      <c r="R452" s="106">
        <v>0</v>
      </c>
      <c r="S452" s="107">
        <v>0</v>
      </c>
      <c r="T452" s="107">
        <v>0</v>
      </c>
      <c r="U452" s="106" t="s">
        <v>881</v>
      </c>
      <c r="V452" s="106" t="s">
        <v>7</v>
      </c>
      <c r="W452" s="106" t="s">
        <v>73</v>
      </c>
      <c r="X452" s="108">
        <v>1200</v>
      </c>
      <c r="Y452" s="108">
        <v>1057476</v>
      </c>
      <c r="Z452" s="108">
        <v>584431.73600000003</v>
      </c>
      <c r="AA452" s="109"/>
      <c r="AB452" s="109">
        <v>4027</v>
      </c>
      <c r="AC452" s="109"/>
      <c r="AD452" s="109"/>
      <c r="AE452" s="110" t="s">
        <v>732</v>
      </c>
      <c r="AF452" s="109"/>
      <c r="AG452" s="138" t="s">
        <v>4590</v>
      </c>
      <c r="AH452" s="138" t="s">
        <v>4595</v>
      </c>
      <c r="AI452" s="138" t="s">
        <v>4596</v>
      </c>
      <c r="AJ452" s="109">
        <v>5222691</v>
      </c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</row>
    <row r="453" spans="1:51" x14ac:dyDescent="0.25">
      <c r="A453" s="106">
        <v>608</v>
      </c>
      <c r="B453" s="106" t="s">
        <v>1182</v>
      </c>
      <c r="C453" s="106" t="s">
        <v>207</v>
      </c>
      <c r="D453" s="106"/>
      <c r="E453" s="106" t="s">
        <v>540</v>
      </c>
      <c r="F453" s="106"/>
      <c r="G453" s="106"/>
      <c r="H453" s="106" t="s">
        <v>468</v>
      </c>
      <c r="I453" s="106" t="s">
        <v>3323</v>
      </c>
      <c r="J453" s="106" t="s">
        <v>3613</v>
      </c>
      <c r="K453" s="106">
        <v>16200</v>
      </c>
      <c r="L453" s="106"/>
      <c r="M453" s="106">
        <v>22456</v>
      </c>
      <c r="N453" s="106" t="s">
        <v>207</v>
      </c>
      <c r="O453" s="106">
        <v>18386.25</v>
      </c>
      <c r="P453" s="107">
        <v>536.79999999999995</v>
      </c>
      <c r="Q453" s="107">
        <v>9869739</v>
      </c>
      <c r="R453" s="106">
        <v>0</v>
      </c>
      <c r="S453" s="107">
        <v>0</v>
      </c>
      <c r="T453" s="107">
        <v>0</v>
      </c>
      <c r="U453" s="106" t="s">
        <v>767</v>
      </c>
      <c r="V453" s="106" t="s">
        <v>7</v>
      </c>
      <c r="W453" s="106" t="s">
        <v>65</v>
      </c>
      <c r="X453" s="108">
        <v>1200</v>
      </c>
      <c r="Y453" s="108">
        <v>22063500</v>
      </c>
      <c r="Z453" s="108">
        <v>12193761</v>
      </c>
      <c r="AA453" s="109" t="s">
        <v>4545</v>
      </c>
      <c r="AB453" s="109">
        <v>4027</v>
      </c>
      <c r="AC453" s="109"/>
      <c r="AD453" s="109"/>
      <c r="AE453" s="110" t="s">
        <v>516</v>
      </c>
      <c r="AF453" s="109"/>
      <c r="AG453" s="138" t="s">
        <v>4590</v>
      </c>
      <c r="AH453" s="138" t="s">
        <v>4595</v>
      </c>
      <c r="AI453" s="138" t="s">
        <v>4596</v>
      </c>
      <c r="AJ453" s="109">
        <v>5222691</v>
      </c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</row>
    <row r="454" spans="1:51" ht="25.5" x14ac:dyDescent="0.25">
      <c r="A454" s="106">
        <v>609</v>
      </c>
      <c r="B454" s="106" t="s">
        <v>1183</v>
      </c>
      <c r="C454" s="106" t="s">
        <v>208</v>
      </c>
      <c r="D454" s="106"/>
      <c r="E454" s="106" t="s">
        <v>540</v>
      </c>
      <c r="F454" s="106"/>
      <c r="G454" s="106"/>
      <c r="H454" s="106" t="s">
        <v>514</v>
      </c>
      <c r="I454" s="106" t="s">
        <v>3324</v>
      </c>
      <c r="J454" s="106" t="s">
        <v>3614</v>
      </c>
      <c r="K454" s="106">
        <v>13</v>
      </c>
      <c r="L454" s="106"/>
      <c r="M454" s="106">
        <v>22185</v>
      </c>
      <c r="N454" s="106" t="s">
        <v>208</v>
      </c>
      <c r="O454" s="106">
        <v>299.45</v>
      </c>
      <c r="P454" s="107">
        <v>586.29999999999995</v>
      </c>
      <c r="Q454" s="107">
        <v>175567.54</v>
      </c>
      <c r="R454" s="106">
        <v>0</v>
      </c>
      <c r="S454" s="107">
        <v>0</v>
      </c>
      <c r="T454" s="107">
        <v>0</v>
      </c>
      <c r="U454" s="106" t="s">
        <v>873</v>
      </c>
      <c r="V454" s="106" t="s">
        <v>7</v>
      </c>
      <c r="W454" s="106" t="s">
        <v>71</v>
      </c>
      <c r="X454" s="108">
        <v>1200</v>
      </c>
      <c r="Y454" s="108">
        <v>359340</v>
      </c>
      <c r="Z454" s="108">
        <v>183772.46500000003</v>
      </c>
      <c r="AA454" s="109"/>
      <c r="AB454" s="109">
        <v>5185</v>
      </c>
      <c r="AC454" s="109"/>
      <c r="AD454" s="109"/>
      <c r="AE454" s="110" t="s">
        <v>680</v>
      </c>
      <c r="AF454" s="109"/>
      <c r="AG454" s="138" t="s">
        <v>4590</v>
      </c>
      <c r="AH454" s="138" t="s">
        <v>4597</v>
      </c>
      <c r="AI454" s="138" t="s">
        <v>4596</v>
      </c>
      <c r="AJ454" s="109">
        <v>5222687</v>
      </c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</row>
    <row r="455" spans="1:51" x14ac:dyDescent="0.25">
      <c r="A455" s="106">
        <v>610</v>
      </c>
      <c r="B455" s="106" t="s">
        <v>1184</v>
      </c>
      <c r="C455" s="106" t="s">
        <v>208</v>
      </c>
      <c r="D455" s="106"/>
      <c r="E455" s="106" t="s">
        <v>540</v>
      </c>
      <c r="F455" s="106"/>
      <c r="G455" s="106"/>
      <c r="H455" s="106" t="s">
        <v>514</v>
      </c>
      <c r="I455" s="106" t="s">
        <v>3323</v>
      </c>
      <c r="J455" s="106" t="s">
        <v>3615</v>
      </c>
      <c r="K455" s="106"/>
      <c r="L455" s="106"/>
      <c r="M455" s="106">
        <v>22185</v>
      </c>
      <c r="N455" s="106" t="s">
        <v>208</v>
      </c>
      <c r="O455" s="106">
        <v>3375.4569999999999</v>
      </c>
      <c r="P455" s="107">
        <v>586.29999999999995</v>
      </c>
      <c r="Q455" s="107">
        <v>1979030.44</v>
      </c>
      <c r="R455" s="106">
        <v>0</v>
      </c>
      <c r="S455" s="107">
        <v>0</v>
      </c>
      <c r="T455" s="107">
        <v>0</v>
      </c>
      <c r="U455" s="106" t="s">
        <v>881</v>
      </c>
      <c r="V455" s="106" t="s">
        <v>7</v>
      </c>
      <c r="W455" s="106" t="s">
        <v>73</v>
      </c>
      <c r="X455" s="108">
        <v>1200</v>
      </c>
      <c r="Y455" s="108">
        <v>4050548.4</v>
      </c>
      <c r="Z455" s="108">
        <v>2071517.9609000001</v>
      </c>
      <c r="AA455" s="109"/>
      <c r="AB455" s="109">
        <v>5185</v>
      </c>
      <c r="AC455" s="109"/>
      <c r="AD455" s="109"/>
      <c r="AE455" s="110" t="s">
        <v>732</v>
      </c>
      <c r="AF455" s="109"/>
      <c r="AG455" s="138" t="s">
        <v>4590</v>
      </c>
      <c r="AH455" s="138" t="s">
        <v>4597</v>
      </c>
      <c r="AI455" s="138" t="s">
        <v>4596</v>
      </c>
      <c r="AJ455" s="109">
        <v>5222687</v>
      </c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</row>
    <row r="456" spans="1:51" x14ac:dyDescent="0.25">
      <c r="A456" s="106">
        <v>611</v>
      </c>
      <c r="B456" s="106" t="s">
        <v>1185</v>
      </c>
      <c r="C456" s="106" t="s">
        <v>208</v>
      </c>
      <c r="D456" s="106"/>
      <c r="E456" s="106" t="s">
        <v>540</v>
      </c>
      <c r="F456" s="106"/>
      <c r="G456" s="106"/>
      <c r="H456" s="106" t="s">
        <v>514</v>
      </c>
      <c r="I456" s="106" t="s">
        <v>3323</v>
      </c>
      <c r="J456" s="106" t="s">
        <v>3615</v>
      </c>
      <c r="K456" s="106"/>
      <c r="L456" s="106"/>
      <c r="M456" s="106">
        <v>22185</v>
      </c>
      <c r="N456" s="106" t="s">
        <v>208</v>
      </c>
      <c r="O456" s="106">
        <v>849.48800000000006</v>
      </c>
      <c r="P456" s="107">
        <v>586.29999999999995</v>
      </c>
      <c r="Q456" s="107">
        <v>498054.81</v>
      </c>
      <c r="R456" s="106">
        <v>0</v>
      </c>
      <c r="S456" s="107">
        <v>0</v>
      </c>
      <c r="T456" s="107">
        <v>0</v>
      </c>
      <c r="U456" s="106" t="s">
        <v>881</v>
      </c>
      <c r="V456" s="106" t="s">
        <v>7</v>
      </c>
      <c r="W456" s="106" t="s">
        <v>73</v>
      </c>
      <c r="X456" s="108">
        <v>1200</v>
      </c>
      <c r="Y456" s="108">
        <v>1019385.6000000001</v>
      </c>
      <c r="Z456" s="108">
        <v>521330.78560000012</v>
      </c>
      <c r="AA456" s="109"/>
      <c r="AB456" s="109">
        <v>5185</v>
      </c>
      <c r="AC456" s="109"/>
      <c r="AD456" s="109"/>
      <c r="AE456" s="110" t="s">
        <v>732</v>
      </c>
      <c r="AF456" s="109"/>
      <c r="AG456" s="138" t="s">
        <v>4590</v>
      </c>
      <c r="AH456" s="138" t="s">
        <v>4597</v>
      </c>
      <c r="AI456" s="138" t="s">
        <v>4596</v>
      </c>
      <c r="AJ456" s="109">
        <v>5222687</v>
      </c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</row>
    <row r="457" spans="1:51" x14ac:dyDescent="0.25">
      <c r="A457" s="106">
        <v>612</v>
      </c>
      <c r="B457" s="106" t="s">
        <v>1186</v>
      </c>
      <c r="C457" s="106" t="s">
        <v>208</v>
      </c>
      <c r="D457" s="106"/>
      <c r="E457" s="106" t="s">
        <v>540</v>
      </c>
      <c r="F457" s="106"/>
      <c r="G457" s="106"/>
      <c r="H457" s="106" t="s">
        <v>514</v>
      </c>
      <c r="I457" s="106" t="s">
        <v>3323</v>
      </c>
      <c r="J457" s="106" t="s">
        <v>3615</v>
      </c>
      <c r="K457" s="106"/>
      <c r="L457" s="106"/>
      <c r="M457" s="106">
        <v>22185</v>
      </c>
      <c r="N457" s="106" t="s">
        <v>208</v>
      </c>
      <c r="O457" s="106">
        <v>1586.09</v>
      </c>
      <c r="P457" s="107">
        <v>586.29999999999995</v>
      </c>
      <c r="Q457" s="107">
        <v>929924.57</v>
      </c>
      <c r="R457" s="106">
        <v>0</v>
      </c>
      <c r="S457" s="107">
        <v>0</v>
      </c>
      <c r="T457" s="107">
        <v>0</v>
      </c>
      <c r="U457" s="106" t="s">
        <v>739</v>
      </c>
      <c r="V457" s="106" t="s">
        <v>7</v>
      </c>
      <c r="W457" s="106" t="s">
        <v>61</v>
      </c>
      <c r="X457" s="108">
        <v>1200</v>
      </c>
      <c r="Y457" s="108">
        <v>1903308</v>
      </c>
      <c r="Z457" s="108">
        <v>973383.43300000008</v>
      </c>
      <c r="AA457" s="109"/>
      <c r="AB457" s="109">
        <v>5185</v>
      </c>
      <c r="AC457" s="109"/>
      <c r="AD457" s="109"/>
      <c r="AE457" s="110" t="s">
        <v>507</v>
      </c>
      <c r="AF457" s="109"/>
      <c r="AG457" s="138" t="s">
        <v>4590</v>
      </c>
      <c r="AH457" s="138" t="s">
        <v>4597</v>
      </c>
      <c r="AI457" s="138" t="s">
        <v>4596</v>
      </c>
      <c r="AJ457" s="109">
        <v>5222687</v>
      </c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</row>
    <row r="458" spans="1:51" x14ac:dyDescent="0.25">
      <c r="A458" s="106">
        <v>613</v>
      </c>
      <c r="B458" s="106" t="s">
        <v>1187</v>
      </c>
      <c r="C458" s="106" t="s">
        <v>208</v>
      </c>
      <c r="D458" s="106"/>
      <c r="E458" s="106" t="s">
        <v>540</v>
      </c>
      <c r="F458" s="106"/>
      <c r="G458" s="106"/>
      <c r="H458" s="106" t="s">
        <v>514</v>
      </c>
      <c r="I458" s="106" t="s">
        <v>3323</v>
      </c>
      <c r="J458" s="106" t="s">
        <v>3616</v>
      </c>
      <c r="K458" s="106"/>
      <c r="L458" s="106"/>
      <c r="M458" s="106">
        <v>22185</v>
      </c>
      <c r="N458" s="106" t="s">
        <v>208</v>
      </c>
      <c r="O458" s="106">
        <v>841.41700000000003</v>
      </c>
      <c r="P458" s="107">
        <v>586.29999999999995</v>
      </c>
      <c r="Q458" s="107">
        <v>493322.79</v>
      </c>
      <c r="R458" s="106">
        <v>0</v>
      </c>
      <c r="S458" s="107">
        <v>0</v>
      </c>
      <c r="T458" s="107">
        <v>0</v>
      </c>
      <c r="U458" s="106" t="s">
        <v>739</v>
      </c>
      <c r="V458" s="106" t="s">
        <v>7</v>
      </c>
      <c r="W458" s="106" t="s">
        <v>61</v>
      </c>
      <c r="X458" s="108">
        <v>1200</v>
      </c>
      <c r="Y458" s="108">
        <v>1009700.4</v>
      </c>
      <c r="Z458" s="108">
        <v>516377.61290000007</v>
      </c>
      <c r="AA458" s="109"/>
      <c r="AB458" s="109">
        <v>5185</v>
      </c>
      <c r="AC458" s="109"/>
      <c r="AD458" s="109"/>
      <c r="AE458" s="110" t="s">
        <v>507</v>
      </c>
      <c r="AF458" s="109"/>
      <c r="AG458" s="138" t="s">
        <v>4590</v>
      </c>
      <c r="AH458" s="138" t="s">
        <v>4597</v>
      </c>
      <c r="AI458" s="138" t="s">
        <v>4596</v>
      </c>
      <c r="AJ458" s="109">
        <v>5222687</v>
      </c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</row>
    <row r="459" spans="1:51" x14ac:dyDescent="0.25">
      <c r="A459" s="106">
        <v>614</v>
      </c>
      <c r="B459" s="106" t="s">
        <v>1188</v>
      </c>
      <c r="C459" s="106" t="s">
        <v>208</v>
      </c>
      <c r="D459" s="106"/>
      <c r="E459" s="106" t="s">
        <v>540</v>
      </c>
      <c r="F459" s="106"/>
      <c r="G459" s="106"/>
      <c r="H459" s="106" t="s">
        <v>514</v>
      </c>
      <c r="I459" s="106" t="s">
        <v>3323</v>
      </c>
      <c r="J459" s="106" t="s">
        <v>3615</v>
      </c>
      <c r="K459" s="106"/>
      <c r="L459" s="106"/>
      <c r="M459" s="106">
        <v>22185</v>
      </c>
      <c r="N459" s="106" t="s">
        <v>208</v>
      </c>
      <c r="O459" s="106">
        <v>248.68899999999999</v>
      </c>
      <c r="P459" s="107">
        <v>586.29999999999995</v>
      </c>
      <c r="Q459" s="107">
        <v>145806.35999999999</v>
      </c>
      <c r="R459" s="106">
        <v>0</v>
      </c>
      <c r="S459" s="107">
        <v>0</v>
      </c>
      <c r="T459" s="107">
        <v>0</v>
      </c>
      <c r="U459" s="106" t="s">
        <v>739</v>
      </c>
      <c r="V459" s="106" t="s">
        <v>7</v>
      </c>
      <c r="W459" s="106" t="s">
        <v>61</v>
      </c>
      <c r="X459" s="108">
        <v>1200</v>
      </c>
      <c r="Y459" s="108">
        <v>298426.8</v>
      </c>
      <c r="Z459" s="108">
        <v>152620.4393</v>
      </c>
      <c r="AA459" s="109"/>
      <c r="AB459" s="109">
        <v>5185</v>
      </c>
      <c r="AC459" s="109"/>
      <c r="AD459" s="109"/>
      <c r="AE459" s="110" t="s">
        <v>507</v>
      </c>
      <c r="AF459" s="109"/>
      <c r="AG459" s="138" t="s">
        <v>4590</v>
      </c>
      <c r="AH459" s="138" t="s">
        <v>4597</v>
      </c>
      <c r="AI459" s="138" t="s">
        <v>4596</v>
      </c>
      <c r="AJ459" s="109">
        <v>5222687</v>
      </c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</row>
    <row r="460" spans="1:51" ht="51" x14ac:dyDescent="0.25">
      <c r="A460" s="106">
        <v>615</v>
      </c>
      <c r="B460" s="106" t="s">
        <v>1189</v>
      </c>
      <c r="C460" s="106" t="s">
        <v>208</v>
      </c>
      <c r="D460" s="106"/>
      <c r="E460" s="106" t="s">
        <v>570</v>
      </c>
      <c r="F460" s="106"/>
      <c r="G460" s="106" t="s">
        <v>715</v>
      </c>
      <c r="H460" s="106" t="s">
        <v>514</v>
      </c>
      <c r="I460" s="106" t="s">
        <v>3324</v>
      </c>
      <c r="J460" s="106" t="s">
        <v>3614</v>
      </c>
      <c r="K460" s="106">
        <v>9050</v>
      </c>
      <c r="L460" s="106"/>
      <c r="M460" s="106">
        <v>22185</v>
      </c>
      <c r="N460" s="106" t="s">
        <v>208</v>
      </c>
      <c r="O460" s="106">
        <v>6020.59</v>
      </c>
      <c r="P460" s="107">
        <v>586.29999999999995</v>
      </c>
      <c r="Q460" s="107">
        <v>3529871.92</v>
      </c>
      <c r="R460" s="106">
        <v>0</v>
      </c>
      <c r="S460" s="107">
        <v>0</v>
      </c>
      <c r="T460" s="107">
        <v>0</v>
      </c>
      <c r="U460" s="106" t="s">
        <v>739</v>
      </c>
      <c r="V460" s="106" t="s">
        <v>7</v>
      </c>
      <c r="W460" s="106" t="s">
        <v>61</v>
      </c>
      <c r="X460" s="108">
        <v>1788</v>
      </c>
      <c r="Y460" s="108">
        <v>10764814.92</v>
      </c>
      <c r="Z460" s="108">
        <v>7234943.0030000005</v>
      </c>
      <c r="AA460" s="109"/>
      <c r="AB460" s="109">
        <v>44</v>
      </c>
      <c r="AC460" s="109"/>
      <c r="AD460" s="109"/>
      <c r="AE460" s="110" t="s">
        <v>507</v>
      </c>
      <c r="AF460" s="109" t="s">
        <v>4598</v>
      </c>
      <c r="AG460" s="138" t="s">
        <v>4590</v>
      </c>
      <c r="AH460" s="138" t="s">
        <v>4597</v>
      </c>
      <c r="AI460" s="138" t="s">
        <v>4596</v>
      </c>
      <c r="AJ460" s="109">
        <v>5222687</v>
      </c>
      <c r="AK460" s="109"/>
      <c r="AL460" s="109"/>
      <c r="AM460" s="109" t="s">
        <v>4599</v>
      </c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</row>
    <row r="461" spans="1:51" ht="38.25" x14ac:dyDescent="0.25">
      <c r="A461" s="106">
        <v>616</v>
      </c>
      <c r="B461" s="106" t="s">
        <v>1190</v>
      </c>
      <c r="C461" s="106" t="s">
        <v>209</v>
      </c>
      <c r="D461" s="106" t="s">
        <v>645</v>
      </c>
      <c r="E461" s="106" t="s">
        <v>544</v>
      </c>
      <c r="F461" s="106"/>
      <c r="G461" s="106"/>
      <c r="H461" s="106" t="s">
        <v>468</v>
      </c>
      <c r="I461" s="106" t="s">
        <v>3323</v>
      </c>
      <c r="J461" s="106" t="s">
        <v>3617</v>
      </c>
      <c r="K461" s="106">
        <v>19998</v>
      </c>
      <c r="L461" s="106"/>
      <c r="M461" s="106">
        <v>22444</v>
      </c>
      <c r="N461" s="106" t="s">
        <v>45</v>
      </c>
      <c r="O461" s="106">
        <v>16961.28</v>
      </c>
      <c r="P461" s="107">
        <v>991.1</v>
      </c>
      <c r="Q461" s="107">
        <v>16810324.609999999</v>
      </c>
      <c r="R461" s="106">
        <v>0</v>
      </c>
      <c r="S461" s="107">
        <v>0</v>
      </c>
      <c r="T461" s="107">
        <v>0</v>
      </c>
      <c r="U461" s="106" t="s">
        <v>879</v>
      </c>
      <c r="V461" s="106" t="s">
        <v>7</v>
      </c>
      <c r="W461" s="106" t="s">
        <v>72</v>
      </c>
      <c r="X461" s="108">
        <v>1693</v>
      </c>
      <c r="Y461" s="108">
        <v>28715447.039999999</v>
      </c>
      <c r="Z461" s="108">
        <v>11905122.432</v>
      </c>
      <c r="AA461" s="109"/>
      <c r="AB461" s="109">
        <v>4086</v>
      </c>
      <c r="AC461" s="109"/>
      <c r="AD461" s="109"/>
      <c r="AE461" s="110" t="s">
        <v>4447</v>
      </c>
      <c r="AF461" s="109"/>
      <c r="AG461" s="138" t="s">
        <v>4600</v>
      </c>
      <c r="AH461" s="138" t="s">
        <v>4601</v>
      </c>
      <c r="AI461" s="138" t="s">
        <v>4602</v>
      </c>
      <c r="AJ461" s="109">
        <v>5226377</v>
      </c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</row>
    <row r="462" spans="1:51" x14ac:dyDescent="0.25">
      <c r="A462" s="106">
        <v>617</v>
      </c>
      <c r="B462" s="106" t="s">
        <v>1191</v>
      </c>
      <c r="C462" s="106" t="s">
        <v>210</v>
      </c>
      <c r="D462" s="106"/>
      <c r="E462" s="106" t="s">
        <v>540</v>
      </c>
      <c r="F462" s="106"/>
      <c r="G462" s="106"/>
      <c r="H462" s="106" t="s">
        <v>467</v>
      </c>
      <c r="I462" s="106" t="s">
        <v>3323</v>
      </c>
      <c r="J462" s="106" t="s">
        <v>3618</v>
      </c>
      <c r="K462" s="106">
        <v>3403</v>
      </c>
      <c r="L462" s="106"/>
      <c r="M462" s="106">
        <v>22205</v>
      </c>
      <c r="N462" s="106" t="s">
        <v>3619</v>
      </c>
      <c r="O462" s="106">
        <v>5562.6090000000004</v>
      </c>
      <c r="P462" s="107">
        <v>1041.7</v>
      </c>
      <c r="Q462" s="107">
        <v>5794569.7999999998</v>
      </c>
      <c r="R462" s="106">
        <v>0</v>
      </c>
      <c r="S462" s="107">
        <v>0</v>
      </c>
      <c r="T462" s="107">
        <v>0</v>
      </c>
      <c r="U462" s="106" t="s">
        <v>739</v>
      </c>
      <c r="V462" s="106" t="s">
        <v>7</v>
      </c>
      <c r="W462" s="106" t="s">
        <v>61</v>
      </c>
      <c r="X462" s="108">
        <v>1623</v>
      </c>
      <c r="Y462" s="108">
        <v>9028114.4070000015</v>
      </c>
      <c r="Z462" s="108">
        <v>3233544.6117000012</v>
      </c>
      <c r="AA462" s="109"/>
      <c r="AB462" s="109">
        <v>6123</v>
      </c>
      <c r="AC462" s="109"/>
      <c r="AD462" s="109"/>
      <c r="AE462" s="110" t="s">
        <v>507</v>
      </c>
      <c r="AF462" s="109"/>
      <c r="AG462" s="138" t="s">
        <v>4603</v>
      </c>
      <c r="AH462" s="138" t="s">
        <v>4604</v>
      </c>
      <c r="AI462" s="138" t="s">
        <v>4605</v>
      </c>
      <c r="AJ462" s="109">
        <v>5229016</v>
      </c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</row>
    <row r="463" spans="1:51" x14ac:dyDescent="0.25">
      <c r="A463" s="106">
        <v>618</v>
      </c>
      <c r="B463" s="106" t="s">
        <v>817</v>
      </c>
      <c r="C463" s="106" t="s">
        <v>210</v>
      </c>
      <c r="D463" s="106"/>
      <c r="E463" s="106" t="s">
        <v>540</v>
      </c>
      <c r="F463" s="106"/>
      <c r="G463" s="106"/>
      <c r="H463" s="106" t="s">
        <v>467</v>
      </c>
      <c r="I463" s="106"/>
      <c r="J463" s="106"/>
      <c r="K463" s="106"/>
      <c r="L463" s="106"/>
      <c r="M463" s="106">
        <v>22205</v>
      </c>
      <c r="N463" s="106" t="s">
        <v>3619</v>
      </c>
      <c r="O463" s="106">
        <v>15673.016</v>
      </c>
      <c r="P463" s="107">
        <v>1041.7</v>
      </c>
      <c r="Q463" s="107">
        <v>16326580.77</v>
      </c>
      <c r="R463" s="106">
        <v>0</v>
      </c>
      <c r="S463" s="107">
        <v>0</v>
      </c>
      <c r="T463" s="107">
        <v>0</v>
      </c>
      <c r="U463" s="106" t="s">
        <v>743</v>
      </c>
      <c r="V463" s="106" t="s">
        <v>7</v>
      </c>
      <c r="W463" s="106" t="s">
        <v>63</v>
      </c>
      <c r="X463" s="108"/>
      <c r="Y463" s="108">
        <v>0</v>
      </c>
      <c r="Z463" s="108"/>
      <c r="AA463" s="109" t="s">
        <v>4435</v>
      </c>
      <c r="AB463" s="109">
        <v>6123</v>
      </c>
      <c r="AC463" s="109"/>
      <c r="AD463" s="109"/>
      <c r="AE463" s="110" t="s">
        <v>4436</v>
      </c>
      <c r="AF463" s="109"/>
      <c r="AG463" s="138" t="s">
        <v>4603</v>
      </c>
      <c r="AH463" s="138" t="s">
        <v>4604</v>
      </c>
      <c r="AI463" s="138" t="s">
        <v>4605</v>
      </c>
      <c r="AJ463" s="109">
        <v>5229016</v>
      </c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</row>
    <row r="464" spans="1:51" x14ac:dyDescent="0.25">
      <c r="A464" s="106">
        <v>619</v>
      </c>
      <c r="B464" s="106" t="s">
        <v>1192</v>
      </c>
      <c r="C464" s="106" t="s">
        <v>211</v>
      </c>
      <c r="D464" s="106"/>
      <c r="E464" s="106" t="s">
        <v>540</v>
      </c>
      <c r="F464" s="106"/>
      <c r="G464" s="106"/>
      <c r="H464" s="106" t="s">
        <v>509</v>
      </c>
      <c r="I464" s="106" t="s">
        <v>3323</v>
      </c>
      <c r="J464" s="106" t="s">
        <v>3620</v>
      </c>
      <c r="K464" s="106"/>
      <c r="L464" s="106"/>
      <c r="M464" s="106">
        <v>22000</v>
      </c>
      <c r="N464" s="106" t="s">
        <v>3621</v>
      </c>
      <c r="O464" s="106">
        <v>339.96</v>
      </c>
      <c r="P464" s="107">
        <v>941.6</v>
      </c>
      <c r="Q464" s="107">
        <v>320106.34000000003</v>
      </c>
      <c r="R464" s="106">
        <v>0</v>
      </c>
      <c r="S464" s="107">
        <v>0</v>
      </c>
      <c r="T464" s="107">
        <v>0</v>
      </c>
      <c r="U464" s="106" t="s">
        <v>749</v>
      </c>
      <c r="V464" s="106" t="s">
        <v>7</v>
      </c>
      <c r="W464" s="106" t="s">
        <v>64</v>
      </c>
      <c r="X464" s="108">
        <v>1739</v>
      </c>
      <c r="Y464" s="108">
        <v>591190.43999999994</v>
      </c>
      <c r="Z464" s="108">
        <v>271084.10399999993</v>
      </c>
      <c r="AA464" s="109"/>
      <c r="AB464" s="109">
        <v>6165</v>
      </c>
      <c r="AC464" s="109"/>
      <c r="AD464" s="109"/>
      <c r="AE464" s="110" t="s">
        <v>510</v>
      </c>
      <c r="AF464" s="109"/>
      <c r="AG464" s="138" t="s">
        <v>4606</v>
      </c>
      <c r="AH464" s="138" t="s">
        <v>4607</v>
      </c>
      <c r="AI464" s="138" t="s">
        <v>4608</v>
      </c>
      <c r="AJ464" s="109">
        <v>5204918</v>
      </c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</row>
    <row r="465" spans="1:51" x14ac:dyDescent="0.25">
      <c r="A465" s="106">
        <v>620</v>
      </c>
      <c r="B465" s="106" t="s">
        <v>1193</v>
      </c>
      <c r="C465" s="106" t="s">
        <v>211</v>
      </c>
      <c r="D465" s="106"/>
      <c r="E465" s="106" t="s">
        <v>540</v>
      </c>
      <c r="F465" s="106"/>
      <c r="G465" s="106"/>
      <c r="H465" s="106" t="s">
        <v>509</v>
      </c>
      <c r="I465" s="106" t="s">
        <v>3323</v>
      </c>
      <c r="J465" s="106" t="s">
        <v>3620</v>
      </c>
      <c r="K465" s="106"/>
      <c r="L465" s="106"/>
      <c r="M465" s="106">
        <v>22000</v>
      </c>
      <c r="N465" s="106" t="s">
        <v>3621</v>
      </c>
      <c r="O465" s="106">
        <v>59.94</v>
      </c>
      <c r="P465" s="107">
        <v>941.6</v>
      </c>
      <c r="Q465" s="107">
        <v>56439.5</v>
      </c>
      <c r="R465" s="106">
        <v>0</v>
      </c>
      <c r="S465" s="107">
        <v>0</v>
      </c>
      <c r="T465" s="107">
        <v>0</v>
      </c>
      <c r="U465" s="106" t="s">
        <v>749</v>
      </c>
      <c r="V465" s="106" t="s">
        <v>7</v>
      </c>
      <c r="W465" s="106" t="s">
        <v>64</v>
      </c>
      <c r="X465" s="108">
        <v>1739</v>
      </c>
      <c r="Y465" s="108">
        <v>104235.65999999999</v>
      </c>
      <c r="Z465" s="108">
        <v>47796.155999999988</v>
      </c>
      <c r="AA465" s="109"/>
      <c r="AB465" s="109">
        <v>6165</v>
      </c>
      <c r="AC465" s="109"/>
      <c r="AD465" s="109"/>
      <c r="AE465" s="110" t="s">
        <v>510</v>
      </c>
      <c r="AF465" s="109"/>
      <c r="AG465" s="138" t="s">
        <v>4606</v>
      </c>
      <c r="AH465" s="138" t="s">
        <v>4607</v>
      </c>
      <c r="AI465" s="138" t="s">
        <v>4608</v>
      </c>
      <c r="AJ465" s="109">
        <v>5234227</v>
      </c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</row>
    <row r="466" spans="1:51" x14ac:dyDescent="0.25">
      <c r="A466" s="106">
        <v>621</v>
      </c>
      <c r="B466" s="106" t="s">
        <v>1194</v>
      </c>
      <c r="C466" s="106" t="s">
        <v>211</v>
      </c>
      <c r="D466" s="106"/>
      <c r="E466" s="106" t="s">
        <v>540</v>
      </c>
      <c r="F466" s="106"/>
      <c r="G466" s="106"/>
      <c r="H466" s="106" t="s">
        <v>509</v>
      </c>
      <c r="I466" s="106" t="s">
        <v>3323</v>
      </c>
      <c r="J466" s="106" t="s">
        <v>3622</v>
      </c>
      <c r="K466" s="106"/>
      <c r="L466" s="106"/>
      <c r="M466" s="106">
        <v>22000</v>
      </c>
      <c r="N466" s="106" t="s">
        <v>3621</v>
      </c>
      <c r="O466" s="106">
        <v>1005.37</v>
      </c>
      <c r="P466" s="107">
        <v>941.6</v>
      </c>
      <c r="Q466" s="107">
        <v>946656.39</v>
      </c>
      <c r="R466" s="106">
        <v>0</v>
      </c>
      <c r="S466" s="107">
        <v>0</v>
      </c>
      <c r="T466" s="107">
        <v>0</v>
      </c>
      <c r="U466" s="106" t="s">
        <v>739</v>
      </c>
      <c r="V466" s="106" t="s">
        <v>7</v>
      </c>
      <c r="W466" s="106" t="s">
        <v>61</v>
      </c>
      <c r="X466" s="108">
        <v>1739</v>
      </c>
      <c r="Y466" s="108">
        <v>1748338.43</v>
      </c>
      <c r="Z466" s="108">
        <v>801682.03799999994</v>
      </c>
      <c r="AA466" s="109"/>
      <c r="AB466" s="109">
        <v>6165</v>
      </c>
      <c r="AC466" s="109"/>
      <c r="AD466" s="109"/>
      <c r="AE466" s="110" t="s">
        <v>507</v>
      </c>
      <c r="AF466" s="109"/>
      <c r="AG466" s="138" t="s">
        <v>4606</v>
      </c>
      <c r="AH466" s="138" t="s">
        <v>4607</v>
      </c>
      <c r="AI466" s="138" t="s">
        <v>4608</v>
      </c>
      <c r="AJ466" s="109">
        <v>5204918</v>
      </c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</row>
    <row r="467" spans="1:51" x14ac:dyDescent="0.25">
      <c r="A467" s="106">
        <v>623</v>
      </c>
      <c r="B467" s="106" t="s">
        <v>786</v>
      </c>
      <c r="C467" s="106" t="s">
        <v>211</v>
      </c>
      <c r="D467" s="106"/>
      <c r="E467" s="106" t="s">
        <v>540</v>
      </c>
      <c r="F467" s="106"/>
      <c r="G467" s="106"/>
      <c r="H467" s="106" t="s">
        <v>509</v>
      </c>
      <c r="I467" s="106"/>
      <c r="J467" s="106"/>
      <c r="K467" s="106"/>
      <c r="L467" s="106"/>
      <c r="M467" s="106">
        <v>22000</v>
      </c>
      <c r="N467" s="106" t="s">
        <v>3621</v>
      </c>
      <c r="O467" s="106">
        <v>5683.78</v>
      </c>
      <c r="P467" s="107">
        <v>941.6</v>
      </c>
      <c r="Q467" s="107">
        <v>5351847.25</v>
      </c>
      <c r="R467" s="106">
        <v>0</v>
      </c>
      <c r="S467" s="107">
        <v>0</v>
      </c>
      <c r="T467" s="107">
        <v>0</v>
      </c>
      <c r="U467" s="106" t="s">
        <v>743</v>
      </c>
      <c r="V467" s="106" t="s">
        <v>7</v>
      </c>
      <c r="W467" s="106" t="s">
        <v>63</v>
      </c>
      <c r="X467" s="108"/>
      <c r="Y467" s="108">
        <v>0</v>
      </c>
      <c r="Z467" s="108"/>
      <c r="AA467" s="109" t="s">
        <v>4435</v>
      </c>
      <c r="AB467" s="109">
        <v>6165</v>
      </c>
      <c r="AC467" s="109"/>
      <c r="AD467" s="109"/>
      <c r="AE467" s="110" t="s">
        <v>4436</v>
      </c>
      <c r="AF467" s="109"/>
      <c r="AG467" s="138" t="s">
        <v>4606</v>
      </c>
      <c r="AH467" s="138" t="s">
        <v>4607</v>
      </c>
      <c r="AI467" s="138" t="s">
        <v>4608</v>
      </c>
      <c r="AJ467" s="109">
        <v>5204918</v>
      </c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</row>
    <row r="468" spans="1:51" x14ac:dyDescent="0.25">
      <c r="A468" s="106">
        <v>624</v>
      </c>
      <c r="B468" s="106" t="s">
        <v>1195</v>
      </c>
      <c r="C468" s="106" t="s">
        <v>212</v>
      </c>
      <c r="D468" s="106"/>
      <c r="E468" s="106" t="s">
        <v>540</v>
      </c>
      <c r="F468" s="106"/>
      <c r="G468" s="106"/>
      <c r="H468" s="106" t="s">
        <v>469</v>
      </c>
      <c r="I468" s="106" t="s">
        <v>3323</v>
      </c>
      <c r="J468" s="106" t="s">
        <v>3623</v>
      </c>
      <c r="K468" s="106">
        <v>1000</v>
      </c>
      <c r="L468" s="106"/>
      <c r="M468" s="106">
        <v>22124</v>
      </c>
      <c r="N468" s="106" t="s">
        <v>3624</v>
      </c>
      <c r="O468" s="106">
        <v>3423.42</v>
      </c>
      <c r="P468" s="107">
        <v>1047.2</v>
      </c>
      <c r="Q468" s="107">
        <v>3585005.42</v>
      </c>
      <c r="R468" s="106">
        <v>0</v>
      </c>
      <c r="S468" s="107">
        <v>0</v>
      </c>
      <c r="T468" s="107">
        <v>0</v>
      </c>
      <c r="U468" s="106" t="s">
        <v>797</v>
      </c>
      <c r="V468" s="106" t="s">
        <v>7</v>
      </c>
      <c r="W468" s="106" t="s">
        <v>67</v>
      </c>
      <c r="X468" s="108">
        <v>2054</v>
      </c>
      <c r="Y468" s="108">
        <v>7031704.6799999997</v>
      </c>
      <c r="Z468" s="108">
        <v>3446699.2559999996</v>
      </c>
      <c r="AA468" s="109"/>
      <c r="AB468" s="109">
        <v>55</v>
      </c>
      <c r="AC468" s="109"/>
      <c r="AD468" s="109"/>
      <c r="AE468" s="110" t="s">
        <v>516</v>
      </c>
      <c r="AF468" s="109"/>
      <c r="AG468" s="138">
        <v>36686</v>
      </c>
      <c r="AH468" s="138">
        <v>36798</v>
      </c>
      <c r="AI468" s="138">
        <v>36910</v>
      </c>
      <c r="AJ468" s="109">
        <v>5233977</v>
      </c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</row>
    <row r="469" spans="1:51" x14ac:dyDescent="0.25">
      <c r="A469" s="106">
        <v>625</v>
      </c>
      <c r="B469" s="106" t="s">
        <v>1196</v>
      </c>
      <c r="C469" s="106" t="s">
        <v>212</v>
      </c>
      <c r="D469" s="106"/>
      <c r="E469" s="106" t="s">
        <v>540</v>
      </c>
      <c r="F469" s="106"/>
      <c r="G469" s="106"/>
      <c r="H469" s="106" t="s">
        <v>469</v>
      </c>
      <c r="I469" s="106" t="s">
        <v>3324</v>
      </c>
      <c r="J469" s="106" t="s">
        <v>3623</v>
      </c>
      <c r="K469" s="106"/>
      <c r="L469" s="106"/>
      <c r="M469" s="106">
        <v>22124</v>
      </c>
      <c r="N469" s="106" t="s">
        <v>3624</v>
      </c>
      <c r="O469" s="106">
        <v>1384.03</v>
      </c>
      <c r="P469" s="107">
        <v>1047.2</v>
      </c>
      <c r="Q469" s="107">
        <v>1449356.22</v>
      </c>
      <c r="R469" s="106">
        <v>0</v>
      </c>
      <c r="S469" s="107">
        <v>0</v>
      </c>
      <c r="T469" s="107">
        <v>0</v>
      </c>
      <c r="U469" s="106" t="s">
        <v>797</v>
      </c>
      <c r="V469" s="106" t="s">
        <v>7</v>
      </c>
      <c r="W469" s="106" t="s">
        <v>67</v>
      </c>
      <c r="X469" s="108">
        <v>2103</v>
      </c>
      <c r="Y469" s="108">
        <v>2910615.09</v>
      </c>
      <c r="Z469" s="108">
        <v>1461258.8739999998</v>
      </c>
      <c r="AA469" s="109"/>
      <c r="AB469" s="109">
        <v>5179</v>
      </c>
      <c r="AC469" s="109"/>
      <c r="AD469" s="109"/>
      <c r="AE469" s="110" t="s">
        <v>516</v>
      </c>
      <c r="AF469" s="109"/>
      <c r="AG469" s="138">
        <v>36686</v>
      </c>
      <c r="AH469" s="138">
        <v>36798</v>
      </c>
      <c r="AI469" s="138">
        <v>36910</v>
      </c>
      <c r="AJ469" s="109">
        <v>5233977</v>
      </c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</row>
    <row r="470" spans="1:51" x14ac:dyDescent="0.25">
      <c r="A470" s="106">
        <v>626</v>
      </c>
      <c r="B470" s="106" t="s">
        <v>1197</v>
      </c>
      <c r="C470" s="106" t="s">
        <v>212</v>
      </c>
      <c r="D470" s="106"/>
      <c r="E470" s="106" t="s">
        <v>540</v>
      </c>
      <c r="F470" s="106"/>
      <c r="G470" s="106"/>
      <c r="H470" s="106" t="s">
        <v>469</v>
      </c>
      <c r="I470" s="106" t="s">
        <v>3324</v>
      </c>
      <c r="J470" s="106" t="s">
        <v>3623</v>
      </c>
      <c r="K470" s="106"/>
      <c r="L470" s="106"/>
      <c r="M470" s="106">
        <v>22124</v>
      </c>
      <c r="N470" s="106" t="s">
        <v>3624</v>
      </c>
      <c r="O470" s="106">
        <v>1798.82</v>
      </c>
      <c r="P470" s="107">
        <v>1047.2</v>
      </c>
      <c r="Q470" s="107">
        <v>1883724.3</v>
      </c>
      <c r="R470" s="106">
        <v>0</v>
      </c>
      <c r="S470" s="107">
        <v>0</v>
      </c>
      <c r="T470" s="107">
        <v>0</v>
      </c>
      <c r="U470" s="106" t="s">
        <v>797</v>
      </c>
      <c r="V470" s="106" t="s">
        <v>7</v>
      </c>
      <c r="W470" s="106" t="s">
        <v>67</v>
      </c>
      <c r="X470" s="108">
        <v>2103</v>
      </c>
      <c r="Y470" s="108">
        <v>3782918.46</v>
      </c>
      <c r="Z470" s="108">
        <v>1899194.156</v>
      </c>
      <c r="AA470" s="109"/>
      <c r="AB470" s="109">
        <v>5179</v>
      </c>
      <c r="AC470" s="109"/>
      <c r="AD470" s="109"/>
      <c r="AE470" s="110" t="s">
        <v>516</v>
      </c>
      <c r="AF470" s="109"/>
      <c r="AG470" s="138">
        <v>36686</v>
      </c>
      <c r="AH470" s="138">
        <v>36798</v>
      </c>
      <c r="AI470" s="138">
        <v>36910</v>
      </c>
      <c r="AJ470" s="109">
        <v>5233977</v>
      </c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</row>
    <row r="471" spans="1:51" x14ac:dyDescent="0.25">
      <c r="A471" s="106">
        <v>627</v>
      </c>
      <c r="B471" s="106" t="s">
        <v>1198</v>
      </c>
      <c r="C471" s="106" t="s">
        <v>212</v>
      </c>
      <c r="D471" s="106"/>
      <c r="E471" s="106" t="s">
        <v>540</v>
      </c>
      <c r="F471" s="106"/>
      <c r="G471" s="106"/>
      <c r="H471" s="106" t="s">
        <v>469</v>
      </c>
      <c r="I471" s="106" t="s">
        <v>3324</v>
      </c>
      <c r="J471" s="106" t="s">
        <v>3623</v>
      </c>
      <c r="K471" s="106"/>
      <c r="L471" s="106"/>
      <c r="M471" s="106">
        <v>22124</v>
      </c>
      <c r="N471" s="106" t="s">
        <v>3624</v>
      </c>
      <c r="O471" s="106">
        <v>1844.75</v>
      </c>
      <c r="P471" s="107">
        <v>1047.2</v>
      </c>
      <c r="Q471" s="107">
        <v>1931822.2</v>
      </c>
      <c r="R471" s="106">
        <v>0</v>
      </c>
      <c r="S471" s="107">
        <v>0</v>
      </c>
      <c r="T471" s="107">
        <v>0</v>
      </c>
      <c r="U471" s="106" t="s">
        <v>797</v>
      </c>
      <c r="V471" s="106" t="s">
        <v>7</v>
      </c>
      <c r="W471" s="106" t="s">
        <v>67</v>
      </c>
      <c r="X471" s="108">
        <v>2103</v>
      </c>
      <c r="Y471" s="108">
        <v>3879509.25</v>
      </c>
      <c r="Z471" s="108">
        <v>1947687.0499999998</v>
      </c>
      <c r="AA471" s="109"/>
      <c r="AB471" s="109">
        <v>5179</v>
      </c>
      <c r="AC471" s="109"/>
      <c r="AD471" s="109"/>
      <c r="AE471" s="110" t="s">
        <v>516</v>
      </c>
      <c r="AF471" s="109"/>
      <c r="AG471" s="138">
        <v>36686</v>
      </c>
      <c r="AH471" s="138">
        <v>36798</v>
      </c>
      <c r="AI471" s="138">
        <v>36910</v>
      </c>
      <c r="AJ471" s="109">
        <v>5233977</v>
      </c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</row>
    <row r="472" spans="1:51" x14ac:dyDescent="0.25">
      <c r="A472" s="106">
        <v>628</v>
      </c>
      <c r="B472" s="106" t="s">
        <v>1199</v>
      </c>
      <c r="C472" s="106" t="s">
        <v>212</v>
      </c>
      <c r="D472" s="106"/>
      <c r="E472" s="106" t="s">
        <v>540</v>
      </c>
      <c r="F472" s="106"/>
      <c r="G472" s="106"/>
      <c r="H472" s="106" t="s">
        <v>469</v>
      </c>
      <c r="I472" s="106" t="s">
        <v>3324</v>
      </c>
      <c r="J472" s="106" t="s">
        <v>3623</v>
      </c>
      <c r="K472" s="106"/>
      <c r="L472" s="106"/>
      <c r="M472" s="106">
        <v>22124</v>
      </c>
      <c r="N472" s="106" t="s">
        <v>3624</v>
      </c>
      <c r="O472" s="106">
        <v>1833.52</v>
      </c>
      <c r="P472" s="107">
        <v>1047.2</v>
      </c>
      <c r="Q472" s="107">
        <v>1920062.14</v>
      </c>
      <c r="R472" s="106">
        <v>0</v>
      </c>
      <c r="S472" s="107">
        <v>0</v>
      </c>
      <c r="T472" s="107">
        <v>0</v>
      </c>
      <c r="U472" s="106" t="s">
        <v>797</v>
      </c>
      <c r="V472" s="106" t="s">
        <v>7</v>
      </c>
      <c r="W472" s="106" t="s">
        <v>67</v>
      </c>
      <c r="X472" s="108">
        <v>2103</v>
      </c>
      <c r="Y472" s="108">
        <v>3855892.56</v>
      </c>
      <c r="Z472" s="108">
        <v>1935830.416</v>
      </c>
      <c r="AA472" s="109"/>
      <c r="AB472" s="109">
        <v>5179</v>
      </c>
      <c r="AC472" s="109"/>
      <c r="AD472" s="109"/>
      <c r="AE472" s="110" t="s">
        <v>516</v>
      </c>
      <c r="AF472" s="109"/>
      <c r="AG472" s="138">
        <v>36686</v>
      </c>
      <c r="AH472" s="138">
        <v>36798</v>
      </c>
      <c r="AI472" s="138">
        <v>36910</v>
      </c>
      <c r="AJ472" s="109">
        <v>5233977</v>
      </c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</row>
    <row r="473" spans="1:51" x14ac:dyDescent="0.25">
      <c r="A473" s="106">
        <v>629</v>
      </c>
      <c r="B473" s="106" t="s">
        <v>1200</v>
      </c>
      <c r="C473" s="106" t="s">
        <v>212</v>
      </c>
      <c r="D473" s="106"/>
      <c r="E473" s="106" t="s">
        <v>540</v>
      </c>
      <c r="F473" s="106"/>
      <c r="G473" s="106"/>
      <c r="H473" s="106" t="s">
        <v>469</v>
      </c>
      <c r="I473" s="106" t="s">
        <v>3324</v>
      </c>
      <c r="J473" s="106" t="s">
        <v>3623</v>
      </c>
      <c r="K473" s="106"/>
      <c r="L473" s="106"/>
      <c r="M473" s="106">
        <v>22124</v>
      </c>
      <c r="N473" s="106" t="s">
        <v>3624</v>
      </c>
      <c r="O473" s="106">
        <v>2702.97</v>
      </c>
      <c r="P473" s="107">
        <v>1047.2</v>
      </c>
      <c r="Q473" s="107">
        <v>2830550.18</v>
      </c>
      <c r="R473" s="106">
        <v>0</v>
      </c>
      <c r="S473" s="107">
        <v>0</v>
      </c>
      <c r="T473" s="107">
        <v>0</v>
      </c>
      <c r="U473" s="106" t="s">
        <v>797</v>
      </c>
      <c r="V473" s="106" t="s">
        <v>7</v>
      </c>
      <c r="W473" s="106" t="s">
        <v>67</v>
      </c>
      <c r="X473" s="108">
        <v>2103</v>
      </c>
      <c r="Y473" s="108">
        <v>5684345.9099999992</v>
      </c>
      <c r="Z473" s="108">
        <v>2853795.7259999993</v>
      </c>
      <c r="AA473" s="109"/>
      <c r="AB473" s="109">
        <v>5179</v>
      </c>
      <c r="AC473" s="109"/>
      <c r="AD473" s="109"/>
      <c r="AE473" s="110" t="s">
        <v>516</v>
      </c>
      <c r="AF473" s="109"/>
      <c r="AG473" s="138">
        <v>36686</v>
      </c>
      <c r="AH473" s="138">
        <v>36798</v>
      </c>
      <c r="AI473" s="138">
        <v>36910</v>
      </c>
      <c r="AJ473" s="109">
        <v>5233977</v>
      </c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</row>
    <row r="474" spans="1:51" x14ac:dyDescent="0.25">
      <c r="A474" s="106">
        <v>630</v>
      </c>
      <c r="B474" s="106" t="s">
        <v>1201</v>
      </c>
      <c r="C474" s="106" t="s">
        <v>212</v>
      </c>
      <c r="D474" s="106"/>
      <c r="E474" s="106" t="s">
        <v>540</v>
      </c>
      <c r="F474" s="106"/>
      <c r="G474" s="106"/>
      <c r="H474" s="106" t="s">
        <v>469</v>
      </c>
      <c r="I474" s="106" t="s">
        <v>3324</v>
      </c>
      <c r="J474" s="106" t="s">
        <v>3623</v>
      </c>
      <c r="K474" s="106"/>
      <c r="L474" s="106"/>
      <c r="M474" s="106">
        <v>22124</v>
      </c>
      <c r="N474" s="106" t="s">
        <v>3624</v>
      </c>
      <c r="O474" s="106">
        <v>4676.6899999999996</v>
      </c>
      <c r="P474" s="107">
        <v>1047.2</v>
      </c>
      <c r="Q474" s="107">
        <v>4897429.7699999996</v>
      </c>
      <c r="R474" s="106">
        <v>0</v>
      </c>
      <c r="S474" s="107">
        <v>0</v>
      </c>
      <c r="T474" s="107">
        <v>0</v>
      </c>
      <c r="U474" s="106" t="s">
        <v>797</v>
      </c>
      <c r="V474" s="106" t="s">
        <v>7</v>
      </c>
      <c r="W474" s="106" t="s">
        <v>67</v>
      </c>
      <c r="X474" s="108">
        <v>2103</v>
      </c>
      <c r="Y474" s="108">
        <v>9835079.0699999984</v>
      </c>
      <c r="Z474" s="108">
        <v>4937649.3019999983</v>
      </c>
      <c r="AA474" s="109"/>
      <c r="AB474" s="109">
        <v>5179</v>
      </c>
      <c r="AC474" s="109"/>
      <c r="AD474" s="109"/>
      <c r="AE474" s="110" t="s">
        <v>516</v>
      </c>
      <c r="AF474" s="109"/>
      <c r="AG474" s="138">
        <v>36686</v>
      </c>
      <c r="AH474" s="138">
        <v>36798</v>
      </c>
      <c r="AI474" s="138">
        <v>36910</v>
      </c>
      <c r="AJ474" s="109">
        <v>5233977</v>
      </c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</row>
    <row r="475" spans="1:51" x14ac:dyDescent="0.25">
      <c r="A475" s="106">
        <v>631</v>
      </c>
      <c r="B475" s="106" t="s">
        <v>1202</v>
      </c>
      <c r="C475" s="106" t="s">
        <v>212</v>
      </c>
      <c r="D475" s="106"/>
      <c r="E475" s="106" t="s">
        <v>540</v>
      </c>
      <c r="F475" s="106"/>
      <c r="G475" s="106"/>
      <c r="H475" s="106" t="s">
        <v>469</v>
      </c>
      <c r="I475" s="106" t="s">
        <v>3323</v>
      </c>
      <c r="J475" s="106" t="s">
        <v>3625</v>
      </c>
      <c r="K475" s="106"/>
      <c r="L475" s="106"/>
      <c r="M475" s="106">
        <v>22124</v>
      </c>
      <c r="N475" s="106" t="s">
        <v>3624</v>
      </c>
      <c r="O475" s="106">
        <v>20066.400000000001</v>
      </c>
      <c r="P475" s="107">
        <v>1047.2</v>
      </c>
      <c r="Q475" s="107">
        <v>21013534.079999998</v>
      </c>
      <c r="R475" s="106">
        <v>0</v>
      </c>
      <c r="S475" s="107">
        <v>0</v>
      </c>
      <c r="T475" s="107">
        <v>0</v>
      </c>
      <c r="U475" s="106" t="s">
        <v>797</v>
      </c>
      <c r="V475" s="106" t="s">
        <v>7</v>
      </c>
      <c r="W475" s="106" t="s">
        <v>67</v>
      </c>
      <c r="X475" s="108">
        <v>2103</v>
      </c>
      <c r="Y475" s="108">
        <v>42199639.200000003</v>
      </c>
      <c r="Z475" s="108">
        <v>21186105.120000001</v>
      </c>
      <c r="AA475" s="109"/>
      <c r="AB475" s="109">
        <v>5179</v>
      </c>
      <c r="AC475" s="109"/>
      <c r="AD475" s="109"/>
      <c r="AE475" s="110" t="s">
        <v>516</v>
      </c>
      <c r="AF475" s="109"/>
      <c r="AG475" s="138">
        <v>36686</v>
      </c>
      <c r="AH475" s="138">
        <v>36798</v>
      </c>
      <c r="AI475" s="138">
        <v>36910</v>
      </c>
      <c r="AJ475" s="109">
        <v>5233977</v>
      </c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</row>
    <row r="476" spans="1:51" x14ac:dyDescent="0.25">
      <c r="A476" s="106">
        <v>632</v>
      </c>
      <c r="B476" s="106" t="s">
        <v>1203</v>
      </c>
      <c r="C476" s="106" t="s">
        <v>212</v>
      </c>
      <c r="D476" s="106"/>
      <c r="E476" s="106" t="s">
        <v>540</v>
      </c>
      <c r="F476" s="106"/>
      <c r="G476" s="106"/>
      <c r="H476" s="106" t="s">
        <v>469</v>
      </c>
      <c r="I476" s="106" t="s">
        <v>3323</v>
      </c>
      <c r="J476" s="106" t="s">
        <v>3626</v>
      </c>
      <c r="K476" s="106"/>
      <c r="L476" s="106"/>
      <c r="M476" s="106">
        <v>22124</v>
      </c>
      <c r="N476" s="106" t="s">
        <v>3624</v>
      </c>
      <c r="O476" s="106">
        <v>2295.1979999999999</v>
      </c>
      <c r="P476" s="107">
        <v>1047.2</v>
      </c>
      <c r="Q476" s="107">
        <v>2403531.35</v>
      </c>
      <c r="R476" s="106">
        <v>0</v>
      </c>
      <c r="S476" s="107">
        <v>0</v>
      </c>
      <c r="T476" s="107">
        <v>0</v>
      </c>
      <c r="U476" s="106" t="s">
        <v>797</v>
      </c>
      <c r="V476" s="106" t="s">
        <v>7</v>
      </c>
      <c r="W476" s="106" t="s">
        <v>67</v>
      </c>
      <c r="X476" s="108">
        <v>2103</v>
      </c>
      <c r="Y476" s="108">
        <v>4826801.3939999994</v>
      </c>
      <c r="Z476" s="108">
        <v>2423270.0483999993</v>
      </c>
      <c r="AA476" s="109"/>
      <c r="AB476" s="109">
        <v>5179</v>
      </c>
      <c r="AC476" s="109"/>
      <c r="AD476" s="109"/>
      <c r="AE476" s="110" t="s">
        <v>516</v>
      </c>
      <c r="AF476" s="109"/>
      <c r="AG476" s="138">
        <v>36686</v>
      </c>
      <c r="AH476" s="138">
        <v>36798</v>
      </c>
      <c r="AI476" s="138">
        <v>36910</v>
      </c>
      <c r="AJ476" s="109">
        <v>5233977</v>
      </c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</row>
    <row r="477" spans="1:51" x14ac:dyDescent="0.25">
      <c r="A477" s="106">
        <v>633</v>
      </c>
      <c r="B477" s="106" t="s">
        <v>1204</v>
      </c>
      <c r="C477" s="106" t="s">
        <v>212</v>
      </c>
      <c r="D477" s="106"/>
      <c r="E477" s="106" t="s">
        <v>540</v>
      </c>
      <c r="F477" s="106"/>
      <c r="G477" s="106"/>
      <c r="H477" s="106" t="s">
        <v>469</v>
      </c>
      <c r="I477" s="106" t="s">
        <v>3323</v>
      </c>
      <c r="J477" s="106" t="s">
        <v>3627</v>
      </c>
      <c r="K477" s="106"/>
      <c r="L477" s="106"/>
      <c r="M477" s="106">
        <v>22124</v>
      </c>
      <c r="N477" s="106" t="s">
        <v>3624</v>
      </c>
      <c r="O477" s="106">
        <v>404.54</v>
      </c>
      <c r="P477" s="107">
        <v>1047.2</v>
      </c>
      <c r="Q477" s="107">
        <v>423634.29</v>
      </c>
      <c r="R477" s="106">
        <v>0</v>
      </c>
      <c r="S477" s="107">
        <v>0</v>
      </c>
      <c r="T477" s="107">
        <v>0</v>
      </c>
      <c r="U477" s="106" t="s">
        <v>797</v>
      </c>
      <c r="V477" s="106" t="s">
        <v>7</v>
      </c>
      <c r="W477" s="106" t="s">
        <v>67</v>
      </c>
      <c r="X477" s="108">
        <v>2103</v>
      </c>
      <c r="Y477" s="108">
        <v>850747.62</v>
      </c>
      <c r="Z477" s="108">
        <v>427113.33199999994</v>
      </c>
      <c r="AA477" s="109"/>
      <c r="AB477" s="109">
        <v>5179</v>
      </c>
      <c r="AC477" s="109"/>
      <c r="AD477" s="109"/>
      <c r="AE477" s="110" t="s">
        <v>516</v>
      </c>
      <c r="AF477" s="109"/>
      <c r="AG477" s="138">
        <v>36686</v>
      </c>
      <c r="AH477" s="138">
        <v>36798</v>
      </c>
      <c r="AI477" s="138">
        <v>36910</v>
      </c>
      <c r="AJ477" s="109">
        <v>5233977</v>
      </c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</row>
    <row r="478" spans="1:51" ht="38.25" x14ac:dyDescent="0.25">
      <c r="A478" s="106">
        <v>634</v>
      </c>
      <c r="B478" s="106" t="s">
        <v>1205</v>
      </c>
      <c r="C478" s="106" t="s">
        <v>212</v>
      </c>
      <c r="D478" s="106"/>
      <c r="E478" s="106" t="s">
        <v>540</v>
      </c>
      <c r="F478" s="106"/>
      <c r="G478" s="106"/>
      <c r="H478" s="106" t="s">
        <v>469</v>
      </c>
      <c r="I478" s="106" t="s">
        <v>3323</v>
      </c>
      <c r="J478" s="106" t="s">
        <v>3628</v>
      </c>
      <c r="K478" s="106"/>
      <c r="L478" s="106"/>
      <c r="M478" s="106">
        <v>22124</v>
      </c>
      <c r="N478" s="106" t="s">
        <v>3624</v>
      </c>
      <c r="O478" s="106">
        <v>1910.1210000000001</v>
      </c>
      <c r="P478" s="107">
        <v>1047.2</v>
      </c>
      <c r="Q478" s="107">
        <v>2000278.71</v>
      </c>
      <c r="R478" s="106">
        <v>0</v>
      </c>
      <c r="S478" s="107">
        <v>0</v>
      </c>
      <c r="T478" s="107">
        <v>0</v>
      </c>
      <c r="U478" s="106" t="s">
        <v>797</v>
      </c>
      <c r="V478" s="106" t="s">
        <v>7</v>
      </c>
      <c r="W478" s="106" t="s">
        <v>67</v>
      </c>
      <c r="X478" s="108">
        <v>2103</v>
      </c>
      <c r="Y478" s="108">
        <v>4016984.463</v>
      </c>
      <c r="Z478" s="108">
        <v>2016705.7517999997</v>
      </c>
      <c r="AA478" s="109"/>
      <c r="AB478" s="109">
        <v>5179</v>
      </c>
      <c r="AC478" s="109"/>
      <c r="AD478" s="109"/>
      <c r="AE478" s="110" t="s">
        <v>516</v>
      </c>
      <c r="AF478" s="109" t="s">
        <v>4463</v>
      </c>
      <c r="AG478" s="138">
        <v>36686</v>
      </c>
      <c r="AH478" s="138">
        <v>36798</v>
      </c>
      <c r="AI478" s="138">
        <v>36910</v>
      </c>
      <c r="AJ478" s="109">
        <v>5233977</v>
      </c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</row>
    <row r="479" spans="1:51" x14ac:dyDescent="0.25">
      <c r="A479" s="106">
        <v>635</v>
      </c>
      <c r="B479" s="106" t="s">
        <v>1206</v>
      </c>
      <c r="C479" s="106" t="s">
        <v>212</v>
      </c>
      <c r="D479" s="106"/>
      <c r="E479" s="106" t="s">
        <v>540</v>
      </c>
      <c r="F479" s="106"/>
      <c r="G479" s="106"/>
      <c r="H479" s="106" t="s">
        <v>469</v>
      </c>
      <c r="I479" s="106" t="s">
        <v>3323</v>
      </c>
      <c r="J479" s="106" t="s">
        <v>3628</v>
      </c>
      <c r="K479" s="106"/>
      <c r="L479" s="106"/>
      <c r="M479" s="106">
        <v>22124</v>
      </c>
      <c r="N479" s="106" t="s">
        <v>3624</v>
      </c>
      <c r="O479" s="106">
        <v>1571.453</v>
      </c>
      <c r="P479" s="107">
        <v>1047.2</v>
      </c>
      <c r="Q479" s="107">
        <v>1645625.58</v>
      </c>
      <c r="R479" s="106">
        <v>0</v>
      </c>
      <c r="S479" s="107">
        <v>0</v>
      </c>
      <c r="T479" s="107">
        <v>0</v>
      </c>
      <c r="U479" s="106" t="s">
        <v>797</v>
      </c>
      <c r="V479" s="106" t="s">
        <v>7</v>
      </c>
      <c r="W479" s="106" t="s">
        <v>67</v>
      </c>
      <c r="X479" s="108">
        <v>2103</v>
      </c>
      <c r="Y479" s="108">
        <v>3304765.659</v>
      </c>
      <c r="Z479" s="108">
        <v>1659140.0773999998</v>
      </c>
      <c r="AA479" s="109"/>
      <c r="AB479" s="109">
        <v>5179</v>
      </c>
      <c r="AC479" s="109"/>
      <c r="AD479" s="109"/>
      <c r="AE479" s="110" t="s">
        <v>516</v>
      </c>
      <c r="AF479" s="109"/>
      <c r="AG479" s="138">
        <v>36686</v>
      </c>
      <c r="AH479" s="138">
        <v>36798</v>
      </c>
      <c r="AI479" s="138">
        <v>36910</v>
      </c>
      <c r="AJ479" s="109">
        <v>5233977</v>
      </c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</row>
    <row r="480" spans="1:51" x14ac:dyDescent="0.25">
      <c r="A480" s="106">
        <v>636</v>
      </c>
      <c r="B480" s="106" t="s">
        <v>1207</v>
      </c>
      <c r="C480" s="106" t="s">
        <v>212</v>
      </c>
      <c r="D480" s="106"/>
      <c r="E480" s="106" t="s">
        <v>540</v>
      </c>
      <c r="F480" s="106"/>
      <c r="G480" s="106"/>
      <c r="H480" s="106" t="s">
        <v>469</v>
      </c>
      <c r="I480" s="106" t="s">
        <v>3323</v>
      </c>
      <c r="J480" s="106" t="s">
        <v>3629</v>
      </c>
      <c r="K480" s="106"/>
      <c r="L480" s="106"/>
      <c r="M480" s="106">
        <v>22124</v>
      </c>
      <c r="N480" s="106" t="s">
        <v>3624</v>
      </c>
      <c r="O480" s="106">
        <v>1553.18</v>
      </c>
      <c r="P480" s="107">
        <v>1047.2</v>
      </c>
      <c r="Q480" s="107">
        <v>1626490.1</v>
      </c>
      <c r="R480" s="106">
        <v>0</v>
      </c>
      <c r="S480" s="107">
        <v>0</v>
      </c>
      <c r="T480" s="107">
        <v>0</v>
      </c>
      <c r="U480" s="106" t="s">
        <v>797</v>
      </c>
      <c r="V480" s="106" t="s">
        <v>7</v>
      </c>
      <c r="W480" s="106" t="s">
        <v>67</v>
      </c>
      <c r="X480" s="108">
        <v>2103</v>
      </c>
      <c r="Y480" s="108">
        <v>3266337.54</v>
      </c>
      <c r="Z480" s="108">
        <v>1639847.4439999999</v>
      </c>
      <c r="AA480" s="109"/>
      <c r="AB480" s="109">
        <v>5179</v>
      </c>
      <c r="AC480" s="109"/>
      <c r="AD480" s="109"/>
      <c r="AE480" s="110" t="s">
        <v>516</v>
      </c>
      <c r="AF480" s="109"/>
      <c r="AG480" s="138">
        <v>36686</v>
      </c>
      <c r="AH480" s="138">
        <v>36798</v>
      </c>
      <c r="AI480" s="138">
        <v>36910</v>
      </c>
      <c r="AJ480" s="109">
        <v>5233977</v>
      </c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</row>
    <row r="481" spans="1:51" x14ac:dyDescent="0.25">
      <c r="A481" s="106">
        <v>637</v>
      </c>
      <c r="B481" s="106" t="s">
        <v>1208</v>
      </c>
      <c r="C481" s="106" t="s">
        <v>212</v>
      </c>
      <c r="D481" s="106"/>
      <c r="E481" s="106" t="s">
        <v>540</v>
      </c>
      <c r="F481" s="106"/>
      <c r="G481" s="106"/>
      <c r="H481" s="106" t="s">
        <v>469</v>
      </c>
      <c r="I481" s="106" t="s">
        <v>3323</v>
      </c>
      <c r="J481" s="106" t="s">
        <v>3623</v>
      </c>
      <c r="K481" s="106"/>
      <c r="L481" s="106"/>
      <c r="M481" s="106">
        <v>22124</v>
      </c>
      <c r="N481" s="106" t="s">
        <v>3624</v>
      </c>
      <c r="O481" s="106">
        <v>3947.6</v>
      </c>
      <c r="P481" s="107">
        <v>1047.2</v>
      </c>
      <c r="Q481" s="107">
        <v>4133926.72</v>
      </c>
      <c r="R481" s="106">
        <v>0</v>
      </c>
      <c r="S481" s="107">
        <v>0</v>
      </c>
      <c r="T481" s="107">
        <v>0</v>
      </c>
      <c r="U481" s="106" t="s">
        <v>797</v>
      </c>
      <c r="V481" s="106" t="s">
        <v>7</v>
      </c>
      <c r="W481" s="106" t="s">
        <v>67</v>
      </c>
      <c r="X481" s="108">
        <v>2103</v>
      </c>
      <c r="Y481" s="108">
        <v>8301802.7999999998</v>
      </c>
      <c r="Z481" s="108">
        <v>4167876.0799999996</v>
      </c>
      <c r="AA481" s="109"/>
      <c r="AB481" s="109">
        <v>5179</v>
      </c>
      <c r="AC481" s="109"/>
      <c r="AD481" s="109"/>
      <c r="AE481" s="110" t="s">
        <v>516</v>
      </c>
      <c r="AF481" s="109"/>
      <c r="AG481" s="138">
        <v>36686</v>
      </c>
      <c r="AH481" s="138">
        <v>36798</v>
      </c>
      <c r="AI481" s="138">
        <v>36910</v>
      </c>
      <c r="AJ481" s="109">
        <v>5233977</v>
      </c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</row>
    <row r="482" spans="1:51" ht="38.25" x14ac:dyDescent="0.25">
      <c r="A482" s="106">
        <v>638</v>
      </c>
      <c r="B482" s="106" t="s">
        <v>1209</v>
      </c>
      <c r="C482" s="106" t="s">
        <v>212</v>
      </c>
      <c r="D482" s="106"/>
      <c r="E482" s="106" t="s">
        <v>571</v>
      </c>
      <c r="F482" s="106"/>
      <c r="G482" s="106"/>
      <c r="H482" s="106" t="s">
        <v>469</v>
      </c>
      <c r="I482" s="106" t="s">
        <v>3323</v>
      </c>
      <c r="J482" s="106" t="s">
        <v>3623</v>
      </c>
      <c r="K482" s="106"/>
      <c r="L482" s="106"/>
      <c r="M482" s="106">
        <v>22124</v>
      </c>
      <c r="N482" s="106" t="s">
        <v>3624</v>
      </c>
      <c r="O482" s="106">
        <v>734.81</v>
      </c>
      <c r="P482" s="107">
        <v>1047.2</v>
      </c>
      <c r="Q482" s="107">
        <v>769493.03</v>
      </c>
      <c r="R482" s="106">
        <v>0</v>
      </c>
      <c r="S482" s="107">
        <v>0</v>
      </c>
      <c r="T482" s="107">
        <v>0</v>
      </c>
      <c r="U482" s="106" t="s">
        <v>797</v>
      </c>
      <c r="V482" s="106" t="s">
        <v>7</v>
      </c>
      <c r="W482" s="106" t="s">
        <v>67</v>
      </c>
      <c r="X482" s="108">
        <v>2054</v>
      </c>
      <c r="Y482" s="108">
        <v>1509299.74</v>
      </c>
      <c r="Z482" s="108">
        <v>739806.70799999998</v>
      </c>
      <c r="AA482" s="109"/>
      <c r="AB482" s="109">
        <v>55</v>
      </c>
      <c r="AC482" s="109"/>
      <c r="AD482" s="109"/>
      <c r="AE482" s="110" t="s">
        <v>516</v>
      </c>
      <c r="AF482" s="109"/>
      <c r="AG482" s="138">
        <v>36686</v>
      </c>
      <c r="AH482" s="138">
        <v>36798</v>
      </c>
      <c r="AI482" s="138">
        <v>36910</v>
      </c>
      <c r="AJ482" s="109">
        <v>5233977</v>
      </c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</row>
    <row r="483" spans="1:51" x14ac:dyDescent="0.25">
      <c r="A483" s="106">
        <v>639</v>
      </c>
      <c r="B483" s="106" t="s">
        <v>1210</v>
      </c>
      <c r="C483" s="106" t="s">
        <v>212</v>
      </c>
      <c r="D483" s="106"/>
      <c r="E483" s="106" t="s">
        <v>540</v>
      </c>
      <c r="F483" s="106"/>
      <c r="G483" s="106"/>
      <c r="H483" s="106" t="s">
        <v>469</v>
      </c>
      <c r="I483" s="106" t="s">
        <v>3323</v>
      </c>
      <c r="J483" s="106" t="s">
        <v>3623</v>
      </c>
      <c r="K483" s="106"/>
      <c r="L483" s="106"/>
      <c r="M483" s="106">
        <v>22124</v>
      </c>
      <c r="N483" s="106" t="s">
        <v>3624</v>
      </c>
      <c r="O483" s="106">
        <v>1668.04</v>
      </c>
      <c r="P483" s="107">
        <v>1047.2</v>
      </c>
      <c r="Q483" s="107">
        <v>1746771.49</v>
      </c>
      <c r="R483" s="106">
        <v>0</v>
      </c>
      <c r="S483" s="107">
        <v>0</v>
      </c>
      <c r="T483" s="107">
        <v>0</v>
      </c>
      <c r="U483" s="106" t="s">
        <v>797</v>
      </c>
      <c r="V483" s="106" t="s">
        <v>7</v>
      </c>
      <c r="W483" s="106" t="s">
        <v>67</v>
      </c>
      <c r="X483" s="108">
        <v>2103</v>
      </c>
      <c r="Y483" s="108">
        <v>3507888.12</v>
      </c>
      <c r="Z483" s="108">
        <v>1761116.632</v>
      </c>
      <c r="AA483" s="109"/>
      <c r="AB483" s="109">
        <v>5179</v>
      </c>
      <c r="AC483" s="109"/>
      <c r="AD483" s="109"/>
      <c r="AE483" s="110" t="s">
        <v>516</v>
      </c>
      <c r="AF483" s="109"/>
      <c r="AG483" s="138">
        <v>36686</v>
      </c>
      <c r="AH483" s="138">
        <v>36798</v>
      </c>
      <c r="AI483" s="138">
        <v>36910</v>
      </c>
      <c r="AJ483" s="109">
        <v>5233977</v>
      </c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</row>
    <row r="484" spans="1:51" x14ac:dyDescent="0.25">
      <c r="A484" s="106">
        <v>640</v>
      </c>
      <c r="B484" s="106" t="s">
        <v>1211</v>
      </c>
      <c r="C484" s="106" t="s">
        <v>212</v>
      </c>
      <c r="D484" s="106"/>
      <c r="E484" s="106" t="s">
        <v>540</v>
      </c>
      <c r="F484" s="106"/>
      <c r="G484" s="106"/>
      <c r="H484" s="106" t="s">
        <v>469</v>
      </c>
      <c r="I484" s="106" t="s">
        <v>3323</v>
      </c>
      <c r="J484" s="106" t="s">
        <v>3623</v>
      </c>
      <c r="K484" s="106"/>
      <c r="L484" s="106"/>
      <c r="M484" s="106">
        <v>22124</v>
      </c>
      <c r="N484" s="106" t="s">
        <v>3624</v>
      </c>
      <c r="O484" s="106">
        <v>5230.87</v>
      </c>
      <c r="P484" s="107">
        <v>1047.2</v>
      </c>
      <c r="Q484" s="107">
        <v>5477767.0599999996</v>
      </c>
      <c r="R484" s="106">
        <v>0</v>
      </c>
      <c r="S484" s="107">
        <v>0</v>
      </c>
      <c r="T484" s="107">
        <v>0</v>
      </c>
      <c r="U484" s="106" t="s">
        <v>739</v>
      </c>
      <c r="V484" s="106" t="s">
        <v>7</v>
      </c>
      <c r="W484" s="106" t="s">
        <v>61</v>
      </c>
      <c r="X484" s="108">
        <v>2103</v>
      </c>
      <c r="Y484" s="108">
        <v>11000519.609999999</v>
      </c>
      <c r="Z484" s="108">
        <v>5522752.5459999992</v>
      </c>
      <c r="AA484" s="109"/>
      <c r="AB484" s="109">
        <v>5179</v>
      </c>
      <c r="AC484" s="109"/>
      <c r="AD484" s="109"/>
      <c r="AE484" s="110" t="s">
        <v>507</v>
      </c>
      <c r="AF484" s="109"/>
      <c r="AG484" s="138">
        <v>36686</v>
      </c>
      <c r="AH484" s="138">
        <v>36798</v>
      </c>
      <c r="AI484" s="138">
        <v>36910</v>
      </c>
      <c r="AJ484" s="109">
        <v>5233977</v>
      </c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</row>
    <row r="485" spans="1:51" x14ac:dyDescent="0.25">
      <c r="A485" s="106">
        <v>641</v>
      </c>
      <c r="B485" s="106" t="s">
        <v>1212</v>
      </c>
      <c r="C485" s="106" t="s">
        <v>212</v>
      </c>
      <c r="D485" s="106"/>
      <c r="E485" s="106" t="s">
        <v>540</v>
      </c>
      <c r="F485" s="106"/>
      <c r="G485" s="106"/>
      <c r="H485" s="106" t="s">
        <v>469</v>
      </c>
      <c r="I485" s="106" t="s">
        <v>3323</v>
      </c>
      <c r="J485" s="106" t="s">
        <v>3623</v>
      </c>
      <c r="K485" s="106"/>
      <c r="L485" s="106"/>
      <c r="M485" s="106">
        <v>22124</v>
      </c>
      <c r="N485" s="106" t="s">
        <v>3624</v>
      </c>
      <c r="O485" s="106">
        <v>559.91999999999996</v>
      </c>
      <c r="P485" s="107">
        <v>1047.2</v>
      </c>
      <c r="Q485" s="107">
        <v>586348.22</v>
      </c>
      <c r="R485" s="106">
        <v>0</v>
      </c>
      <c r="S485" s="107">
        <v>0</v>
      </c>
      <c r="T485" s="107">
        <v>0</v>
      </c>
      <c r="U485" s="106" t="s">
        <v>739</v>
      </c>
      <c r="V485" s="106" t="s">
        <v>7</v>
      </c>
      <c r="W485" s="106" t="s">
        <v>61</v>
      </c>
      <c r="X485" s="108">
        <v>2103</v>
      </c>
      <c r="Y485" s="108">
        <v>1177511.76</v>
      </c>
      <c r="Z485" s="108">
        <v>591163.53600000008</v>
      </c>
      <c r="AA485" s="109"/>
      <c r="AB485" s="109">
        <v>5179</v>
      </c>
      <c r="AC485" s="109"/>
      <c r="AD485" s="109"/>
      <c r="AE485" s="110" t="s">
        <v>507</v>
      </c>
      <c r="AF485" s="109"/>
      <c r="AG485" s="138">
        <v>36686</v>
      </c>
      <c r="AH485" s="138">
        <v>36798</v>
      </c>
      <c r="AI485" s="138">
        <v>36910</v>
      </c>
      <c r="AJ485" s="109">
        <v>5233977</v>
      </c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</row>
    <row r="486" spans="1:51" x14ac:dyDescent="0.25">
      <c r="A486" s="106">
        <v>642</v>
      </c>
      <c r="B486" s="106" t="s">
        <v>1213</v>
      </c>
      <c r="C486" s="106" t="s">
        <v>212</v>
      </c>
      <c r="D486" s="106"/>
      <c r="E486" s="106" t="s">
        <v>540</v>
      </c>
      <c r="F486" s="106"/>
      <c r="G486" s="106"/>
      <c r="H486" s="106" t="s">
        <v>469</v>
      </c>
      <c r="I486" s="106" t="s">
        <v>3323</v>
      </c>
      <c r="J486" s="106" t="s">
        <v>3628</v>
      </c>
      <c r="K486" s="106"/>
      <c r="L486" s="106"/>
      <c r="M486" s="106">
        <v>22124</v>
      </c>
      <c r="N486" s="106" t="s">
        <v>3624</v>
      </c>
      <c r="O486" s="106">
        <v>53.84</v>
      </c>
      <c r="P486" s="107">
        <v>1047.2</v>
      </c>
      <c r="Q486" s="107">
        <v>56381.25</v>
      </c>
      <c r="R486" s="106">
        <v>0</v>
      </c>
      <c r="S486" s="107">
        <v>0</v>
      </c>
      <c r="T486" s="107">
        <v>0</v>
      </c>
      <c r="U486" s="106" t="s">
        <v>749</v>
      </c>
      <c r="V486" s="106" t="s">
        <v>7</v>
      </c>
      <c r="W486" s="106" t="s">
        <v>64</v>
      </c>
      <c r="X486" s="108">
        <v>2103</v>
      </c>
      <c r="Y486" s="108">
        <v>113225.52</v>
      </c>
      <c r="Z486" s="108">
        <v>56844.271999999997</v>
      </c>
      <c r="AA486" s="109"/>
      <c r="AB486" s="109">
        <v>5179</v>
      </c>
      <c r="AC486" s="109"/>
      <c r="AD486" s="109"/>
      <c r="AE486" s="110" t="s">
        <v>510</v>
      </c>
      <c r="AF486" s="109"/>
      <c r="AG486" s="138">
        <v>36686</v>
      </c>
      <c r="AH486" s="138">
        <v>36798</v>
      </c>
      <c r="AI486" s="138">
        <v>36910</v>
      </c>
      <c r="AJ486" s="109">
        <v>5233977</v>
      </c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</row>
    <row r="487" spans="1:51" x14ac:dyDescent="0.25">
      <c r="A487" s="106">
        <v>643</v>
      </c>
      <c r="B487" s="106" t="s">
        <v>1214</v>
      </c>
      <c r="C487" s="106" t="s">
        <v>212</v>
      </c>
      <c r="D487" s="106"/>
      <c r="E487" s="106" t="s">
        <v>540</v>
      </c>
      <c r="F487" s="106"/>
      <c r="G487" s="106"/>
      <c r="H487" s="106" t="s">
        <v>469</v>
      </c>
      <c r="I487" s="106" t="s">
        <v>3323</v>
      </c>
      <c r="J487" s="106" t="s">
        <v>3623</v>
      </c>
      <c r="K487" s="106"/>
      <c r="L487" s="106"/>
      <c r="M487" s="106">
        <v>22124</v>
      </c>
      <c r="N487" s="106" t="s">
        <v>3624</v>
      </c>
      <c r="O487" s="106">
        <v>67.176000000000002</v>
      </c>
      <c r="P487" s="107">
        <v>1047.2</v>
      </c>
      <c r="Q487" s="107">
        <v>70346.710000000006</v>
      </c>
      <c r="R487" s="106">
        <v>0</v>
      </c>
      <c r="S487" s="107">
        <v>0</v>
      </c>
      <c r="T487" s="107">
        <v>0</v>
      </c>
      <c r="U487" s="106" t="s">
        <v>749</v>
      </c>
      <c r="V487" s="106" t="s">
        <v>7</v>
      </c>
      <c r="W487" s="106" t="s">
        <v>64</v>
      </c>
      <c r="X487" s="108">
        <v>2103</v>
      </c>
      <c r="Y487" s="108">
        <v>141271.128</v>
      </c>
      <c r="Z487" s="108">
        <v>70924.420799999993</v>
      </c>
      <c r="AA487" s="109"/>
      <c r="AB487" s="109">
        <v>5179</v>
      </c>
      <c r="AC487" s="109"/>
      <c r="AD487" s="109"/>
      <c r="AE487" s="110" t="s">
        <v>510</v>
      </c>
      <c r="AF487" s="109"/>
      <c r="AG487" s="138">
        <v>36686</v>
      </c>
      <c r="AH487" s="138">
        <v>36798</v>
      </c>
      <c r="AI487" s="138">
        <v>36910</v>
      </c>
      <c r="AJ487" s="109">
        <v>5233977</v>
      </c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</row>
    <row r="488" spans="1:51" x14ac:dyDescent="0.25">
      <c r="A488" s="106">
        <v>644</v>
      </c>
      <c r="B488" s="106" t="s">
        <v>1215</v>
      </c>
      <c r="C488" s="106" t="s">
        <v>212</v>
      </c>
      <c r="D488" s="106"/>
      <c r="E488" s="106" t="s">
        <v>540</v>
      </c>
      <c r="F488" s="106"/>
      <c r="G488" s="106"/>
      <c r="H488" s="106" t="s">
        <v>469</v>
      </c>
      <c r="I488" s="106"/>
      <c r="J488" s="106"/>
      <c r="K488" s="106"/>
      <c r="L488" s="106"/>
      <c r="M488" s="106">
        <v>22124</v>
      </c>
      <c r="N488" s="106" t="s">
        <v>3624</v>
      </c>
      <c r="O488" s="106">
        <v>65776.214999999997</v>
      </c>
      <c r="P488" s="107">
        <v>1047.2</v>
      </c>
      <c r="Q488" s="107">
        <v>68880852.349999994</v>
      </c>
      <c r="R488" s="106">
        <v>0</v>
      </c>
      <c r="S488" s="107">
        <v>0</v>
      </c>
      <c r="T488" s="107">
        <v>0</v>
      </c>
      <c r="U488" s="106" t="s">
        <v>743</v>
      </c>
      <c r="V488" s="106" t="s">
        <v>7</v>
      </c>
      <c r="W488" s="106" t="s">
        <v>63</v>
      </c>
      <c r="X488" s="108"/>
      <c r="Y488" s="108">
        <v>0</v>
      </c>
      <c r="Z488" s="108"/>
      <c r="AA488" s="109" t="s">
        <v>4435</v>
      </c>
      <c r="AB488" s="109">
        <v>5179</v>
      </c>
      <c r="AC488" s="109"/>
      <c r="AD488" s="109"/>
      <c r="AE488" s="110" t="s">
        <v>4436</v>
      </c>
      <c r="AF488" s="109"/>
      <c r="AG488" s="138">
        <v>36686</v>
      </c>
      <c r="AH488" s="138">
        <v>36798</v>
      </c>
      <c r="AI488" s="138">
        <v>36910</v>
      </c>
      <c r="AJ488" s="109">
        <v>5233977</v>
      </c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</row>
    <row r="489" spans="1:51" ht="63.75" x14ac:dyDescent="0.25">
      <c r="A489" s="106">
        <v>646</v>
      </c>
      <c r="B489" s="106" t="s">
        <v>817</v>
      </c>
      <c r="C489" s="106" t="s">
        <v>213</v>
      </c>
      <c r="D489" s="106"/>
      <c r="E489" s="106" t="s">
        <v>540</v>
      </c>
      <c r="F489" s="106"/>
      <c r="G489" s="106"/>
      <c r="H489" s="106" t="s">
        <v>467</v>
      </c>
      <c r="I489" s="106"/>
      <c r="J489" s="106"/>
      <c r="K489" s="106"/>
      <c r="L489" s="106"/>
      <c r="M489" s="106">
        <v>22205</v>
      </c>
      <c r="N489" s="106" t="s">
        <v>3630</v>
      </c>
      <c r="O489" s="106">
        <v>5286.57</v>
      </c>
      <c r="P489" s="107">
        <v>742</v>
      </c>
      <c r="Q489" s="107">
        <v>3922634.94</v>
      </c>
      <c r="R489" s="106">
        <v>0</v>
      </c>
      <c r="S489" s="107">
        <v>0</v>
      </c>
      <c r="T489" s="107">
        <v>0</v>
      </c>
      <c r="U489" s="106" t="s">
        <v>743</v>
      </c>
      <c r="V489" s="106" t="s">
        <v>7</v>
      </c>
      <c r="W489" s="106" t="s">
        <v>63</v>
      </c>
      <c r="X489" s="108"/>
      <c r="Y489" s="108">
        <v>0</v>
      </c>
      <c r="Z489" s="108"/>
      <c r="AA489" s="109" t="s">
        <v>4435</v>
      </c>
      <c r="AB489" s="109" t="s">
        <v>4609</v>
      </c>
      <c r="AC489" s="109" t="s">
        <v>4510</v>
      </c>
      <c r="AD489" s="109" t="s">
        <v>4510</v>
      </c>
      <c r="AE489" s="110" t="s">
        <v>4436</v>
      </c>
      <c r="AF489" s="109"/>
      <c r="AG489" s="138">
        <v>36140</v>
      </c>
      <c r="AH489" s="138">
        <v>36238</v>
      </c>
      <c r="AI489" s="138">
        <v>36315</v>
      </c>
      <c r="AJ489" s="109">
        <v>5180733</v>
      </c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</row>
    <row r="490" spans="1:51" ht="63.75" x14ac:dyDescent="0.25">
      <c r="A490" s="106">
        <v>647</v>
      </c>
      <c r="B490" s="106" t="s">
        <v>817</v>
      </c>
      <c r="C490" s="106" t="s">
        <v>213</v>
      </c>
      <c r="D490" s="106"/>
      <c r="E490" s="106" t="s">
        <v>540</v>
      </c>
      <c r="F490" s="106"/>
      <c r="G490" s="106"/>
      <c r="H490" s="106" t="s">
        <v>467</v>
      </c>
      <c r="I490" s="106"/>
      <c r="J490" s="106"/>
      <c r="K490" s="106"/>
      <c r="L490" s="106"/>
      <c r="M490" s="106">
        <v>22205</v>
      </c>
      <c r="N490" s="106" t="s">
        <v>3631</v>
      </c>
      <c r="O490" s="106">
        <v>23982.66</v>
      </c>
      <c r="P490" s="107">
        <v>756</v>
      </c>
      <c r="Q490" s="107">
        <v>18130890.960000001</v>
      </c>
      <c r="R490" s="106">
        <v>0</v>
      </c>
      <c r="S490" s="107">
        <v>0</v>
      </c>
      <c r="T490" s="107">
        <v>0</v>
      </c>
      <c r="U490" s="106" t="s">
        <v>743</v>
      </c>
      <c r="V490" s="106" t="s">
        <v>7</v>
      </c>
      <c r="W490" s="106" t="s">
        <v>63</v>
      </c>
      <c r="X490" s="108"/>
      <c r="Y490" s="108">
        <v>0</v>
      </c>
      <c r="Z490" s="108"/>
      <c r="AA490" s="109" t="s">
        <v>4435</v>
      </c>
      <c r="AB490" s="109" t="s">
        <v>4610</v>
      </c>
      <c r="AC490" s="109" t="s">
        <v>4510</v>
      </c>
      <c r="AD490" s="109" t="s">
        <v>4510</v>
      </c>
      <c r="AE490" s="110" t="s">
        <v>4436</v>
      </c>
      <c r="AF490" s="109"/>
      <c r="AG490" s="138">
        <v>36140</v>
      </c>
      <c r="AH490" s="138">
        <v>36238</v>
      </c>
      <c r="AI490" s="138">
        <v>36315</v>
      </c>
      <c r="AJ490" s="109">
        <v>5180733</v>
      </c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</row>
    <row r="491" spans="1:51" x14ac:dyDescent="0.25">
      <c r="A491" s="106">
        <v>648</v>
      </c>
      <c r="B491" s="106" t="s">
        <v>823</v>
      </c>
      <c r="C491" s="106" t="s">
        <v>214</v>
      </c>
      <c r="D491" s="106"/>
      <c r="E491" s="106" t="s">
        <v>540</v>
      </c>
      <c r="F491" s="106"/>
      <c r="G491" s="106"/>
      <c r="H491" s="106" t="s">
        <v>467</v>
      </c>
      <c r="I491" s="106" t="s">
        <v>3323</v>
      </c>
      <c r="J491" s="106" t="s">
        <v>3377</v>
      </c>
      <c r="K491" s="106">
        <v>23902</v>
      </c>
      <c r="L491" s="106"/>
      <c r="M491" s="106">
        <v>22206</v>
      </c>
      <c r="N491" s="106" t="s">
        <v>94</v>
      </c>
      <c r="O491" s="106">
        <v>334.05</v>
      </c>
      <c r="P491" s="107">
        <v>474.1</v>
      </c>
      <c r="Q491" s="107">
        <v>158373.10999999999</v>
      </c>
      <c r="R491" s="106">
        <v>0</v>
      </c>
      <c r="S491" s="107">
        <v>0</v>
      </c>
      <c r="T491" s="107">
        <v>0</v>
      </c>
      <c r="U491" s="106" t="s">
        <v>879</v>
      </c>
      <c r="V491" s="106" t="s">
        <v>7</v>
      </c>
      <c r="W491" s="106" t="s">
        <v>72</v>
      </c>
      <c r="X491" s="108">
        <v>1167</v>
      </c>
      <c r="Y491" s="108">
        <v>389836.35000000003</v>
      </c>
      <c r="Z491" s="108">
        <v>231463.24500000002</v>
      </c>
      <c r="AA491" s="109"/>
      <c r="AB491" s="109">
        <v>6093</v>
      </c>
      <c r="AC491" s="109"/>
      <c r="AD491" s="109"/>
      <c r="AE491" s="110" t="s">
        <v>4481</v>
      </c>
      <c r="AF491" s="109"/>
      <c r="AG491" s="138">
        <v>36834</v>
      </c>
      <c r="AH491" s="138">
        <v>36834</v>
      </c>
      <c r="AI491" s="138" t="s">
        <v>4611</v>
      </c>
      <c r="AJ491" s="109">
        <v>5215385</v>
      </c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</row>
    <row r="492" spans="1:51" x14ac:dyDescent="0.25">
      <c r="A492" s="106">
        <v>650</v>
      </c>
      <c r="B492" s="106" t="s">
        <v>824</v>
      </c>
      <c r="C492" s="106" t="s">
        <v>214</v>
      </c>
      <c r="D492" s="106"/>
      <c r="E492" s="106" t="s">
        <v>540</v>
      </c>
      <c r="F492" s="106"/>
      <c r="G492" s="106"/>
      <c r="H492" s="106" t="s">
        <v>467</v>
      </c>
      <c r="I492" s="106" t="s">
        <v>3323</v>
      </c>
      <c r="J492" s="106" t="s">
        <v>3377</v>
      </c>
      <c r="K492" s="106">
        <v>23904</v>
      </c>
      <c r="L492" s="106"/>
      <c r="M492" s="106">
        <v>22206</v>
      </c>
      <c r="N492" s="106" t="s">
        <v>3632</v>
      </c>
      <c r="O492" s="106">
        <v>3671.08</v>
      </c>
      <c r="P492" s="107">
        <v>474.1</v>
      </c>
      <c r="Q492" s="107">
        <v>1740459.03</v>
      </c>
      <c r="R492" s="106">
        <v>0</v>
      </c>
      <c r="S492" s="107">
        <v>0</v>
      </c>
      <c r="T492" s="107">
        <v>0</v>
      </c>
      <c r="U492" s="106" t="s">
        <v>879</v>
      </c>
      <c r="V492" s="106" t="s">
        <v>7</v>
      </c>
      <c r="W492" s="106" t="s">
        <v>72</v>
      </c>
      <c r="X492" s="108">
        <v>1167</v>
      </c>
      <c r="Y492" s="108">
        <v>4284150.3600000003</v>
      </c>
      <c r="Z492" s="108">
        <v>2543691.3320000004</v>
      </c>
      <c r="AA492" s="109"/>
      <c r="AB492" s="109">
        <v>6093</v>
      </c>
      <c r="AC492" s="109"/>
      <c r="AD492" s="109"/>
      <c r="AE492" s="110" t="s">
        <v>4481</v>
      </c>
      <c r="AF492" s="109"/>
      <c r="AG492" s="138">
        <v>36834</v>
      </c>
      <c r="AH492" s="138">
        <v>36834</v>
      </c>
      <c r="AI492" s="138" t="s">
        <v>4611</v>
      </c>
      <c r="AJ492" s="109">
        <v>5215385</v>
      </c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</row>
    <row r="493" spans="1:51" x14ac:dyDescent="0.25">
      <c r="A493" s="106">
        <v>651</v>
      </c>
      <c r="B493" s="106" t="s">
        <v>1216</v>
      </c>
      <c r="C493" s="106" t="s">
        <v>214</v>
      </c>
      <c r="D493" s="106"/>
      <c r="E493" s="106" t="s">
        <v>540</v>
      </c>
      <c r="F493" s="106"/>
      <c r="G493" s="106"/>
      <c r="H493" s="106" t="s">
        <v>467</v>
      </c>
      <c r="I493" s="106" t="s">
        <v>3323</v>
      </c>
      <c r="J493" s="106" t="s">
        <v>3377</v>
      </c>
      <c r="K493" s="106">
        <v>23905</v>
      </c>
      <c r="L493" s="106"/>
      <c r="M493" s="106">
        <v>22206</v>
      </c>
      <c r="N493" s="106" t="s">
        <v>3632</v>
      </c>
      <c r="O493" s="106">
        <v>2017.7</v>
      </c>
      <c r="P493" s="107">
        <v>474.1</v>
      </c>
      <c r="Q493" s="107">
        <v>956591.57</v>
      </c>
      <c r="R493" s="106">
        <v>0</v>
      </c>
      <c r="S493" s="107">
        <v>0</v>
      </c>
      <c r="T493" s="107">
        <v>0</v>
      </c>
      <c r="U493" s="106" t="s">
        <v>879</v>
      </c>
      <c r="V493" s="106" t="s">
        <v>7</v>
      </c>
      <c r="W493" s="106" t="s">
        <v>72</v>
      </c>
      <c r="X493" s="108">
        <v>1632</v>
      </c>
      <c r="Y493" s="108">
        <v>3292886.4</v>
      </c>
      <c r="Z493" s="108">
        <v>2336294.83</v>
      </c>
      <c r="AA493" s="109"/>
      <c r="AB493" s="109">
        <v>80</v>
      </c>
      <c r="AC493" s="109"/>
      <c r="AD493" s="109"/>
      <c r="AE493" s="110" t="s">
        <v>4481</v>
      </c>
      <c r="AF493" s="109"/>
      <c r="AG493" s="138">
        <v>36834</v>
      </c>
      <c r="AH493" s="138">
        <v>36834</v>
      </c>
      <c r="AI493" s="138" t="s">
        <v>4611</v>
      </c>
      <c r="AJ493" s="109">
        <v>5215385</v>
      </c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</row>
    <row r="494" spans="1:51" ht="102" x14ac:dyDescent="0.25">
      <c r="A494" s="106">
        <v>654</v>
      </c>
      <c r="B494" s="106" t="s">
        <v>1217</v>
      </c>
      <c r="C494" s="106" t="s">
        <v>215</v>
      </c>
      <c r="D494" s="106"/>
      <c r="E494" s="106" t="s">
        <v>540</v>
      </c>
      <c r="F494" s="106"/>
      <c r="G494" s="106"/>
      <c r="H494" s="106" t="s">
        <v>465</v>
      </c>
      <c r="I494" s="106"/>
      <c r="J494" s="106"/>
      <c r="K494" s="106"/>
      <c r="L494" s="106"/>
      <c r="M494" s="106">
        <v>22640</v>
      </c>
      <c r="N494" s="106" t="s">
        <v>215</v>
      </c>
      <c r="O494" s="106">
        <v>32157.177</v>
      </c>
      <c r="P494" s="107">
        <v>654.5</v>
      </c>
      <c r="Q494" s="107">
        <v>21046872.350000001</v>
      </c>
      <c r="R494" s="106">
        <v>0</v>
      </c>
      <c r="S494" s="107">
        <v>0</v>
      </c>
      <c r="T494" s="107">
        <v>0</v>
      </c>
      <c r="U494" s="106" t="s">
        <v>743</v>
      </c>
      <c r="V494" s="106" t="s">
        <v>7</v>
      </c>
      <c r="W494" s="106" t="s">
        <v>63</v>
      </c>
      <c r="X494" s="108"/>
      <c r="Y494" s="108">
        <v>0</v>
      </c>
      <c r="Z494" s="108"/>
      <c r="AA494" s="109" t="s">
        <v>4435</v>
      </c>
      <c r="AB494" s="109">
        <v>2081</v>
      </c>
      <c r="AC494" s="109" t="s">
        <v>4490</v>
      </c>
      <c r="AD494" s="109" t="s">
        <v>4490</v>
      </c>
      <c r="AE494" s="110" t="s">
        <v>4436</v>
      </c>
      <c r="AF494" s="109"/>
      <c r="AG494" s="138">
        <v>35993</v>
      </c>
      <c r="AH494" s="138">
        <v>36900</v>
      </c>
      <c r="AI494" s="138">
        <v>37063</v>
      </c>
      <c r="AJ494" s="109">
        <v>5239571</v>
      </c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</row>
    <row r="495" spans="1:51" x14ac:dyDescent="0.25">
      <c r="A495" s="106">
        <v>655</v>
      </c>
      <c r="B495" s="106" t="s">
        <v>1218</v>
      </c>
      <c r="C495" s="106" t="s">
        <v>216</v>
      </c>
      <c r="D495" s="106"/>
      <c r="E495" s="106" t="s">
        <v>540</v>
      </c>
      <c r="F495" s="106"/>
      <c r="G495" s="106"/>
      <c r="H495" s="106" t="s">
        <v>514</v>
      </c>
      <c r="I495" s="106" t="s">
        <v>3323</v>
      </c>
      <c r="J495" s="106" t="s">
        <v>3633</v>
      </c>
      <c r="K495" s="106"/>
      <c r="L495" s="106"/>
      <c r="M495" s="106">
        <v>22643</v>
      </c>
      <c r="N495" s="106" t="s">
        <v>3634</v>
      </c>
      <c r="O495" s="106">
        <v>4207.2749999999996</v>
      </c>
      <c r="P495" s="107">
        <v>729.3</v>
      </c>
      <c r="Q495" s="107">
        <v>3068365.66</v>
      </c>
      <c r="R495" s="106">
        <v>0</v>
      </c>
      <c r="S495" s="107">
        <v>0</v>
      </c>
      <c r="T495" s="107">
        <v>0</v>
      </c>
      <c r="U495" s="106" t="s">
        <v>767</v>
      </c>
      <c r="V495" s="106" t="s">
        <v>7</v>
      </c>
      <c r="W495" s="106" t="s">
        <v>65</v>
      </c>
      <c r="X495" s="108">
        <v>1484</v>
      </c>
      <c r="Y495" s="108">
        <v>6243596.0999999996</v>
      </c>
      <c r="Z495" s="108">
        <v>3175230.4424999999</v>
      </c>
      <c r="AA495" s="109"/>
      <c r="AB495" s="109">
        <v>5206</v>
      </c>
      <c r="AC495" s="109"/>
      <c r="AD495" s="109"/>
      <c r="AE495" s="110" t="s">
        <v>516</v>
      </c>
      <c r="AF495" s="109"/>
      <c r="AG495" s="138">
        <v>37876</v>
      </c>
      <c r="AH495" s="138">
        <v>38258</v>
      </c>
      <c r="AI495" s="138">
        <v>38317</v>
      </c>
      <c r="AJ495" s="109">
        <v>5398208</v>
      </c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</row>
    <row r="496" spans="1:51" x14ac:dyDescent="0.25">
      <c r="A496" s="106">
        <v>656</v>
      </c>
      <c r="B496" s="106" t="s">
        <v>1219</v>
      </c>
      <c r="C496" s="106" t="s">
        <v>216</v>
      </c>
      <c r="D496" s="106"/>
      <c r="E496" s="106" t="s">
        <v>540</v>
      </c>
      <c r="F496" s="106"/>
      <c r="G496" s="106"/>
      <c r="H496" s="106" t="s">
        <v>514</v>
      </c>
      <c r="I496" s="106" t="s">
        <v>3323</v>
      </c>
      <c r="J496" s="106" t="s">
        <v>3633</v>
      </c>
      <c r="K496" s="106"/>
      <c r="L496" s="106"/>
      <c r="M496" s="106">
        <v>22643</v>
      </c>
      <c r="N496" s="106" t="s">
        <v>3634</v>
      </c>
      <c r="O496" s="106">
        <v>4021.2310000000002</v>
      </c>
      <c r="P496" s="107">
        <v>729.3</v>
      </c>
      <c r="Q496" s="107">
        <v>2932683.77</v>
      </c>
      <c r="R496" s="106">
        <v>0</v>
      </c>
      <c r="S496" s="107">
        <v>0</v>
      </c>
      <c r="T496" s="107">
        <v>0</v>
      </c>
      <c r="U496" s="106" t="s">
        <v>767</v>
      </c>
      <c r="V496" s="106" t="s">
        <v>7</v>
      </c>
      <c r="W496" s="106" t="s">
        <v>65</v>
      </c>
      <c r="X496" s="108">
        <v>1484</v>
      </c>
      <c r="Y496" s="108">
        <v>5967506.8040000005</v>
      </c>
      <c r="Z496" s="108">
        <v>3034823.0357000004</v>
      </c>
      <c r="AA496" s="109"/>
      <c r="AB496" s="109">
        <v>5206</v>
      </c>
      <c r="AC496" s="109"/>
      <c r="AD496" s="109"/>
      <c r="AE496" s="110" t="s">
        <v>516</v>
      </c>
      <c r="AF496" s="109"/>
      <c r="AG496" s="138">
        <v>37876</v>
      </c>
      <c r="AH496" s="138">
        <v>38258</v>
      </c>
      <c r="AI496" s="138">
        <v>38317</v>
      </c>
      <c r="AJ496" s="109">
        <v>5398208</v>
      </c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</row>
    <row r="497" spans="1:51" x14ac:dyDescent="0.25">
      <c r="A497" s="106">
        <v>658</v>
      </c>
      <c r="B497" s="106" t="s">
        <v>1220</v>
      </c>
      <c r="C497" s="106" t="s">
        <v>216</v>
      </c>
      <c r="D497" s="106"/>
      <c r="E497" s="106" t="s">
        <v>540</v>
      </c>
      <c r="F497" s="106"/>
      <c r="G497" s="106"/>
      <c r="H497" s="106" t="s">
        <v>514</v>
      </c>
      <c r="I497" s="106" t="s">
        <v>3323</v>
      </c>
      <c r="J497" s="106" t="s">
        <v>3633</v>
      </c>
      <c r="K497" s="106"/>
      <c r="L497" s="106"/>
      <c r="M497" s="106">
        <v>22643</v>
      </c>
      <c r="N497" s="106" t="s">
        <v>3634</v>
      </c>
      <c r="O497" s="106">
        <v>2230.2640000000001</v>
      </c>
      <c r="P497" s="107">
        <v>729.3</v>
      </c>
      <c r="Q497" s="107">
        <v>1626531.54</v>
      </c>
      <c r="R497" s="106">
        <v>0</v>
      </c>
      <c r="S497" s="107">
        <v>0</v>
      </c>
      <c r="T497" s="107">
        <v>0</v>
      </c>
      <c r="U497" s="106" t="s">
        <v>749</v>
      </c>
      <c r="V497" s="106" t="s">
        <v>7</v>
      </c>
      <c r="W497" s="106" t="s">
        <v>64</v>
      </c>
      <c r="X497" s="108">
        <v>1484</v>
      </c>
      <c r="Y497" s="108">
        <v>3309711.7760000001</v>
      </c>
      <c r="Z497" s="108">
        <v>1683180.2408</v>
      </c>
      <c r="AA497" s="109"/>
      <c r="AB497" s="109">
        <v>5206</v>
      </c>
      <c r="AC497" s="109"/>
      <c r="AD497" s="109"/>
      <c r="AE497" s="110" t="s">
        <v>510</v>
      </c>
      <c r="AF497" s="109"/>
      <c r="AG497" s="138">
        <v>37876</v>
      </c>
      <c r="AH497" s="138">
        <v>38258</v>
      </c>
      <c r="AI497" s="138">
        <v>38317</v>
      </c>
      <c r="AJ497" s="109">
        <v>5398208</v>
      </c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</row>
    <row r="498" spans="1:51" ht="38.25" x14ac:dyDescent="0.25">
      <c r="A498" s="106">
        <v>660</v>
      </c>
      <c r="B498" s="106" t="s">
        <v>1217</v>
      </c>
      <c r="C498" s="106" t="s">
        <v>216</v>
      </c>
      <c r="D498" s="106"/>
      <c r="E498" s="106" t="s">
        <v>540</v>
      </c>
      <c r="F498" s="106"/>
      <c r="G498" s="106"/>
      <c r="H498" s="106" t="s">
        <v>514</v>
      </c>
      <c r="I498" s="106"/>
      <c r="J498" s="106"/>
      <c r="K498" s="106"/>
      <c r="L498" s="106"/>
      <c r="M498" s="106">
        <v>22643</v>
      </c>
      <c r="N498" s="106" t="s">
        <v>3634</v>
      </c>
      <c r="O498" s="106">
        <v>8051.6940000000004</v>
      </c>
      <c r="P498" s="107">
        <v>729.3</v>
      </c>
      <c r="Q498" s="107">
        <v>5872100.4299999997</v>
      </c>
      <c r="R498" s="106">
        <v>0</v>
      </c>
      <c r="S498" s="107">
        <v>0</v>
      </c>
      <c r="T498" s="107">
        <v>0</v>
      </c>
      <c r="U498" s="106" t="s">
        <v>743</v>
      </c>
      <c r="V498" s="106" t="s">
        <v>7</v>
      </c>
      <c r="W498" s="106" t="s">
        <v>63</v>
      </c>
      <c r="X498" s="108"/>
      <c r="Y498" s="108">
        <v>0</v>
      </c>
      <c r="Z498" s="108"/>
      <c r="AA498" s="109" t="s">
        <v>4435</v>
      </c>
      <c r="AB498" s="109">
        <v>5206</v>
      </c>
      <c r="AC498" s="109"/>
      <c r="AD498" s="109"/>
      <c r="AE498" s="110" t="s">
        <v>4436</v>
      </c>
      <c r="AF498" s="109" t="s">
        <v>4612</v>
      </c>
      <c r="AG498" s="138">
        <v>37876</v>
      </c>
      <c r="AH498" s="138">
        <v>38258</v>
      </c>
      <c r="AI498" s="138">
        <v>38317</v>
      </c>
      <c r="AJ498" s="109">
        <v>5398208</v>
      </c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>
        <v>42226</v>
      </c>
      <c r="AX498" s="109"/>
      <c r="AY498" s="109"/>
    </row>
    <row r="499" spans="1:51" x14ac:dyDescent="0.25">
      <c r="A499" s="106">
        <v>661</v>
      </c>
      <c r="B499" s="106" t="s">
        <v>1221</v>
      </c>
      <c r="C499" s="106" t="s">
        <v>217</v>
      </c>
      <c r="D499" s="106"/>
      <c r="E499" s="106" t="s">
        <v>540</v>
      </c>
      <c r="F499" s="106"/>
      <c r="G499" s="106"/>
      <c r="H499" s="106" t="s">
        <v>514</v>
      </c>
      <c r="I499" s="106" t="s">
        <v>3323</v>
      </c>
      <c r="J499" s="106" t="s">
        <v>3635</v>
      </c>
      <c r="K499" s="106"/>
      <c r="L499" s="106"/>
      <c r="M499" s="106">
        <v>22116</v>
      </c>
      <c r="N499" s="106" t="s">
        <v>217</v>
      </c>
      <c r="O499" s="106">
        <v>1877.2670000000001</v>
      </c>
      <c r="P499" s="107">
        <v>1600</v>
      </c>
      <c r="Q499" s="107">
        <v>3003627.2</v>
      </c>
      <c r="R499" s="106">
        <v>0</v>
      </c>
      <c r="S499" s="107">
        <v>0</v>
      </c>
      <c r="T499" s="107">
        <v>0</v>
      </c>
      <c r="U499" s="106" t="s">
        <v>739</v>
      </c>
      <c r="V499" s="106" t="s">
        <v>7</v>
      </c>
      <c r="W499" s="106" t="s">
        <v>61</v>
      </c>
      <c r="X499" s="108">
        <v>2172</v>
      </c>
      <c r="Y499" s="108">
        <v>4077423.9240000001</v>
      </c>
      <c r="Z499" s="108">
        <v>1073796.7239999999</v>
      </c>
      <c r="AA499" s="109"/>
      <c r="AB499" s="109">
        <v>5184</v>
      </c>
      <c r="AC499" s="109"/>
      <c r="AD499" s="109"/>
      <c r="AE499" s="110" t="s">
        <v>507</v>
      </c>
      <c r="AF499" s="109"/>
      <c r="AG499" s="138">
        <v>36791</v>
      </c>
      <c r="AH499" s="138">
        <v>36829</v>
      </c>
      <c r="AI499" s="138">
        <v>36916</v>
      </c>
      <c r="AJ499" s="109">
        <v>5234483</v>
      </c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</row>
    <row r="500" spans="1:51" x14ac:dyDescent="0.25">
      <c r="A500" s="106">
        <v>662</v>
      </c>
      <c r="B500" s="106" t="s">
        <v>1222</v>
      </c>
      <c r="C500" s="106" t="s">
        <v>217</v>
      </c>
      <c r="D500" s="106"/>
      <c r="E500" s="106" t="s">
        <v>540</v>
      </c>
      <c r="F500" s="106"/>
      <c r="G500" s="106"/>
      <c r="H500" s="106" t="s">
        <v>514</v>
      </c>
      <c r="I500" s="106" t="s">
        <v>3324</v>
      </c>
      <c r="J500" s="106" t="s">
        <v>3636</v>
      </c>
      <c r="K500" s="106"/>
      <c r="L500" s="106"/>
      <c r="M500" s="106">
        <v>22116</v>
      </c>
      <c r="N500" s="106" t="s">
        <v>217</v>
      </c>
      <c r="O500" s="106">
        <v>4215.5829999999996</v>
      </c>
      <c r="P500" s="107">
        <v>1600</v>
      </c>
      <c r="Q500" s="107">
        <v>6744932.7999999998</v>
      </c>
      <c r="R500" s="106">
        <v>0</v>
      </c>
      <c r="S500" s="107">
        <v>0</v>
      </c>
      <c r="T500" s="107">
        <v>0</v>
      </c>
      <c r="U500" s="106" t="s">
        <v>767</v>
      </c>
      <c r="V500" s="106" t="s">
        <v>7</v>
      </c>
      <c r="W500" s="106" t="s">
        <v>65</v>
      </c>
      <c r="X500" s="108">
        <v>2172</v>
      </c>
      <c r="Y500" s="108">
        <v>9156246.2759999987</v>
      </c>
      <c r="Z500" s="108">
        <v>2411313.4759999989</v>
      </c>
      <c r="AA500" s="109"/>
      <c r="AB500" s="109">
        <v>5184</v>
      </c>
      <c r="AC500" s="109"/>
      <c r="AD500" s="109"/>
      <c r="AE500" s="110" t="s">
        <v>516</v>
      </c>
      <c r="AF500" s="109"/>
      <c r="AG500" s="138">
        <v>36791</v>
      </c>
      <c r="AH500" s="138">
        <v>36829</v>
      </c>
      <c r="AI500" s="138">
        <v>36916</v>
      </c>
      <c r="AJ500" s="109">
        <v>5234483</v>
      </c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</row>
    <row r="501" spans="1:51" x14ac:dyDescent="0.25">
      <c r="A501" s="106">
        <v>663</v>
      </c>
      <c r="B501" s="106" t="s">
        <v>1223</v>
      </c>
      <c r="C501" s="106" t="s">
        <v>217</v>
      </c>
      <c r="D501" s="106"/>
      <c r="E501" s="106" t="s">
        <v>540</v>
      </c>
      <c r="F501" s="106"/>
      <c r="G501" s="106"/>
      <c r="H501" s="106" t="s">
        <v>514</v>
      </c>
      <c r="I501" s="106" t="s">
        <v>3324</v>
      </c>
      <c r="J501" s="106" t="s">
        <v>3636</v>
      </c>
      <c r="K501" s="106"/>
      <c r="L501" s="106"/>
      <c r="M501" s="106">
        <v>22116</v>
      </c>
      <c r="N501" s="106" t="s">
        <v>217</v>
      </c>
      <c r="O501" s="106">
        <v>7647.6189999999997</v>
      </c>
      <c r="P501" s="107">
        <v>1600</v>
      </c>
      <c r="Q501" s="107">
        <v>12236190.4</v>
      </c>
      <c r="R501" s="106">
        <v>0</v>
      </c>
      <c r="S501" s="107">
        <v>0</v>
      </c>
      <c r="T501" s="107">
        <v>0</v>
      </c>
      <c r="U501" s="106" t="s">
        <v>767</v>
      </c>
      <c r="V501" s="106" t="s">
        <v>7</v>
      </c>
      <c r="W501" s="106" t="s">
        <v>65</v>
      </c>
      <c r="X501" s="108">
        <v>2172</v>
      </c>
      <c r="Y501" s="108">
        <v>16610628.467999998</v>
      </c>
      <c r="Z501" s="108">
        <v>4374438.0679999981</v>
      </c>
      <c r="AA501" s="109"/>
      <c r="AB501" s="109">
        <v>5184</v>
      </c>
      <c r="AC501" s="109"/>
      <c r="AD501" s="109"/>
      <c r="AE501" s="110" t="s">
        <v>516</v>
      </c>
      <c r="AF501" s="109"/>
      <c r="AG501" s="138">
        <v>36791</v>
      </c>
      <c r="AH501" s="138">
        <v>36829</v>
      </c>
      <c r="AI501" s="138">
        <v>36916</v>
      </c>
      <c r="AJ501" s="109">
        <v>5234483</v>
      </c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</row>
    <row r="502" spans="1:51" x14ac:dyDescent="0.25">
      <c r="A502" s="106">
        <v>664</v>
      </c>
      <c r="B502" s="106" t="s">
        <v>1224</v>
      </c>
      <c r="C502" s="106" t="s">
        <v>217</v>
      </c>
      <c r="D502" s="106"/>
      <c r="E502" s="106" t="s">
        <v>540</v>
      </c>
      <c r="F502" s="106"/>
      <c r="G502" s="106"/>
      <c r="H502" s="106" t="s">
        <v>514</v>
      </c>
      <c r="I502" s="106" t="s">
        <v>3323</v>
      </c>
      <c r="J502" s="106" t="s">
        <v>3635</v>
      </c>
      <c r="K502" s="106"/>
      <c r="L502" s="106"/>
      <c r="M502" s="106">
        <v>22116</v>
      </c>
      <c r="N502" s="106" t="s">
        <v>217</v>
      </c>
      <c r="O502" s="106">
        <v>8582.5290000000005</v>
      </c>
      <c r="P502" s="107">
        <v>1600</v>
      </c>
      <c r="Q502" s="107">
        <v>13732046.4</v>
      </c>
      <c r="R502" s="106">
        <v>0</v>
      </c>
      <c r="S502" s="107">
        <v>0</v>
      </c>
      <c r="T502" s="107">
        <v>0</v>
      </c>
      <c r="U502" s="106" t="s">
        <v>767</v>
      </c>
      <c r="V502" s="106" t="s">
        <v>7</v>
      </c>
      <c r="W502" s="106" t="s">
        <v>65</v>
      </c>
      <c r="X502" s="108">
        <v>2172</v>
      </c>
      <c r="Y502" s="108">
        <v>18641252.988000002</v>
      </c>
      <c r="Z502" s="108">
        <v>4909206.5880000014</v>
      </c>
      <c r="AA502" s="109"/>
      <c r="AB502" s="109">
        <v>5184</v>
      </c>
      <c r="AC502" s="109"/>
      <c r="AD502" s="109"/>
      <c r="AE502" s="110" t="s">
        <v>516</v>
      </c>
      <c r="AF502" s="109"/>
      <c r="AG502" s="138">
        <v>36791</v>
      </c>
      <c r="AH502" s="138">
        <v>36829</v>
      </c>
      <c r="AI502" s="138">
        <v>36916</v>
      </c>
      <c r="AJ502" s="109">
        <v>5234483</v>
      </c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</row>
    <row r="503" spans="1:51" x14ac:dyDescent="0.25">
      <c r="A503" s="106">
        <v>666</v>
      </c>
      <c r="B503" s="106" t="s">
        <v>1143</v>
      </c>
      <c r="C503" s="106" t="s">
        <v>217</v>
      </c>
      <c r="D503" s="106"/>
      <c r="E503" s="106" t="s">
        <v>540</v>
      </c>
      <c r="F503" s="106"/>
      <c r="G503" s="106"/>
      <c r="H503" s="106" t="s">
        <v>514</v>
      </c>
      <c r="I503" s="106"/>
      <c r="J503" s="106"/>
      <c r="K503" s="106"/>
      <c r="L503" s="106"/>
      <c r="M503" s="106">
        <v>22116</v>
      </c>
      <c r="N503" s="106" t="s">
        <v>217</v>
      </c>
      <c r="O503" s="106">
        <v>19269.403999999999</v>
      </c>
      <c r="P503" s="107">
        <v>1600</v>
      </c>
      <c r="Q503" s="107">
        <v>30831046.399999999</v>
      </c>
      <c r="R503" s="106">
        <v>0</v>
      </c>
      <c r="S503" s="107">
        <v>0</v>
      </c>
      <c r="T503" s="107">
        <v>0</v>
      </c>
      <c r="U503" s="106" t="s">
        <v>743</v>
      </c>
      <c r="V503" s="106" t="s">
        <v>7</v>
      </c>
      <c r="W503" s="106" t="s">
        <v>63</v>
      </c>
      <c r="X503" s="108"/>
      <c r="Y503" s="108">
        <v>0</v>
      </c>
      <c r="Z503" s="108"/>
      <c r="AA503" s="109" t="s">
        <v>4435</v>
      </c>
      <c r="AB503" s="109">
        <v>5184</v>
      </c>
      <c r="AC503" s="109"/>
      <c r="AD503" s="109"/>
      <c r="AE503" s="110" t="s">
        <v>4436</v>
      </c>
      <c r="AF503" s="109"/>
      <c r="AG503" s="138">
        <v>36791</v>
      </c>
      <c r="AH503" s="138">
        <v>36829</v>
      </c>
      <c r="AI503" s="138">
        <v>37067</v>
      </c>
      <c r="AJ503" s="109">
        <v>5246512</v>
      </c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</row>
    <row r="504" spans="1:51" x14ac:dyDescent="0.25">
      <c r="A504" s="106">
        <v>667</v>
      </c>
      <c r="B504" s="106" t="s">
        <v>1225</v>
      </c>
      <c r="C504" s="106" t="s">
        <v>218</v>
      </c>
      <c r="D504" s="106"/>
      <c r="E504" s="106" t="s">
        <v>540</v>
      </c>
      <c r="F504" s="106"/>
      <c r="G504" s="106"/>
      <c r="H504" s="106" t="s">
        <v>465</v>
      </c>
      <c r="I504" s="106" t="s">
        <v>3324</v>
      </c>
      <c r="J504" s="106" t="s">
        <v>3524</v>
      </c>
      <c r="K504" s="106"/>
      <c r="L504" s="106"/>
      <c r="M504" s="106">
        <v>22565</v>
      </c>
      <c r="N504" s="106" t="s">
        <v>218</v>
      </c>
      <c r="O504" s="106">
        <v>85.45</v>
      </c>
      <c r="P504" s="107">
        <v>729.3</v>
      </c>
      <c r="Q504" s="107">
        <v>62318.69</v>
      </c>
      <c r="R504" s="106">
        <v>0</v>
      </c>
      <c r="S504" s="107">
        <v>0</v>
      </c>
      <c r="T504" s="107">
        <v>0</v>
      </c>
      <c r="U504" s="106" t="s">
        <v>739</v>
      </c>
      <c r="V504" s="106" t="s">
        <v>7</v>
      </c>
      <c r="W504" s="106" t="s">
        <v>61</v>
      </c>
      <c r="X504" s="108">
        <v>1674</v>
      </c>
      <c r="Y504" s="108">
        <v>143043.30000000002</v>
      </c>
      <c r="Z504" s="108">
        <v>80724.61500000002</v>
      </c>
      <c r="AA504" s="109"/>
      <c r="AB504" s="109">
        <v>2125</v>
      </c>
      <c r="AC504" s="109"/>
      <c r="AD504" s="109"/>
      <c r="AE504" s="110" t="s">
        <v>507</v>
      </c>
      <c r="AF504" s="109"/>
      <c r="AG504" s="138">
        <v>36826</v>
      </c>
      <c r="AH504" s="138">
        <v>36966</v>
      </c>
      <c r="AI504" s="138">
        <v>37043</v>
      </c>
      <c r="AJ504" s="109">
        <v>5244372</v>
      </c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</row>
    <row r="505" spans="1:51" x14ac:dyDescent="0.25">
      <c r="A505" s="106">
        <v>668</v>
      </c>
      <c r="B505" s="106" t="s">
        <v>1226</v>
      </c>
      <c r="C505" s="106" t="s">
        <v>218</v>
      </c>
      <c r="D505" s="106"/>
      <c r="E505" s="106" t="s">
        <v>540</v>
      </c>
      <c r="F505" s="106"/>
      <c r="G505" s="106"/>
      <c r="H505" s="106" t="s">
        <v>465</v>
      </c>
      <c r="I505" s="106" t="s">
        <v>3324</v>
      </c>
      <c r="J505" s="106" t="s">
        <v>3524</v>
      </c>
      <c r="K505" s="106"/>
      <c r="L505" s="106"/>
      <c r="M505" s="106">
        <v>22565</v>
      </c>
      <c r="N505" s="106" t="s">
        <v>218</v>
      </c>
      <c r="O505" s="106">
        <v>646.37</v>
      </c>
      <c r="P505" s="107">
        <v>729.3</v>
      </c>
      <c r="Q505" s="107">
        <v>471397.64</v>
      </c>
      <c r="R505" s="106">
        <v>0</v>
      </c>
      <c r="S505" s="107">
        <v>0</v>
      </c>
      <c r="T505" s="107">
        <v>0</v>
      </c>
      <c r="U505" s="106" t="s">
        <v>739</v>
      </c>
      <c r="V505" s="106" t="s">
        <v>7</v>
      </c>
      <c r="W505" s="106" t="s">
        <v>61</v>
      </c>
      <c r="X505" s="108">
        <v>1674</v>
      </c>
      <c r="Y505" s="108">
        <v>1082023.3800000001</v>
      </c>
      <c r="Z505" s="108">
        <v>610625.73900000018</v>
      </c>
      <c r="AA505" s="109"/>
      <c r="AB505" s="109">
        <v>2125</v>
      </c>
      <c r="AC505" s="109"/>
      <c r="AD505" s="109"/>
      <c r="AE505" s="110" t="s">
        <v>507</v>
      </c>
      <c r="AF505" s="109"/>
      <c r="AG505" s="138">
        <v>36826</v>
      </c>
      <c r="AH505" s="138">
        <v>36966</v>
      </c>
      <c r="AI505" s="138">
        <v>37043</v>
      </c>
      <c r="AJ505" s="109">
        <v>5244372</v>
      </c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</row>
    <row r="506" spans="1:51" x14ac:dyDescent="0.25">
      <c r="A506" s="106">
        <v>670</v>
      </c>
      <c r="B506" s="106" t="s">
        <v>948</v>
      </c>
      <c r="C506" s="106" t="s">
        <v>218</v>
      </c>
      <c r="D506" s="106"/>
      <c r="E506" s="106" t="s">
        <v>540</v>
      </c>
      <c r="F506" s="106"/>
      <c r="G506" s="106"/>
      <c r="H506" s="106" t="s">
        <v>465</v>
      </c>
      <c r="I506" s="106"/>
      <c r="J506" s="106"/>
      <c r="K506" s="106"/>
      <c r="L506" s="106"/>
      <c r="M506" s="106">
        <v>22565</v>
      </c>
      <c r="N506" s="106" t="s">
        <v>218</v>
      </c>
      <c r="O506" s="106">
        <v>10654.78</v>
      </c>
      <c r="P506" s="107">
        <v>729.3</v>
      </c>
      <c r="Q506" s="107">
        <v>7770531.0499999998</v>
      </c>
      <c r="R506" s="106">
        <v>0</v>
      </c>
      <c r="S506" s="107">
        <v>0</v>
      </c>
      <c r="T506" s="107">
        <v>0</v>
      </c>
      <c r="U506" s="106" t="s">
        <v>743</v>
      </c>
      <c r="V506" s="106" t="s">
        <v>7</v>
      </c>
      <c r="W506" s="106" t="s">
        <v>63</v>
      </c>
      <c r="X506" s="108"/>
      <c r="Y506" s="108">
        <v>0</v>
      </c>
      <c r="Z506" s="108"/>
      <c r="AA506" s="109" t="s">
        <v>4435</v>
      </c>
      <c r="AB506" s="109">
        <v>2125</v>
      </c>
      <c r="AC506" s="109"/>
      <c r="AD506" s="109"/>
      <c r="AE506" s="110" t="s">
        <v>4436</v>
      </c>
      <c r="AF506" s="109"/>
      <c r="AG506" s="138">
        <v>36826</v>
      </c>
      <c r="AH506" s="138">
        <v>36966</v>
      </c>
      <c r="AI506" s="138">
        <v>37043</v>
      </c>
      <c r="AJ506" s="109">
        <v>5244372</v>
      </c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</row>
    <row r="507" spans="1:51" ht="63.75" x14ac:dyDescent="0.25">
      <c r="A507" s="106">
        <v>673</v>
      </c>
      <c r="B507" s="106" t="s">
        <v>817</v>
      </c>
      <c r="C507" s="106" t="s">
        <v>219</v>
      </c>
      <c r="D507" s="106"/>
      <c r="E507" s="106" t="s">
        <v>540</v>
      </c>
      <c r="F507" s="106"/>
      <c r="G507" s="106"/>
      <c r="H507" s="106" t="s">
        <v>467</v>
      </c>
      <c r="I507" s="106"/>
      <c r="J507" s="106"/>
      <c r="K507" s="106"/>
      <c r="L507" s="106"/>
      <c r="M507" s="106">
        <v>22205</v>
      </c>
      <c r="N507" s="106" t="s">
        <v>3637</v>
      </c>
      <c r="O507" s="106">
        <v>2341.37</v>
      </c>
      <c r="P507" s="107">
        <v>1166</v>
      </c>
      <c r="Q507" s="107">
        <v>2730037.42</v>
      </c>
      <c r="R507" s="106">
        <v>0</v>
      </c>
      <c r="S507" s="107">
        <v>0</v>
      </c>
      <c r="T507" s="107">
        <v>0</v>
      </c>
      <c r="U507" s="106" t="s">
        <v>743</v>
      </c>
      <c r="V507" s="106" t="s">
        <v>7</v>
      </c>
      <c r="W507" s="106" t="s">
        <v>63</v>
      </c>
      <c r="X507" s="108"/>
      <c r="Y507" s="108">
        <v>0</v>
      </c>
      <c r="Z507" s="108"/>
      <c r="AA507" s="109" t="s">
        <v>4435</v>
      </c>
      <c r="AB507" s="109">
        <v>6172</v>
      </c>
      <c r="AC507" s="109" t="s">
        <v>4510</v>
      </c>
      <c r="AD507" s="109" t="s">
        <v>4510</v>
      </c>
      <c r="AE507" s="110" t="s">
        <v>4436</v>
      </c>
      <c r="AF507" s="109"/>
      <c r="AG507" s="138" t="s">
        <v>4613</v>
      </c>
      <c r="AH507" s="138">
        <v>36984</v>
      </c>
      <c r="AI507" s="138">
        <v>37146</v>
      </c>
      <c r="AJ507" s="109">
        <v>5251794</v>
      </c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</row>
    <row r="508" spans="1:51" x14ac:dyDescent="0.25">
      <c r="A508" s="106">
        <v>674</v>
      </c>
      <c r="B508" s="106" t="s">
        <v>1227</v>
      </c>
      <c r="C508" s="106" t="s">
        <v>9</v>
      </c>
      <c r="D508" s="106"/>
      <c r="E508" s="106" t="s">
        <v>540</v>
      </c>
      <c r="F508" s="106"/>
      <c r="G508" s="106"/>
      <c r="H508" s="106" t="s">
        <v>465</v>
      </c>
      <c r="I508" s="106" t="s">
        <v>3324</v>
      </c>
      <c r="J508" s="106" t="s">
        <v>9</v>
      </c>
      <c r="K508" s="106"/>
      <c r="L508" s="106"/>
      <c r="M508" s="106">
        <v>22604</v>
      </c>
      <c r="N508" s="106" t="s">
        <v>9</v>
      </c>
      <c r="O508" s="106">
        <v>219.41</v>
      </c>
      <c r="P508" s="107">
        <v>474.1</v>
      </c>
      <c r="Q508" s="107">
        <v>104022.28</v>
      </c>
      <c r="R508" s="106">
        <v>0</v>
      </c>
      <c r="S508" s="107">
        <v>0</v>
      </c>
      <c r="T508" s="107">
        <v>0</v>
      </c>
      <c r="U508" s="106" t="s">
        <v>739</v>
      </c>
      <c r="V508" s="106" t="s">
        <v>7</v>
      </c>
      <c r="W508" s="106" t="s">
        <v>61</v>
      </c>
      <c r="X508" s="108">
        <v>817</v>
      </c>
      <c r="Y508" s="108">
        <v>179257.97</v>
      </c>
      <c r="Z508" s="108">
        <v>75235.688999999998</v>
      </c>
      <c r="AA508" s="109"/>
      <c r="AB508" s="109">
        <v>2099</v>
      </c>
      <c r="AC508" s="109"/>
      <c r="AD508" s="109"/>
      <c r="AE508" s="110" t="s">
        <v>507</v>
      </c>
      <c r="AF508" s="109"/>
      <c r="AG508" s="138">
        <v>36735</v>
      </c>
      <c r="AH508" s="138">
        <v>36965</v>
      </c>
      <c r="AI508" s="138">
        <v>37105</v>
      </c>
      <c r="AJ508" s="109">
        <v>5249400</v>
      </c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</row>
    <row r="509" spans="1:51" ht="25.5" x14ac:dyDescent="0.25">
      <c r="A509" s="106">
        <v>675</v>
      </c>
      <c r="B509" s="106" t="s">
        <v>1228</v>
      </c>
      <c r="C509" s="106" t="s">
        <v>9</v>
      </c>
      <c r="D509" s="106" t="s">
        <v>646</v>
      </c>
      <c r="E509" s="106" t="s">
        <v>549</v>
      </c>
      <c r="F509" s="106"/>
      <c r="G509" s="106"/>
      <c r="H509" s="106" t="s">
        <v>465</v>
      </c>
      <c r="I509" s="106" t="s">
        <v>3324</v>
      </c>
      <c r="J509" s="106" t="s">
        <v>3638</v>
      </c>
      <c r="K509" s="106">
        <v>5702</v>
      </c>
      <c r="L509" s="106" t="s">
        <v>3639</v>
      </c>
      <c r="M509" s="106">
        <v>22604</v>
      </c>
      <c r="N509" s="106" t="s">
        <v>9</v>
      </c>
      <c r="O509" s="106">
        <v>6418.02</v>
      </c>
      <c r="P509" s="107">
        <v>474.1</v>
      </c>
      <c r="Q509" s="107">
        <v>3042783.28</v>
      </c>
      <c r="R509" s="106">
        <v>0</v>
      </c>
      <c r="S509" s="107">
        <v>0</v>
      </c>
      <c r="T509" s="107">
        <v>0</v>
      </c>
      <c r="U509" s="106" t="s">
        <v>739</v>
      </c>
      <c r="V509" s="106" t="s">
        <v>7</v>
      </c>
      <c r="W509" s="106" t="s">
        <v>61</v>
      </c>
      <c r="X509" s="108">
        <v>817</v>
      </c>
      <c r="Y509" s="108">
        <v>5243522.3400000008</v>
      </c>
      <c r="Z509" s="108">
        <v>2200739.0580000007</v>
      </c>
      <c r="AA509" s="109"/>
      <c r="AB509" s="109">
        <v>2099</v>
      </c>
      <c r="AC509" s="109"/>
      <c r="AD509" s="109"/>
      <c r="AE509" s="110" t="s">
        <v>507</v>
      </c>
      <c r="AF509" s="109" t="s">
        <v>646</v>
      </c>
      <c r="AG509" s="138">
        <v>36735</v>
      </c>
      <c r="AH509" s="138">
        <v>36965</v>
      </c>
      <c r="AI509" s="138">
        <v>37105</v>
      </c>
      <c r="AJ509" s="109">
        <v>5249400</v>
      </c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</row>
    <row r="510" spans="1:51" x14ac:dyDescent="0.25">
      <c r="A510" s="106">
        <v>676</v>
      </c>
      <c r="B510" s="106" t="s">
        <v>1229</v>
      </c>
      <c r="C510" s="106" t="s">
        <v>9</v>
      </c>
      <c r="D510" s="106"/>
      <c r="E510" s="106" t="s">
        <v>572</v>
      </c>
      <c r="F510" s="106"/>
      <c r="G510" s="106"/>
      <c r="H510" s="106" t="s">
        <v>465</v>
      </c>
      <c r="I510" s="106" t="s">
        <v>3324</v>
      </c>
      <c r="J510" s="106" t="s">
        <v>9</v>
      </c>
      <c r="K510" s="106"/>
      <c r="L510" s="106"/>
      <c r="M510" s="106">
        <v>22604</v>
      </c>
      <c r="N510" s="106" t="s">
        <v>9</v>
      </c>
      <c r="O510" s="106">
        <v>903.35</v>
      </c>
      <c r="P510" s="107">
        <v>474.1</v>
      </c>
      <c r="Q510" s="107">
        <v>428278.24</v>
      </c>
      <c r="R510" s="106">
        <v>0</v>
      </c>
      <c r="S510" s="107">
        <v>0</v>
      </c>
      <c r="T510" s="107">
        <v>0</v>
      </c>
      <c r="U510" s="106" t="s">
        <v>749</v>
      </c>
      <c r="V510" s="106" t="s">
        <v>7</v>
      </c>
      <c r="W510" s="106" t="s">
        <v>64</v>
      </c>
      <c r="X510" s="108">
        <v>817</v>
      </c>
      <c r="Y510" s="108">
        <v>738036.95000000007</v>
      </c>
      <c r="Z510" s="108">
        <v>309758.71500000003</v>
      </c>
      <c r="AA510" s="109"/>
      <c r="AB510" s="109">
        <v>2099</v>
      </c>
      <c r="AC510" s="109"/>
      <c r="AD510" s="109"/>
      <c r="AE510" s="110" t="s">
        <v>510</v>
      </c>
      <c r="AF510" s="109"/>
      <c r="AG510" s="138">
        <v>36735</v>
      </c>
      <c r="AH510" s="138">
        <v>36965</v>
      </c>
      <c r="AI510" s="138">
        <v>37105</v>
      </c>
      <c r="AJ510" s="109">
        <v>5249400</v>
      </c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</row>
    <row r="511" spans="1:51" x14ac:dyDescent="0.25">
      <c r="A511" s="106">
        <v>677</v>
      </c>
      <c r="B511" s="106" t="s">
        <v>1230</v>
      </c>
      <c r="C511" s="106" t="s">
        <v>9</v>
      </c>
      <c r="D511" s="106"/>
      <c r="E511" s="106" t="s">
        <v>540</v>
      </c>
      <c r="F511" s="106"/>
      <c r="G511" s="106"/>
      <c r="H511" s="106" t="s">
        <v>465</v>
      </c>
      <c r="I511" s="106" t="s">
        <v>3323</v>
      </c>
      <c r="J511" s="106" t="s">
        <v>3640</v>
      </c>
      <c r="K511" s="106"/>
      <c r="L511" s="106"/>
      <c r="M511" s="106">
        <v>22604</v>
      </c>
      <c r="N511" s="106" t="s">
        <v>9</v>
      </c>
      <c r="O511" s="106">
        <v>125</v>
      </c>
      <c r="P511" s="107">
        <v>474.1</v>
      </c>
      <c r="Q511" s="107">
        <v>59262.5</v>
      </c>
      <c r="R511" s="106">
        <v>0</v>
      </c>
      <c r="S511" s="107">
        <v>0</v>
      </c>
      <c r="T511" s="107">
        <v>0</v>
      </c>
      <c r="U511" s="106" t="s">
        <v>749</v>
      </c>
      <c r="V511" s="106" t="s">
        <v>7</v>
      </c>
      <c r="W511" s="106" t="s">
        <v>64</v>
      </c>
      <c r="X511" s="108">
        <v>817</v>
      </c>
      <c r="Y511" s="108">
        <v>102125</v>
      </c>
      <c r="Z511" s="108">
        <v>42862.5</v>
      </c>
      <c r="AA511" s="109"/>
      <c r="AB511" s="109">
        <v>2099</v>
      </c>
      <c r="AC511" s="109"/>
      <c r="AD511" s="109"/>
      <c r="AE511" s="110" t="s">
        <v>510</v>
      </c>
      <c r="AF511" s="109"/>
      <c r="AG511" s="138">
        <v>36735</v>
      </c>
      <c r="AH511" s="138">
        <v>36965</v>
      </c>
      <c r="AI511" s="138">
        <v>37105</v>
      </c>
      <c r="AJ511" s="109">
        <v>5249400</v>
      </c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</row>
    <row r="512" spans="1:51" x14ac:dyDescent="0.25">
      <c r="A512" s="106">
        <v>678</v>
      </c>
      <c r="B512" s="106" t="s">
        <v>1231</v>
      </c>
      <c r="C512" s="106" t="s">
        <v>9</v>
      </c>
      <c r="D512" s="106"/>
      <c r="E512" s="106" t="s">
        <v>540</v>
      </c>
      <c r="F512" s="106"/>
      <c r="G512" s="106"/>
      <c r="H512" s="106" t="s">
        <v>465</v>
      </c>
      <c r="I512" s="106" t="s">
        <v>3323</v>
      </c>
      <c r="J512" s="106" t="s">
        <v>3640</v>
      </c>
      <c r="K512" s="106"/>
      <c r="L512" s="106"/>
      <c r="M512" s="106">
        <v>22604</v>
      </c>
      <c r="N512" s="106" t="s">
        <v>9</v>
      </c>
      <c r="O512" s="106">
        <v>125</v>
      </c>
      <c r="P512" s="107">
        <v>474.1</v>
      </c>
      <c r="Q512" s="107">
        <v>59262.5</v>
      </c>
      <c r="R512" s="106">
        <v>0</v>
      </c>
      <c r="S512" s="107">
        <v>0</v>
      </c>
      <c r="T512" s="107">
        <v>0</v>
      </c>
      <c r="U512" s="106" t="s">
        <v>749</v>
      </c>
      <c r="V512" s="106" t="s">
        <v>7</v>
      </c>
      <c r="W512" s="106" t="s">
        <v>64</v>
      </c>
      <c r="X512" s="108">
        <v>817</v>
      </c>
      <c r="Y512" s="108">
        <v>102125</v>
      </c>
      <c r="Z512" s="108">
        <v>42862.5</v>
      </c>
      <c r="AA512" s="109"/>
      <c r="AB512" s="109">
        <v>2099</v>
      </c>
      <c r="AC512" s="109"/>
      <c r="AD512" s="109"/>
      <c r="AE512" s="110" t="s">
        <v>510</v>
      </c>
      <c r="AF512" s="109"/>
      <c r="AG512" s="138">
        <v>36735</v>
      </c>
      <c r="AH512" s="138">
        <v>36965</v>
      </c>
      <c r="AI512" s="138">
        <v>37105</v>
      </c>
      <c r="AJ512" s="109">
        <v>5249400</v>
      </c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</row>
    <row r="513" spans="1:51" x14ac:dyDescent="0.25">
      <c r="A513" s="106">
        <v>679</v>
      </c>
      <c r="B513" s="106" t="s">
        <v>1232</v>
      </c>
      <c r="C513" s="106" t="s">
        <v>9</v>
      </c>
      <c r="D513" s="106"/>
      <c r="E513" s="106" t="s">
        <v>540</v>
      </c>
      <c r="F513" s="106"/>
      <c r="G513" s="106"/>
      <c r="H513" s="106" t="s">
        <v>465</v>
      </c>
      <c r="I513" s="106" t="s">
        <v>3324</v>
      </c>
      <c r="J513" s="106" t="s">
        <v>3641</v>
      </c>
      <c r="K513" s="106"/>
      <c r="L513" s="106"/>
      <c r="M513" s="106">
        <v>22604</v>
      </c>
      <c r="N513" s="106" t="s">
        <v>9</v>
      </c>
      <c r="O513" s="106">
        <v>5234.21</v>
      </c>
      <c r="P513" s="107">
        <v>474.1</v>
      </c>
      <c r="Q513" s="107">
        <v>2481538.96</v>
      </c>
      <c r="R513" s="106">
        <v>0</v>
      </c>
      <c r="S513" s="107">
        <v>0</v>
      </c>
      <c r="T513" s="107">
        <v>0</v>
      </c>
      <c r="U513" s="106" t="s">
        <v>797</v>
      </c>
      <c r="V513" s="106" t="s">
        <v>7</v>
      </c>
      <c r="W513" s="106" t="s">
        <v>67</v>
      </c>
      <c r="X513" s="108">
        <v>817</v>
      </c>
      <c r="Y513" s="108">
        <v>4276349.57</v>
      </c>
      <c r="Z513" s="108">
        <v>1794810.6090000002</v>
      </c>
      <c r="AA513" s="109"/>
      <c r="AB513" s="109">
        <v>2099</v>
      </c>
      <c r="AC513" s="109"/>
      <c r="AD513" s="109"/>
      <c r="AE513" s="110" t="s">
        <v>516</v>
      </c>
      <c r="AF513" s="109"/>
      <c r="AG513" s="138">
        <v>36735</v>
      </c>
      <c r="AH513" s="138">
        <v>36965</v>
      </c>
      <c r="AI513" s="138">
        <v>37105</v>
      </c>
      <c r="AJ513" s="109">
        <v>5249400</v>
      </c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</row>
    <row r="514" spans="1:51" x14ac:dyDescent="0.25">
      <c r="A514" s="106">
        <v>680</v>
      </c>
      <c r="B514" s="106" t="s">
        <v>1233</v>
      </c>
      <c r="C514" s="106" t="s">
        <v>9</v>
      </c>
      <c r="D514" s="106"/>
      <c r="E514" s="106" t="s">
        <v>540</v>
      </c>
      <c r="F514" s="106"/>
      <c r="G514" s="106"/>
      <c r="H514" s="106" t="s">
        <v>465</v>
      </c>
      <c r="I514" s="106" t="s">
        <v>3324</v>
      </c>
      <c r="J514" s="106" t="s">
        <v>9</v>
      </c>
      <c r="K514" s="106"/>
      <c r="L514" s="106"/>
      <c r="M514" s="106">
        <v>22604</v>
      </c>
      <c r="N514" s="106" t="s">
        <v>9</v>
      </c>
      <c r="O514" s="106">
        <v>4190</v>
      </c>
      <c r="P514" s="107">
        <v>474.1</v>
      </c>
      <c r="Q514" s="107">
        <v>1986479</v>
      </c>
      <c r="R514" s="106">
        <v>0</v>
      </c>
      <c r="S514" s="107">
        <v>0</v>
      </c>
      <c r="T514" s="107">
        <v>0</v>
      </c>
      <c r="U514" s="106" t="s">
        <v>797</v>
      </c>
      <c r="V514" s="106" t="s">
        <v>7</v>
      </c>
      <c r="W514" s="106" t="s">
        <v>67</v>
      </c>
      <c r="X514" s="108">
        <v>817</v>
      </c>
      <c r="Y514" s="108">
        <v>3423230</v>
      </c>
      <c r="Z514" s="108">
        <v>1436751</v>
      </c>
      <c r="AA514" s="109"/>
      <c r="AB514" s="109">
        <v>2099</v>
      </c>
      <c r="AC514" s="109"/>
      <c r="AD514" s="109"/>
      <c r="AE514" s="110" t="s">
        <v>516</v>
      </c>
      <c r="AF514" s="109"/>
      <c r="AG514" s="138">
        <v>36735</v>
      </c>
      <c r="AH514" s="138">
        <v>36965</v>
      </c>
      <c r="AI514" s="138">
        <v>37105</v>
      </c>
      <c r="AJ514" s="109">
        <v>5249400</v>
      </c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</row>
    <row r="515" spans="1:51" x14ac:dyDescent="0.25">
      <c r="A515" s="106">
        <v>681</v>
      </c>
      <c r="B515" s="106" t="s">
        <v>1234</v>
      </c>
      <c r="C515" s="106" t="s">
        <v>9</v>
      </c>
      <c r="D515" s="106"/>
      <c r="E515" s="106" t="s">
        <v>540</v>
      </c>
      <c r="F515" s="106"/>
      <c r="G515" s="106"/>
      <c r="H515" s="106" t="s">
        <v>465</v>
      </c>
      <c r="I515" s="106" t="s">
        <v>3323</v>
      </c>
      <c r="J515" s="106" t="s">
        <v>3642</v>
      </c>
      <c r="K515" s="106"/>
      <c r="L515" s="106"/>
      <c r="M515" s="106">
        <v>22604</v>
      </c>
      <c r="N515" s="106" t="s">
        <v>9</v>
      </c>
      <c r="O515" s="106">
        <v>11596.3</v>
      </c>
      <c r="P515" s="107">
        <v>474.1</v>
      </c>
      <c r="Q515" s="107">
        <v>5497805.8300000001</v>
      </c>
      <c r="R515" s="106">
        <v>0</v>
      </c>
      <c r="S515" s="107">
        <v>0</v>
      </c>
      <c r="T515" s="107">
        <v>0</v>
      </c>
      <c r="U515" s="106" t="s">
        <v>797</v>
      </c>
      <c r="V515" s="106" t="s">
        <v>7</v>
      </c>
      <c r="W515" s="106" t="s">
        <v>67</v>
      </c>
      <c r="X515" s="108">
        <v>817</v>
      </c>
      <c r="Y515" s="108">
        <v>9474177.0999999996</v>
      </c>
      <c r="Z515" s="108">
        <v>3976371.2699999996</v>
      </c>
      <c r="AA515" s="109"/>
      <c r="AB515" s="109">
        <v>2099</v>
      </c>
      <c r="AC515" s="109"/>
      <c r="AD515" s="109"/>
      <c r="AE515" s="110" t="s">
        <v>516</v>
      </c>
      <c r="AF515" s="109"/>
      <c r="AG515" s="138">
        <v>36735</v>
      </c>
      <c r="AH515" s="138">
        <v>36965</v>
      </c>
      <c r="AI515" s="138">
        <v>37105</v>
      </c>
      <c r="AJ515" s="109">
        <v>5249400</v>
      </c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</row>
    <row r="516" spans="1:51" x14ac:dyDescent="0.25">
      <c r="A516" s="106">
        <v>682</v>
      </c>
      <c r="B516" s="106" t="s">
        <v>1235</v>
      </c>
      <c r="C516" s="106" t="s">
        <v>9</v>
      </c>
      <c r="D516" s="106"/>
      <c r="E516" s="106" t="s">
        <v>540</v>
      </c>
      <c r="F516" s="106"/>
      <c r="G516" s="106"/>
      <c r="H516" s="106" t="s">
        <v>465</v>
      </c>
      <c r="I516" s="106" t="s">
        <v>3324</v>
      </c>
      <c r="J516" s="106" t="s">
        <v>3638</v>
      </c>
      <c r="K516" s="106"/>
      <c r="L516" s="106"/>
      <c r="M516" s="106">
        <v>22604</v>
      </c>
      <c r="N516" s="106" t="s">
        <v>9</v>
      </c>
      <c r="O516" s="106">
        <v>1498.7</v>
      </c>
      <c r="P516" s="107">
        <v>474.1</v>
      </c>
      <c r="Q516" s="107">
        <v>710533.67</v>
      </c>
      <c r="R516" s="106">
        <v>0</v>
      </c>
      <c r="S516" s="107">
        <v>0</v>
      </c>
      <c r="T516" s="107">
        <v>0</v>
      </c>
      <c r="U516" s="106" t="s">
        <v>797</v>
      </c>
      <c r="V516" s="106" t="s">
        <v>7</v>
      </c>
      <c r="W516" s="106" t="s">
        <v>67</v>
      </c>
      <c r="X516" s="108">
        <v>817</v>
      </c>
      <c r="Y516" s="108">
        <v>1224437.9000000001</v>
      </c>
      <c r="Z516" s="108">
        <v>513904.2300000001</v>
      </c>
      <c r="AA516" s="109"/>
      <c r="AB516" s="109">
        <v>2099</v>
      </c>
      <c r="AC516" s="109"/>
      <c r="AD516" s="109"/>
      <c r="AE516" s="110" t="s">
        <v>516</v>
      </c>
      <c r="AF516" s="109"/>
      <c r="AG516" s="138">
        <v>36735</v>
      </c>
      <c r="AH516" s="138">
        <v>36965</v>
      </c>
      <c r="AI516" s="138">
        <v>37105</v>
      </c>
      <c r="AJ516" s="109">
        <v>5249400</v>
      </c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</row>
    <row r="517" spans="1:51" x14ac:dyDescent="0.25">
      <c r="A517" s="106">
        <v>683</v>
      </c>
      <c r="B517" s="106" t="s">
        <v>1236</v>
      </c>
      <c r="C517" s="106" t="s">
        <v>9</v>
      </c>
      <c r="D517" s="106"/>
      <c r="E517" s="106" t="s">
        <v>540</v>
      </c>
      <c r="F517" s="106"/>
      <c r="G517" s="106"/>
      <c r="H517" s="106" t="s">
        <v>465</v>
      </c>
      <c r="I517" s="106" t="s">
        <v>3323</v>
      </c>
      <c r="J517" s="106" t="s">
        <v>3643</v>
      </c>
      <c r="K517" s="106"/>
      <c r="L517" s="106"/>
      <c r="M517" s="106">
        <v>22604</v>
      </c>
      <c r="N517" s="106" t="s">
        <v>9</v>
      </c>
      <c r="O517" s="106">
        <v>4198.2</v>
      </c>
      <c r="P517" s="107">
        <v>474.1</v>
      </c>
      <c r="Q517" s="107">
        <v>1990366.62</v>
      </c>
      <c r="R517" s="106">
        <v>0</v>
      </c>
      <c r="S517" s="107">
        <v>0</v>
      </c>
      <c r="T517" s="107">
        <v>0</v>
      </c>
      <c r="U517" s="106" t="s">
        <v>797</v>
      </c>
      <c r="V517" s="106" t="s">
        <v>7</v>
      </c>
      <c r="W517" s="106" t="s">
        <v>67</v>
      </c>
      <c r="X517" s="108">
        <v>817</v>
      </c>
      <c r="Y517" s="108">
        <v>3429929.4</v>
      </c>
      <c r="Z517" s="108">
        <v>1439562.7799999998</v>
      </c>
      <c r="AA517" s="109"/>
      <c r="AB517" s="109">
        <v>2099</v>
      </c>
      <c r="AC517" s="109"/>
      <c r="AD517" s="109"/>
      <c r="AE517" s="110" t="s">
        <v>516</v>
      </c>
      <c r="AF517" s="109"/>
      <c r="AG517" s="138">
        <v>36735</v>
      </c>
      <c r="AH517" s="138">
        <v>36965</v>
      </c>
      <c r="AI517" s="138">
        <v>37105</v>
      </c>
      <c r="AJ517" s="109">
        <v>5249400</v>
      </c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</row>
    <row r="518" spans="1:51" x14ac:dyDescent="0.25">
      <c r="A518" s="106">
        <v>684</v>
      </c>
      <c r="B518" s="106" t="s">
        <v>1237</v>
      </c>
      <c r="C518" s="106" t="s">
        <v>9</v>
      </c>
      <c r="D518" s="106"/>
      <c r="E518" s="106" t="s">
        <v>540</v>
      </c>
      <c r="F518" s="106"/>
      <c r="G518" s="106"/>
      <c r="H518" s="106" t="s">
        <v>465</v>
      </c>
      <c r="I518" s="106" t="s">
        <v>3323</v>
      </c>
      <c r="J518" s="106" t="s">
        <v>3644</v>
      </c>
      <c r="K518" s="106"/>
      <c r="L518" s="106"/>
      <c r="M518" s="106">
        <v>22604</v>
      </c>
      <c r="N518" s="106" t="s">
        <v>9</v>
      </c>
      <c r="O518" s="106">
        <v>3574.15</v>
      </c>
      <c r="P518" s="107">
        <v>474.1</v>
      </c>
      <c r="Q518" s="107">
        <v>1694504.52</v>
      </c>
      <c r="R518" s="106">
        <v>0</v>
      </c>
      <c r="S518" s="107">
        <v>0</v>
      </c>
      <c r="T518" s="107">
        <v>0</v>
      </c>
      <c r="U518" s="106" t="s">
        <v>797</v>
      </c>
      <c r="V518" s="106" t="s">
        <v>7</v>
      </c>
      <c r="W518" s="106" t="s">
        <v>67</v>
      </c>
      <c r="X518" s="108">
        <v>817</v>
      </c>
      <c r="Y518" s="108">
        <v>2920080.5500000003</v>
      </c>
      <c r="Z518" s="108">
        <v>1225576.0350000001</v>
      </c>
      <c r="AA518" s="109"/>
      <c r="AB518" s="109">
        <v>2099</v>
      </c>
      <c r="AC518" s="109"/>
      <c r="AD518" s="109"/>
      <c r="AE518" s="110" t="s">
        <v>516</v>
      </c>
      <c r="AF518" s="109"/>
      <c r="AG518" s="138">
        <v>36735</v>
      </c>
      <c r="AH518" s="138">
        <v>36965</v>
      </c>
      <c r="AI518" s="138">
        <v>37105</v>
      </c>
      <c r="AJ518" s="109">
        <v>5249400</v>
      </c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</row>
    <row r="519" spans="1:51" x14ac:dyDescent="0.25">
      <c r="A519" s="106">
        <v>685</v>
      </c>
      <c r="B519" s="106" t="s">
        <v>1238</v>
      </c>
      <c r="C519" s="106" t="s">
        <v>9</v>
      </c>
      <c r="D519" s="106"/>
      <c r="E519" s="106" t="s">
        <v>540</v>
      </c>
      <c r="F519" s="106"/>
      <c r="G519" s="106"/>
      <c r="H519" s="106" t="s">
        <v>465</v>
      </c>
      <c r="I519" s="106" t="s">
        <v>3323</v>
      </c>
      <c r="J519" s="106" t="s">
        <v>3588</v>
      </c>
      <c r="K519" s="106"/>
      <c r="L519" s="106"/>
      <c r="M519" s="106">
        <v>22604</v>
      </c>
      <c r="N519" s="106" t="s">
        <v>9</v>
      </c>
      <c r="O519" s="106">
        <v>7490.74</v>
      </c>
      <c r="P519" s="107">
        <v>474.1</v>
      </c>
      <c r="Q519" s="107">
        <v>3551359.83</v>
      </c>
      <c r="R519" s="106">
        <v>0</v>
      </c>
      <c r="S519" s="107">
        <v>0</v>
      </c>
      <c r="T519" s="107">
        <v>0</v>
      </c>
      <c r="U519" s="106" t="s">
        <v>797</v>
      </c>
      <c r="V519" s="106" t="s">
        <v>7</v>
      </c>
      <c r="W519" s="106" t="s">
        <v>67</v>
      </c>
      <c r="X519" s="108">
        <v>817</v>
      </c>
      <c r="Y519" s="108">
        <v>6119934.5800000001</v>
      </c>
      <c r="Z519" s="108">
        <v>2568574.7459999998</v>
      </c>
      <c r="AA519" s="109"/>
      <c r="AB519" s="109">
        <v>2099</v>
      </c>
      <c r="AC519" s="109"/>
      <c r="AD519" s="109"/>
      <c r="AE519" s="110" t="s">
        <v>516</v>
      </c>
      <c r="AF519" s="109"/>
      <c r="AG519" s="138">
        <v>36735</v>
      </c>
      <c r="AH519" s="138">
        <v>36965</v>
      </c>
      <c r="AI519" s="138">
        <v>37105</v>
      </c>
      <c r="AJ519" s="109">
        <v>5249400</v>
      </c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</row>
    <row r="520" spans="1:51" ht="51" x14ac:dyDescent="0.25">
      <c r="A520" s="106">
        <v>686</v>
      </c>
      <c r="B520" s="106" t="s">
        <v>1239</v>
      </c>
      <c r="C520" s="106" t="s">
        <v>9</v>
      </c>
      <c r="D520" s="106"/>
      <c r="E520" s="106" t="s">
        <v>540</v>
      </c>
      <c r="F520" s="106"/>
      <c r="G520" s="106"/>
      <c r="H520" s="106" t="s">
        <v>465</v>
      </c>
      <c r="I520" s="106" t="s">
        <v>3323</v>
      </c>
      <c r="J520" s="106" t="s">
        <v>3645</v>
      </c>
      <c r="K520" s="106"/>
      <c r="L520" s="106"/>
      <c r="M520" s="106">
        <v>22604</v>
      </c>
      <c r="N520" s="106" t="s">
        <v>9</v>
      </c>
      <c r="O520" s="106">
        <v>24790.84</v>
      </c>
      <c r="P520" s="107">
        <v>474.1</v>
      </c>
      <c r="Q520" s="107">
        <v>11753337.24</v>
      </c>
      <c r="R520" s="106">
        <v>0</v>
      </c>
      <c r="S520" s="107">
        <v>0</v>
      </c>
      <c r="T520" s="107">
        <v>0</v>
      </c>
      <c r="U520" s="106" t="s">
        <v>797</v>
      </c>
      <c r="V520" s="106" t="s">
        <v>7</v>
      </c>
      <c r="W520" s="106" t="s">
        <v>67</v>
      </c>
      <c r="X520" s="108"/>
      <c r="Y520" s="108">
        <v>0</v>
      </c>
      <c r="Z520" s="108">
        <v>-11753337.244000001</v>
      </c>
      <c r="AA520" s="109" t="s">
        <v>4614</v>
      </c>
      <c r="AB520" s="109">
        <v>2099</v>
      </c>
      <c r="AC520" s="109" t="s">
        <v>4615</v>
      </c>
      <c r="AD520" s="109" t="s">
        <v>4548</v>
      </c>
      <c r="AE520" s="110" t="s">
        <v>516</v>
      </c>
      <c r="AF520" s="109"/>
      <c r="AG520" s="138">
        <v>36735</v>
      </c>
      <c r="AH520" s="138">
        <v>36965</v>
      </c>
      <c r="AI520" s="138">
        <v>37105</v>
      </c>
      <c r="AJ520" s="109">
        <v>5249400</v>
      </c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</row>
    <row r="521" spans="1:51" ht="89.25" x14ac:dyDescent="0.25">
      <c r="A521" s="106">
        <v>687</v>
      </c>
      <c r="B521" s="106" t="s">
        <v>1240</v>
      </c>
      <c r="C521" s="106" t="s">
        <v>9</v>
      </c>
      <c r="D521" s="106"/>
      <c r="E521" s="106" t="s">
        <v>540</v>
      </c>
      <c r="F521" s="106"/>
      <c r="G521" s="106"/>
      <c r="H521" s="106" t="s">
        <v>465</v>
      </c>
      <c r="I521" s="106" t="s">
        <v>3324</v>
      </c>
      <c r="J521" s="106" t="s">
        <v>3646</v>
      </c>
      <c r="K521" s="106"/>
      <c r="L521" s="106"/>
      <c r="M521" s="106">
        <v>22604</v>
      </c>
      <c r="N521" s="106" t="s">
        <v>9</v>
      </c>
      <c r="O521" s="106">
        <v>1051.4770000000001</v>
      </c>
      <c r="P521" s="107">
        <v>817</v>
      </c>
      <c r="Q521" s="107">
        <v>859056.71</v>
      </c>
      <c r="R521" s="106">
        <v>0</v>
      </c>
      <c r="S521" s="107">
        <v>0</v>
      </c>
      <c r="T521" s="107">
        <v>0</v>
      </c>
      <c r="U521" s="106" t="s">
        <v>741</v>
      </c>
      <c r="V521" s="106" t="s">
        <v>8</v>
      </c>
      <c r="W521" s="106" t="s">
        <v>62</v>
      </c>
      <c r="X521" s="108">
        <v>817</v>
      </c>
      <c r="Y521" s="108">
        <v>859056.70900000003</v>
      </c>
      <c r="Z521" s="108">
        <v>0</v>
      </c>
      <c r="AA521" s="109"/>
      <c r="AB521" s="109">
        <v>2099</v>
      </c>
      <c r="AC521" s="109"/>
      <c r="AD521" s="109"/>
      <c r="AE521" s="110" t="s">
        <v>473</v>
      </c>
      <c r="AF521" s="109" t="s">
        <v>4616</v>
      </c>
      <c r="AG521" s="138">
        <v>36735</v>
      </c>
      <c r="AH521" s="138">
        <v>36965</v>
      </c>
      <c r="AI521" s="138">
        <v>43152</v>
      </c>
      <c r="AJ521" s="109" t="s">
        <v>4617</v>
      </c>
      <c r="AK521" s="109">
        <v>1548291</v>
      </c>
      <c r="AL521" s="109"/>
      <c r="AM521" s="109" t="s">
        <v>703</v>
      </c>
      <c r="AN521" s="109" t="s">
        <v>4618</v>
      </c>
      <c r="AO521" s="109" t="s">
        <v>4619</v>
      </c>
      <c r="AP521" s="109" t="s">
        <v>705</v>
      </c>
      <c r="AQ521" s="109" t="s">
        <v>4620</v>
      </c>
      <c r="AR521" s="109" t="s">
        <v>4557</v>
      </c>
      <c r="AS521" s="109" t="s">
        <v>4433</v>
      </c>
      <c r="AT521" s="109"/>
      <c r="AU521" s="109"/>
      <c r="AV521" s="109">
        <v>36965</v>
      </c>
      <c r="AW521" s="109"/>
      <c r="AX521" s="109" t="s">
        <v>4621</v>
      </c>
      <c r="AY521" s="109" t="s">
        <v>4622</v>
      </c>
    </row>
    <row r="522" spans="1:51" x14ac:dyDescent="0.25">
      <c r="A522" s="106">
        <v>688</v>
      </c>
      <c r="B522" s="106" t="s">
        <v>1241</v>
      </c>
      <c r="C522" s="106" t="s">
        <v>9</v>
      </c>
      <c r="D522" s="106"/>
      <c r="E522" s="106" t="s">
        <v>540</v>
      </c>
      <c r="F522" s="106"/>
      <c r="G522" s="106"/>
      <c r="H522" s="106" t="s">
        <v>465</v>
      </c>
      <c r="I522" s="106" t="s">
        <v>3324</v>
      </c>
      <c r="J522" s="106" t="s">
        <v>3646</v>
      </c>
      <c r="K522" s="106"/>
      <c r="L522" s="106"/>
      <c r="M522" s="106">
        <v>22604</v>
      </c>
      <c r="N522" s="106" t="s">
        <v>9</v>
      </c>
      <c r="O522" s="106">
        <v>342.16</v>
      </c>
      <c r="P522" s="107">
        <v>474.1</v>
      </c>
      <c r="Q522" s="107">
        <v>162218.06</v>
      </c>
      <c r="R522" s="106">
        <v>0</v>
      </c>
      <c r="S522" s="107">
        <v>0</v>
      </c>
      <c r="T522" s="107">
        <v>0</v>
      </c>
      <c r="U522" s="106" t="s">
        <v>741</v>
      </c>
      <c r="V522" s="106" t="s">
        <v>7</v>
      </c>
      <c r="W522" s="106" t="s">
        <v>62</v>
      </c>
      <c r="X522" s="108">
        <v>817</v>
      </c>
      <c r="Y522" s="108">
        <v>279544.72000000003</v>
      </c>
      <c r="Z522" s="108">
        <v>117326.66400000002</v>
      </c>
      <c r="AA522" s="109"/>
      <c r="AB522" s="109">
        <v>2099</v>
      </c>
      <c r="AC522" s="109"/>
      <c r="AD522" s="109"/>
      <c r="AE522" s="110" t="s">
        <v>473</v>
      </c>
      <c r="AF522" s="109" t="s">
        <v>4462</v>
      </c>
      <c r="AG522" s="138">
        <v>36735</v>
      </c>
      <c r="AH522" s="138">
        <v>36965</v>
      </c>
      <c r="AI522" s="138">
        <v>37105</v>
      </c>
      <c r="AJ522" s="109">
        <v>5249400</v>
      </c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</row>
    <row r="523" spans="1:51" x14ac:dyDescent="0.25">
      <c r="A523" s="106">
        <v>689</v>
      </c>
      <c r="B523" s="106" t="s">
        <v>1242</v>
      </c>
      <c r="C523" s="106" t="s">
        <v>9</v>
      </c>
      <c r="D523" s="106"/>
      <c r="E523" s="106" t="s">
        <v>540</v>
      </c>
      <c r="F523" s="106"/>
      <c r="G523" s="106"/>
      <c r="H523" s="106" t="s">
        <v>465</v>
      </c>
      <c r="I523" s="106" t="s">
        <v>3324</v>
      </c>
      <c r="J523" s="106" t="s">
        <v>3646</v>
      </c>
      <c r="K523" s="106"/>
      <c r="L523" s="106"/>
      <c r="M523" s="106">
        <v>22604</v>
      </c>
      <c r="N523" s="106" t="s">
        <v>9</v>
      </c>
      <c r="O523" s="106">
        <v>182.16</v>
      </c>
      <c r="P523" s="107">
        <v>474.1</v>
      </c>
      <c r="Q523" s="107">
        <v>86362.06</v>
      </c>
      <c r="R523" s="106">
        <v>0</v>
      </c>
      <c r="S523" s="107">
        <v>0</v>
      </c>
      <c r="T523" s="107">
        <v>0</v>
      </c>
      <c r="U523" s="106" t="s">
        <v>741</v>
      </c>
      <c r="V523" s="106" t="s">
        <v>7</v>
      </c>
      <c r="W523" s="106" t="s">
        <v>62</v>
      </c>
      <c r="X523" s="108">
        <v>817</v>
      </c>
      <c r="Y523" s="108">
        <v>148824.72</v>
      </c>
      <c r="Z523" s="108">
        <v>62462.664000000004</v>
      </c>
      <c r="AA523" s="109"/>
      <c r="AB523" s="109">
        <v>2099</v>
      </c>
      <c r="AC523" s="109"/>
      <c r="AD523" s="109"/>
      <c r="AE523" s="110" t="s">
        <v>473</v>
      </c>
      <c r="AF523" s="109" t="s">
        <v>4462</v>
      </c>
      <c r="AG523" s="138">
        <v>36735</v>
      </c>
      <c r="AH523" s="138">
        <v>36965</v>
      </c>
      <c r="AI523" s="138">
        <v>37105</v>
      </c>
      <c r="AJ523" s="109">
        <v>5249400</v>
      </c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</row>
    <row r="524" spans="1:51" x14ac:dyDescent="0.25">
      <c r="A524" s="106">
        <v>690</v>
      </c>
      <c r="B524" s="106" t="s">
        <v>1243</v>
      </c>
      <c r="C524" s="106" t="s">
        <v>9</v>
      </c>
      <c r="D524" s="106"/>
      <c r="E524" s="106" t="s">
        <v>540</v>
      </c>
      <c r="F524" s="106"/>
      <c r="G524" s="106"/>
      <c r="H524" s="106" t="s">
        <v>465</v>
      </c>
      <c r="I524" s="106" t="s">
        <v>3324</v>
      </c>
      <c r="J524" s="106" t="s">
        <v>3646</v>
      </c>
      <c r="K524" s="106"/>
      <c r="L524" s="106"/>
      <c r="M524" s="106">
        <v>22604</v>
      </c>
      <c r="N524" s="106" t="s">
        <v>9</v>
      </c>
      <c r="O524" s="106">
        <v>182.18</v>
      </c>
      <c r="P524" s="107">
        <v>474.1</v>
      </c>
      <c r="Q524" s="107">
        <v>86371.54</v>
      </c>
      <c r="R524" s="106">
        <v>0</v>
      </c>
      <c r="S524" s="107">
        <v>0</v>
      </c>
      <c r="T524" s="107">
        <v>0</v>
      </c>
      <c r="U524" s="106" t="s">
        <v>741</v>
      </c>
      <c r="V524" s="106" t="s">
        <v>7</v>
      </c>
      <c r="W524" s="106" t="s">
        <v>62</v>
      </c>
      <c r="X524" s="108">
        <v>817</v>
      </c>
      <c r="Y524" s="108">
        <v>148841.06</v>
      </c>
      <c r="Z524" s="108">
        <v>62469.521999999997</v>
      </c>
      <c r="AA524" s="109"/>
      <c r="AB524" s="109">
        <v>2099</v>
      </c>
      <c r="AC524" s="109"/>
      <c r="AD524" s="109"/>
      <c r="AE524" s="110" t="s">
        <v>473</v>
      </c>
      <c r="AF524" s="109" t="s">
        <v>4462</v>
      </c>
      <c r="AG524" s="138">
        <v>36735</v>
      </c>
      <c r="AH524" s="138">
        <v>36965</v>
      </c>
      <c r="AI524" s="138">
        <v>37105</v>
      </c>
      <c r="AJ524" s="109">
        <v>5249400</v>
      </c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</row>
    <row r="525" spans="1:51" x14ac:dyDescent="0.25">
      <c r="A525" s="106">
        <v>691</v>
      </c>
      <c r="B525" s="106" t="s">
        <v>1244</v>
      </c>
      <c r="C525" s="106" t="s">
        <v>9</v>
      </c>
      <c r="D525" s="106"/>
      <c r="E525" s="106" t="s">
        <v>540</v>
      </c>
      <c r="F525" s="106"/>
      <c r="G525" s="106"/>
      <c r="H525" s="106" t="s">
        <v>465</v>
      </c>
      <c r="I525" s="106" t="s">
        <v>3324</v>
      </c>
      <c r="J525" s="106" t="s">
        <v>3646</v>
      </c>
      <c r="K525" s="106"/>
      <c r="L525" s="106"/>
      <c r="M525" s="106">
        <v>22604</v>
      </c>
      <c r="N525" s="106" t="s">
        <v>9</v>
      </c>
      <c r="O525" s="106">
        <v>177.78</v>
      </c>
      <c r="P525" s="107">
        <v>474.1</v>
      </c>
      <c r="Q525" s="107">
        <v>84285.5</v>
      </c>
      <c r="R525" s="106">
        <v>0</v>
      </c>
      <c r="S525" s="107">
        <v>0</v>
      </c>
      <c r="T525" s="107">
        <v>0</v>
      </c>
      <c r="U525" s="106" t="s">
        <v>741</v>
      </c>
      <c r="V525" s="106" t="s">
        <v>7</v>
      </c>
      <c r="W525" s="106" t="s">
        <v>62</v>
      </c>
      <c r="X525" s="108">
        <v>817</v>
      </c>
      <c r="Y525" s="108">
        <v>145246.26</v>
      </c>
      <c r="Z525" s="108">
        <v>60960.762000000002</v>
      </c>
      <c r="AA525" s="109"/>
      <c r="AB525" s="109">
        <v>2099</v>
      </c>
      <c r="AC525" s="109"/>
      <c r="AD525" s="109"/>
      <c r="AE525" s="110" t="s">
        <v>473</v>
      </c>
      <c r="AF525" s="109" t="s">
        <v>4462</v>
      </c>
      <c r="AG525" s="138">
        <v>36735</v>
      </c>
      <c r="AH525" s="138">
        <v>36965</v>
      </c>
      <c r="AI525" s="138">
        <v>37105</v>
      </c>
      <c r="AJ525" s="109">
        <v>5249400</v>
      </c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</row>
    <row r="526" spans="1:51" x14ac:dyDescent="0.25">
      <c r="A526" s="106">
        <v>692</v>
      </c>
      <c r="B526" s="106" t="s">
        <v>1245</v>
      </c>
      <c r="C526" s="106" t="s">
        <v>9</v>
      </c>
      <c r="D526" s="106"/>
      <c r="E526" s="106" t="s">
        <v>540</v>
      </c>
      <c r="F526" s="106"/>
      <c r="G526" s="106"/>
      <c r="H526" s="106" t="s">
        <v>465</v>
      </c>
      <c r="I526" s="106" t="s">
        <v>3324</v>
      </c>
      <c r="J526" s="106" t="s">
        <v>3646</v>
      </c>
      <c r="K526" s="106"/>
      <c r="L526" s="106"/>
      <c r="M526" s="106">
        <v>22604</v>
      </c>
      <c r="N526" s="106" t="s">
        <v>9</v>
      </c>
      <c r="O526" s="106">
        <v>160.11000000000001</v>
      </c>
      <c r="P526" s="107">
        <v>474.1</v>
      </c>
      <c r="Q526" s="107">
        <v>75908.149999999994</v>
      </c>
      <c r="R526" s="106">
        <v>0</v>
      </c>
      <c r="S526" s="107">
        <v>0</v>
      </c>
      <c r="T526" s="107">
        <v>0</v>
      </c>
      <c r="U526" s="106" t="s">
        <v>741</v>
      </c>
      <c r="V526" s="106" t="s">
        <v>7</v>
      </c>
      <c r="W526" s="106" t="s">
        <v>62</v>
      </c>
      <c r="X526" s="108">
        <v>817</v>
      </c>
      <c r="Y526" s="108">
        <v>130809.87000000001</v>
      </c>
      <c r="Z526" s="108">
        <v>54901.718999999997</v>
      </c>
      <c r="AA526" s="109"/>
      <c r="AB526" s="109">
        <v>2099</v>
      </c>
      <c r="AC526" s="109"/>
      <c r="AD526" s="109"/>
      <c r="AE526" s="110" t="s">
        <v>473</v>
      </c>
      <c r="AF526" s="109" t="s">
        <v>4462</v>
      </c>
      <c r="AG526" s="138">
        <v>36735</v>
      </c>
      <c r="AH526" s="138">
        <v>36965</v>
      </c>
      <c r="AI526" s="138">
        <v>37105</v>
      </c>
      <c r="AJ526" s="109">
        <v>5249400</v>
      </c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</row>
    <row r="527" spans="1:51" x14ac:dyDescent="0.25">
      <c r="A527" s="106">
        <v>693</v>
      </c>
      <c r="B527" s="106" t="s">
        <v>1246</v>
      </c>
      <c r="C527" s="106" t="s">
        <v>9</v>
      </c>
      <c r="D527" s="106"/>
      <c r="E527" s="106" t="s">
        <v>540</v>
      </c>
      <c r="F527" s="106"/>
      <c r="G527" s="106"/>
      <c r="H527" s="106" t="s">
        <v>465</v>
      </c>
      <c r="I527" s="106" t="s">
        <v>3324</v>
      </c>
      <c r="J527" s="106" t="s">
        <v>3646</v>
      </c>
      <c r="K527" s="106"/>
      <c r="L527" s="106"/>
      <c r="M527" s="106">
        <v>22604</v>
      </c>
      <c r="N527" s="106" t="s">
        <v>9</v>
      </c>
      <c r="O527" s="106">
        <v>160.03</v>
      </c>
      <c r="P527" s="107">
        <v>474.1</v>
      </c>
      <c r="Q527" s="107">
        <v>75870.22</v>
      </c>
      <c r="R527" s="106">
        <v>0</v>
      </c>
      <c r="S527" s="107">
        <v>0</v>
      </c>
      <c r="T527" s="107">
        <v>0</v>
      </c>
      <c r="U527" s="106" t="s">
        <v>741</v>
      </c>
      <c r="V527" s="106" t="s">
        <v>7</v>
      </c>
      <c r="W527" s="106" t="s">
        <v>62</v>
      </c>
      <c r="X527" s="108">
        <v>817</v>
      </c>
      <c r="Y527" s="108">
        <v>130744.51</v>
      </c>
      <c r="Z527" s="108">
        <v>54874.286999999997</v>
      </c>
      <c r="AA527" s="109"/>
      <c r="AB527" s="109">
        <v>2099</v>
      </c>
      <c r="AC527" s="109"/>
      <c r="AD527" s="109"/>
      <c r="AE527" s="110" t="s">
        <v>473</v>
      </c>
      <c r="AF527" s="109" t="s">
        <v>4462</v>
      </c>
      <c r="AG527" s="138">
        <v>36735</v>
      </c>
      <c r="AH527" s="138">
        <v>36965</v>
      </c>
      <c r="AI527" s="138">
        <v>37105</v>
      </c>
      <c r="AJ527" s="109">
        <v>5249400</v>
      </c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</row>
    <row r="528" spans="1:51" x14ac:dyDescent="0.25">
      <c r="A528" s="106">
        <v>694</v>
      </c>
      <c r="B528" s="106" t="s">
        <v>1247</v>
      </c>
      <c r="C528" s="106" t="s">
        <v>9</v>
      </c>
      <c r="D528" s="106"/>
      <c r="E528" s="106" t="s">
        <v>540</v>
      </c>
      <c r="F528" s="106"/>
      <c r="G528" s="106"/>
      <c r="H528" s="106" t="s">
        <v>465</v>
      </c>
      <c r="I528" s="106" t="s">
        <v>3324</v>
      </c>
      <c r="J528" s="106" t="s">
        <v>3646</v>
      </c>
      <c r="K528" s="106"/>
      <c r="L528" s="106"/>
      <c r="M528" s="106">
        <v>22604</v>
      </c>
      <c r="N528" s="106" t="s">
        <v>9</v>
      </c>
      <c r="O528" s="106">
        <v>161.91999999999999</v>
      </c>
      <c r="P528" s="107">
        <v>474.1</v>
      </c>
      <c r="Q528" s="107">
        <v>76766.27</v>
      </c>
      <c r="R528" s="106">
        <v>0</v>
      </c>
      <c r="S528" s="107">
        <v>0</v>
      </c>
      <c r="T528" s="107">
        <v>0</v>
      </c>
      <c r="U528" s="106" t="s">
        <v>741</v>
      </c>
      <c r="V528" s="106" t="s">
        <v>7</v>
      </c>
      <c r="W528" s="106" t="s">
        <v>62</v>
      </c>
      <c r="X528" s="108">
        <v>817</v>
      </c>
      <c r="Y528" s="108">
        <v>132288.63999999998</v>
      </c>
      <c r="Z528" s="108">
        <v>55522.367999999988</v>
      </c>
      <c r="AA528" s="109"/>
      <c r="AB528" s="109">
        <v>2099</v>
      </c>
      <c r="AC528" s="109"/>
      <c r="AD528" s="109"/>
      <c r="AE528" s="110" t="s">
        <v>473</v>
      </c>
      <c r="AF528" s="109" t="s">
        <v>4462</v>
      </c>
      <c r="AG528" s="138">
        <v>36735</v>
      </c>
      <c r="AH528" s="138">
        <v>36965</v>
      </c>
      <c r="AI528" s="138">
        <v>37105</v>
      </c>
      <c r="AJ528" s="109">
        <v>5249400</v>
      </c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</row>
    <row r="529" spans="1:51" x14ac:dyDescent="0.25">
      <c r="A529" s="106">
        <v>695</v>
      </c>
      <c r="B529" s="106" t="s">
        <v>1248</v>
      </c>
      <c r="C529" s="106" t="s">
        <v>9</v>
      </c>
      <c r="D529" s="106"/>
      <c r="E529" s="106" t="s">
        <v>540</v>
      </c>
      <c r="F529" s="106"/>
      <c r="G529" s="106"/>
      <c r="H529" s="106" t="s">
        <v>465</v>
      </c>
      <c r="I529" s="106" t="s">
        <v>3324</v>
      </c>
      <c r="J529" s="106" t="s">
        <v>3646</v>
      </c>
      <c r="K529" s="106"/>
      <c r="L529" s="106"/>
      <c r="M529" s="106">
        <v>22604</v>
      </c>
      <c r="N529" s="106" t="s">
        <v>9</v>
      </c>
      <c r="O529" s="106">
        <v>165.88</v>
      </c>
      <c r="P529" s="107">
        <v>474.1</v>
      </c>
      <c r="Q529" s="107">
        <v>78643.710000000006</v>
      </c>
      <c r="R529" s="106">
        <v>0</v>
      </c>
      <c r="S529" s="107">
        <v>0</v>
      </c>
      <c r="T529" s="107">
        <v>0</v>
      </c>
      <c r="U529" s="106" t="s">
        <v>741</v>
      </c>
      <c r="V529" s="106" t="s">
        <v>7</v>
      </c>
      <c r="W529" s="106" t="s">
        <v>62</v>
      </c>
      <c r="X529" s="108">
        <v>817</v>
      </c>
      <c r="Y529" s="108">
        <v>135523.96</v>
      </c>
      <c r="Z529" s="108">
        <v>56880.251999999993</v>
      </c>
      <c r="AA529" s="109"/>
      <c r="AB529" s="109">
        <v>2099</v>
      </c>
      <c r="AC529" s="109"/>
      <c r="AD529" s="109"/>
      <c r="AE529" s="110" t="s">
        <v>473</v>
      </c>
      <c r="AF529" s="109" t="s">
        <v>4462</v>
      </c>
      <c r="AG529" s="138">
        <v>36735</v>
      </c>
      <c r="AH529" s="138">
        <v>36965</v>
      </c>
      <c r="AI529" s="138">
        <v>37105</v>
      </c>
      <c r="AJ529" s="109">
        <v>5249400</v>
      </c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</row>
    <row r="530" spans="1:51" x14ac:dyDescent="0.25">
      <c r="A530" s="106">
        <v>696</v>
      </c>
      <c r="B530" s="106" t="s">
        <v>1249</v>
      </c>
      <c r="C530" s="106" t="s">
        <v>9</v>
      </c>
      <c r="D530" s="106"/>
      <c r="E530" s="106" t="s">
        <v>540</v>
      </c>
      <c r="F530" s="106"/>
      <c r="G530" s="106"/>
      <c r="H530" s="106" t="s">
        <v>465</v>
      </c>
      <c r="I530" s="106" t="s">
        <v>3324</v>
      </c>
      <c r="J530" s="106" t="s">
        <v>3646</v>
      </c>
      <c r="K530" s="106"/>
      <c r="L530" s="106"/>
      <c r="M530" s="106">
        <v>22604</v>
      </c>
      <c r="N530" s="106" t="s">
        <v>9</v>
      </c>
      <c r="O530" s="106">
        <v>185.93</v>
      </c>
      <c r="P530" s="107">
        <v>474.1</v>
      </c>
      <c r="Q530" s="107">
        <v>88149.41</v>
      </c>
      <c r="R530" s="106">
        <v>0</v>
      </c>
      <c r="S530" s="107">
        <v>0</v>
      </c>
      <c r="T530" s="107">
        <v>0</v>
      </c>
      <c r="U530" s="106" t="s">
        <v>741</v>
      </c>
      <c r="V530" s="106" t="s">
        <v>7</v>
      </c>
      <c r="W530" s="106" t="s">
        <v>62</v>
      </c>
      <c r="X530" s="108">
        <v>817</v>
      </c>
      <c r="Y530" s="108">
        <v>151904.81</v>
      </c>
      <c r="Z530" s="108">
        <v>63755.396999999997</v>
      </c>
      <c r="AA530" s="109"/>
      <c r="AB530" s="109">
        <v>2099</v>
      </c>
      <c r="AC530" s="109"/>
      <c r="AD530" s="109"/>
      <c r="AE530" s="110" t="s">
        <v>473</v>
      </c>
      <c r="AF530" s="109" t="s">
        <v>4462</v>
      </c>
      <c r="AG530" s="138">
        <v>36735</v>
      </c>
      <c r="AH530" s="138">
        <v>36965</v>
      </c>
      <c r="AI530" s="138">
        <v>37105</v>
      </c>
      <c r="AJ530" s="109">
        <v>5249400</v>
      </c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</row>
    <row r="531" spans="1:51" x14ac:dyDescent="0.25">
      <c r="A531" s="106">
        <v>697</v>
      </c>
      <c r="B531" s="106" t="s">
        <v>1250</v>
      </c>
      <c r="C531" s="106" t="s">
        <v>9</v>
      </c>
      <c r="D531" s="106"/>
      <c r="E531" s="106" t="s">
        <v>540</v>
      </c>
      <c r="F531" s="106"/>
      <c r="G531" s="106"/>
      <c r="H531" s="106" t="s">
        <v>465</v>
      </c>
      <c r="I531" s="106" t="s">
        <v>3324</v>
      </c>
      <c r="J531" s="106" t="s">
        <v>3647</v>
      </c>
      <c r="K531" s="106"/>
      <c r="L531" s="106"/>
      <c r="M531" s="106">
        <v>22604</v>
      </c>
      <c r="N531" s="106" t="s">
        <v>9</v>
      </c>
      <c r="O531" s="106">
        <v>375.41</v>
      </c>
      <c r="P531" s="107">
        <v>474.1</v>
      </c>
      <c r="Q531" s="107">
        <v>177981.88</v>
      </c>
      <c r="R531" s="106">
        <v>0</v>
      </c>
      <c r="S531" s="107">
        <v>0</v>
      </c>
      <c r="T531" s="107">
        <v>0</v>
      </c>
      <c r="U531" s="106" t="s">
        <v>741</v>
      </c>
      <c r="V531" s="106" t="s">
        <v>7</v>
      </c>
      <c r="W531" s="106" t="s">
        <v>62</v>
      </c>
      <c r="X531" s="108">
        <v>817</v>
      </c>
      <c r="Y531" s="108">
        <v>306709.97000000003</v>
      </c>
      <c r="Z531" s="108">
        <v>128728.08900000001</v>
      </c>
      <c r="AA531" s="109"/>
      <c r="AB531" s="109">
        <v>2099</v>
      </c>
      <c r="AC531" s="109"/>
      <c r="AD531" s="109"/>
      <c r="AE531" s="110" t="s">
        <v>473</v>
      </c>
      <c r="AF531" s="109" t="s">
        <v>4462</v>
      </c>
      <c r="AG531" s="138">
        <v>36735</v>
      </c>
      <c r="AH531" s="138">
        <v>36965</v>
      </c>
      <c r="AI531" s="138">
        <v>37105</v>
      </c>
      <c r="AJ531" s="109">
        <v>5249400</v>
      </c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</row>
    <row r="532" spans="1:51" x14ac:dyDescent="0.25">
      <c r="A532" s="106">
        <v>698</v>
      </c>
      <c r="B532" s="106" t="s">
        <v>1251</v>
      </c>
      <c r="C532" s="106" t="s">
        <v>9</v>
      </c>
      <c r="D532" s="106"/>
      <c r="E532" s="106" t="s">
        <v>540</v>
      </c>
      <c r="F532" s="106"/>
      <c r="G532" s="106"/>
      <c r="H532" s="106" t="s">
        <v>465</v>
      </c>
      <c r="I532" s="106" t="s">
        <v>3324</v>
      </c>
      <c r="J532" s="106" t="s">
        <v>3647</v>
      </c>
      <c r="K532" s="106"/>
      <c r="L532" s="106"/>
      <c r="M532" s="106">
        <v>22604</v>
      </c>
      <c r="N532" s="106" t="s">
        <v>9</v>
      </c>
      <c r="O532" s="106">
        <v>189.38</v>
      </c>
      <c r="P532" s="107">
        <v>474.1</v>
      </c>
      <c r="Q532" s="107">
        <v>89785.06</v>
      </c>
      <c r="R532" s="106">
        <v>0</v>
      </c>
      <c r="S532" s="107">
        <v>0</v>
      </c>
      <c r="T532" s="107">
        <v>0</v>
      </c>
      <c r="U532" s="106" t="s">
        <v>741</v>
      </c>
      <c r="V532" s="106" t="s">
        <v>7</v>
      </c>
      <c r="W532" s="106" t="s">
        <v>62</v>
      </c>
      <c r="X532" s="108">
        <v>817</v>
      </c>
      <c r="Y532" s="108">
        <v>154723.46</v>
      </c>
      <c r="Z532" s="108">
        <v>64938.401999999987</v>
      </c>
      <c r="AA532" s="109"/>
      <c r="AB532" s="109">
        <v>2099</v>
      </c>
      <c r="AC532" s="109"/>
      <c r="AD532" s="109"/>
      <c r="AE532" s="110" t="s">
        <v>473</v>
      </c>
      <c r="AF532" s="109" t="s">
        <v>4462</v>
      </c>
      <c r="AG532" s="138">
        <v>36735</v>
      </c>
      <c r="AH532" s="138">
        <v>36965</v>
      </c>
      <c r="AI532" s="138">
        <v>37105</v>
      </c>
      <c r="AJ532" s="109">
        <v>5249400</v>
      </c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</row>
    <row r="533" spans="1:51" x14ac:dyDescent="0.25">
      <c r="A533" s="106">
        <v>699</v>
      </c>
      <c r="B533" s="106" t="s">
        <v>1252</v>
      </c>
      <c r="C533" s="106" t="s">
        <v>9</v>
      </c>
      <c r="D533" s="106"/>
      <c r="E533" s="106" t="s">
        <v>540</v>
      </c>
      <c r="F533" s="106"/>
      <c r="G533" s="106"/>
      <c r="H533" s="106" t="s">
        <v>465</v>
      </c>
      <c r="I533" s="106" t="s">
        <v>3324</v>
      </c>
      <c r="J533" s="106" t="s">
        <v>3647</v>
      </c>
      <c r="K533" s="106"/>
      <c r="L533" s="106"/>
      <c r="M533" s="106">
        <v>22604</v>
      </c>
      <c r="N533" s="106" t="s">
        <v>9</v>
      </c>
      <c r="O533" s="106">
        <v>177</v>
      </c>
      <c r="P533" s="107">
        <v>474.1</v>
      </c>
      <c r="Q533" s="107">
        <v>83915.7</v>
      </c>
      <c r="R533" s="106">
        <v>0</v>
      </c>
      <c r="S533" s="107">
        <v>0</v>
      </c>
      <c r="T533" s="107">
        <v>0</v>
      </c>
      <c r="U533" s="106" t="s">
        <v>741</v>
      </c>
      <c r="V533" s="106" t="s">
        <v>7</v>
      </c>
      <c r="W533" s="106" t="s">
        <v>62</v>
      </c>
      <c r="X533" s="108">
        <v>817</v>
      </c>
      <c r="Y533" s="108">
        <v>144609</v>
      </c>
      <c r="Z533" s="108">
        <v>60693.3</v>
      </c>
      <c r="AA533" s="109"/>
      <c r="AB533" s="109">
        <v>2099</v>
      </c>
      <c r="AC533" s="109"/>
      <c r="AD533" s="109"/>
      <c r="AE533" s="110" t="s">
        <v>473</v>
      </c>
      <c r="AF533" s="109" t="s">
        <v>4462</v>
      </c>
      <c r="AG533" s="138">
        <v>36735</v>
      </c>
      <c r="AH533" s="138">
        <v>36965</v>
      </c>
      <c r="AI533" s="138">
        <v>37105</v>
      </c>
      <c r="AJ533" s="109">
        <v>5249400</v>
      </c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</row>
    <row r="534" spans="1:51" x14ac:dyDescent="0.25">
      <c r="A534" s="106">
        <v>700</v>
      </c>
      <c r="B534" s="106" t="s">
        <v>1253</v>
      </c>
      <c r="C534" s="106" t="s">
        <v>9</v>
      </c>
      <c r="D534" s="106"/>
      <c r="E534" s="106" t="s">
        <v>540</v>
      </c>
      <c r="F534" s="106"/>
      <c r="G534" s="106"/>
      <c r="H534" s="106" t="s">
        <v>465</v>
      </c>
      <c r="I534" s="106" t="s">
        <v>3324</v>
      </c>
      <c r="J534" s="106" t="s">
        <v>3647</v>
      </c>
      <c r="K534" s="106"/>
      <c r="L534" s="106"/>
      <c r="M534" s="106">
        <v>22604</v>
      </c>
      <c r="N534" s="106" t="s">
        <v>9</v>
      </c>
      <c r="O534" s="106">
        <v>160</v>
      </c>
      <c r="P534" s="107">
        <v>474.1</v>
      </c>
      <c r="Q534" s="107">
        <v>75856</v>
      </c>
      <c r="R534" s="106">
        <v>0</v>
      </c>
      <c r="S534" s="107">
        <v>0</v>
      </c>
      <c r="T534" s="107">
        <v>0</v>
      </c>
      <c r="U534" s="106" t="s">
        <v>741</v>
      </c>
      <c r="V534" s="106" t="s">
        <v>7</v>
      </c>
      <c r="W534" s="106" t="s">
        <v>62</v>
      </c>
      <c r="X534" s="108">
        <v>817</v>
      </c>
      <c r="Y534" s="108">
        <v>130720</v>
      </c>
      <c r="Z534" s="108">
        <v>54864</v>
      </c>
      <c r="AA534" s="109"/>
      <c r="AB534" s="109">
        <v>2099</v>
      </c>
      <c r="AC534" s="109"/>
      <c r="AD534" s="109"/>
      <c r="AE534" s="110" t="s">
        <v>473</v>
      </c>
      <c r="AF534" s="109" t="s">
        <v>4462</v>
      </c>
      <c r="AG534" s="138">
        <v>36735</v>
      </c>
      <c r="AH534" s="138">
        <v>36965</v>
      </c>
      <c r="AI534" s="138">
        <v>37105</v>
      </c>
      <c r="AJ534" s="109">
        <v>5249400</v>
      </c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</row>
    <row r="535" spans="1:51" x14ac:dyDescent="0.25">
      <c r="A535" s="106">
        <v>701</v>
      </c>
      <c r="B535" s="106" t="s">
        <v>1254</v>
      </c>
      <c r="C535" s="106" t="s">
        <v>9</v>
      </c>
      <c r="D535" s="106"/>
      <c r="E535" s="106" t="s">
        <v>540</v>
      </c>
      <c r="F535" s="106"/>
      <c r="G535" s="106"/>
      <c r="H535" s="106" t="s">
        <v>465</v>
      </c>
      <c r="I535" s="106" t="s">
        <v>3324</v>
      </c>
      <c r="J535" s="106" t="s">
        <v>3647</v>
      </c>
      <c r="K535" s="106"/>
      <c r="L535" s="106"/>
      <c r="M535" s="106">
        <v>22604</v>
      </c>
      <c r="N535" s="106" t="s">
        <v>9</v>
      </c>
      <c r="O535" s="106">
        <v>160</v>
      </c>
      <c r="P535" s="107">
        <v>474.1</v>
      </c>
      <c r="Q535" s="107">
        <v>75856</v>
      </c>
      <c r="R535" s="106">
        <v>0</v>
      </c>
      <c r="S535" s="107">
        <v>0</v>
      </c>
      <c r="T535" s="107">
        <v>0</v>
      </c>
      <c r="U535" s="106" t="s">
        <v>741</v>
      </c>
      <c r="V535" s="106" t="s">
        <v>7</v>
      </c>
      <c r="W535" s="106" t="s">
        <v>62</v>
      </c>
      <c r="X535" s="108">
        <v>817</v>
      </c>
      <c r="Y535" s="108">
        <v>130720</v>
      </c>
      <c r="Z535" s="108">
        <v>54864</v>
      </c>
      <c r="AA535" s="109"/>
      <c r="AB535" s="109">
        <v>2099</v>
      </c>
      <c r="AC535" s="109"/>
      <c r="AD535" s="109"/>
      <c r="AE535" s="110" t="s">
        <v>473</v>
      </c>
      <c r="AF535" s="109" t="s">
        <v>4462</v>
      </c>
      <c r="AG535" s="138">
        <v>36735</v>
      </c>
      <c r="AH535" s="138">
        <v>36965</v>
      </c>
      <c r="AI535" s="138">
        <v>37105</v>
      </c>
      <c r="AJ535" s="109">
        <v>5249400</v>
      </c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</row>
    <row r="536" spans="1:51" x14ac:dyDescent="0.25">
      <c r="A536" s="106">
        <v>702</v>
      </c>
      <c r="B536" s="106" t="s">
        <v>1255</v>
      </c>
      <c r="C536" s="106" t="s">
        <v>9</v>
      </c>
      <c r="D536" s="106"/>
      <c r="E536" s="106" t="s">
        <v>540</v>
      </c>
      <c r="F536" s="106"/>
      <c r="G536" s="106"/>
      <c r="H536" s="106" t="s">
        <v>465</v>
      </c>
      <c r="I536" s="106" t="s">
        <v>3323</v>
      </c>
      <c r="J536" s="106" t="s">
        <v>3648</v>
      </c>
      <c r="K536" s="106"/>
      <c r="L536" s="106"/>
      <c r="M536" s="106">
        <v>22604</v>
      </c>
      <c r="N536" s="106" t="s">
        <v>9</v>
      </c>
      <c r="O536" s="106">
        <v>202.56</v>
      </c>
      <c r="P536" s="107">
        <v>474.1</v>
      </c>
      <c r="Q536" s="107">
        <v>96033.7</v>
      </c>
      <c r="R536" s="106">
        <v>0</v>
      </c>
      <c r="S536" s="107">
        <v>0</v>
      </c>
      <c r="T536" s="107">
        <v>0</v>
      </c>
      <c r="U536" s="106" t="s">
        <v>741</v>
      </c>
      <c r="V536" s="106" t="s">
        <v>7</v>
      </c>
      <c r="W536" s="106" t="s">
        <v>62</v>
      </c>
      <c r="X536" s="108">
        <v>817</v>
      </c>
      <c r="Y536" s="108">
        <v>165491.51999999999</v>
      </c>
      <c r="Z536" s="108">
        <v>69457.823999999979</v>
      </c>
      <c r="AA536" s="109"/>
      <c r="AB536" s="109">
        <v>2099</v>
      </c>
      <c r="AC536" s="109"/>
      <c r="AD536" s="109"/>
      <c r="AE536" s="110" t="s">
        <v>473</v>
      </c>
      <c r="AF536" s="109" t="s">
        <v>4462</v>
      </c>
      <c r="AG536" s="138">
        <v>36735</v>
      </c>
      <c r="AH536" s="138">
        <v>36965</v>
      </c>
      <c r="AI536" s="138">
        <v>37105</v>
      </c>
      <c r="AJ536" s="109">
        <v>5249400</v>
      </c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</row>
    <row r="537" spans="1:51" x14ac:dyDescent="0.25">
      <c r="A537" s="106">
        <v>703</v>
      </c>
      <c r="B537" s="106" t="s">
        <v>1256</v>
      </c>
      <c r="C537" s="106" t="s">
        <v>9</v>
      </c>
      <c r="D537" s="106"/>
      <c r="E537" s="106" t="s">
        <v>540</v>
      </c>
      <c r="F537" s="106"/>
      <c r="G537" s="106"/>
      <c r="H537" s="106" t="s">
        <v>465</v>
      </c>
      <c r="I537" s="106" t="s">
        <v>3324</v>
      </c>
      <c r="J537" s="106" t="s">
        <v>3648</v>
      </c>
      <c r="K537" s="106"/>
      <c r="L537" s="106"/>
      <c r="M537" s="106">
        <v>22604</v>
      </c>
      <c r="N537" s="106" t="s">
        <v>9</v>
      </c>
      <c r="O537" s="106">
        <v>249.8</v>
      </c>
      <c r="P537" s="107">
        <v>474.1</v>
      </c>
      <c r="Q537" s="107">
        <v>118430.18</v>
      </c>
      <c r="R537" s="106">
        <v>0</v>
      </c>
      <c r="S537" s="107">
        <v>0</v>
      </c>
      <c r="T537" s="107">
        <v>0</v>
      </c>
      <c r="U537" s="106" t="s">
        <v>741</v>
      </c>
      <c r="V537" s="106" t="s">
        <v>7</v>
      </c>
      <c r="W537" s="106" t="s">
        <v>62</v>
      </c>
      <c r="X537" s="108">
        <v>817</v>
      </c>
      <c r="Y537" s="108">
        <v>204086.6</v>
      </c>
      <c r="Z537" s="108">
        <v>85656.42</v>
      </c>
      <c r="AA537" s="109"/>
      <c r="AB537" s="109">
        <v>2099</v>
      </c>
      <c r="AC537" s="109"/>
      <c r="AD537" s="109"/>
      <c r="AE537" s="110" t="s">
        <v>473</v>
      </c>
      <c r="AF537" s="109" t="s">
        <v>4462</v>
      </c>
      <c r="AG537" s="138">
        <v>36735</v>
      </c>
      <c r="AH537" s="138">
        <v>36965</v>
      </c>
      <c r="AI537" s="138">
        <v>37105</v>
      </c>
      <c r="AJ537" s="109">
        <v>5249400</v>
      </c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</row>
    <row r="538" spans="1:51" x14ac:dyDescent="0.25">
      <c r="A538" s="106">
        <v>704</v>
      </c>
      <c r="B538" s="106" t="s">
        <v>1257</v>
      </c>
      <c r="C538" s="106" t="s">
        <v>9</v>
      </c>
      <c r="D538" s="106"/>
      <c r="E538" s="106" t="s">
        <v>540</v>
      </c>
      <c r="F538" s="106"/>
      <c r="G538" s="106"/>
      <c r="H538" s="106" t="s">
        <v>465</v>
      </c>
      <c r="I538" s="106" t="s">
        <v>3324</v>
      </c>
      <c r="J538" s="106" t="s">
        <v>3648</v>
      </c>
      <c r="K538" s="106"/>
      <c r="L538" s="106"/>
      <c r="M538" s="106">
        <v>22604</v>
      </c>
      <c r="N538" s="106" t="s">
        <v>9</v>
      </c>
      <c r="O538" s="106">
        <v>190.85</v>
      </c>
      <c r="P538" s="107">
        <v>474.1</v>
      </c>
      <c r="Q538" s="107">
        <v>90481.99</v>
      </c>
      <c r="R538" s="106">
        <v>0</v>
      </c>
      <c r="S538" s="107">
        <v>0</v>
      </c>
      <c r="T538" s="107">
        <v>0</v>
      </c>
      <c r="U538" s="106" t="s">
        <v>741</v>
      </c>
      <c r="V538" s="106" t="s">
        <v>7</v>
      </c>
      <c r="W538" s="106" t="s">
        <v>62</v>
      </c>
      <c r="X538" s="108">
        <v>817</v>
      </c>
      <c r="Y538" s="108">
        <v>155924.44999999998</v>
      </c>
      <c r="Z538" s="108">
        <v>65442.464999999982</v>
      </c>
      <c r="AA538" s="109"/>
      <c r="AB538" s="109">
        <v>2099</v>
      </c>
      <c r="AC538" s="109"/>
      <c r="AD538" s="109"/>
      <c r="AE538" s="110" t="s">
        <v>473</v>
      </c>
      <c r="AF538" s="109" t="s">
        <v>4462</v>
      </c>
      <c r="AG538" s="138">
        <v>36735</v>
      </c>
      <c r="AH538" s="138">
        <v>36965</v>
      </c>
      <c r="AI538" s="138">
        <v>37105</v>
      </c>
      <c r="AJ538" s="109">
        <v>5249400</v>
      </c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</row>
    <row r="539" spans="1:51" x14ac:dyDescent="0.25">
      <c r="A539" s="106">
        <v>705</v>
      </c>
      <c r="B539" s="106" t="s">
        <v>1258</v>
      </c>
      <c r="C539" s="106" t="s">
        <v>9</v>
      </c>
      <c r="D539" s="106"/>
      <c r="E539" s="106" t="s">
        <v>540</v>
      </c>
      <c r="F539" s="106"/>
      <c r="G539" s="106"/>
      <c r="H539" s="106" t="s">
        <v>465</v>
      </c>
      <c r="I539" s="106" t="s">
        <v>3324</v>
      </c>
      <c r="J539" s="106" t="s">
        <v>3648</v>
      </c>
      <c r="K539" s="106"/>
      <c r="L539" s="106"/>
      <c r="M539" s="106">
        <v>22604</v>
      </c>
      <c r="N539" s="106" t="s">
        <v>9</v>
      </c>
      <c r="O539" s="106">
        <v>883.12</v>
      </c>
      <c r="P539" s="107">
        <v>474.1</v>
      </c>
      <c r="Q539" s="107">
        <v>418687.19</v>
      </c>
      <c r="R539" s="106">
        <v>0</v>
      </c>
      <c r="S539" s="107">
        <v>0</v>
      </c>
      <c r="T539" s="107">
        <v>0</v>
      </c>
      <c r="U539" s="106" t="s">
        <v>741</v>
      </c>
      <c r="V539" s="106" t="s">
        <v>7</v>
      </c>
      <c r="W539" s="106" t="s">
        <v>62</v>
      </c>
      <c r="X539" s="108">
        <v>817</v>
      </c>
      <c r="Y539" s="108">
        <v>721509.04</v>
      </c>
      <c r="Z539" s="108">
        <v>302821.848</v>
      </c>
      <c r="AA539" s="109"/>
      <c r="AB539" s="109">
        <v>2099</v>
      </c>
      <c r="AC539" s="109"/>
      <c r="AD539" s="109"/>
      <c r="AE539" s="110" t="s">
        <v>473</v>
      </c>
      <c r="AF539" s="109" t="s">
        <v>4462</v>
      </c>
      <c r="AG539" s="138">
        <v>36735</v>
      </c>
      <c r="AH539" s="138">
        <v>36965</v>
      </c>
      <c r="AI539" s="138">
        <v>37105</v>
      </c>
      <c r="AJ539" s="109">
        <v>5249400</v>
      </c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</row>
    <row r="540" spans="1:51" x14ac:dyDescent="0.25">
      <c r="A540" s="106">
        <v>706</v>
      </c>
      <c r="B540" s="106" t="s">
        <v>1259</v>
      </c>
      <c r="C540" s="106" t="s">
        <v>9</v>
      </c>
      <c r="D540" s="106"/>
      <c r="E540" s="106" t="s">
        <v>540</v>
      </c>
      <c r="F540" s="106"/>
      <c r="G540" s="106"/>
      <c r="H540" s="106" t="s">
        <v>465</v>
      </c>
      <c r="I540" s="106" t="s">
        <v>3332</v>
      </c>
      <c r="J540" s="106" t="s">
        <v>3649</v>
      </c>
      <c r="K540" s="106"/>
      <c r="L540" s="106"/>
      <c r="M540" s="106">
        <v>22604</v>
      </c>
      <c r="N540" s="106" t="s">
        <v>9</v>
      </c>
      <c r="O540" s="106">
        <v>294.70999999999998</v>
      </c>
      <c r="P540" s="107">
        <v>474.1</v>
      </c>
      <c r="Q540" s="107">
        <v>139722.01</v>
      </c>
      <c r="R540" s="106">
        <v>0</v>
      </c>
      <c r="S540" s="107">
        <v>0</v>
      </c>
      <c r="T540" s="107">
        <v>0</v>
      </c>
      <c r="U540" s="106" t="s">
        <v>741</v>
      </c>
      <c r="V540" s="106" t="s">
        <v>7</v>
      </c>
      <c r="W540" s="106" t="s">
        <v>62</v>
      </c>
      <c r="X540" s="108">
        <v>817</v>
      </c>
      <c r="Y540" s="108">
        <v>240778.06999999998</v>
      </c>
      <c r="Z540" s="108">
        <v>101056.05899999998</v>
      </c>
      <c r="AA540" s="109"/>
      <c r="AB540" s="109">
        <v>2099</v>
      </c>
      <c r="AC540" s="109"/>
      <c r="AD540" s="109"/>
      <c r="AE540" s="110" t="s">
        <v>473</v>
      </c>
      <c r="AF540" s="109" t="s">
        <v>4462</v>
      </c>
      <c r="AG540" s="138">
        <v>36735</v>
      </c>
      <c r="AH540" s="138">
        <v>36965</v>
      </c>
      <c r="AI540" s="138">
        <v>37105</v>
      </c>
      <c r="AJ540" s="109">
        <v>5249400</v>
      </c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</row>
    <row r="541" spans="1:51" x14ac:dyDescent="0.25">
      <c r="A541" s="106">
        <v>707</v>
      </c>
      <c r="B541" s="106" t="s">
        <v>1260</v>
      </c>
      <c r="C541" s="106" t="s">
        <v>9</v>
      </c>
      <c r="D541" s="106"/>
      <c r="E541" s="106" t="s">
        <v>540</v>
      </c>
      <c r="F541" s="106"/>
      <c r="G541" s="106"/>
      <c r="H541" s="106" t="s">
        <v>465</v>
      </c>
      <c r="I541" s="106" t="s">
        <v>3332</v>
      </c>
      <c r="J541" s="106" t="s">
        <v>3649</v>
      </c>
      <c r="K541" s="106"/>
      <c r="L541" s="106"/>
      <c r="M541" s="106">
        <v>22604</v>
      </c>
      <c r="N541" s="106" t="s">
        <v>9</v>
      </c>
      <c r="O541" s="106">
        <v>160</v>
      </c>
      <c r="P541" s="107">
        <v>474.1</v>
      </c>
      <c r="Q541" s="107">
        <v>75856</v>
      </c>
      <c r="R541" s="106">
        <v>0</v>
      </c>
      <c r="S541" s="107">
        <v>0</v>
      </c>
      <c r="T541" s="107">
        <v>0</v>
      </c>
      <c r="U541" s="106" t="s">
        <v>741</v>
      </c>
      <c r="V541" s="106" t="s">
        <v>7</v>
      </c>
      <c r="W541" s="106" t="s">
        <v>62</v>
      </c>
      <c r="X541" s="108">
        <v>817</v>
      </c>
      <c r="Y541" s="108">
        <v>130720</v>
      </c>
      <c r="Z541" s="108">
        <v>54864</v>
      </c>
      <c r="AA541" s="109"/>
      <c r="AB541" s="109">
        <v>2099</v>
      </c>
      <c r="AC541" s="109"/>
      <c r="AD541" s="109"/>
      <c r="AE541" s="110" t="s">
        <v>473</v>
      </c>
      <c r="AF541" s="109" t="s">
        <v>4462</v>
      </c>
      <c r="AG541" s="138">
        <v>36735</v>
      </c>
      <c r="AH541" s="138">
        <v>36965</v>
      </c>
      <c r="AI541" s="138">
        <v>37105</v>
      </c>
      <c r="AJ541" s="109">
        <v>5249400</v>
      </c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</row>
    <row r="542" spans="1:51" x14ac:dyDescent="0.25">
      <c r="A542" s="106">
        <v>708</v>
      </c>
      <c r="B542" s="106" t="s">
        <v>1261</v>
      </c>
      <c r="C542" s="106" t="s">
        <v>9</v>
      </c>
      <c r="D542" s="106"/>
      <c r="E542" s="106" t="s">
        <v>540</v>
      </c>
      <c r="F542" s="106"/>
      <c r="G542" s="106"/>
      <c r="H542" s="106" t="s">
        <v>465</v>
      </c>
      <c r="I542" s="106" t="s">
        <v>3332</v>
      </c>
      <c r="J542" s="106" t="s">
        <v>3649</v>
      </c>
      <c r="K542" s="106"/>
      <c r="L542" s="106"/>
      <c r="M542" s="106">
        <v>22604</v>
      </c>
      <c r="N542" s="106" t="s">
        <v>9</v>
      </c>
      <c r="O542" s="106">
        <v>160</v>
      </c>
      <c r="P542" s="107">
        <v>474.1</v>
      </c>
      <c r="Q542" s="107">
        <v>75856</v>
      </c>
      <c r="R542" s="106">
        <v>0</v>
      </c>
      <c r="S542" s="107">
        <v>0</v>
      </c>
      <c r="T542" s="107">
        <v>0</v>
      </c>
      <c r="U542" s="106" t="s">
        <v>741</v>
      </c>
      <c r="V542" s="106" t="s">
        <v>7</v>
      </c>
      <c r="W542" s="106" t="s">
        <v>62</v>
      </c>
      <c r="X542" s="108">
        <v>817</v>
      </c>
      <c r="Y542" s="108">
        <v>130720</v>
      </c>
      <c r="Z542" s="108">
        <v>54864</v>
      </c>
      <c r="AA542" s="109"/>
      <c r="AB542" s="109">
        <v>2099</v>
      </c>
      <c r="AC542" s="109"/>
      <c r="AD542" s="109"/>
      <c r="AE542" s="110" t="s">
        <v>473</v>
      </c>
      <c r="AF542" s="109" t="s">
        <v>4462</v>
      </c>
      <c r="AG542" s="138">
        <v>36735</v>
      </c>
      <c r="AH542" s="138">
        <v>36965</v>
      </c>
      <c r="AI542" s="138">
        <v>37105</v>
      </c>
      <c r="AJ542" s="109">
        <v>5249400</v>
      </c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</row>
    <row r="543" spans="1:51" x14ac:dyDescent="0.25">
      <c r="A543" s="106">
        <v>709</v>
      </c>
      <c r="B543" s="106" t="s">
        <v>1262</v>
      </c>
      <c r="C543" s="106" t="s">
        <v>9</v>
      </c>
      <c r="D543" s="106"/>
      <c r="E543" s="106" t="s">
        <v>540</v>
      </c>
      <c r="F543" s="106"/>
      <c r="G543" s="106"/>
      <c r="H543" s="106" t="s">
        <v>465</v>
      </c>
      <c r="I543" s="106" t="s">
        <v>3323</v>
      </c>
      <c r="J543" s="106" t="s">
        <v>3648</v>
      </c>
      <c r="K543" s="106"/>
      <c r="L543" s="106"/>
      <c r="M543" s="106">
        <v>22604</v>
      </c>
      <c r="N543" s="106" t="s">
        <v>9</v>
      </c>
      <c r="O543" s="106">
        <v>160</v>
      </c>
      <c r="P543" s="107">
        <v>474.1</v>
      </c>
      <c r="Q543" s="107">
        <v>75856</v>
      </c>
      <c r="R543" s="106">
        <v>0</v>
      </c>
      <c r="S543" s="107">
        <v>0</v>
      </c>
      <c r="T543" s="107">
        <v>0</v>
      </c>
      <c r="U543" s="106" t="s">
        <v>741</v>
      </c>
      <c r="V543" s="106" t="s">
        <v>7</v>
      </c>
      <c r="W543" s="106" t="s">
        <v>62</v>
      </c>
      <c r="X543" s="108">
        <v>817</v>
      </c>
      <c r="Y543" s="108">
        <v>130720</v>
      </c>
      <c r="Z543" s="108">
        <v>54864</v>
      </c>
      <c r="AA543" s="109"/>
      <c r="AB543" s="109">
        <v>2099</v>
      </c>
      <c r="AC543" s="109"/>
      <c r="AD543" s="109"/>
      <c r="AE543" s="110" t="s">
        <v>473</v>
      </c>
      <c r="AF543" s="109" t="s">
        <v>4462</v>
      </c>
      <c r="AG543" s="138">
        <v>36735</v>
      </c>
      <c r="AH543" s="138">
        <v>36965</v>
      </c>
      <c r="AI543" s="138">
        <v>37105</v>
      </c>
      <c r="AJ543" s="109">
        <v>5249400</v>
      </c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</row>
    <row r="544" spans="1:51" x14ac:dyDescent="0.25">
      <c r="A544" s="106">
        <v>710</v>
      </c>
      <c r="B544" s="106" t="s">
        <v>1263</v>
      </c>
      <c r="C544" s="106" t="s">
        <v>9</v>
      </c>
      <c r="D544" s="106"/>
      <c r="E544" s="106" t="s">
        <v>540</v>
      </c>
      <c r="F544" s="106"/>
      <c r="G544" s="106"/>
      <c r="H544" s="106" t="s">
        <v>465</v>
      </c>
      <c r="I544" s="106" t="s">
        <v>3332</v>
      </c>
      <c r="J544" s="106" t="s">
        <v>3649</v>
      </c>
      <c r="K544" s="106"/>
      <c r="L544" s="106"/>
      <c r="M544" s="106">
        <v>22604</v>
      </c>
      <c r="N544" s="106" t="s">
        <v>9</v>
      </c>
      <c r="O544" s="106">
        <v>160</v>
      </c>
      <c r="P544" s="107">
        <v>474.1</v>
      </c>
      <c r="Q544" s="107">
        <v>75856</v>
      </c>
      <c r="R544" s="106">
        <v>0</v>
      </c>
      <c r="S544" s="107">
        <v>0</v>
      </c>
      <c r="T544" s="107">
        <v>0</v>
      </c>
      <c r="U544" s="106" t="s">
        <v>741</v>
      </c>
      <c r="V544" s="106" t="s">
        <v>7</v>
      </c>
      <c r="W544" s="106" t="s">
        <v>62</v>
      </c>
      <c r="X544" s="108">
        <v>817</v>
      </c>
      <c r="Y544" s="108">
        <v>130720</v>
      </c>
      <c r="Z544" s="108">
        <v>54864</v>
      </c>
      <c r="AA544" s="109"/>
      <c r="AB544" s="109">
        <v>2099</v>
      </c>
      <c r="AC544" s="109"/>
      <c r="AD544" s="109"/>
      <c r="AE544" s="110" t="s">
        <v>473</v>
      </c>
      <c r="AF544" s="109" t="s">
        <v>4462</v>
      </c>
      <c r="AG544" s="138">
        <v>36735</v>
      </c>
      <c r="AH544" s="138">
        <v>36965</v>
      </c>
      <c r="AI544" s="138">
        <v>37105</v>
      </c>
      <c r="AJ544" s="109">
        <v>5249400</v>
      </c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</row>
    <row r="545" spans="1:51" x14ac:dyDescent="0.25">
      <c r="A545" s="106">
        <v>711</v>
      </c>
      <c r="B545" s="106" t="s">
        <v>1264</v>
      </c>
      <c r="C545" s="106" t="s">
        <v>9</v>
      </c>
      <c r="D545" s="106"/>
      <c r="E545" s="106" t="s">
        <v>540</v>
      </c>
      <c r="F545" s="106"/>
      <c r="G545" s="106"/>
      <c r="H545" s="106" t="s">
        <v>465</v>
      </c>
      <c r="I545" s="106" t="s">
        <v>3332</v>
      </c>
      <c r="J545" s="106" t="s">
        <v>3649</v>
      </c>
      <c r="K545" s="106"/>
      <c r="L545" s="106"/>
      <c r="M545" s="106">
        <v>22604</v>
      </c>
      <c r="N545" s="106" t="s">
        <v>9</v>
      </c>
      <c r="O545" s="106">
        <v>160</v>
      </c>
      <c r="P545" s="107">
        <v>474.1</v>
      </c>
      <c r="Q545" s="107">
        <v>75856</v>
      </c>
      <c r="R545" s="106">
        <v>0</v>
      </c>
      <c r="S545" s="107">
        <v>0</v>
      </c>
      <c r="T545" s="107">
        <v>0</v>
      </c>
      <c r="U545" s="106" t="s">
        <v>741</v>
      </c>
      <c r="V545" s="106" t="s">
        <v>7</v>
      </c>
      <c r="W545" s="106" t="s">
        <v>62</v>
      </c>
      <c r="X545" s="108">
        <v>817</v>
      </c>
      <c r="Y545" s="108">
        <v>130720</v>
      </c>
      <c r="Z545" s="108">
        <v>54864</v>
      </c>
      <c r="AA545" s="109"/>
      <c r="AB545" s="109">
        <v>2099</v>
      </c>
      <c r="AC545" s="109"/>
      <c r="AD545" s="109"/>
      <c r="AE545" s="110" t="s">
        <v>473</v>
      </c>
      <c r="AF545" s="109" t="s">
        <v>4462</v>
      </c>
      <c r="AG545" s="138">
        <v>36735</v>
      </c>
      <c r="AH545" s="138">
        <v>36965</v>
      </c>
      <c r="AI545" s="138">
        <v>37105</v>
      </c>
      <c r="AJ545" s="109">
        <v>5249400</v>
      </c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</row>
    <row r="546" spans="1:51" x14ac:dyDescent="0.25">
      <c r="A546" s="106">
        <v>712</v>
      </c>
      <c r="B546" s="106" t="s">
        <v>1265</v>
      </c>
      <c r="C546" s="106" t="s">
        <v>9</v>
      </c>
      <c r="D546" s="106"/>
      <c r="E546" s="106" t="s">
        <v>540</v>
      </c>
      <c r="F546" s="106"/>
      <c r="G546" s="106"/>
      <c r="H546" s="106" t="s">
        <v>465</v>
      </c>
      <c r="I546" s="106" t="s">
        <v>3332</v>
      </c>
      <c r="J546" s="106" t="s">
        <v>3649</v>
      </c>
      <c r="K546" s="106"/>
      <c r="L546" s="106"/>
      <c r="M546" s="106">
        <v>22604</v>
      </c>
      <c r="N546" s="106" t="s">
        <v>9</v>
      </c>
      <c r="O546" s="106">
        <v>160</v>
      </c>
      <c r="P546" s="107">
        <v>474.1</v>
      </c>
      <c r="Q546" s="107">
        <v>75856</v>
      </c>
      <c r="R546" s="106">
        <v>0</v>
      </c>
      <c r="S546" s="107">
        <v>0</v>
      </c>
      <c r="T546" s="107">
        <v>0</v>
      </c>
      <c r="U546" s="106" t="s">
        <v>741</v>
      </c>
      <c r="V546" s="106" t="s">
        <v>7</v>
      </c>
      <c r="W546" s="106" t="s">
        <v>62</v>
      </c>
      <c r="X546" s="108">
        <v>817</v>
      </c>
      <c r="Y546" s="108">
        <v>130720</v>
      </c>
      <c r="Z546" s="108">
        <v>54864</v>
      </c>
      <c r="AA546" s="109"/>
      <c r="AB546" s="109">
        <v>2099</v>
      </c>
      <c r="AC546" s="109"/>
      <c r="AD546" s="109"/>
      <c r="AE546" s="110" t="s">
        <v>473</v>
      </c>
      <c r="AF546" s="109" t="s">
        <v>4623</v>
      </c>
      <c r="AG546" s="138">
        <v>36735</v>
      </c>
      <c r="AH546" s="138">
        <v>36965</v>
      </c>
      <c r="AI546" s="138">
        <v>37105</v>
      </c>
      <c r="AJ546" s="109">
        <v>5249400</v>
      </c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</row>
    <row r="547" spans="1:51" ht="51" x14ac:dyDescent="0.25">
      <c r="A547" s="106">
        <v>713</v>
      </c>
      <c r="B547" s="106" t="s">
        <v>1266</v>
      </c>
      <c r="C547" s="106" t="s">
        <v>9</v>
      </c>
      <c r="D547" s="106"/>
      <c r="E547" s="106" t="s">
        <v>540</v>
      </c>
      <c r="F547" s="106"/>
      <c r="G547" s="106"/>
      <c r="H547" s="106" t="s">
        <v>465</v>
      </c>
      <c r="I547" s="106" t="s">
        <v>3323</v>
      </c>
      <c r="J547" s="106" t="s">
        <v>3648</v>
      </c>
      <c r="K547" s="106"/>
      <c r="L547" s="106"/>
      <c r="M547" s="106">
        <v>22604</v>
      </c>
      <c r="N547" s="106" t="s">
        <v>9</v>
      </c>
      <c r="O547" s="106">
        <v>175.85</v>
      </c>
      <c r="P547" s="107">
        <v>474.1</v>
      </c>
      <c r="Q547" s="107">
        <v>83370.490000000005</v>
      </c>
      <c r="R547" s="106">
        <v>0</v>
      </c>
      <c r="S547" s="107">
        <v>0</v>
      </c>
      <c r="T547" s="107">
        <v>0</v>
      </c>
      <c r="U547" s="106" t="s">
        <v>741</v>
      </c>
      <c r="V547" s="106" t="s">
        <v>7</v>
      </c>
      <c r="W547" s="106" t="s">
        <v>62</v>
      </c>
      <c r="X547" s="108">
        <v>817</v>
      </c>
      <c r="Y547" s="108">
        <v>143669.44999999998</v>
      </c>
      <c r="Z547" s="108">
        <v>60298.964999999982</v>
      </c>
      <c r="AA547" s="109" t="s">
        <v>4528</v>
      </c>
      <c r="AB547" s="109">
        <v>2099</v>
      </c>
      <c r="AC547" s="109" t="s">
        <v>4559</v>
      </c>
      <c r="AD547" s="109" t="s">
        <v>4443</v>
      </c>
      <c r="AE547" s="110" t="s">
        <v>473</v>
      </c>
      <c r="AF547" s="109" t="s">
        <v>4623</v>
      </c>
      <c r="AG547" s="138">
        <v>36735</v>
      </c>
      <c r="AH547" s="138">
        <v>36965</v>
      </c>
      <c r="AI547" s="138">
        <v>37105</v>
      </c>
      <c r="AJ547" s="109">
        <v>5249400</v>
      </c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</row>
    <row r="548" spans="1:51" ht="51" x14ac:dyDescent="0.25">
      <c r="A548" s="106">
        <v>714</v>
      </c>
      <c r="B548" s="106" t="s">
        <v>1267</v>
      </c>
      <c r="C548" s="106" t="s">
        <v>9</v>
      </c>
      <c r="D548" s="106"/>
      <c r="E548" s="106" t="s">
        <v>540</v>
      </c>
      <c r="F548" s="106"/>
      <c r="G548" s="106"/>
      <c r="H548" s="106" t="s">
        <v>465</v>
      </c>
      <c r="I548" s="106" t="s">
        <v>3323</v>
      </c>
      <c r="J548" s="106" t="s">
        <v>3648</v>
      </c>
      <c r="K548" s="106">
        <v>4621</v>
      </c>
      <c r="L548" s="106"/>
      <c r="M548" s="106">
        <v>22604</v>
      </c>
      <c r="N548" s="106" t="s">
        <v>9</v>
      </c>
      <c r="O548" s="106">
        <v>191.78</v>
      </c>
      <c r="P548" s="107">
        <v>474.1</v>
      </c>
      <c r="Q548" s="107">
        <v>90922.9</v>
      </c>
      <c r="R548" s="106">
        <v>0</v>
      </c>
      <c r="S548" s="107">
        <v>0</v>
      </c>
      <c r="T548" s="107">
        <v>0</v>
      </c>
      <c r="U548" s="106" t="s">
        <v>741</v>
      </c>
      <c r="V548" s="106" t="s">
        <v>7</v>
      </c>
      <c r="W548" s="106" t="s">
        <v>62</v>
      </c>
      <c r="X548" s="108">
        <v>817</v>
      </c>
      <c r="Y548" s="108">
        <v>156684.26</v>
      </c>
      <c r="Z548" s="108">
        <v>65761.362000000008</v>
      </c>
      <c r="AA548" s="109" t="s">
        <v>4528</v>
      </c>
      <c r="AB548" s="109">
        <v>2099</v>
      </c>
      <c r="AC548" s="109" t="s">
        <v>4559</v>
      </c>
      <c r="AD548" s="109" t="s">
        <v>4443</v>
      </c>
      <c r="AE548" s="110" t="s">
        <v>473</v>
      </c>
      <c r="AF548" s="109" t="s">
        <v>4623</v>
      </c>
      <c r="AG548" s="138">
        <v>36735</v>
      </c>
      <c r="AH548" s="138">
        <v>36965</v>
      </c>
      <c r="AI548" s="138">
        <v>37105</v>
      </c>
      <c r="AJ548" s="109">
        <v>5249400</v>
      </c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</row>
    <row r="549" spans="1:51" x14ac:dyDescent="0.25">
      <c r="A549" s="106">
        <v>715</v>
      </c>
      <c r="B549" s="106" t="s">
        <v>1268</v>
      </c>
      <c r="C549" s="106" t="s">
        <v>9</v>
      </c>
      <c r="D549" s="106"/>
      <c r="E549" s="106" t="s">
        <v>540</v>
      </c>
      <c r="F549" s="106"/>
      <c r="G549" s="106"/>
      <c r="H549" s="106" t="s">
        <v>465</v>
      </c>
      <c r="I549" s="106"/>
      <c r="J549" s="106"/>
      <c r="K549" s="106"/>
      <c r="L549" s="106"/>
      <c r="M549" s="106">
        <v>22604</v>
      </c>
      <c r="N549" s="106" t="s">
        <v>9</v>
      </c>
      <c r="O549" s="106">
        <v>115336.96000000001</v>
      </c>
      <c r="P549" s="107">
        <v>474.1</v>
      </c>
      <c r="Q549" s="107">
        <v>54681252.740000002</v>
      </c>
      <c r="R549" s="106">
        <v>0</v>
      </c>
      <c r="S549" s="107">
        <v>0</v>
      </c>
      <c r="T549" s="107">
        <v>0</v>
      </c>
      <c r="U549" s="106" t="s">
        <v>743</v>
      </c>
      <c r="V549" s="106" t="s">
        <v>7</v>
      </c>
      <c r="W549" s="106" t="s">
        <v>63</v>
      </c>
      <c r="X549" s="108"/>
      <c r="Y549" s="108">
        <v>0</v>
      </c>
      <c r="Z549" s="108"/>
      <c r="AA549" s="109" t="s">
        <v>4435</v>
      </c>
      <c r="AB549" s="109">
        <v>2099</v>
      </c>
      <c r="AC549" s="109"/>
      <c r="AD549" s="109"/>
      <c r="AE549" s="110" t="s">
        <v>4436</v>
      </c>
      <c r="AF549" s="109"/>
      <c r="AG549" s="138">
        <v>36735</v>
      </c>
      <c r="AH549" s="138">
        <v>36965</v>
      </c>
      <c r="AI549" s="138">
        <v>37113</v>
      </c>
      <c r="AJ549" s="109">
        <v>5250086</v>
      </c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</row>
    <row r="550" spans="1:51" x14ac:dyDescent="0.25">
      <c r="A550" s="106">
        <v>716</v>
      </c>
      <c r="B550" s="106" t="s">
        <v>1269</v>
      </c>
      <c r="C550" s="106" t="s">
        <v>220</v>
      </c>
      <c r="D550" s="106"/>
      <c r="E550" s="106" t="s">
        <v>540</v>
      </c>
      <c r="F550" s="106"/>
      <c r="G550" s="106"/>
      <c r="H550" s="106" t="s">
        <v>467</v>
      </c>
      <c r="I550" s="106" t="s">
        <v>3323</v>
      </c>
      <c r="J550" s="106" t="s">
        <v>3650</v>
      </c>
      <c r="K550" s="106">
        <v>24404</v>
      </c>
      <c r="L550" s="106"/>
      <c r="M550" s="106">
        <v>22205</v>
      </c>
      <c r="N550" s="106" t="s">
        <v>3651</v>
      </c>
      <c r="O550" s="106">
        <v>141.327</v>
      </c>
      <c r="P550" s="107">
        <v>1041.7</v>
      </c>
      <c r="Q550" s="107">
        <v>147220.34</v>
      </c>
      <c r="R550" s="106">
        <v>0</v>
      </c>
      <c r="S550" s="107">
        <v>0</v>
      </c>
      <c r="T550" s="107">
        <v>0</v>
      </c>
      <c r="U550" s="106" t="s">
        <v>739</v>
      </c>
      <c r="V550" s="106" t="s">
        <v>7</v>
      </c>
      <c r="W550" s="106" t="s">
        <v>61</v>
      </c>
      <c r="X550" s="108">
        <v>1632</v>
      </c>
      <c r="Y550" s="108">
        <v>230645.66399999999</v>
      </c>
      <c r="Z550" s="108">
        <v>83425.328099999984</v>
      </c>
      <c r="AA550" s="109"/>
      <c r="AB550" s="109">
        <v>6123</v>
      </c>
      <c r="AC550" s="109"/>
      <c r="AD550" s="109"/>
      <c r="AE550" s="110" t="s">
        <v>507</v>
      </c>
      <c r="AF550" s="109"/>
      <c r="AG550" s="138">
        <v>37022</v>
      </c>
      <c r="AH550" s="138">
        <v>37109</v>
      </c>
      <c r="AI550" s="138">
        <v>37179</v>
      </c>
      <c r="AJ550" s="109">
        <v>5256518</v>
      </c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</row>
    <row r="551" spans="1:51" x14ac:dyDescent="0.25">
      <c r="A551" s="106">
        <v>717</v>
      </c>
      <c r="B551" s="106" t="s">
        <v>1270</v>
      </c>
      <c r="C551" s="106" t="s">
        <v>220</v>
      </c>
      <c r="D551" s="106"/>
      <c r="E551" s="106" t="s">
        <v>540</v>
      </c>
      <c r="F551" s="106"/>
      <c r="G551" s="106"/>
      <c r="H551" s="106" t="s">
        <v>467</v>
      </c>
      <c r="I551" s="106" t="s">
        <v>3323</v>
      </c>
      <c r="J551" s="106" t="s">
        <v>3652</v>
      </c>
      <c r="K551" s="106">
        <v>24423</v>
      </c>
      <c r="L551" s="106"/>
      <c r="M551" s="106">
        <v>22205</v>
      </c>
      <c r="N551" s="106" t="s">
        <v>3651</v>
      </c>
      <c r="O551" s="106">
        <v>2543.6329999999998</v>
      </c>
      <c r="P551" s="107">
        <v>1041.7</v>
      </c>
      <c r="Q551" s="107">
        <v>2649702.5</v>
      </c>
      <c r="R551" s="106">
        <v>0</v>
      </c>
      <c r="S551" s="107">
        <v>0</v>
      </c>
      <c r="T551" s="107">
        <v>0</v>
      </c>
      <c r="U551" s="106" t="s">
        <v>739</v>
      </c>
      <c r="V551" s="106" t="s">
        <v>7</v>
      </c>
      <c r="W551" s="106" t="s">
        <v>61</v>
      </c>
      <c r="X551" s="108">
        <v>1632</v>
      </c>
      <c r="Y551" s="108">
        <v>4151209.0559999999</v>
      </c>
      <c r="Z551" s="108">
        <v>1501506.5598999998</v>
      </c>
      <c r="AA551" s="109"/>
      <c r="AB551" s="109">
        <v>6123</v>
      </c>
      <c r="AC551" s="109"/>
      <c r="AD551" s="109"/>
      <c r="AE551" s="110" t="s">
        <v>507</v>
      </c>
      <c r="AF551" s="109"/>
      <c r="AG551" s="138">
        <v>37022</v>
      </c>
      <c r="AH551" s="138">
        <v>37109</v>
      </c>
      <c r="AI551" s="138">
        <v>37179</v>
      </c>
      <c r="AJ551" s="109">
        <v>5256518</v>
      </c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</row>
    <row r="552" spans="1:51" x14ac:dyDescent="0.25">
      <c r="A552" s="106">
        <v>718</v>
      </c>
      <c r="B552" s="106" t="s">
        <v>1271</v>
      </c>
      <c r="C552" s="106" t="s">
        <v>220</v>
      </c>
      <c r="D552" s="106"/>
      <c r="E552" s="106" t="s">
        <v>540</v>
      </c>
      <c r="F552" s="106"/>
      <c r="G552" s="106"/>
      <c r="H552" s="106" t="s">
        <v>467</v>
      </c>
      <c r="I552" s="106" t="s">
        <v>3323</v>
      </c>
      <c r="J552" s="106" t="s">
        <v>3653</v>
      </c>
      <c r="K552" s="106">
        <v>24410</v>
      </c>
      <c r="L552" s="106"/>
      <c r="M552" s="106">
        <v>22205</v>
      </c>
      <c r="N552" s="106" t="s">
        <v>3651</v>
      </c>
      <c r="O552" s="106">
        <v>120.139</v>
      </c>
      <c r="P552" s="107">
        <v>1041.7</v>
      </c>
      <c r="Q552" s="107">
        <v>125148.8</v>
      </c>
      <c r="R552" s="106">
        <v>0</v>
      </c>
      <c r="S552" s="107">
        <v>0</v>
      </c>
      <c r="T552" s="107">
        <v>0</v>
      </c>
      <c r="U552" s="106" t="s">
        <v>739</v>
      </c>
      <c r="V552" s="106" t="s">
        <v>7</v>
      </c>
      <c r="W552" s="106" t="s">
        <v>61</v>
      </c>
      <c r="X552" s="108">
        <v>1632</v>
      </c>
      <c r="Y552" s="108">
        <v>196066.848</v>
      </c>
      <c r="Z552" s="108">
        <v>70918.051699999996</v>
      </c>
      <c r="AA552" s="109"/>
      <c r="AB552" s="109">
        <v>6123</v>
      </c>
      <c r="AC552" s="109"/>
      <c r="AD552" s="109"/>
      <c r="AE552" s="110" t="s">
        <v>507</v>
      </c>
      <c r="AF552" s="109"/>
      <c r="AG552" s="138">
        <v>37022</v>
      </c>
      <c r="AH552" s="138">
        <v>37109</v>
      </c>
      <c r="AI552" s="138">
        <v>37179</v>
      </c>
      <c r="AJ552" s="109">
        <v>5256518</v>
      </c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</row>
    <row r="553" spans="1:51" x14ac:dyDescent="0.25">
      <c r="A553" s="106">
        <v>719</v>
      </c>
      <c r="B553" s="106" t="s">
        <v>1272</v>
      </c>
      <c r="C553" s="106" t="s">
        <v>220</v>
      </c>
      <c r="D553" s="106"/>
      <c r="E553" s="106" t="s">
        <v>540</v>
      </c>
      <c r="F553" s="106"/>
      <c r="G553" s="106"/>
      <c r="H553" s="106" t="s">
        <v>467</v>
      </c>
      <c r="I553" s="106" t="s">
        <v>3323</v>
      </c>
      <c r="J553" s="106" t="s">
        <v>3650</v>
      </c>
      <c r="K553" s="106">
        <v>24402</v>
      </c>
      <c r="L553" s="106"/>
      <c r="M553" s="106">
        <v>22205</v>
      </c>
      <c r="N553" s="106" t="s">
        <v>3651</v>
      </c>
      <c r="O553" s="106">
        <v>924.15300000000002</v>
      </c>
      <c r="P553" s="107">
        <v>1041.7</v>
      </c>
      <c r="Q553" s="107">
        <v>962690.18</v>
      </c>
      <c r="R553" s="106">
        <v>0</v>
      </c>
      <c r="S553" s="107">
        <v>0</v>
      </c>
      <c r="T553" s="107">
        <v>0</v>
      </c>
      <c r="U553" s="106" t="s">
        <v>797</v>
      </c>
      <c r="V553" s="106" t="s">
        <v>7</v>
      </c>
      <c r="W553" s="106" t="s">
        <v>67</v>
      </c>
      <c r="X553" s="108">
        <v>1632</v>
      </c>
      <c r="Y553" s="108">
        <v>1508217.696</v>
      </c>
      <c r="Z553" s="108">
        <v>545527.51589999988</v>
      </c>
      <c r="AA553" s="109"/>
      <c r="AB553" s="109">
        <v>6123</v>
      </c>
      <c r="AC553" s="109"/>
      <c r="AD553" s="109"/>
      <c r="AE553" s="110" t="s">
        <v>516</v>
      </c>
      <c r="AF553" s="109"/>
      <c r="AG553" s="138">
        <v>37022</v>
      </c>
      <c r="AH553" s="138">
        <v>37109</v>
      </c>
      <c r="AI553" s="138">
        <v>37179</v>
      </c>
      <c r="AJ553" s="109">
        <v>5256518</v>
      </c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</row>
    <row r="554" spans="1:51" x14ac:dyDescent="0.25">
      <c r="A554" s="106">
        <v>720</v>
      </c>
      <c r="B554" s="106" t="s">
        <v>1273</v>
      </c>
      <c r="C554" s="106" t="s">
        <v>220</v>
      </c>
      <c r="D554" s="106"/>
      <c r="E554" s="106" t="s">
        <v>540</v>
      </c>
      <c r="F554" s="106"/>
      <c r="G554" s="106"/>
      <c r="H554" s="106" t="s">
        <v>467</v>
      </c>
      <c r="I554" s="106" t="s">
        <v>3326</v>
      </c>
      <c r="J554" s="106" t="s">
        <v>3654</v>
      </c>
      <c r="K554" s="106">
        <v>24551</v>
      </c>
      <c r="L554" s="106"/>
      <c r="M554" s="106">
        <v>22205</v>
      </c>
      <c r="N554" s="106" t="s">
        <v>3651</v>
      </c>
      <c r="O554" s="106">
        <v>6229.0649999999996</v>
      </c>
      <c r="P554" s="107">
        <v>1041.7</v>
      </c>
      <c r="Q554" s="107">
        <v>6488817.0099999998</v>
      </c>
      <c r="R554" s="106">
        <v>0</v>
      </c>
      <c r="S554" s="107">
        <v>0</v>
      </c>
      <c r="T554" s="107">
        <v>0</v>
      </c>
      <c r="U554" s="106" t="s">
        <v>797</v>
      </c>
      <c r="V554" s="106" t="s">
        <v>7</v>
      </c>
      <c r="W554" s="106" t="s">
        <v>67</v>
      </c>
      <c r="X554" s="108">
        <v>1632</v>
      </c>
      <c r="Y554" s="108">
        <v>10165834.08</v>
      </c>
      <c r="Z554" s="108">
        <v>3677017.0695000002</v>
      </c>
      <c r="AA554" s="109"/>
      <c r="AB554" s="109">
        <v>6123</v>
      </c>
      <c r="AC554" s="109"/>
      <c r="AD554" s="109"/>
      <c r="AE554" s="110" t="s">
        <v>516</v>
      </c>
      <c r="AF554" s="109"/>
      <c r="AG554" s="138">
        <v>37022</v>
      </c>
      <c r="AH554" s="138">
        <v>37109</v>
      </c>
      <c r="AI554" s="138">
        <v>37179</v>
      </c>
      <c r="AJ554" s="109">
        <v>5256518</v>
      </c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</row>
    <row r="555" spans="1:51" x14ac:dyDescent="0.25">
      <c r="A555" s="106">
        <v>721</v>
      </c>
      <c r="B555" s="106" t="s">
        <v>1274</v>
      </c>
      <c r="C555" s="106" t="s">
        <v>220</v>
      </c>
      <c r="D555" s="106"/>
      <c r="E555" s="106" t="s">
        <v>540</v>
      </c>
      <c r="F555" s="106"/>
      <c r="G555" s="106"/>
      <c r="H555" s="106" t="s">
        <v>467</v>
      </c>
      <c r="I555" s="106" t="s">
        <v>3323</v>
      </c>
      <c r="J555" s="106" t="s">
        <v>3650</v>
      </c>
      <c r="K555" s="106">
        <v>24578</v>
      </c>
      <c r="L555" s="106"/>
      <c r="M555" s="106">
        <v>22205</v>
      </c>
      <c r="N555" s="106" t="s">
        <v>3651</v>
      </c>
      <c r="O555" s="106">
        <v>412.5</v>
      </c>
      <c r="P555" s="107">
        <v>1041.7</v>
      </c>
      <c r="Q555" s="107">
        <v>429701.25</v>
      </c>
      <c r="R555" s="106">
        <v>0</v>
      </c>
      <c r="S555" s="107">
        <v>0</v>
      </c>
      <c r="T555" s="107">
        <v>0</v>
      </c>
      <c r="U555" s="106" t="s">
        <v>784</v>
      </c>
      <c r="V555" s="106" t="s">
        <v>7</v>
      </c>
      <c r="W555" s="106" t="s">
        <v>66</v>
      </c>
      <c r="X555" s="108">
        <v>1632</v>
      </c>
      <c r="Y555" s="108">
        <v>673200</v>
      </c>
      <c r="Z555" s="108">
        <v>243498.75</v>
      </c>
      <c r="AA555" s="109"/>
      <c r="AB555" s="109">
        <v>6123</v>
      </c>
      <c r="AC555" s="109"/>
      <c r="AD555" s="109"/>
      <c r="AE555" s="110" t="s">
        <v>4440</v>
      </c>
      <c r="AF555" s="109"/>
      <c r="AG555" s="138">
        <v>37022</v>
      </c>
      <c r="AH555" s="138">
        <v>37109</v>
      </c>
      <c r="AI555" s="138">
        <v>37179</v>
      </c>
      <c r="AJ555" s="109">
        <v>5256518</v>
      </c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</row>
    <row r="556" spans="1:51" x14ac:dyDescent="0.25">
      <c r="A556" s="106">
        <v>722</v>
      </c>
      <c r="B556" s="106" t="s">
        <v>1275</v>
      </c>
      <c r="C556" s="106" t="s">
        <v>220</v>
      </c>
      <c r="D556" s="106"/>
      <c r="E556" s="106" t="s">
        <v>540</v>
      </c>
      <c r="F556" s="106"/>
      <c r="G556" s="106"/>
      <c r="H556" s="106" t="s">
        <v>467</v>
      </c>
      <c r="I556" s="106" t="s">
        <v>3323</v>
      </c>
      <c r="J556" s="106" t="s">
        <v>3650</v>
      </c>
      <c r="K556" s="106">
        <v>24403</v>
      </c>
      <c r="L556" s="106"/>
      <c r="M556" s="106">
        <v>22205</v>
      </c>
      <c r="N556" s="106" t="s">
        <v>3651</v>
      </c>
      <c r="O556" s="106">
        <v>613.25900000000001</v>
      </c>
      <c r="P556" s="107">
        <v>1041.7</v>
      </c>
      <c r="Q556" s="107">
        <v>638831.9</v>
      </c>
      <c r="R556" s="106">
        <v>0</v>
      </c>
      <c r="S556" s="107">
        <v>0</v>
      </c>
      <c r="T556" s="107">
        <v>0</v>
      </c>
      <c r="U556" s="106" t="s">
        <v>749</v>
      </c>
      <c r="V556" s="106" t="s">
        <v>7</v>
      </c>
      <c r="W556" s="106" t="s">
        <v>64</v>
      </c>
      <c r="X556" s="108">
        <v>1632</v>
      </c>
      <c r="Y556" s="108">
        <v>1000838.6880000001</v>
      </c>
      <c r="Z556" s="108">
        <v>362006.78769999999</v>
      </c>
      <c r="AA556" s="109"/>
      <c r="AB556" s="109">
        <v>6123</v>
      </c>
      <c r="AC556" s="109"/>
      <c r="AD556" s="109"/>
      <c r="AE556" s="110" t="s">
        <v>510</v>
      </c>
      <c r="AF556" s="109"/>
      <c r="AG556" s="138">
        <v>37022</v>
      </c>
      <c r="AH556" s="138">
        <v>37109</v>
      </c>
      <c r="AI556" s="138">
        <v>37179</v>
      </c>
      <c r="AJ556" s="109">
        <v>5256518</v>
      </c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</row>
    <row r="557" spans="1:51" x14ac:dyDescent="0.25">
      <c r="A557" s="106">
        <v>723</v>
      </c>
      <c r="B557" s="106" t="s">
        <v>817</v>
      </c>
      <c r="C557" s="106" t="s">
        <v>220</v>
      </c>
      <c r="D557" s="106"/>
      <c r="E557" s="106" t="s">
        <v>540</v>
      </c>
      <c r="F557" s="106"/>
      <c r="G557" s="106"/>
      <c r="H557" s="106" t="s">
        <v>467</v>
      </c>
      <c r="I557" s="106"/>
      <c r="J557" s="106"/>
      <c r="K557" s="106"/>
      <c r="L557" s="106"/>
      <c r="M557" s="106">
        <v>22205</v>
      </c>
      <c r="N557" s="106" t="s">
        <v>3651</v>
      </c>
      <c r="O557" s="106">
        <v>43977.09</v>
      </c>
      <c r="P557" s="107">
        <v>1041.7</v>
      </c>
      <c r="Q557" s="107">
        <v>45810934.649999999</v>
      </c>
      <c r="R557" s="106">
        <v>0</v>
      </c>
      <c r="S557" s="107">
        <v>0</v>
      </c>
      <c r="T557" s="107">
        <v>0</v>
      </c>
      <c r="U557" s="106" t="s">
        <v>743</v>
      </c>
      <c r="V557" s="106" t="s">
        <v>7</v>
      </c>
      <c r="W557" s="106" t="s">
        <v>63</v>
      </c>
      <c r="X557" s="108"/>
      <c r="Y557" s="108">
        <v>0</v>
      </c>
      <c r="Z557" s="108"/>
      <c r="AA557" s="109" t="s">
        <v>4435</v>
      </c>
      <c r="AB557" s="109">
        <v>6123</v>
      </c>
      <c r="AC557" s="109"/>
      <c r="AD557" s="109"/>
      <c r="AE557" s="110" t="s">
        <v>4436</v>
      </c>
      <c r="AF557" s="109"/>
      <c r="AG557" s="138">
        <v>37022</v>
      </c>
      <c r="AH557" s="138">
        <v>37109</v>
      </c>
      <c r="AI557" s="138">
        <v>37179</v>
      </c>
      <c r="AJ557" s="109">
        <v>5256518</v>
      </c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</row>
    <row r="558" spans="1:51" x14ac:dyDescent="0.25">
      <c r="A558" s="106">
        <v>724</v>
      </c>
      <c r="B558" s="106" t="s">
        <v>1276</v>
      </c>
      <c r="C558" s="106" t="s">
        <v>221</v>
      </c>
      <c r="D558" s="106"/>
      <c r="E558" s="106" t="s">
        <v>540</v>
      </c>
      <c r="F558" s="106"/>
      <c r="G558" s="106"/>
      <c r="H558" s="106" t="s">
        <v>472</v>
      </c>
      <c r="I558" s="106" t="s">
        <v>3328</v>
      </c>
      <c r="J558" s="106" t="s">
        <v>3655</v>
      </c>
      <c r="K558" s="106"/>
      <c r="L558" s="106"/>
      <c r="M558" s="106">
        <v>22046</v>
      </c>
      <c r="N558" s="106" t="s">
        <v>3656</v>
      </c>
      <c r="O558" s="106">
        <v>188.035</v>
      </c>
      <c r="P558" s="107">
        <v>2431</v>
      </c>
      <c r="Q558" s="107">
        <v>457113.09</v>
      </c>
      <c r="R558" s="106">
        <v>0</v>
      </c>
      <c r="S558" s="107">
        <v>0</v>
      </c>
      <c r="T558" s="107">
        <v>0</v>
      </c>
      <c r="U558" s="106" t="s">
        <v>739</v>
      </c>
      <c r="V558" s="106" t="s">
        <v>7</v>
      </c>
      <c r="W558" s="106" t="s">
        <v>61</v>
      </c>
      <c r="X558" s="108">
        <v>3819</v>
      </c>
      <c r="Y558" s="108">
        <v>718105.66500000004</v>
      </c>
      <c r="Z558" s="108">
        <v>260992.58000000007</v>
      </c>
      <c r="AA558" s="109"/>
      <c r="AB558" s="109">
        <v>3012</v>
      </c>
      <c r="AC558" s="109"/>
      <c r="AD558" s="109"/>
      <c r="AE558" s="110" t="s">
        <v>507</v>
      </c>
      <c r="AF558" s="109"/>
      <c r="AG558" s="138">
        <v>37143</v>
      </c>
      <c r="AH558" s="138">
        <v>37007</v>
      </c>
      <c r="AI558" s="138">
        <v>37166</v>
      </c>
      <c r="AJ558" s="109">
        <v>5254782</v>
      </c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</row>
    <row r="559" spans="1:51" x14ac:dyDescent="0.25">
      <c r="A559" s="106">
        <v>725</v>
      </c>
      <c r="B559" s="106" t="s">
        <v>1277</v>
      </c>
      <c r="C559" s="106" t="s">
        <v>221</v>
      </c>
      <c r="D559" s="106"/>
      <c r="E559" s="106" t="s">
        <v>540</v>
      </c>
      <c r="F559" s="106"/>
      <c r="G559" s="106"/>
      <c r="H559" s="106" t="s">
        <v>472</v>
      </c>
      <c r="I559" s="106" t="s">
        <v>3323</v>
      </c>
      <c r="J559" s="106" t="s">
        <v>3657</v>
      </c>
      <c r="K559" s="106"/>
      <c r="L559" s="106"/>
      <c r="M559" s="106">
        <v>22046</v>
      </c>
      <c r="N559" s="106" t="s">
        <v>3656</v>
      </c>
      <c r="O559" s="106">
        <v>46.368000000000002</v>
      </c>
      <c r="P559" s="107">
        <v>2431</v>
      </c>
      <c r="Q559" s="107">
        <v>112720.61</v>
      </c>
      <c r="R559" s="106">
        <v>0</v>
      </c>
      <c r="S559" s="107">
        <v>0</v>
      </c>
      <c r="T559" s="107">
        <v>0</v>
      </c>
      <c r="U559" s="106" t="s">
        <v>749</v>
      </c>
      <c r="V559" s="106" t="s">
        <v>7</v>
      </c>
      <c r="W559" s="106" t="s">
        <v>64</v>
      </c>
      <c r="X559" s="108">
        <v>3819</v>
      </c>
      <c r="Y559" s="108">
        <v>177079.39200000002</v>
      </c>
      <c r="Z559" s="108">
        <v>64358.784000000014</v>
      </c>
      <c r="AA559" s="109"/>
      <c r="AB559" s="109">
        <v>3012</v>
      </c>
      <c r="AC559" s="109"/>
      <c r="AD559" s="109"/>
      <c r="AE559" s="110" t="s">
        <v>510</v>
      </c>
      <c r="AF559" s="109"/>
      <c r="AG559" s="138">
        <v>37143</v>
      </c>
      <c r="AH559" s="138">
        <v>37007</v>
      </c>
      <c r="AI559" s="138">
        <v>37166</v>
      </c>
      <c r="AJ559" s="109">
        <v>5254782</v>
      </c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</row>
    <row r="560" spans="1:51" x14ac:dyDescent="0.25">
      <c r="A560" s="106">
        <v>726</v>
      </c>
      <c r="B560" s="106" t="s">
        <v>1278</v>
      </c>
      <c r="C560" s="106" t="s">
        <v>221</v>
      </c>
      <c r="D560" s="106"/>
      <c r="E560" s="106" t="s">
        <v>540</v>
      </c>
      <c r="F560" s="106"/>
      <c r="G560" s="106"/>
      <c r="H560" s="106" t="s">
        <v>472</v>
      </c>
      <c r="I560" s="106"/>
      <c r="J560" s="106"/>
      <c r="K560" s="106"/>
      <c r="L560" s="106"/>
      <c r="M560" s="106">
        <v>22046</v>
      </c>
      <c r="N560" s="106" t="s">
        <v>3656</v>
      </c>
      <c r="O560" s="106">
        <v>1424.77</v>
      </c>
      <c r="P560" s="107">
        <v>2431</v>
      </c>
      <c r="Q560" s="107">
        <v>3463615.87</v>
      </c>
      <c r="R560" s="106">
        <v>0</v>
      </c>
      <c r="S560" s="107">
        <v>0</v>
      </c>
      <c r="T560" s="107">
        <v>0</v>
      </c>
      <c r="U560" s="106" t="s">
        <v>743</v>
      </c>
      <c r="V560" s="106" t="s">
        <v>7</v>
      </c>
      <c r="W560" s="106" t="s">
        <v>63</v>
      </c>
      <c r="X560" s="108"/>
      <c r="Y560" s="108">
        <v>0</v>
      </c>
      <c r="Z560" s="108"/>
      <c r="AA560" s="109" t="s">
        <v>4521</v>
      </c>
      <c r="AB560" s="109">
        <v>3012</v>
      </c>
      <c r="AC560" s="109"/>
      <c r="AD560" s="109"/>
      <c r="AE560" s="110" t="s">
        <v>4436</v>
      </c>
      <c r="AF560" s="109"/>
      <c r="AG560" s="138">
        <v>37143</v>
      </c>
      <c r="AH560" s="138">
        <v>37007</v>
      </c>
      <c r="AI560" s="138">
        <v>37166</v>
      </c>
      <c r="AJ560" s="109">
        <v>5254782</v>
      </c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</row>
    <row r="561" spans="1:51" ht="25.5" x14ac:dyDescent="0.25">
      <c r="A561" s="106">
        <v>727</v>
      </c>
      <c r="B561" s="106" t="s">
        <v>1279</v>
      </c>
      <c r="C561" s="106" t="s">
        <v>222</v>
      </c>
      <c r="D561" s="106"/>
      <c r="E561" s="106" t="s">
        <v>540</v>
      </c>
      <c r="F561" s="106"/>
      <c r="G561" s="106"/>
      <c r="H561" s="106" t="s">
        <v>467</v>
      </c>
      <c r="I561" s="106" t="s">
        <v>3323</v>
      </c>
      <c r="J561" s="106" t="s">
        <v>3658</v>
      </c>
      <c r="K561" s="106">
        <v>23699</v>
      </c>
      <c r="L561" s="106"/>
      <c r="M561" s="106">
        <v>22234</v>
      </c>
      <c r="N561" s="106" t="s">
        <v>3659</v>
      </c>
      <c r="O561" s="106">
        <v>1279.1500000000001</v>
      </c>
      <c r="P561" s="107">
        <v>1166</v>
      </c>
      <c r="Q561" s="107">
        <v>1491488.9</v>
      </c>
      <c r="R561" s="106">
        <v>0</v>
      </c>
      <c r="S561" s="107">
        <v>0</v>
      </c>
      <c r="T561" s="107">
        <v>0</v>
      </c>
      <c r="U561" s="106" t="s">
        <v>739</v>
      </c>
      <c r="V561" s="106" t="s">
        <v>7</v>
      </c>
      <c r="W561" s="106" t="s">
        <v>61</v>
      </c>
      <c r="X561" s="108">
        <v>1632</v>
      </c>
      <c r="Y561" s="108">
        <v>2087572.8</v>
      </c>
      <c r="Z561" s="108">
        <v>596083.89999999991</v>
      </c>
      <c r="AA561" s="109"/>
      <c r="AB561" s="109">
        <v>80</v>
      </c>
      <c r="AC561" s="109"/>
      <c r="AD561" s="109"/>
      <c r="AE561" s="110" t="s">
        <v>507</v>
      </c>
      <c r="AF561" s="109" t="s">
        <v>4624</v>
      </c>
      <c r="AG561" s="138">
        <v>36693</v>
      </c>
      <c r="AH561" s="138">
        <v>36948</v>
      </c>
      <c r="AI561" s="138">
        <v>37096</v>
      </c>
      <c r="AJ561" s="109">
        <v>5248839</v>
      </c>
      <c r="AK561" s="109"/>
      <c r="AL561" s="109"/>
      <c r="AM561" s="109" t="s">
        <v>4624</v>
      </c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</row>
    <row r="562" spans="1:51" ht="63.75" x14ac:dyDescent="0.25">
      <c r="A562" s="106">
        <v>728</v>
      </c>
      <c r="B562" s="106" t="s">
        <v>817</v>
      </c>
      <c r="C562" s="106" t="s">
        <v>222</v>
      </c>
      <c r="D562" s="106"/>
      <c r="E562" s="106" t="s">
        <v>540</v>
      </c>
      <c r="F562" s="106"/>
      <c r="G562" s="106"/>
      <c r="H562" s="106" t="s">
        <v>467</v>
      </c>
      <c r="I562" s="106"/>
      <c r="J562" s="106"/>
      <c r="K562" s="106"/>
      <c r="L562" s="106"/>
      <c r="M562" s="106">
        <v>22205</v>
      </c>
      <c r="N562" s="106" t="s">
        <v>3659</v>
      </c>
      <c r="O562" s="106">
        <v>24491.216</v>
      </c>
      <c r="P562" s="107">
        <v>1166</v>
      </c>
      <c r="Q562" s="107">
        <v>28556757.859999999</v>
      </c>
      <c r="R562" s="106">
        <v>0</v>
      </c>
      <c r="S562" s="107">
        <v>0</v>
      </c>
      <c r="T562" s="107">
        <v>0</v>
      </c>
      <c r="U562" s="106" t="s">
        <v>743</v>
      </c>
      <c r="V562" s="106" t="s">
        <v>7</v>
      </c>
      <c r="W562" s="106" t="s">
        <v>63</v>
      </c>
      <c r="X562" s="108"/>
      <c r="Y562" s="108">
        <v>0</v>
      </c>
      <c r="Z562" s="108"/>
      <c r="AA562" s="109" t="s">
        <v>4435</v>
      </c>
      <c r="AB562" s="109">
        <v>6171</v>
      </c>
      <c r="AC562" s="109" t="s">
        <v>4510</v>
      </c>
      <c r="AD562" s="109" t="s">
        <v>4510</v>
      </c>
      <c r="AE562" s="110" t="s">
        <v>4436</v>
      </c>
      <c r="AF562" s="109"/>
      <c r="AG562" s="138">
        <v>36693</v>
      </c>
      <c r="AH562" s="138">
        <v>36948</v>
      </c>
      <c r="AI562" s="138">
        <v>37096</v>
      </c>
      <c r="AJ562" s="109">
        <v>5248839</v>
      </c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</row>
    <row r="563" spans="1:51" ht="25.5" x14ac:dyDescent="0.25">
      <c r="A563" s="106">
        <v>729</v>
      </c>
      <c r="B563" s="106" t="s">
        <v>1280</v>
      </c>
      <c r="C563" s="106" t="s">
        <v>223</v>
      </c>
      <c r="D563" s="106"/>
      <c r="E563" s="106" t="s">
        <v>540</v>
      </c>
      <c r="F563" s="106"/>
      <c r="G563" s="106"/>
      <c r="H563" s="106" t="s">
        <v>467</v>
      </c>
      <c r="I563" s="106" t="s">
        <v>3323</v>
      </c>
      <c r="J563" s="106" t="s">
        <v>3512</v>
      </c>
      <c r="K563" s="106">
        <v>23137</v>
      </c>
      <c r="L563" s="106"/>
      <c r="M563" s="106">
        <v>22205</v>
      </c>
      <c r="N563" s="106" t="s">
        <v>3660</v>
      </c>
      <c r="O563" s="106">
        <v>132.33000000000001</v>
      </c>
      <c r="P563" s="107">
        <v>1178.0999999999999</v>
      </c>
      <c r="Q563" s="107">
        <v>155897.97</v>
      </c>
      <c r="R563" s="106">
        <v>0</v>
      </c>
      <c r="S563" s="107">
        <v>0</v>
      </c>
      <c r="T563" s="107">
        <v>0</v>
      </c>
      <c r="U563" s="106" t="s">
        <v>739</v>
      </c>
      <c r="V563" s="106" t="s">
        <v>7</v>
      </c>
      <c r="W563" s="106" t="s">
        <v>61</v>
      </c>
      <c r="X563" s="108">
        <v>1632</v>
      </c>
      <c r="Y563" s="108">
        <v>215962.56000000003</v>
      </c>
      <c r="Z563" s="108">
        <v>60064.587000000029</v>
      </c>
      <c r="AA563" s="109"/>
      <c r="AB563" s="109">
        <v>80</v>
      </c>
      <c r="AC563" s="109"/>
      <c r="AD563" s="109"/>
      <c r="AE563" s="110" t="s">
        <v>507</v>
      </c>
      <c r="AF563" s="109"/>
      <c r="AG563" s="138">
        <v>37078</v>
      </c>
      <c r="AH563" s="138">
        <v>37109</v>
      </c>
      <c r="AI563" s="138">
        <v>37175</v>
      </c>
      <c r="AJ563" s="109">
        <v>5256444</v>
      </c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</row>
    <row r="564" spans="1:51" ht="25.5" x14ac:dyDescent="0.25">
      <c r="A564" s="106">
        <v>730</v>
      </c>
      <c r="B564" s="106" t="s">
        <v>1281</v>
      </c>
      <c r="C564" s="106" t="s">
        <v>223</v>
      </c>
      <c r="D564" s="106"/>
      <c r="E564" s="106" t="s">
        <v>540</v>
      </c>
      <c r="F564" s="106"/>
      <c r="G564" s="106"/>
      <c r="H564" s="106" t="s">
        <v>467</v>
      </c>
      <c r="I564" s="106" t="s">
        <v>3323</v>
      </c>
      <c r="J564" s="106" t="s">
        <v>3661</v>
      </c>
      <c r="K564" s="106">
        <v>23113</v>
      </c>
      <c r="L564" s="106"/>
      <c r="M564" s="106">
        <v>22205</v>
      </c>
      <c r="N564" s="106" t="s">
        <v>3660</v>
      </c>
      <c r="O564" s="106">
        <v>164.18799999999999</v>
      </c>
      <c r="P564" s="107">
        <v>1178.0999999999999</v>
      </c>
      <c r="Q564" s="107">
        <v>193429.88</v>
      </c>
      <c r="R564" s="106">
        <v>0</v>
      </c>
      <c r="S564" s="107">
        <v>0</v>
      </c>
      <c r="T564" s="107">
        <v>0</v>
      </c>
      <c r="U564" s="106" t="s">
        <v>739</v>
      </c>
      <c r="V564" s="106" t="s">
        <v>7</v>
      </c>
      <c r="W564" s="106" t="s">
        <v>61</v>
      </c>
      <c r="X564" s="108">
        <v>1632</v>
      </c>
      <c r="Y564" s="108">
        <v>267954.81599999999</v>
      </c>
      <c r="Z564" s="108">
        <v>74524.933200000029</v>
      </c>
      <c r="AA564" s="109"/>
      <c r="AB564" s="109">
        <v>80</v>
      </c>
      <c r="AC564" s="109"/>
      <c r="AD564" s="109"/>
      <c r="AE564" s="110" t="s">
        <v>507</v>
      </c>
      <c r="AF564" s="109"/>
      <c r="AG564" s="138">
        <v>37078</v>
      </c>
      <c r="AH564" s="138">
        <v>37109</v>
      </c>
      <c r="AI564" s="138">
        <v>37175</v>
      </c>
      <c r="AJ564" s="109">
        <v>5256444</v>
      </c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</row>
    <row r="565" spans="1:51" ht="38.25" x14ac:dyDescent="0.25">
      <c r="A565" s="106">
        <v>731</v>
      </c>
      <c r="B565" s="106" t="s">
        <v>1282</v>
      </c>
      <c r="C565" s="106" t="s">
        <v>223</v>
      </c>
      <c r="D565" s="106"/>
      <c r="E565" s="106" t="s">
        <v>540</v>
      </c>
      <c r="F565" s="106"/>
      <c r="G565" s="106"/>
      <c r="H565" s="106" t="s">
        <v>467</v>
      </c>
      <c r="I565" s="106" t="s">
        <v>3323</v>
      </c>
      <c r="J565" s="106" t="s">
        <v>3662</v>
      </c>
      <c r="K565" s="106">
        <v>22801</v>
      </c>
      <c r="L565" s="106"/>
      <c r="M565" s="106">
        <v>22205</v>
      </c>
      <c r="N565" s="106" t="s">
        <v>3660</v>
      </c>
      <c r="O565" s="106">
        <v>1890.7729999999999</v>
      </c>
      <c r="P565" s="107">
        <v>1178.0999999999999</v>
      </c>
      <c r="Q565" s="107">
        <v>2227519.67</v>
      </c>
      <c r="R565" s="106">
        <v>0</v>
      </c>
      <c r="S565" s="107">
        <v>0</v>
      </c>
      <c r="T565" s="107">
        <v>0</v>
      </c>
      <c r="U565" s="106" t="s">
        <v>797</v>
      </c>
      <c r="V565" s="106" t="s">
        <v>7</v>
      </c>
      <c r="W565" s="106" t="s">
        <v>67</v>
      </c>
      <c r="X565" s="108">
        <v>1632</v>
      </c>
      <c r="Y565" s="108">
        <v>3085741.5359999998</v>
      </c>
      <c r="Z565" s="108">
        <v>858221.86470000027</v>
      </c>
      <c r="AA565" s="109"/>
      <c r="AB565" s="109">
        <v>79</v>
      </c>
      <c r="AC565" s="109"/>
      <c r="AD565" s="109"/>
      <c r="AE565" s="110" t="s">
        <v>516</v>
      </c>
      <c r="AF565" s="109" t="s">
        <v>4463</v>
      </c>
      <c r="AG565" s="138">
        <v>37078</v>
      </c>
      <c r="AH565" s="138">
        <v>37109</v>
      </c>
      <c r="AI565" s="138">
        <v>37208</v>
      </c>
      <c r="AJ565" s="109">
        <v>5260372</v>
      </c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</row>
    <row r="566" spans="1:51" ht="63.75" x14ac:dyDescent="0.25">
      <c r="A566" s="106">
        <v>732</v>
      </c>
      <c r="B566" s="106" t="s">
        <v>817</v>
      </c>
      <c r="C566" s="106" t="s">
        <v>223</v>
      </c>
      <c r="D566" s="106"/>
      <c r="E566" s="106" t="s">
        <v>540</v>
      </c>
      <c r="F566" s="106"/>
      <c r="G566" s="106"/>
      <c r="H566" s="106" t="s">
        <v>467</v>
      </c>
      <c r="I566" s="106"/>
      <c r="J566" s="106"/>
      <c r="K566" s="106"/>
      <c r="L566" s="106"/>
      <c r="M566" s="106">
        <v>22205</v>
      </c>
      <c r="N566" s="106" t="s">
        <v>3660</v>
      </c>
      <c r="O566" s="106">
        <v>65558.744999999995</v>
      </c>
      <c r="P566" s="107">
        <v>1178.0999999999999</v>
      </c>
      <c r="Q566" s="107">
        <v>77234757.480000004</v>
      </c>
      <c r="R566" s="106">
        <v>0</v>
      </c>
      <c r="S566" s="107">
        <v>0</v>
      </c>
      <c r="T566" s="107">
        <v>0</v>
      </c>
      <c r="U566" s="106" t="s">
        <v>743</v>
      </c>
      <c r="V566" s="106" t="s">
        <v>7</v>
      </c>
      <c r="W566" s="106" t="s">
        <v>63</v>
      </c>
      <c r="X566" s="108"/>
      <c r="Y566" s="108">
        <v>0</v>
      </c>
      <c r="Z566" s="108"/>
      <c r="AA566" s="109" t="s">
        <v>4435</v>
      </c>
      <c r="AB566" s="109">
        <v>6173</v>
      </c>
      <c r="AC566" s="109" t="s">
        <v>4510</v>
      </c>
      <c r="AD566" s="109" t="s">
        <v>4510</v>
      </c>
      <c r="AE566" s="110" t="s">
        <v>4436</v>
      </c>
      <c r="AF566" s="109"/>
      <c r="AG566" s="138">
        <v>37078</v>
      </c>
      <c r="AH566" s="138">
        <v>37109</v>
      </c>
      <c r="AI566" s="138">
        <v>37208</v>
      </c>
      <c r="AJ566" s="109">
        <v>5256444</v>
      </c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</row>
    <row r="567" spans="1:51" ht="63.75" x14ac:dyDescent="0.25">
      <c r="A567" s="106">
        <v>733</v>
      </c>
      <c r="B567" s="106" t="s">
        <v>1283</v>
      </c>
      <c r="C567" s="106" t="s">
        <v>224</v>
      </c>
      <c r="D567" s="106"/>
      <c r="E567" s="106" t="s">
        <v>540</v>
      </c>
      <c r="F567" s="106"/>
      <c r="G567" s="106"/>
      <c r="H567" s="106" t="s">
        <v>514</v>
      </c>
      <c r="I567" s="106"/>
      <c r="J567" s="106"/>
      <c r="K567" s="106"/>
      <c r="L567" s="106"/>
      <c r="M567" s="106">
        <v>22640</v>
      </c>
      <c r="N567" s="106" t="s">
        <v>224</v>
      </c>
      <c r="O567" s="106">
        <v>1888.7470000000001</v>
      </c>
      <c r="P567" s="107">
        <v>504.9</v>
      </c>
      <c r="Q567" s="107">
        <v>953628.36</v>
      </c>
      <c r="R567" s="106">
        <v>0</v>
      </c>
      <c r="S567" s="107">
        <v>0</v>
      </c>
      <c r="T567" s="107">
        <v>0</v>
      </c>
      <c r="U567" s="106" t="s">
        <v>743</v>
      </c>
      <c r="V567" s="106" t="s">
        <v>7</v>
      </c>
      <c r="W567" s="106" t="s">
        <v>63</v>
      </c>
      <c r="X567" s="108"/>
      <c r="Y567" s="108">
        <v>0</v>
      </c>
      <c r="Z567" s="108"/>
      <c r="AA567" s="109" t="s">
        <v>4625</v>
      </c>
      <c r="AB567" s="109">
        <v>2016</v>
      </c>
      <c r="AC567" s="109" t="s">
        <v>4510</v>
      </c>
      <c r="AD567" s="109" t="s">
        <v>4510</v>
      </c>
      <c r="AE567" s="110" t="s">
        <v>4436</v>
      </c>
      <c r="AF567" s="109"/>
      <c r="AG567" s="138" t="s">
        <v>4626</v>
      </c>
      <c r="AH567" s="138">
        <v>36969</v>
      </c>
      <c r="AI567" s="138">
        <v>37161</v>
      </c>
      <c r="AJ567" s="109">
        <v>5254112</v>
      </c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</row>
    <row r="568" spans="1:51" ht="89.25" x14ac:dyDescent="0.25">
      <c r="A568" s="106">
        <v>737</v>
      </c>
      <c r="B568" s="106" t="s">
        <v>1284</v>
      </c>
      <c r="C568" s="106" t="s">
        <v>225</v>
      </c>
      <c r="D568" s="106"/>
      <c r="E568" s="106" t="s">
        <v>540</v>
      </c>
      <c r="F568" s="106"/>
      <c r="G568" s="106"/>
      <c r="H568" s="106" t="s">
        <v>465</v>
      </c>
      <c r="I568" s="106" t="s">
        <v>3325</v>
      </c>
      <c r="J568" s="106" t="s">
        <v>225</v>
      </c>
      <c r="K568" s="106"/>
      <c r="L568" s="106"/>
      <c r="M568" s="106">
        <v>22563</v>
      </c>
      <c r="N568" s="106" t="s">
        <v>225</v>
      </c>
      <c r="O568" s="106">
        <v>3240.2660000000001</v>
      </c>
      <c r="P568" s="107">
        <v>260</v>
      </c>
      <c r="Q568" s="107">
        <v>842469.16</v>
      </c>
      <c r="R568" s="106">
        <v>0</v>
      </c>
      <c r="S568" s="107">
        <v>0</v>
      </c>
      <c r="T568" s="107">
        <v>0</v>
      </c>
      <c r="U568" s="106" t="s">
        <v>870</v>
      </c>
      <c r="V568" s="106" t="s">
        <v>7</v>
      </c>
      <c r="W568" s="106" t="s">
        <v>70</v>
      </c>
      <c r="X568" s="108">
        <v>391</v>
      </c>
      <c r="Y568" s="108">
        <v>1266944.0060000001</v>
      </c>
      <c r="Z568" s="108">
        <v>424474.84600000002</v>
      </c>
      <c r="AA568" s="109"/>
      <c r="AB568" s="109">
        <v>2135</v>
      </c>
      <c r="AC568" s="109" t="s">
        <v>4627</v>
      </c>
      <c r="AD568" s="109" t="s">
        <v>4628</v>
      </c>
      <c r="AE568" s="110" t="s">
        <v>4629</v>
      </c>
      <c r="AF568" s="109"/>
      <c r="AG568" s="138" t="s">
        <v>4626</v>
      </c>
      <c r="AH568" s="138" t="s">
        <v>4630</v>
      </c>
      <c r="AI568" s="138">
        <v>37083</v>
      </c>
      <c r="AJ568" s="109">
        <v>5259551</v>
      </c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</row>
    <row r="569" spans="1:51" ht="89.25" x14ac:dyDescent="0.25">
      <c r="A569" s="106">
        <v>738</v>
      </c>
      <c r="B569" s="106" t="s">
        <v>1285</v>
      </c>
      <c r="C569" s="106" t="s">
        <v>225</v>
      </c>
      <c r="D569" s="106"/>
      <c r="E569" s="106" t="s">
        <v>540</v>
      </c>
      <c r="F569" s="106"/>
      <c r="G569" s="106"/>
      <c r="H569" s="106" t="s">
        <v>465</v>
      </c>
      <c r="I569" s="106" t="s">
        <v>3323</v>
      </c>
      <c r="J569" s="106" t="s">
        <v>3663</v>
      </c>
      <c r="K569" s="106"/>
      <c r="L569" s="106"/>
      <c r="M569" s="106">
        <v>22563</v>
      </c>
      <c r="N569" s="106" t="s">
        <v>225</v>
      </c>
      <c r="O569" s="106">
        <v>2824.4</v>
      </c>
      <c r="P569" s="107">
        <v>635.79999999999995</v>
      </c>
      <c r="Q569" s="107">
        <v>1795753.52</v>
      </c>
      <c r="R569" s="106">
        <v>0</v>
      </c>
      <c r="S569" s="107">
        <v>0</v>
      </c>
      <c r="T569" s="107">
        <v>0</v>
      </c>
      <c r="U569" s="106" t="s">
        <v>749</v>
      </c>
      <c r="V569" s="106" t="s">
        <v>7</v>
      </c>
      <c r="W569" s="106" t="s">
        <v>64</v>
      </c>
      <c r="X569" s="108">
        <v>391</v>
      </c>
      <c r="Y569" s="108">
        <v>1104340.4000000001</v>
      </c>
      <c r="Z569" s="108">
        <v>-691413.11999999988</v>
      </c>
      <c r="AA569" s="109"/>
      <c r="AB569" s="109">
        <v>2135</v>
      </c>
      <c r="AC569" s="109" t="s">
        <v>4627</v>
      </c>
      <c r="AD569" s="109" t="s">
        <v>4628</v>
      </c>
      <c r="AE569" s="110" t="s">
        <v>510</v>
      </c>
      <c r="AF569" s="109"/>
      <c r="AG569" s="138" t="s">
        <v>4626</v>
      </c>
      <c r="AH569" s="138" t="s">
        <v>4630</v>
      </c>
      <c r="AI569" s="138">
        <v>37083</v>
      </c>
      <c r="AJ569" s="109">
        <v>5259551</v>
      </c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</row>
    <row r="570" spans="1:51" ht="89.25" x14ac:dyDescent="0.25">
      <c r="A570" s="106">
        <v>739</v>
      </c>
      <c r="B570" s="106" t="s">
        <v>1286</v>
      </c>
      <c r="C570" s="106" t="s">
        <v>225</v>
      </c>
      <c r="D570" s="106"/>
      <c r="E570" s="106" t="s">
        <v>540</v>
      </c>
      <c r="F570" s="106"/>
      <c r="G570" s="106"/>
      <c r="H570" s="106" t="s">
        <v>465</v>
      </c>
      <c r="I570" s="106" t="s">
        <v>3323</v>
      </c>
      <c r="J570" s="106" t="s">
        <v>3663</v>
      </c>
      <c r="K570" s="106"/>
      <c r="L570" s="106"/>
      <c r="M570" s="106">
        <v>22563</v>
      </c>
      <c r="N570" s="106" t="s">
        <v>225</v>
      </c>
      <c r="O570" s="106">
        <v>196.02</v>
      </c>
      <c r="P570" s="107">
        <v>635.79999999999995</v>
      </c>
      <c r="Q570" s="107">
        <v>124629.52</v>
      </c>
      <c r="R570" s="106">
        <v>0</v>
      </c>
      <c r="S570" s="107">
        <v>0</v>
      </c>
      <c r="T570" s="107">
        <v>0</v>
      </c>
      <c r="U570" s="106" t="s">
        <v>749</v>
      </c>
      <c r="V570" s="106" t="s">
        <v>7</v>
      </c>
      <c r="W570" s="106" t="s">
        <v>64</v>
      </c>
      <c r="X570" s="108">
        <v>391</v>
      </c>
      <c r="Y570" s="108">
        <v>76643.820000000007</v>
      </c>
      <c r="Z570" s="108">
        <v>-47985.695999999996</v>
      </c>
      <c r="AA570" s="109"/>
      <c r="AB570" s="109">
        <v>2135</v>
      </c>
      <c r="AC570" s="109" t="s">
        <v>4627</v>
      </c>
      <c r="AD570" s="109" t="s">
        <v>4628</v>
      </c>
      <c r="AE570" s="110" t="s">
        <v>510</v>
      </c>
      <c r="AF570" s="109"/>
      <c r="AG570" s="138" t="s">
        <v>4626</v>
      </c>
      <c r="AH570" s="138" t="s">
        <v>4630</v>
      </c>
      <c r="AI570" s="138">
        <v>37083</v>
      </c>
      <c r="AJ570" s="109">
        <v>5259551</v>
      </c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</row>
    <row r="571" spans="1:51" ht="89.25" x14ac:dyDescent="0.25">
      <c r="A571" s="106">
        <v>740</v>
      </c>
      <c r="B571" s="106" t="s">
        <v>948</v>
      </c>
      <c r="C571" s="106" t="s">
        <v>225</v>
      </c>
      <c r="D571" s="106"/>
      <c r="E571" s="106" t="s">
        <v>540</v>
      </c>
      <c r="F571" s="106"/>
      <c r="G571" s="106"/>
      <c r="H571" s="106" t="s">
        <v>465</v>
      </c>
      <c r="I571" s="106"/>
      <c r="J571" s="106"/>
      <c r="K571" s="106"/>
      <c r="L571" s="106"/>
      <c r="M571" s="106">
        <v>22563</v>
      </c>
      <c r="N571" s="106" t="s">
        <v>225</v>
      </c>
      <c r="O571" s="106">
        <v>77259.289999999994</v>
      </c>
      <c r="P571" s="107">
        <v>635.79999999999995</v>
      </c>
      <c r="Q571" s="107">
        <v>49121456.579999998</v>
      </c>
      <c r="R571" s="106">
        <v>0</v>
      </c>
      <c r="S571" s="107">
        <v>0</v>
      </c>
      <c r="T571" s="107">
        <v>0</v>
      </c>
      <c r="U571" s="106" t="s">
        <v>743</v>
      </c>
      <c r="V571" s="106" t="s">
        <v>7</v>
      </c>
      <c r="W571" s="106" t="s">
        <v>63</v>
      </c>
      <c r="X571" s="108"/>
      <c r="Y571" s="108">
        <v>0</v>
      </c>
      <c r="Z571" s="108"/>
      <c r="AA571" s="109" t="s">
        <v>4435</v>
      </c>
      <c r="AB571" s="109">
        <v>2135</v>
      </c>
      <c r="AC571" s="109" t="s">
        <v>4627</v>
      </c>
      <c r="AD571" s="109" t="s">
        <v>4628</v>
      </c>
      <c r="AE571" s="110" t="s">
        <v>4436</v>
      </c>
      <c r="AF571" s="109"/>
      <c r="AG571" s="138" t="s">
        <v>4626</v>
      </c>
      <c r="AH571" s="138" t="s">
        <v>4630</v>
      </c>
      <c r="AI571" s="138">
        <v>37083</v>
      </c>
      <c r="AJ571" s="109">
        <v>5259551</v>
      </c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</row>
    <row r="572" spans="1:51" x14ac:dyDescent="0.25">
      <c r="A572" s="106">
        <v>741</v>
      </c>
      <c r="B572" s="106" t="s">
        <v>1287</v>
      </c>
      <c r="C572" s="106" t="s">
        <v>226</v>
      </c>
      <c r="D572" s="106"/>
      <c r="E572" s="106" t="s">
        <v>540</v>
      </c>
      <c r="F572" s="106"/>
      <c r="G572" s="106"/>
      <c r="H572" s="106" t="s">
        <v>464</v>
      </c>
      <c r="I572" s="106" t="s">
        <v>3323</v>
      </c>
      <c r="J572" s="106" t="s">
        <v>3597</v>
      </c>
      <c r="K572" s="106"/>
      <c r="L572" s="106"/>
      <c r="M572" s="106">
        <v>22524</v>
      </c>
      <c r="N572" s="106" t="s">
        <v>226</v>
      </c>
      <c r="O572" s="106">
        <v>939.58</v>
      </c>
      <c r="P572" s="107">
        <v>598.4</v>
      </c>
      <c r="Q572" s="107">
        <v>562244.67000000004</v>
      </c>
      <c r="R572" s="106">
        <v>0</v>
      </c>
      <c r="S572" s="107">
        <v>0</v>
      </c>
      <c r="T572" s="107">
        <v>0</v>
      </c>
      <c r="U572" s="106" t="s">
        <v>739</v>
      </c>
      <c r="V572" s="106" t="s">
        <v>7</v>
      </c>
      <c r="W572" s="106" t="s">
        <v>61</v>
      </c>
      <c r="X572" s="108">
        <v>986</v>
      </c>
      <c r="Y572" s="108">
        <v>926425.88</v>
      </c>
      <c r="Z572" s="108">
        <v>364181.20799999998</v>
      </c>
      <c r="AA572" s="109"/>
      <c r="AB572" s="109">
        <v>1040</v>
      </c>
      <c r="AC572" s="109"/>
      <c r="AD572" s="109"/>
      <c r="AE572" s="110" t="s">
        <v>507</v>
      </c>
      <c r="AF572" s="109"/>
      <c r="AG572" s="138" t="s">
        <v>4515</v>
      </c>
      <c r="AH572" s="138" t="s">
        <v>4631</v>
      </c>
      <c r="AI572" s="138">
        <v>37022</v>
      </c>
      <c r="AJ572" s="109">
        <v>5259155</v>
      </c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</row>
    <row r="573" spans="1:51" x14ac:dyDescent="0.25">
      <c r="A573" s="106">
        <v>742</v>
      </c>
      <c r="B573" s="106" t="s">
        <v>1288</v>
      </c>
      <c r="C573" s="106" t="s">
        <v>226</v>
      </c>
      <c r="D573" s="106"/>
      <c r="E573" s="106" t="s">
        <v>540</v>
      </c>
      <c r="F573" s="106"/>
      <c r="G573" s="106"/>
      <c r="H573" s="106" t="s">
        <v>464</v>
      </c>
      <c r="I573" s="106" t="s">
        <v>3323</v>
      </c>
      <c r="J573" s="106" t="s">
        <v>3664</v>
      </c>
      <c r="K573" s="106"/>
      <c r="L573" s="106"/>
      <c r="M573" s="106">
        <v>22524</v>
      </c>
      <c r="N573" s="106" t="s">
        <v>226</v>
      </c>
      <c r="O573" s="106">
        <v>40.97</v>
      </c>
      <c r="P573" s="107">
        <v>598.4</v>
      </c>
      <c r="Q573" s="107">
        <v>24516.45</v>
      </c>
      <c r="R573" s="106">
        <v>0</v>
      </c>
      <c r="S573" s="107">
        <v>0</v>
      </c>
      <c r="T573" s="107">
        <v>0</v>
      </c>
      <c r="U573" s="106" t="s">
        <v>739</v>
      </c>
      <c r="V573" s="106" t="s">
        <v>7</v>
      </c>
      <c r="W573" s="106" t="s">
        <v>61</v>
      </c>
      <c r="X573" s="108">
        <v>986</v>
      </c>
      <c r="Y573" s="108">
        <v>40396.42</v>
      </c>
      <c r="Z573" s="108">
        <v>15879.972000000002</v>
      </c>
      <c r="AA573" s="109"/>
      <c r="AB573" s="109">
        <v>1040</v>
      </c>
      <c r="AC573" s="109"/>
      <c r="AD573" s="109"/>
      <c r="AE573" s="110" t="s">
        <v>507</v>
      </c>
      <c r="AF573" s="109"/>
      <c r="AG573" s="138" t="s">
        <v>4632</v>
      </c>
      <c r="AH573" s="138" t="s">
        <v>4631</v>
      </c>
      <c r="AI573" s="138">
        <v>37022</v>
      </c>
      <c r="AJ573" s="109">
        <v>5259151</v>
      </c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</row>
    <row r="574" spans="1:51" ht="51" x14ac:dyDescent="0.25">
      <c r="A574" s="106">
        <v>743</v>
      </c>
      <c r="B574" s="106" t="s">
        <v>1289</v>
      </c>
      <c r="C574" s="106" t="s">
        <v>226</v>
      </c>
      <c r="D574" s="106" t="s">
        <v>647</v>
      </c>
      <c r="E574" s="106" t="s">
        <v>549</v>
      </c>
      <c r="F574" s="106"/>
      <c r="G574" s="106"/>
      <c r="H574" s="106" t="s">
        <v>464</v>
      </c>
      <c r="I574" s="106" t="s">
        <v>3324</v>
      </c>
      <c r="J574" s="106" t="s">
        <v>3645</v>
      </c>
      <c r="K574" s="106">
        <v>4200</v>
      </c>
      <c r="L574" s="106"/>
      <c r="M574" s="106">
        <v>22524</v>
      </c>
      <c r="N574" s="106" t="s">
        <v>226</v>
      </c>
      <c r="O574" s="106">
        <v>3163.38</v>
      </c>
      <c r="P574" s="107">
        <v>598.4</v>
      </c>
      <c r="Q574" s="107">
        <v>1892966.59</v>
      </c>
      <c r="R574" s="106">
        <v>0</v>
      </c>
      <c r="S574" s="107">
        <v>0</v>
      </c>
      <c r="T574" s="107">
        <v>0</v>
      </c>
      <c r="U574" s="106" t="s">
        <v>884</v>
      </c>
      <c r="V574" s="106" t="s">
        <v>7</v>
      </c>
      <c r="W574" s="106" t="s">
        <v>74</v>
      </c>
      <c r="X574" s="108">
        <v>1135</v>
      </c>
      <c r="Y574" s="108">
        <v>3590436.3000000003</v>
      </c>
      <c r="Z574" s="108">
        <v>1697469.7080000003</v>
      </c>
      <c r="AA574" s="109"/>
      <c r="AB574" s="109">
        <v>25</v>
      </c>
      <c r="AC574" s="109"/>
      <c r="AD574" s="109"/>
      <c r="AE574" s="110" t="s">
        <v>4481</v>
      </c>
      <c r="AF574" s="109" t="s">
        <v>4633</v>
      </c>
      <c r="AG574" s="138" t="s">
        <v>4632</v>
      </c>
      <c r="AH574" s="138" t="s">
        <v>4631</v>
      </c>
      <c r="AI574" s="138" t="s">
        <v>4634</v>
      </c>
      <c r="AJ574" s="109">
        <v>5261450</v>
      </c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</row>
    <row r="575" spans="1:51" ht="38.25" x14ac:dyDescent="0.25">
      <c r="A575" s="106">
        <v>744</v>
      </c>
      <c r="B575" s="106" t="s">
        <v>1290</v>
      </c>
      <c r="C575" s="106" t="s">
        <v>227</v>
      </c>
      <c r="D575" s="106" t="s">
        <v>648</v>
      </c>
      <c r="E575" s="106" t="s">
        <v>549</v>
      </c>
      <c r="F575" s="106"/>
      <c r="G575" s="106"/>
      <c r="H575" s="106" t="s">
        <v>465</v>
      </c>
      <c r="I575" s="106" t="s">
        <v>3324</v>
      </c>
      <c r="J575" s="106" t="s">
        <v>3665</v>
      </c>
      <c r="K575" s="106">
        <v>5187</v>
      </c>
      <c r="L575" s="106"/>
      <c r="M575" s="106">
        <v>22604</v>
      </c>
      <c r="N575" s="106" t="s">
        <v>3666</v>
      </c>
      <c r="O575" s="106">
        <v>321.26</v>
      </c>
      <c r="P575" s="107">
        <v>455.4</v>
      </c>
      <c r="Q575" s="107">
        <v>146301.79999999999</v>
      </c>
      <c r="R575" s="106">
        <v>0</v>
      </c>
      <c r="S575" s="107">
        <v>0</v>
      </c>
      <c r="T575" s="107">
        <v>0</v>
      </c>
      <c r="U575" s="106" t="s">
        <v>873</v>
      </c>
      <c r="V575" s="106" t="s">
        <v>7</v>
      </c>
      <c r="W575" s="106" t="s">
        <v>71</v>
      </c>
      <c r="X575" s="108">
        <v>937</v>
      </c>
      <c r="Y575" s="108">
        <v>301020.62</v>
      </c>
      <c r="Z575" s="108">
        <v>154718.81600000002</v>
      </c>
      <c r="AA575" s="109"/>
      <c r="AB575" s="109">
        <v>2039</v>
      </c>
      <c r="AC575" s="109"/>
      <c r="AD575" s="109"/>
      <c r="AE575" s="110" t="s">
        <v>680</v>
      </c>
      <c r="AF575" s="109" t="s">
        <v>4635</v>
      </c>
      <c r="AG575" s="138" t="s">
        <v>4632</v>
      </c>
      <c r="AH575" s="138" t="s">
        <v>4631</v>
      </c>
      <c r="AI575" s="138">
        <v>37175</v>
      </c>
      <c r="AJ575" s="109">
        <v>5260086</v>
      </c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</row>
    <row r="576" spans="1:51" ht="25.5" x14ac:dyDescent="0.25">
      <c r="A576" s="106">
        <v>745</v>
      </c>
      <c r="B576" s="106" t="s">
        <v>1291</v>
      </c>
      <c r="C576" s="106" t="s">
        <v>228</v>
      </c>
      <c r="D576" s="106"/>
      <c r="E576" s="106" t="s">
        <v>540</v>
      </c>
      <c r="F576" s="106"/>
      <c r="G576" s="106"/>
      <c r="H576" s="106" t="s">
        <v>469</v>
      </c>
      <c r="I576" s="106" t="s">
        <v>3323</v>
      </c>
      <c r="J576" s="106" t="s">
        <v>3667</v>
      </c>
      <c r="K576" s="106">
        <v>5</v>
      </c>
      <c r="L576" s="106"/>
      <c r="M576" s="106">
        <v>22124</v>
      </c>
      <c r="N576" s="106" t="s">
        <v>467</v>
      </c>
      <c r="O576" s="106">
        <v>1427.86</v>
      </c>
      <c r="P576" s="107">
        <v>878.9</v>
      </c>
      <c r="Q576" s="107">
        <v>1254946.1499999999</v>
      </c>
      <c r="R576" s="106">
        <v>0</v>
      </c>
      <c r="S576" s="107">
        <v>0</v>
      </c>
      <c r="T576" s="107">
        <v>0</v>
      </c>
      <c r="U576" s="106" t="s">
        <v>873</v>
      </c>
      <c r="V576" s="106" t="s">
        <v>7</v>
      </c>
      <c r="W576" s="106" t="s">
        <v>71</v>
      </c>
      <c r="X576" s="108">
        <v>1610</v>
      </c>
      <c r="Y576" s="108">
        <v>2298854.5999999996</v>
      </c>
      <c r="Z576" s="108">
        <v>1043908.4459999998</v>
      </c>
      <c r="AA576" s="109"/>
      <c r="AB576" s="109">
        <v>5144</v>
      </c>
      <c r="AC576" s="109"/>
      <c r="AD576" s="109"/>
      <c r="AE576" s="110" t="s">
        <v>4481</v>
      </c>
      <c r="AF576" s="109"/>
      <c r="AG576" s="138" t="s">
        <v>4515</v>
      </c>
      <c r="AH576" s="138">
        <v>36810</v>
      </c>
      <c r="AI576" s="138" t="s">
        <v>4636</v>
      </c>
      <c r="AJ576" s="109">
        <v>5260086</v>
      </c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</row>
    <row r="577" spans="1:51" x14ac:dyDescent="0.25">
      <c r="A577" s="106">
        <v>746</v>
      </c>
      <c r="B577" s="106" t="s">
        <v>886</v>
      </c>
      <c r="C577" s="106" t="s">
        <v>229</v>
      </c>
      <c r="D577" s="106"/>
      <c r="E577" s="106" t="s">
        <v>540</v>
      </c>
      <c r="F577" s="106"/>
      <c r="G577" s="106"/>
      <c r="H577" s="106" t="s">
        <v>469</v>
      </c>
      <c r="I577" s="106" t="s">
        <v>3323</v>
      </c>
      <c r="J577" s="106" t="s">
        <v>3423</v>
      </c>
      <c r="K577" s="106">
        <v>3</v>
      </c>
      <c r="L577" s="106"/>
      <c r="M577" s="106">
        <v>22124</v>
      </c>
      <c r="N577" s="106" t="s">
        <v>467</v>
      </c>
      <c r="O577" s="106">
        <v>3787.83</v>
      </c>
      <c r="P577" s="107">
        <v>878.9</v>
      </c>
      <c r="Q577" s="107">
        <v>3329123.79</v>
      </c>
      <c r="R577" s="106">
        <v>0</v>
      </c>
      <c r="S577" s="107">
        <v>0</v>
      </c>
      <c r="T577" s="107">
        <v>0</v>
      </c>
      <c r="U577" s="106" t="s">
        <v>884</v>
      </c>
      <c r="V577" s="106" t="s">
        <v>7</v>
      </c>
      <c r="W577" s="106" t="s">
        <v>74</v>
      </c>
      <c r="X577" s="108">
        <v>1561</v>
      </c>
      <c r="Y577" s="108">
        <v>5912802.6299999999</v>
      </c>
      <c r="Z577" s="108">
        <v>2583678.8429999999</v>
      </c>
      <c r="AA577" s="109"/>
      <c r="AB577" s="109">
        <v>5139</v>
      </c>
      <c r="AC577" s="109"/>
      <c r="AD577" s="109"/>
      <c r="AE577" s="110" t="s">
        <v>4481</v>
      </c>
      <c r="AF577" s="109"/>
      <c r="AG577" s="138" t="s">
        <v>4515</v>
      </c>
      <c r="AH577" s="138">
        <v>36810</v>
      </c>
      <c r="AI577" s="138" t="s">
        <v>4637</v>
      </c>
      <c r="AJ577" s="109">
        <v>5258320</v>
      </c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</row>
    <row r="578" spans="1:51" x14ac:dyDescent="0.25">
      <c r="A578" s="106">
        <v>747</v>
      </c>
      <c r="B578" s="106" t="s">
        <v>1292</v>
      </c>
      <c r="C578" s="106" t="s">
        <v>230</v>
      </c>
      <c r="D578" s="106"/>
      <c r="E578" s="106" t="s">
        <v>540</v>
      </c>
      <c r="F578" s="106"/>
      <c r="G578" s="106"/>
      <c r="H578" s="106" t="s">
        <v>465</v>
      </c>
      <c r="I578" s="106" t="s">
        <v>3324</v>
      </c>
      <c r="J578" s="106" t="s">
        <v>3668</v>
      </c>
      <c r="K578" s="106"/>
      <c r="L578" s="106"/>
      <c r="M578" s="106">
        <v>22510</v>
      </c>
      <c r="N578" s="106" t="s">
        <v>230</v>
      </c>
      <c r="O578" s="106">
        <v>15723.25</v>
      </c>
      <c r="P578" s="107">
        <v>324.5</v>
      </c>
      <c r="Q578" s="107">
        <v>5102194.63</v>
      </c>
      <c r="R578" s="106">
        <v>0</v>
      </c>
      <c r="S578" s="107">
        <v>0</v>
      </c>
      <c r="T578" s="107">
        <v>0</v>
      </c>
      <c r="U578" s="106" t="s">
        <v>739</v>
      </c>
      <c r="V578" s="106" t="s">
        <v>7</v>
      </c>
      <c r="W578" s="106" t="s">
        <v>61</v>
      </c>
      <c r="X578" s="108">
        <v>850</v>
      </c>
      <c r="Y578" s="108">
        <v>13364762.5</v>
      </c>
      <c r="Z578" s="108">
        <v>8262567.875</v>
      </c>
      <c r="AA578" s="109"/>
      <c r="AB578" s="109">
        <v>2044</v>
      </c>
      <c r="AC578" s="109"/>
      <c r="AD578" s="109"/>
      <c r="AE578" s="110" t="s">
        <v>507</v>
      </c>
      <c r="AF578" s="109"/>
      <c r="AG578" s="138" t="s">
        <v>4515</v>
      </c>
      <c r="AH578" s="138" t="s">
        <v>4631</v>
      </c>
      <c r="AI578" s="138">
        <v>37022</v>
      </c>
      <c r="AJ578" s="109">
        <v>5259132</v>
      </c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</row>
    <row r="579" spans="1:51" x14ac:dyDescent="0.25">
      <c r="A579" s="106">
        <v>748</v>
      </c>
      <c r="B579" s="106" t="s">
        <v>1293</v>
      </c>
      <c r="C579" s="106" t="s">
        <v>230</v>
      </c>
      <c r="D579" s="106"/>
      <c r="E579" s="106" t="s">
        <v>540</v>
      </c>
      <c r="F579" s="106"/>
      <c r="G579" s="106"/>
      <c r="H579" s="106" t="s">
        <v>465</v>
      </c>
      <c r="I579" s="106" t="s">
        <v>3324</v>
      </c>
      <c r="J579" s="106" t="s">
        <v>3669</v>
      </c>
      <c r="K579" s="106"/>
      <c r="L579" s="106"/>
      <c r="M579" s="106">
        <v>22510</v>
      </c>
      <c r="N579" s="106" t="s">
        <v>230</v>
      </c>
      <c r="O579" s="106">
        <v>2134.4699999999998</v>
      </c>
      <c r="P579" s="107">
        <v>324.5</v>
      </c>
      <c r="Q579" s="107">
        <v>692635.52</v>
      </c>
      <c r="R579" s="106">
        <v>0</v>
      </c>
      <c r="S579" s="107">
        <v>0</v>
      </c>
      <c r="T579" s="107">
        <v>0</v>
      </c>
      <c r="U579" s="106" t="s">
        <v>739</v>
      </c>
      <c r="V579" s="106" t="s">
        <v>7</v>
      </c>
      <c r="W579" s="106" t="s">
        <v>61</v>
      </c>
      <c r="X579" s="108">
        <v>850</v>
      </c>
      <c r="Y579" s="108">
        <v>1814299.4999999998</v>
      </c>
      <c r="Z579" s="108">
        <v>1121663.9849999999</v>
      </c>
      <c r="AA579" s="109"/>
      <c r="AB579" s="109">
        <v>2044</v>
      </c>
      <c r="AC579" s="109"/>
      <c r="AD579" s="109"/>
      <c r="AE579" s="110" t="s">
        <v>507</v>
      </c>
      <c r="AF579" s="109"/>
      <c r="AG579" s="138" t="s">
        <v>4515</v>
      </c>
      <c r="AH579" s="138" t="s">
        <v>4631</v>
      </c>
      <c r="AI579" s="138">
        <v>37022</v>
      </c>
      <c r="AJ579" s="109">
        <v>5259132</v>
      </c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</row>
    <row r="580" spans="1:51" x14ac:dyDescent="0.25">
      <c r="A580" s="106">
        <v>749</v>
      </c>
      <c r="B580" s="106" t="s">
        <v>1294</v>
      </c>
      <c r="C580" s="106" t="s">
        <v>230</v>
      </c>
      <c r="D580" s="106"/>
      <c r="E580" s="106" t="s">
        <v>540</v>
      </c>
      <c r="F580" s="106"/>
      <c r="G580" s="106"/>
      <c r="H580" s="106" t="s">
        <v>465</v>
      </c>
      <c r="I580" s="106" t="s">
        <v>3323</v>
      </c>
      <c r="J580" s="106" t="s">
        <v>3670</v>
      </c>
      <c r="K580" s="106"/>
      <c r="L580" s="106"/>
      <c r="M580" s="106">
        <v>22510</v>
      </c>
      <c r="N580" s="106" t="s">
        <v>230</v>
      </c>
      <c r="O580" s="106">
        <v>23864.38</v>
      </c>
      <c r="P580" s="107">
        <v>324.5</v>
      </c>
      <c r="Q580" s="107">
        <v>7743991.3099999996</v>
      </c>
      <c r="R580" s="106">
        <v>0</v>
      </c>
      <c r="S580" s="107">
        <v>0</v>
      </c>
      <c r="T580" s="107">
        <v>0</v>
      </c>
      <c r="U580" s="106" t="s">
        <v>739</v>
      </c>
      <c r="V580" s="106" t="s">
        <v>7</v>
      </c>
      <c r="W580" s="106" t="s">
        <v>61</v>
      </c>
      <c r="X580" s="108">
        <v>850</v>
      </c>
      <c r="Y580" s="108">
        <v>20284723</v>
      </c>
      <c r="Z580" s="108">
        <v>12540731.689999999</v>
      </c>
      <c r="AA580" s="109"/>
      <c r="AB580" s="109">
        <v>2044</v>
      </c>
      <c r="AC580" s="109"/>
      <c r="AD580" s="109"/>
      <c r="AE580" s="110" t="s">
        <v>507</v>
      </c>
      <c r="AF580" s="109"/>
      <c r="AG580" s="138" t="s">
        <v>4515</v>
      </c>
      <c r="AH580" s="138" t="s">
        <v>4631</v>
      </c>
      <c r="AI580" s="138">
        <v>37022</v>
      </c>
      <c r="AJ580" s="109">
        <v>5259131</v>
      </c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</row>
    <row r="581" spans="1:51" x14ac:dyDescent="0.25">
      <c r="A581" s="106">
        <v>750</v>
      </c>
      <c r="B581" s="106" t="s">
        <v>1295</v>
      </c>
      <c r="C581" s="106" t="s">
        <v>231</v>
      </c>
      <c r="D581" s="106"/>
      <c r="E581" s="106" t="s">
        <v>540</v>
      </c>
      <c r="F581" s="106"/>
      <c r="G581" s="106"/>
      <c r="H581" s="106" t="s">
        <v>465</v>
      </c>
      <c r="I581" s="106" t="s">
        <v>3328</v>
      </c>
      <c r="J581" s="106" t="s">
        <v>3671</v>
      </c>
      <c r="K581" s="106"/>
      <c r="L581" s="106"/>
      <c r="M581" s="106">
        <v>22637</v>
      </c>
      <c r="N581" s="106" t="s">
        <v>3672</v>
      </c>
      <c r="O581" s="106">
        <v>7210.17</v>
      </c>
      <c r="P581" s="107">
        <v>635.79999999999995</v>
      </c>
      <c r="Q581" s="107">
        <v>4584226.09</v>
      </c>
      <c r="R581" s="106">
        <v>0</v>
      </c>
      <c r="S581" s="107">
        <v>0</v>
      </c>
      <c r="T581" s="107">
        <v>0</v>
      </c>
      <c r="U581" s="106" t="s">
        <v>767</v>
      </c>
      <c r="V581" s="106" t="s">
        <v>7</v>
      </c>
      <c r="W581" s="106" t="s">
        <v>65</v>
      </c>
      <c r="X581" s="108">
        <v>1232</v>
      </c>
      <c r="Y581" s="108">
        <v>8882929.4399999995</v>
      </c>
      <c r="Z581" s="108">
        <v>4298703.3539999994</v>
      </c>
      <c r="AA581" s="109"/>
      <c r="AB581" s="109">
        <v>2084</v>
      </c>
      <c r="AC581" s="109"/>
      <c r="AD581" s="109"/>
      <c r="AE581" s="110" t="s">
        <v>516</v>
      </c>
      <c r="AF581" s="109"/>
      <c r="AG581" s="138" t="s">
        <v>4638</v>
      </c>
      <c r="AH581" s="138" t="s">
        <v>4639</v>
      </c>
      <c r="AI581" s="138" t="s">
        <v>4640</v>
      </c>
      <c r="AJ581" s="109">
        <v>5259128</v>
      </c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</row>
    <row r="582" spans="1:51" x14ac:dyDescent="0.25">
      <c r="A582" s="106">
        <v>751</v>
      </c>
      <c r="B582" s="106" t="s">
        <v>1296</v>
      </c>
      <c r="C582" s="106" t="s">
        <v>231</v>
      </c>
      <c r="D582" s="106"/>
      <c r="E582" s="106" t="s">
        <v>540</v>
      </c>
      <c r="F582" s="106"/>
      <c r="G582" s="106"/>
      <c r="H582" s="106" t="s">
        <v>465</v>
      </c>
      <c r="I582" s="106" t="s">
        <v>3324</v>
      </c>
      <c r="J582" s="106" t="s">
        <v>88</v>
      </c>
      <c r="K582" s="106">
        <v>8553</v>
      </c>
      <c r="L582" s="106"/>
      <c r="M582" s="106">
        <v>22637</v>
      </c>
      <c r="N582" s="106" t="s">
        <v>3672</v>
      </c>
      <c r="O582" s="106">
        <v>4129.57</v>
      </c>
      <c r="P582" s="107">
        <v>635.79999999999995</v>
      </c>
      <c r="Q582" s="107">
        <v>2625580.61</v>
      </c>
      <c r="R582" s="106">
        <v>0</v>
      </c>
      <c r="S582" s="107">
        <v>0</v>
      </c>
      <c r="T582" s="107">
        <v>0</v>
      </c>
      <c r="U582" s="106" t="s">
        <v>767</v>
      </c>
      <c r="V582" s="106" t="s">
        <v>7</v>
      </c>
      <c r="W582" s="106" t="s">
        <v>65</v>
      </c>
      <c r="X582" s="108">
        <v>1232</v>
      </c>
      <c r="Y582" s="108">
        <v>5087630.2399999993</v>
      </c>
      <c r="Z582" s="108">
        <v>2462049.6339999996</v>
      </c>
      <c r="AA582" s="109"/>
      <c r="AB582" s="109">
        <v>2084</v>
      </c>
      <c r="AC582" s="109"/>
      <c r="AD582" s="109"/>
      <c r="AE582" s="110" t="s">
        <v>516</v>
      </c>
      <c r="AF582" s="109"/>
      <c r="AG582" s="138" t="s">
        <v>4638</v>
      </c>
      <c r="AH582" s="138" t="s">
        <v>4639</v>
      </c>
      <c r="AI582" s="138" t="s">
        <v>4640</v>
      </c>
      <c r="AJ582" s="109">
        <v>5262600</v>
      </c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</row>
    <row r="583" spans="1:51" x14ac:dyDescent="0.25">
      <c r="A583" s="106">
        <v>752</v>
      </c>
      <c r="B583" s="106" t="s">
        <v>1297</v>
      </c>
      <c r="C583" s="106" t="s">
        <v>231</v>
      </c>
      <c r="D583" s="106"/>
      <c r="E583" s="106" t="s">
        <v>540</v>
      </c>
      <c r="F583" s="106"/>
      <c r="G583" s="106"/>
      <c r="H583" s="106" t="s">
        <v>465</v>
      </c>
      <c r="I583" s="106" t="s">
        <v>3328</v>
      </c>
      <c r="J583" s="106" t="s">
        <v>3671</v>
      </c>
      <c r="K583" s="106"/>
      <c r="L583" s="106"/>
      <c r="M583" s="106">
        <v>22637</v>
      </c>
      <c r="N583" s="106" t="s">
        <v>3672</v>
      </c>
      <c r="O583" s="106">
        <v>1801.72</v>
      </c>
      <c r="P583" s="107">
        <v>635.79999999999995</v>
      </c>
      <c r="Q583" s="107">
        <v>1145533.58</v>
      </c>
      <c r="R583" s="106">
        <v>0</v>
      </c>
      <c r="S583" s="107">
        <v>0</v>
      </c>
      <c r="T583" s="107">
        <v>0</v>
      </c>
      <c r="U583" s="106" t="s">
        <v>767</v>
      </c>
      <c r="V583" s="106" t="s">
        <v>7</v>
      </c>
      <c r="W583" s="106" t="s">
        <v>65</v>
      </c>
      <c r="X583" s="108">
        <v>1232</v>
      </c>
      <c r="Y583" s="108">
        <v>2219719.04</v>
      </c>
      <c r="Z583" s="108">
        <v>1074185.4640000002</v>
      </c>
      <c r="AA583" s="109"/>
      <c r="AB583" s="109">
        <v>2084</v>
      </c>
      <c r="AC583" s="109"/>
      <c r="AD583" s="109"/>
      <c r="AE583" s="110" t="s">
        <v>516</v>
      </c>
      <c r="AF583" s="109"/>
      <c r="AG583" s="138" t="s">
        <v>4638</v>
      </c>
      <c r="AH583" s="138" t="s">
        <v>4639</v>
      </c>
      <c r="AI583" s="138" t="s">
        <v>4640</v>
      </c>
      <c r="AJ583" s="109">
        <v>5262600</v>
      </c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</row>
    <row r="584" spans="1:51" x14ac:dyDescent="0.25">
      <c r="A584" s="106">
        <v>753</v>
      </c>
      <c r="B584" s="106" t="s">
        <v>1298</v>
      </c>
      <c r="C584" s="106" t="s">
        <v>231</v>
      </c>
      <c r="D584" s="106"/>
      <c r="E584" s="106" t="s">
        <v>540</v>
      </c>
      <c r="F584" s="106"/>
      <c r="G584" s="106"/>
      <c r="H584" s="106" t="s">
        <v>465</v>
      </c>
      <c r="I584" s="106" t="s">
        <v>3324</v>
      </c>
      <c r="J584" s="106" t="s">
        <v>88</v>
      </c>
      <c r="K584" s="106"/>
      <c r="L584" s="106"/>
      <c r="M584" s="106">
        <v>22637</v>
      </c>
      <c r="N584" s="106" t="s">
        <v>3672</v>
      </c>
      <c r="O584" s="106">
        <v>1365.19</v>
      </c>
      <c r="P584" s="107">
        <v>635.79999999999995</v>
      </c>
      <c r="Q584" s="107">
        <v>867987.8</v>
      </c>
      <c r="R584" s="106">
        <v>0</v>
      </c>
      <c r="S584" s="107">
        <v>0</v>
      </c>
      <c r="T584" s="107">
        <v>0</v>
      </c>
      <c r="U584" s="106" t="s">
        <v>767</v>
      </c>
      <c r="V584" s="106" t="s">
        <v>7</v>
      </c>
      <c r="W584" s="106" t="s">
        <v>65</v>
      </c>
      <c r="X584" s="108">
        <v>1232</v>
      </c>
      <c r="Y584" s="108">
        <v>1681914.08</v>
      </c>
      <c r="Z584" s="108">
        <v>813926.27800000005</v>
      </c>
      <c r="AA584" s="109"/>
      <c r="AB584" s="109">
        <v>2084</v>
      </c>
      <c r="AC584" s="109"/>
      <c r="AD584" s="109"/>
      <c r="AE584" s="110" t="s">
        <v>516</v>
      </c>
      <c r="AF584" s="109"/>
      <c r="AG584" s="138" t="s">
        <v>4638</v>
      </c>
      <c r="AH584" s="138" t="s">
        <v>4639</v>
      </c>
      <c r="AI584" s="138" t="s">
        <v>4640</v>
      </c>
      <c r="AJ584" s="109">
        <v>5262600</v>
      </c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</row>
    <row r="585" spans="1:51" x14ac:dyDescent="0.25">
      <c r="A585" s="106">
        <v>754</v>
      </c>
      <c r="B585" s="106" t="s">
        <v>1299</v>
      </c>
      <c r="C585" s="106" t="s">
        <v>231</v>
      </c>
      <c r="D585" s="106"/>
      <c r="E585" s="106" t="s">
        <v>540</v>
      </c>
      <c r="F585" s="106"/>
      <c r="G585" s="106"/>
      <c r="H585" s="106" t="s">
        <v>465</v>
      </c>
      <c r="I585" s="106" t="s">
        <v>3328</v>
      </c>
      <c r="J585" s="106" t="s">
        <v>3649</v>
      </c>
      <c r="K585" s="106"/>
      <c r="L585" s="106"/>
      <c r="M585" s="106">
        <v>22637</v>
      </c>
      <c r="N585" s="106" t="s">
        <v>3672</v>
      </c>
      <c r="O585" s="106">
        <v>9493.51</v>
      </c>
      <c r="P585" s="107">
        <v>635.79999999999995</v>
      </c>
      <c r="Q585" s="107">
        <v>6035973.6600000001</v>
      </c>
      <c r="R585" s="106">
        <v>0</v>
      </c>
      <c r="S585" s="107">
        <v>0</v>
      </c>
      <c r="T585" s="107">
        <v>0</v>
      </c>
      <c r="U585" s="106" t="s">
        <v>767</v>
      </c>
      <c r="V585" s="106" t="s">
        <v>7</v>
      </c>
      <c r="W585" s="106" t="s">
        <v>65</v>
      </c>
      <c r="X585" s="108">
        <v>1232</v>
      </c>
      <c r="Y585" s="108">
        <v>11696004.32</v>
      </c>
      <c r="Z585" s="108">
        <v>5660030.6620000005</v>
      </c>
      <c r="AA585" s="109"/>
      <c r="AB585" s="109">
        <v>2084</v>
      </c>
      <c r="AC585" s="109"/>
      <c r="AD585" s="109"/>
      <c r="AE585" s="110" t="s">
        <v>516</v>
      </c>
      <c r="AF585" s="109"/>
      <c r="AG585" s="138" t="s">
        <v>4638</v>
      </c>
      <c r="AH585" s="138" t="s">
        <v>4639</v>
      </c>
      <c r="AI585" s="138" t="s">
        <v>4640</v>
      </c>
      <c r="AJ585" s="109">
        <v>5262600</v>
      </c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</row>
    <row r="586" spans="1:51" x14ac:dyDescent="0.25">
      <c r="A586" s="106">
        <v>755</v>
      </c>
      <c r="B586" s="106" t="s">
        <v>1300</v>
      </c>
      <c r="C586" s="106" t="s">
        <v>231</v>
      </c>
      <c r="D586" s="106"/>
      <c r="E586" s="106" t="s">
        <v>540</v>
      </c>
      <c r="F586" s="106"/>
      <c r="G586" s="106"/>
      <c r="H586" s="106" t="s">
        <v>465</v>
      </c>
      <c r="I586" s="106" t="s">
        <v>3328</v>
      </c>
      <c r="J586" s="106" t="s">
        <v>3649</v>
      </c>
      <c r="K586" s="106"/>
      <c r="L586" s="106"/>
      <c r="M586" s="106">
        <v>22637</v>
      </c>
      <c r="N586" s="106" t="s">
        <v>3672</v>
      </c>
      <c r="O586" s="106">
        <v>1205.9100000000001</v>
      </c>
      <c r="P586" s="107">
        <v>635.79999999999995</v>
      </c>
      <c r="Q586" s="107">
        <v>766717.58</v>
      </c>
      <c r="R586" s="106">
        <v>0</v>
      </c>
      <c r="S586" s="107">
        <v>0</v>
      </c>
      <c r="T586" s="107">
        <v>0</v>
      </c>
      <c r="U586" s="106" t="s">
        <v>767</v>
      </c>
      <c r="V586" s="106" t="s">
        <v>7</v>
      </c>
      <c r="W586" s="106" t="s">
        <v>65</v>
      </c>
      <c r="X586" s="108">
        <v>1232</v>
      </c>
      <c r="Y586" s="108">
        <v>1485681.12</v>
      </c>
      <c r="Z586" s="108">
        <v>718963.54200000013</v>
      </c>
      <c r="AA586" s="109"/>
      <c r="AB586" s="109">
        <v>2084</v>
      </c>
      <c r="AC586" s="109"/>
      <c r="AD586" s="109"/>
      <c r="AE586" s="110" t="s">
        <v>516</v>
      </c>
      <c r="AF586" s="109"/>
      <c r="AG586" s="138" t="s">
        <v>4638</v>
      </c>
      <c r="AH586" s="138" t="s">
        <v>4639</v>
      </c>
      <c r="AI586" s="138" t="s">
        <v>4640</v>
      </c>
      <c r="AJ586" s="109">
        <v>5262600</v>
      </c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</row>
    <row r="587" spans="1:51" x14ac:dyDescent="0.25">
      <c r="A587" s="106">
        <v>756</v>
      </c>
      <c r="B587" s="106" t="s">
        <v>1301</v>
      </c>
      <c r="C587" s="106" t="s">
        <v>231</v>
      </c>
      <c r="D587" s="106"/>
      <c r="E587" s="106" t="s">
        <v>540</v>
      </c>
      <c r="F587" s="106"/>
      <c r="G587" s="106"/>
      <c r="H587" s="106" t="s">
        <v>465</v>
      </c>
      <c r="I587" s="106" t="s">
        <v>3328</v>
      </c>
      <c r="J587" s="106" t="s">
        <v>3649</v>
      </c>
      <c r="K587" s="106"/>
      <c r="L587" s="106"/>
      <c r="M587" s="106">
        <v>22637</v>
      </c>
      <c r="N587" s="106" t="s">
        <v>3672</v>
      </c>
      <c r="O587" s="106">
        <v>4802.4799999999996</v>
      </c>
      <c r="P587" s="107">
        <v>635.79999999999995</v>
      </c>
      <c r="Q587" s="107">
        <v>3053416.78</v>
      </c>
      <c r="R587" s="106">
        <v>0</v>
      </c>
      <c r="S587" s="107">
        <v>0</v>
      </c>
      <c r="T587" s="107">
        <v>0</v>
      </c>
      <c r="U587" s="106" t="s">
        <v>767</v>
      </c>
      <c r="V587" s="106" t="s">
        <v>7</v>
      </c>
      <c r="W587" s="106" t="s">
        <v>65</v>
      </c>
      <c r="X587" s="108">
        <v>1232</v>
      </c>
      <c r="Y587" s="108">
        <v>5916655.3599999994</v>
      </c>
      <c r="Z587" s="108">
        <v>2863238.5759999999</v>
      </c>
      <c r="AA587" s="109"/>
      <c r="AB587" s="109">
        <v>2084</v>
      </c>
      <c r="AC587" s="109"/>
      <c r="AD587" s="109"/>
      <c r="AE587" s="110" t="s">
        <v>516</v>
      </c>
      <c r="AF587" s="109"/>
      <c r="AG587" s="138" t="s">
        <v>4638</v>
      </c>
      <c r="AH587" s="138" t="s">
        <v>4639</v>
      </c>
      <c r="AI587" s="138" t="s">
        <v>4640</v>
      </c>
      <c r="AJ587" s="109">
        <v>5262600</v>
      </c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</row>
    <row r="588" spans="1:51" x14ac:dyDescent="0.25">
      <c r="A588" s="106">
        <v>757</v>
      </c>
      <c r="B588" s="106" t="s">
        <v>1302</v>
      </c>
      <c r="C588" s="106" t="s">
        <v>231</v>
      </c>
      <c r="D588" s="106"/>
      <c r="E588" s="106" t="s">
        <v>540</v>
      </c>
      <c r="F588" s="106"/>
      <c r="G588" s="106"/>
      <c r="H588" s="106" t="s">
        <v>465</v>
      </c>
      <c r="I588" s="106" t="s">
        <v>3323</v>
      </c>
      <c r="J588" s="106" t="s">
        <v>3673</v>
      </c>
      <c r="K588" s="106"/>
      <c r="L588" s="106"/>
      <c r="M588" s="106">
        <v>22637</v>
      </c>
      <c r="N588" s="106" t="s">
        <v>3672</v>
      </c>
      <c r="O588" s="106">
        <v>1344.58</v>
      </c>
      <c r="P588" s="107">
        <v>635.79999999999995</v>
      </c>
      <c r="Q588" s="107">
        <v>854883.96</v>
      </c>
      <c r="R588" s="106">
        <v>0</v>
      </c>
      <c r="S588" s="107">
        <v>0</v>
      </c>
      <c r="T588" s="107">
        <v>0</v>
      </c>
      <c r="U588" s="106" t="s">
        <v>767</v>
      </c>
      <c r="V588" s="106" t="s">
        <v>7</v>
      </c>
      <c r="W588" s="106" t="s">
        <v>65</v>
      </c>
      <c r="X588" s="108">
        <v>1232</v>
      </c>
      <c r="Y588" s="108">
        <v>1656522.5599999998</v>
      </c>
      <c r="Z588" s="108">
        <v>801638.5959999999</v>
      </c>
      <c r="AA588" s="109"/>
      <c r="AB588" s="109">
        <v>2084</v>
      </c>
      <c r="AC588" s="109"/>
      <c r="AD588" s="109"/>
      <c r="AE588" s="110" t="s">
        <v>516</v>
      </c>
      <c r="AF588" s="109"/>
      <c r="AG588" s="138" t="s">
        <v>4638</v>
      </c>
      <c r="AH588" s="138" t="s">
        <v>4639</v>
      </c>
      <c r="AI588" s="138" t="s">
        <v>4640</v>
      </c>
      <c r="AJ588" s="109">
        <v>5262600</v>
      </c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</row>
    <row r="589" spans="1:51" x14ac:dyDescent="0.25">
      <c r="A589" s="106">
        <v>758</v>
      </c>
      <c r="B589" s="106" t="s">
        <v>1303</v>
      </c>
      <c r="C589" s="106" t="s">
        <v>231</v>
      </c>
      <c r="D589" s="106"/>
      <c r="E589" s="106" t="s">
        <v>540</v>
      </c>
      <c r="F589" s="106"/>
      <c r="G589" s="106"/>
      <c r="H589" s="106" t="s">
        <v>465</v>
      </c>
      <c r="I589" s="106" t="s">
        <v>3328</v>
      </c>
      <c r="J589" s="106" t="s">
        <v>3673</v>
      </c>
      <c r="K589" s="106"/>
      <c r="L589" s="106"/>
      <c r="M589" s="106">
        <v>22637</v>
      </c>
      <c r="N589" s="106" t="s">
        <v>3672</v>
      </c>
      <c r="O589" s="106">
        <v>7138.49</v>
      </c>
      <c r="P589" s="107">
        <v>635.79999999999995</v>
      </c>
      <c r="Q589" s="107">
        <v>4538651.9400000004</v>
      </c>
      <c r="R589" s="106">
        <v>0</v>
      </c>
      <c r="S589" s="107">
        <v>0</v>
      </c>
      <c r="T589" s="107">
        <v>0</v>
      </c>
      <c r="U589" s="106" t="s">
        <v>767</v>
      </c>
      <c r="V589" s="106" t="s">
        <v>7</v>
      </c>
      <c r="W589" s="106" t="s">
        <v>65</v>
      </c>
      <c r="X589" s="108">
        <v>1232</v>
      </c>
      <c r="Y589" s="108">
        <v>8794619.6799999997</v>
      </c>
      <c r="Z589" s="108">
        <v>4255967.7379999999</v>
      </c>
      <c r="AA589" s="109"/>
      <c r="AB589" s="109">
        <v>2084</v>
      </c>
      <c r="AC589" s="109"/>
      <c r="AD589" s="109"/>
      <c r="AE589" s="110" t="s">
        <v>516</v>
      </c>
      <c r="AF589" s="109"/>
      <c r="AG589" s="138" t="s">
        <v>4638</v>
      </c>
      <c r="AH589" s="138" t="s">
        <v>4639</v>
      </c>
      <c r="AI589" s="138" t="s">
        <v>4640</v>
      </c>
      <c r="AJ589" s="109">
        <v>5262600</v>
      </c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</row>
    <row r="590" spans="1:51" x14ac:dyDescent="0.25">
      <c r="A590" s="106">
        <v>759</v>
      </c>
      <c r="B590" s="106" t="s">
        <v>1304</v>
      </c>
      <c r="C590" s="106" t="s">
        <v>231</v>
      </c>
      <c r="D590" s="106"/>
      <c r="E590" s="106" t="s">
        <v>540</v>
      </c>
      <c r="F590" s="106"/>
      <c r="G590" s="106"/>
      <c r="H590" s="106" t="s">
        <v>465</v>
      </c>
      <c r="I590" s="106" t="s">
        <v>3323</v>
      </c>
      <c r="J590" s="106" t="s">
        <v>3649</v>
      </c>
      <c r="K590" s="106"/>
      <c r="L590" s="106"/>
      <c r="M590" s="106">
        <v>22637</v>
      </c>
      <c r="N590" s="106" t="s">
        <v>3672</v>
      </c>
      <c r="O590" s="106">
        <v>1973.34</v>
      </c>
      <c r="P590" s="107">
        <v>635.79999999999995</v>
      </c>
      <c r="Q590" s="107">
        <v>1254649.57</v>
      </c>
      <c r="R590" s="106">
        <v>0</v>
      </c>
      <c r="S590" s="107">
        <v>0</v>
      </c>
      <c r="T590" s="107">
        <v>0</v>
      </c>
      <c r="U590" s="106" t="s">
        <v>767</v>
      </c>
      <c r="V590" s="106" t="s">
        <v>7</v>
      </c>
      <c r="W590" s="106" t="s">
        <v>65</v>
      </c>
      <c r="X590" s="108">
        <v>1232</v>
      </c>
      <c r="Y590" s="108">
        <v>2431154.88</v>
      </c>
      <c r="Z590" s="108">
        <v>1176505.308</v>
      </c>
      <c r="AA590" s="109"/>
      <c r="AB590" s="109">
        <v>2084</v>
      </c>
      <c r="AC590" s="109"/>
      <c r="AD590" s="109"/>
      <c r="AE590" s="110" t="s">
        <v>516</v>
      </c>
      <c r="AF590" s="109"/>
      <c r="AG590" s="138" t="s">
        <v>4638</v>
      </c>
      <c r="AH590" s="138" t="s">
        <v>4639</v>
      </c>
      <c r="AI590" s="138" t="s">
        <v>4640</v>
      </c>
      <c r="AJ590" s="109">
        <v>5047893</v>
      </c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</row>
    <row r="591" spans="1:51" x14ac:dyDescent="0.25">
      <c r="A591" s="106">
        <v>760</v>
      </c>
      <c r="B591" s="106" t="s">
        <v>1305</v>
      </c>
      <c r="C591" s="106" t="s">
        <v>231</v>
      </c>
      <c r="D591" s="106"/>
      <c r="E591" s="106" t="s">
        <v>540</v>
      </c>
      <c r="F591" s="106"/>
      <c r="G591" s="106"/>
      <c r="H591" s="106" t="s">
        <v>465</v>
      </c>
      <c r="I591" s="106" t="s">
        <v>3334</v>
      </c>
      <c r="J591" s="106" t="s">
        <v>3649</v>
      </c>
      <c r="K591" s="106"/>
      <c r="L591" s="106"/>
      <c r="M591" s="106">
        <v>22637</v>
      </c>
      <c r="N591" s="106" t="s">
        <v>3672</v>
      </c>
      <c r="O591" s="106">
        <v>6260.91</v>
      </c>
      <c r="P591" s="107">
        <v>635.79999999999995</v>
      </c>
      <c r="Q591" s="107">
        <v>3980686.58</v>
      </c>
      <c r="R591" s="106">
        <v>0</v>
      </c>
      <c r="S591" s="107">
        <v>0</v>
      </c>
      <c r="T591" s="107">
        <v>0</v>
      </c>
      <c r="U591" s="106" t="s">
        <v>767</v>
      </c>
      <c r="V591" s="106" t="s">
        <v>7</v>
      </c>
      <c r="W591" s="106" t="s">
        <v>65</v>
      </c>
      <c r="X591" s="108">
        <v>1232</v>
      </c>
      <c r="Y591" s="108">
        <v>7713441.1200000001</v>
      </c>
      <c r="Z591" s="108">
        <v>3732754.5420000004</v>
      </c>
      <c r="AA591" s="109"/>
      <c r="AB591" s="109">
        <v>2084</v>
      </c>
      <c r="AC591" s="109"/>
      <c r="AD591" s="109"/>
      <c r="AE591" s="110" t="s">
        <v>516</v>
      </c>
      <c r="AF591" s="109"/>
      <c r="AG591" s="138" t="s">
        <v>4638</v>
      </c>
      <c r="AH591" s="138" t="s">
        <v>4639</v>
      </c>
      <c r="AI591" s="138" t="s">
        <v>4640</v>
      </c>
      <c r="AJ591" s="109">
        <v>5047893</v>
      </c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</row>
    <row r="592" spans="1:51" x14ac:dyDescent="0.25">
      <c r="A592" s="106">
        <v>761</v>
      </c>
      <c r="B592" s="106" t="s">
        <v>1306</v>
      </c>
      <c r="C592" s="106" t="s">
        <v>231</v>
      </c>
      <c r="D592" s="106"/>
      <c r="E592" s="106" t="s">
        <v>540</v>
      </c>
      <c r="F592" s="106"/>
      <c r="G592" s="106"/>
      <c r="H592" s="106" t="s">
        <v>465</v>
      </c>
      <c r="I592" s="106" t="s">
        <v>3334</v>
      </c>
      <c r="J592" s="106" t="s">
        <v>3649</v>
      </c>
      <c r="K592" s="106"/>
      <c r="L592" s="106"/>
      <c r="M592" s="106">
        <v>22637</v>
      </c>
      <c r="N592" s="106" t="s">
        <v>3672</v>
      </c>
      <c r="O592" s="106">
        <v>1961.56</v>
      </c>
      <c r="P592" s="107">
        <v>635.79999999999995</v>
      </c>
      <c r="Q592" s="107">
        <v>1247159.8500000001</v>
      </c>
      <c r="R592" s="106">
        <v>0</v>
      </c>
      <c r="S592" s="107">
        <v>0</v>
      </c>
      <c r="T592" s="107">
        <v>0</v>
      </c>
      <c r="U592" s="106" t="s">
        <v>767</v>
      </c>
      <c r="V592" s="106" t="s">
        <v>7</v>
      </c>
      <c r="W592" s="106" t="s">
        <v>65</v>
      </c>
      <c r="X592" s="108">
        <v>1232</v>
      </c>
      <c r="Y592" s="108">
        <v>2416641.92</v>
      </c>
      <c r="Z592" s="108">
        <v>1169482.0720000002</v>
      </c>
      <c r="AA592" s="109"/>
      <c r="AB592" s="109">
        <v>2084</v>
      </c>
      <c r="AC592" s="109"/>
      <c r="AD592" s="109"/>
      <c r="AE592" s="110" t="s">
        <v>516</v>
      </c>
      <c r="AF592" s="109"/>
      <c r="AG592" s="138" t="s">
        <v>4638</v>
      </c>
      <c r="AH592" s="138" t="s">
        <v>4639</v>
      </c>
      <c r="AI592" s="138" t="s">
        <v>4640</v>
      </c>
      <c r="AJ592" s="109">
        <v>5047893</v>
      </c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</row>
    <row r="593" spans="1:51" x14ac:dyDescent="0.25">
      <c r="A593" s="106">
        <v>762</v>
      </c>
      <c r="B593" s="106" t="s">
        <v>1307</v>
      </c>
      <c r="C593" s="106" t="s">
        <v>231</v>
      </c>
      <c r="D593" s="106"/>
      <c r="E593" s="106" t="s">
        <v>540</v>
      </c>
      <c r="F593" s="106"/>
      <c r="G593" s="106"/>
      <c r="H593" s="106" t="s">
        <v>465</v>
      </c>
      <c r="I593" s="106" t="s">
        <v>3334</v>
      </c>
      <c r="J593" s="106" t="s">
        <v>3649</v>
      </c>
      <c r="K593" s="106"/>
      <c r="L593" s="106"/>
      <c r="M593" s="106">
        <v>22637</v>
      </c>
      <c r="N593" s="106" t="s">
        <v>3672</v>
      </c>
      <c r="O593" s="106">
        <v>4484.0600000000004</v>
      </c>
      <c r="P593" s="107">
        <v>635.79999999999995</v>
      </c>
      <c r="Q593" s="107">
        <v>2850965.35</v>
      </c>
      <c r="R593" s="106">
        <v>0</v>
      </c>
      <c r="S593" s="107">
        <v>0</v>
      </c>
      <c r="T593" s="107">
        <v>0</v>
      </c>
      <c r="U593" s="106" t="s">
        <v>767</v>
      </c>
      <c r="V593" s="106" t="s">
        <v>7</v>
      </c>
      <c r="W593" s="106" t="s">
        <v>65</v>
      </c>
      <c r="X593" s="108">
        <v>1232</v>
      </c>
      <c r="Y593" s="108">
        <v>5524361.9200000009</v>
      </c>
      <c r="Z593" s="108">
        <v>2673396.5720000006</v>
      </c>
      <c r="AA593" s="109"/>
      <c r="AB593" s="109">
        <v>2084</v>
      </c>
      <c r="AC593" s="109"/>
      <c r="AD593" s="109"/>
      <c r="AE593" s="110" t="s">
        <v>516</v>
      </c>
      <c r="AF593" s="109"/>
      <c r="AG593" s="138" t="s">
        <v>4638</v>
      </c>
      <c r="AH593" s="138" t="s">
        <v>4639</v>
      </c>
      <c r="AI593" s="138" t="s">
        <v>4640</v>
      </c>
      <c r="AJ593" s="109">
        <v>5047893</v>
      </c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</row>
    <row r="594" spans="1:51" x14ac:dyDescent="0.25">
      <c r="A594" s="106">
        <v>763</v>
      </c>
      <c r="B594" s="106" t="s">
        <v>1308</v>
      </c>
      <c r="C594" s="106" t="s">
        <v>231</v>
      </c>
      <c r="D594" s="106"/>
      <c r="E594" s="106" t="s">
        <v>540</v>
      </c>
      <c r="F594" s="106"/>
      <c r="G594" s="106"/>
      <c r="H594" s="106" t="s">
        <v>465</v>
      </c>
      <c r="I594" s="106" t="s">
        <v>3328</v>
      </c>
      <c r="J594" s="106" t="s">
        <v>3671</v>
      </c>
      <c r="K594" s="106"/>
      <c r="L594" s="106"/>
      <c r="M594" s="106">
        <v>22637</v>
      </c>
      <c r="N594" s="106" t="s">
        <v>3672</v>
      </c>
      <c r="O594" s="106">
        <v>3295.21</v>
      </c>
      <c r="P594" s="107">
        <v>635.79999999999995</v>
      </c>
      <c r="Q594" s="107">
        <v>2095094.52</v>
      </c>
      <c r="R594" s="106">
        <v>0</v>
      </c>
      <c r="S594" s="107">
        <v>0</v>
      </c>
      <c r="T594" s="107">
        <v>0</v>
      </c>
      <c r="U594" s="106" t="s">
        <v>739</v>
      </c>
      <c r="V594" s="106" t="s">
        <v>7</v>
      </c>
      <c r="W594" s="106" t="s">
        <v>61</v>
      </c>
      <c r="X594" s="108">
        <v>1232</v>
      </c>
      <c r="Y594" s="108">
        <v>4059698.72</v>
      </c>
      <c r="Z594" s="108">
        <v>1964604.2020000003</v>
      </c>
      <c r="AA594" s="109"/>
      <c r="AB594" s="109">
        <v>2084</v>
      </c>
      <c r="AC594" s="109"/>
      <c r="AD594" s="109"/>
      <c r="AE594" s="110" t="s">
        <v>507</v>
      </c>
      <c r="AF594" s="109"/>
      <c r="AG594" s="138" t="s">
        <v>4638</v>
      </c>
      <c r="AH594" s="138" t="s">
        <v>4639</v>
      </c>
      <c r="AI594" s="138" t="s">
        <v>4640</v>
      </c>
      <c r="AJ594" s="109">
        <v>5047893</v>
      </c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</row>
    <row r="595" spans="1:51" x14ac:dyDescent="0.25">
      <c r="A595" s="106">
        <v>764</v>
      </c>
      <c r="B595" s="106" t="s">
        <v>1309</v>
      </c>
      <c r="C595" s="106" t="s">
        <v>231</v>
      </c>
      <c r="D595" s="106"/>
      <c r="E595" s="106" t="s">
        <v>540</v>
      </c>
      <c r="F595" s="106"/>
      <c r="G595" s="106"/>
      <c r="H595" s="106" t="s">
        <v>465</v>
      </c>
      <c r="I595" s="106" t="s">
        <v>3328</v>
      </c>
      <c r="J595" s="106" t="s">
        <v>3671</v>
      </c>
      <c r="K595" s="106"/>
      <c r="L595" s="106"/>
      <c r="M595" s="106">
        <v>22637</v>
      </c>
      <c r="N595" s="106" t="s">
        <v>3672</v>
      </c>
      <c r="O595" s="106">
        <v>8.11</v>
      </c>
      <c r="P595" s="107">
        <v>635.79999999999995</v>
      </c>
      <c r="Q595" s="107">
        <v>5156.34</v>
      </c>
      <c r="R595" s="106">
        <v>0</v>
      </c>
      <c r="S595" s="107">
        <v>0</v>
      </c>
      <c r="T595" s="107">
        <v>0</v>
      </c>
      <c r="U595" s="106" t="s">
        <v>749</v>
      </c>
      <c r="V595" s="106" t="s">
        <v>7</v>
      </c>
      <c r="W595" s="106" t="s">
        <v>64</v>
      </c>
      <c r="X595" s="108">
        <v>1232</v>
      </c>
      <c r="Y595" s="108">
        <v>9991.5199999999986</v>
      </c>
      <c r="Z595" s="108">
        <v>4835.1819999999998</v>
      </c>
      <c r="AA595" s="109"/>
      <c r="AB595" s="109">
        <v>2084</v>
      </c>
      <c r="AC595" s="109"/>
      <c r="AD595" s="109"/>
      <c r="AE595" s="110" t="s">
        <v>510</v>
      </c>
      <c r="AF595" s="109"/>
      <c r="AG595" s="138" t="s">
        <v>4638</v>
      </c>
      <c r="AH595" s="138" t="s">
        <v>4639</v>
      </c>
      <c r="AI595" s="138" t="s">
        <v>4640</v>
      </c>
      <c r="AJ595" s="109">
        <v>5262600</v>
      </c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</row>
    <row r="596" spans="1:51" x14ac:dyDescent="0.25">
      <c r="A596" s="106">
        <v>765</v>
      </c>
      <c r="B596" s="106" t="s">
        <v>1310</v>
      </c>
      <c r="C596" s="106" t="s">
        <v>231</v>
      </c>
      <c r="D596" s="106"/>
      <c r="E596" s="106" t="s">
        <v>540</v>
      </c>
      <c r="F596" s="106"/>
      <c r="G596" s="106"/>
      <c r="H596" s="106" t="s">
        <v>465</v>
      </c>
      <c r="I596" s="106" t="s">
        <v>3323</v>
      </c>
      <c r="J596" s="106" t="s">
        <v>3344</v>
      </c>
      <c r="K596" s="106"/>
      <c r="L596" s="106"/>
      <c r="M596" s="106">
        <v>22637</v>
      </c>
      <c r="N596" s="106" t="s">
        <v>3672</v>
      </c>
      <c r="O596" s="106">
        <v>287.63</v>
      </c>
      <c r="P596" s="107">
        <v>635.79999999999995</v>
      </c>
      <c r="Q596" s="107">
        <v>182875.15</v>
      </c>
      <c r="R596" s="106">
        <v>0</v>
      </c>
      <c r="S596" s="107">
        <v>0</v>
      </c>
      <c r="T596" s="107">
        <v>0</v>
      </c>
      <c r="U596" s="106" t="s">
        <v>749</v>
      </c>
      <c r="V596" s="106" t="s">
        <v>7</v>
      </c>
      <c r="W596" s="106" t="s">
        <v>64</v>
      </c>
      <c r="X596" s="108">
        <v>1232</v>
      </c>
      <c r="Y596" s="108">
        <v>354360.16</v>
      </c>
      <c r="Z596" s="108">
        <v>171485.00599999999</v>
      </c>
      <c r="AA596" s="109"/>
      <c r="AB596" s="109">
        <v>2084</v>
      </c>
      <c r="AC596" s="109"/>
      <c r="AD596" s="109"/>
      <c r="AE596" s="110" t="s">
        <v>510</v>
      </c>
      <c r="AF596" s="109"/>
      <c r="AG596" s="138" t="s">
        <v>4638</v>
      </c>
      <c r="AH596" s="138" t="s">
        <v>4639</v>
      </c>
      <c r="AI596" s="138" t="s">
        <v>4640</v>
      </c>
      <c r="AJ596" s="109">
        <v>5262600</v>
      </c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</row>
    <row r="597" spans="1:51" x14ac:dyDescent="0.25">
      <c r="A597" s="106">
        <v>767</v>
      </c>
      <c r="B597" s="106" t="s">
        <v>1311</v>
      </c>
      <c r="C597" s="106" t="s">
        <v>231</v>
      </c>
      <c r="D597" s="106"/>
      <c r="E597" s="106" t="s">
        <v>540</v>
      </c>
      <c r="F597" s="106"/>
      <c r="G597" s="106"/>
      <c r="H597" s="106" t="s">
        <v>465</v>
      </c>
      <c r="I597" s="106" t="s">
        <v>3328</v>
      </c>
      <c r="J597" s="106" t="s">
        <v>3649</v>
      </c>
      <c r="K597" s="106"/>
      <c r="L597" s="106"/>
      <c r="M597" s="106">
        <v>22637</v>
      </c>
      <c r="N597" s="106" t="s">
        <v>3672</v>
      </c>
      <c r="O597" s="106">
        <v>713.25</v>
      </c>
      <c r="P597" s="107">
        <v>635.79999999999995</v>
      </c>
      <c r="Q597" s="107">
        <v>453484.35</v>
      </c>
      <c r="R597" s="106">
        <v>0</v>
      </c>
      <c r="S597" s="107">
        <v>0</v>
      </c>
      <c r="T597" s="107">
        <v>0</v>
      </c>
      <c r="U597" s="106" t="s">
        <v>784</v>
      </c>
      <c r="V597" s="106" t="s">
        <v>7</v>
      </c>
      <c r="W597" s="106" t="s">
        <v>66</v>
      </c>
      <c r="X597" s="108">
        <v>1232</v>
      </c>
      <c r="Y597" s="108">
        <v>878724</v>
      </c>
      <c r="Z597" s="108">
        <v>425239.65</v>
      </c>
      <c r="AA597" s="109"/>
      <c r="AB597" s="109">
        <v>2084</v>
      </c>
      <c r="AC597" s="109"/>
      <c r="AD597" s="109"/>
      <c r="AE597" s="110" t="s">
        <v>4440</v>
      </c>
      <c r="AF597" s="109"/>
      <c r="AG597" s="138" t="s">
        <v>4638</v>
      </c>
      <c r="AH597" s="138" t="s">
        <v>4639</v>
      </c>
      <c r="AI597" s="138" t="s">
        <v>4640</v>
      </c>
      <c r="AJ597" s="109">
        <v>5262600</v>
      </c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</row>
    <row r="598" spans="1:51" x14ac:dyDescent="0.25">
      <c r="A598" s="106">
        <v>768</v>
      </c>
      <c r="B598" s="106" t="s">
        <v>1312</v>
      </c>
      <c r="C598" s="106" t="s">
        <v>231</v>
      </c>
      <c r="D598" s="106"/>
      <c r="E598" s="106" t="s">
        <v>540</v>
      </c>
      <c r="F598" s="106"/>
      <c r="G598" s="106"/>
      <c r="H598" s="106" t="s">
        <v>465</v>
      </c>
      <c r="I598" s="106" t="s">
        <v>3328</v>
      </c>
      <c r="J598" s="106" t="s">
        <v>3649</v>
      </c>
      <c r="K598" s="106"/>
      <c r="L598" s="106"/>
      <c r="M598" s="106">
        <v>22637</v>
      </c>
      <c r="N598" s="106" t="s">
        <v>3672</v>
      </c>
      <c r="O598" s="106">
        <v>512.79999999999995</v>
      </c>
      <c r="P598" s="107">
        <v>635.79999999999995</v>
      </c>
      <c r="Q598" s="107">
        <v>326038.24</v>
      </c>
      <c r="R598" s="106">
        <v>0</v>
      </c>
      <c r="S598" s="107">
        <v>0</v>
      </c>
      <c r="T598" s="107">
        <v>0</v>
      </c>
      <c r="U598" s="106" t="s">
        <v>784</v>
      </c>
      <c r="V598" s="106" t="s">
        <v>7</v>
      </c>
      <c r="W598" s="106" t="s">
        <v>66</v>
      </c>
      <c r="X598" s="108">
        <v>1232</v>
      </c>
      <c r="Y598" s="108">
        <v>631769.59999999998</v>
      </c>
      <c r="Z598" s="108">
        <v>305731.36000000004</v>
      </c>
      <c r="AA598" s="109"/>
      <c r="AB598" s="109">
        <v>2084</v>
      </c>
      <c r="AC598" s="109"/>
      <c r="AD598" s="109"/>
      <c r="AE598" s="110" t="s">
        <v>4440</v>
      </c>
      <c r="AF598" s="109"/>
      <c r="AG598" s="138" t="s">
        <v>4638</v>
      </c>
      <c r="AH598" s="138" t="s">
        <v>4639</v>
      </c>
      <c r="AI598" s="138" t="s">
        <v>4640</v>
      </c>
      <c r="AJ598" s="109">
        <v>5262600</v>
      </c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</row>
    <row r="599" spans="1:51" x14ac:dyDescent="0.25">
      <c r="A599" s="106">
        <v>769</v>
      </c>
      <c r="B599" s="106" t="s">
        <v>1313</v>
      </c>
      <c r="C599" s="106" t="s">
        <v>231</v>
      </c>
      <c r="D599" s="106"/>
      <c r="E599" s="106" t="s">
        <v>540</v>
      </c>
      <c r="F599" s="106"/>
      <c r="G599" s="106"/>
      <c r="H599" s="106" t="s">
        <v>465</v>
      </c>
      <c r="I599" s="106" t="s">
        <v>3332</v>
      </c>
      <c r="J599" s="106" t="s">
        <v>3344</v>
      </c>
      <c r="K599" s="106"/>
      <c r="L599" s="106"/>
      <c r="M599" s="106">
        <v>22637</v>
      </c>
      <c r="N599" s="106" t="s">
        <v>3672</v>
      </c>
      <c r="O599" s="106">
        <v>160</v>
      </c>
      <c r="P599" s="107">
        <v>635.79999999999995</v>
      </c>
      <c r="Q599" s="107">
        <v>101728</v>
      </c>
      <c r="R599" s="106">
        <v>0</v>
      </c>
      <c r="S599" s="107">
        <v>0</v>
      </c>
      <c r="T599" s="107">
        <v>0</v>
      </c>
      <c r="U599" s="106" t="s">
        <v>784</v>
      </c>
      <c r="V599" s="106" t="s">
        <v>7</v>
      </c>
      <c r="W599" s="106" t="s">
        <v>66</v>
      </c>
      <c r="X599" s="108">
        <v>1232</v>
      </c>
      <c r="Y599" s="108">
        <v>197120</v>
      </c>
      <c r="Z599" s="108">
        <v>95392</v>
      </c>
      <c r="AA599" s="109"/>
      <c r="AB599" s="109">
        <v>2084</v>
      </c>
      <c r="AC599" s="109"/>
      <c r="AD599" s="109"/>
      <c r="AE599" s="110" t="s">
        <v>4440</v>
      </c>
      <c r="AF599" s="109"/>
      <c r="AG599" s="138" t="s">
        <v>4638</v>
      </c>
      <c r="AH599" s="138" t="s">
        <v>4639</v>
      </c>
      <c r="AI599" s="138" t="s">
        <v>4640</v>
      </c>
      <c r="AJ599" s="109">
        <v>5047893</v>
      </c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</row>
    <row r="600" spans="1:51" x14ac:dyDescent="0.25">
      <c r="A600" s="106">
        <v>770</v>
      </c>
      <c r="B600" s="106" t="s">
        <v>1314</v>
      </c>
      <c r="C600" s="106" t="s">
        <v>232</v>
      </c>
      <c r="D600" s="106"/>
      <c r="E600" s="106" t="s">
        <v>540</v>
      </c>
      <c r="F600" s="106"/>
      <c r="G600" s="106"/>
      <c r="H600" s="106" t="s">
        <v>464</v>
      </c>
      <c r="I600" s="106" t="s">
        <v>3323</v>
      </c>
      <c r="J600" s="106" t="s">
        <v>3475</v>
      </c>
      <c r="K600" s="106"/>
      <c r="L600" s="106"/>
      <c r="M600" s="106">
        <v>22000</v>
      </c>
      <c r="N600" s="106" t="s">
        <v>232</v>
      </c>
      <c r="O600" s="106">
        <v>1472.13</v>
      </c>
      <c r="P600" s="107">
        <v>162.80000000000001</v>
      </c>
      <c r="Q600" s="107">
        <v>239662.76</v>
      </c>
      <c r="R600" s="106">
        <v>0</v>
      </c>
      <c r="S600" s="107">
        <v>0</v>
      </c>
      <c r="T600" s="107">
        <v>0</v>
      </c>
      <c r="U600" s="106" t="s">
        <v>739</v>
      </c>
      <c r="V600" s="106" t="s">
        <v>7</v>
      </c>
      <c r="W600" s="106" t="s">
        <v>61</v>
      </c>
      <c r="X600" s="108">
        <v>460</v>
      </c>
      <c r="Y600" s="108">
        <v>677179.8</v>
      </c>
      <c r="Z600" s="108">
        <v>437517.03600000002</v>
      </c>
      <c r="AA600" s="109"/>
      <c r="AB600" s="109">
        <v>1092</v>
      </c>
      <c r="AC600" s="109"/>
      <c r="AD600" s="109"/>
      <c r="AE600" s="110" t="s">
        <v>507</v>
      </c>
      <c r="AF600" s="109"/>
      <c r="AG600" s="138" t="s">
        <v>4515</v>
      </c>
      <c r="AH600" s="138" t="s">
        <v>4631</v>
      </c>
      <c r="AI600" s="138">
        <v>37022</v>
      </c>
      <c r="AJ600" s="109">
        <v>5262600</v>
      </c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</row>
    <row r="601" spans="1:51" x14ac:dyDescent="0.25">
      <c r="A601" s="106">
        <v>771</v>
      </c>
      <c r="B601" s="106" t="s">
        <v>1315</v>
      </c>
      <c r="C601" s="106" t="s">
        <v>232</v>
      </c>
      <c r="D601" s="106"/>
      <c r="E601" s="106" t="s">
        <v>540</v>
      </c>
      <c r="F601" s="106"/>
      <c r="G601" s="106"/>
      <c r="H601" s="106" t="s">
        <v>464</v>
      </c>
      <c r="I601" s="106" t="s">
        <v>3323</v>
      </c>
      <c r="J601" s="106" t="s">
        <v>3475</v>
      </c>
      <c r="K601" s="106"/>
      <c r="L601" s="106"/>
      <c r="M601" s="106">
        <v>22000</v>
      </c>
      <c r="N601" s="106" t="s">
        <v>232</v>
      </c>
      <c r="O601" s="106">
        <v>7912.6</v>
      </c>
      <c r="P601" s="107">
        <v>162.80000000000001</v>
      </c>
      <c r="Q601" s="107">
        <v>1288171.28</v>
      </c>
      <c r="R601" s="106">
        <v>0</v>
      </c>
      <c r="S601" s="107">
        <v>0</v>
      </c>
      <c r="T601" s="107">
        <v>0</v>
      </c>
      <c r="U601" s="106" t="s">
        <v>739</v>
      </c>
      <c r="V601" s="106" t="s">
        <v>7</v>
      </c>
      <c r="W601" s="106" t="s">
        <v>61</v>
      </c>
      <c r="X601" s="108">
        <v>460</v>
      </c>
      <c r="Y601" s="108">
        <v>3639796</v>
      </c>
      <c r="Z601" s="108">
        <v>2351624.7199999997</v>
      </c>
      <c r="AA601" s="109"/>
      <c r="AB601" s="109">
        <v>1092</v>
      </c>
      <c r="AC601" s="109"/>
      <c r="AD601" s="109"/>
      <c r="AE601" s="110" t="s">
        <v>507</v>
      </c>
      <c r="AF601" s="109"/>
      <c r="AG601" s="138" t="s">
        <v>4515</v>
      </c>
      <c r="AH601" s="138" t="s">
        <v>4631</v>
      </c>
      <c r="AI601" s="138">
        <v>37083</v>
      </c>
      <c r="AJ601" s="109">
        <v>5259567</v>
      </c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</row>
    <row r="602" spans="1:51" x14ac:dyDescent="0.25">
      <c r="A602" s="106">
        <v>772</v>
      </c>
      <c r="B602" s="106" t="s">
        <v>1316</v>
      </c>
      <c r="C602" s="106" t="s">
        <v>232</v>
      </c>
      <c r="D602" s="106"/>
      <c r="E602" s="106" t="s">
        <v>540</v>
      </c>
      <c r="F602" s="106"/>
      <c r="G602" s="106"/>
      <c r="H602" s="106" t="s">
        <v>464</v>
      </c>
      <c r="I602" s="106" t="s">
        <v>3323</v>
      </c>
      <c r="J602" s="106" t="s">
        <v>3475</v>
      </c>
      <c r="K602" s="106"/>
      <c r="L602" s="106"/>
      <c r="M602" s="106">
        <v>22000</v>
      </c>
      <c r="N602" s="106" t="s">
        <v>232</v>
      </c>
      <c r="O602" s="106">
        <v>5665.62</v>
      </c>
      <c r="P602" s="107">
        <v>162.80000000000001</v>
      </c>
      <c r="Q602" s="107">
        <v>922362.94</v>
      </c>
      <c r="R602" s="106">
        <v>0</v>
      </c>
      <c r="S602" s="107">
        <v>0</v>
      </c>
      <c r="T602" s="107">
        <v>0</v>
      </c>
      <c r="U602" s="106" t="s">
        <v>739</v>
      </c>
      <c r="V602" s="106" t="s">
        <v>7</v>
      </c>
      <c r="W602" s="106" t="s">
        <v>61</v>
      </c>
      <c r="X602" s="108">
        <v>460</v>
      </c>
      <c r="Y602" s="108">
        <v>2606185.1999999997</v>
      </c>
      <c r="Z602" s="108">
        <v>1683822.2639999995</v>
      </c>
      <c r="AA602" s="109"/>
      <c r="AB602" s="109">
        <v>1092</v>
      </c>
      <c r="AC602" s="109"/>
      <c r="AD602" s="109"/>
      <c r="AE602" s="110" t="s">
        <v>507</v>
      </c>
      <c r="AF602" s="109"/>
      <c r="AG602" s="138" t="s">
        <v>4515</v>
      </c>
      <c r="AH602" s="138" t="s">
        <v>4631</v>
      </c>
      <c r="AI602" s="138">
        <v>37022</v>
      </c>
      <c r="AJ602" s="109">
        <v>5259126</v>
      </c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</row>
    <row r="603" spans="1:51" x14ac:dyDescent="0.25">
      <c r="A603" s="106">
        <v>773</v>
      </c>
      <c r="B603" s="106" t="s">
        <v>1317</v>
      </c>
      <c r="C603" s="106" t="s">
        <v>233</v>
      </c>
      <c r="D603" s="106"/>
      <c r="E603" s="106" t="s">
        <v>540</v>
      </c>
      <c r="F603" s="106"/>
      <c r="G603" s="106"/>
      <c r="H603" s="106" t="s">
        <v>464</v>
      </c>
      <c r="I603" s="106" t="s">
        <v>3324</v>
      </c>
      <c r="J603" s="106" t="s">
        <v>3674</v>
      </c>
      <c r="K603" s="106"/>
      <c r="L603" s="106"/>
      <c r="M603" s="106">
        <v>22000</v>
      </c>
      <c r="N603" s="106" t="s">
        <v>233</v>
      </c>
      <c r="O603" s="106">
        <v>5885</v>
      </c>
      <c r="P603" s="107">
        <v>873.4</v>
      </c>
      <c r="Q603" s="107">
        <v>5139959</v>
      </c>
      <c r="R603" s="106">
        <v>0</v>
      </c>
      <c r="S603" s="107">
        <v>0</v>
      </c>
      <c r="T603" s="107">
        <v>0</v>
      </c>
      <c r="U603" s="106" t="s">
        <v>739</v>
      </c>
      <c r="V603" s="106" t="s">
        <v>7</v>
      </c>
      <c r="W603" s="106" t="s">
        <v>61</v>
      </c>
      <c r="X603" s="108">
        <v>1643</v>
      </c>
      <c r="Y603" s="108">
        <v>9669055</v>
      </c>
      <c r="Z603" s="108">
        <v>4529096</v>
      </c>
      <c r="AA603" s="109"/>
      <c r="AB603" s="109">
        <v>1101</v>
      </c>
      <c r="AC603" s="109"/>
      <c r="AD603" s="109"/>
      <c r="AE603" s="110" t="s">
        <v>507</v>
      </c>
      <c r="AF603" s="109"/>
      <c r="AG603" s="138" t="s">
        <v>4641</v>
      </c>
      <c r="AH603" s="138" t="s">
        <v>4642</v>
      </c>
      <c r="AI603" s="138" t="s">
        <v>4643</v>
      </c>
      <c r="AJ603" s="109">
        <v>5267133</v>
      </c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</row>
    <row r="604" spans="1:51" x14ac:dyDescent="0.25">
      <c r="A604" s="106">
        <v>774</v>
      </c>
      <c r="B604" s="106" t="s">
        <v>1318</v>
      </c>
      <c r="C604" s="106" t="s">
        <v>233</v>
      </c>
      <c r="D604" s="106"/>
      <c r="E604" s="106" t="s">
        <v>540</v>
      </c>
      <c r="F604" s="106"/>
      <c r="G604" s="106"/>
      <c r="H604" s="106" t="s">
        <v>464</v>
      </c>
      <c r="I604" s="106" t="s">
        <v>3324</v>
      </c>
      <c r="J604" s="106" t="s">
        <v>3674</v>
      </c>
      <c r="K604" s="106"/>
      <c r="L604" s="106"/>
      <c r="M604" s="106">
        <v>22000</v>
      </c>
      <c r="N604" s="106" t="s">
        <v>233</v>
      </c>
      <c r="O604" s="106">
        <v>247.05</v>
      </c>
      <c r="P604" s="107">
        <v>873.4</v>
      </c>
      <c r="Q604" s="107">
        <v>215773.47</v>
      </c>
      <c r="R604" s="106">
        <v>0</v>
      </c>
      <c r="S604" s="107">
        <v>0</v>
      </c>
      <c r="T604" s="107">
        <v>0</v>
      </c>
      <c r="U604" s="106" t="s">
        <v>767</v>
      </c>
      <c r="V604" s="106" t="s">
        <v>7</v>
      </c>
      <c r="W604" s="106" t="s">
        <v>65</v>
      </c>
      <c r="X604" s="108">
        <v>1643</v>
      </c>
      <c r="Y604" s="108">
        <v>405903.15</v>
      </c>
      <c r="Z604" s="108">
        <v>190129.68000000002</v>
      </c>
      <c r="AA604" s="109"/>
      <c r="AB604" s="109">
        <v>1101</v>
      </c>
      <c r="AC604" s="109"/>
      <c r="AD604" s="109"/>
      <c r="AE604" s="110" t="s">
        <v>516</v>
      </c>
      <c r="AF604" s="109"/>
      <c r="AG604" s="138" t="s">
        <v>4641</v>
      </c>
      <c r="AH604" s="138" t="s">
        <v>4642</v>
      </c>
      <c r="AI604" s="138" t="s">
        <v>4643</v>
      </c>
      <c r="AJ604" s="109">
        <v>5267133</v>
      </c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</row>
    <row r="605" spans="1:51" x14ac:dyDescent="0.25">
      <c r="A605" s="106">
        <v>775</v>
      </c>
      <c r="B605" s="106" t="s">
        <v>1319</v>
      </c>
      <c r="C605" s="106" t="s">
        <v>233</v>
      </c>
      <c r="D605" s="106"/>
      <c r="E605" s="106" t="s">
        <v>540</v>
      </c>
      <c r="F605" s="106"/>
      <c r="G605" s="106"/>
      <c r="H605" s="106" t="s">
        <v>464</v>
      </c>
      <c r="I605" s="106" t="s">
        <v>3324</v>
      </c>
      <c r="J605" s="106" t="s">
        <v>3674</v>
      </c>
      <c r="K605" s="106"/>
      <c r="L605" s="106"/>
      <c r="M605" s="106">
        <v>22000</v>
      </c>
      <c r="N605" s="106" t="s">
        <v>233</v>
      </c>
      <c r="O605" s="106">
        <v>3226.17</v>
      </c>
      <c r="P605" s="107">
        <v>873.4</v>
      </c>
      <c r="Q605" s="107">
        <v>2817736.88</v>
      </c>
      <c r="R605" s="106">
        <v>0</v>
      </c>
      <c r="S605" s="107">
        <v>0</v>
      </c>
      <c r="T605" s="107">
        <v>0</v>
      </c>
      <c r="U605" s="106" t="s">
        <v>767</v>
      </c>
      <c r="V605" s="106" t="s">
        <v>7</v>
      </c>
      <c r="W605" s="106" t="s">
        <v>65</v>
      </c>
      <c r="X605" s="108">
        <v>1643</v>
      </c>
      <c r="Y605" s="108">
        <v>5300597.3100000005</v>
      </c>
      <c r="Z605" s="108">
        <v>2482860.4320000005</v>
      </c>
      <c r="AA605" s="109"/>
      <c r="AB605" s="109">
        <v>1101</v>
      </c>
      <c r="AC605" s="109"/>
      <c r="AD605" s="109"/>
      <c r="AE605" s="110" t="s">
        <v>516</v>
      </c>
      <c r="AF605" s="109"/>
      <c r="AG605" s="138" t="s">
        <v>4641</v>
      </c>
      <c r="AH605" s="138" t="s">
        <v>4642</v>
      </c>
      <c r="AI605" s="138" t="s">
        <v>4643</v>
      </c>
      <c r="AJ605" s="109">
        <v>5267133</v>
      </c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</row>
    <row r="606" spans="1:51" x14ac:dyDescent="0.25">
      <c r="A606" s="106">
        <v>776</v>
      </c>
      <c r="B606" s="106" t="s">
        <v>1320</v>
      </c>
      <c r="C606" s="106" t="s">
        <v>233</v>
      </c>
      <c r="D606" s="106"/>
      <c r="E606" s="106" t="s">
        <v>540</v>
      </c>
      <c r="F606" s="106"/>
      <c r="G606" s="106"/>
      <c r="H606" s="106" t="s">
        <v>464</v>
      </c>
      <c r="I606" s="106" t="s">
        <v>3324</v>
      </c>
      <c r="J606" s="106" t="s">
        <v>3675</v>
      </c>
      <c r="K606" s="106"/>
      <c r="L606" s="106"/>
      <c r="M606" s="106">
        <v>22000</v>
      </c>
      <c r="N606" s="106" t="s">
        <v>233</v>
      </c>
      <c r="O606" s="106">
        <v>4369.8599999999997</v>
      </c>
      <c r="P606" s="107">
        <v>873.4</v>
      </c>
      <c r="Q606" s="107">
        <v>3816635.72</v>
      </c>
      <c r="R606" s="106">
        <v>0</v>
      </c>
      <c r="S606" s="107">
        <v>0</v>
      </c>
      <c r="T606" s="107">
        <v>0</v>
      </c>
      <c r="U606" s="106" t="s">
        <v>767</v>
      </c>
      <c r="V606" s="106" t="s">
        <v>7</v>
      </c>
      <c r="W606" s="106" t="s">
        <v>65</v>
      </c>
      <c r="X606" s="108">
        <v>1643</v>
      </c>
      <c r="Y606" s="108">
        <v>7179679.9799999995</v>
      </c>
      <c r="Z606" s="108">
        <v>3363044.2560000001</v>
      </c>
      <c r="AA606" s="109"/>
      <c r="AB606" s="109">
        <v>1101</v>
      </c>
      <c r="AC606" s="109"/>
      <c r="AD606" s="109"/>
      <c r="AE606" s="110" t="s">
        <v>516</v>
      </c>
      <c r="AF606" s="109"/>
      <c r="AG606" s="138" t="s">
        <v>4641</v>
      </c>
      <c r="AH606" s="138" t="s">
        <v>4642</v>
      </c>
      <c r="AI606" s="138" t="s">
        <v>4643</v>
      </c>
      <c r="AJ606" s="109">
        <v>5267133</v>
      </c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</row>
    <row r="607" spans="1:51" x14ac:dyDescent="0.25">
      <c r="A607" s="106">
        <v>777</v>
      </c>
      <c r="B607" s="106" t="s">
        <v>1321</v>
      </c>
      <c r="C607" s="106" t="s">
        <v>233</v>
      </c>
      <c r="D607" s="106"/>
      <c r="E607" s="106" t="s">
        <v>540</v>
      </c>
      <c r="F607" s="106"/>
      <c r="G607" s="106"/>
      <c r="H607" s="106" t="s">
        <v>464</v>
      </c>
      <c r="I607" s="106" t="s">
        <v>3323</v>
      </c>
      <c r="J607" s="106" t="s">
        <v>3676</v>
      </c>
      <c r="K607" s="106"/>
      <c r="L607" s="106"/>
      <c r="M607" s="106">
        <v>22000</v>
      </c>
      <c r="N607" s="106" t="s">
        <v>233</v>
      </c>
      <c r="O607" s="106">
        <v>87.51</v>
      </c>
      <c r="P607" s="107">
        <v>873.4</v>
      </c>
      <c r="Q607" s="107">
        <v>76431.23</v>
      </c>
      <c r="R607" s="106">
        <v>0</v>
      </c>
      <c r="S607" s="107">
        <v>0</v>
      </c>
      <c r="T607" s="107">
        <v>0</v>
      </c>
      <c r="U607" s="106" t="s">
        <v>767</v>
      </c>
      <c r="V607" s="106" t="s">
        <v>7</v>
      </c>
      <c r="W607" s="106" t="s">
        <v>65</v>
      </c>
      <c r="X607" s="108">
        <v>1643</v>
      </c>
      <c r="Y607" s="108">
        <v>143778.93000000002</v>
      </c>
      <c r="Z607" s="108">
        <v>67347.696000000025</v>
      </c>
      <c r="AA607" s="109"/>
      <c r="AB607" s="109">
        <v>1101</v>
      </c>
      <c r="AC607" s="109"/>
      <c r="AD607" s="109"/>
      <c r="AE607" s="110" t="s">
        <v>516</v>
      </c>
      <c r="AF607" s="109"/>
      <c r="AG607" s="138" t="s">
        <v>4641</v>
      </c>
      <c r="AH607" s="138" t="s">
        <v>4642</v>
      </c>
      <c r="AI607" s="138" t="s">
        <v>4643</v>
      </c>
      <c r="AJ607" s="109">
        <v>5267133</v>
      </c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</row>
    <row r="608" spans="1:51" x14ac:dyDescent="0.25">
      <c r="A608" s="106">
        <v>778</v>
      </c>
      <c r="B608" s="106" t="s">
        <v>1322</v>
      </c>
      <c r="C608" s="106" t="s">
        <v>233</v>
      </c>
      <c r="D608" s="106"/>
      <c r="E608" s="106" t="s">
        <v>540</v>
      </c>
      <c r="F608" s="106"/>
      <c r="G608" s="106"/>
      <c r="H608" s="106" t="s">
        <v>464</v>
      </c>
      <c r="I608" s="106" t="s">
        <v>3324</v>
      </c>
      <c r="J608" s="106" t="s">
        <v>3676</v>
      </c>
      <c r="K608" s="106"/>
      <c r="L608" s="106"/>
      <c r="M608" s="106">
        <v>22000</v>
      </c>
      <c r="N608" s="106" t="s">
        <v>233</v>
      </c>
      <c r="O608" s="106">
        <v>713.1</v>
      </c>
      <c r="P608" s="107">
        <v>873.4</v>
      </c>
      <c r="Q608" s="107">
        <v>622821.54</v>
      </c>
      <c r="R608" s="106">
        <v>0</v>
      </c>
      <c r="S608" s="107">
        <v>0</v>
      </c>
      <c r="T608" s="107">
        <v>0</v>
      </c>
      <c r="U608" s="106" t="s">
        <v>767</v>
      </c>
      <c r="V608" s="106" t="s">
        <v>7</v>
      </c>
      <c r="W608" s="106" t="s">
        <v>65</v>
      </c>
      <c r="X608" s="108">
        <v>1643</v>
      </c>
      <c r="Y608" s="108">
        <v>1171623.3</v>
      </c>
      <c r="Z608" s="108">
        <v>548801.76</v>
      </c>
      <c r="AA608" s="109"/>
      <c r="AB608" s="109">
        <v>1101</v>
      </c>
      <c r="AC608" s="109"/>
      <c r="AD608" s="109"/>
      <c r="AE608" s="110" t="s">
        <v>516</v>
      </c>
      <c r="AF608" s="109"/>
      <c r="AG608" s="138" t="s">
        <v>4641</v>
      </c>
      <c r="AH608" s="138" t="s">
        <v>4642</v>
      </c>
      <c r="AI608" s="138" t="s">
        <v>4643</v>
      </c>
      <c r="AJ608" s="109">
        <v>5267133</v>
      </c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</row>
    <row r="609" spans="1:51" x14ac:dyDescent="0.25">
      <c r="A609" s="106">
        <v>779</v>
      </c>
      <c r="B609" s="106" t="s">
        <v>1323</v>
      </c>
      <c r="C609" s="106" t="s">
        <v>233</v>
      </c>
      <c r="D609" s="106"/>
      <c r="E609" s="106" t="s">
        <v>540</v>
      </c>
      <c r="F609" s="106"/>
      <c r="G609" s="106"/>
      <c r="H609" s="106" t="s">
        <v>464</v>
      </c>
      <c r="I609" s="106" t="s">
        <v>3324</v>
      </c>
      <c r="J609" s="106" t="s">
        <v>3675</v>
      </c>
      <c r="K609" s="106"/>
      <c r="L609" s="106"/>
      <c r="M609" s="106">
        <v>22000</v>
      </c>
      <c r="N609" s="106" t="s">
        <v>233</v>
      </c>
      <c r="O609" s="106">
        <v>1367.87</v>
      </c>
      <c r="P609" s="107">
        <v>873.4</v>
      </c>
      <c r="Q609" s="107">
        <v>1194697.6599999999</v>
      </c>
      <c r="R609" s="106">
        <v>0</v>
      </c>
      <c r="S609" s="107">
        <v>0</v>
      </c>
      <c r="T609" s="107">
        <v>0</v>
      </c>
      <c r="U609" s="106" t="s">
        <v>767</v>
      </c>
      <c r="V609" s="106" t="s">
        <v>7</v>
      </c>
      <c r="W609" s="106" t="s">
        <v>65</v>
      </c>
      <c r="X609" s="108">
        <v>1643</v>
      </c>
      <c r="Y609" s="108">
        <v>2247410.4099999997</v>
      </c>
      <c r="Z609" s="108">
        <v>1052712.7519999999</v>
      </c>
      <c r="AA609" s="109"/>
      <c r="AB609" s="109">
        <v>1101</v>
      </c>
      <c r="AC609" s="109"/>
      <c r="AD609" s="109"/>
      <c r="AE609" s="110" t="s">
        <v>516</v>
      </c>
      <c r="AF609" s="109"/>
      <c r="AG609" s="138" t="s">
        <v>4641</v>
      </c>
      <c r="AH609" s="138" t="s">
        <v>4642</v>
      </c>
      <c r="AI609" s="138" t="s">
        <v>4643</v>
      </c>
      <c r="AJ609" s="109">
        <v>5267133</v>
      </c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</row>
    <row r="610" spans="1:51" x14ac:dyDescent="0.25">
      <c r="A610" s="106">
        <v>780</v>
      </c>
      <c r="B610" s="106" t="s">
        <v>1324</v>
      </c>
      <c r="C610" s="106" t="s">
        <v>233</v>
      </c>
      <c r="D610" s="106"/>
      <c r="E610" s="106" t="s">
        <v>540</v>
      </c>
      <c r="F610" s="106"/>
      <c r="G610" s="106"/>
      <c r="H610" s="106" t="s">
        <v>464</v>
      </c>
      <c r="I610" s="106" t="s">
        <v>3324</v>
      </c>
      <c r="J610" s="106" t="s">
        <v>3675</v>
      </c>
      <c r="K610" s="106"/>
      <c r="L610" s="106"/>
      <c r="M610" s="106">
        <v>22000</v>
      </c>
      <c r="N610" s="106" t="s">
        <v>233</v>
      </c>
      <c r="O610" s="106">
        <v>1477.6</v>
      </c>
      <c r="P610" s="107">
        <v>873.4</v>
      </c>
      <c r="Q610" s="107">
        <v>1290535.8400000001</v>
      </c>
      <c r="R610" s="106">
        <v>0</v>
      </c>
      <c r="S610" s="107">
        <v>0</v>
      </c>
      <c r="T610" s="107">
        <v>0</v>
      </c>
      <c r="U610" s="106" t="s">
        <v>767</v>
      </c>
      <c r="V610" s="106" t="s">
        <v>7</v>
      </c>
      <c r="W610" s="106" t="s">
        <v>65</v>
      </c>
      <c r="X610" s="108">
        <v>1643</v>
      </c>
      <c r="Y610" s="108">
        <v>2427696.7999999998</v>
      </c>
      <c r="Z610" s="108">
        <v>1137160.96</v>
      </c>
      <c r="AA610" s="109"/>
      <c r="AB610" s="109">
        <v>1101</v>
      </c>
      <c r="AC610" s="109"/>
      <c r="AD610" s="109"/>
      <c r="AE610" s="110" t="s">
        <v>516</v>
      </c>
      <c r="AF610" s="109"/>
      <c r="AG610" s="138" t="s">
        <v>4641</v>
      </c>
      <c r="AH610" s="138" t="s">
        <v>4642</v>
      </c>
      <c r="AI610" s="138" t="s">
        <v>4643</v>
      </c>
      <c r="AJ610" s="109">
        <v>5267133</v>
      </c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</row>
    <row r="611" spans="1:51" x14ac:dyDescent="0.25">
      <c r="A611" s="106">
        <v>781</v>
      </c>
      <c r="B611" s="106" t="s">
        <v>1325</v>
      </c>
      <c r="C611" s="106" t="s">
        <v>233</v>
      </c>
      <c r="D611" s="106"/>
      <c r="E611" s="106" t="s">
        <v>540</v>
      </c>
      <c r="F611" s="106"/>
      <c r="G611" s="106"/>
      <c r="H611" s="106" t="s">
        <v>464</v>
      </c>
      <c r="I611" s="106" t="s">
        <v>3324</v>
      </c>
      <c r="J611" s="106" t="s">
        <v>3677</v>
      </c>
      <c r="K611" s="106"/>
      <c r="L611" s="106"/>
      <c r="M611" s="106">
        <v>22000</v>
      </c>
      <c r="N611" s="106" t="s">
        <v>233</v>
      </c>
      <c r="O611" s="106">
        <v>164.53</v>
      </c>
      <c r="P611" s="107">
        <v>873.4</v>
      </c>
      <c r="Q611" s="107">
        <v>143700.5</v>
      </c>
      <c r="R611" s="106">
        <v>0</v>
      </c>
      <c r="S611" s="107">
        <v>0</v>
      </c>
      <c r="T611" s="107">
        <v>0</v>
      </c>
      <c r="U611" s="106" t="s">
        <v>767</v>
      </c>
      <c r="V611" s="106" t="s">
        <v>7</v>
      </c>
      <c r="W611" s="106" t="s">
        <v>65</v>
      </c>
      <c r="X611" s="108">
        <v>1643</v>
      </c>
      <c r="Y611" s="108">
        <v>270322.78999999998</v>
      </c>
      <c r="Z611" s="108">
        <v>126622.28799999997</v>
      </c>
      <c r="AA611" s="109"/>
      <c r="AB611" s="109">
        <v>1101</v>
      </c>
      <c r="AC611" s="109"/>
      <c r="AD611" s="109"/>
      <c r="AE611" s="110" t="s">
        <v>516</v>
      </c>
      <c r="AF611" s="109"/>
      <c r="AG611" s="138" t="s">
        <v>4641</v>
      </c>
      <c r="AH611" s="138" t="s">
        <v>4642</v>
      </c>
      <c r="AI611" s="138" t="s">
        <v>4643</v>
      </c>
      <c r="AJ611" s="109">
        <v>5267133</v>
      </c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</row>
    <row r="612" spans="1:51" x14ac:dyDescent="0.25">
      <c r="A612" s="106">
        <v>782</v>
      </c>
      <c r="B612" s="106" t="s">
        <v>1326</v>
      </c>
      <c r="C612" s="106" t="s">
        <v>233</v>
      </c>
      <c r="D612" s="106"/>
      <c r="E612" s="106" t="s">
        <v>540</v>
      </c>
      <c r="F612" s="106"/>
      <c r="G612" s="106"/>
      <c r="H612" s="106" t="s">
        <v>464</v>
      </c>
      <c r="I612" s="106" t="s">
        <v>3324</v>
      </c>
      <c r="J612" s="106" t="s">
        <v>3678</v>
      </c>
      <c r="K612" s="106"/>
      <c r="L612" s="106"/>
      <c r="M612" s="106">
        <v>22000</v>
      </c>
      <c r="N612" s="106" t="s">
        <v>233</v>
      </c>
      <c r="O612" s="106">
        <v>489.75</v>
      </c>
      <c r="P612" s="107">
        <v>873.4</v>
      </c>
      <c r="Q612" s="107">
        <v>427747.65</v>
      </c>
      <c r="R612" s="106">
        <v>0</v>
      </c>
      <c r="S612" s="107">
        <v>0</v>
      </c>
      <c r="T612" s="107">
        <v>0</v>
      </c>
      <c r="U612" s="106" t="s">
        <v>767</v>
      </c>
      <c r="V612" s="106" t="s">
        <v>7</v>
      </c>
      <c r="W612" s="106" t="s">
        <v>65</v>
      </c>
      <c r="X612" s="108">
        <v>1643</v>
      </c>
      <c r="Y612" s="108">
        <v>804659.25</v>
      </c>
      <c r="Z612" s="108">
        <v>376911.60000000003</v>
      </c>
      <c r="AA612" s="109"/>
      <c r="AB612" s="109">
        <v>1101</v>
      </c>
      <c r="AC612" s="109"/>
      <c r="AD612" s="109"/>
      <c r="AE612" s="110" t="s">
        <v>516</v>
      </c>
      <c r="AF612" s="109"/>
      <c r="AG612" s="138" t="s">
        <v>4641</v>
      </c>
      <c r="AH612" s="138" t="s">
        <v>4642</v>
      </c>
      <c r="AI612" s="138" t="s">
        <v>4643</v>
      </c>
      <c r="AJ612" s="109">
        <v>5267133</v>
      </c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</row>
    <row r="613" spans="1:51" x14ac:dyDescent="0.25">
      <c r="A613" s="106">
        <v>783</v>
      </c>
      <c r="B613" s="106" t="s">
        <v>1327</v>
      </c>
      <c r="C613" s="106" t="s">
        <v>233</v>
      </c>
      <c r="D613" s="106"/>
      <c r="E613" s="106" t="s">
        <v>540</v>
      </c>
      <c r="F613" s="106"/>
      <c r="G613" s="106"/>
      <c r="H613" s="106" t="s">
        <v>464</v>
      </c>
      <c r="I613" s="106" t="s">
        <v>3324</v>
      </c>
      <c r="J613" s="106" t="s">
        <v>3678</v>
      </c>
      <c r="K613" s="106"/>
      <c r="L613" s="106"/>
      <c r="M613" s="106">
        <v>22000</v>
      </c>
      <c r="N613" s="106" t="s">
        <v>233</v>
      </c>
      <c r="O613" s="106">
        <v>1768.79</v>
      </c>
      <c r="P613" s="107">
        <v>873.4</v>
      </c>
      <c r="Q613" s="107">
        <v>1544861.19</v>
      </c>
      <c r="R613" s="106">
        <v>0</v>
      </c>
      <c r="S613" s="107">
        <v>0</v>
      </c>
      <c r="T613" s="107">
        <v>0</v>
      </c>
      <c r="U613" s="106" t="s">
        <v>767</v>
      </c>
      <c r="V613" s="106" t="s">
        <v>7</v>
      </c>
      <c r="W613" s="106" t="s">
        <v>65</v>
      </c>
      <c r="X613" s="108">
        <v>1643</v>
      </c>
      <c r="Y613" s="108">
        <v>2906121.9699999997</v>
      </c>
      <c r="Z613" s="108">
        <v>1361260.7839999998</v>
      </c>
      <c r="AA613" s="109"/>
      <c r="AB613" s="109">
        <v>1101</v>
      </c>
      <c r="AC613" s="109"/>
      <c r="AD613" s="109"/>
      <c r="AE613" s="110" t="s">
        <v>516</v>
      </c>
      <c r="AF613" s="109"/>
      <c r="AG613" s="138" t="s">
        <v>4641</v>
      </c>
      <c r="AH613" s="138" t="s">
        <v>4642</v>
      </c>
      <c r="AI613" s="138" t="s">
        <v>4643</v>
      </c>
      <c r="AJ613" s="109">
        <v>5267133</v>
      </c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</row>
    <row r="614" spans="1:51" x14ac:dyDescent="0.25">
      <c r="A614" s="106">
        <v>784</v>
      </c>
      <c r="B614" s="106" t="s">
        <v>1328</v>
      </c>
      <c r="C614" s="106" t="s">
        <v>233</v>
      </c>
      <c r="D614" s="106"/>
      <c r="E614" s="106" t="s">
        <v>540</v>
      </c>
      <c r="F614" s="106"/>
      <c r="G614" s="106"/>
      <c r="H614" s="106" t="s">
        <v>464</v>
      </c>
      <c r="I614" s="106" t="s">
        <v>3324</v>
      </c>
      <c r="J614" s="106" t="s">
        <v>3678</v>
      </c>
      <c r="K614" s="106"/>
      <c r="L614" s="106"/>
      <c r="M614" s="106">
        <v>22000</v>
      </c>
      <c r="N614" s="106" t="s">
        <v>233</v>
      </c>
      <c r="O614" s="106">
        <v>1182.3800000000001</v>
      </c>
      <c r="P614" s="107">
        <v>873.4</v>
      </c>
      <c r="Q614" s="107">
        <v>1032690.69</v>
      </c>
      <c r="R614" s="106">
        <v>0</v>
      </c>
      <c r="S614" s="107">
        <v>0</v>
      </c>
      <c r="T614" s="107">
        <v>0</v>
      </c>
      <c r="U614" s="106" t="s">
        <v>767</v>
      </c>
      <c r="V614" s="106" t="s">
        <v>7</v>
      </c>
      <c r="W614" s="106" t="s">
        <v>65</v>
      </c>
      <c r="X614" s="108">
        <v>1643</v>
      </c>
      <c r="Y614" s="108">
        <v>1942650.34</v>
      </c>
      <c r="Z614" s="108">
        <v>909959.64800000004</v>
      </c>
      <c r="AA614" s="109"/>
      <c r="AB614" s="109">
        <v>1101</v>
      </c>
      <c r="AC614" s="109"/>
      <c r="AD614" s="109"/>
      <c r="AE614" s="110" t="s">
        <v>516</v>
      </c>
      <c r="AF614" s="109"/>
      <c r="AG614" s="138" t="s">
        <v>4641</v>
      </c>
      <c r="AH614" s="138" t="s">
        <v>4642</v>
      </c>
      <c r="AI614" s="138" t="s">
        <v>4643</v>
      </c>
      <c r="AJ614" s="109">
        <v>5267133</v>
      </c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</row>
    <row r="615" spans="1:51" x14ac:dyDescent="0.25">
      <c r="A615" s="106">
        <v>785</v>
      </c>
      <c r="B615" s="106" t="s">
        <v>1329</v>
      </c>
      <c r="C615" s="106" t="s">
        <v>233</v>
      </c>
      <c r="D615" s="106"/>
      <c r="E615" s="106" t="s">
        <v>540</v>
      </c>
      <c r="F615" s="106"/>
      <c r="G615" s="106"/>
      <c r="H615" s="106" t="s">
        <v>464</v>
      </c>
      <c r="I615" s="106" t="s">
        <v>3324</v>
      </c>
      <c r="J615" s="106" t="s">
        <v>3679</v>
      </c>
      <c r="K615" s="106"/>
      <c r="L615" s="106"/>
      <c r="M615" s="106">
        <v>22000</v>
      </c>
      <c r="N615" s="106" t="s">
        <v>233</v>
      </c>
      <c r="O615" s="106">
        <v>1305.69</v>
      </c>
      <c r="P615" s="107">
        <v>873.4</v>
      </c>
      <c r="Q615" s="107">
        <v>1140389.6499999999</v>
      </c>
      <c r="R615" s="106">
        <v>0</v>
      </c>
      <c r="S615" s="107">
        <v>0</v>
      </c>
      <c r="T615" s="107">
        <v>0</v>
      </c>
      <c r="U615" s="106" t="s">
        <v>749</v>
      </c>
      <c r="V615" s="106" t="s">
        <v>7</v>
      </c>
      <c r="W615" s="106" t="s">
        <v>64</v>
      </c>
      <c r="X615" s="108">
        <v>1643</v>
      </c>
      <c r="Y615" s="108">
        <v>2145248.67</v>
      </c>
      <c r="Z615" s="108">
        <v>1004859.024</v>
      </c>
      <c r="AA615" s="109"/>
      <c r="AB615" s="109">
        <v>1101</v>
      </c>
      <c r="AC615" s="109"/>
      <c r="AD615" s="109"/>
      <c r="AE615" s="110" t="s">
        <v>510</v>
      </c>
      <c r="AF615" s="109"/>
      <c r="AG615" s="138" t="s">
        <v>4641</v>
      </c>
      <c r="AH615" s="138" t="s">
        <v>4642</v>
      </c>
      <c r="AI615" s="138" t="s">
        <v>4643</v>
      </c>
      <c r="AJ615" s="109">
        <v>5267133</v>
      </c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</row>
    <row r="616" spans="1:51" x14ac:dyDescent="0.25">
      <c r="A616" s="106">
        <v>786</v>
      </c>
      <c r="B616" s="106" t="s">
        <v>1330</v>
      </c>
      <c r="C616" s="106" t="s">
        <v>233</v>
      </c>
      <c r="D616" s="106"/>
      <c r="E616" s="106" t="s">
        <v>540</v>
      </c>
      <c r="F616" s="106"/>
      <c r="G616" s="106"/>
      <c r="H616" s="106" t="s">
        <v>464</v>
      </c>
      <c r="I616" s="106" t="s">
        <v>3324</v>
      </c>
      <c r="J616" s="106" t="s">
        <v>3677</v>
      </c>
      <c r="K616" s="106"/>
      <c r="L616" s="106"/>
      <c r="M616" s="106">
        <v>22000</v>
      </c>
      <c r="N616" s="106" t="s">
        <v>233</v>
      </c>
      <c r="O616" s="106">
        <v>4720.55</v>
      </c>
      <c r="P616" s="107">
        <v>873.4</v>
      </c>
      <c r="Q616" s="107">
        <v>4122928.37</v>
      </c>
      <c r="R616" s="106">
        <v>0</v>
      </c>
      <c r="S616" s="107">
        <v>0</v>
      </c>
      <c r="T616" s="107">
        <v>0</v>
      </c>
      <c r="U616" s="106" t="s">
        <v>749</v>
      </c>
      <c r="V616" s="106" t="s">
        <v>7</v>
      </c>
      <c r="W616" s="106" t="s">
        <v>64</v>
      </c>
      <c r="X616" s="108">
        <v>1643</v>
      </c>
      <c r="Y616" s="108">
        <v>7755863.6500000004</v>
      </c>
      <c r="Z616" s="108">
        <v>3632935.2800000003</v>
      </c>
      <c r="AA616" s="109"/>
      <c r="AB616" s="109">
        <v>1101</v>
      </c>
      <c r="AC616" s="109"/>
      <c r="AD616" s="109"/>
      <c r="AE616" s="110" t="s">
        <v>510</v>
      </c>
      <c r="AF616" s="109"/>
      <c r="AG616" s="138" t="s">
        <v>4641</v>
      </c>
      <c r="AH616" s="138" t="s">
        <v>4642</v>
      </c>
      <c r="AI616" s="138" t="s">
        <v>4643</v>
      </c>
      <c r="AJ616" s="109">
        <v>5267133</v>
      </c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</row>
    <row r="617" spans="1:51" x14ac:dyDescent="0.25">
      <c r="A617" s="106">
        <v>787</v>
      </c>
      <c r="B617" s="106" t="s">
        <v>1331</v>
      </c>
      <c r="C617" s="106" t="s">
        <v>233</v>
      </c>
      <c r="D617" s="106"/>
      <c r="E617" s="106" t="s">
        <v>540</v>
      </c>
      <c r="F617" s="106"/>
      <c r="G617" s="106"/>
      <c r="H617" s="106" t="s">
        <v>464</v>
      </c>
      <c r="I617" s="106" t="s">
        <v>3324</v>
      </c>
      <c r="J617" s="106" t="s">
        <v>3674</v>
      </c>
      <c r="K617" s="106"/>
      <c r="L617" s="106"/>
      <c r="M617" s="106">
        <v>22000</v>
      </c>
      <c r="N617" s="106" t="s">
        <v>233</v>
      </c>
      <c r="O617" s="106">
        <v>706.7</v>
      </c>
      <c r="P617" s="107">
        <v>873.4</v>
      </c>
      <c r="Q617" s="107">
        <v>617231.78</v>
      </c>
      <c r="R617" s="106">
        <v>0</v>
      </c>
      <c r="S617" s="107">
        <v>0</v>
      </c>
      <c r="T617" s="107">
        <v>0</v>
      </c>
      <c r="U617" s="106" t="s">
        <v>749</v>
      </c>
      <c r="V617" s="106" t="s">
        <v>7</v>
      </c>
      <c r="W617" s="106" t="s">
        <v>64</v>
      </c>
      <c r="X617" s="108">
        <v>1643</v>
      </c>
      <c r="Y617" s="108">
        <v>1161108.1000000001</v>
      </c>
      <c r="Z617" s="108">
        <v>543876.32000000007</v>
      </c>
      <c r="AA617" s="109"/>
      <c r="AB617" s="109">
        <v>1101</v>
      </c>
      <c r="AC617" s="109"/>
      <c r="AD617" s="109"/>
      <c r="AE617" s="110" t="s">
        <v>510</v>
      </c>
      <c r="AF617" s="109"/>
      <c r="AG617" s="138" t="s">
        <v>4641</v>
      </c>
      <c r="AH617" s="138" t="s">
        <v>4642</v>
      </c>
      <c r="AI617" s="138" t="s">
        <v>4643</v>
      </c>
      <c r="AJ617" s="109">
        <v>5267133</v>
      </c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</row>
    <row r="618" spans="1:51" x14ac:dyDescent="0.25">
      <c r="A618" s="106">
        <v>788</v>
      </c>
      <c r="B618" s="106" t="s">
        <v>1332</v>
      </c>
      <c r="C618" s="106" t="s">
        <v>233</v>
      </c>
      <c r="D618" s="106"/>
      <c r="E618" s="106" t="s">
        <v>540</v>
      </c>
      <c r="F618" s="106"/>
      <c r="G618" s="106"/>
      <c r="H618" s="106" t="s">
        <v>464</v>
      </c>
      <c r="I618" s="106" t="s">
        <v>3324</v>
      </c>
      <c r="J618" s="106" t="s">
        <v>3680</v>
      </c>
      <c r="K618" s="106"/>
      <c r="L618" s="106"/>
      <c r="M618" s="106">
        <v>22000</v>
      </c>
      <c r="N618" s="106" t="s">
        <v>233</v>
      </c>
      <c r="O618" s="106">
        <v>120</v>
      </c>
      <c r="P618" s="107">
        <v>873.4</v>
      </c>
      <c r="Q618" s="107">
        <v>104808</v>
      </c>
      <c r="R618" s="106">
        <v>0</v>
      </c>
      <c r="S618" s="107">
        <v>0</v>
      </c>
      <c r="T618" s="107">
        <v>0</v>
      </c>
      <c r="U618" s="106" t="s">
        <v>749</v>
      </c>
      <c r="V618" s="106" t="s">
        <v>7</v>
      </c>
      <c r="W618" s="106" t="s">
        <v>64</v>
      </c>
      <c r="X618" s="108">
        <v>1643</v>
      </c>
      <c r="Y618" s="108">
        <v>197160</v>
      </c>
      <c r="Z618" s="108">
        <v>92352</v>
      </c>
      <c r="AA618" s="109"/>
      <c r="AB618" s="109">
        <v>1101</v>
      </c>
      <c r="AC618" s="109"/>
      <c r="AD618" s="109"/>
      <c r="AE618" s="110" t="s">
        <v>510</v>
      </c>
      <c r="AF618" s="109"/>
      <c r="AG618" s="138" t="s">
        <v>4641</v>
      </c>
      <c r="AH618" s="138" t="s">
        <v>4642</v>
      </c>
      <c r="AI618" s="138" t="s">
        <v>4643</v>
      </c>
      <c r="AJ618" s="109">
        <v>5267133</v>
      </c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</row>
    <row r="619" spans="1:51" x14ac:dyDescent="0.25">
      <c r="A619" s="106">
        <v>789</v>
      </c>
      <c r="B619" s="106" t="s">
        <v>1333</v>
      </c>
      <c r="C619" s="106" t="s">
        <v>233</v>
      </c>
      <c r="D619" s="106"/>
      <c r="E619" s="106" t="s">
        <v>540</v>
      </c>
      <c r="F619" s="106"/>
      <c r="G619" s="106"/>
      <c r="H619" s="106" t="s">
        <v>464</v>
      </c>
      <c r="I619" s="106" t="s">
        <v>3324</v>
      </c>
      <c r="J619" s="106" t="s">
        <v>3680</v>
      </c>
      <c r="K619" s="106"/>
      <c r="L619" s="106"/>
      <c r="M619" s="106">
        <v>22000</v>
      </c>
      <c r="N619" s="106" t="s">
        <v>233</v>
      </c>
      <c r="O619" s="106">
        <v>158.41</v>
      </c>
      <c r="P619" s="107">
        <v>873.4</v>
      </c>
      <c r="Q619" s="107">
        <v>138355.29</v>
      </c>
      <c r="R619" s="106">
        <v>0</v>
      </c>
      <c r="S619" s="107">
        <v>0</v>
      </c>
      <c r="T619" s="107">
        <v>0</v>
      </c>
      <c r="U619" s="106" t="s">
        <v>749</v>
      </c>
      <c r="V619" s="106" t="s">
        <v>7</v>
      </c>
      <c r="W619" s="106" t="s">
        <v>64</v>
      </c>
      <c r="X619" s="108">
        <v>1643</v>
      </c>
      <c r="Y619" s="108">
        <v>260267.63</v>
      </c>
      <c r="Z619" s="108">
        <v>121912.33600000001</v>
      </c>
      <c r="AA619" s="109"/>
      <c r="AB619" s="109">
        <v>1101</v>
      </c>
      <c r="AC619" s="109"/>
      <c r="AD619" s="109"/>
      <c r="AE619" s="110" t="s">
        <v>510</v>
      </c>
      <c r="AF619" s="109"/>
      <c r="AG619" s="138" t="s">
        <v>4641</v>
      </c>
      <c r="AH619" s="138" t="s">
        <v>4642</v>
      </c>
      <c r="AI619" s="138" t="s">
        <v>4643</v>
      </c>
      <c r="AJ619" s="109">
        <v>5267133</v>
      </c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</row>
    <row r="620" spans="1:51" x14ac:dyDescent="0.25">
      <c r="A620" s="106">
        <v>790</v>
      </c>
      <c r="B620" s="106" t="s">
        <v>1334</v>
      </c>
      <c r="C620" s="106" t="s">
        <v>233</v>
      </c>
      <c r="D620" s="106"/>
      <c r="E620" s="106" t="s">
        <v>540</v>
      </c>
      <c r="F620" s="106"/>
      <c r="G620" s="106"/>
      <c r="H620" s="106" t="s">
        <v>464</v>
      </c>
      <c r="I620" s="106" t="s">
        <v>3324</v>
      </c>
      <c r="J620" s="106" t="s">
        <v>3674</v>
      </c>
      <c r="K620" s="106"/>
      <c r="L620" s="106"/>
      <c r="M620" s="106">
        <v>22000</v>
      </c>
      <c r="N620" s="106" t="s">
        <v>233</v>
      </c>
      <c r="O620" s="106">
        <v>261.18</v>
      </c>
      <c r="P620" s="107">
        <v>873.4</v>
      </c>
      <c r="Q620" s="107">
        <v>228114.61</v>
      </c>
      <c r="R620" s="106">
        <v>0</v>
      </c>
      <c r="S620" s="107">
        <v>0</v>
      </c>
      <c r="T620" s="107">
        <v>0</v>
      </c>
      <c r="U620" s="106" t="s">
        <v>749</v>
      </c>
      <c r="V620" s="106" t="s">
        <v>7</v>
      </c>
      <c r="W620" s="106" t="s">
        <v>64</v>
      </c>
      <c r="X620" s="108">
        <v>1643</v>
      </c>
      <c r="Y620" s="108">
        <v>429118.74</v>
      </c>
      <c r="Z620" s="108">
        <v>201004.128</v>
      </c>
      <c r="AA620" s="109"/>
      <c r="AB620" s="109">
        <v>1101</v>
      </c>
      <c r="AC620" s="109"/>
      <c r="AD620" s="109"/>
      <c r="AE620" s="110" t="s">
        <v>510</v>
      </c>
      <c r="AF620" s="109"/>
      <c r="AG620" s="138" t="s">
        <v>4641</v>
      </c>
      <c r="AH620" s="138" t="s">
        <v>4642</v>
      </c>
      <c r="AI620" s="138" t="s">
        <v>4643</v>
      </c>
      <c r="AJ620" s="109">
        <v>5267133</v>
      </c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</row>
    <row r="621" spans="1:51" x14ac:dyDescent="0.25">
      <c r="A621" s="106">
        <v>791</v>
      </c>
      <c r="B621" s="106" t="s">
        <v>1335</v>
      </c>
      <c r="C621" s="106" t="s">
        <v>233</v>
      </c>
      <c r="D621" s="106"/>
      <c r="E621" s="106" t="s">
        <v>540</v>
      </c>
      <c r="F621" s="106"/>
      <c r="G621" s="106"/>
      <c r="H621" s="106" t="s">
        <v>464</v>
      </c>
      <c r="I621" s="106" t="s">
        <v>3324</v>
      </c>
      <c r="J621" s="106" t="s">
        <v>3674</v>
      </c>
      <c r="K621" s="106"/>
      <c r="L621" s="106"/>
      <c r="M621" s="106">
        <v>22000</v>
      </c>
      <c r="N621" s="106" t="s">
        <v>233</v>
      </c>
      <c r="O621" s="106">
        <v>244.44</v>
      </c>
      <c r="P621" s="107">
        <v>873.4</v>
      </c>
      <c r="Q621" s="107">
        <v>213493.9</v>
      </c>
      <c r="R621" s="106">
        <v>0</v>
      </c>
      <c r="S621" s="107">
        <v>0</v>
      </c>
      <c r="T621" s="107">
        <v>0</v>
      </c>
      <c r="U621" s="106" t="s">
        <v>749</v>
      </c>
      <c r="V621" s="106" t="s">
        <v>7</v>
      </c>
      <c r="W621" s="106" t="s">
        <v>64</v>
      </c>
      <c r="X621" s="108">
        <v>1643</v>
      </c>
      <c r="Y621" s="108">
        <v>401614.92</v>
      </c>
      <c r="Z621" s="108">
        <v>188121.024</v>
      </c>
      <c r="AA621" s="109"/>
      <c r="AB621" s="109">
        <v>1101</v>
      </c>
      <c r="AC621" s="109"/>
      <c r="AD621" s="109"/>
      <c r="AE621" s="110" t="s">
        <v>510</v>
      </c>
      <c r="AF621" s="109"/>
      <c r="AG621" s="138" t="s">
        <v>4641</v>
      </c>
      <c r="AH621" s="138" t="s">
        <v>4642</v>
      </c>
      <c r="AI621" s="138" t="s">
        <v>4643</v>
      </c>
      <c r="AJ621" s="109">
        <v>5267133</v>
      </c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</row>
    <row r="622" spans="1:51" x14ac:dyDescent="0.25">
      <c r="A622" s="106">
        <v>792</v>
      </c>
      <c r="B622" s="106" t="s">
        <v>1336</v>
      </c>
      <c r="C622" s="106" t="s">
        <v>233</v>
      </c>
      <c r="D622" s="106"/>
      <c r="E622" s="106" t="s">
        <v>540</v>
      </c>
      <c r="F622" s="106"/>
      <c r="G622" s="106"/>
      <c r="H622" s="106" t="s">
        <v>464</v>
      </c>
      <c r="I622" s="106" t="s">
        <v>3324</v>
      </c>
      <c r="J622" s="106" t="s">
        <v>3674</v>
      </c>
      <c r="K622" s="106"/>
      <c r="L622" s="106"/>
      <c r="M622" s="106">
        <v>22000</v>
      </c>
      <c r="N622" s="106" t="s">
        <v>233</v>
      </c>
      <c r="O622" s="106">
        <v>483.25</v>
      </c>
      <c r="P622" s="107">
        <v>873.4</v>
      </c>
      <c r="Q622" s="107">
        <v>422070.55</v>
      </c>
      <c r="R622" s="106">
        <v>0</v>
      </c>
      <c r="S622" s="107">
        <v>0</v>
      </c>
      <c r="T622" s="107">
        <v>0</v>
      </c>
      <c r="U622" s="106" t="s">
        <v>749</v>
      </c>
      <c r="V622" s="106" t="s">
        <v>7</v>
      </c>
      <c r="W622" s="106" t="s">
        <v>64</v>
      </c>
      <c r="X622" s="108">
        <v>1643</v>
      </c>
      <c r="Y622" s="108">
        <v>793979.75</v>
      </c>
      <c r="Z622" s="108">
        <v>371909.2</v>
      </c>
      <c r="AA622" s="109"/>
      <c r="AB622" s="109">
        <v>1101</v>
      </c>
      <c r="AC622" s="109"/>
      <c r="AD622" s="109"/>
      <c r="AE622" s="110" t="s">
        <v>510</v>
      </c>
      <c r="AF622" s="109"/>
      <c r="AG622" s="138" t="s">
        <v>4641</v>
      </c>
      <c r="AH622" s="138" t="s">
        <v>4642</v>
      </c>
      <c r="AI622" s="138" t="s">
        <v>4643</v>
      </c>
      <c r="AJ622" s="109">
        <v>5267133</v>
      </c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</row>
    <row r="623" spans="1:51" x14ac:dyDescent="0.25">
      <c r="A623" s="106">
        <v>793</v>
      </c>
      <c r="B623" s="106" t="s">
        <v>1337</v>
      </c>
      <c r="C623" s="106" t="s">
        <v>233</v>
      </c>
      <c r="D623" s="106"/>
      <c r="E623" s="106" t="s">
        <v>540</v>
      </c>
      <c r="F623" s="106"/>
      <c r="G623" s="106"/>
      <c r="H623" s="106" t="s">
        <v>464</v>
      </c>
      <c r="I623" s="106" t="s">
        <v>3324</v>
      </c>
      <c r="J623" s="106" t="s">
        <v>3674</v>
      </c>
      <c r="K623" s="106"/>
      <c r="L623" s="106"/>
      <c r="M623" s="106">
        <v>22000</v>
      </c>
      <c r="N623" s="106" t="s">
        <v>233</v>
      </c>
      <c r="O623" s="106">
        <v>452.86</v>
      </c>
      <c r="P623" s="107">
        <v>873.4</v>
      </c>
      <c r="Q623" s="107">
        <v>395527.92</v>
      </c>
      <c r="R623" s="106">
        <v>0</v>
      </c>
      <c r="S623" s="107">
        <v>0</v>
      </c>
      <c r="T623" s="107">
        <v>0</v>
      </c>
      <c r="U623" s="106" t="s">
        <v>749</v>
      </c>
      <c r="V623" s="106" t="s">
        <v>7</v>
      </c>
      <c r="W623" s="106" t="s">
        <v>64</v>
      </c>
      <c r="X623" s="108">
        <v>1643</v>
      </c>
      <c r="Y623" s="108">
        <v>744048.98</v>
      </c>
      <c r="Z623" s="108">
        <v>348521.05599999998</v>
      </c>
      <c r="AA623" s="109"/>
      <c r="AB623" s="109">
        <v>1101</v>
      </c>
      <c r="AC623" s="109"/>
      <c r="AD623" s="109"/>
      <c r="AE623" s="110" t="s">
        <v>510</v>
      </c>
      <c r="AF623" s="109"/>
      <c r="AG623" s="138" t="s">
        <v>4641</v>
      </c>
      <c r="AH623" s="138" t="s">
        <v>4642</v>
      </c>
      <c r="AI623" s="138" t="s">
        <v>4643</v>
      </c>
      <c r="AJ623" s="109">
        <v>5267133</v>
      </c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</row>
    <row r="624" spans="1:51" x14ac:dyDescent="0.25">
      <c r="A624" s="106">
        <v>794</v>
      </c>
      <c r="B624" s="106" t="s">
        <v>1338</v>
      </c>
      <c r="C624" s="106" t="s">
        <v>233</v>
      </c>
      <c r="D624" s="106"/>
      <c r="E624" s="106" t="s">
        <v>540</v>
      </c>
      <c r="F624" s="106"/>
      <c r="G624" s="106"/>
      <c r="H624" s="106" t="s">
        <v>464</v>
      </c>
      <c r="I624" s="106" t="s">
        <v>3324</v>
      </c>
      <c r="J624" s="106" t="s">
        <v>3677</v>
      </c>
      <c r="K624" s="106"/>
      <c r="L624" s="106"/>
      <c r="M624" s="106">
        <v>22000</v>
      </c>
      <c r="N624" s="106" t="s">
        <v>233</v>
      </c>
      <c r="O624" s="106">
        <v>3315.24</v>
      </c>
      <c r="P624" s="107">
        <v>873.4</v>
      </c>
      <c r="Q624" s="107">
        <v>2895530.62</v>
      </c>
      <c r="R624" s="106">
        <v>0</v>
      </c>
      <c r="S624" s="107">
        <v>0</v>
      </c>
      <c r="T624" s="107">
        <v>0</v>
      </c>
      <c r="U624" s="106" t="s">
        <v>741</v>
      </c>
      <c r="V624" s="106" t="s">
        <v>7</v>
      </c>
      <c r="W624" s="106" t="s">
        <v>62</v>
      </c>
      <c r="X624" s="108">
        <v>1643</v>
      </c>
      <c r="Y624" s="108">
        <v>5446939.3199999994</v>
      </c>
      <c r="Z624" s="108">
        <v>2551408.7039999994</v>
      </c>
      <c r="AA624" s="109"/>
      <c r="AB624" s="109">
        <v>1101</v>
      </c>
      <c r="AC624" s="109"/>
      <c r="AD624" s="109"/>
      <c r="AE624" s="110" t="s">
        <v>473</v>
      </c>
      <c r="AF624" s="109" t="s">
        <v>4462</v>
      </c>
      <c r="AG624" s="138" t="s">
        <v>4641</v>
      </c>
      <c r="AH624" s="138" t="s">
        <v>4642</v>
      </c>
      <c r="AI624" s="138" t="s">
        <v>4643</v>
      </c>
      <c r="AJ624" s="109">
        <v>5267133</v>
      </c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</row>
    <row r="625" spans="1:51" x14ac:dyDescent="0.25">
      <c r="A625" s="106">
        <v>796</v>
      </c>
      <c r="B625" s="106" t="s">
        <v>1339</v>
      </c>
      <c r="C625" s="106" t="s">
        <v>233</v>
      </c>
      <c r="D625" s="106"/>
      <c r="E625" s="106" t="s">
        <v>540</v>
      </c>
      <c r="F625" s="106"/>
      <c r="G625" s="106"/>
      <c r="H625" s="106" t="s">
        <v>464</v>
      </c>
      <c r="I625" s="106"/>
      <c r="J625" s="106"/>
      <c r="K625" s="106"/>
      <c r="L625" s="106"/>
      <c r="M625" s="106">
        <v>22000</v>
      </c>
      <c r="N625" s="106" t="s">
        <v>233</v>
      </c>
      <c r="O625" s="106">
        <v>48786.277999999998</v>
      </c>
      <c r="P625" s="107">
        <v>873.4</v>
      </c>
      <c r="Q625" s="107">
        <v>42609935.210000001</v>
      </c>
      <c r="R625" s="106">
        <v>0</v>
      </c>
      <c r="S625" s="107">
        <v>0</v>
      </c>
      <c r="T625" s="107">
        <v>0</v>
      </c>
      <c r="U625" s="106" t="s">
        <v>743</v>
      </c>
      <c r="V625" s="106" t="s">
        <v>7</v>
      </c>
      <c r="W625" s="106" t="s">
        <v>63</v>
      </c>
      <c r="X625" s="108"/>
      <c r="Y625" s="108">
        <v>0</v>
      </c>
      <c r="Z625" s="108"/>
      <c r="AA625" s="109" t="s">
        <v>4435</v>
      </c>
      <c r="AB625" s="109">
        <v>1101</v>
      </c>
      <c r="AC625" s="109"/>
      <c r="AD625" s="109"/>
      <c r="AE625" s="110" t="s">
        <v>4436</v>
      </c>
      <c r="AF625" s="109"/>
      <c r="AG625" s="138" t="s">
        <v>4641</v>
      </c>
      <c r="AH625" s="138" t="s">
        <v>4642</v>
      </c>
      <c r="AI625" s="138" t="s">
        <v>4643</v>
      </c>
      <c r="AJ625" s="109">
        <v>5267133</v>
      </c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</row>
    <row r="626" spans="1:51" ht="25.5" x14ac:dyDescent="0.25">
      <c r="A626" s="106">
        <v>797</v>
      </c>
      <c r="B626" s="106" t="s">
        <v>10</v>
      </c>
      <c r="C626" s="106" t="s">
        <v>234</v>
      </c>
      <c r="D626" s="106" t="s">
        <v>649</v>
      </c>
      <c r="E626" s="106" t="s">
        <v>544</v>
      </c>
      <c r="F626" s="106"/>
      <c r="G626" s="106"/>
      <c r="H626" s="106" t="s">
        <v>472</v>
      </c>
      <c r="I626" s="106" t="s">
        <v>3324</v>
      </c>
      <c r="J626" s="106" t="s">
        <v>3681</v>
      </c>
      <c r="K626" s="106"/>
      <c r="L626" s="106"/>
      <c r="M626" s="106">
        <v>22000</v>
      </c>
      <c r="N626" s="106" t="s">
        <v>649</v>
      </c>
      <c r="O626" s="106">
        <v>0</v>
      </c>
      <c r="P626" s="107">
        <v>0</v>
      </c>
      <c r="Q626" s="107">
        <v>0</v>
      </c>
      <c r="R626" s="106">
        <v>0</v>
      </c>
      <c r="S626" s="107">
        <v>0</v>
      </c>
      <c r="T626" s="107">
        <v>10399895.140000001</v>
      </c>
      <c r="U626" s="106" t="s">
        <v>924</v>
      </c>
      <c r="V626" s="106" t="s">
        <v>7</v>
      </c>
      <c r="W626" s="106" t="s">
        <v>76</v>
      </c>
      <c r="X626" s="108"/>
      <c r="Y626" s="108"/>
      <c r="Z626" s="108">
        <v>0</v>
      </c>
      <c r="AA626" s="109" t="s">
        <v>649</v>
      </c>
      <c r="AB626" s="109"/>
      <c r="AC626" s="109"/>
      <c r="AD626" s="109"/>
      <c r="AE626" s="110" t="s">
        <v>4481</v>
      </c>
      <c r="AF626" s="109"/>
      <c r="AG626" s="138">
        <v>24025</v>
      </c>
      <c r="AH626" s="138">
        <v>24002</v>
      </c>
      <c r="AI626" s="138">
        <v>25344</v>
      </c>
      <c r="AJ626" s="109">
        <v>24428</v>
      </c>
      <c r="AK626" s="109"/>
      <c r="AL626" s="109" t="s">
        <v>4477</v>
      </c>
      <c r="AM626" s="109"/>
      <c r="AN626" s="109"/>
      <c r="AO626" s="109"/>
      <c r="AP626" s="109"/>
      <c r="AQ626" s="109"/>
      <c r="AR626" s="109" t="s">
        <v>4478</v>
      </c>
      <c r="AS626" s="109" t="s">
        <v>4479</v>
      </c>
      <c r="AT626" s="109"/>
      <c r="AU626" s="109"/>
      <c r="AV626" s="109"/>
      <c r="AW626" s="109"/>
      <c r="AX626" s="109"/>
      <c r="AY626" s="109"/>
    </row>
    <row r="627" spans="1:51" x14ac:dyDescent="0.25">
      <c r="A627" s="106">
        <v>799</v>
      </c>
      <c r="B627" s="106" t="s">
        <v>1340</v>
      </c>
      <c r="C627" s="106" t="s">
        <v>235</v>
      </c>
      <c r="D627" s="106"/>
      <c r="E627" s="106" t="s">
        <v>540</v>
      </c>
      <c r="F627" s="106"/>
      <c r="G627" s="106"/>
      <c r="H627" s="106" t="s">
        <v>466</v>
      </c>
      <c r="I627" s="106" t="s">
        <v>3325</v>
      </c>
      <c r="J627" s="106" t="s">
        <v>3682</v>
      </c>
      <c r="K627" s="106"/>
      <c r="L627" s="106"/>
      <c r="M627" s="106">
        <v>22000</v>
      </c>
      <c r="N627" s="106" t="s">
        <v>235</v>
      </c>
      <c r="O627" s="106">
        <v>854.18</v>
      </c>
      <c r="P627" s="107">
        <v>1200</v>
      </c>
      <c r="Q627" s="107">
        <v>1025016</v>
      </c>
      <c r="R627" s="106">
        <v>0</v>
      </c>
      <c r="S627" s="107">
        <v>0</v>
      </c>
      <c r="T627" s="107">
        <v>0</v>
      </c>
      <c r="U627" s="106" t="s">
        <v>749</v>
      </c>
      <c r="V627" s="106" t="s">
        <v>7</v>
      </c>
      <c r="W627" s="106" t="s">
        <v>64</v>
      </c>
      <c r="X627" s="108">
        <v>1282</v>
      </c>
      <c r="Y627" s="108">
        <v>1095058.76</v>
      </c>
      <c r="Z627" s="108">
        <v>70042.760000000126</v>
      </c>
      <c r="AA627" s="109"/>
      <c r="AB627" s="109">
        <v>6032</v>
      </c>
      <c r="AC627" s="109"/>
      <c r="AD627" s="109"/>
      <c r="AE627" s="110" t="s">
        <v>510</v>
      </c>
      <c r="AF627" s="109"/>
      <c r="AG627" s="138">
        <v>36476</v>
      </c>
      <c r="AH627" s="138">
        <v>37204</v>
      </c>
      <c r="AI627" s="138">
        <v>37284</v>
      </c>
      <c r="AJ627" s="109">
        <v>5267848</v>
      </c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</row>
    <row r="628" spans="1:51" x14ac:dyDescent="0.25">
      <c r="A628" s="106">
        <v>800</v>
      </c>
      <c r="B628" s="106" t="s">
        <v>1116</v>
      </c>
      <c r="C628" s="106" t="s">
        <v>235</v>
      </c>
      <c r="D628" s="106"/>
      <c r="E628" s="106" t="s">
        <v>540</v>
      </c>
      <c r="F628" s="106"/>
      <c r="G628" s="106"/>
      <c r="H628" s="106" t="s">
        <v>466</v>
      </c>
      <c r="I628" s="106"/>
      <c r="J628" s="106"/>
      <c r="K628" s="106"/>
      <c r="L628" s="106"/>
      <c r="M628" s="106">
        <v>22000</v>
      </c>
      <c r="N628" s="106" t="s">
        <v>235</v>
      </c>
      <c r="O628" s="106">
        <v>16372.9</v>
      </c>
      <c r="P628" s="107">
        <v>1200</v>
      </c>
      <c r="Q628" s="107">
        <v>19647480</v>
      </c>
      <c r="R628" s="106">
        <v>0</v>
      </c>
      <c r="S628" s="107">
        <v>0</v>
      </c>
      <c r="T628" s="107">
        <v>0</v>
      </c>
      <c r="U628" s="106" t="s">
        <v>743</v>
      </c>
      <c r="V628" s="106" t="s">
        <v>7</v>
      </c>
      <c r="W628" s="106" t="s">
        <v>63</v>
      </c>
      <c r="X628" s="108"/>
      <c r="Y628" s="108">
        <v>0</v>
      </c>
      <c r="Z628" s="108"/>
      <c r="AA628" s="109" t="s">
        <v>4435</v>
      </c>
      <c r="AB628" s="109">
        <v>6032</v>
      </c>
      <c r="AC628" s="109"/>
      <c r="AD628" s="109"/>
      <c r="AE628" s="110" t="s">
        <v>4436</v>
      </c>
      <c r="AF628" s="109"/>
      <c r="AG628" s="138">
        <v>36476</v>
      </c>
      <c r="AH628" s="138">
        <v>37214</v>
      </c>
      <c r="AI628" s="138">
        <v>37284</v>
      </c>
      <c r="AJ628" s="109">
        <v>5267848</v>
      </c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</row>
    <row r="629" spans="1:51" x14ac:dyDescent="0.25">
      <c r="A629" s="106">
        <v>802</v>
      </c>
      <c r="B629" s="106" t="s">
        <v>1341</v>
      </c>
      <c r="C629" s="106" t="s">
        <v>207</v>
      </c>
      <c r="D629" s="106"/>
      <c r="E629" s="106" t="s">
        <v>540</v>
      </c>
      <c r="F629" s="106"/>
      <c r="G629" s="106"/>
      <c r="H629" s="106" t="s">
        <v>468</v>
      </c>
      <c r="I629" s="106" t="s">
        <v>3323</v>
      </c>
      <c r="J629" s="106" t="s">
        <v>3613</v>
      </c>
      <c r="K629" s="106">
        <v>15902</v>
      </c>
      <c r="L629" s="106"/>
      <c r="M629" s="106">
        <v>22456</v>
      </c>
      <c r="N629" s="106" t="s">
        <v>207</v>
      </c>
      <c r="O629" s="106">
        <v>14510.62</v>
      </c>
      <c r="P629" s="107">
        <v>536.79999999999995</v>
      </c>
      <c r="Q629" s="107">
        <v>7789300.8200000003</v>
      </c>
      <c r="R629" s="106">
        <v>0</v>
      </c>
      <c r="S629" s="107">
        <v>0</v>
      </c>
      <c r="T629" s="107">
        <v>0</v>
      </c>
      <c r="U629" s="106" t="s">
        <v>767</v>
      </c>
      <c r="V629" s="106" t="s">
        <v>7</v>
      </c>
      <c r="W629" s="106" t="s">
        <v>65</v>
      </c>
      <c r="X629" s="108">
        <v>1200</v>
      </c>
      <c r="Y629" s="108">
        <v>17412744</v>
      </c>
      <c r="Z629" s="108">
        <v>9623443.1840000004</v>
      </c>
      <c r="AA629" s="109"/>
      <c r="AB629" s="109">
        <v>4027</v>
      </c>
      <c r="AC629" s="109"/>
      <c r="AD629" s="109"/>
      <c r="AE629" s="110" t="s">
        <v>516</v>
      </c>
      <c r="AF629" s="109"/>
      <c r="AG629" s="138">
        <v>32440</v>
      </c>
      <c r="AH629" s="138" t="s">
        <v>4595</v>
      </c>
      <c r="AI629" s="138" t="s">
        <v>4596</v>
      </c>
      <c r="AJ629" s="109">
        <v>5222691</v>
      </c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</row>
    <row r="630" spans="1:51" x14ac:dyDescent="0.25">
      <c r="A630" s="106">
        <v>803</v>
      </c>
      <c r="B630" s="106" t="s">
        <v>1342</v>
      </c>
      <c r="C630" s="106" t="s">
        <v>236</v>
      </c>
      <c r="D630" s="106"/>
      <c r="E630" s="106" t="s">
        <v>540</v>
      </c>
      <c r="F630" s="106"/>
      <c r="G630" s="106"/>
      <c r="H630" s="106" t="s">
        <v>469</v>
      </c>
      <c r="I630" s="106" t="s">
        <v>3323</v>
      </c>
      <c r="J630" s="106" t="s">
        <v>3424</v>
      </c>
      <c r="K630" s="106">
        <v>11081</v>
      </c>
      <c r="L630" s="106"/>
      <c r="M630" s="106">
        <v>22154</v>
      </c>
      <c r="N630" s="106" t="s">
        <v>3683</v>
      </c>
      <c r="O630" s="106">
        <v>902.09</v>
      </c>
      <c r="P630" s="107">
        <v>878.9</v>
      </c>
      <c r="Q630" s="107">
        <v>792846.9</v>
      </c>
      <c r="R630" s="106">
        <v>0</v>
      </c>
      <c r="S630" s="107">
        <v>0</v>
      </c>
      <c r="T630" s="107">
        <v>0</v>
      </c>
      <c r="U630" s="106" t="s">
        <v>881</v>
      </c>
      <c r="V630" s="106" t="s">
        <v>7</v>
      </c>
      <c r="W630" s="106" t="s">
        <v>73</v>
      </c>
      <c r="X630" s="108">
        <v>1610</v>
      </c>
      <c r="Y630" s="108">
        <v>1452364.9000000001</v>
      </c>
      <c r="Z630" s="108">
        <v>659517.99900000019</v>
      </c>
      <c r="AA630" s="109"/>
      <c r="AB630" s="109">
        <v>5144</v>
      </c>
      <c r="AC630" s="109"/>
      <c r="AD630" s="109"/>
      <c r="AE630" s="110" t="s">
        <v>732</v>
      </c>
      <c r="AF630" s="109"/>
      <c r="AG630" s="138" t="s">
        <v>4644</v>
      </c>
      <c r="AH630" s="138">
        <v>37172</v>
      </c>
      <c r="AI630" s="138">
        <v>37292</v>
      </c>
      <c r="AJ630" s="109">
        <v>5281390</v>
      </c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</row>
    <row r="631" spans="1:51" x14ac:dyDescent="0.25">
      <c r="A631" s="106">
        <v>804</v>
      </c>
      <c r="B631" s="106" t="s">
        <v>1343</v>
      </c>
      <c r="C631" s="106" t="s">
        <v>1344</v>
      </c>
      <c r="D631" s="106"/>
      <c r="E631" s="106" t="s">
        <v>540</v>
      </c>
      <c r="F631" s="106"/>
      <c r="G631" s="106"/>
      <c r="H631" s="106" t="s">
        <v>468</v>
      </c>
      <c r="I631" s="106" t="s">
        <v>3323</v>
      </c>
      <c r="J631" s="106" t="s">
        <v>3684</v>
      </c>
      <c r="K631" s="106">
        <v>1022</v>
      </c>
      <c r="L631" s="106"/>
      <c r="M631" s="106">
        <v>22410</v>
      </c>
      <c r="N631" s="106" t="s">
        <v>237</v>
      </c>
      <c r="O631" s="106">
        <v>1413.49</v>
      </c>
      <c r="P631" s="107">
        <v>810.7</v>
      </c>
      <c r="Q631" s="107">
        <v>1145916.3400000001</v>
      </c>
      <c r="R631" s="106">
        <v>0</v>
      </c>
      <c r="S631" s="107">
        <v>0</v>
      </c>
      <c r="T631" s="107">
        <v>0</v>
      </c>
      <c r="U631" s="106" t="s">
        <v>881</v>
      </c>
      <c r="V631" s="106" t="s">
        <v>7</v>
      </c>
      <c r="W631" s="106" t="s">
        <v>73</v>
      </c>
      <c r="X631" s="108">
        <v>1471</v>
      </c>
      <c r="Y631" s="108">
        <v>2079243.79</v>
      </c>
      <c r="Z631" s="108">
        <v>933327.44699999993</v>
      </c>
      <c r="AA631" s="109"/>
      <c r="AB631" s="109">
        <v>4011</v>
      </c>
      <c r="AC631" s="109"/>
      <c r="AD631" s="109"/>
      <c r="AE631" s="110" t="s">
        <v>732</v>
      </c>
      <c r="AF631" s="109"/>
      <c r="AG631" s="138"/>
      <c r="AH631" s="138">
        <v>37158</v>
      </c>
      <c r="AI631" s="138">
        <v>37214</v>
      </c>
      <c r="AJ631" s="109">
        <v>5260939</v>
      </c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</row>
    <row r="632" spans="1:51" ht="25.5" x14ac:dyDescent="0.25">
      <c r="A632" s="106">
        <v>805</v>
      </c>
      <c r="B632" s="106" t="s">
        <v>1345</v>
      </c>
      <c r="C632" s="106" t="s">
        <v>1019</v>
      </c>
      <c r="D632" s="106"/>
      <c r="E632" s="106" t="s">
        <v>540</v>
      </c>
      <c r="F632" s="106"/>
      <c r="G632" s="106"/>
      <c r="H632" s="106" t="s">
        <v>468</v>
      </c>
      <c r="I632" s="106" t="s">
        <v>3324</v>
      </c>
      <c r="J632" s="106">
        <v>76</v>
      </c>
      <c r="K632" s="106">
        <v>13561</v>
      </c>
      <c r="L632" s="106"/>
      <c r="M632" s="106">
        <v>22410</v>
      </c>
      <c r="N632" s="106" t="s">
        <v>3685</v>
      </c>
      <c r="O632" s="106">
        <v>131.85</v>
      </c>
      <c r="P632" s="107">
        <v>810.7</v>
      </c>
      <c r="Q632" s="107">
        <v>106890.8</v>
      </c>
      <c r="R632" s="106">
        <v>0</v>
      </c>
      <c r="S632" s="107">
        <v>0</v>
      </c>
      <c r="T632" s="107">
        <v>0</v>
      </c>
      <c r="U632" s="106" t="s">
        <v>739</v>
      </c>
      <c r="V632" s="106" t="s">
        <v>7</v>
      </c>
      <c r="W632" s="106" t="s">
        <v>61</v>
      </c>
      <c r="X632" s="108">
        <v>1471</v>
      </c>
      <c r="Y632" s="108">
        <v>193951.35</v>
      </c>
      <c r="Z632" s="108">
        <v>87060.555000000008</v>
      </c>
      <c r="AA632" s="109"/>
      <c r="AB632" s="109">
        <v>4011</v>
      </c>
      <c r="AC632" s="109"/>
      <c r="AD632" s="109"/>
      <c r="AE632" s="110" t="s">
        <v>507</v>
      </c>
      <c r="AF632" s="109"/>
      <c r="AG632" s="138"/>
      <c r="AH632" s="138">
        <v>37158</v>
      </c>
      <c r="AI632" s="138">
        <v>37214</v>
      </c>
      <c r="AJ632" s="109">
        <v>5260939</v>
      </c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</row>
    <row r="633" spans="1:51" ht="63.75" x14ac:dyDescent="0.25">
      <c r="A633" s="106">
        <v>807</v>
      </c>
      <c r="B633" s="106" t="s">
        <v>1346</v>
      </c>
      <c r="C633" s="106" t="s">
        <v>238</v>
      </c>
      <c r="D633" s="106"/>
      <c r="E633" s="106" t="s">
        <v>540</v>
      </c>
      <c r="F633" s="106"/>
      <c r="G633" s="106"/>
      <c r="H633" s="106" t="s">
        <v>509</v>
      </c>
      <c r="I633" s="106"/>
      <c r="J633" s="106"/>
      <c r="K633" s="106"/>
      <c r="L633" s="106"/>
      <c r="M633" s="106">
        <v>22000</v>
      </c>
      <c r="N633" s="106" t="s">
        <v>238</v>
      </c>
      <c r="O633" s="106">
        <v>19945.939999999999</v>
      </c>
      <c r="P633" s="107">
        <v>779.9</v>
      </c>
      <c r="Q633" s="107">
        <v>15555838.609999999</v>
      </c>
      <c r="R633" s="106">
        <v>0</v>
      </c>
      <c r="S633" s="107">
        <v>0</v>
      </c>
      <c r="T633" s="107">
        <v>0</v>
      </c>
      <c r="U633" s="106" t="s">
        <v>743</v>
      </c>
      <c r="V633" s="106" t="s">
        <v>7</v>
      </c>
      <c r="W633" s="106" t="s">
        <v>63</v>
      </c>
      <c r="X633" s="108"/>
      <c r="Y633" s="108">
        <v>0</v>
      </c>
      <c r="Z633" s="108"/>
      <c r="AA633" s="109" t="s">
        <v>4435</v>
      </c>
      <c r="AB633" s="109">
        <v>6051</v>
      </c>
      <c r="AC633" s="109" t="s">
        <v>4510</v>
      </c>
      <c r="AD633" s="109" t="s">
        <v>4510</v>
      </c>
      <c r="AE633" s="110" t="s">
        <v>4436</v>
      </c>
      <c r="AF633" s="109"/>
      <c r="AG633" s="138"/>
      <c r="AH633" s="138">
        <v>37432</v>
      </c>
      <c r="AI633" s="138">
        <v>37524</v>
      </c>
      <c r="AJ633" s="109">
        <v>5294763</v>
      </c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</row>
    <row r="634" spans="1:51" ht="63.75" x14ac:dyDescent="0.25">
      <c r="A634" s="106">
        <v>808</v>
      </c>
      <c r="B634" s="106" t="s">
        <v>1097</v>
      </c>
      <c r="C634" s="106" t="s">
        <v>239</v>
      </c>
      <c r="D634" s="106"/>
      <c r="E634" s="106" t="s">
        <v>540</v>
      </c>
      <c r="F634" s="106"/>
      <c r="G634" s="106"/>
      <c r="H634" s="106" t="s">
        <v>465</v>
      </c>
      <c r="I634" s="106"/>
      <c r="J634" s="106"/>
      <c r="K634" s="106"/>
      <c r="L634" s="106"/>
      <c r="M634" s="106">
        <v>22000</v>
      </c>
      <c r="N634" s="106" t="s">
        <v>239</v>
      </c>
      <c r="O634" s="106">
        <v>13992.61</v>
      </c>
      <c r="P634" s="107">
        <v>592.9</v>
      </c>
      <c r="Q634" s="107">
        <v>8296218.4699999997</v>
      </c>
      <c r="R634" s="106">
        <v>0</v>
      </c>
      <c r="S634" s="107">
        <v>0</v>
      </c>
      <c r="T634" s="107">
        <v>0</v>
      </c>
      <c r="U634" s="106" t="s">
        <v>743</v>
      </c>
      <c r="V634" s="106" t="s">
        <v>7</v>
      </c>
      <c r="W634" s="106" t="s">
        <v>63</v>
      </c>
      <c r="X634" s="108"/>
      <c r="Y634" s="108">
        <v>0</v>
      </c>
      <c r="Z634" s="108"/>
      <c r="AA634" s="109" t="s">
        <v>4435</v>
      </c>
      <c r="AB634" s="109">
        <v>2045</v>
      </c>
      <c r="AC634" s="109" t="s">
        <v>4510</v>
      </c>
      <c r="AD634" s="109" t="s">
        <v>4510</v>
      </c>
      <c r="AE634" s="110" t="s">
        <v>4436</v>
      </c>
      <c r="AF634" s="109"/>
      <c r="AG634" s="138"/>
      <c r="AH634" s="138">
        <v>37432</v>
      </c>
      <c r="AI634" s="138">
        <v>37523</v>
      </c>
      <c r="AJ634" s="109">
        <v>5294741</v>
      </c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</row>
    <row r="635" spans="1:51" ht="63.75" x14ac:dyDescent="0.25">
      <c r="A635" s="106">
        <v>809</v>
      </c>
      <c r="B635" s="106" t="s">
        <v>919</v>
      </c>
      <c r="C635" s="106" t="s">
        <v>240</v>
      </c>
      <c r="D635" s="106"/>
      <c r="E635" s="106" t="s">
        <v>540</v>
      </c>
      <c r="F635" s="106"/>
      <c r="G635" s="106"/>
      <c r="H635" s="106" t="s">
        <v>469</v>
      </c>
      <c r="I635" s="106"/>
      <c r="J635" s="106"/>
      <c r="K635" s="106"/>
      <c r="L635" s="106"/>
      <c r="M635" s="106">
        <v>22000</v>
      </c>
      <c r="N635" s="106" t="s">
        <v>3686</v>
      </c>
      <c r="O635" s="106">
        <v>26440.661</v>
      </c>
      <c r="P635" s="107">
        <v>635.79999999999995</v>
      </c>
      <c r="Q635" s="107">
        <v>16810972.260000002</v>
      </c>
      <c r="R635" s="106">
        <v>0</v>
      </c>
      <c r="S635" s="107">
        <v>0</v>
      </c>
      <c r="T635" s="107">
        <v>0</v>
      </c>
      <c r="U635" s="106" t="s">
        <v>743</v>
      </c>
      <c r="V635" s="106" t="s">
        <v>7</v>
      </c>
      <c r="W635" s="106" t="s">
        <v>63</v>
      </c>
      <c r="X635" s="108"/>
      <c r="Y635" s="108">
        <v>0</v>
      </c>
      <c r="Z635" s="108"/>
      <c r="AA635" s="109" t="s">
        <v>4435</v>
      </c>
      <c r="AB635" s="109">
        <v>5094</v>
      </c>
      <c r="AC635" s="109" t="s">
        <v>4510</v>
      </c>
      <c r="AD635" s="109" t="s">
        <v>4510</v>
      </c>
      <c r="AE635" s="110" t="s">
        <v>4436</v>
      </c>
      <c r="AF635" s="109"/>
      <c r="AG635" s="138"/>
      <c r="AH635" s="138">
        <v>37432</v>
      </c>
      <c r="AI635" s="138">
        <v>37523</v>
      </c>
      <c r="AJ635" s="109">
        <v>5294748</v>
      </c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</row>
    <row r="636" spans="1:51" x14ac:dyDescent="0.25">
      <c r="A636" s="106">
        <v>810</v>
      </c>
      <c r="B636" s="106" t="s">
        <v>1347</v>
      </c>
      <c r="C636" s="106" t="s">
        <v>241</v>
      </c>
      <c r="D636" s="106"/>
      <c r="E636" s="106" t="s">
        <v>540</v>
      </c>
      <c r="F636" s="106"/>
      <c r="G636" s="106"/>
      <c r="H636" s="106" t="s">
        <v>465</v>
      </c>
      <c r="I636" s="106" t="s">
        <v>3324</v>
      </c>
      <c r="J636" s="106" t="s">
        <v>3524</v>
      </c>
      <c r="K636" s="106"/>
      <c r="L636" s="106"/>
      <c r="M636" s="106">
        <v>22666</v>
      </c>
      <c r="N636" s="106" t="s">
        <v>241</v>
      </c>
      <c r="O636" s="106">
        <v>1636.55</v>
      </c>
      <c r="P636" s="107">
        <v>729.3</v>
      </c>
      <c r="Q636" s="107">
        <v>1193535.92</v>
      </c>
      <c r="R636" s="106">
        <v>0</v>
      </c>
      <c r="S636" s="107">
        <v>0</v>
      </c>
      <c r="T636" s="107">
        <v>0</v>
      </c>
      <c r="U636" s="106" t="s">
        <v>739</v>
      </c>
      <c r="V636" s="106" t="s">
        <v>7</v>
      </c>
      <c r="W636" s="106" t="s">
        <v>61</v>
      </c>
      <c r="X636" s="108">
        <v>1674</v>
      </c>
      <c r="Y636" s="108">
        <v>2739584.6999999997</v>
      </c>
      <c r="Z636" s="108">
        <v>1546048.7849999999</v>
      </c>
      <c r="AA636" s="109"/>
      <c r="AB636" s="109">
        <v>2125</v>
      </c>
      <c r="AC636" s="109"/>
      <c r="AD636" s="109"/>
      <c r="AE636" s="110" t="s">
        <v>507</v>
      </c>
      <c r="AF636" s="109"/>
      <c r="AG636" s="138">
        <v>36933</v>
      </c>
      <c r="AH636" s="138">
        <v>37382</v>
      </c>
      <c r="AI636" s="138">
        <v>37510</v>
      </c>
      <c r="AJ636" s="109">
        <v>5293659</v>
      </c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</row>
    <row r="637" spans="1:51" x14ac:dyDescent="0.25">
      <c r="A637" s="106">
        <v>811</v>
      </c>
      <c r="B637" s="106" t="s">
        <v>1348</v>
      </c>
      <c r="C637" s="106" t="s">
        <v>241</v>
      </c>
      <c r="D637" s="106"/>
      <c r="E637" s="106" t="s">
        <v>540</v>
      </c>
      <c r="F637" s="106"/>
      <c r="G637" s="106"/>
      <c r="H637" s="106" t="s">
        <v>465</v>
      </c>
      <c r="I637" s="106" t="s">
        <v>3324</v>
      </c>
      <c r="J637" s="106" t="s">
        <v>3524</v>
      </c>
      <c r="K637" s="106"/>
      <c r="L637" s="106"/>
      <c r="M637" s="106">
        <v>22666</v>
      </c>
      <c r="N637" s="106" t="s">
        <v>241</v>
      </c>
      <c r="O637" s="106">
        <v>769.85</v>
      </c>
      <c r="P637" s="107">
        <v>729.3</v>
      </c>
      <c r="Q637" s="107">
        <v>561451.61</v>
      </c>
      <c r="R637" s="106">
        <v>0</v>
      </c>
      <c r="S637" s="107">
        <v>0</v>
      </c>
      <c r="T637" s="107">
        <v>0</v>
      </c>
      <c r="U637" s="106" t="s">
        <v>739</v>
      </c>
      <c r="V637" s="106" t="s">
        <v>7</v>
      </c>
      <c r="W637" s="106" t="s">
        <v>61</v>
      </c>
      <c r="X637" s="108">
        <v>1674</v>
      </c>
      <c r="Y637" s="108">
        <v>1288728.9000000001</v>
      </c>
      <c r="Z637" s="108">
        <v>727277.29500000016</v>
      </c>
      <c r="AA637" s="109"/>
      <c r="AB637" s="109">
        <v>2125</v>
      </c>
      <c r="AC637" s="109"/>
      <c r="AD637" s="109"/>
      <c r="AE637" s="110" t="s">
        <v>507</v>
      </c>
      <c r="AF637" s="109"/>
      <c r="AG637" s="138">
        <v>36933</v>
      </c>
      <c r="AH637" s="138">
        <v>37382</v>
      </c>
      <c r="AI637" s="138">
        <v>37510</v>
      </c>
      <c r="AJ637" s="109">
        <v>5293659</v>
      </c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</row>
    <row r="638" spans="1:51" x14ac:dyDescent="0.25">
      <c r="A638" s="106">
        <v>813</v>
      </c>
      <c r="B638" s="106" t="s">
        <v>948</v>
      </c>
      <c r="C638" s="106" t="s">
        <v>241</v>
      </c>
      <c r="D638" s="106"/>
      <c r="E638" s="106" t="s">
        <v>540</v>
      </c>
      <c r="F638" s="106"/>
      <c r="G638" s="106"/>
      <c r="H638" s="106" t="s">
        <v>465</v>
      </c>
      <c r="I638" s="106"/>
      <c r="J638" s="106"/>
      <c r="K638" s="106"/>
      <c r="L638" s="106"/>
      <c r="M638" s="106">
        <v>22666</v>
      </c>
      <c r="N638" s="106" t="s">
        <v>241</v>
      </c>
      <c r="O638" s="106">
        <v>5658.59</v>
      </c>
      <c r="P638" s="107">
        <v>729.3</v>
      </c>
      <c r="Q638" s="107">
        <v>4126809.69</v>
      </c>
      <c r="R638" s="106">
        <v>0</v>
      </c>
      <c r="S638" s="107">
        <v>0</v>
      </c>
      <c r="T638" s="107">
        <v>0</v>
      </c>
      <c r="U638" s="106" t="s">
        <v>743</v>
      </c>
      <c r="V638" s="106" t="s">
        <v>7</v>
      </c>
      <c r="W638" s="106" t="s">
        <v>63</v>
      </c>
      <c r="X638" s="108"/>
      <c r="Y638" s="108">
        <v>0</v>
      </c>
      <c r="Z638" s="108"/>
      <c r="AA638" s="109" t="s">
        <v>4435</v>
      </c>
      <c r="AB638" s="109">
        <v>2125</v>
      </c>
      <c r="AC638" s="109"/>
      <c r="AD638" s="109"/>
      <c r="AE638" s="110" t="s">
        <v>4436</v>
      </c>
      <c r="AF638" s="109"/>
      <c r="AG638" s="138">
        <v>36933</v>
      </c>
      <c r="AH638" s="138">
        <v>37382</v>
      </c>
      <c r="AI638" s="138">
        <v>37510</v>
      </c>
      <c r="AJ638" s="109">
        <v>5293659</v>
      </c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</row>
    <row r="639" spans="1:51" ht="25.5" x14ac:dyDescent="0.25">
      <c r="A639" s="106">
        <v>814</v>
      </c>
      <c r="B639" s="106" t="s">
        <v>1349</v>
      </c>
      <c r="C639" s="106" t="s">
        <v>242</v>
      </c>
      <c r="D639" s="106"/>
      <c r="E639" s="106" t="s">
        <v>540</v>
      </c>
      <c r="F639" s="106"/>
      <c r="G639" s="106"/>
      <c r="H639" s="106" t="s">
        <v>466</v>
      </c>
      <c r="I639" s="106" t="s">
        <v>3323</v>
      </c>
      <c r="J639" s="106" t="s">
        <v>3447</v>
      </c>
      <c r="K639" s="106"/>
      <c r="L639" s="106"/>
      <c r="M639" s="106">
        <v>22000</v>
      </c>
      <c r="N639" s="106" t="s">
        <v>242</v>
      </c>
      <c r="O639" s="106">
        <v>8778.3189999999995</v>
      </c>
      <c r="P639" s="107">
        <v>74.8</v>
      </c>
      <c r="Q639" s="107">
        <v>656618.26</v>
      </c>
      <c r="R639" s="106">
        <v>0</v>
      </c>
      <c r="S639" s="107">
        <v>0</v>
      </c>
      <c r="T639" s="107">
        <v>0</v>
      </c>
      <c r="U639" s="106" t="s">
        <v>743</v>
      </c>
      <c r="V639" s="106" t="s">
        <v>7</v>
      </c>
      <c r="W639" s="106" t="s">
        <v>63</v>
      </c>
      <c r="X639" s="108">
        <v>478</v>
      </c>
      <c r="Y639" s="108">
        <v>4196036.4819999998</v>
      </c>
      <c r="Z639" s="108">
        <v>3539418.2207999998</v>
      </c>
      <c r="AA639" s="109"/>
      <c r="AB639" s="109">
        <v>6016</v>
      </c>
      <c r="AC639" s="109"/>
      <c r="AD639" s="109"/>
      <c r="AE639" s="110" t="s">
        <v>4436</v>
      </c>
      <c r="AF639" s="109"/>
      <c r="AG639" s="138">
        <v>36126</v>
      </c>
      <c r="AH639" s="138">
        <v>36442</v>
      </c>
      <c r="AI639" s="138">
        <v>36462</v>
      </c>
      <c r="AJ639" s="109">
        <v>5335628</v>
      </c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</row>
    <row r="640" spans="1:51" ht="25.5" x14ac:dyDescent="0.25">
      <c r="A640" s="106">
        <v>815</v>
      </c>
      <c r="B640" s="106" t="s">
        <v>1350</v>
      </c>
      <c r="C640" s="106" t="s">
        <v>242</v>
      </c>
      <c r="D640" s="106" t="s">
        <v>650</v>
      </c>
      <c r="E640" s="106" t="s">
        <v>540</v>
      </c>
      <c r="F640" s="106"/>
      <c r="G640" s="106"/>
      <c r="H640" s="106" t="s">
        <v>466</v>
      </c>
      <c r="I640" s="106" t="s">
        <v>3323</v>
      </c>
      <c r="J640" s="106" t="s">
        <v>3447</v>
      </c>
      <c r="K640" s="106"/>
      <c r="L640" s="106"/>
      <c r="M640" s="106">
        <v>22000</v>
      </c>
      <c r="N640" s="106" t="s">
        <v>242</v>
      </c>
      <c r="O640" s="106">
        <v>32936.328000000001</v>
      </c>
      <c r="P640" s="107">
        <v>74.8</v>
      </c>
      <c r="Q640" s="107">
        <v>2463637.33</v>
      </c>
      <c r="R640" s="106">
        <v>0</v>
      </c>
      <c r="S640" s="107">
        <v>0</v>
      </c>
      <c r="T640" s="107">
        <v>0</v>
      </c>
      <c r="U640" s="106" t="s">
        <v>826</v>
      </c>
      <c r="V640" s="106" t="s">
        <v>7</v>
      </c>
      <c r="W640" s="106" t="s">
        <v>69</v>
      </c>
      <c r="X640" s="108">
        <v>478</v>
      </c>
      <c r="Y640" s="108">
        <v>15743564.784</v>
      </c>
      <c r="Z640" s="108">
        <v>13279927.4496</v>
      </c>
      <c r="AA640" s="109"/>
      <c r="AB640" s="109">
        <v>6016</v>
      </c>
      <c r="AC640" s="109"/>
      <c r="AD640" s="109"/>
      <c r="AE640" s="110" t="s">
        <v>4454</v>
      </c>
      <c r="AF640" s="109"/>
      <c r="AG640" s="138">
        <v>36126</v>
      </c>
      <c r="AH640" s="138">
        <v>36442</v>
      </c>
      <c r="AI640" s="138">
        <v>37536</v>
      </c>
      <c r="AJ640" s="109">
        <v>5335628</v>
      </c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</row>
    <row r="641" spans="1:51" ht="25.5" x14ac:dyDescent="0.25">
      <c r="A641" s="106">
        <v>816</v>
      </c>
      <c r="B641" s="106" t="s">
        <v>1116</v>
      </c>
      <c r="C641" s="106" t="s">
        <v>242</v>
      </c>
      <c r="D641" s="106"/>
      <c r="E641" s="106" t="s">
        <v>540</v>
      </c>
      <c r="F641" s="106"/>
      <c r="G641" s="106"/>
      <c r="H641" s="106" t="s">
        <v>466</v>
      </c>
      <c r="I641" s="106"/>
      <c r="J641" s="106"/>
      <c r="K641" s="106"/>
      <c r="L641" s="106"/>
      <c r="M641" s="106">
        <v>22000</v>
      </c>
      <c r="N641" s="106" t="s">
        <v>242</v>
      </c>
      <c r="O641" s="106">
        <v>104788.474</v>
      </c>
      <c r="P641" s="107">
        <v>74.8</v>
      </c>
      <c r="Q641" s="107">
        <v>7838177.8600000003</v>
      </c>
      <c r="R641" s="106">
        <v>0</v>
      </c>
      <c r="S641" s="107">
        <v>0</v>
      </c>
      <c r="T641" s="107">
        <v>0</v>
      </c>
      <c r="U641" s="106" t="s">
        <v>743</v>
      </c>
      <c r="V641" s="106" t="s">
        <v>7</v>
      </c>
      <c r="W641" s="106" t="s">
        <v>63</v>
      </c>
      <c r="X641" s="108"/>
      <c r="Y641" s="108">
        <v>0</v>
      </c>
      <c r="Z641" s="108"/>
      <c r="AA641" s="109" t="s">
        <v>4435</v>
      </c>
      <c r="AB641" s="109">
        <v>6016</v>
      </c>
      <c r="AC641" s="109"/>
      <c r="AD641" s="109"/>
      <c r="AE641" s="110" t="s">
        <v>4436</v>
      </c>
      <c r="AF641" s="109"/>
      <c r="AG641" s="138">
        <v>36126</v>
      </c>
      <c r="AH641" s="138">
        <v>36442</v>
      </c>
      <c r="AI641" s="138">
        <v>37536</v>
      </c>
      <c r="AJ641" s="109">
        <v>5296439</v>
      </c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</row>
    <row r="642" spans="1:51" ht="25.5" x14ac:dyDescent="0.25">
      <c r="A642" s="106">
        <v>818</v>
      </c>
      <c r="B642" s="106" t="s">
        <v>1351</v>
      </c>
      <c r="C642" s="106" t="s">
        <v>243</v>
      </c>
      <c r="D642" s="106"/>
      <c r="E642" s="106" t="s">
        <v>540</v>
      </c>
      <c r="F642" s="106"/>
      <c r="G642" s="106"/>
      <c r="H642" s="106" t="s">
        <v>468</v>
      </c>
      <c r="I642" s="106"/>
      <c r="J642" s="106" t="s">
        <v>3687</v>
      </c>
      <c r="K642" s="106">
        <v>2208</v>
      </c>
      <c r="L642" s="106"/>
      <c r="M642" s="106">
        <v>22450</v>
      </c>
      <c r="N642" s="106" t="s">
        <v>3688</v>
      </c>
      <c r="O642" s="106">
        <v>200</v>
      </c>
      <c r="P642" s="107">
        <v>536.79999999999995</v>
      </c>
      <c r="Q642" s="107">
        <v>107360</v>
      </c>
      <c r="R642" s="106">
        <v>0</v>
      </c>
      <c r="S642" s="107">
        <v>0</v>
      </c>
      <c r="T642" s="107">
        <v>0</v>
      </c>
      <c r="U642" s="106" t="s">
        <v>873</v>
      </c>
      <c r="V642" s="106" t="s">
        <v>7</v>
      </c>
      <c r="W642" s="106" t="s">
        <v>71</v>
      </c>
      <c r="X642" s="108">
        <v>1200</v>
      </c>
      <c r="Y642" s="108">
        <v>240000</v>
      </c>
      <c r="Z642" s="108">
        <v>132640</v>
      </c>
      <c r="AA642" s="109"/>
      <c r="AB642" s="109">
        <v>4026</v>
      </c>
      <c r="AC642" s="109"/>
      <c r="AD642" s="109"/>
      <c r="AE642" s="110" t="s">
        <v>680</v>
      </c>
      <c r="AF642" s="109"/>
      <c r="AG642" s="138"/>
      <c r="AH642" s="138">
        <v>37466</v>
      </c>
      <c r="AI642" s="138">
        <v>37523</v>
      </c>
      <c r="AJ642" s="109">
        <v>5294604</v>
      </c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</row>
    <row r="643" spans="1:51" x14ac:dyDescent="0.25">
      <c r="A643" s="106">
        <v>819</v>
      </c>
      <c r="B643" s="106" t="s">
        <v>1352</v>
      </c>
      <c r="C643" s="106" t="s">
        <v>243</v>
      </c>
      <c r="D643" s="106"/>
      <c r="E643" s="106" t="s">
        <v>540</v>
      </c>
      <c r="F643" s="106"/>
      <c r="G643" s="106"/>
      <c r="H643" s="106" t="s">
        <v>468</v>
      </c>
      <c r="I643" s="106" t="s">
        <v>3323</v>
      </c>
      <c r="J643" s="106" t="s">
        <v>3689</v>
      </c>
      <c r="K643" s="106">
        <v>2350</v>
      </c>
      <c r="L643" s="106"/>
      <c r="M643" s="106">
        <v>22450</v>
      </c>
      <c r="N643" s="106" t="s">
        <v>3688</v>
      </c>
      <c r="O643" s="106">
        <v>2573.71</v>
      </c>
      <c r="P643" s="107">
        <v>536.79999999999995</v>
      </c>
      <c r="Q643" s="107">
        <v>1381567.53</v>
      </c>
      <c r="R643" s="106">
        <v>0</v>
      </c>
      <c r="S643" s="107">
        <v>0</v>
      </c>
      <c r="T643" s="107">
        <v>0</v>
      </c>
      <c r="U643" s="106" t="s">
        <v>881</v>
      </c>
      <c r="V643" s="106" t="s">
        <v>7</v>
      </c>
      <c r="W643" s="106" t="s">
        <v>73</v>
      </c>
      <c r="X643" s="108">
        <v>1200</v>
      </c>
      <c r="Y643" s="108">
        <v>3088452</v>
      </c>
      <c r="Z643" s="108">
        <v>1706884.4720000001</v>
      </c>
      <c r="AA643" s="109"/>
      <c r="AB643" s="109">
        <v>4026</v>
      </c>
      <c r="AC643" s="109"/>
      <c r="AD643" s="109"/>
      <c r="AE643" s="110" t="s">
        <v>732</v>
      </c>
      <c r="AF643" s="109"/>
      <c r="AG643" s="138"/>
      <c r="AH643" s="138">
        <v>37466</v>
      </c>
      <c r="AI643" s="138">
        <v>37523</v>
      </c>
      <c r="AJ643" s="109">
        <v>5294604</v>
      </c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</row>
    <row r="644" spans="1:51" ht="63.75" x14ac:dyDescent="0.25">
      <c r="A644" s="106">
        <v>820</v>
      </c>
      <c r="B644" s="106" t="s">
        <v>1353</v>
      </c>
      <c r="C644" s="106" t="s">
        <v>244</v>
      </c>
      <c r="D644" s="106"/>
      <c r="E644" s="106" t="s">
        <v>540</v>
      </c>
      <c r="F644" s="106"/>
      <c r="G644" s="106"/>
      <c r="H644" s="106" t="s">
        <v>468</v>
      </c>
      <c r="I644" s="106" t="s">
        <v>3323</v>
      </c>
      <c r="J644" s="106"/>
      <c r="K644" s="106"/>
      <c r="L644" s="106"/>
      <c r="M644" s="106">
        <v>22000</v>
      </c>
      <c r="N644" s="106" t="s">
        <v>244</v>
      </c>
      <c r="O644" s="106">
        <v>26310.92</v>
      </c>
      <c r="P644" s="107">
        <v>679.8</v>
      </c>
      <c r="Q644" s="107">
        <v>17886163.420000002</v>
      </c>
      <c r="R644" s="106">
        <v>0</v>
      </c>
      <c r="S644" s="107">
        <v>0</v>
      </c>
      <c r="T644" s="107">
        <v>0</v>
      </c>
      <c r="U644" s="106" t="s">
        <v>743</v>
      </c>
      <c r="V644" s="106" t="s">
        <v>7</v>
      </c>
      <c r="W644" s="106" t="s">
        <v>63</v>
      </c>
      <c r="X644" s="108"/>
      <c r="Y644" s="108">
        <v>0</v>
      </c>
      <c r="Z644" s="108"/>
      <c r="AA644" s="109" t="s">
        <v>4435</v>
      </c>
      <c r="AB644" s="109">
        <v>4032</v>
      </c>
      <c r="AC644" s="109" t="s">
        <v>4510</v>
      </c>
      <c r="AD644" s="109" t="s">
        <v>4510</v>
      </c>
      <c r="AE644" s="110" t="s">
        <v>4436</v>
      </c>
      <c r="AF644" s="109"/>
      <c r="AG644" s="138"/>
      <c r="AH644" s="138">
        <v>37482</v>
      </c>
      <c r="AI644" s="138">
        <v>37547</v>
      </c>
      <c r="AJ644" s="109">
        <v>5297999</v>
      </c>
      <c r="AK644" s="109"/>
      <c r="AL644" s="109" t="s">
        <v>4645</v>
      </c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</row>
    <row r="645" spans="1:51" ht="127.5" x14ac:dyDescent="0.25">
      <c r="A645" s="106">
        <v>821</v>
      </c>
      <c r="B645" s="106" t="s">
        <v>1354</v>
      </c>
      <c r="C645" s="106" t="s">
        <v>208</v>
      </c>
      <c r="D645" s="106"/>
      <c r="E645" s="106" t="s">
        <v>540</v>
      </c>
      <c r="F645" s="106"/>
      <c r="G645" s="106"/>
      <c r="H645" s="106" t="s">
        <v>514</v>
      </c>
      <c r="I645" s="106"/>
      <c r="J645" s="106"/>
      <c r="K645" s="106"/>
      <c r="L645" s="106"/>
      <c r="M645" s="106">
        <v>22000</v>
      </c>
      <c r="N645" s="106" t="s">
        <v>208</v>
      </c>
      <c r="O645" s="106">
        <v>252915.04</v>
      </c>
      <c r="P645" s="107">
        <v>586.29999999999995</v>
      </c>
      <c r="Q645" s="107">
        <v>148284087.94999999</v>
      </c>
      <c r="R645" s="106">
        <v>0</v>
      </c>
      <c r="S645" s="107">
        <v>0</v>
      </c>
      <c r="T645" s="107">
        <v>0</v>
      </c>
      <c r="U645" s="106" t="s">
        <v>743</v>
      </c>
      <c r="V645" s="106" t="s">
        <v>7</v>
      </c>
      <c r="W645" s="106" t="s">
        <v>63</v>
      </c>
      <c r="X645" s="108"/>
      <c r="Y645" s="108">
        <v>0</v>
      </c>
      <c r="Z645" s="108"/>
      <c r="AA645" s="109" t="s">
        <v>4435</v>
      </c>
      <c r="AB645" s="109">
        <v>5185</v>
      </c>
      <c r="AC645" s="109"/>
      <c r="AD645" s="109"/>
      <c r="AE645" s="110" t="s">
        <v>4436</v>
      </c>
      <c r="AF645" s="109" t="s">
        <v>4646</v>
      </c>
      <c r="AG645" s="138"/>
      <c r="AH645" s="138">
        <v>37499</v>
      </c>
      <c r="AI645" s="138">
        <v>37560</v>
      </c>
      <c r="AJ645" s="109">
        <v>5299664</v>
      </c>
      <c r="AK645" s="109"/>
      <c r="AL645" s="109" t="s">
        <v>4645</v>
      </c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</row>
    <row r="646" spans="1:51" ht="25.5" x14ac:dyDescent="0.25">
      <c r="A646" s="106">
        <v>822</v>
      </c>
      <c r="B646" s="106" t="s">
        <v>1354</v>
      </c>
      <c r="C646" s="106" t="s">
        <v>208</v>
      </c>
      <c r="D646" s="106"/>
      <c r="E646" s="106" t="s">
        <v>540</v>
      </c>
      <c r="F646" s="106"/>
      <c r="G646" s="106"/>
      <c r="H646" s="106" t="s">
        <v>514</v>
      </c>
      <c r="I646" s="106"/>
      <c r="J646" s="106"/>
      <c r="K646" s="106"/>
      <c r="L646" s="106"/>
      <c r="M646" s="106">
        <v>22000</v>
      </c>
      <c r="N646" s="106" t="s">
        <v>208</v>
      </c>
      <c r="O646" s="106">
        <v>4025.18</v>
      </c>
      <c r="P646" s="107">
        <v>586.29999999999995</v>
      </c>
      <c r="Q646" s="107">
        <v>2359963.0299999998</v>
      </c>
      <c r="R646" s="106">
        <v>0</v>
      </c>
      <c r="S646" s="107">
        <v>0</v>
      </c>
      <c r="T646" s="107">
        <v>0</v>
      </c>
      <c r="U646" s="106" t="s">
        <v>749</v>
      </c>
      <c r="V646" s="106" t="s">
        <v>7</v>
      </c>
      <c r="W646" s="106" t="s">
        <v>64</v>
      </c>
      <c r="X646" s="108"/>
      <c r="Y646" s="108">
        <v>0</v>
      </c>
      <c r="Z646" s="108"/>
      <c r="AA646" s="109" t="s">
        <v>4647</v>
      </c>
      <c r="AB646" s="109">
        <v>5185</v>
      </c>
      <c r="AC646" s="109"/>
      <c r="AD646" s="109"/>
      <c r="AE646" s="110" t="s">
        <v>510</v>
      </c>
      <c r="AF646" s="109"/>
      <c r="AG646" s="138"/>
      <c r="AH646" s="138">
        <v>37499</v>
      </c>
      <c r="AI646" s="138">
        <v>37560</v>
      </c>
      <c r="AJ646" s="109">
        <v>5299664</v>
      </c>
      <c r="AK646" s="109"/>
      <c r="AL646" s="109" t="s">
        <v>4645</v>
      </c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</row>
    <row r="647" spans="1:51" x14ac:dyDescent="0.25">
      <c r="A647" s="106">
        <v>823</v>
      </c>
      <c r="B647" s="106" t="s">
        <v>1354</v>
      </c>
      <c r="C647" s="106" t="s">
        <v>208</v>
      </c>
      <c r="D647" s="106"/>
      <c r="E647" s="106" t="s">
        <v>540</v>
      </c>
      <c r="F647" s="106"/>
      <c r="G647" s="106"/>
      <c r="H647" s="106" t="s">
        <v>514</v>
      </c>
      <c r="I647" s="106"/>
      <c r="J647" s="106"/>
      <c r="K647" s="106"/>
      <c r="L647" s="106"/>
      <c r="M647" s="106">
        <v>22000</v>
      </c>
      <c r="N647" s="106" t="s">
        <v>208</v>
      </c>
      <c r="O647" s="106">
        <v>740.71</v>
      </c>
      <c r="P647" s="107">
        <v>586.29999999999995</v>
      </c>
      <c r="Q647" s="107">
        <v>434278.27</v>
      </c>
      <c r="R647" s="106">
        <v>0</v>
      </c>
      <c r="S647" s="107">
        <v>0</v>
      </c>
      <c r="T647" s="107">
        <v>0</v>
      </c>
      <c r="U647" s="106" t="s">
        <v>749</v>
      </c>
      <c r="V647" s="106" t="s">
        <v>7</v>
      </c>
      <c r="W647" s="106" t="s">
        <v>64</v>
      </c>
      <c r="X647" s="108"/>
      <c r="Y647" s="108">
        <v>0</v>
      </c>
      <c r="Z647" s="108"/>
      <c r="AA647" s="109" t="s">
        <v>4648</v>
      </c>
      <c r="AB647" s="109">
        <v>5185</v>
      </c>
      <c r="AC647" s="109"/>
      <c r="AD647" s="109"/>
      <c r="AE647" s="110" t="s">
        <v>510</v>
      </c>
      <c r="AF647" s="109"/>
      <c r="AG647" s="138"/>
      <c r="AH647" s="138">
        <v>37499</v>
      </c>
      <c r="AI647" s="138">
        <v>37573</v>
      </c>
      <c r="AJ647" s="109">
        <v>5301052</v>
      </c>
      <c r="AK647" s="109"/>
      <c r="AL647" s="109" t="s">
        <v>4645</v>
      </c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</row>
    <row r="648" spans="1:51" x14ac:dyDescent="0.25">
      <c r="A648" s="106">
        <v>824</v>
      </c>
      <c r="B648" s="106" t="s">
        <v>1354</v>
      </c>
      <c r="C648" s="106" t="s">
        <v>208</v>
      </c>
      <c r="D648" s="106"/>
      <c r="E648" s="106" t="s">
        <v>540</v>
      </c>
      <c r="F648" s="106"/>
      <c r="G648" s="106"/>
      <c r="H648" s="106" t="s">
        <v>514</v>
      </c>
      <c r="I648" s="106"/>
      <c r="J648" s="106"/>
      <c r="K648" s="106"/>
      <c r="L648" s="106"/>
      <c r="M648" s="106">
        <v>22000</v>
      </c>
      <c r="N648" s="106" t="s">
        <v>208</v>
      </c>
      <c r="O648" s="106">
        <v>86195.01</v>
      </c>
      <c r="P648" s="107">
        <v>586.29999999999995</v>
      </c>
      <c r="Q648" s="107">
        <v>50536134.359999999</v>
      </c>
      <c r="R648" s="106">
        <v>0</v>
      </c>
      <c r="S648" s="107">
        <v>0</v>
      </c>
      <c r="T648" s="107">
        <v>0</v>
      </c>
      <c r="U648" s="106" t="s">
        <v>743</v>
      </c>
      <c r="V648" s="106" t="s">
        <v>7</v>
      </c>
      <c r="W648" s="106" t="s">
        <v>63</v>
      </c>
      <c r="X648" s="108"/>
      <c r="Y648" s="108">
        <v>0</v>
      </c>
      <c r="Z648" s="108"/>
      <c r="AA648" s="109" t="s">
        <v>4435</v>
      </c>
      <c r="AB648" s="109">
        <v>5185</v>
      </c>
      <c r="AC648" s="109"/>
      <c r="AD648" s="109"/>
      <c r="AE648" s="110" t="s">
        <v>4436</v>
      </c>
      <c r="AF648" s="109"/>
      <c r="AG648" s="138"/>
      <c r="AH648" s="138">
        <v>37499</v>
      </c>
      <c r="AI648" s="138">
        <v>37573</v>
      </c>
      <c r="AJ648" s="109">
        <v>5301052</v>
      </c>
      <c r="AK648" s="109"/>
      <c r="AL648" s="109" t="s">
        <v>4645</v>
      </c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</row>
    <row r="649" spans="1:51" ht="63.75" x14ac:dyDescent="0.25">
      <c r="A649" s="106">
        <v>825</v>
      </c>
      <c r="B649" s="106" t="s">
        <v>1355</v>
      </c>
      <c r="C649" s="106" t="s">
        <v>245</v>
      </c>
      <c r="D649" s="106" t="s">
        <v>651</v>
      </c>
      <c r="E649" s="106" t="s">
        <v>544</v>
      </c>
      <c r="F649" s="106"/>
      <c r="G649" s="106"/>
      <c r="H649" s="106" t="s">
        <v>466</v>
      </c>
      <c r="I649" s="106"/>
      <c r="J649" s="106" t="s">
        <v>3690</v>
      </c>
      <c r="K649" s="106">
        <v>15101</v>
      </c>
      <c r="L649" s="106"/>
      <c r="M649" s="106">
        <v>22000</v>
      </c>
      <c r="N649" s="106" t="s">
        <v>245</v>
      </c>
      <c r="O649" s="106">
        <v>1000005.24</v>
      </c>
      <c r="P649" s="107">
        <v>536.79999999999995</v>
      </c>
      <c r="Q649" s="107">
        <v>536802812.82999998</v>
      </c>
      <c r="R649" s="106">
        <v>0</v>
      </c>
      <c r="S649" s="107">
        <v>0</v>
      </c>
      <c r="T649" s="107">
        <v>13390000</v>
      </c>
      <c r="U649" s="106" t="s">
        <v>784</v>
      </c>
      <c r="V649" s="106" t="s">
        <v>7</v>
      </c>
      <c r="W649" s="106" t="s">
        <v>66</v>
      </c>
      <c r="X649" s="108"/>
      <c r="Y649" s="108">
        <v>0</v>
      </c>
      <c r="Z649" s="108">
        <v>-536802812.83199996</v>
      </c>
      <c r="AA649" s="109" t="s">
        <v>4503</v>
      </c>
      <c r="AB649" s="109"/>
      <c r="AC649" s="109" t="s">
        <v>4469</v>
      </c>
      <c r="AD649" s="109" t="s">
        <v>4649</v>
      </c>
      <c r="AE649" s="110" t="s">
        <v>4440</v>
      </c>
      <c r="AF649" s="109"/>
      <c r="AG649" s="138"/>
      <c r="AH649" s="138">
        <v>37620</v>
      </c>
      <c r="AI649" s="138">
        <v>37624</v>
      </c>
      <c r="AJ649" s="109">
        <v>5305522</v>
      </c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</row>
    <row r="650" spans="1:51" x14ac:dyDescent="0.25">
      <c r="A650" s="106">
        <v>826</v>
      </c>
      <c r="B650" s="106" t="s">
        <v>1356</v>
      </c>
      <c r="C650" s="106" t="s">
        <v>207</v>
      </c>
      <c r="D650" s="106"/>
      <c r="E650" s="106" t="s">
        <v>540</v>
      </c>
      <c r="F650" s="106"/>
      <c r="G650" s="106"/>
      <c r="H650" s="106" t="s">
        <v>468</v>
      </c>
      <c r="I650" s="106" t="s">
        <v>3330</v>
      </c>
      <c r="J650" s="106"/>
      <c r="K650" s="106"/>
      <c r="L650" s="106"/>
      <c r="M650" s="106">
        <v>22456</v>
      </c>
      <c r="N650" s="106" t="s">
        <v>3691</v>
      </c>
      <c r="O650" s="106">
        <v>145499.72200000001</v>
      </c>
      <c r="P650" s="107">
        <v>536.79999999999995</v>
      </c>
      <c r="Q650" s="107">
        <v>78104250.769999996</v>
      </c>
      <c r="R650" s="106">
        <v>0</v>
      </c>
      <c r="S650" s="107">
        <v>0</v>
      </c>
      <c r="T650" s="107">
        <v>0</v>
      </c>
      <c r="U650" s="106" t="s">
        <v>743</v>
      </c>
      <c r="V650" s="106" t="s">
        <v>7</v>
      </c>
      <c r="W650" s="106" t="s">
        <v>63</v>
      </c>
      <c r="X650" s="108"/>
      <c r="Y650" s="108">
        <v>0</v>
      </c>
      <c r="Z650" s="108"/>
      <c r="AA650" s="109" t="s">
        <v>4435</v>
      </c>
      <c r="AB650" s="109">
        <v>4027</v>
      </c>
      <c r="AC650" s="109"/>
      <c r="AD650" s="109"/>
      <c r="AE650" s="110" t="s">
        <v>4436</v>
      </c>
      <c r="AF650" s="109"/>
      <c r="AG650" s="138"/>
      <c r="AH650" s="138">
        <v>37491</v>
      </c>
      <c r="AI650" s="138">
        <v>37628</v>
      </c>
      <c r="AJ650" s="109">
        <v>5305876</v>
      </c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</row>
    <row r="651" spans="1:51" x14ac:dyDescent="0.25">
      <c r="A651" s="106">
        <v>827</v>
      </c>
      <c r="B651" s="106" t="s">
        <v>1357</v>
      </c>
      <c r="C651" s="106" t="s">
        <v>246</v>
      </c>
      <c r="D651" s="106"/>
      <c r="E651" s="106" t="s">
        <v>540</v>
      </c>
      <c r="F651" s="106"/>
      <c r="G651" s="106"/>
      <c r="H651" s="106" t="s">
        <v>514</v>
      </c>
      <c r="I651" s="106"/>
      <c r="J651" s="106" t="s">
        <v>3692</v>
      </c>
      <c r="K651" s="106">
        <v>9898</v>
      </c>
      <c r="L651" s="106"/>
      <c r="M651" s="106">
        <v>22647</v>
      </c>
      <c r="N651" s="106" t="s">
        <v>246</v>
      </c>
      <c r="O651" s="106">
        <v>609.82500000000005</v>
      </c>
      <c r="P651" s="107">
        <v>586.29999999999995</v>
      </c>
      <c r="Q651" s="107">
        <v>357540.4</v>
      </c>
      <c r="R651" s="106">
        <v>0</v>
      </c>
      <c r="S651" s="107">
        <v>0</v>
      </c>
      <c r="T651" s="107">
        <v>0</v>
      </c>
      <c r="U651" s="106" t="s">
        <v>741</v>
      </c>
      <c r="V651" s="106" t="s">
        <v>7</v>
      </c>
      <c r="W651" s="106" t="s">
        <v>62</v>
      </c>
      <c r="X651" s="108">
        <v>1446</v>
      </c>
      <c r="Y651" s="108">
        <v>881806.95000000007</v>
      </c>
      <c r="Z651" s="108">
        <v>524266.55250000005</v>
      </c>
      <c r="AA651" s="109"/>
      <c r="AB651" s="109">
        <v>2082</v>
      </c>
      <c r="AC651" s="109"/>
      <c r="AD651" s="109"/>
      <c r="AE651" s="110" t="s">
        <v>473</v>
      </c>
      <c r="AF651" s="109" t="s">
        <v>4650</v>
      </c>
      <c r="AG651" s="138" t="s">
        <v>4651</v>
      </c>
      <c r="AH651" s="138">
        <v>37569</v>
      </c>
      <c r="AI651" s="138">
        <v>37929</v>
      </c>
      <c r="AJ651" s="109">
        <v>5316983</v>
      </c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</row>
    <row r="652" spans="1:51" ht="102" x14ac:dyDescent="0.25">
      <c r="A652" s="106">
        <v>828</v>
      </c>
      <c r="B652" s="106" t="s">
        <v>1358</v>
      </c>
      <c r="C652" s="106" t="s">
        <v>246</v>
      </c>
      <c r="D652" s="106"/>
      <c r="E652" s="106" t="s">
        <v>540</v>
      </c>
      <c r="F652" s="106"/>
      <c r="G652" s="106"/>
      <c r="H652" s="106" t="s">
        <v>514</v>
      </c>
      <c r="I652" s="106" t="s">
        <v>3324</v>
      </c>
      <c r="J652" s="106" t="s">
        <v>3692</v>
      </c>
      <c r="K652" s="106"/>
      <c r="L652" s="106"/>
      <c r="M652" s="106">
        <v>22647</v>
      </c>
      <c r="N652" s="106" t="s">
        <v>246</v>
      </c>
      <c r="O652" s="106">
        <v>3391.5680000000002</v>
      </c>
      <c r="P652" s="107">
        <v>586.29999999999995</v>
      </c>
      <c r="Q652" s="107">
        <v>1988476.32</v>
      </c>
      <c r="R652" s="106">
        <v>0</v>
      </c>
      <c r="S652" s="107">
        <v>0</v>
      </c>
      <c r="T652" s="107">
        <v>0</v>
      </c>
      <c r="U652" s="106" t="s">
        <v>743</v>
      </c>
      <c r="V652" s="106" t="s">
        <v>7</v>
      </c>
      <c r="W652" s="106" t="s">
        <v>63</v>
      </c>
      <c r="X652" s="108"/>
      <c r="Y652" s="108">
        <v>0</v>
      </c>
      <c r="Z652" s="108">
        <v>-1988476.3184</v>
      </c>
      <c r="AA652" s="109" t="s">
        <v>4503</v>
      </c>
      <c r="AB652" s="109">
        <v>2027</v>
      </c>
      <c r="AC652" s="109" t="s">
        <v>4652</v>
      </c>
      <c r="AD652" s="109" t="s">
        <v>4653</v>
      </c>
      <c r="AE652" s="110" t="s">
        <v>4436</v>
      </c>
      <c r="AF652" s="109"/>
      <c r="AG652" s="138" t="s">
        <v>4651</v>
      </c>
      <c r="AH652" s="138">
        <v>37569</v>
      </c>
      <c r="AI652" s="138">
        <v>37929</v>
      </c>
      <c r="AJ652" s="109">
        <v>5316983</v>
      </c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</row>
    <row r="653" spans="1:51" ht="38.25" x14ac:dyDescent="0.25">
      <c r="A653" s="106">
        <v>829</v>
      </c>
      <c r="B653" s="106" t="s">
        <v>1359</v>
      </c>
      <c r="C653" s="106" t="s">
        <v>246</v>
      </c>
      <c r="D653" s="106"/>
      <c r="E653" s="106" t="s">
        <v>540</v>
      </c>
      <c r="F653" s="106"/>
      <c r="G653" s="106"/>
      <c r="H653" s="106" t="s">
        <v>514</v>
      </c>
      <c r="I653" s="106" t="s">
        <v>3324</v>
      </c>
      <c r="J653" s="106" t="s">
        <v>3692</v>
      </c>
      <c r="K653" s="106"/>
      <c r="L653" s="106"/>
      <c r="M653" s="106">
        <v>22647</v>
      </c>
      <c r="N653" s="106" t="s">
        <v>246</v>
      </c>
      <c r="O653" s="106">
        <v>3649.4630000000002</v>
      </c>
      <c r="P653" s="107">
        <v>586.29999999999995</v>
      </c>
      <c r="Q653" s="107">
        <v>2139680.16</v>
      </c>
      <c r="R653" s="106">
        <v>0</v>
      </c>
      <c r="S653" s="107">
        <v>0</v>
      </c>
      <c r="T653" s="107">
        <v>0</v>
      </c>
      <c r="U653" s="106" t="s">
        <v>741</v>
      </c>
      <c r="V653" s="106" t="s">
        <v>7</v>
      </c>
      <c r="W653" s="106" t="s">
        <v>62</v>
      </c>
      <c r="X653" s="108">
        <v>1446</v>
      </c>
      <c r="Y653" s="108">
        <v>5277123.4980000006</v>
      </c>
      <c r="Z653" s="108">
        <v>3137443.3411000008</v>
      </c>
      <c r="AA653" s="109"/>
      <c r="AB653" s="109">
        <v>2082</v>
      </c>
      <c r="AC653" s="109"/>
      <c r="AD653" s="109"/>
      <c r="AE653" s="110" t="s">
        <v>473</v>
      </c>
      <c r="AF653" s="109" t="s">
        <v>4654</v>
      </c>
      <c r="AG653" s="138" t="s">
        <v>4651</v>
      </c>
      <c r="AH653" s="138">
        <v>37569</v>
      </c>
      <c r="AI653" s="138">
        <v>37929</v>
      </c>
      <c r="AJ653" s="109">
        <v>5316983</v>
      </c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</row>
    <row r="654" spans="1:51" ht="63.75" x14ac:dyDescent="0.25">
      <c r="A654" s="106">
        <v>830</v>
      </c>
      <c r="B654" s="106" t="s">
        <v>1360</v>
      </c>
      <c r="C654" s="106" t="s">
        <v>247</v>
      </c>
      <c r="D654" s="106"/>
      <c r="E654" s="106" t="s">
        <v>573</v>
      </c>
      <c r="F654" s="106"/>
      <c r="G654" s="106"/>
      <c r="H654" s="106" t="s">
        <v>472</v>
      </c>
      <c r="I654" s="106" t="s">
        <v>3324</v>
      </c>
      <c r="J654" s="106"/>
      <c r="K654" s="106"/>
      <c r="L654" s="106"/>
      <c r="M654" s="106">
        <v>22000</v>
      </c>
      <c r="N654" s="106" t="s">
        <v>3693</v>
      </c>
      <c r="O654" s="106">
        <v>1572199.99</v>
      </c>
      <c r="P654" s="107">
        <v>4170</v>
      </c>
      <c r="Q654" s="107">
        <v>6556073958.3000002</v>
      </c>
      <c r="R654" s="106">
        <v>0</v>
      </c>
      <c r="S654" s="107">
        <v>0</v>
      </c>
      <c r="T654" s="107">
        <v>0</v>
      </c>
      <c r="U654" s="106" t="s">
        <v>743</v>
      </c>
      <c r="V654" s="106" t="s">
        <v>7</v>
      </c>
      <c r="W654" s="106" t="s">
        <v>63</v>
      </c>
      <c r="X654" s="108"/>
      <c r="Y654" s="108">
        <v>0</v>
      </c>
      <c r="Z654" s="108"/>
      <c r="AA654" s="109" t="s">
        <v>4435</v>
      </c>
      <c r="AB654" s="109"/>
      <c r="AC654" s="109" t="s">
        <v>4649</v>
      </c>
      <c r="AD654" s="109" t="s">
        <v>4649</v>
      </c>
      <c r="AE654" s="110" t="s">
        <v>4436</v>
      </c>
      <c r="AF654" s="109" t="s">
        <v>4655</v>
      </c>
      <c r="AG654" s="138" t="s">
        <v>4656</v>
      </c>
      <c r="AH654" s="138" t="s">
        <v>4657</v>
      </c>
      <c r="AI654" s="138">
        <v>37806</v>
      </c>
      <c r="AJ654" s="109">
        <v>5316254</v>
      </c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</row>
    <row r="655" spans="1:51" ht="63.75" x14ac:dyDescent="0.25">
      <c r="A655" s="106">
        <v>831</v>
      </c>
      <c r="B655" s="106" t="s">
        <v>11</v>
      </c>
      <c r="C655" s="106" t="s">
        <v>247</v>
      </c>
      <c r="D655" s="106"/>
      <c r="E655" s="106" t="s">
        <v>540</v>
      </c>
      <c r="F655" s="106"/>
      <c r="G655" s="106"/>
      <c r="H655" s="106" t="s">
        <v>472</v>
      </c>
      <c r="I655" s="106"/>
      <c r="J655" s="106"/>
      <c r="K655" s="106"/>
      <c r="L655" s="106"/>
      <c r="M655" s="106">
        <v>22000</v>
      </c>
      <c r="N655" s="106" t="s">
        <v>3693</v>
      </c>
      <c r="O655" s="106">
        <v>240000</v>
      </c>
      <c r="P655" s="107">
        <v>4170</v>
      </c>
      <c r="Q655" s="107">
        <v>1000800000</v>
      </c>
      <c r="R655" s="106">
        <v>0</v>
      </c>
      <c r="S655" s="107">
        <v>0</v>
      </c>
      <c r="T655" s="107">
        <v>0</v>
      </c>
      <c r="U655" s="106" t="s">
        <v>743</v>
      </c>
      <c r="V655" s="106" t="s">
        <v>7</v>
      </c>
      <c r="W655" s="106" t="s">
        <v>63</v>
      </c>
      <c r="X655" s="108"/>
      <c r="Y655" s="108">
        <v>0</v>
      </c>
      <c r="Z655" s="108"/>
      <c r="AA655" s="109" t="s">
        <v>4658</v>
      </c>
      <c r="AB655" s="109"/>
      <c r="AC655" s="109" t="s">
        <v>4649</v>
      </c>
      <c r="AD655" s="109" t="s">
        <v>4649</v>
      </c>
      <c r="AE655" s="110" t="s">
        <v>4436</v>
      </c>
      <c r="AF655" s="109"/>
      <c r="AG655" s="138" t="s">
        <v>4656</v>
      </c>
      <c r="AH655" s="138" t="s">
        <v>4657</v>
      </c>
      <c r="AI655" s="138">
        <v>37806</v>
      </c>
      <c r="AJ655" s="109">
        <v>5316254</v>
      </c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</row>
    <row r="656" spans="1:51" ht="63.75" x14ac:dyDescent="0.25">
      <c r="A656" s="106">
        <v>832</v>
      </c>
      <c r="B656" s="106" t="s">
        <v>11</v>
      </c>
      <c r="C656" s="106" t="s">
        <v>247</v>
      </c>
      <c r="D656" s="106"/>
      <c r="E656" s="106" t="s">
        <v>540</v>
      </c>
      <c r="F656" s="106"/>
      <c r="G656" s="106"/>
      <c r="H656" s="106" t="s">
        <v>472</v>
      </c>
      <c r="I656" s="106"/>
      <c r="J656" s="106"/>
      <c r="K656" s="106"/>
      <c r="L656" s="106"/>
      <c r="M656" s="106">
        <v>22000</v>
      </c>
      <c r="N656" s="106" t="s">
        <v>3693</v>
      </c>
      <c r="O656" s="106">
        <v>40000</v>
      </c>
      <c r="P656" s="107">
        <v>4170</v>
      </c>
      <c r="Q656" s="107">
        <v>166800000</v>
      </c>
      <c r="R656" s="106">
        <v>0</v>
      </c>
      <c r="S656" s="107">
        <v>0</v>
      </c>
      <c r="T656" s="107">
        <v>0</v>
      </c>
      <c r="U656" s="106" t="s">
        <v>743</v>
      </c>
      <c r="V656" s="106" t="s">
        <v>7</v>
      </c>
      <c r="W656" s="106" t="s">
        <v>63</v>
      </c>
      <c r="X656" s="108"/>
      <c r="Y656" s="108">
        <v>0</v>
      </c>
      <c r="Z656" s="108"/>
      <c r="AA656" s="109" t="s">
        <v>4659</v>
      </c>
      <c r="AB656" s="109"/>
      <c r="AC656" s="109" t="s">
        <v>4649</v>
      </c>
      <c r="AD656" s="109" t="s">
        <v>4649</v>
      </c>
      <c r="AE656" s="110" t="s">
        <v>4436</v>
      </c>
      <c r="AF656" s="109"/>
      <c r="AG656" s="138" t="s">
        <v>4656</v>
      </c>
      <c r="AH656" s="138" t="s">
        <v>4657</v>
      </c>
      <c r="AI656" s="138">
        <v>37806</v>
      </c>
      <c r="AJ656" s="109">
        <v>5316254</v>
      </c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</row>
    <row r="657" spans="1:51" ht="63.75" x14ac:dyDescent="0.25">
      <c r="A657" s="106">
        <v>833</v>
      </c>
      <c r="B657" s="106" t="s">
        <v>1361</v>
      </c>
      <c r="C657" s="106" t="s">
        <v>248</v>
      </c>
      <c r="D657" s="106"/>
      <c r="E657" s="106" t="s">
        <v>540</v>
      </c>
      <c r="F657" s="106"/>
      <c r="G657" s="106"/>
      <c r="H657" s="106" t="s">
        <v>468</v>
      </c>
      <c r="I657" s="106"/>
      <c r="J657" s="106" t="s">
        <v>318</v>
      </c>
      <c r="K657" s="106"/>
      <c r="L657" s="106"/>
      <c r="M657" s="106">
        <v>22457</v>
      </c>
      <c r="N657" s="106" t="s">
        <v>248</v>
      </c>
      <c r="O657" s="106">
        <v>173.81299999999999</v>
      </c>
      <c r="P657" s="107">
        <v>1296.9000000000001</v>
      </c>
      <c r="Q657" s="107">
        <v>225418.08</v>
      </c>
      <c r="R657" s="106">
        <v>0</v>
      </c>
      <c r="S657" s="107">
        <v>0</v>
      </c>
      <c r="T657" s="107">
        <v>0</v>
      </c>
      <c r="U657" s="106" t="s">
        <v>893</v>
      </c>
      <c r="V657" s="106" t="s">
        <v>7</v>
      </c>
      <c r="W657" s="106" t="s">
        <v>75</v>
      </c>
      <c r="X657" s="108">
        <v>2231</v>
      </c>
      <c r="Y657" s="108">
        <v>387776.80299999996</v>
      </c>
      <c r="Z657" s="108">
        <v>162358.72329999995</v>
      </c>
      <c r="AA657" s="109"/>
      <c r="AB657" s="109">
        <v>4067</v>
      </c>
      <c r="AC657" s="109" t="s">
        <v>4649</v>
      </c>
      <c r="AD657" s="109" t="s">
        <v>4649</v>
      </c>
      <c r="AE657" s="110" t="s">
        <v>4440</v>
      </c>
      <c r="AF657" s="109"/>
      <c r="AG657" s="138" t="s">
        <v>4660</v>
      </c>
      <c r="AH657" s="138" t="s">
        <v>4661</v>
      </c>
      <c r="AI657" s="138" t="s">
        <v>4662</v>
      </c>
      <c r="AJ657" s="109">
        <v>5299604</v>
      </c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</row>
    <row r="658" spans="1:51" x14ac:dyDescent="0.25">
      <c r="A658" s="106">
        <v>834</v>
      </c>
      <c r="B658" s="106" t="s">
        <v>1362</v>
      </c>
      <c r="C658" s="106" t="s">
        <v>248</v>
      </c>
      <c r="D658" s="106"/>
      <c r="E658" s="106" t="s">
        <v>540</v>
      </c>
      <c r="F658" s="106"/>
      <c r="G658" s="106"/>
      <c r="H658" s="106" t="s">
        <v>468</v>
      </c>
      <c r="I658" s="106" t="s">
        <v>3324</v>
      </c>
      <c r="J658" s="106" t="s">
        <v>318</v>
      </c>
      <c r="K658" s="106"/>
      <c r="L658" s="106"/>
      <c r="M658" s="106">
        <v>22457</v>
      </c>
      <c r="N658" s="106" t="s">
        <v>248</v>
      </c>
      <c r="O658" s="106">
        <v>3357.4459999999999</v>
      </c>
      <c r="P658" s="107">
        <v>1296.9000000000001</v>
      </c>
      <c r="Q658" s="107">
        <v>4354271.72</v>
      </c>
      <c r="R658" s="106">
        <v>0</v>
      </c>
      <c r="S658" s="107">
        <v>0</v>
      </c>
      <c r="T658" s="107">
        <v>0</v>
      </c>
      <c r="U658" s="106" t="s">
        <v>881</v>
      </c>
      <c r="V658" s="106" t="s">
        <v>7</v>
      </c>
      <c r="W658" s="106" t="s">
        <v>73</v>
      </c>
      <c r="X658" s="108">
        <v>2231</v>
      </c>
      <c r="Y658" s="108">
        <v>7490462.0259999996</v>
      </c>
      <c r="Z658" s="108">
        <v>3136190.3085999992</v>
      </c>
      <c r="AA658" s="109"/>
      <c r="AB658" s="109">
        <v>4067</v>
      </c>
      <c r="AC658" s="109"/>
      <c r="AD658" s="109"/>
      <c r="AE658" s="110" t="s">
        <v>732</v>
      </c>
      <c r="AF658" s="109"/>
      <c r="AG658" s="138" t="s">
        <v>4660</v>
      </c>
      <c r="AH658" s="138" t="s">
        <v>4661</v>
      </c>
      <c r="AI658" s="138" t="s">
        <v>4662</v>
      </c>
      <c r="AJ658" s="109">
        <v>5299604</v>
      </c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</row>
    <row r="659" spans="1:51" x14ac:dyDescent="0.25">
      <c r="A659" s="106">
        <v>835</v>
      </c>
      <c r="B659" s="106" t="s">
        <v>1363</v>
      </c>
      <c r="C659" s="106" t="s">
        <v>249</v>
      </c>
      <c r="D659" s="106"/>
      <c r="E659" s="106" t="s">
        <v>540</v>
      </c>
      <c r="F659" s="106"/>
      <c r="G659" s="106"/>
      <c r="H659" s="106" t="s">
        <v>468</v>
      </c>
      <c r="I659" s="106" t="s">
        <v>3324</v>
      </c>
      <c r="J659" s="106" t="s">
        <v>3694</v>
      </c>
      <c r="K659" s="106"/>
      <c r="L659" s="106"/>
      <c r="M659" s="106">
        <v>22450</v>
      </c>
      <c r="N659" s="106" t="s">
        <v>249</v>
      </c>
      <c r="O659" s="106">
        <v>503.83800000000002</v>
      </c>
      <c r="P659" s="107">
        <v>548.9</v>
      </c>
      <c r="Q659" s="107">
        <v>276556.68</v>
      </c>
      <c r="R659" s="106">
        <v>0</v>
      </c>
      <c r="S659" s="107">
        <v>0</v>
      </c>
      <c r="T659" s="107">
        <v>0</v>
      </c>
      <c r="U659" s="106" t="s">
        <v>881</v>
      </c>
      <c r="V659" s="106" t="s">
        <v>7</v>
      </c>
      <c r="W659" s="106" t="s">
        <v>73</v>
      </c>
      <c r="X659" s="108">
        <v>953</v>
      </c>
      <c r="Y659" s="108">
        <v>480157.614</v>
      </c>
      <c r="Z659" s="108">
        <v>203600.93579999998</v>
      </c>
      <c r="AA659" s="109"/>
      <c r="AB659" s="109">
        <v>4064</v>
      </c>
      <c r="AC659" s="109"/>
      <c r="AD659" s="109"/>
      <c r="AE659" s="110" t="s">
        <v>732</v>
      </c>
      <c r="AF659" s="109"/>
      <c r="AG659" s="138" t="s">
        <v>4660</v>
      </c>
      <c r="AH659" s="138" t="s">
        <v>4661</v>
      </c>
      <c r="AI659" s="138" t="s">
        <v>4662</v>
      </c>
      <c r="AJ659" s="109">
        <v>5299604</v>
      </c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</row>
    <row r="660" spans="1:51" ht="38.25" x14ac:dyDescent="0.25">
      <c r="A660" s="106">
        <v>836</v>
      </c>
      <c r="B660" s="106" t="s">
        <v>1364</v>
      </c>
      <c r="C660" s="106" t="s">
        <v>250</v>
      </c>
      <c r="D660" s="106" t="s">
        <v>652</v>
      </c>
      <c r="E660" s="106" t="s">
        <v>574</v>
      </c>
      <c r="F660" s="106" t="s">
        <v>574</v>
      </c>
      <c r="G660" s="106" t="s">
        <v>1365</v>
      </c>
      <c r="H660" s="106" t="s">
        <v>468</v>
      </c>
      <c r="I660" s="106" t="s">
        <v>3323</v>
      </c>
      <c r="J660" s="106" t="s">
        <v>3695</v>
      </c>
      <c r="K660" s="106">
        <v>15</v>
      </c>
      <c r="L660" s="106"/>
      <c r="M660" s="106">
        <v>22435</v>
      </c>
      <c r="N660" s="106" t="s">
        <v>3696</v>
      </c>
      <c r="O660" s="106">
        <v>18987.499</v>
      </c>
      <c r="P660" s="107">
        <v>991.1</v>
      </c>
      <c r="Q660" s="107">
        <v>18818510.260000002</v>
      </c>
      <c r="R660" s="106">
        <v>0</v>
      </c>
      <c r="S660" s="107">
        <v>0</v>
      </c>
      <c r="T660" s="107">
        <v>0</v>
      </c>
      <c r="U660" s="106" t="s">
        <v>881</v>
      </c>
      <c r="V660" s="106" t="s">
        <v>7</v>
      </c>
      <c r="W660" s="106" t="s">
        <v>73</v>
      </c>
      <c r="X660" s="108">
        <v>1364</v>
      </c>
      <c r="Y660" s="108">
        <v>25898948.636</v>
      </c>
      <c r="Z660" s="108">
        <v>7080438.3770999983</v>
      </c>
      <c r="AA660" s="109"/>
      <c r="AB660" s="109">
        <v>4036</v>
      </c>
      <c r="AC660" s="109"/>
      <c r="AD660" s="109"/>
      <c r="AE660" s="110" t="s">
        <v>732</v>
      </c>
      <c r="AF660" s="109" t="s">
        <v>4663</v>
      </c>
      <c r="AG660" s="138" t="s">
        <v>4590</v>
      </c>
      <c r="AH660" s="138">
        <v>37324</v>
      </c>
      <c r="AI660" s="138" t="s">
        <v>4664</v>
      </c>
      <c r="AJ660" s="109">
        <v>5298276</v>
      </c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</row>
    <row r="661" spans="1:51" ht="63.75" x14ac:dyDescent="0.25">
      <c r="A661" s="106">
        <v>837</v>
      </c>
      <c r="B661" s="106" t="s">
        <v>11</v>
      </c>
      <c r="C661" s="106" t="s">
        <v>251</v>
      </c>
      <c r="D661" s="106"/>
      <c r="E661" s="106" t="s">
        <v>540</v>
      </c>
      <c r="F661" s="106"/>
      <c r="G661" s="106"/>
      <c r="H661" s="106" t="s">
        <v>472</v>
      </c>
      <c r="I661" s="106" t="s">
        <v>3324</v>
      </c>
      <c r="J661" s="106"/>
      <c r="K661" s="106"/>
      <c r="L661" s="106"/>
      <c r="M661" s="106">
        <v>22000</v>
      </c>
      <c r="N661" s="106" t="s">
        <v>3697</v>
      </c>
      <c r="O661" s="106">
        <v>734050.07700000005</v>
      </c>
      <c r="P661" s="107">
        <v>3610</v>
      </c>
      <c r="Q661" s="107">
        <v>2649920777.9699998</v>
      </c>
      <c r="R661" s="106">
        <v>0</v>
      </c>
      <c r="S661" s="107">
        <v>0</v>
      </c>
      <c r="T661" s="107">
        <v>0</v>
      </c>
      <c r="U661" s="106" t="s">
        <v>743</v>
      </c>
      <c r="V661" s="106" t="s">
        <v>7</v>
      </c>
      <c r="W661" s="106" t="s">
        <v>63</v>
      </c>
      <c r="X661" s="108"/>
      <c r="Y661" s="108">
        <v>0</v>
      </c>
      <c r="Z661" s="108"/>
      <c r="AA661" s="109" t="s">
        <v>4435</v>
      </c>
      <c r="AB661" s="109"/>
      <c r="AC661" s="109" t="s">
        <v>4649</v>
      </c>
      <c r="AD661" s="109" t="s">
        <v>4649</v>
      </c>
      <c r="AE661" s="110" t="s">
        <v>4436</v>
      </c>
      <c r="AF661" s="109"/>
      <c r="AG661" s="138" t="s">
        <v>4665</v>
      </c>
      <c r="AH661" s="138" t="s">
        <v>4666</v>
      </c>
      <c r="AI661" s="138">
        <v>37572</v>
      </c>
      <c r="AJ661" s="109">
        <v>5301005</v>
      </c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</row>
    <row r="662" spans="1:51" x14ac:dyDescent="0.25">
      <c r="A662" s="106">
        <v>838</v>
      </c>
      <c r="B662" s="106" t="s">
        <v>1366</v>
      </c>
      <c r="C662" s="106" t="s">
        <v>252</v>
      </c>
      <c r="D662" s="106"/>
      <c r="E662" s="106" t="s">
        <v>540</v>
      </c>
      <c r="F662" s="106"/>
      <c r="G662" s="106"/>
      <c r="H662" s="106" t="s">
        <v>468</v>
      </c>
      <c r="I662" s="106"/>
      <c r="J662" s="106" t="s">
        <v>3698</v>
      </c>
      <c r="K662" s="106">
        <v>10001</v>
      </c>
      <c r="L662" s="106"/>
      <c r="M662" s="106">
        <v>22427</v>
      </c>
      <c r="N662" s="106" t="s">
        <v>252</v>
      </c>
      <c r="O662" s="106">
        <v>110.92100000000001</v>
      </c>
      <c r="P662" s="107">
        <v>1601.6</v>
      </c>
      <c r="Q662" s="107">
        <v>177651.07</v>
      </c>
      <c r="R662" s="106">
        <v>0</v>
      </c>
      <c r="S662" s="107">
        <v>0</v>
      </c>
      <c r="T662" s="107">
        <v>0</v>
      </c>
      <c r="U662" s="106" t="s">
        <v>739</v>
      </c>
      <c r="V662" s="106" t="s">
        <v>7</v>
      </c>
      <c r="W662" s="106" t="s">
        <v>61</v>
      </c>
      <c r="X662" s="108">
        <v>2255</v>
      </c>
      <c r="Y662" s="108">
        <v>250126.85500000001</v>
      </c>
      <c r="Z662" s="108">
        <v>72475.781400000007</v>
      </c>
      <c r="AA662" s="109"/>
      <c r="AB662" s="109">
        <v>4060</v>
      </c>
      <c r="AC662" s="109"/>
      <c r="AD662" s="109"/>
      <c r="AE662" s="110" t="s">
        <v>507</v>
      </c>
      <c r="AF662" s="109"/>
      <c r="AG662" s="138"/>
      <c r="AH662" s="138" t="s">
        <v>4667</v>
      </c>
      <c r="AI662" s="138" t="s">
        <v>4662</v>
      </c>
      <c r="AJ662" s="109">
        <v>5299610</v>
      </c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</row>
    <row r="663" spans="1:51" x14ac:dyDescent="0.25">
      <c r="A663" s="106">
        <v>839</v>
      </c>
      <c r="B663" s="106" t="s">
        <v>1367</v>
      </c>
      <c r="C663" s="106" t="s">
        <v>252</v>
      </c>
      <c r="D663" s="106"/>
      <c r="E663" s="106" t="s">
        <v>540</v>
      </c>
      <c r="F663" s="106"/>
      <c r="G663" s="106"/>
      <c r="H663" s="106" t="s">
        <v>468</v>
      </c>
      <c r="I663" s="106" t="s">
        <v>3323</v>
      </c>
      <c r="J663" s="106" t="s">
        <v>3699</v>
      </c>
      <c r="K663" s="106"/>
      <c r="L663" s="106"/>
      <c r="M663" s="106">
        <v>22427</v>
      </c>
      <c r="N663" s="106" t="s">
        <v>252</v>
      </c>
      <c r="O663" s="106">
        <v>182.72399999999999</v>
      </c>
      <c r="P663" s="107">
        <v>1601.6</v>
      </c>
      <c r="Q663" s="107">
        <v>292650.76</v>
      </c>
      <c r="R663" s="106">
        <v>0</v>
      </c>
      <c r="S663" s="107">
        <v>0</v>
      </c>
      <c r="T663" s="107">
        <v>0</v>
      </c>
      <c r="U663" s="106" t="s">
        <v>739</v>
      </c>
      <c r="V663" s="106" t="s">
        <v>7</v>
      </c>
      <c r="W663" s="106" t="s">
        <v>61</v>
      </c>
      <c r="X663" s="108">
        <v>2255</v>
      </c>
      <c r="Y663" s="108">
        <v>412042.62</v>
      </c>
      <c r="Z663" s="108">
        <v>119391.8616</v>
      </c>
      <c r="AA663" s="109"/>
      <c r="AB663" s="109">
        <v>4060</v>
      </c>
      <c r="AC663" s="109"/>
      <c r="AD663" s="109"/>
      <c r="AE663" s="110" t="s">
        <v>507</v>
      </c>
      <c r="AF663" s="109"/>
      <c r="AG663" s="138"/>
      <c r="AH663" s="138" t="s">
        <v>4668</v>
      </c>
      <c r="AI663" s="138" t="s">
        <v>4662</v>
      </c>
      <c r="AJ663" s="109">
        <v>5299610</v>
      </c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</row>
    <row r="664" spans="1:51" x14ac:dyDescent="0.25">
      <c r="A664" s="106">
        <v>840</v>
      </c>
      <c r="B664" s="106" t="s">
        <v>1368</v>
      </c>
      <c r="C664" s="106" t="s">
        <v>253</v>
      </c>
      <c r="D664" s="106"/>
      <c r="E664" s="106" t="s">
        <v>540</v>
      </c>
      <c r="F664" s="106"/>
      <c r="G664" s="106"/>
      <c r="H664" s="106" t="s">
        <v>466</v>
      </c>
      <c r="I664" s="106" t="s">
        <v>3328</v>
      </c>
      <c r="J664" s="106" t="s">
        <v>3430</v>
      </c>
      <c r="K664" s="106">
        <v>25420</v>
      </c>
      <c r="L664" s="106"/>
      <c r="M664" s="106">
        <v>22000</v>
      </c>
      <c r="N664" s="106" t="s">
        <v>3700</v>
      </c>
      <c r="O664" s="106">
        <v>7255.2430000000004</v>
      </c>
      <c r="P664" s="107">
        <v>941.6</v>
      </c>
      <c r="Q664" s="107">
        <v>6831536.8099999996</v>
      </c>
      <c r="R664" s="106">
        <v>0</v>
      </c>
      <c r="S664" s="107">
        <v>0</v>
      </c>
      <c r="T664" s="107">
        <v>0</v>
      </c>
      <c r="U664" s="106" t="s">
        <v>739</v>
      </c>
      <c r="V664" s="106" t="s">
        <v>7</v>
      </c>
      <c r="W664" s="106" t="s">
        <v>61</v>
      </c>
      <c r="X664" s="108">
        <v>1631</v>
      </c>
      <c r="Y664" s="108">
        <v>11833301.333000001</v>
      </c>
      <c r="Z664" s="108">
        <v>5001764.5241999999</v>
      </c>
      <c r="AA664" s="109"/>
      <c r="AB664" s="109">
        <v>6155</v>
      </c>
      <c r="AC664" s="109"/>
      <c r="AD664" s="109"/>
      <c r="AE664" s="110" t="s">
        <v>507</v>
      </c>
      <c r="AF664" s="109"/>
      <c r="AG664" s="138" t="s">
        <v>4669</v>
      </c>
      <c r="AH664" s="138" t="s">
        <v>4670</v>
      </c>
      <c r="AI664" s="138">
        <v>37413</v>
      </c>
      <c r="AJ664" s="109">
        <v>5281836</v>
      </c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</row>
    <row r="665" spans="1:51" x14ac:dyDescent="0.25">
      <c r="A665" s="106">
        <v>841</v>
      </c>
      <c r="B665" s="106" t="s">
        <v>1369</v>
      </c>
      <c r="C665" s="106" t="s">
        <v>253</v>
      </c>
      <c r="D665" s="106"/>
      <c r="E665" s="106" t="s">
        <v>540</v>
      </c>
      <c r="F665" s="106"/>
      <c r="G665" s="106"/>
      <c r="H665" s="106" t="s">
        <v>466</v>
      </c>
      <c r="I665" s="106" t="s">
        <v>3325</v>
      </c>
      <c r="J665" s="106" t="s">
        <v>3430</v>
      </c>
      <c r="K665" s="106">
        <v>25420</v>
      </c>
      <c r="L665" s="106"/>
      <c r="M665" s="106">
        <v>22000</v>
      </c>
      <c r="N665" s="106" t="s">
        <v>3700</v>
      </c>
      <c r="O665" s="106">
        <v>275.91699999999997</v>
      </c>
      <c r="P665" s="107">
        <v>941.6</v>
      </c>
      <c r="Q665" s="107">
        <v>259803.45</v>
      </c>
      <c r="R665" s="106">
        <v>0</v>
      </c>
      <c r="S665" s="107">
        <v>0</v>
      </c>
      <c r="T665" s="107">
        <v>0</v>
      </c>
      <c r="U665" s="106" t="s">
        <v>749</v>
      </c>
      <c r="V665" s="106" t="s">
        <v>7</v>
      </c>
      <c r="W665" s="106" t="s">
        <v>64</v>
      </c>
      <c r="X665" s="108">
        <v>1631</v>
      </c>
      <c r="Y665" s="108">
        <v>450020.62699999998</v>
      </c>
      <c r="Z665" s="108">
        <v>190217.17979999998</v>
      </c>
      <c r="AA665" s="109"/>
      <c r="AB665" s="109">
        <v>6155</v>
      </c>
      <c r="AC665" s="109"/>
      <c r="AD665" s="109"/>
      <c r="AE665" s="110" t="s">
        <v>510</v>
      </c>
      <c r="AF665" s="109"/>
      <c r="AG665" s="138" t="s">
        <v>4669</v>
      </c>
      <c r="AH665" s="138" t="s">
        <v>4670</v>
      </c>
      <c r="AI665" s="138">
        <v>37413</v>
      </c>
      <c r="AJ665" s="109">
        <v>5281836</v>
      </c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</row>
    <row r="666" spans="1:51" ht="102" x14ac:dyDescent="0.25">
      <c r="A666" s="106">
        <v>842</v>
      </c>
      <c r="B666" s="106" t="s">
        <v>1370</v>
      </c>
      <c r="C666" s="106" t="s">
        <v>253</v>
      </c>
      <c r="D666" s="106"/>
      <c r="E666" s="106" t="s">
        <v>540</v>
      </c>
      <c r="F666" s="106"/>
      <c r="G666" s="106"/>
      <c r="H666" s="106" t="s">
        <v>466</v>
      </c>
      <c r="I666" s="106" t="s">
        <v>3325</v>
      </c>
      <c r="J666" s="106" t="s">
        <v>3430</v>
      </c>
      <c r="K666" s="106">
        <v>25420</v>
      </c>
      <c r="L666" s="106"/>
      <c r="M666" s="106">
        <v>22000</v>
      </c>
      <c r="N666" s="106" t="s">
        <v>3700</v>
      </c>
      <c r="O666" s="106">
        <v>862.27</v>
      </c>
      <c r="P666" s="107">
        <v>941.6</v>
      </c>
      <c r="Q666" s="107">
        <v>811913.43</v>
      </c>
      <c r="R666" s="106">
        <v>0</v>
      </c>
      <c r="S666" s="107">
        <v>0</v>
      </c>
      <c r="T666" s="107">
        <v>0</v>
      </c>
      <c r="U666" s="106" t="s">
        <v>749</v>
      </c>
      <c r="V666" s="106" t="s">
        <v>7</v>
      </c>
      <c r="W666" s="106" t="s">
        <v>64</v>
      </c>
      <c r="X666" s="108"/>
      <c r="Y666" s="108">
        <v>0</v>
      </c>
      <c r="Z666" s="108">
        <v>-811913.43200000003</v>
      </c>
      <c r="AA666" s="109" t="s">
        <v>4503</v>
      </c>
      <c r="AB666" s="109">
        <v>6012</v>
      </c>
      <c r="AC666" s="109" t="s">
        <v>4652</v>
      </c>
      <c r="AD666" s="109" t="s">
        <v>4653</v>
      </c>
      <c r="AE666" s="110" t="s">
        <v>510</v>
      </c>
      <c r="AF666" s="109"/>
      <c r="AG666" s="138" t="s">
        <v>4669</v>
      </c>
      <c r="AH666" s="138" t="s">
        <v>4670</v>
      </c>
      <c r="AI666" s="138">
        <v>37413</v>
      </c>
      <c r="AJ666" s="109">
        <v>5281836</v>
      </c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</row>
    <row r="667" spans="1:51" x14ac:dyDescent="0.25">
      <c r="A667" s="106">
        <v>843</v>
      </c>
      <c r="B667" s="106" t="s">
        <v>1371</v>
      </c>
      <c r="C667" s="106" t="s">
        <v>253</v>
      </c>
      <c r="D667" s="106"/>
      <c r="E667" s="106" t="s">
        <v>540</v>
      </c>
      <c r="F667" s="106"/>
      <c r="G667" s="106"/>
      <c r="H667" s="106" t="s">
        <v>466</v>
      </c>
      <c r="I667" s="106" t="s">
        <v>3325</v>
      </c>
      <c r="J667" s="106">
        <v>6</v>
      </c>
      <c r="K667" s="106"/>
      <c r="L667" s="106"/>
      <c r="M667" s="106">
        <v>22245</v>
      </c>
      <c r="N667" s="106" t="s">
        <v>3700</v>
      </c>
      <c r="O667" s="106">
        <v>1646.19</v>
      </c>
      <c r="P667" s="107">
        <v>941.6</v>
      </c>
      <c r="Q667" s="107">
        <v>1550052.5</v>
      </c>
      <c r="R667" s="106">
        <v>0</v>
      </c>
      <c r="S667" s="107">
        <v>0</v>
      </c>
      <c r="T667" s="107">
        <v>0</v>
      </c>
      <c r="U667" s="106" t="s">
        <v>767</v>
      </c>
      <c r="V667" s="106" t="s">
        <v>7</v>
      </c>
      <c r="W667" s="106" t="s">
        <v>65</v>
      </c>
      <c r="X667" s="108">
        <v>1631</v>
      </c>
      <c r="Y667" s="108">
        <v>2684935.89</v>
      </c>
      <c r="Z667" s="108">
        <v>1134883.3859999999</v>
      </c>
      <c r="AA667" s="109"/>
      <c r="AB667" s="109">
        <v>6155</v>
      </c>
      <c r="AC667" s="109"/>
      <c r="AD667" s="109"/>
      <c r="AE667" s="110" t="s">
        <v>516</v>
      </c>
      <c r="AF667" s="109"/>
      <c r="AG667" s="138" t="s">
        <v>4669</v>
      </c>
      <c r="AH667" s="138" t="s">
        <v>4670</v>
      </c>
      <c r="AI667" s="138">
        <v>37413</v>
      </c>
      <c r="AJ667" s="109">
        <v>5281836</v>
      </c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</row>
    <row r="668" spans="1:51" ht="38.25" x14ac:dyDescent="0.25">
      <c r="A668" s="106">
        <v>844</v>
      </c>
      <c r="B668" s="106" t="s">
        <v>1372</v>
      </c>
      <c r="C668" s="106" t="s">
        <v>253</v>
      </c>
      <c r="D668" s="106"/>
      <c r="E668" s="106" t="s">
        <v>540</v>
      </c>
      <c r="F668" s="106"/>
      <c r="G668" s="106"/>
      <c r="H668" s="106" t="s">
        <v>466</v>
      </c>
      <c r="I668" s="106" t="s">
        <v>3323</v>
      </c>
      <c r="J668" s="106" t="s">
        <v>3430</v>
      </c>
      <c r="K668" s="106">
        <v>25420</v>
      </c>
      <c r="L668" s="106"/>
      <c r="M668" s="106">
        <v>22000</v>
      </c>
      <c r="N668" s="106" t="s">
        <v>3700</v>
      </c>
      <c r="O668" s="106">
        <v>3947.4009999999998</v>
      </c>
      <c r="P668" s="107">
        <v>941.6</v>
      </c>
      <c r="Q668" s="107">
        <v>3716872.78</v>
      </c>
      <c r="R668" s="106">
        <v>0</v>
      </c>
      <c r="S668" s="107">
        <v>0</v>
      </c>
      <c r="T668" s="107">
        <v>0</v>
      </c>
      <c r="U668" s="106" t="s">
        <v>767</v>
      </c>
      <c r="V668" s="106" t="s">
        <v>7</v>
      </c>
      <c r="W668" s="106" t="s">
        <v>65</v>
      </c>
      <c r="X668" s="108">
        <v>1631</v>
      </c>
      <c r="Y668" s="108">
        <v>6438211.0309999995</v>
      </c>
      <c r="Z668" s="108">
        <v>2721338.2493999996</v>
      </c>
      <c r="AA668" s="109"/>
      <c r="AB668" s="109">
        <v>6155</v>
      </c>
      <c r="AC668" s="109"/>
      <c r="AD668" s="109"/>
      <c r="AE668" s="110" t="s">
        <v>516</v>
      </c>
      <c r="AF668" s="109" t="s">
        <v>4463</v>
      </c>
      <c r="AG668" s="138" t="s">
        <v>4669</v>
      </c>
      <c r="AH668" s="138" t="s">
        <v>4670</v>
      </c>
      <c r="AI668" s="138">
        <v>37413</v>
      </c>
      <c r="AJ668" s="109">
        <v>5281836</v>
      </c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</row>
    <row r="669" spans="1:51" ht="38.25" x14ac:dyDescent="0.25">
      <c r="A669" s="106">
        <v>845</v>
      </c>
      <c r="B669" s="106" t="s">
        <v>1373</v>
      </c>
      <c r="C669" s="106" t="s">
        <v>253</v>
      </c>
      <c r="D669" s="106"/>
      <c r="E669" s="106" t="s">
        <v>560</v>
      </c>
      <c r="F669" s="106"/>
      <c r="G669" s="106" t="s">
        <v>711</v>
      </c>
      <c r="H669" s="106" t="s">
        <v>466</v>
      </c>
      <c r="I669" s="106" t="s">
        <v>3325</v>
      </c>
      <c r="J669" s="106" t="s">
        <v>3701</v>
      </c>
      <c r="K669" s="106"/>
      <c r="L669" s="106"/>
      <c r="M669" s="106">
        <v>22237</v>
      </c>
      <c r="N669" s="106" t="s">
        <v>3700</v>
      </c>
      <c r="O669" s="106">
        <v>668.33</v>
      </c>
      <c r="P669" s="107">
        <v>941.6</v>
      </c>
      <c r="Q669" s="107">
        <v>629299.53</v>
      </c>
      <c r="R669" s="106">
        <v>0</v>
      </c>
      <c r="S669" s="107">
        <v>0</v>
      </c>
      <c r="T669" s="107">
        <v>0</v>
      </c>
      <c r="U669" s="106" t="s">
        <v>767</v>
      </c>
      <c r="V669" s="106" t="s">
        <v>7</v>
      </c>
      <c r="W669" s="106" t="s">
        <v>65</v>
      </c>
      <c r="X669" s="108">
        <v>1631</v>
      </c>
      <c r="Y669" s="108">
        <v>1090046.23</v>
      </c>
      <c r="Z669" s="108">
        <v>460746.70199999993</v>
      </c>
      <c r="AA669" s="109"/>
      <c r="AB669" s="109">
        <v>6155</v>
      </c>
      <c r="AC669" s="109"/>
      <c r="AD669" s="109"/>
      <c r="AE669" s="110" t="s">
        <v>516</v>
      </c>
      <c r="AF669" s="109"/>
      <c r="AG669" s="138" t="s">
        <v>4669</v>
      </c>
      <c r="AH669" s="138" t="s">
        <v>4670</v>
      </c>
      <c r="AI669" s="138">
        <v>37413</v>
      </c>
      <c r="AJ669" s="109">
        <v>5281836</v>
      </c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</row>
    <row r="670" spans="1:51" x14ac:dyDescent="0.25">
      <c r="A670" s="106">
        <v>846</v>
      </c>
      <c r="B670" s="106" t="s">
        <v>1374</v>
      </c>
      <c r="C670" s="106" t="s">
        <v>253</v>
      </c>
      <c r="D670" s="106"/>
      <c r="E670" s="106" t="s">
        <v>540</v>
      </c>
      <c r="F670" s="106"/>
      <c r="G670" s="106"/>
      <c r="H670" s="106" t="s">
        <v>466</v>
      </c>
      <c r="I670" s="106" t="s">
        <v>3332</v>
      </c>
      <c r="J670" s="106">
        <v>2</v>
      </c>
      <c r="K670" s="106"/>
      <c r="L670" s="106"/>
      <c r="M670" s="106">
        <v>22245</v>
      </c>
      <c r="N670" s="106" t="s">
        <v>3700</v>
      </c>
      <c r="O670" s="106">
        <v>3263.7979999999998</v>
      </c>
      <c r="P670" s="107">
        <v>941.6</v>
      </c>
      <c r="Q670" s="107">
        <v>3073192.2</v>
      </c>
      <c r="R670" s="106">
        <v>0</v>
      </c>
      <c r="S670" s="107">
        <v>0</v>
      </c>
      <c r="T670" s="107">
        <v>0</v>
      </c>
      <c r="U670" s="106" t="s">
        <v>767</v>
      </c>
      <c r="V670" s="106" t="s">
        <v>7</v>
      </c>
      <c r="W670" s="106" t="s">
        <v>65</v>
      </c>
      <c r="X670" s="108">
        <v>1631</v>
      </c>
      <c r="Y670" s="108">
        <v>5323254.5379999997</v>
      </c>
      <c r="Z670" s="108">
        <v>2250062.3411999997</v>
      </c>
      <c r="AA670" s="109"/>
      <c r="AB670" s="109">
        <v>6155</v>
      </c>
      <c r="AC670" s="109"/>
      <c r="AD670" s="109"/>
      <c r="AE670" s="110" t="s">
        <v>516</v>
      </c>
      <c r="AF670" s="109"/>
      <c r="AG670" s="138" t="s">
        <v>4669</v>
      </c>
      <c r="AH670" s="138" t="s">
        <v>4670</v>
      </c>
      <c r="AI670" s="138">
        <v>37413</v>
      </c>
      <c r="AJ670" s="109">
        <v>5281836</v>
      </c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</row>
    <row r="671" spans="1:51" x14ac:dyDescent="0.25">
      <c r="A671" s="106">
        <v>847</v>
      </c>
      <c r="B671" s="106" t="s">
        <v>1375</v>
      </c>
      <c r="C671" s="106" t="s">
        <v>253</v>
      </c>
      <c r="D671" s="106"/>
      <c r="E671" s="106" t="s">
        <v>540</v>
      </c>
      <c r="F671" s="106"/>
      <c r="G671" s="106"/>
      <c r="H671" s="106" t="s">
        <v>466</v>
      </c>
      <c r="I671" s="106" t="s">
        <v>3324</v>
      </c>
      <c r="J671" s="106" t="s">
        <v>3430</v>
      </c>
      <c r="K671" s="106">
        <v>25420</v>
      </c>
      <c r="L671" s="106"/>
      <c r="M671" s="106">
        <v>22000</v>
      </c>
      <c r="N671" s="106" t="s">
        <v>3700</v>
      </c>
      <c r="O671" s="106">
        <v>2131.922</v>
      </c>
      <c r="P671" s="107">
        <v>941.6</v>
      </c>
      <c r="Q671" s="107">
        <v>2007417.76</v>
      </c>
      <c r="R671" s="106">
        <v>0</v>
      </c>
      <c r="S671" s="107">
        <v>0</v>
      </c>
      <c r="T671" s="107">
        <v>0</v>
      </c>
      <c r="U671" s="106" t="s">
        <v>767</v>
      </c>
      <c r="V671" s="106" t="s">
        <v>7</v>
      </c>
      <c r="W671" s="106" t="s">
        <v>65</v>
      </c>
      <c r="X671" s="108">
        <v>1631</v>
      </c>
      <c r="Y671" s="108">
        <v>3477164.7820000001</v>
      </c>
      <c r="Z671" s="108">
        <v>1469747.0268000001</v>
      </c>
      <c r="AA671" s="109"/>
      <c r="AB671" s="109">
        <v>6155</v>
      </c>
      <c r="AC671" s="109"/>
      <c r="AD671" s="109"/>
      <c r="AE671" s="110" t="s">
        <v>516</v>
      </c>
      <c r="AF671" s="109"/>
      <c r="AG671" s="138" t="s">
        <v>4669</v>
      </c>
      <c r="AH671" s="138" t="s">
        <v>4670</v>
      </c>
      <c r="AI671" s="138">
        <v>37413</v>
      </c>
      <c r="AJ671" s="109">
        <v>5281836</v>
      </c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</row>
    <row r="672" spans="1:51" x14ac:dyDescent="0.25">
      <c r="A672" s="106">
        <v>848</v>
      </c>
      <c r="B672" s="106" t="s">
        <v>1376</v>
      </c>
      <c r="C672" s="106" t="s">
        <v>253</v>
      </c>
      <c r="D672" s="106"/>
      <c r="E672" s="106" t="s">
        <v>540</v>
      </c>
      <c r="F672" s="106"/>
      <c r="G672" s="106"/>
      <c r="H672" s="106" t="s">
        <v>466</v>
      </c>
      <c r="I672" s="106" t="s">
        <v>3325</v>
      </c>
      <c r="J672" s="106">
        <v>10</v>
      </c>
      <c r="K672" s="106"/>
      <c r="L672" s="106"/>
      <c r="M672" s="106">
        <v>22245</v>
      </c>
      <c r="N672" s="106" t="s">
        <v>3700</v>
      </c>
      <c r="O672" s="106">
        <v>248.84</v>
      </c>
      <c r="P672" s="107">
        <v>941.6</v>
      </c>
      <c r="Q672" s="107">
        <v>234307.74</v>
      </c>
      <c r="R672" s="106">
        <v>0</v>
      </c>
      <c r="S672" s="107">
        <v>0</v>
      </c>
      <c r="T672" s="107">
        <v>0</v>
      </c>
      <c r="U672" s="106" t="s">
        <v>767</v>
      </c>
      <c r="V672" s="106" t="s">
        <v>7</v>
      </c>
      <c r="W672" s="106" t="s">
        <v>65</v>
      </c>
      <c r="X672" s="108">
        <v>1631</v>
      </c>
      <c r="Y672" s="108">
        <v>405858.04</v>
      </c>
      <c r="Z672" s="108">
        <v>171550.29599999997</v>
      </c>
      <c r="AA672" s="109"/>
      <c r="AB672" s="109">
        <v>6155</v>
      </c>
      <c r="AC672" s="109"/>
      <c r="AD672" s="109"/>
      <c r="AE672" s="110" t="s">
        <v>516</v>
      </c>
      <c r="AF672" s="109"/>
      <c r="AG672" s="138" t="s">
        <v>4669</v>
      </c>
      <c r="AH672" s="138" t="s">
        <v>4670</v>
      </c>
      <c r="AI672" s="138">
        <v>37413</v>
      </c>
      <c r="AJ672" s="109">
        <v>5281836</v>
      </c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</row>
    <row r="673" spans="1:51" x14ac:dyDescent="0.25">
      <c r="A673" s="106">
        <v>849</v>
      </c>
      <c r="B673" s="106" t="s">
        <v>1377</v>
      </c>
      <c r="C673" s="106" t="s">
        <v>253</v>
      </c>
      <c r="D673" s="106"/>
      <c r="E673" s="106" t="s">
        <v>540</v>
      </c>
      <c r="F673" s="106"/>
      <c r="G673" s="106"/>
      <c r="H673" s="106" t="s">
        <v>466</v>
      </c>
      <c r="I673" s="106" t="s">
        <v>3323</v>
      </c>
      <c r="J673" s="106">
        <v>10</v>
      </c>
      <c r="K673" s="106"/>
      <c r="L673" s="106"/>
      <c r="M673" s="106">
        <v>22245</v>
      </c>
      <c r="N673" s="106" t="s">
        <v>3700</v>
      </c>
      <c r="O673" s="106">
        <v>648.53200000000004</v>
      </c>
      <c r="P673" s="107">
        <v>941.6</v>
      </c>
      <c r="Q673" s="107">
        <v>610657.73</v>
      </c>
      <c r="R673" s="106">
        <v>0</v>
      </c>
      <c r="S673" s="107">
        <v>0</v>
      </c>
      <c r="T673" s="107">
        <v>0</v>
      </c>
      <c r="U673" s="106" t="s">
        <v>767</v>
      </c>
      <c r="V673" s="106" t="s">
        <v>7</v>
      </c>
      <c r="W673" s="106" t="s">
        <v>65</v>
      </c>
      <c r="X673" s="108">
        <v>1631</v>
      </c>
      <c r="Y673" s="108">
        <v>1057755.692</v>
      </c>
      <c r="Z673" s="108">
        <v>447097.9608</v>
      </c>
      <c r="AA673" s="109"/>
      <c r="AB673" s="109">
        <v>6155</v>
      </c>
      <c r="AC673" s="109"/>
      <c r="AD673" s="109"/>
      <c r="AE673" s="110" t="s">
        <v>516</v>
      </c>
      <c r="AF673" s="109"/>
      <c r="AG673" s="138" t="s">
        <v>4669</v>
      </c>
      <c r="AH673" s="138" t="s">
        <v>4670</v>
      </c>
      <c r="AI673" s="138">
        <v>37413</v>
      </c>
      <c r="AJ673" s="109">
        <v>5281836</v>
      </c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</row>
    <row r="674" spans="1:51" x14ac:dyDescent="0.25">
      <c r="A674" s="106">
        <v>850</v>
      </c>
      <c r="B674" s="106" t="s">
        <v>1378</v>
      </c>
      <c r="C674" s="106" t="s">
        <v>253</v>
      </c>
      <c r="D674" s="106"/>
      <c r="E674" s="106" t="s">
        <v>540</v>
      </c>
      <c r="F674" s="106"/>
      <c r="G674" s="106"/>
      <c r="H674" s="106" t="s">
        <v>466</v>
      </c>
      <c r="I674" s="106" t="s">
        <v>3323</v>
      </c>
      <c r="J674" s="106">
        <v>10</v>
      </c>
      <c r="K674" s="106"/>
      <c r="L674" s="106"/>
      <c r="M674" s="106">
        <v>22245</v>
      </c>
      <c r="N674" s="106" t="s">
        <v>3700</v>
      </c>
      <c r="O674" s="106">
        <v>573.649</v>
      </c>
      <c r="P674" s="107">
        <v>941.6</v>
      </c>
      <c r="Q674" s="107">
        <v>540147.9</v>
      </c>
      <c r="R674" s="106">
        <v>0</v>
      </c>
      <c r="S674" s="107">
        <v>0</v>
      </c>
      <c r="T674" s="107">
        <v>0</v>
      </c>
      <c r="U674" s="106" t="s">
        <v>767</v>
      </c>
      <c r="V674" s="106" t="s">
        <v>7</v>
      </c>
      <c r="W674" s="106" t="s">
        <v>65</v>
      </c>
      <c r="X674" s="108">
        <v>1631</v>
      </c>
      <c r="Y674" s="108">
        <v>935621.51899999997</v>
      </c>
      <c r="Z674" s="108">
        <v>395473.62059999991</v>
      </c>
      <c r="AA674" s="109"/>
      <c r="AB674" s="109">
        <v>6155</v>
      </c>
      <c r="AC674" s="109"/>
      <c r="AD674" s="109"/>
      <c r="AE674" s="110" t="s">
        <v>516</v>
      </c>
      <c r="AF674" s="109"/>
      <c r="AG674" s="138" t="s">
        <v>4669</v>
      </c>
      <c r="AH674" s="138" t="s">
        <v>4670</v>
      </c>
      <c r="AI674" s="138">
        <v>37413</v>
      </c>
      <c r="AJ674" s="109">
        <v>5281836</v>
      </c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</row>
    <row r="675" spans="1:51" x14ac:dyDescent="0.25">
      <c r="A675" s="106">
        <v>852</v>
      </c>
      <c r="B675" s="106" t="s">
        <v>1379</v>
      </c>
      <c r="C675" s="106" t="s">
        <v>254</v>
      </c>
      <c r="D675" s="106"/>
      <c r="E675" s="106" t="s">
        <v>540</v>
      </c>
      <c r="F675" s="106"/>
      <c r="G675" s="106"/>
      <c r="H675" s="106" t="s">
        <v>465</v>
      </c>
      <c r="I675" s="106" t="s">
        <v>3323</v>
      </c>
      <c r="J675" s="106" t="s">
        <v>3702</v>
      </c>
      <c r="K675" s="106">
        <v>5633</v>
      </c>
      <c r="L675" s="106"/>
      <c r="M675" s="106">
        <v>22634</v>
      </c>
      <c r="N675" s="106" t="s">
        <v>254</v>
      </c>
      <c r="O675" s="106">
        <v>453.71899999999999</v>
      </c>
      <c r="P675" s="107">
        <v>1334.3</v>
      </c>
      <c r="Q675" s="107">
        <v>605397.26</v>
      </c>
      <c r="R675" s="106">
        <v>0</v>
      </c>
      <c r="S675" s="107">
        <v>0</v>
      </c>
      <c r="T675" s="107">
        <v>0</v>
      </c>
      <c r="U675" s="106" t="s">
        <v>739</v>
      </c>
      <c r="V675" s="106" t="s">
        <v>7</v>
      </c>
      <c r="W675" s="106" t="s">
        <v>61</v>
      </c>
      <c r="X675" s="108">
        <v>2095</v>
      </c>
      <c r="Y675" s="108">
        <v>950541.30499999993</v>
      </c>
      <c r="Z675" s="108">
        <v>345144.04330000002</v>
      </c>
      <c r="AA675" s="109"/>
      <c r="AB675" s="109">
        <v>2019</v>
      </c>
      <c r="AC675" s="109"/>
      <c r="AD675" s="109"/>
      <c r="AE675" s="110" t="s">
        <v>507</v>
      </c>
      <c r="AF675" s="109"/>
      <c r="AG675" s="138">
        <v>37232</v>
      </c>
      <c r="AH675" s="138" t="s">
        <v>4671</v>
      </c>
      <c r="AI675" s="138">
        <v>37357</v>
      </c>
      <c r="AJ675" s="109">
        <v>5300012</v>
      </c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</row>
    <row r="676" spans="1:51" x14ac:dyDescent="0.25">
      <c r="A676" s="106">
        <v>853</v>
      </c>
      <c r="B676" s="106" t="s">
        <v>1380</v>
      </c>
      <c r="C676" s="106" t="s">
        <v>255</v>
      </c>
      <c r="D676" s="106"/>
      <c r="E676" s="106" t="s">
        <v>540</v>
      </c>
      <c r="F676" s="106"/>
      <c r="G676" s="106"/>
      <c r="H676" s="106" t="s">
        <v>465</v>
      </c>
      <c r="I676" s="106" t="s">
        <v>3323</v>
      </c>
      <c r="J676" s="106" t="s">
        <v>3702</v>
      </c>
      <c r="K676" s="106">
        <v>5633</v>
      </c>
      <c r="L676" s="106"/>
      <c r="M676" s="106">
        <v>22634</v>
      </c>
      <c r="N676" s="106" t="s">
        <v>3703</v>
      </c>
      <c r="O676" s="106">
        <v>180.15299999999999</v>
      </c>
      <c r="P676" s="107">
        <v>1334.3</v>
      </c>
      <c r="Q676" s="107">
        <v>240378.15</v>
      </c>
      <c r="R676" s="106">
        <v>0</v>
      </c>
      <c r="S676" s="107">
        <v>0</v>
      </c>
      <c r="T676" s="107">
        <v>0</v>
      </c>
      <c r="U676" s="106" t="s">
        <v>739</v>
      </c>
      <c r="V676" s="106" t="s">
        <v>7</v>
      </c>
      <c r="W676" s="106" t="s">
        <v>61</v>
      </c>
      <c r="X676" s="108">
        <v>2095</v>
      </c>
      <c r="Y676" s="108">
        <v>377420.53499999997</v>
      </c>
      <c r="Z676" s="108">
        <v>137042.38709999999</v>
      </c>
      <c r="AA676" s="109"/>
      <c r="AB676" s="109">
        <v>2019</v>
      </c>
      <c r="AC676" s="109"/>
      <c r="AD676" s="109"/>
      <c r="AE676" s="110" t="s">
        <v>507</v>
      </c>
      <c r="AF676" s="109"/>
      <c r="AG676" s="138">
        <v>37232</v>
      </c>
      <c r="AH676" s="138" t="s">
        <v>4671</v>
      </c>
      <c r="AI676" s="138">
        <v>37357</v>
      </c>
      <c r="AJ676" s="109">
        <v>5300012</v>
      </c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</row>
    <row r="677" spans="1:51" x14ac:dyDescent="0.25">
      <c r="A677" s="106">
        <v>854</v>
      </c>
      <c r="B677" s="106" t="s">
        <v>1381</v>
      </c>
      <c r="C677" s="106" t="s">
        <v>255</v>
      </c>
      <c r="D677" s="106"/>
      <c r="E677" s="106" t="s">
        <v>540</v>
      </c>
      <c r="F677" s="106"/>
      <c r="G677" s="106"/>
      <c r="H677" s="106" t="s">
        <v>465</v>
      </c>
      <c r="I677" s="106" t="s">
        <v>3323</v>
      </c>
      <c r="J677" s="106" t="s">
        <v>3702</v>
      </c>
      <c r="K677" s="106">
        <v>5633</v>
      </c>
      <c r="L677" s="106"/>
      <c r="M677" s="106">
        <v>22634</v>
      </c>
      <c r="N677" s="106" t="s">
        <v>3703</v>
      </c>
      <c r="O677" s="106">
        <v>52.420999999999999</v>
      </c>
      <c r="P677" s="107">
        <v>1334.3</v>
      </c>
      <c r="Q677" s="107">
        <v>69945.34</v>
      </c>
      <c r="R677" s="106">
        <v>0</v>
      </c>
      <c r="S677" s="107">
        <v>0</v>
      </c>
      <c r="T677" s="107">
        <v>0</v>
      </c>
      <c r="U677" s="106" t="s">
        <v>739</v>
      </c>
      <c r="V677" s="106" t="s">
        <v>7</v>
      </c>
      <c r="W677" s="106" t="s">
        <v>61</v>
      </c>
      <c r="X677" s="108">
        <v>2095</v>
      </c>
      <c r="Y677" s="108">
        <v>109821.995</v>
      </c>
      <c r="Z677" s="108">
        <v>39876.654699999999</v>
      </c>
      <c r="AA677" s="109"/>
      <c r="AB677" s="109">
        <v>2019</v>
      </c>
      <c r="AC677" s="109"/>
      <c r="AD677" s="109"/>
      <c r="AE677" s="110" t="s">
        <v>507</v>
      </c>
      <c r="AF677" s="109"/>
      <c r="AG677" s="138">
        <v>37232</v>
      </c>
      <c r="AH677" s="138" t="s">
        <v>4671</v>
      </c>
      <c r="AI677" s="138">
        <v>37357</v>
      </c>
      <c r="AJ677" s="109">
        <v>5300012</v>
      </c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</row>
    <row r="678" spans="1:51" x14ac:dyDescent="0.25">
      <c r="A678" s="106">
        <v>855</v>
      </c>
      <c r="B678" s="106" t="s">
        <v>1382</v>
      </c>
      <c r="C678" s="106" t="s">
        <v>255</v>
      </c>
      <c r="D678" s="106"/>
      <c r="E678" s="106" t="s">
        <v>540</v>
      </c>
      <c r="F678" s="106"/>
      <c r="G678" s="106"/>
      <c r="H678" s="106" t="s">
        <v>465</v>
      </c>
      <c r="I678" s="106" t="s">
        <v>3323</v>
      </c>
      <c r="J678" s="106" t="s">
        <v>3702</v>
      </c>
      <c r="K678" s="106">
        <v>5633</v>
      </c>
      <c r="L678" s="106"/>
      <c r="M678" s="106">
        <v>22634</v>
      </c>
      <c r="N678" s="106" t="s">
        <v>3703</v>
      </c>
      <c r="O678" s="106">
        <v>471.86399999999998</v>
      </c>
      <c r="P678" s="107">
        <v>1334.3</v>
      </c>
      <c r="Q678" s="107">
        <v>629608.14</v>
      </c>
      <c r="R678" s="106">
        <v>0</v>
      </c>
      <c r="S678" s="107">
        <v>0</v>
      </c>
      <c r="T678" s="107">
        <v>0</v>
      </c>
      <c r="U678" s="106" t="s">
        <v>739</v>
      </c>
      <c r="V678" s="106" t="s">
        <v>7</v>
      </c>
      <c r="W678" s="106" t="s">
        <v>61</v>
      </c>
      <c r="X678" s="108">
        <v>2095</v>
      </c>
      <c r="Y678" s="108">
        <v>988555.08</v>
      </c>
      <c r="Z678" s="108">
        <v>358946.94480000006</v>
      </c>
      <c r="AA678" s="109"/>
      <c r="AB678" s="109">
        <v>2019</v>
      </c>
      <c r="AC678" s="109"/>
      <c r="AD678" s="109"/>
      <c r="AE678" s="110" t="s">
        <v>507</v>
      </c>
      <c r="AF678" s="109"/>
      <c r="AG678" s="138">
        <v>37232</v>
      </c>
      <c r="AH678" s="138" t="s">
        <v>4671</v>
      </c>
      <c r="AI678" s="138">
        <v>37357</v>
      </c>
      <c r="AJ678" s="109">
        <v>5300012</v>
      </c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</row>
    <row r="679" spans="1:51" x14ac:dyDescent="0.25">
      <c r="A679" s="106">
        <v>856</v>
      </c>
      <c r="B679" s="106" t="s">
        <v>1383</v>
      </c>
      <c r="C679" s="106" t="s">
        <v>255</v>
      </c>
      <c r="D679" s="106"/>
      <c r="E679" s="106" t="s">
        <v>540</v>
      </c>
      <c r="F679" s="106"/>
      <c r="G679" s="106"/>
      <c r="H679" s="106" t="s">
        <v>465</v>
      </c>
      <c r="I679" s="106" t="s">
        <v>3323</v>
      </c>
      <c r="J679" s="106"/>
      <c r="K679" s="106"/>
      <c r="L679" s="106"/>
      <c r="M679" s="106">
        <v>22634</v>
      </c>
      <c r="N679" s="106" t="s">
        <v>3703</v>
      </c>
      <c r="O679" s="106">
        <v>23305.02</v>
      </c>
      <c r="P679" s="107">
        <v>1334.3</v>
      </c>
      <c r="Q679" s="107">
        <v>31095888.190000001</v>
      </c>
      <c r="R679" s="106">
        <v>0</v>
      </c>
      <c r="S679" s="107">
        <v>0</v>
      </c>
      <c r="T679" s="107">
        <v>0</v>
      </c>
      <c r="U679" s="106" t="s">
        <v>743</v>
      </c>
      <c r="V679" s="106" t="s">
        <v>7</v>
      </c>
      <c r="W679" s="106" t="s">
        <v>63</v>
      </c>
      <c r="X679" s="108"/>
      <c r="Y679" s="108">
        <v>0</v>
      </c>
      <c r="Z679" s="108"/>
      <c r="AA679" s="109" t="s">
        <v>4435</v>
      </c>
      <c r="AB679" s="109">
        <v>2019</v>
      </c>
      <c r="AC679" s="109"/>
      <c r="AD679" s="109"/>
      <c r="AE679" s="110" t="s">
        <v>4436</v>
      </c>
      <c r="AF679" s="109"/>
      <c r="AG679" s="138">
        <v>37232</v>
      </c>
      <c r="AH679" s="138" t="s">
        <v>4671</v>
      </c>
      <c r="AI679" s="138">
        <v>37357</v>
      </c>
      <c r="AJ679" s="109">
        <v>5300012</v>
      </c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</row>
    <row r="680" spans="1:51" x14ac:dyDescent="0.25">
      <c r="A680" s="106">
        <v>857</v>
      </c>
      <c r="B680" s="106" t="s">
        <v>1384</v>
      </c>
      <c r="C680" s="106" t="s">
        <v>180</v>
      </c>
      <c r="D680" s="106"/>
      <c r="E680" s="106" t="s">
        <v>540</v>
      </c>
      <c r="F680" s="106"/>
      <c r="G680" s="106"/>
      <c r="H680" s="106" t="s">
        <v>469</v>
      </c>
      <c r="I680" s="106"/>
      <c r="J680" s="106" t="s">
        <v>3704</v>
      </c>
      <c r="K680" s="106"/>
      <c r="L680" s="106"/>
      <c r="M680" s="106">
        <v>22194</v>
      </c>
      <c r="N680" s="106" t="s">
        <v>180</v>
      </c>
      <c r="O680" s="106">
        <v>3701.81</v>
      </c>
      <c r="P680" s="107">
        <v>1377.2</v>
      </c>
      <c r="Q680" s="107">
        <v>5098132.7300000004</v>
      </c>
      <c r="R680" s="106">
        <v>0</v>
      </c>
      <c r="S680" s="107">
        <v>0</v>
      </c>
      <c r="T680" s="107">
        <v>0</v>
      </c>
      <c r="U680" s="106" t="s">
        <v>797</v>
      </c>
      <c r="V680" s="106" t="s">
        <v>7</v>
      </c>
      <c r="W680" s="106" t="s">
        <v>67</v>
      </c>
      <c r="X680" s="108">
        <v>2383</v>
      </c>
      <c r="Y680" s="108">
        <v>8821413.2300000004</v>
      </c>
      <c r="Z680" s="108">
        <v>3723280.4980000006</v>
      </c>
      <c r="AA680" s="109"/>
      <c r="AB680" s="109">
        <v>5109</v>
      </c>
      <c r="AC680" s="109"/>
      <c r="AD680" s="109"/>
      <c r="AE680" s="110" t="s">
        <v>516</v>
      </c>
      <c r="AF680" s="109"/>
      <c r="AG680" s="138" t="s">
        <v>4651</v>
      </c>
      <c r="AH680" s="138">
        <v>37296</v>
      </c>
      <c r="AI680" s="138">
        <v>37357</v>
      </c>
      <c r="AJ680" s="109">
        <v>5300040</v>
      </c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</row>
    <row r="681" spans="1:51" x14ac:dyDescent="0.25">
      <c r="A681" s="106">
        <v>858</v>
      </c>
      <c r="B681" s="106" t="s">
        <v>1385</v>
      </c>
      <c r="C681" s="106" t="s">
        <v>180</v>
      </c>
      <c r="D681" s="106"/>
      <c r="E681" s="106" t="s">
        <v>540</v>
      </c>
      <c r="F681" s="106"/>
      <c r="G681" s="106"/>
      <c r="H681" s="106" t="s">
        <v>469</v>
      </c>
      <c r="I681" s="106" t="s">
        <v>3328</v>
      </c>
      <c r="J681" s="106" t="s">
        <v>3704</v>
      </c>
      <c r="K681" s="106"/>
      <c r="L681" s="106"/>
      <c r="M681" s="106">
        <v>22194</v>
      </c>
      <c r="N681" s="106" t="s">
        <v>180</v>
      </c>
      <c r="O681" s="106">
        <v>6829.866</v>
      </c>
      <c r="P681" s="107">
        <v>1377.2</v>
      </c>
      <c r="Q681" s="107">
        <v>9406091.4600000009</v>
      </c>
      <c r="R681" s="106">
        <v>0</v>
      </c>
      <c r="S681" s="107">
        <v>0</v>
      </c>
      <c r="T681" s="107">
        <v>0</v>
      </c>
      <c r="U681" s="106" t="s">
        <v>797</v>
      </c>
      <c r="V681" s="106" t="s">
        <v>7</v>
      </c>
      <c r="W681" s="106" t="s">
        <v>67</v>
      </c>
      <c r="X681" s="108">
        <v>2383</v>
      </c>
      <c r="Y681" s="108">
        <v>16275570.677999999</v>
      </c>
      <c r="Z681" s="108">
        <v>6869479.2227999996</v>
      </c>
      <c r="AA681" s="109"/>
      <c r="AB681" s="109">
        <v>5109</v>
      </c>
      <c r="AC681" s="109"/>
      <c r="AD681" s="109"/>
      <c r="AE681" s="110" t="s">
        <v>516</v>
      </c>
      <c r="AF681" s="109"/>
      <c r="AG681" s="138" t="s">
        <v>4651</v>
      </c>
      <c r="AH681" s="138">
        <v>37296</v>
      </c>
      <c r="AI681" s="138">
        <v>37357</v>
      </c>
      <c r="AJ681" s="109">
        <v>5300040</v>
      </c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</row>
    <row r="682" spans="1:51" x14ac:dyDescent="0.25">
      <c r="A682" s="106">
        <v>859</v>
      </c>
      <c r="B682" s="106" t="s">
        <v>1083</v>
      </c>
      <c r="C682" s="106" t="s">
        <v>180</v>
      </c>
      <c r="D682" s="106"/>
      <c r="E682" s="106" t="s">
        <v>540</v>
      </c>
      <c r="F682" s="106"/>
      <c r="G682" s="106"/>
      <c r="H682" s="106" t="s">
        <v>469</v>
      </c>
      <c r="I682" s="106" t="s">
        <v>3328</v>
      </c>
      <c r="J682" s="106"/>
      <c r="K682" s="106"/>
      <c r="L682" s="106"/>
      <c r="M682" s="106">
        <v>22194</v>
      </c>
      <c r="N682" s="106" t="s">
        <v>180</v>
      </c>
      <c r="O682" s="106">
        <v>406.49799999999999</v>
      </c>
      <c r="P682" s="107">
        <v>1377.2</v>
      </c>
      <c r="Q682" s="107">
        <v>559829.05000000005</v>
      </c>
      <c r="R682" s="106">
        <v>0</v>
      </c>
      <c r="S682" s="107">
        <v>0</v>
      </c>
      <c r="T682" s="107">
        <v>0</v>
      </c>
      <c r="U682" s="106" t="s">
        <v>743</v>
      </c>
      <c r="V682" s="106" t="s">
        <v>7</v>
      </c>
      <c r="W682" s="106" t="s">
        <v>63</v>
      </c>
      <c r="X682" s="108"/>
      <c r="Y682" s="108">
        <v>0</v>
      </c>
      <c r="Z682" s="108"/>
      <c r="AA682" s="109" t="s">
        <v>4435</v>
      </c>
      <c r="AB682" s="109">
        <v>5109</v>
      </c>
      <c r="AC682" s="109"/>
      <c r="AD682" s="109"/>
      <c r="AE682" s="110" t="s">
        <v>4436</v>
      </c>
      <c r="AF682" s="109"/>
      <c r="AG682" s="138" t="s">
        <v>4651</v>
      </c>
      <c r="AH682" s="138">
        <v>37296</v>
      </c>
      <c r="AI682" s="138">
        <v>37357</v>
      </c>
      <c r="AJ682" s="109">
        <v>5300040</v>
      </c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</row>
    <row r="683" spans="1:51" ht="25.5" x14ac:dyDescent="0.25">
      <c r="A683" s="106">
        <v>860</v>
      </c>
      <c r="B683" s="106" t="s">
        <v>1386</v>
      </c>
      <c r="C683" s="106" t="s">
        <v>256</v>
      </c>
      <c r="D683" s="106"/>
      <c r="E683" s="106" t="s">
        <v>540</v>
      </c>
      <c r="F683" s="106"/>
      <c r="G683" s="106"/>
      <c r="H683" s="106" t="s">
        <v>464</v>
      </c>
      <c r="I683" s="106"/>
      <c r="J683" s="106" t="s">
        <v>3542</v>
      </c>
      <c r="K683" s="106">
        <v>11320</v>
      </c>
      <c r="L683" s="106"/>
      <c r="M683" s="106">
        <v>22426</v>
      </c>
      <c r="N683" s="106" t="s">
        <v>3705</v>
      </c>
      <c r="O683" s="106">
        <v>80.641999999999996</v>
      </c>
      <c r="P683" s="107">
        <v>1331</v>
      </c>
      <c r="Q683" s="107">
        <v>107334.5</v>
      </c>
      <c r="R683" s="106">
        <v>0</v>
      </c>
      <c r="S683" s="107">
        <v>0</v>
      </c>
      <c r="T683" s="107">
        <v>0</v>
      </c>
      <c r="U683" s="106" t="s">
        <v>767</v>
      </c>
      <c r="V683" s="106" t="s">
        <v>7</v>
      </c>
      <c r="W683" s="106" t="s">
        <v>65</v>
      </c>
      <c r="X683" s="108">
        <v>2547</v>
      </c>
      <c r="Y683" s="108">
        <v>205395.174</v>
      </c>
      <c r="Z683" s="108">
        <v>98060.672000000006</v>
      </c>
      <c r="AA683" s="109"/>
      <c r="AB683" s="109">
        <v>1103</v>
      </c>
      <c r="AC683" s="109"/>
      <c r="AD683" s="109"/>
      <c r="AE683" s="110" t="s">
        <v>516</v>
      </c>
      <c r="AF683" s="109"/>
      <c r="AG683" s="138">
        <v>36933</v>
      </c>
      <c r="AH683" s="138">
        <v>37296</v>
      </c>
      <c r="AI683" s="138">
        <v>37774</v>
      </c>
      <c r="AJ683" s="109">
        <v>5309408</v>
      </c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</row>
    <row r="684" spans="1:51" ht="25.5" x14ac:dyDescent="0.25">
      <c r="A684" s="106">
        <v>861</v>
      </c>
      <c r="B684" s="106" t="s">
        <v>1387</v>
      </c>
      <c r="C684" s="106" t="s">
        <v>256</v>
      </c>
      <c r="D684" s="106"/>
      <c r="E684" s="106" t="s">
        <v>540</v>
      </c>
      <c r="F684" s="106"/>
      <c r="G684" s="106"/>
      <c r="H684" s="106" t="s">
        <v>464</v>
      </c>
      <c r="I684" s="106" t="s">
        <v>3323</v>
      </c>
      <c r="J684" s="106" t="s">
        <v>3542</v>
      </c>
      <c r="K684" s="106">
        <v>1231</v>
      </c>
      <c r="L684" s="106"/>
      <c r="M684" s="106">
        <v>22000</v>
      </c>
      <c r="N684" s="106" t="s">
        <v>3705</v>
      </c>
      <c r="O684" s="106">
        <v>205.24100000000001</v>
      </c>
      <c r="P684" s="107">
        <v>1331</v>
      </c>
      <c r="Q684" s="107">
        <v>273175.77</v>
      </c>
      <c r="R684" s="106">
        <v>0</v>
      </c>
      <c r="S684" s="107">
        <v>0</v>
      </c>
      <c r="T684" s="107">
        <v>0</v>
      </c>
      <c r="U684" s="106" t="s">
        <v>767</v>
      </c>
      <c r="V684" s="106" t="s">
        <v>7</v>
      </c>
      <c r="W684" s="106" t="s">
        <v>65</v>
      </c>
      <c r="X684" s="108">
        <v>2547</v>
      </c>
      <c r="Y684" s="108">
        <v>522748.82700000005</v>
      </c>
      <c r="Z684" s="108">
        <v>249573.05600000004</v>
      </c>
      <c r="AA684" s="109"/>
      <c r="AB684" s="109">
        <v>1103</v>
      </c>
      <c r="AC684" s="109"/>
      <c r="AD684" s="109"/>
      <c r="AE684" s="110" t="s">
        <v>516</v>
      </c>
      <c r="AF684" s="109"/>
      <c r="AG684" s="138">
        <v>36933</v>
      </c>
      <c r="AH684" s="138">
        <v>37296</v>
      </c>
      <c r="AI684" s="138">
        <v>37774</v>
      </c>
      <c r="AJ684" s="109">
        <v>5309408</v>
      </c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</row>
    <row r="685" spans="1:51" ht="25.5" x14ac:dyDescent="0.25">
      <c r="A685" s="106">
        <v>862</v>
      </c>
      <c r="B685" s="106" t="s">
        <v>1388</v>
      </c>
      <c r="C685" s="106" t="s">
        <v>256</v>
      </c>
      <c r="D685" s="106"/>
      <c r="E685" s="106" t="s">
        <v>540</v>
      </c>
      <c r="F685" s="106"/>
      <c r="G685" s="106"/>
      <c r="H685" s="106" t="s">
        <v>464</v>
      </c>
      <c r="I685" s="106" t="s">
        <v>3323</v>
      </c>
      <c r="J685" s="106" t="s">
        <v>3706</v>
      </c>
      <c r="K685" s="106">
        <v>1541</v>
      </c>
      <c r="L685" s="106"/>
      <c r="M685" s="106">
        <v>22000</v>
      </c>
      <c r="N685" s="106" t="s">
        <v>3705</v>
      </c>
      <c r="O685" s="106">
        <v>457.90199999999999</v>
      </c>
      <c r="P685" s="107">
        <v>1331</v>
      </c>
      <c r="Q685" s="107">
        <v>609467.56000000006</v>
      </c>
      <c r="R685" s="106">
        <v>0</v>
      </c>
      <c r="S685" s="107">
        <v>0</v>
      </c>
      <c r="T685" s="107">
        <v>0</v>
      </c>
      <c r="U685" s="106" t="s">
        <v>767</v>
      </c>
      <c r="V685" s="106" t="s">
        <v>7</v>
      </c>
      <c r="W685" s="106" t="s">
        <v>65</v>
      </c>
      <c r="X685" s="108">
        <v>2547</v>
      </c>
      <c r="Y685" s="108">
        <v>1166276.3939999999</v>
      </c>
      <c r="Z685" s="108">
        <v>556808.83199999982</v>
      </c>
      <c r="AA685" s="109"/>
      <c r="AB685" s="109">
        <v>1103</v>
      </c>
      <c r="AC685" s="109"/>
      <c r="AD685" s="109"/>
      <c r="AE685" s="110" t="s">
        <v>516</v>
      </c>
      <c r="AF685" s="109"/>
      <c r="AG685" s="138">
        <v>36933</v>
      </c>
      <c r="AH685" s="138">
        <v>37296</v>
      </c>
      <c r="AI685" s="138">
        <v>37774</v>
      </c>
      <c r="AJ685" s="109">
        <v>5309408</v>
      </c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</row>
    <row r="686" spans="1:51" ht="25.5" x14ac:dyDescent="0.25">
      <c r="A686" s="106">
        <v>863</v>
      </c>
      <c r="B686" s="106" t="s">
        <v>1389</v>
      </c>
      <c r="C686" s="106" t="s">
        <v>256</v>
      </c>
      <c r="D686" s="106"/>
      <c r="E686" s="106" t="s">
        <v>540</v>
      </c>
      <c r="F686" s="106"/>
      <c r="G686" s="106"/>
      <c r="H686" s="106" t="s">
        <v>464</v>
      </c>
      <c r="I686" s="106" t="s">
        <v>3323</v>
      </c>
      <c r="J686" s="106" t="s">
        <v>3542</v>
      </c>
      <c r="K686" s="106">
        <v>1483</v>
      </c>
      <c r="L686" s="106"/>
      <c r="M686" s="106">
        <v>22000</v>
      </c>
      <c r="N686" s="106" t="s">
        <v>3705</v>
      </c>
      <c r="O686" s="106">
        <v>802.99</v>
      </c>
      <c r="P686" s="107">
        <v>1331</v>
      </c>
      <c r="Q686" s="107">
        <v>1068779.69</v>
      </c>
      <c r="R686" s="106">
        <v>0</v>
      </c>
      <c r="S686" s="107">
        <v>0</v>
      </c>
      <c r="T686" s="107">
        <v>0</v>
      </c>
      <c r="U686" s="106" t="s">
        <v>767</v>
      </c>
      <c r="V686" s="106" t="s">
        <v>7</v>
      </c>
      <c r="W686" s="106" t="s">
        <v>65</v>
      </c>
      <c r="X686" s="108">
        <v>2547</v>
      </c>
      <c r="Y686" s="108">
        <v>2045215.53</v>
      </c>
      <c r="Z686" s="108">
        <v>976435.84000000008</v>
      </c>
      <c r="AA686" s="109"/>
      <c r="AB686" s="109">
        <v>1103</v>
      </c>
      <c r="AC686" s="109"/>
      <c r="AD686" s="109"/>
      <c r="AE686" s="110" t="s">
        <v>516</v>
      </c>
      <c r="AF686" s="109"/>
      <c r="AG686" s="138">
        <v>36933</v>
      </c>
      <c r="AH686" s="138">
        <v>37296</v>
      </c>
      <c r="AI686" s="138">
        <v>37774</v>
      </c>
      <c r="AJ686" s="109">
        <v>5309408</v>
      </c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</row>
    <row r="687" spans="1:51" ht="25.5" x14ac:dyDescent="0.25">
      <c r="A687" s="106">
        <v>865</v>
      </c>
      <c r="B687" s="106" t="s">
        <v>1390</v>
      </c>
      <c r="C687" s="106" t="s">
        <v>256</v>
      </c>
      <c r="D687" s="106"/>
      <c r="E687" s="106" t="s">
        <v>540</v>
      </c>
      <c r="F687" s="106"/>
      <c r="G687" s="106"/>
      <c r="H687" s="106" t="s">
        <v>464</v>
      </c>
      <c r="I687" s="106" t="s">
        <v>3323</v>
      </c>
      <c r="J687" s="106" t="s">
        <v>3707</v>
      </c>
      <c r="K687" s="106">
        <v>1192</v>
      </c>
      <c r="L687" s="106"/>
      <c r="M687" s="106">
        <v>22000</v>
      </c>
      <c r="N687" s="106" t="s">
        <v>3705</v>
      </c>
      <c r="O687" s="106">
        <v>282.529</v>
      </c>
      <c r="P687" s="107">
        <v>1331</v>
      </c>
      <c r="Q687" s="107">
        <v>376046.1</v>
      </c>
      <c r="R687" s="106">
        <v>0</v>
      </c>
      <c r="S687" s="107">
        <v>0</v>
      </c>
      <c r="T687" s="107">
        <v>0</v>
      </c>
      <c r="U687" s="106" t="s">
        <v>767</v>
      </c>
      <c r="V687" s="106" t="s">
        <v>7</v>
      </c>
      <c r="W687" s="106" t="s">
        <v>65</v>
      </c>
      <c r="X687" s="108">
        <v>2547</v>
      </c>
      <c r="Y687" s="108">
        <v>719601.36300000001</v>
      </c>
      <c r="Z687" s="108">
        <v>343555.26400000002</v>
      </c>
      <c r="AA687" s="109"/>
      <c r="AB687" s="109">
        <v>1103</v>
      </c>
      <c r="AC687" s="109"/>
      <c r="AD687" s="109"/>
      <c r="AE687" s="110" t="s">
        <v>516</v>
      </c>
      <c r="AF687" s="109"/>
      <c r="AG687" s="138">
        <v>36933</v>
      </c>
      <c r="AH687" s="138">
        <v>37296</v>
      </c>
      <c r="AI687" s="138">
        <v>37774</v>
      </c>
      <c r="AJ687" s="109">
        <v>5309408</v>
      </c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</row>
    <row r="688" spans="1:51" ht="25.5" x14ac:dyDescent="0.25">
      <c r="A688" s="106">
        <v>866</v>
      </c>
      <c r="B688" s="106" t="s">
        <v>1391</v>
      </c>
      <c r="C688" s="106" t="s">
        <v>256</v>
      </c>
      <c r="D688" s="106"/>
      <c r="E688" s="106" t="s">
        <v>540</v>
      </c>
      <c r="F688" s="106"/>
      <c r="G688" s="106"/>
      <c r="H688" s="106" t="s">
        <v>464</v>
      </c>
      <c r="I688" s="106" t="s">
        <v>3324</v>
      </c>
      <c r="J688" s="106" t="s">
        <v>3542</v>
      </c>
      <c r="K688" s="106">
        <v>1403</v>
      </c>
      <c r="L688" s="106"/>
      <c r="M688" s="106">
        <v>22000</v>
      </c>
      <c r="N688" s="106" t="s">
        <v>3705</v>
      </c>
      <c r="O688" s="106">
        <v>145.08000000000001</v>
      </c>
      <c r="P688" s="107">
        <v>1331</v>
      </c>
      <c r="Q688" s="107">
        <v>193101.48</v>
      </c>
      <c r="R688" s="106">
        <v>0</v>
      </c>
      <c r="S688" s="107">
        <v>0</v>
      </c>
      <c r="T688" s="107">
        <v>0</v>
      </c>
      <c r="U688" s="106" t="s">
        <v>767</v>
      </c>
      <c r="V688" s="106" t="s">
        <v>7</v>
      </c>
      <c r="W688" s="106" t="s">
        <v>65</v>
      </c>
      <c r="X688" s="108">
        <v>2547</v>
      </c>
      <c r="Y688" s="108">
        <v>369518.76</v>
      </c>
      <c r="Z688" s="108">
        <v>176417.28</v>
      </c>
      <c r="AA688" s="109"/>
      <c r="AB688" s="109">
        <v>1103</v>
      </c>
      <c r="AC688" s="109"/>
      <c r="AD688" s="109"/>
      <c r="AE688" s="110" t="s">
        <v>516</v>
      </c>
      <c r="AF688" s="109"/>
      <c r="AG688" s="138">
        <v>36933</v>
      </c>
      <c r="AH688" s="138">
        <v>37296</v>
      </c>
      <c r="AI688" s="138">
        <v>37774</v>
      </c>
      <c r="AJ688" s="109">
        <v>5309408</v>
      </c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</row>
    <row r="689" spans="1:51" ht="25.5" x14ac:dyDescent="0.25">
      <c r="A689" s="106">
        <v>867</v>
      </c>
      <c r="B689" s="106" t="s">
        <v>1392</v>
      </c>
      <c r="C689" s="106" t="s">
        <v>256</v>
      </c>
      <c r="D689" s="106"/>
      <c r="E689" s="106" t="s">
        <v>540</v>
      </c>
      <c r="F689" s="106"/>
      <c r="G689" s="106"/>
      <c r="H689" s="106" t="s">
        <v>464</v>
      </c>
      <c r="I689" s="106" t="s">
        <v>3323</v>
      </c>
      <c r="J689" s="106" t="s">
        <v>3708</v>
      </c>
      <c r="K689" s="106">
        <v>1191</v>
      </c>
      <c r="L689" s="106"/>
      <c r="M689" s="106">
        <v>22000</v>
      </c>
      <c r="N689" s="106" t="s">
        <v>3705</v>
      </c>
      <c r="O689" s="106">
        <v>60.631999999999998</v>
      </c>
      <c r="P689" s="107">
        <v>1331</v>
      </c>
      <c r="Q689" s="107">
        <v>80701.19</v>
      </c>
      <c r="R689" s="106">
        <v>0</v>
      </c>
      <c r="S689" s="107">
        <v>0</v>
      </c>
      <c r="T689" s="107">
        <v>0</v>
      </c>
      <c r="U689" s="106" t="s">
        <v>739</v>
      </c>
      <c r="V689" s="106" t="s">
        <v>7</v>
      </c>
      <c r="W689" s="106" t="s">
        <v>61</v>
      </c>
      <c r="X689" s="108">
        <v>2547</v>
      </c>
      <c r="Y689" s="108">
        <v>154429.704</v>
      </c>
      <c r="Z689" s="108">
        <v>73728.512000000002</v>
      </c>
      <c r="AA689" s="109"/>
      <c r="AB689" s="109">
        <v>1103</v>
      </c>
      <c r="AC689" s="109"/>
      <c r="AD689" s="109"/>
      <c r="AE689" s="110" t="s">
        <v>507</v>
      </c>
      <c r="AF689" s="109"/>
      <c r="AG689" s="138">
        <v>36933</v>
      </c>
      <c r="AH689" s="138">
        <v>37296</v>
      </c>
      <c r="AI689" s="138">
        <v>37774</v>
      </c>
      <c r="AJ689" s="109">
        <v>5309408</v>
      </c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</row>
    <row r="690" spans="1:51" ht="25.5" x14ac:dyDescent="0.25">
      <c r="A690" s="106">
        <v>868</v>
      </c>
      <c r="B690" s="106" t="s">
        <v>1393</v>
      </c>
      <c r="C690" s="106" t="s">
        <v>256</v>
      </c>
      <c r="D690" s="106"/>
      <c r="E690" s="106" t="s">
        <v>540</v>
      </c>
      <c r="F690" s="106"/>
      <c r="G690" s="106"/>
      <c r="H690" s="106" t="s">
        <v>464</v>
      </c>
      <c r="I690" s="106" t="s">
        <v>3323</v>
      </c>
      <c r="J690" s="106" t="s">
        <v>3709</v>
      </c>
      <c r="K690" s="106">
        <v>11322</v>
      </c>
      <c r="L690" s="106"/>
      <c r="M690" s="106">
        <v>22000</v>
      </c>
      <c r="N690" s="106" t="s">
        <v>3705</v>
      </c>
      <c r="O690" s="106">
        <v>1508.271</v>
      </c>
      <c r="P690" s="107">
        <v>1331</v>
      </c>
      <c r="Q690" s="107">
        <v>2007508.7</v>
      </c>
      <c r="R690" s="106">
        <v>0</v>
      </c>
      <c r="S690" s="107">
        <v>0</v>
      </c>
      <c r="T690" s="107">
        <v>0</v>
      </c>
      <c r="U690" s="106" t="s">
        <v>739</v>
      </c>
      <c r="V690" s="106" t="s">
        <v>7</v>
      </c>
      <c r="W690" s="106" t="s">
        <v>61</v>
      </c>
      <c r="X690" s="108">
        <v>2547</v>
      </c>
      <c r="Y690" s="108">
        <v>3841566.2369999997</v>
      </c>
      <c r="Z690" s="108">
        <v>1834057.5359999998</v>
      </c>
      <c r="AA690" s="109"/>
      <c r="AB690" s="109">
        <v>1103</v>
      </c>
      <c r="AC690" s="109"/>
      <c r="AD690" s="109"/>
      <c r="AE690" s="110" t="s">
        <v>507</v>
      </c>
      <c r="AF690" s="109"/>
      <c r="AG690" s="138">
        <v>36933</v>
      </c>
      <c r="AH690" s="138">
        <v>37296</v>
      </c>
      <c r="AI690" s="138">
        <v>37774</v>
      </c>
      <c r="AJ690" s="109">
        <v>5309408</v>
      </c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</row>
    <row r="691" spans="1:51" ht="25.5" x14ac:dyDescent="0.25">
      <c r="A691" s="106">
        <v>869</v>
      </c>
      <c r="B691" s="106" t="s">
        <v>1394</v>
      </c>
      <c r="C691" s="106" t="s">
        <v>256</v>
      </c>
      <c r="D691" s="106"/>
      <c r="E691" s="106" t="s">
        <v>540</v>
      </c>
      <c r="F691" s="106"/>
      <c r="G691" s="106"/>
      <c r="H691" s="106" t="s">
        <v>464</v>
      </c>
      <c r="I691" s="106" t="s">
        <v>3323</v>
      </c>
      <c r="J691" s="106" t="s">
        <v>3710</v>
      </c>
      <c r="K691" s="106">
        <v>11431</v>
      </c>
      <c r="L691" s="106"/>
      <c r="M691" s="106">
        <v>22000</v>
      </c>
      <c r="N691" s="106" t="s">
        <v>3705</v>
      </c>
      <c r="O691" s="106">
        <v>74.724999999999994</v>
      </c>
      <c r="P691" s="107">
        <v>1331</v>
      </c>
      <c r="Q691" s="107">
        <v>99458.98</v>
      </c>
      <c r="R691" s="106">
        <v>0</v>
      </c>
      <c r="S691" s="107">
        <v>0</v>
      </c>
      <c r="T691" s="107">
        <v>0</v>
      </c>
      <c r="U691" s="106" t="s">
        <v>749</v>
      </c>
      <c r="V691" s="106" t="s">
        <v>7</v>
      </c>
      <c r="W691" s="106" t="s">
        <v>64</v>
      </c>
      <c r="X691" s="108">
        <v>2547</v>
      </c>
      <c r="Y691" s="108">
        <v>190324.57499999998</v>
      </c>
      <c r="Z691" s="108">
        <v>90865.599999999991</v>
      </c>
      <c r="AA691" s="109"/>
      <c r="AB691" s="109">
        <v>1103</v>
      </c>
      <c r="AC691" s="109"/>
      <c r="AD691" s="109"/>
      <c r="AE691" s="110" t="s">
        <v>510</v>
      </c>
      <c r="AF691" s="109"/>
      <c r="AG691" s="138">
        <v>36933</v>
      </c>
      <c r="AH691" s="138">
        <v>37296</v>
      </c>
      <c r="AI691" s="138">
        <v>37774</v>
      </c>
      <c r="AJ691" s="109">
        <v>5309408</v>
      </c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</row>
    <row r="692" spans="1:51" ht="25.5" x14ac:dyDescent="0.25">
      <c r="A692" s="106">
        <v>870</v>
      </c>
      <c r="B692" s="106" t="s">
        <v>1395</v>
      </c>
      <c r="C692" s="106" t="s">
        <v>256</v>
      </c>
      <c r="D692" s="106"/>
      <c r="E692" s="106" t="s">
        <v>540</v>
      </c>
      <c r="F692" s="106"/>
      <c r="G692" s="106"/>
      <c r="H692" s="106" t="s">
        <v>464</v>
      </c>
      <c r="I692" s="106" t="s">
        <v>3323</v>
      </c>
      <c r="J692" s="106" t="s">
        <v>3710</v>
      </c>
      <c r="K692" s="106">
        <v>11435</v>
      </c>
      <c r="L692" s="106"/>
      <c r="M692" s="106">
        <v>22000</v>
      </c>
      <c r="N692" s="106" t="s">
        <v>3705</v>
      </c>
      <c r="O692" s="106">
        <v>576.197</v>
      </c>
      <c r="P692" s="107">
        <v>1331</v>
      </c>
      <c r="Q692" s="107">
        <v>766918.21</v>
      </c>
      <c r="R692" s="106">
        <v>0</v>
      </c>
      <c r="S692" s="107">
        <v>0</v>
      </c>
      <c r="T692" s="107">
        <v>0</v>
      </c>
      <c r="U692" s="106" t="s">
        <v>784</v>
      </c>
      <c r="V692" s="106" t="s">
        <v>7</v>
      </c>
      <c r="W692" s="106" t="s">
        <v>66</v>
      </c>
      <c r="X692" s="108">
        <v>2547</v>
      </c>
      <c r="Y692" s="108">
        <v>1467573.7590000001</v>
      </c>
      <c r="Z692" s="108">
        <v>700655.55200000003</v>
      </c>
      <c r="AA692" s="109"/>
      <c r="AB692" s="109">
        <v>1103</v>
      </c>
      <c r="AC692" s="109"/>
      <c r="AD692" s="109"/>
      <c r="AE692" s="110" t="s">
        <v>4440</v>
      </c>
      <c r="AF692" s="109"/>
      <c r="AG692" s="138">
        <v>36933</v>
      </c>
      <c r="AH692" s="138">
        <v>37296</v>
      </c>
      <c r="AI692" s="138">
        <v>37774</v>
      </c>
      <c r="AJ692" s="109">
        <v>5309408</v>
      </c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</row>
    <row r="693" spans="1:51" ht="25.5" x14ac:dyDescent="0.25">
      <c r="A693" s="106">
        <v>871</v>
      </c>
      <c r="B693" s="106" t="s">
        <v>1396</v>
      </c>
      <c r="C693" s="106" t="s">
        <v>256</v>
      </c>
      <c r="D693" s="106"/>
      <c r="E693" s="106" t="s">
        <v>540</v>
      </c>
      <c r="F693" s="106"/>
      <c r="G693" s="106"/>
      <c r="H693" s="106" t="s">
        <v>464</v>
      </c>
      <c r="I693" s="106" t="s">
        <v>3323</v>
      </c>
      <c r="J693" s="106" t="s">
        <v>3708</v>
      </c>
      <c r="K693" s="106">
        <v>1211</v>
      </c>
      <c r="L693" s="106"/>
      <c r="M693" s="106">
        <v>22000</v>
      </c>
      <c r="N693" s="106" t="s">
        <v>3705</v>
      </c>
      <c r="O693" s="106">
        <v>597.15800000000002</v>
      </c>
      <c r="P693" s="107">
        <v>1331</v>
      </c>
      <c r="Q693" s="107">
        <v>794817.3</v>
      </c>
      <c r="R693" s="106">
        <v>0</v>
      </c>
      <c r="S693" s="107">
        <v>0</v>
      </c>
      <c r="T693" s="107">
        <v>0</v>
      </c>
      <c r="U693" s="106" t="s">
        <v>784</v>
      </c>
      <c r="V693" s="106" t="s">
        <v>7</v>
      </c>
      <c r="W693" s="106" t="s">
        <v>66</v>
      </c>
      <c r="X693" s="108">
        <v>2547</v>
      </c>
      <c r="Y693" s="108">
        <v>1520961.426</v>
      </c>
      <c r="Z693" s="108">
        <v>726144.12799999991</v>
      </c>
      <c r="AA693" s="109"/>
      <c r="AB693" s="109">
        <v>1103</v>
      </c>
      <c r="AC693" s="109"/>
      <c r="AD693" s="109"/>
      <c r="AE693" s="110" t="s">
        <v>4440</v>
      </c>
      <c r="AF693" s="109"/>
      <c r="AG693" s="138">
        <v>36933</v>
      </c>
      <c r="AH693" s="138">
        <v>37296</v>
      </c>
      <c r="AI693" s="138">
        <v>37774</v>
      </c>
      <c r="AJ693" s="109">
        <v>5309408</v>
      </c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</row>
    <row r="694" spans="1:51" ht="25.5" x14ac:dyDescent="0.25">
      <c r="A694" s="106">
        <v>872</v>
      </c>
      <c r="B694" s="106" t="s">
        <v>1397</v>
      </c>
      <c r="C694" s="106" t="s">
        <v>256</v>
      </c>
      <c r="D694" s="106"/>
      <c r="E694" s="106" t="s">
        <v>540</v>
      </c>
      <c r="F694" s="106"/>
      <c r="G694" s="106"/>
      <c r="H694" s="106" t="s">
        <v>464</v>
      </c>
      <c r="I694" s="106" t="s">
        <v>3323</v>
      </c>
      <c r="J694" s="106"/>
      <c r="K694" s="106"/>
      <c r="L694" s="106"/>
      <c r="M694" s="106">
        <v>22000</v>
      </c>
      <c r="N694" s="106" t="s">
        <v>3705</v>
      </c>
      <c r="O694" s="106">
        <v>9540.2860000000001</v>
      </c>
      <c r="P694" s="107">
        <v>1331</v>
      </c>
      <c r="Q694" s="107">
        <v>12698120.67</v>
      </c>
      <c r="R694" s="106">
        <v>0</v>
      </c>
      <c r="S694" s="107">
        <v>0</v>
      </c>
      <c r="T694" s="107">
        <v>0</v>
      </c>
      <c r="U694" s="106" t="s">
        <v>743</v>
      </c>
      <c r="V694" s="106" t="s">
        <v>7</v>
      </c>
      <c r="W694" s="106" t="s">
        <v>63</v>
      </c>
      <c r="X694" s="108"/>
      <c r="Y694" s="108">
        <v>0</v>
      </c>
      <c r="Z694" s="108"/>
      <c r="AA694" s="109" t="s">
        <v>4435</v>
      </c>
      <c r="AB694" s="109">
        <v>1103</v>
      </c>
      <c r="AC694" s="109"/>
      <c r="AD694" s="109"/>
      <c r="AE694" s="110" t="s">
        <v>4436</v>
      </c>
      <c r="AF694" s="109"/>
      <c r="AG694" s="138">
        <v>36933</v>
      </c>
      <c r="AH694" s="138">
        <v>37296</v>
      </c>
      <c r="AI694" s="138">
        <v>37774</v>
      </c>
      <c r="AJ694" s="109">
        <v>5309408</v>
      </c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</row>
    <row r="695" spans="1:51" x14ac:dyDescent="0.25">
      <c r="A695" s="106">
        <v>873</v>
      </c>
      <c r="B695" s="106" t="s">
        <v>1398</v>
      </c>
      <c r="C695" s="106" t="s">
        <v>28</v>
      </c>
      <c r="D695" s="106"/>
      <c r="E695" s="106" t="s">
        <v>540</v>
      </c>
      <c r="F695" s="106"/>
      <c r="G695" s="106"/>
      <c r="H695" s="106" t="s">
        <v>465</v>
      </c>
      <c r="I695" s="106"/>
      <c r="J695" s="106" t="s">
        <v>3711</v>
      </c>
      <c r="K695" s="106"/>
      <c r="L695" s="106"/>
      <c r="M695" s="106">
        <v>22663</v>
      </c>
      <c r="N695" s="106" t="s">
        <v>28</v>
      </c>
      <c r="O695" s="106">
        <v>10745.284</v>
      </c>
      <c r="P695" s="107">
        <v>729.3</v>
      </c>
      <c r="Q695" s="107">
        <v>7836535.6200000001</v>
      </c>
      <c r="R695" s="106">
        <v>0</v>
      </c>
      <c r="S695" s="107">
        <v>0</v>
      </c>
      <c r="T695" s="107">
        <v>0</v>
      </c>
      <c r="U695" s="106" t="s">
        <v>797</v>
      </c>
      <c r="V695" s="106" t="s">
        <v>7</v>
      </c>
      <c r="W695" s="106" t="s">
        <v>67</v>
      </c>
      <c r="X695" s="108">
        <v>1854</v>
      </c>
      <c r="Y695" s="108">
        <v>19921756.535999998</v>
      </c>
      <c r="Z695" s="108">
        <v>12085220.914799999</v>
      </c>
      <c r="AA695" s="109"/>
      <c r="AB695" s="109">
        <v>2130</v>
      </c>
      <c r="AC695" s="109"/>
      <c r="AD695" s="109"/>
      <c r="AE695" s="110" t="s">
        <v>516</v>
      </c>
      <c r="AF695" s="109"/>
      <c r="AG695" s="138" t="s">
        <v>4672</v>
      </c>
      <c r="AH695" s="138">
        <v>37683</v>
      </c>
      <c r="AI695" s="138" t="s">
        <v>4673</v>
      </c>
      <c r="AJ695" s="109">
        <v>5321226</v>
      </c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</row>
    <row r="696" spans="1:51" x14ac:dyDescent="0.25">
      <c r="A696" s="106">
        <v>874</v>
      </c>
      <c r="B696" s="106" t="s">
        <v>1399</v>
      </c>
      <c r="C696" s="106" t="s">
        <v>28</v>
      </c>
      <c r="D696" s="106"/>
      <c r="E696" s="106" t="s">
        <v>540</v>
      </c>
      <c r="F696" s="106"/>
      <c r="G696" s="106"/>
      <c r="H696" s="106" t="s">
        <v>465</v>
      </c>
      <c r="I696" s="106" t="s">
        <v>3323</v>
      </c>
      <c r="J696" s="106" t="s">
        <v>3712</v>
      </c>
      <c r="K696" s="106">
        <v>10016</v>
      </c>
      <c r="L696" s="106"/>
      <c r="M696" s="106">
        <v>22663</v>
      </c>
      <c r="N696" s="106" t="s">
        <v>28</v>
      </c>
      <c r="O696" s="106">
        <v>373.64400000000001</v>
      </c>
      <c r="P696" s="107">
        <v>1456.99</v>
      </c>
      <c r="Q696" s="107">
        <v>544395.56999999995</v>
      </c>
      <c r="R696" s="106">
        <v>0</v>
      </c>
      <c r="S696" s="107">
        <v>0</v>
      </c>
      <c r="T696" s="107">
        <v>0</v>
      </c>
      <c r="U696" s="106" t="s">
        <v>739</v>
      </c>
      <c r="V696" s="106" t="s">
        <v>7</v>
      </c>
      <c r="W696" s="106" t="s">
        <v>61</v>
      </c>
      <c r="X696" s="108">
        <v>1854</v>
      </c>
      <c r="Y696" s="108">
        <v>692735.97600000002</v>
      </c>
      <c r="Z696" s="108">
        <v>148340.40443999995</v>
      </c>
      <c r="AA696" s="109"/>
      <c r="AB696" s="109">
        <v>2130</v>
      </c>
      <c r="AC696" s="109"/>
      <c r="AD696" s="109"/>
      <c r="AE696" s="110" t="s">
        <v>507</v>
      </c>
      <c r="AF696" s="109"/>
      <c r="AG696" s="138">
        <v>37435</v>
      </c>
      <c r="AH696" s="138">
        <v>37683</v>
      </c>
      <c r="AI696" s="138">
        <v>42244</v>
      </c>
      <c r="AJ696" s="109">
        <v>5978769</v>
      </c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</row>
    <row r="697" spans="1:51" ht="76.5" x14ac:dyDescent="0.25">
      <c r="A697" s="106">
        <v>875</v>
      </c>
      <c r="B697" s="106" t="s">
        <v>1400</v>
      </c>
      <c r="C697" s="106" t="s">
        <v>28</v>
      </c>
      <c r="D697" s="106"/>
      <c r="E697" s="106" t="s">
        <v>540</v>
      </c>
      <c r="F697" s="106"/>
      <c r="G697" s="106"/>
      <c r="H697" s="106" t="s">
        <v>465</v>
      </c>
      <c r="I697" s="106" t="s">
        <v>3323</v>
      </c>
      <c r="J697" s="106" t="s">
        <v>3713</v>
      </c>
      <c r="K697" s="106">
        <v>6103</v>
      </c>
      <c r="L697" s="106"/>
      <c r="M697" s="106">
        <v>22663</v>
      </c>
      <c r="N697" s="106" t="s">
        <v>28</v>
      </c>
      <c r="O697" s="106">
        <v>4054.3629999999998</v>
      </c>
      <c r="P697" s="107">
        <v>729.3</v>
      </c>
      <c r="Q697" s="107">
        <v>2956846.94</v>
      </c>
      <c r="R697" s="106">
        <v>0</v>
      </c>
      <c r="S697" s="107">
        <v>0</v>
      </c>
      <c r="T697" s="107">
        <v>0</v>
      </c>
      <c r="U697" s="106" t="s">
        <v>739</v>
      </c>
      <c r="V697" s="106" t="s">
        <v>7</v>
      </c>
      <c r="W697" s="106" t="s">
        <v>61</v>
      </c>
      <c r="X697" s="108">
        <v>391</v>
      </c>
      <c r="Y697" s="108">
        <v>1585255.933</v>
      </c>
      <c r="Z697" s="108">
        <v>-1371591.0028999995</v>
      </c>
      <c r="AA697" s="109"/>
      <c r="AB697" s="109">
        <v>2130</v>
      </c>
      <c r="AC697" s="109" t="s">
        <v>4627</v>
      </c>
      <c r="AD697" s="109" t="s">
        <v>4674</v>
      </c>
      <c r="AE697" s="110" t="s">
        <v>507</v>
      </c>
      <c r="AF697" s="109"/>
      <c r="AG697" s="138" t="s">
        <v>4672</v>
      </c>
      <c r="AH697" s="138">
        <v>37683</v>
      </c>
      <c r="AI697" s="138" t="s">
        <v>4673</v>
      </c>
      <c r="AJ697" s="109">
        <v>5321226</v>
      </c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</row>
    <row r="698" spans="1:51" x14ac:dyDescent="0.25">
      <c r="A698" s="106">
        <v>876</v>
      </c>
      <c r="B698" s="106" t="s">
        <v>1401</v>
      </c>
      <c r="C698" s="106" t="s">
        <v>28</v>
      </c>
      <c r="D698" s="106"/>
      <c r="E698" s="106" t="s">
        <v>540</v>
      </c>
      <c r="F698" s="106"/>
      <c r="G698" s="106"/>
      <c r="H698" s="106" t="s">
        <v>465</v>
      </c>
      <c r="I698" s="106" t="s">
        <v>3323</v>
      </c>
      <c r="J698" s="106" t="s">
        <v>3712</v>
      </c>
      <c r="K698" s="106"/>
      <c r="L698" s="106"/>
      <c r="M698" s="106">
        <v>22663</v>
      </c>
      <c r="N698" s="106" t="s">
        <v>28</v>
      </c>
      <c r="O698" s="106">
        <v>493.61200000000002</v>
      </c>
      <c r="P698" s="107">
        <v>729.3</v>
      </c>
      <c r="Q698" s="107">
        <v>359991.23</v>
      </c>
      <c r="R698" s="106">
        <v>0</v>
      </c>
      <c r="S698" s="107">
        <v>0</v>
      </c>
      <c r="T698" s="107">
        <v>0</v>
      </c>
      <c r="U698" s="106" t="s">
        <v>739</v>
      </c>
      <c r="V698" s="106" t="s">
        <v>7</v>
      </c>
      <c r="W698" s="106" t="s">
        <v>61</v>
      </c>
      <c r="X698" s="108">
        <v>1854</v>
      </c>
      <c r="Y698" s="108">
        <v>915156.64800000004</v>
      </c>
      <c r="Z698" s="108">
        <v>555165.41639999999</v>
      </c>
      <c r="AA698" s="109"/>
      <c r="AB698" s="109">
        <v>2130</v>
      </c>
      <c r="AC698" s="109"/>
      <c r="AD698" s="109"/>
      <c r="AE698" s="110" t="s">
        <v>507</v>
      </c>
      <c r="AF698" s="109"/>
      <c r="AG698" s="138" t="s">
        <v>4672</v>
      </c>
      <c r="AH698" s="138">
        <v>37683</v>
      </c>
      <c r="AI698" s="138" t="s">
        <v>4673</v>
      </c>
      <c r="AJ698" s="109">
        <v>5321226</v>
      </c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</row>
    <row r="699" spans="1:51" ht="76.5" x14ac:dyDescent="0.25">
      <c r="A699" s="106">
        <v>877</v>
      </c>
      <c r="B699" s="106" t="s">
        <v>1402</v>
      </c>
      <c r="C699" s="106" t="s">
        <v>28</v>
      </c>
      <c r="D699" s="106"/>
      <c r="E699" s="106" t="s">
        <v>540</v>
      </c>
      <c r="F699" s="106"/>
      <c r="G699" s="106"/>
      <c r="H699" s="106" t="s">
        <v>465</v>
      </c>
      <c r="I699" s="106" t="s">
        <v>3323</v>
      </c>
      <c r="J699" s="106" t="s">
        <v>3714</v>
      </c>
      <c r="K699" s="106">
        <v>6103</v>
      </c>
      <c r="L699" s="106"/>
      <c r="M699" s="106">
        <v>22663</v>
      </c>
      <c r="N699" s="106" t="s">
        <v>28</v>
      </c>
      <c r="O699" s="106">
        <v>849</v>
      </c>
      <c r="P699" s="107">
        <v>729.3</v>
      </c>
      <c r="Q699" s="107">
        <v>619175.69999999995</v>
      </c>
      <c r="R699" s="106">
        <v>0</v>
      </c>
      <c r="S699" s="107">
        <v>0</v>
      </c>
      <c r="T699" s="107">
        <v>0</v>
      </c>
      <c r="U699" s="106" t="s">
        <v>784</v>
      </c>
      <c r="V699" s="106" t="s">
        <v>7</v>
      </c>
      <c r="W699" s="106" t="s">
        <v>66</v>
      </c>
      <c r="X699" s="108">
        <v>391</v>
      </c>
      <c r="Y699" s="108">
        <v>331959</v>
      </c>
      <c r="Z699" s="108">
        <v>-287216.69999999995</v>
      </c>
      <c r="AA699" s="109"/>
      <c r="AB699" s="109">
        <v>2130</v>
      </c>
      <c r="AC699" s="109" t="s">
        <v>4627</v>
      </c>
      <c r="AD699" s="109" t="s">
        <v>4674</v>
      </c>
      <c r="AE699" s="110" t="s">
        <v>4440</v>
      </c>
      <c r="AF699" s="109"/>
      <c r="AG699" s="138" t="s">
        <v>4672</v>
      </c>
      <c r="AH699" s="138">
        <v>37683</v>
      </c>
      <c r="AI699" s="138" t="s">
        <v>4673</v>
      </c>
      <c r="AJ699" s="109">
        <v>5321226</v>
      </c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</row>
    <row r="700" spans="1:51" ht="76.5" x14ac:dyDescent="0.25">
      <c r="A700" s="106">
        <v>878</v>
      </c>
      <c r="B700" s="106" t="s">
        <v>1403</v>
      </c>
      <c r="C700" s="106" t="s">
        <v>28</v>
      </c>
      <c r="D700" s="106"/>
      <c r="E700" s="106" t="s">
        <v>575</v>
      </c>
      <c r="F700" s="106"/>
      <c r="G700" s="106"/>
      <c r="H700" s="106" t="s">
        <v>465</v>
      </c>
      <c r="I700" s="106" t="s">
        <v>3323</v>
      </c>
      <c r="J700" s="106" t="s">
        <v>3715</v>
      </c>
      <c r="K700" s="106">
        <v>6103</v>
      </c>
      <c r="L700" s="106"/>
      <c r="M700" s="106">
        <v>22663</v>
      </c>
      <c r="N700" s="106" t="s">
        <v>28</v>
      </c>
      <c r="O700" s="106">
        <v>2017.4179999999999</v>
      </c>
      <c r="P700" s="107">
        <v>729.3</v>
      </c>
      <c r="Q700" s="107">
        <v>1471302.95</v>
      </c>
      <c r="R700" s="106">
        <v>0</v>
      </c>
      <c r="S700" s="107">
        <v>0</v>
      </c>
      <c r="T700" s="107">
        <v>0</v>
      </c>
      <c r="U700" s="106" t="s">
        <v>784</v>
      </c>
      <c r="V700" s="106" t="s">
        <v>7</v>
      </c>
      <c r="W700" s="106" t="s">
        <v>66</v>
      </c>
      <c r="X700" s="108">
        <v>391</v>
      </c>
      <c r="Y700" s="108">
        <v>788810.43799999997</v>
      </c>
      <c r="Z700" s="108">
        <v>-682492.50939999998</v>
      </c>
      <c r="AA700" s="109"/>
      <c r="AB700" s="109">
        <v>2130</v>
      </c>
      <c r="AC700" s="109" t="s">
        <v>4627</v>
      </c>
      <c r="AD700" s="109" t="s">
        <v>4674</v>
      </c>
      <c r="AE700" s="110" t="s">
        <v>4440</v>
      </c>
      <c r="AF700" s="109"/>
      <c r="AG700" s="138" t="s">
        <v>4672</v>
      </c>
      <c r="AH700" s="138">
        <v>37683</v>
      </c>
      <c r="AI700" s="138" t="s">
        <v>4673</v>
      </c>
      <c r="AJ700" s="109">
        <v>5321226</v>
      </c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</row>
    <row r="701" spans="1:51" x14ac:dyDescent="0.25">
      <c r="A701" s="106">
        <v>880</v>
      </c>
      <c r="B701" s="106" t="s">
        <v>1055</v>
      </c>
      <c r="C701" s="106" t="s">
        <v>28</v>
      </c>
      <c r="D701" s="106"/>
      <c r="E701" s="106" t="s">
        <v>540</v>
      </c>
      <c r="F701" s="106"/>
      <c r="G701" s="106"/>
      <c r="H701" s="106" t="s">
        <v>465</v>
      </c>
      <c r="I701" s="106" t="s">
        <v>3323</v>
      </c>
      <c r="J701" s="106"/>
      <c r="K701" s="106"/>
      <c r="L701" s="106"/>
      <c r="M701" s="106">
        <v>22663</v>
      </c>
      <c r="N701" s="106" t="s">
        <v>28</v>
      </c>
      <c r="O701" s="106">
        <v>76320.388000000006</v>
      </c>
      <c r="P701" s="107">
        <v>729.3</v>
      </c>
      <c r="Q701" s="107">
        <v>55660458.969999999</v>
      </c>
      <c r="R701" s="106">
        <v>0</v>
      </c>
      <c r="S701" s="107">
        <v>0</v>
      </c>
      <c r="T701" s="107">
        <v>0</v>
      </c>
      <c r="U701" s="106" t="s">
        <v>743</v>
      </c>
      <c r="V701" s="106" t="s">
        <v>7</v>
      </c>
      <c r="W701" s="106" t="s">
        <v>63</v>
      </c>
      <c r="X701" s="108"/>
      <c r="Y701" s="108">
        <v>0</v>
      </c>
      <c r="Z701" s="108"/>
      <c r="AA701" s="109" t="s">
        <v>4435</v>
      </c>
      <c r="AB701" s="109">
        <v>2130</v>
      </c>
      <c r="AC701" s="109"/>
      <c r="AD701" s="109"/>
      <c r="AE701" s="110" t="s">
        <v>4436</v>
      </c>
      <c r="AF701" s="109"/>
      <c r="AG701" s="138" t="s">
        <v>4672</v>
      </c>
      <c r="AH701" s="138">
        <v>37683</v>
      </c>
      <c r="AI701" s="138" t="s">
        <v>4673</v>
      </c>
      <c r="AJ701" s="109">
        <v>5321226</v>
      </c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</row>
    <row r="702" spans="1:51" x14ac:dyDescent="0.25">
      <c r="A702" s="106">
        <v>881</v>
      </c>
      <c r="B702" s="106" t="s">
        <v>1404</v>
      </c>
      <c r="C702" s="106" t="s">
        <v>253</v>
      </c>
      <c r="D702" s="106"/>
      <c r="E702" s="106" t="s">
        <v>540</v>
      </c>
      <c r="F702" s="106"/>
      <c r="G702" s="106"/>
      <c r="H702" s="106" t="s">
        <v>466</v>
      </c>
      <c r="I702" s="106"/>
      <c r="J702" s="106" t="s">
        <v>3716</v>
      </c>
      <c r="K702" s="106"/>
      <c r="L702" s="106"/>
      <c r="M702" s="106">
        <v>22237</v>
      </c>
      <c r="N702" s="106" t="s">
        <v>3700</v>
      </c>
      <c r="O702" s="106">
        <v>1960.3430000000001</v>
      </c>
      <c r="P702" s="107">
        <v>941.6</v>
      </c>
      <c r="Q702" s="107">
        <v>1845858.97</v>
      </c>
      <c r="R702" s="106">
        <v>0</v>
      </c>
      <c r="S702" s="107">
        <v>0</v>
      </c>
      <c r="T702" s="107">
        <v>0</v>
      </c>
      <c r="U702" s="106" t="s">
        <v>784</v>
      </c>
      <c r="V702" s="106" t="s">
        <v>7</v>
      </c>
      <c r="W702" s="106" t="s">
        <v>66</v>
      </c>
      <c r="X702" s="108">
        <v>1631</v>
      </c>
      <c r="Y702" s="108">
        <v>3197319.4330000002</v>
      </c>
      <c r="Z702" s="108">
        <v>1351460.4642</v>
      </c>
      <c r="AA702" s="109"/>
      <c r="AB702" s="109">
        <v>6155</v>
      </c>
      <c r="AC702" s="109"/>
      <c r="AD702" s="109"/>
      <c r="AE702" s="110" t="s">
        <v>4440</v>
      </c>
      <c r="AF702" s="109"/>
      <c r="AG702" s="138" t="s">
        <v>4669</v>
      </c>
      <c r="AH702" s="138">
        <v>37478</v>
      </c>
      <c r="AI702" s="138">
        <v>37870</v>
      </c>
      <c r="AJ702" s="109">
        <v>5322495</v>
      </c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</row>
    <row r="703" spans="1:51" x14ac:dyDescent="0.25">
      <c r="A703" s="106">
        <v>882</v>
      </c>
      <c r="B703" s="106" t="s">
        <v>1405</v>
      </c>
      <c r="C703" s="106" t="s">
        <v>253</v>
      </c>
      <c r="D703" s="106"/>
      <c r="E703" s="106" t="s">
        <v>540</v>
      </c>
      <c r="F703" s="106"/>
      <c r="G703" s="106"/>
      <c r="H703" s="106" t="s">
        <v>466</v>
      </c>
      <c r="I703" s="106" t="s">
        <v>3329</v>
      </c>
      <c r="J703" s="106" t="s">
        <v>3717</v>
      </c>
      <c r="K703" s="106">
        <v>10008</v>
      </c>
      <c r="L703" s="106"/>
      <c r="M703" s="106">
        <v>22237</v>
      </c>
      <c r="N703" s="106" t="s">
        <v>3700</v>
      </c>
      <c r="O703" s="106">
        <v>2209.9899999999998</v>
      </c>
      <c r="P703" s="107">
        <v>941.6</v>
      </c>
      <c r="Q703" s="107">
        <v>2080926.58</v>
      </c>
      <c r="R703" s="106">
        <v>0</v>
      </c>
      <c r="S703" s="107">
        <v>0</v>
      </c>
      <c r="T703" s="107">
        <v>0</v>
      </c>
      <c r="U703" s="106" t="s">
        <v>767</v>
      </c>
      <c r="V703" s="106" t="s">
        <v>7</v>
      </c>
      <c r="W703" s="106" t="s">
        <v>65</v>
      </c>
      <c r="X703" s="108">
        <v>1631</v>
      </c>
      <c r="Y703" s="108">
        <v>3604493.6899999995</v>
      </c>
      <c r="Z703" s="108">
        <v>1523567.1059999997</v>
      </c>
      <c r="AA703" s="109"/>
      <c r="AB703" s="109">
        <v>6155</v>
      </c>
      <c r="AC703" s="109"/>
      <c r="AD703" s="109"/>
      <c r="AE703" s="110" t="s">
        <v>516</v>
      </c>
      <c r="AF703" s="109"/>
      <c r="AG703" s="138" t="s">
        <v>4669</v>
      </c>
      <c r="AH703" s="138">
        <v>37478</v>
      </c>
      <c r="AI703" s="138">
        <v>37870</v>
      </c>
      <c r="AJ703" s="109">
        <v>5322495</v>
      </c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</row>
    <row r="704" spans="1:51" x14ac:dyDescent="0.25">
      <c r="A704" s="106">
        <v>883</v>
      </c>
      <c r="B704" s="106" t="s">
        <v>1406</v>
      </c>
      <c r="C704" s="106" t="s">
        <v>253</v>
      </c>
      <c r="D704" s="106"/>
      <c r="E704" s="106" t="s">
        <v>540</v>
      </c>
      <c r="F704" s="106"/>
      <c r="G704" s="106"/>
      <c r="H704" s="106" t="s">
        <v>466</v>
      </c>
      <c r="I704" s="106" t="s">
        <v>3323</v>
      </c>
      <c r="J704" s="106" t="s">
        <v>3718</v>
      </c>
      <c r="K704" s="106">
        <v>10012</v>
      </c>
      <c r="L704" s="106"/>
      <c r="M704" s="106">
        <v>22237</v>
      </c>
      <c r="N704" s="106" t="s">
        <v>3700</v>
      </c>
      <c r="O704" s="106">
        <v>1943.162</v>
      </c>
      <c r="P704" s="107">
        <v>941.6</v>
      </c>
      <c r="Q704" s="107">
        <v>1829681.34</v>
      </c>
      <c r="R704" s="106">
        <v>0</v>
      </c>
      <c r="S704" s="107">
        <v>0</v>
      </c>
      <c r="T704" s="107">
        <v>0</v>
      </c>
      <c r="U704" s="106" t="s">
        <v>784</v>
      </c>
      <c r="V704" s="106" t="s">
        <v>7</v>
      </c>
      <c r="W704" s="106" t="s">
        <v>66</v>
      </c>
      <c r="X704" s="108">
        <v>1631</v>
      </c>
      <c r="Y704" s="108">
        <v>3169297.2220000001</v>
      </c>
      <c r="Z704" s="108">
        <v>1339615.8828</v>
      </c>
      <c r="AA704" s="109"/>
      <c r="AB704" s="109">
        <v>6155</v>
      </c>
      <c r="AC704" s="109"/>
      <c r="AD704" s="109"/>
      <c r="AE704" s="110" t="s">
        <v>4440</v>
      </c>
      <c r="AF704" s="109"/>
      <c r="AG704" s="138" t="s">
        <v>4669</v>
      </c>
      <c r="AH704" s="138">
        <v>37478</v>
      </c>
      <c r="AI704" s="138">
        <v>37870</v>
      </c>
      <c r="AJ704" s="109">
        <v>5322495</v>
      </c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</row>
    <row r="705" spans="1:51" x14ac:dyDescent="0.25">
      <c r="A705" s="106">
        <v>884</v>
      </c>
      <c r="B705" s="106" t="s">
        <v>1116</v>
      </c>
      <c r="C705" s="106" t="s">
        <v>253</v>
      </c>
      <c r="D705" s="106"/>
      <c r="E705" s="106" t="s">
        <v>540</v>
      </c>
      <c r="F705" s="106"/>
      <c r="G705" s="106"/>
      <c r="H705" s="106" t="s">
        <v>466</v>
      </c>
      <c r="I705" s="106" t="s">
        <v>3323</v>
      </c>
      <c r="J705" s="106"/>
      <c r="K705" s="106"/>
      <c r="L705" s="106"/>
      <c r="M705" s="106">
        <v>22237</v>
      </c>
      <c r="N705" s="106" t="s">
        <v>3700</v>
      </c>
      <c r="O705" s="106">
        <v>74562.78</v>
      </c>
      <c r="P705" s="107">
        <v>941.6</v>
      </c>
      <c r="Q705" s="107">
        <v>70208313.650000006</v>
      </c>
      <c r="R705" s="106">
        <v>0</v>
      </c>
      <c r="S705" s="107">
        <v>0</v>
      </c>
      <c r="T705" s="107">
        <v>0</v>
      </c>
      <c r="U705" s="106" t="s">
        <v>743</v>
      </c>
      <c r="V705" s="106" t="s">
        <v>7</v>
      </c>
      <c r="W705" s="106" t="s">
        <v>63</v>
      </c>
      <c r="X705" s="108"/>
      <c r="Y705" s="108">
        <v>0</v>
      </c>
      <c r="Z705" s="108"/>
      <c r="AA705" s="109" t="s">
        <v>4435</v>
      </c>
      <c r="AB705" s="109">
        <v>6155</v>
      </c>
      <c r="AC705" s="109"/>
      <c r="AD705" s="109"/>
      <c r="AE705" s="110" t="s">
        <v>4436</v>
      </c>
      <c r="AF705" s="109"/>
      <c r="AG705" s="138" t="s">
        <v>4669</v>
      </c>
      <c r="AH705" s="138">
        <v>37478</v>
      </c>
      <c r="AI705" s="138">
        <v>37870</v>
      </c>
      <c r="AJ705" s="109">
        <v>5322495</v>
      </c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</row>
    <row r="706" spans="1:51" ht="25.5" x14ac:dyDescent="0.25">
      <c r="A706" s="106">
        <v>885</v>
      </c>
      <c r="B706" s="106" t="s">
        <v>1407</v>
      </c>
      <c r="C706" s="106" t="s">
        <v>257</v>
      </c>
      <c r="D706" s="106" t="s">
        <v>650</v>
      </c>
      <c r="E706" s="106" t="s">
        <v>544</v>
      </c>
      <c r="F706" s="106"/>
      <c r="G706" s="106"/>
      <c r="H706" s="106" t="s">
        <v>466</v>
      </c>
      <c r="I706" s="106" t="s">
        <v>3323</v>
      </c>
      <c r="J706" s="106" t="s">
        <v>3447</v>
      </c>
      <c r="K706" s="106"/>
      <c r="L706" s="106"/>
      <c r="M706" s="106">
        <v>22000</v>
      </c>
      <c r="N706" s="106" t="s">
        <v>257</v>
      </c>
      <c r="O706" s="106">
        <v>62446.091</v>
      </c>
      <c r="P706" s="107">
        <v>74.8</v>
      </c>
      <c r="Q706" s="107">
        <v>4670967.6100000003</v>
      </c>
      <c r="R706" s="106">
        <v>0</v>
      </c>
      <c r="S706" s="107">
        <v>0</v>
      </c>
      <c r="T706" s="107">
        <v>0</v>
      </c>
      <c r="U706" s="106" t="s">
        <v>826</v>
      </c>
      <c r="V706" s="106" t="s">
        <v>7</v>
      </c>
      <c r="W706" s="106" t="s">
        <v>69</v>
      </c>
      <c r="X706" s="108">
        <v>478</v>
      </c>
      <c r="Y706" s="108">
        <v>29849231.498</v>
      </c>
      <c r="Z706" s="108">
        <v>25178263.891199999</v>
      </c>
      <c r="AA706" s="109"/>
      <c r="AB706" s="109">
        <v>6016</v>
      </c>
      <c r="AC706" s="109"/>
      <c r="AD706" s="109"/>
      <c r="AE706" s="110" t="s">
        <v>4454</v>
      </c>
      <c r="AF706" s="109"/>
      <c r="AG706" s="138">
        <v>36126</v>
      </c>
      <c r="AH706" s="138">
        <v>36442</v>
      </c>
      <c r="AI706" s="138">
        <v>36462</v>
      </c>
      <c r="AJ706" s="109">
        <v>5335628</v>
      </c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</row>
    <row r="707" spans="1:51" ht="25.5" x14ac:dyDescent="0.25">
      <c r="A707" s="106">
        <v>886</v>
      </c>
      <c r="B707" s="106" t="s">
        <v>1408</v>
      </c>
      <c r="C707" s="106" t="s">
        <v>257</v>
      </c>
      <c r="D707" s="106" t="s">
        <v>650</v>
      </c>
      <c r="E707" s="106" t="s">
        <v>544</v>
      </c>
      <c r="F707" s="106"/>
      <c r="G707" s="106"/>
      <c r="H707" s="106" t="s">
        <v>466</v>
      </c>
      <c r="I707" s="106" t="s">
        <v>3323</v>
      </c>
      <c r="J707" s="106" t="s">
        <v>3447</v>
      </c>
      <c r="K707" s="106"/>
      <c r="L707" s="106"/>
      <c r="M707" s="106">
        <v>22000</v>
      </c>
      <c r="N707" s="106" t="s">
        <v>257</v>
      </c>
      <c r="O707" s="106">
        <v>22693.1</v>
      </c>
      <c r="P707" s="107">
        <v>74.8</v>
      </c>
      <c r="Q707" s="107">
        <v>1697443.88</v>
      </c>
      <c r="R707" s="106">
        <v>0</v>
      </c>
      <c r="S707" s="107">
        <v>0</v>
      </c>
      <c r="T707" s="107">
        <v>0</v>
      </c>
      <c r="U707" s="106" t="s">
        <v>826</v>
      </c>
      <c r="V707" s="106" t="s">
        <v>7</v>
      </c>
      <c r="W707" s="106" t="s">
        <v>69</v>
      </c>
      <c r="X707" s="108">
        <v>478</v>
      </c>
      <c r="Y707" s="108">
        <v>10847301.799999999</v>
      </c>
      <c r="Z707" s="108">
        <v>9149857.9199999981</v>
      </c>
      <c r="AA707" s="109"/>
      <c r="AB707" s="109">
        <v>6016</v>
      </c>
      <c r="AC707" s="109"/>
      <c r="AD707" s="109"/>
      <c r="AE707" s="110" t="s">
        <v>4454</v>
      </c>
      <c r="AF707" s="109"/>
      <c r="AG707" s="138">
        <v>36126</v>
      </c>
      <c r="AH707" s="138">
        <v>36442</v>
      </c>
      <c r="AI707" s="138">
        <v>37536</v>
      </c>
      <c r="AJ707" s="109">
        <v>5335628</v>
      </c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</row>
    <row r="708" spans="1:51" ht="25.5" x14ac:dyDescent="0.25">
      <c r="A708" s="106">
        <v>887</v>
      </c>
      <c r="B708" s="106" t="s">
        <v>1409</v>
      </c>
      <c r="C708" s="106" t="s">
        <v>242</v>
      </c>
      <c r="D708" s="106"/>
      <c r="E708" s="106" t="s">
        <v>540</v>
      </c>
      <c r="F708" s="106"/>
      <c r="G708" s="106"/>
      <c r="H708" s="106" t="s">
        <v>466</v>
      </c>
      <c r="I708" s="106" t="s">
        <v>3323</v>
      </c>
      <c r="J708" s="106" t="s">
        <v>3447</v>
      </c>
      <c r="K708" s="106"/>
      <c r="L708" s="106"/>
      <c r="M708" s="106">
        <v>22000</v>
      </c>
      <c r="N708" s="106" t="s">
        <v>242</v>
      </c>
      <c r="O708" s="106">
        <v>818.10799999999995</v>
      </c>
      <c r="P708" s="107">
        <v>74.8</v>
      </c>
      <c r="Q708" s="107">
        <v>61194.48</v>
      </c>
      <c r="R708" s="106">
        <v>0</v>
      </c>
      <c r="S708" s="107">
        <v>0</v>
      </c>
      <c r="T708" s="107">
        <v>0</v>
      </c>
      <c r="U708" s="106" t="s">
        <v>879</v>
      </c>
      <c r="V708" s="106" t="s">
        <v>7</v>
      </c>
      <c r="W708" s="106" t="s">
        <v>72</v>
      </c>
      <c r="X708" s="108">
        <v>478</v>
      </c>
      <c r="Y708" s="108">
        <v>391055.62399999995</v>
      </c>
      <c r="Z708" s="108">
        <v>329861.14559999993</v>
      </c>
      <c r="AA708" s="109"/>
      <c r="AB708" s="109">
        <v>6016</v>
      </c>
      <c r="AC708" s="109"/>
      <c r="AD708" s="109"/>
      <c r="AE708" s="110" t="s">
        <v>4481</v>
      </c>
      <c r="AF708" s="109"/>
      <c r="AG708" s="138">
        <v>36126</v>
      </c>
      <c r="AH708" s="138">
        <v>36442</v>
      </c>
      <c r="AI708" s="138">
        <v>37536</v>
      </c>
      <c r="AJ708" s="109">
        <v>5335628</v>
      </c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</row>
    <row r="709" spans="1:51" ht="25.5" x14ac:dyDescent="0.25">
      <c r="A709" s="106">
        <v>888</v>
      </c>
      <c r="B709" s="106" t="s">
        <v>1410</v>
      </c>
      <c r="C709" s="106" t="s">
        <v>242</v>
      </c>
      <c r="D709" s="106"/>
      <c r="E709" s="106" t="s">
        <v>540</v>
      </c>
      <c r="F709" s="106"/>
      <c r="G709" s="106"/>
      <c r="H709" s="106" t="s">
        <v>466</v>
      </c>
      <c r="I709" s="106" t="s">
        <v>3323</v>
      </c>
      <c r="J709" s="106" t="s">
        <v>3447</v>
      </c>
      <c r="K709" s="106"/>
      <c r="L709" s="106"/>
      <c r="M709" s="106">
        <v>22000</v>
      </c>
      <c r="N709" s="106" t="s">
        <v>242</v>
      </c>
      <c r="O709" s="106">
        <v>4567.6239999999998</v>
      </c>
      <c r="P709" s="107">
        <v>74.8</v>
      </c>
      <c r="Q709" s="107">
        <v>341658.28</v>
      </c>
      <c r="R709" s="106">
        <v>0</v>
      </c>
      <c r="S709" s="107">
        <v>0</v>
      </c>
      <c r="T709" s="107">
        <v>0</v>
      </c>
      <c r="U709" s="106" t="s">
        <v>743</v>
      </c>
      <c r="V709" s="106" t="s">
        <v>7</v>
      </c>
      <c r="W709" s="106" t="s">
        <v>63</v>
      </c>
      <c r="X709" s="108">
        <v>478</v>
      </c>
      <c r="Y709" s="108">
        <v>2183324.2719999999</v>
      </c>
      <c r="Z709" s="108">
        <v>1841665.9967999998</v>
      </c>
      <c r="AA709" s="109"/>
      <c r="AB709" s="109">
        <v>6016</v>
      </c>
      <c r="AC709" s="109"/>
      <c r="AD709" s="109"/>
      <c r="AE709" s="110" t="s">
        <v>4436</v>
      </c>
      <c r="AF709" s="109"/>
      <c r="AG709" s="138">
        <v>36126</v>
      </c>
      <c r="AH709" s="138">
        <v>36442</v>
      </c>
      <c r="AI709" s="138">
        <v>37536</v>
      </c>
      <c r="AJ709" s="109">
        <v>5335628</v>
      </c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</row>
    <row r="710" spans="1:51" ht="25.5" x14ac:dyDescent="0.25">
      <c r="A710" s="106">
        <v>889</v>
      </c>
      <c r="B710" s="106" t="s">
        <v>1411</v>
      </c>
      <c r="C710" s="106" t="s">
        <v>242</v>
      </c>
      <c r="D710" s="106" t="s">
        <v>650</v>
      </c>
      <c r="E710" s="106" t="s">
        <v>540</v>
      </c>
      <c r="F710" s="106"/>
      <c r="G710" s="106"/>
      <c r="H710" s="106" t="s">
        <v>466</v>
      </c>
      <c r="I710" s="106" t="s">
        <v>3323</v>
      </c>
      <c r="J710" s="106" t="s">
        <v>3447</v>
      </c>
      <c r="K710" s="106"/>
      <c r="L710" s="106"/>
      <c r="M710" s="106">
        <v>22000</v>
      </c>
      <c r="N710" s="106" t="s">
        <v>242</v>
      </c>
      <c r="O710" s="106">
        <v>6586.46</v>
      </c>
      <c r="P710" s="107">
        <v>74.8</v>
      </c>
      <c r="Q710" s="107">
        <v>492667.21</v>
      </c>
      <c r="R710" s="106">
        <v>0</v>
      </c>
      <c r="S710" s="107">
        <v>0</v>
      </c>
      <c r="T710" s="107">
        <v>0</v>
      </c>
      <c r="U710" s="106" t="s">
        <v>826</v>
      </c>
      <c r="V710" s="106" t="s">
        <v>7</v>
      </c>
      <c r="W710" s="106" t="s">
        <v>69</v>
      </c>
      <c r="X710" s="108">
        <v>478</v>
      </c>
      <c r="Y710" s="108">
        <v>3148327.88</v>
      </c>
      <c r="Z710" s="108">
        <v>2655660.6719999998</v>
      </c>
      <c r="AA710" s="109"/>
      <c r="AB710" s="109">
        <v>6016</v>
      </c>
      <c r="AC710" s="109"/>
      <c r="AD710" s="109"/>
      <c r="AE710" s="110" t="s">
        <v>4454</v>
      </c>
      <c r="AF710" s="109"/>
      <c r="AG710" s="138">
        <v>36126</v>
      </c>
      <c r="AH710" s="138">
        <v>36442</v>
      </c>
      <c r="AI710" s="138">
        <v>37536</v>
      </c>
      <c r="AJ710" s="109">
        <v>5335628</v>
      </c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</row>
    <row r="711" spans="1:51" ht="25.5" x14ac:dyDescent="0.25">
      <c r="A711" s="106">
        <v>890</v>
      </c>
      <c r="B711" s="106" t="s">
        <v>1412</v>
      </c>
      <c r="C711" s="106" t="s">
        <v>258</v>
      </c>
      <c r="D711" s="106"/>
      <c r="E711" s="106" t="s">
        <v>540</v>
      </c>
      <c r="F711" s="106"/>
      <c r="G711" s="106"/>
      <c r="H711" s="106" t="s">
        <v>466</v>
      </c>
      <c r="I711" s="106" t="s">
        <v>3323</v>
      </c>
      <c r="J711" s="106" t="s">
        <v>3719</v>
      </c>
      <c r="K711" s="106"/>
      <c r="L711" s="106"/>
      <c r="M711" s="106">
        <v>22245</v>
      </c>
      <c r="N711" s="106" t="s">
        <v>3720</v>
      </c>
      <c r="O711" s="106">
        <v>828.37199999999996</v>
      </c>
      <c r="P711" s="107">
        <v>941.6</v>
      </c>
      <c r="Q711" s="107">
        <v>779995.08</v>
      </c>
      <c r="R711" s="106">
        <v>0</v>
      </c>
      <c r="S711" s="107">
        <v>0</v>
      </c>
      <c r="T711" s="107">
        <v>0</v>
      </c>
      <c r="U711" s="106" t="s">
        <v>739</v>
      </c>
      <c r="V711" s="106" t="s">
        <v>7</v>
      </c>
      <c r="W711" s="106" t="s">
        <v>61</v>
      </c>
      <c r="X711" s="108">
        <v>1836</v>
      </c>
      <c r="Y711" s="108">
        <v>1520890.9919999999</v>
      </c>
      <c r="Z711" s="108">
        <v>740895.91679999989</v>
      </c>
      <c r="AA711" s="109"/>
      <c r="AB711" s="109">
        <v>6154</v>
      </c>
      <c r="AC711" s="109"/>
      <c r="AD711" s="109"/>
      <c r="AE711" s="110" t="s">
        <v>507</v>
      </c>
      <c r="AF711" s="109"/>
      <c r="AG711" s="138">
        <v>38142</v>
      </c>
      <c r="AH711" s="138">
        <v>39555</v>
      </c>
      <c r="AI711" s="138">
        <v>39632</v>
      </c>
      <c r="AJ711" s="109">
        <v>5607835</v>
      </c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</row>
    <row r="712" spans="1:51" ht="25.5" x14ac:dyDescent="0.25">
      <c r="A712" s="106">
        <v>891</v>
      </c>
      <c r="B712" s="106" t="s">
        <v>1413</v>
      </c>
      <c r="C712" s="106" t="s">
        <v>258</v>
      </c>
      <c r="D712" s="106"/>
      <c r="E712" s="106" t="s">
        <v>540</v>
      </c>
      <c r="F712" s="106"/>
      <c r="G712" s="106"/>
      <c r="H712" s="106" t="s">
        <v>466</v>
      </c>
      <c r="I712" s="106" t="s">
        <v>3323</v>
      </c>
      <c r="J712" s="106" t="s">
        <v>3719</v>
      </c>
      <c r="K712" s="106"/>
      <c r="L712" s="106"/>
      <c r="M712" s="106">
        <v>22245</v>
      </c>
      <c r="N712" s="106" t="s">
        <v>3720</v>
      </c>
      <c r="O712" s="106">
        <v>7072.6030000000001</v>
      </c>
      <c r="P712" s="107">
        <v>941.6</v>
      </c>
      <c r="Q712" s="107">
        <v>6659562.9800000004</v>
      </c>
      <c r="R712" s="106">
        <v>0</v>
      </c>
      <c r="S712" s="107">
        <v>0</v>
      </c>
      <c r="T712" s="107">
        <v>0</v>
      </c>
      <c r="U712" s="106" t="s">
        <v>739</v>
      </c>
      <c r="V712" s="106" t="s">
        <v>7</v>
      </c>
      <c r="W712" s="106" t="s">
        <v>61</v>
      </c>
      <c r="X712" s="108">
        <v>1836</v>
      </c>
      <c r="Y712" s="108">
        <v>12985299.108000001</v>
      </c>
      <c r="Z712" s="108">
        <v>6325736.1232000003</v>
      </c>
      <c r="AA712" s="109"/>
      <c r="AB712" s="109">
        <v>6154</v>
      </c>
      <c r="AC712" s="109"/>
      <c r="AD712" s="109"/>
      <c r="AE712" s="110" t="s">
        <v>507</v>
      </c>
      <c r="AF712" s="109"/>
      <c r="AG712" s="138">
        <v>38142</v>
      </c>
      <c r="AH712" s="138">
        <v>39555</v>
      </c>
      <c r="AI712" s="138">
        <v>39632</v>
      </c>
      <c r="AJ712" s="109">
        <v>5607835</v>
      </c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</row>
    <row r="713" spans="1:51" ht="25.5" x14ac:dyDescent="0.25">
      <c r="A713" s="106">
        <v>895</v>
      </c>
      <c r="B713" s="106" t="s">
        <v>1414</v>
      </c>
      <c r="C713" s="106" t="s">
        <v>258</v>
      </c>
      <c r="D713" s="106"/>
      <c r="E713" s="106" t="s">
        <v>540</v>
      </c>
      <c r="F713" s="106"/>
      <c r="G713" s="106"/>
      <c r="H713" s="106" t="s">
        <v>466</v>
      </c>
      <c r="I713" s="106" t="s">
        <v>3323</v>
      </c>
      <c r="J713" s="106" t="s">
        <v>3719</v>
      </c>
      <c r="K713" s="106"/>
      <c r="L713" s="106"/>
      <c r="M713" s="106">
        <v>22245</v>
      </c>
      <c r="N713" s="106" t="s">
        <v>3720</v>
      </c>
      <c r="O713" s="106">
        <v>145.27500000000001</v>
      </c>
      <c r="P713" s="107">
        <v>941.6</v>
      </c>
      <c r="Q713" s="107">
        <v>136790.94</v>
      </c>
      <c r="R713" s="106">
        <v>0</v>
      </c>
      <c r="S713" s="107">
        <v>0</v>
      </c>
      <c r="T713" s="107">
        <v>0</v>
      </c>
      <c r="U713" s="106" t="s">
        <v>767</v>
      </c>
      <c r="V713" s="106" t="s">
        <v>7</v>
      </c>
      <c r="W713" s="106" t="s">
        <v>65</v>
      </c>
      <c r="X713" s="108">
        <v>1836</v>
      </c>
      <c r="Y713" s="108">
        <v>266724.90000000002</v>
      </c>
      <c r="Z713" s="108">
        <v>129933.96000000002</v>
      </c>
      <c r="AA713" s="109"/>
      <c r="AB713" s="109">
        <v>6154</v>
      </c>
      <c r="AC713" s="109"/>
      <c r="AD713" s="109"/>
      <c r="AE713" s="110" t="s">
        <v>516</v>
      </c>
      <c r="AF713" s="109"/>
      <c r="AG713" s="138">
        <v>38142</v>
      </c>
      <c r="AH713" s="138">
        <v>39555</v>
      </c>
      <c r="AI713" s="138">
        <v>39632</v>
      </c>
      <c r="AJ713" s="109">
        <v>5607835</v>
      </c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</row>
    <row r="714" spans="1:51" x14ac:dyDescent="0.25">
      <c r="A714" s="106">
        <v>911</v>
      </c>
      <c r="B714" s="106" t="s">
        <v>1415</v>
      </c>
      <c r="C714" s="106" t="s">
        <v>259</v>
      </c>
      <c r="D714" s="106"/>
      <c r="E714" s="106" t="s">
        <v>540</v>
      </c>
      <c r="F714" s="106"/>
      <c r="G714" s="106"/>
      <c r="H714" s="106" t="s">
        <v>469</v>
      </c>
      <c r="I714" s="106" t="s">
        <v>3323</v>
      </c>
      <c r="J714" s="106" t="s">
        <v>3447</v>
      </c>
      <c r="K714" s="106"/>
      <c r="L714" s="106"/>
      <c r="M714" s="106">
        <v>22000</v>
      </c>
      <c r="N714" s="106" t="s">
        <v>3721</v>
      </c>
      <c r="O714" s="106">
        <v>6870</v>
      </c>
      <c r="P714" s="107">
        <v>922.9</v>
      </c>
      <c r="Q714" s="107">
        <v>6340323</v>
      </c>
      <c r="R714" s="106">
        <v>0</v>
      </c>
      <c r="S714" s="107">
        <v>0</v>
      </c>
      <c r="T714" s="107">
        <v>0</v>
      </c>
      <c r="U714" s="106" t="s">
        <v>739</v>
      </c>
      <c r="V714" s="106" t="s">
        <v>7</v>
      </c>
      <c r="W714" s="106" t="s">
        <v>61</v>
      </c>
      <c r="X714" s="108">
        <v>2052</v>
      </c>
      <c r="Y714" s="108">
        <v>14097240</v>
      </c>
      <c r="Z714" s="108">
        <v>7756917</v>
      </c>
      <c r="AA714" s="109"/>
      <c r="AB714" s="109">
        <v>5030</v>
      </c>
      <c r="AC714" s="109"/>
      <c r="AD714" s="109"/>
      <c r="AE714" s="110" t="s">
        <v>507</v>
      </c>
      <c r="AF714" s="109"/>
      <c r="AG714" s="138">
        <v>37470</v>
      </c>
      <c r="AH714" s="138">
        <v>37813</v>
      </c>
      <c r="AI714" s="138">
        <v>37826</v>
      </c>
      <c r="AJ714" s="109">
        <v>5327601</v>
      </c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</row>
    <row r="715" spans="1:51" x14ac:dyDescent="0.25">
      <c r="A715" s="106">
        <v>912</v>
      </c>
      <c r="B715" s="106" t="s">
        <v>1416</v>
      </c>
      <c r="C715" s="106" t="s">
        <v>259</v>
      </c>
      <c r="D715" s="106"/>
      <c r="E715" s="106" t="s">
        <v>540</v>
      </c>
      <c r="F715" s="106"/>
      <c r="G715" s="106"/>
      <c r="H715" s="106" t="s">
        <v>469</v>
      </c>
      <c r="I715" s="106" t="s">
        <v>3325</v>
      </c>
      <c r="J715" s="106" t="s">
        <v>3447</v>
      </c>
      <c r="K715" s="106"/>
      <c r="L715" s="106"/>
      <c r="M715" s="106">
        <v>22000</v>
      </c>
      <c r="N715" s="106" t="s">
        <v>3721</v>
      </c>
      <c r="O715" s="106">
        <v>736.63400000000001</v>
      </c>
      <c r="P715" s="107">
        <v>922.9</v>
      </c>
      <c r="Q715" s="107">
        <v>679839.52</v>
      </c>
      <c r="R715" s="106">
        <v>0</v>
      </c>
      <c r="S715" s="107">
        <v>0</v>
      </c>
      <c r="T715" s="107">
        <v>0</v>
      </c>
      <c r="U715" s="106" t="s">
        <v>739</v>
      </c>
      <c r="V715" s="106" t="s">
        <v>7</v>
      </c>
      <c r="W715" s="106" t="s">
        <v>61</v>
      </c>
      <c r="X715" s="108">
        <v>2052</v>
      </c>
      <c r="Y715" s="108">
        <v>1511572.9680000001</v>
      </c>
      <c r="Z715" s="108">
        <v>831733.44940000016</v>
      </c>
      <c r="AA715" s="109"/>
      <c r="AB715" s="109">
        <v>5030</v>
      </c>
      <c r="AC715" s="109"/>
      <c r="AD715" s="109"/>
      <c r="AE715" s="110" t="s">
        <v>507</v>
      </c>
      <c r="AF715" s="109"/>
      <c r="AG715" s="138">
        <v>37470</v>
      </c>
      <c r="AH715" s="138">
        <v>37813</v>
      </c>
      <c r="AI715" s="138">
        <v>37826</v>
      </c>
      <c r="AJ715" s="109">
        <v>5327601</v>
      </c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</row>
    <row r="716" spans="1:51" x14ac:dyDescent="0.25">
      <c r="A716" s="106">
        <v>913</v>
      </c>
      <c r="B716" s="106" t="s">
        <v>1417</v>
      </c>
      <c r="C716" s="106" t="s">
        <v>259</v>
      </c>
      <c r="D716" s="106"/>
      <c r="E716" s="106" t="s">
        <v>540</v>
      </c>
      <c r="F716" s="106"/>
      <c r="G716" s="106"/>
      <c r="H716" s="106" t="s">
        <v>469</v>
      </c>
      <c r="I716" s="106" t="s">
        <v>3325</v>
      </c>
      <c r="J716" s="106" t="s">
        <v>3447</v>
      </c>
      <c r="K716" s="106"/>
      <c r="L716" s="106"/>
      <c r="M716" s="106">
        <v>22000</v>
      </c>
      <c r="N716" s="106" t="s">
        <v>3721</v>
      </c>
      <c r="O716" s="106">
        <v>1000</v>
      </c>
      <c r="P716" s="107">
        <v>922.9</v>
      </c>
      <c r="Q716" s="107">
        <v>922900</v>
      </c>
      <c r="R716" s="106">
        <v>0</v>
      </c>
      <c r="S716" s="107">
        <v>0</v>
      </c>
      <c r="T716" s="107">
        <v>0</v>
      </c>
      <c r="U716" s="106" t="s">
        <v>739</v>
      </c>
      <c r="V716" s="106" t="s">
        <v>7</v>
      </c>
      <c r="W716" s="106" t="s">
        <v>61</v>
      </c>
      <c r="X716" s="108">
        <v>2052</v>
      </c>
      <c r="Y716" s="108">
        <v>2052000</v>
      </c>
      <c r="Z716" s="108">
        <v>1129100</v>
      </c>
      <c r="AA716" s="109"/>
      <c r="AB716" s="109">
        <v>5030</v>
      </c>
      <c r="AC716" s="109"/>
      <c r="AD716" s="109"/>
      <c r="AE716" s="110" t="s">
        <v>507</v>
      </c>
      <c r="AF716" s="109"/>
      <c r="AG716" s="138">
        <v>37470</v>
      </c>
      <c r="AH716" s="138">
        <v>37813</v>
      </c>
      <c r="AI716" s="138">
        <v>37826</v>
      </c>
      <c r="AJ716" s="109">
        <v>5327601</v>
      </c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</row>
    <row r="717" spans="1:51" x14ac:dyDescent="0.25">
      <c r="A717" s="106">
        <v>914</v>
      </c>
      <c r="B717" s="106" t="s">
        <v>1418</v>
      </c>
      <c r="C717" s="106" t="s">
        <v>259</v>
      </c>
      <c r="D717" s="106"/>
      <c r="E717" s="106" t="s">
        <v>540</v>
      </c>
      <c r="F717" s="106"/>
      <c r="G717" s="106"/>
      <c r="H717" s="106" t="s">
        <v>469</v>
      </c>
      <c r="I717" s="106" t="s">
        <v>3325</v>
      </c>
      <c r="J717" s="106" t="s">
        <v>3447</v>
      </c>
      <c r="K717" s="106"/>
      <c r="L717" s="106"/>
      <c r="M717" s="106">
        <v>22000</v>
      </c>
      <c r="N717" s="106" t="s">
        <v>3721</v>
      </c>
      <c r="O717" s="106">
        <v>746.26199999999994</v>
      </c>
      <c r="P717" s="107">
        <v>922.9</v>
      </c>
      <c r="Q717" s="107">
        <v>688725.2</v>
      </c>
      <c r="R717" s="106">
        <v>0</v>
      </c>
      <c r="S717" s="107">
        <v>0</v>
      </c>
      <c r="T717" s="107">
        <v>0</v>
      </c>
      <c r="U717" s="106" t="s">
        <v>739</v>
      </c>
      <c r="V717" s="106" t="s">
        <v>7</v>
      </c>
      <c r="W717" s="106" t="s">
        <v>61</v>
      </c>
      <c r="X717" s="108">
        <v>2052</v>
      </c>
      <c r="Y717" s="108">
        <v>1531329.6239999998</v>
      </c>
      <c r="Z717" s="108">
        <v>842604.42419999989</v>
      </c>
      <c r="AA717" s="109"/>
      <c r="AB717" s="109">
        <v>5030</v>
      </c>
      <c r="AC717" s="109"/>
      <c r="AD717" s="109"/>
      <c r="AE717" s="110" t="s">
        <v>507</v>
      </c>
      <c r="AF717" s="109"/>
      <c r="AG717" s="138">
        <v>37470</v>
      </c>
      <c r="AH717" s="138">
        <v>37813</v>
      </c>
      <c r="AI717" s="138">
        <v>37826</v>
      </c>
      <c r="AJ717" s="109">
        <v>5327601</v>
      </c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</row>
    <row r="718" spans="1:51" ht="25.5" x14ac:dyDescent="0.25">
      <c r="A718" s="106">
        <v>915</v>
      </c>
      <c r="B718" s="106" t="s">
        <v>1419</v>
      </c>
      <c r="C718" s="106" t="s">
        <v>260</v>
      </c>
      <c r="D718" s="106"/>
      <c r="E718" s="106" t="s">
        <v>540</v>
      </c>
      <c r="F718" s="106"/>
      <c r="G718" s="106"/>
      <c r="H718" s="106" t="s">
        <v>469</v>
      </c>
      <c r="I718" s="106" t="s">
        <v>3325</v>
      </c>
      <c r="J718" s="106" t="s">
        <v>3447</v>
      </c>
      <c r="K718" s="106"/>
      <c r="L718" s="106"/>
      <c r="M718" s="106">
        <v>22226</v>
      </c>
      <c r="N718" s="106" t="s">
        <v>3722</v>
      </c>
      <c r="O718" s="106">
        <v>1079.1210000000001</v>
      </c>
      <c r="P718" s="107">
        <v>922.9</v>
      </c>
      <c r="Q718" s="107">
        <v>995920.77</v>
      </c>
      <c r="R718" s="106">
        <v>0</v>
      </c>
      <c r="S718" s="107">
        <v>0</v>
      </c>
      <c r="T718" s="107">
        <v>0</v>
      </c>
      <c r="U718" s="106" t="s">
        <v>739</v>
      </c>
      <c r="V718" s="106" t="s">
        <v>7</v>
      </c>
      <c r="W718" s="106" t="s">
        <v>61</v>
      </c>
      <c r="X718" s="108">
        <v>1723</v>
      </c>
      <c r="Y718" s="108">
        <v>1859325.4830000002</v>
      </c>
      <c r="Z718" s="108">
        <v>863404.71210000012</v>
      </c>
      <c r="AA718" s="109"/>
      <c r="AB718" s="109">
        <v>5211</v>
      </c>
      <c r="AC718" s="109"/>
      <c r="AD718" s="109"/>
      <c r="AE718" s="110" t="s">
        <v>507</v>
      </c>
      <c r="AF718" s="109"/>
      <c r="AG718" s="138">
        <v>37470</v>
      </c>
      <c r="AH718" s="138">
        <v>37813</v>
      </c>
      <c r="AI718" s="138">
        <v>37826</v>
      </c>
      <c r="AJ718" s="109">
        <v>5327601</v>
      </c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</row>
    <row r="719" spans="1:51" ht="25.5" x14ac:dyDescent="0.25">
      <c r="A719" s="106">
        <v>916</v>
      </c>
      <c r="B719" s="106" t="s">
        <v>1420</v>
      </c>
      <c r="C719" s="106" t="s">
        <v>260</v>
      </c>
      <c r="D719" s="106"/>
      <c r="E719" s="106" t="s">
        <v>540</v>
      </c>
      <c r="F719" s="106"/>
      <c r="G719" s="106"/>
      <c r="H719" s="106" t="s">
        <v>469</v>
      </c>
      <c r="I719" s="106" t="s">
        <v>3323</v>
      </c>
      <c r="J719" s="106" t="s">
        <v>3447</v>
      </c>
      <c r="K719" s="106"/>
      <c r="L719" s="106"/>
      <c r="M719" s="106">
        <v>22226</v>
      </c>
      <c r="N719" s="106" t="s">
        <v>3722</v>
      </c>
      <c r="O719" s="106">
        <v>476.47899999999998</v>
      </c>
      <c r="P719" s="107">
        <v>922.9</v>
      </c>
      <c r="Q719" s="107">
        <v>439742.47</v>
      </c>
      <c r="R719" s="106">
        <v>0</v>
      </c>
      <c r="S719" s="107">
        <v>0</v>
      </c>
      <c r="T719" s="107">
        <v>0</v>
      </c>
      <c r="U719" s="106" t="s">
        <v>739</v>
      </c>
      <c r="V719" s="106" t="s">
        <v>7</v>
      </c>
      <c r="W719" s="106" t="s">
        <v>61</v>
      </c>
      <c r="X719" s="108">
        <v>1723</v>
      </c>
      <c r="Y719" s="108">
        <v>820973.31699999992</v>
      </c>
      <c r="Z719" s="108">
        <v>381230.84789999994</v>
      </c>
      <c r="AA719" s="109"/>
      <c r="AB719" s="109">
        <v>5211</v>
      </c>
      <c r="AC719" s="109"/>
      <c r="AD719" s="109"/>
      <c r="AE719" s="110" t="s">
        <v>507</v>
      </c>
      <c r="AF719" s="109"/>
      <c r="AG719" s="138">
        <v>37470</v>
      </c>
      <c r="AH719" s="138">
        <v>37813</v>
      </c>
      <c r="AI719" s="138">
        <v>37826</v>
      </c>
      <c r="AJ719" s="109">
        <v>5327601</v>
      </c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</row>
    <row r="720" spans="1:51" x14ac:dyDescent="0.25">
      <c r="A720" s="106">
        <v>918</v>
      </c>
      <c r="B720" s="106" t="s">
        <v>1421</v>
      </c>
      <c r="C720" s="106" t="s">
        <v>259</v>
      </c>
      <c r="D720" s="106"/>
      <c r="E720" s="106" t="s">
        <v>540</v>
      </c>
      <c r="F720" s="106"/>
      <c r="G720" s="106"/>
      <c r="H720" s="106" t="s">
        <v>469</v>
      </c>
      <c r="I720" s="106" t="s">
        <v>3323</v>
      </c>
      <c r="J720" s="106" t="s">
        <v>3447</v>
      </c>
      <c r="K720" s="106">
        <v>14</v>
      </c>
      <c r="L720" s="106"/>
      <c r="M720" s="106">
        <v>22226</v>
      </c>
      <c r="N720" s="106" t="s">
        <v>3721</v>
      </c>
      <c r="O720" s="106">
        <v>9639.6919999999991</v>
      </c>
      <c r="P720" s="107">
        <v>922.9</v>
      </c>
      <c r="Q720" s="107">
        <v>8896471.75</v>
      </c>
      <c r="R720" s="106">
        <v>0</v>
      </c>
      <c r="S720" s="107">
        <v>0</v>
      </c>
      <c r="T720" s="107">
        <v>0</v>
      </c>
      <c r="U720" s="106" t="s">
        <v>739</v>
      </c>
      <c r="V720" s="106" t="s">
        <v>7</v>
      </c>
      <c r="W720" s="106" t="s">
        <v>61</v>
      </c>
      <c r="X720" s="108">
        <v>1610</v>
      </c>
      <c r="Y720" s="108">
        <v>15519904.119999999</v>
      </c>
      <c r="Z720" s="108">
        <v>6623432.3731999993</v>
      </c>
      <c r="AA720" s="109"/>
      <c r="AB720" s="109">
        <v>5176</v>
      </c>
      <c r="AC720" s="109"/>
      <c r="AD720" s="109"/>
      <c r="AE720" s="110" t="s">
        <v>507</v>
      </c>
      <c r="AF720" s="109"/>
      <c r="AG720" s="138">
        <v>37470</v>
      </c>
      <c r="AH720" s="138">
        <v>37813</v>
      </c>
      <c r="AI720" s="138">
        <v>37826</v>
      </c>
      <c r="AJ720" s="109">
        <v>5327601</v>
      </c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</row>
    <row r="721" spans="1:51" x14ac:dyDescent="0.25">
      <c r="A721" s="106">
        <v>919</v>
      </c>
      <c r="B721" s="106" t="s">
        <v>1422</v>
      </c>
      <c r="C721" s="106" t="s">
        <v>259</v>
      </c>
      <c r="D721" s="106"/>
      <c r="E721" s="106" t="s">
        <v>540</v>
      </c>
      <c r="F721" s="106"/>
      <c r="G721" s="106"/>
      <c r="H721" s="106" t="s">
        <v>469</v>
      </c>
      <c r="I721" s="106" t="s">
        <v>3323</v>
      </c>
      <c r="J721" s="106" t="s">
        <v>3447</v>
      </c>
      <c r="K721" s="106"/>
      <c r="L721" s="106"/>
      <c r="M721" s="106">
        <v>22000</v>
      </c>
      <c r="N721" s="106" t="s">
        <v>3721</v>
      </c>
      <c r="O721" s="106">
        <v>10000</v>
      </c>
      <c r="P721" s="107">
        <v>922.9</v>
      </c>
      <c r="Q721" s="107">
        <v>9229000</v>
      </c>
      <c r="R721" s="106">
        <v>0</v>
      </c>
      <c r="S721" s="107">
        <v>0</v>
      </c>
      <c r="T721" s="107">
        <v>0</v>
      </c>
      <c r="U721" s="106" t="s">
        <v>739</v>
      </c>
      <c r="V721" s="106" t="s">
        <v>7</v>
      </c>
      <c r="W721" s="106" t="s">
        <v>61</v>
      </c>
      <c r="X721" s="108">
        <v>2052</v>
      </c>
      <c r="Y721" s="108">
        <v>20520000</v>
      </c>
      <c r="Z721" s="108">
        <v>11291000</v>
      </c>
      <c r="AA721" s="109"/>
      <c r="AB721" s="109">
        <v>5030</v>
      </c>
      <c r="AC721" s="109"/>
      <c r="AD721" s="109"/>
      <c r="AE721" s="110" t="s">
        <v>507</v>
      </c>
      <c r="AF721" s="109"/>
      <c r="AG721" s="138">
        <v>37470</v>
      </c>
      <c r="AH721" s="138">
        <v>37813</v>
      </c>
      <c r="AI721" s="138">
        <v>37826</v>
      </c>
      <c r="AJ721" s="109">
        <v>5327601</v>
      </c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</row>
    <row r="722" spans="1:51" ht="51" x14ac:dyDescent="0.25">
      <c r="A722" s="106">
        <v>920</v>
      </c>
      <c r="B722" s="106" t="s">
        <v>1423</v>
      </c>
      <c r="C722" s="106" t="s">
        <v>259</v>
      </c>
      <c r="D722" s="106"/>
      <c r="E722" s="106" t="s">
        <v>576</v>
      </c>
      <c r="F722" s="106"/>
      <c r="G722" s="106"/>
      <c r="H722" s="106" t="s">
        <v>469</v>
      </c>
      <c r="I722" s="106" t="s">
        <v>3325</v>
      </c>
      <c r="J722" s="106" t="s">
        <v>3447</v>
      </c>
      <c r="K722" s="106"/>
      <c r="L722" s="106"/>
      <c r="M722" s="106">
        <v>22000</v>
      </c>
      <c r="N722" s="106" t="s">
        <v>3721</v>
      </c>
      <c r="O722" s="106">
        <v>20570.903999999999</v>
      </c>
      <c r="P722" s="107">
        <v>1807.54</v>
      </c>
      <c r="Q722" s="107">
        <v>37182731.82</v>
      </c>
      <c r="R722" s="106">
        <v>0</v>
      </c>
      <c r="S722" s="107">
        <v>0</v>
      </c>
      <c r="T722" s="107">
        <v>0</v>
      </c>
      <c r="U722" s="106" t="s">
        <v>879</v>
      </c>
      <c r="V722" s="106" t="s">
        <v>7</v>
      </c>
      <c r="W722" s="106" t="s">
        <v>72</v>
      </c>
      <c r="X722" s="108">
        <v>2052</v>
      </c>
      <c r="Y722" s="108">
        <v>42211495.007999994</v>
      </c>
      <c r="Z722" s="108">
        <v>5028763.1918400005</v>
      </c>
      <c r="AA722" s="109"/>
      <c r="AB722" s="109">
        <v>5030</v>
      </c>
      <c r="AC722" s="109"/>
      <c r="AD722" s="109"/>
      <c r="AE722" s="110" t="s">
        <v>4440</v>
      </c>
      <c r="AF722" s="109" t="s">
        <v>4675</v>
      </c>
      <c r="AG722" s="138">
        <v>37470</v>
      </c>
      <c r="AH722" s="138">
        <v>37813</v>
      </c>
      <c r="AI722" s="138">
        <v>37826</v>
      </c>
      <c r="AJ722" s="109">
        <v>5327601</v>
      </c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</row>
    <row r="723" spans="1:51" ht="76.5" x14ac:dyDescent="0.25">
      <c r="A723" s="106">
        <v>932</v>
      </c>
      <c r="B723" s="106" t="s">
        <v>1424</v>
      </c>
      <c r="C723" s="106" t="s">
        <v>261</v>
      </c>
      <c r="D723" s="106" t="s">
        <v>653</v>
      </c>
      <c r="E723" s="106" t="s">
        <v>577</v>
      </c>
      <c r="F723" s="106" t="s">
        <v>577</v>
      </c>
      <c r="G723" s="106" t="s">
        <v>716</v>
      </c>
      <c r="H723" s="106" t="s">
        <v>469</v>
      </c>
      <c r="I723" s="106" t="s">
        <v>3325</v>
      </c>
      <c r="J723" s="106" t="s">
        <v>3723</v>
      </c>
      <c r="K723" s="106"/>
      <c r="L723" s="106"/>
      <c r="M723" s="106">
        <v>22000</v>
      </c>
      <c r="N723" s="106" t="s">
        <v>3724</v>
      </c>
      <c r="O723" s="106">
        <v>2215.38</v>
      </c>
      <c r="P723" s="107">
        <v>922.9</v>
      </c>
      <c r="Q723" s="107">
        <v>2044574.2</v>
      </c>
      <c r="R723" s="106">
        <v>0</v>
      </c>
      <c r="S723" s="107">
        <v>0</v>
      </c>
      <c r="T723" s="107">
        <v>0</v>
      </c>
      <c r="U723" s="106" t="s">
        <v>741</v>
      </c>
      <c r="V723" s="106" t="s">
        <v>7</v>
      </c>
      <c r="W723" s="106" t="s">
        <v>62</v>
      </c>
      <c r="X723" s="108">
        <v>2629</v>
      </c>
      <c r="Y723" s="108">
        <v>5824234.0200000005</v>
      </c>
      <c r="Z723" s="108">
        <v>3779659.8180000004</v>
      </c>
      <c r="AA723" s="109"/>
      <c r="AB723" s="109">
        <v>5212</v>
      </c>
      <c r="AC723" s="109"/>
      <c r="AD723" s="109"/>
      <c r="AE723" s="110" t="s">
        <v>473</v>
      </c>
      <c r="AF723" s="109" t="s">
        <v>4676</v>
      </c>
      <c r="AG723" s="138">
        <v>37470</v>
      </c>
      <c r="AH723" s="138">
        <v>37813</v>
      </c>
      <c r="AI723" s="138">
        <v>37826</v>
      </c>
      <c r="AJ723" s="109">
        <v>5556152</v>
      </c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</row>
    <row r="724" spans="1:51" ht="114.75" x14ac:dyDescent="0.25">
      <c r="A724" s="106">
        <v>939</v>
      </c>
      <c r="B724" s="106" t="s">
        <v>1425</v>
      </c>
      <c r="C724" s="106" t="s">
        <v>262</v>
      </c>
      <c r="D724" s="106"/>
      <c r="E724" s="106" t="s">
        <v>540</v>
      </c>
      <c r="F724" s="106"/>
      <c r="G724" s="106"/>
      <c r="H724" s="106" t="s">
        <v>469</v>
      </c>
      <c r="I724" s="106" t="s">
        <v>3325</v>
      </c>
      <c r="J724" s="106" t="s">
        <v>3447</v>
      </c>
      <c r="K724" s="106"/>
      <c r="L724" s="106"/>
      <c r="M724" s="106">
        <v>22000</v>
      </c>
      <c r="N724" s="106" t="s">
        <v>3725</v>
      </c>
      <c r="O724" s="106">
        <v>4351.4870000000001</v>
      </c>
      <c r="P724" s="107">
        <v>922.9</v>
      </c>
      <c r="Q724" s="107">
        <v>4015987.35</v>
      </c>
      <c r="R724" s="106">
        <v>0</v>
      </c>
      <c r="S724" s="107">
        <v>0</v>
      </c>
      <c r="T724" s="107">
        <v>0</v>
      </c>
      <c r="U724" s="106" t="s">
        <v>741</v>
      </c>
      <c r="V724" s="106" t="s">
        <v>8</v>
      </c>
      <c r="W724" s="106" t="s">
        <v>62</v>
      </c>
      <c r="X724" s="108">
        <v>1610</v>
      </c>
      <c r="Y724" s="108">
        <v>7005894.0700000003</v>
      </c>
      <c r="Z724" s="108">
        <v>2989906.7177000004</v>
      </c>
      <c r="AA724" s="109"/>
      <c r="AB724" s="109">
        <v>5176</v>
      </c>
      <c r="AC724" s="109"/>
      <c r="AD724" s="109"/>
      <c r="AE724" s="110" t="s">
        <v>473</v>
      </c>
      <c r="AF724" s="109" t="s">
        <v>4677</v>
      </c>
      <c r="AG724" s="138">
        <v>37470</v>
      </c>
      <c r="AH724" s="138">
        <v>37813</v>
      </c>
      <c r="AI724" s="138">
        <v>37826</v>
      </c>
      <c r="AJ724" s="109">
        <v>5327601</v>
      </c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</row>
    <row r="725" spans="1:51" x14ac:dyDescent="0.25">
      <c r="A725" s="106">
        <v>940</v>
      </c>
      <c r="B725" s="106" t="s">
        <v>1426</v>
      </c>
      <c r="C725" s="106" t="s">
        <v>259</v>
      </c>
      <c r="D725" s="106"/>
      <c r="E725" s="106" t="s">
        <v>540</v>
      </c>
      <c r="F725" s="106"/>
      <c r="G725" s="106"/>
      <c r="H725" s="106" t="s">
        <v>469</v>
      </c>
      <c r="I725" s="106" t="s">
        <v>3325</v>
      </c>
      <c r="J725" s="106" t="s">
        <v>3447</v>
      </c>
      <c r="K725" s="106"/>
      <c r="L725" s="106"/>
      <c r="M725" s="106">
        <v>22000</v>
      </c>
      <c r="N725" s="106" t="s">
        <v>3721</v>
      </c>
      <c r="O725" s="106">
        <v>23413.835999999999</v>
      </c>
      <c r="P725" s="107">
        <v>922.9</v>
      </c>
      <c r="Q725" s="107">
        <v>21608629.239999998</v>
      </c>
      <c r="R725" s="106">
        <v>0</v>
      </c>
      <c r="S725" s="107">
        <v>0</v>
      </c>
      <c r="T725" s="107">
        <v>0</v>
      </c>
      <c r="U725" s="106" t="s">
        <v>741</v>
      </c>
      <c r="V725" s="106" t="s">
        <v>7</v>
      </c>
      <c r="W725" s="106" t="s">
        <v>62</v>
      </c>
      <c r="X725" s="108">
        <v>2052</v>
      </c>
      <c r="Y725" s="108">
        <v>48045191.471999995</v>
      </c>
      <c r="Z725" s="108">
        <v>26436562.227599997</v>
      </c>
      <c r="AA725" s="109"/>
      <c r="AB725" s="109">
        <v>5030</v>
      </c>
      <c r="AC725" s="109"/>
      <c r="AD725" s="109"/>
      <c r="AE725" s="110" t="s">
        <v>473</v>
      </c>
      <c r="AF725" s="109" t="s">
        <v>4678</v>
      </c>
      <c r="AG725" s="138">
        <v>37470</v>
      </c>
      <c r="AH725" s="138">
        <v>37813</v>
      </c>
      <c r="AI725" s="138">
        <v>37826</v>
      </c>
      <c r="AJ725" s="109">
        <v>5327601</v>
      </c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</row>
    <row r="726" spans="1:51" x14ac:dyDescent="0.25">
      <c r="A726" s="106">
        <v>941</v>
      </c>
      <c r="B726" s="106" t="s">
        <v>1427</v>
      </c>
      <c r="C726" s="106" t="s">
        <v>259</v>
      </c>
      <c r="D726" s="106"/>
      <c r="E726" s="106" t="s">
        <v>540</v>
      </c>
      <c r="F726" s="106"/>
      <c r="G726" s="106"/>
      <c r="H726" s="106" t="s">
        <v>469</v>
      </c>
      <c r="I726" s="106" t="s">
        <v>3325</v>
      </c>
      <c r="J726" s="106" t="s">
        <v>3447</v>
      </c>
      <c r="K726" s="106"/>
      <c r="L726" s="106"/>
      <c r="M726" s="106">
        <v>22000</v>
      </c>
      <c r="N726" s="106" t="s">
        <v>3721</v>
      </c>
      <c r="O726" s="106">
        <v>4407.3410000000003</v>
      </c>
      <c r="P726" s="107">
        <v>922.9</v>
      </c>
      <c r="Q726" s="107">
        <v>4067535.01</v>
      </c>
      <c r="R726" s="106">
        <v>0</v>
      </c>
      <c r="S726" s="107">
        <v>0</v>
      </c>
      <c r="T726" s="107">
        <v>0</v>
      </c>
      <c r="U726" s="106" t="s">
        <v>741</v>
      </c>
      <c r="V726" s="106" t="s">
        <v>7</v>
      </c>
      <c r="W726" s="106" t="s">
        <v>62</v>
      </c>
      <c r="X726" s="108">
        <v>2052</v>
      </c>
      <c r="Y726" s="108">
        <v>9043863.7320000008</v>
      </c>
      <c r="Z726" s="108">
        <v>4976328.723100001</v>
      </c>
      <c r="AA726" s="109"/>
      <c r="AB726" s="109">
        <v>5030</v>
      </c>
      <c r="AC726" s="109"/>
      <c r="AD726" s="109"/>
      <c r="AE726" s="110" t="s">
        <v>473</v>
      </c>
      <c r="AF726" s="109" t="s">
        <v>4678</v>
      </c>
      <c r="AG726" s="138">
        <v>37470</v>
      </c>
      <c r="AH726" s="138">
        <v>37813</v>
      </c>
      <c r="AI726" s="138">
        <v>37826</v>
      </c>
      <c r="AJ726" s="109">
        <v>5327601</v>
      </c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</row>
    <row r="727" spans="1:51" x14ac:dyDescent="0.25">
      <c r="A727" s="106">
        <v>942</v>
      </c>
      <c r="B727" s="106" t="s">
        <v>1428</v>
      </c>
      <c r="C727" s="106" t="s">
        <v>259</v>
      </c>
      <c r="D727" s="106"/>
      <c r="E727" s="106" t="s">
        <v>540</v>
      </c>
      <c r="F727" s="106"/>
      <c r="G727" s="106"/>
      <c r="H727" s="106" t="s">
        <v>469</v>
      </c>
      <c r="I727" s="106" t="s">
        <v>3325</v>
      </c>
      <c r="J727" s="106" t="s">
        <v>3447</v>
      </c>
      <c r="K727" s="106"/>
      <c r="L727" s="106"/>
      <c r="M727" s="106">
        <v>22000</v>
      </c>
      <c r="N727" s="106" t="s">
        <v>3721</v>
      </c>
      <c r="O727" s="106">
        <v>5694.8490000000002</v>
      </c>
      <c r="P727" s="107">
        <v>922.9</v>
      </c>
      <c r="Q727" s="107">
        <v>5255776.1399999997</v>
      </c>
      <c r="R727" s="106">
        <v>0</v>
      </c>
      <c r="S727" s="107">
        <v>0</v>
      </c>
      <c r="T727" s="107">
        <v>0</v>
      </c>
      <c r="U727" s="106" t="s">
        <v>741</v>
      </c>
      <c r="V727" s="106" t="s">
        <v>7</v>
      </c>
      <c r="W727" s="106" t="s">
        <v>62</v>
      </c>
      <c r="X727" s="108">
        <v>2052</v>
      </c>
      <c r="Y727" s="108">
        <v>11685830.148</v>
      </c>
      <c r="Z727" s="108">
        <v>6430054.0059000002</v>
      </c>
      <c r="AA727" s="109"/>
      <c r="AB727" s="109">
        <v>5030</v>
      </c>
      <c r="AC727" s="109"/>
      <c r="AD727" s="109"/>
      <c r="AE727" s="110" t="s">
        <v>473</v>
      </c>
      <c r="AF727" s="109" t="s">
        <v>4678</v>
      </c>
      <c r="AG727" s="138">
        <v>37470</v>
      </c>
      <c r="AH727" s="138">
        <v>37813</v>
      </c>
      <c r="AI727" s="138">
        <v>37826</v>
      </c>
      <c r="AJ727" s="109">
        <v>5327601</v>
      </c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</row>
    <row r="728" spans="1:51" x14ac:dyDescent="0.25">
      <c r="A728" s="106">
        <v>943</v>
      </c>
      <c r="B728" s="106" t="s">
        <v>1429</v>
      </c>
      <c r="C728" s="106" t="s">
        <v>259</v>
      </c>
      <c r="D728" s="106"/>
      <c r="E728" s="106" t="s">
        <v>540</v>
      </c>
      <c r="F728" s="106"/>
      <c r="G728" s="106"/>
      <c r="H728" s="106" t="s">
        <v>469</v>
      </c>
      <c r="I728" s="106" t="s">
        <v>3325</v>
      </c>
      <c r="J728" s="106" t="s">
        <v>3447</v>
      </c>
      <c r="K728" s="106"/>
      <c r="L728" s="106"/>
      <c r="M728" s="106">
        <v>22000</v>
      </c>
      <c r="N728" s="106" t="s">
        <v>3721</v>
      </c>
      <c r="O728" s="106">
        <v>2930.7489999999998</v>
      </c>
      <c r="P728" s="107">
        <v>922.9</v>
      </c>
      <c r="Q728" s="107">
        <v>2704788.25</v>
      </c>
      <c r="R728" s="106">
        <v>0</v>
      </c>
      <c r="S728" s="107">
        <v>0</v>
      </c>
      <c r="T728" s="107">
        <v>0</v>
      </c>
      <c r="U728" s="106" t="s">
        <v>741</v>
      </c>
      <c r="V728" s="106" t="s">
        <v>7</v>
      </c>
      <c r="W728" s="106" t="s">
        <v>62</v>
      </c>
      <c r="X728" s="108">
        <v>2052</v>
      </c>
      <c r="Y728" s="108">
        <v>6013896.9479999999</v>
      </c>
      <c r="Z728" s="108">
        <v>3309108.6959000002</v>
      </c>
      <c r="AA728" s="109"/>
      <c r="AB728" s="109">
        <v>5030</v>
      </c>
      <c r="AC728" s="109"/>
      <c r="AD728" s="109"/>
      <c r="AE728" s="110" t="s">
        <v>473</v>
      </c>
      <c r="AF728" s="109" t="s">
        <v>4679</v>
      </c>
      <c r="AG728" s="138">
        <v>37470</v>
      </c>
      <c r="AH728" s="138">
        <v>37813</v>
      </c>
      <c r="AI728" s="138">
        <v>37826</v>
      </c>
      <c r="AJ728" s="109">
        <v>5327601</v>
      </c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</row>
    <row r="729" spans="1:51" ht="25.5" x14ac:dyDescent="0.25">
      <c r="A729" s="106">
        <v>944</v>
      </c>
      <c r="B729" s="106" t="s">
        <v>1430</v>
      </c>
      <c r="C729" s="106" t="s">
        <v>259</v>
      </c>
      <c r="D729" s="106"/>
      <c r="E729" s="106" t="s">
        <v>576</v>
      </c>
      <c r="F729" s="106"/>
      <c r="G729" s="106"/>
      <c r="H729" s="106" t="s">
        <v>469</v>
      </c>
      <c r="I729" s="106" t="s">
        <v>3325</v>
      </c>
      <c r="J729" s="106" t="s">
        <v>3447</v>
      </c>
      <c r="K729" s="106"/>
      <c r="L729" s="106"/>
      <c r="M729" s="106">
        <v>22000</v>
      </c>
      <c r="N729" s="106" t="s">
        <v>3721</v>
      </c>
      <c r="O729" s="106">
        <v>9711.4009999999998</v>
      </c>
      <c r="P729" s="107">
        <v>922.9</v>
      </c>
      <c r="Q729" s="107">
        <v>8962651.9800000004</v>
      </c>
      <c r="R729" s="106">
        <v>0</v>
      </c>
      <c r="S729" s="107">
        <v>0</v>
      </c>
      <c r="T729" s="107">
        <v>0</v>
      </c>
      <c r="U729" s="106" t="s">
        <v>741</v>
      </c>
      <c r="V729" s="106" t="s">
        <v>7</v>
      </c>
      <c r="W729" s="106" t="s">
        <v>62</v>
      </c>
      <c r="X729" s="108">
        <v>2052</v>
      </c>
      <c r="Y729" s="108">
        <v>19927794.851999998</v>
      </c>
      <c r="Z729" s="108">
        <v>10965142.869099999</v>
      </c>
      <c r="AA729" s="109"/>
      <c r="AB729" s="109">
        <v>5030</v>
      </c>
      <c r="AC729" s="109"/>
      <c r="AD729" s="109"/>
      <c r="AE729" s="110" t="s">
        <v>473</v>
      </c>
      <c r="AF729" s="109" t="s">
        <v>4679</v>
      </c>
      <c r="AG729" s="138">
        <v>37470</v>
      </c>
      <c r="AH729" s="138">
        <v>37813</v>
      </c>
      <c r="AI729" s="138">
        <v>37826</v>
      </c>
      <c r="AJ729" s="109">
        <v>5327601</v>
      </c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</row>
    <row r="730" spans="1:51" x14ac:dyDescent="0.25">
      <c r="A730" s="106">
        <v>945</v>
      </c>
      <c r="B730" s="106" t="s">
        <v>1431</v>
      </c>
      <c r="C730" s="106" t="s">
        <v>259</v>
      </c>
      <c r="D730" s="106"/>
      <c r="E730" s="106" t="s">
        <v>540</v>
      </c>
      <c r="F730" s="106"/>
      <c r="G730" s="106"/>
      <c r="H730" s="106" t="s">
        <v>469</v>
      </c>
      <c r="I730" s="106" t="s">
        <v>3325</v>
      </c>
      <c r="J730" s="106"/>
      <c r="K730" s="106"/>
      <c r="L730" s="106"/>
      <c r="M730" s="106">
        <v>22000</v>
      </c>
      <c r="N730" s="106" t="s">
        <v>3721</v>
      </c>
      <c r="O730" s="106">
        <v>669994.23199999996</v>
      </c>
      <c r="P730" s="107">
        <v>922.9</v>
      </c>
      <c r="Q730" s="107">
        <v>618337676.71000004</v>
      </c>
      <c r="R730" s="106">
        <v>0</v>
      </c>
      <c r="S730" s="107">
        <v>0</v>
      </c>
      <c r="T730" s="107">
        <v>0</v>
      </c>
      <c r="U730" s="106" t="s">
        <v>743</v>
      </c>
      <c r="V730" s="106" t="s">
        <v>7</v>
      </c>
      <c r="W730" s="106" t="s">
        <v>63</v>
      </c>
      <c r="X730" s="108"/>
      <c r="Y730" s="108">
        <v>0</v>
      </c>
      <c r="Z730" s="108"/>
      <c r="AA730" s="109" t="s">
        <v>4435</v>
      </c>
      <c r="AB730" s="109">
        <v>5030</v>
      </c>
      <c r="AC730" s="109"/>
      <c r="AD730" s="109"/>
      <c r="AE730" s="110" t="s">
        <v>4436</v>
      </c>
      <c r="AF730" s="109"/>
      <c r="AG730" s="138">
        <v>37470</v>
      </c>
      <c r="AH730" s="138">
        <v>37813</v>
      </c>
      <c r="AI730" s="138">
        <v>37826</v>
      </c>
      <c r="AJ730" s="109">
        <v>5327601</v>
      </c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</row>
    <row r="731" spans="1:51" x14ac:dyDescent="0.25">
      <c r="A731" s="106">
        <v>947</v>
      </c>
      <c r="B731" s="106" t="s">
        <v>1432</v>
      </c>
      <c r="C731" s="106" t="s">
        <v>29</v>
      </c>
      <c r="D731" s="106"/>
      <c r="E731" s="106" t="s">
        <v>540</v>
      </c>
      <c r="F731" s="106"/>
      <c r="G731" s="106"/>
      <c r="H731" s="106" t="s">
        <v>514</v>
      </c>
      <c r="I731" s="106"/>
      <c r="J731" s="106" t="s">
        <v>3726</v>
      </c>
      <c r="K731" s="106"/>
      <c r="L731" s="106"/>
      <c r="M731" s="106">
        <v>22614</v>
      </c>
      <c r="N731" s="106" t="s">
        <v>3727</v>
      </c>
      <c r="O731" s="106">
        <v>480</v>
      </c>
      <c r="P731" s="107">
        <v>1550</v>
      </c>
      <c r="Q731" s="107">
        <v>744000</v>
      </c>
      <c r="R731" s="106">
        <v>0</v>
      </c>
      <c r="S731" s="107">
        <v>0</v>
      </c>
      <c r="T731" s="107">
        <v>0</v>
      </c>
      <c r="U731" s="106" t="s">
        <v>749</v>
      </c>
      <c r="V731" s="106" t="s">
        <v>7</v>
      </c>
      <c r="W731" s="106" t="s">
        <v>64</v>
      </c>
      <c r="X731" s="108"/>
      <c r="Y731" s="108">
        <v>0</v>
      </c>
      <c r="Z731" s="108">
        <v>-744000</v>
      </c>
      <c r="AA731" s="109" t="s">
        <v>4503</v>
      </c>
      <c r="AB731" s="109">
        <v>5208</v>
      </c>
      <c r="AC731" s="109"/>
      <c r="AD731" s="109"/>
      <c r="AE731" s="110" t="s">
        <v>510</v>
      </c>
      <c r="AF731" s="109"/>
      <c r="AG731" s="138">
        <v>37638</v>
      </c>
      <c r="AH731" s="138">
        <v>37769</v>
      </c>
      <c r="AI731" s="138">
        <v>37831</v>
      </c>
      <c r="AJ731" s="109">
        <v>5328141</v>
      </c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</row>
    <row r="732" spans="1:51" ht="76.5" x14ac:dyDescent="0.25">
      <c r="A732" s="106">
        <v>949</v>
      </c>
      <c r="B732" s="106" t="s">
        <v>1433</v>
      </c>
      <c r="C732" s="106" t="s">
        <v>29</v>
      </c>
      <c r="D732" s="106"/>
      <c r="E732" s="106" t="s">
        <v>540</v>
      </c>
      <c r="F732" s="106"/>
      <c r="G732" s="106"/>
      <c r="H732" s="106" t="s">
        <v>514</v>
      </c>
      <c r="I732" s="106" t="s">
        <v>3323</v>
      </c>
      <c r="J732" s="106" t="s">
        <v>3726</v>
      </c>
      <c r="K732" s="106"/>
      <c r="L732" s="106"/>
      <c r="M732" s="106">
        <v>22000</v>
      </c>
      <c r="N732" s="106" t="s">
        <v>3727</v>
      </c>
      <c r="O732" s="106">
        <v>600</v>
      </c>
      <c r="P732" s="107">
        <v>1550</v>
      </c>
      <c r="Q732" s="107">
        <v>930000</v>
      </c>
      <c r="R732" s="106">
        <v>0</v>
      </c>
      <c r="S732" s="107">
        <v>0</v>
      </c>
      <c r="T732" s="107">
        <v>0</v>
      </c>
      <c r="U732" s="106" t="s">
        <v>741</v>
      </c>
      <c r="V732" s="106" t="s">
        <v>7</v>
      </c>
      <c r="W732" s="106" t="s">
        <v>62</v>
      </c>
      <c r="X732" s="108">
        <v>1703</v>
      </c>
      <c r="Y732" s="108">
        <v>1021800</v>
      </c>
      <c r="Z732" s="108">
        <v>91800</v>
      </c>
      <c r="AA732" s="109"/>
      <c r="AB732" s="109">
        <v>5208</v>
      </c>
      <c r="AC732" s="109" t="s">
        <v>4680</v>
      </c>
      <c r="AD732" s="109" t="s">
        <v>4680</v>
      </c>
      <c r="AE732" s="110" t="s">
        <v>473</v>
      </c>
      <c r="AF732" s="109" t="s">
        <v>4681</v>
      </c>
      <c r="AG732" s="138">
        <v>37638</v>
      </c>
      <c r="AH732" s="138">
        <v>37769</v>
      </c>
      <c r="AI732" s="138">
        <v>37831</v>
      </c>
      <c r="AJ732" s="109">
        <v>5328141</v>
      </c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</row>
    <row r="733" spans="1:51" ht="76.5" x14ac:dyDescent="0.25">
      <c r="A733" s="106">
        <v>950</v>
      </c>
      <c r="B733" s="106" t="s">
        <v>1434</v>
      </c>
      <c r="C733" s="106" t="s">
        <v>29</v>
      </c>
      <c r="D733" s="106"/>
      <c r="E733" s="106" t="s">
        <v>540</v>
      </c>
      <c r="F733" s="106"/>
      <c r="G733" s="106"/>
      <c r="H733" s="106" t="s">
        <v>514</v>
      </c>
      <c r="I733" s="106" t="s">
        <v>3324</v>
      </c>
      <c r="J733" s="106" t="s">
        <v>3726</v>
      </c>
      <c r="K733" s="106"/>
      <c r="L733" s="106"/>
      <c r="M733" s="106">
        <v>22000</v>
      </c>
      <c r="N733" s="106" t="s">
        <v>3727</v>
      </c>
      <c r="O733" s="106">
        <v>2867.79</v>
      </c>
      <c r="P733" s="107">
        <v>1764.5</v>
      </c>
      <c r="Q733" s="107">
        <v>5060218.43</v>
      </c>
      <c r="R733" s="106">
        <v>0</v>
      </c>
      <c r="S733" s="107">
        <v>0</v>
      </c>
      <c r="T733" s="107">
        <v>0</v>
      </c>
      <c r="U733" s="106" t="s">
        <v>741</v>
      </c>
      <c r="V733" s="106" t="s">
        <v>7</v>
      </c>
      <c r="W733" s="106" t="s">
        <v>62</v>
      </c>
      <c r="X733" s="108">
        <v>1703</v>
      </c>
      <c r="Y733" s="108">
        <v>4883846.37</v>
      </c>
      <c r="Z733" s="108">
        <v>-176372.05999999959</v>
      </c>
      <c r="AA733" s="109"/>
      <c r="AB733" s="109">
        <v>5208</v>
      </c>
      <c r="AC733" s="109" t="s">
        <v>4680</v>
      </c>
      <c r="AD733" s="109" t="s">
        <v>4680</v>
      </c>
      <c r="AE733" s="110" t="s">
        <v>473</v>
      </c>
      <c r="AF733" s="109" t="s">
        <v>4462</v>
      </c>
      <c r="AG733" s="138">
        <v>37638</v>
      </c>
      <c r="AH733" s="138">
        <v>37769</v>
      </c>
      <c r="AI733" s="138">
        <v>37831</v>
      </c>
      <c r="AJ733" s="109">
        <v>5328141</v>
      </c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</row>
    <row r="734" spans="1:51" x14ac:dyDescent="0.25">
      <c r="A734" s="106">
        <v>951</v>
      </c>
      <c r="B734" s="106" t="s">
        <v>1435</v>
      </c>
      <c r="C734" s="106" t="s">
        <v>29</v>
      </c>
      <c r="D734" s="106"/>
      <c r="E734" s="106" t="s">
        <v>540</v>
      </c>
      <c r="F734" s="106"/>
      <c r="G734" s="106"/>
      <c r="H734" s="106" t="s">
        <v>514</v>
      </c>
      <c r="I734" s="106" t="s">
        <v>3324</v>
      </c>
      <c r="J734" s="106" t="s">
        <v>3726</v>
      </c>
      <c r="K734" s="106"/>
      <c r="L734" s="106"/>
      <c r="M734" s="106">
        <v>22000</v>
      </c>
      <c r="N734" s="106" t="s">
        <v>3727</v>
      </c>
      <c r="O734" s="106">
        <v>5531.4369999999999</v>
      </c>
      <c r="P734" s="107">
        <v>1550</v>
      </c>
      <c r="Q734" s="107">
        <v>8573727.3499999996</v>
      </c>
      <c r="R734" s="106">
        <v>0</v>
      </c>
      <c r="S734" s="107">
        <v>0</v>
      </c>
      <c r="T734" s="107">
        <v>0</v>
      </c>
      <c r="U734" s="106" t="s">
        <v>767</v>
      </c>
      <c r="V734" s="106" t="s">
        <v>7</v>
      </c>
      <c r="W734" s="106" t="s">
        <v>65</v>
      </c>
      <c r="X734" s="108">
        <v>1703</v>
      </c>
      <c r="Y734" s="108">
        <v>9420037.2109999992</v>
      </c>
      <c r="Z734" s="108">
        <v>846309.86099999957</v>
      </c>
      <c r="AA734" s="109"/>
      <c r="AB734" s="109">
        <v>5208</v>
      </c>
      <c r="AC734" s="109"/>
      <c r="AD734" s="109"/>
      <c r="AE734" s="110" t="s">
        <v>516</v>
      </c>
      <c r="AF734" s="109"/>
      <c r="AG734" s="138">
        <v>37638</v>
      </c>
      <c r="AH734" s="138">
        <v>37769</v>
      </c>
      <c r="AI734" s="138">
        <v>37831</v>
      </c>
      <c r="AJ734" s="109">
        <v>5328141</v>
      </c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</row>
    <row r="735" spans="1:51" x14ac:dyDescent="0.25">
      <c r="A735" s="106">
        <v>952</v>
      </c>
      <c r="B735" s="106" t="s">
        <v>1436</v>
      </c>
      <c r="C735" s="106" t="s">
        <v>29</v>
      </c>
      <c r="D735" s="106"/>
      <c r="E735" s="106" t="s">
        <v>540</v>
      </c>
      <c r="F735" s="106"/>
      <c r="G735" s="106"/>
      <c r="H735" s="106" t="s">
        <v>514</v>
      </c>
      <c r="I735" s="106" t="s">
        <v>3324</v>
      </c>
      <c r="J735" s="106" t="s">
        <v>3726</v>
      </c>
      <c r="K735" s="106"/>
      <c r="L735" s="106"/>
      <c r="M735" s="106">
        <v>22000</v>
      </c>
      <c r="N735" s="106" t="s">
        <v>3727</v>
      </c>
      <c r="O735" s="106">
        <v>127.65</v>
      </c>
      <c r="P735" s="107">
        <v>1550</v>
      </c>
      <c r="Q735" s="107">
        <v>197857.5</v>
      </c>
      <c r="R735" s="106">
        <v>0</v>
      </c>
      <c r="S735" s="107">
        <v>0</v>
      </c>
      <c r="T735" s="107">
        <v>0</v>
      </c>
      <c r="U735" s="106" t="s">
        <v>767</v>
      </c>
      <c r="V735" s="106" t="s">
        <v>7</v>
      </c>
      <c r="W735" s="106" t="s">
        <v>65</v>
      </c>
      <c r="X735" s="108">
        <v>1703</v>
      </c>
      <c r="Y735" s="108">
        <v>217387.95</v>
      </c>
      <c r="Z735" s="108">
        <v>19530.450000000012</v>
      </c>
      <c r="AA735" s="109"/>
      <c r="AB735" s="109">
        <v>5208</v>
      </c>
      <c r="AC735" s="109"/>
      <c r="AD735" s="109"/>
      <c r="AE735" s="110" t="s">
        <v>516</v>
      </c>
      <c r="AF735" s="109"/>
      <c r="AG735" s="138">
        <v>37638</v>
      </c>
      <c r="AH735" s="138">
        <v>37769</v>
      </c>
      <c r="AI735" s="138">
        <v>37831</v>
      </c>
      <c r="AJ735" s="109">
        <v>5328141</v>
      </c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</row>
    <row r="736" spans="1:51" x14ac:dyDescent="0.25">
      <c r="A736" s="106">
        <v>953</v>
      </c>
      <c r="B736" s="106" t="s">
        <v>1437</v>
      </c>
      <c r="C736" s="106" t="s">
        <v>29</v>
      </c>
      <c r="D736" s="106"/>
      <c r="E736" s="106" t="s">
        <v>540</v>
      </c>
      <c r="F736" s="106"/>
      <c r="G736" s="106"/>
      <c r="H736" s="106" t="s">
        <v>514</v>
      </c>
      <c r="I736" s="106" t="s">
        <v>3324</v>
      </c>
      <c r="J736" s="106" t="s">
        <v>3726</v>
      </c>
      <c r="K736" s="106"/>
      <c r="L736" s="106"/>
      <c r="M736" s="106">
        <v>22000</v>
      </c>
      <c r="N736" s="106" t="s">
        <v>3727</v>
      </c>
      <c r="O736" s="106">
        <v>1036.4949999999999</v>
      </c>
      <c r="P736" s="107">
        <v>1550</v>
      </c>
      <c r="Q736" s="107">
        <v>1606567.25</v>
      </c>
      <c r="R736" s="106">
        <v>0</v>
      </c>
      <c r="S736" s="107">
        <v>0</v>
      </c>
      <c r="T736" s="107">
        <v>0</v>
      </c>
      <c r="U736" s="106" t="s">
        <v>767</v>
      </c>
      <c r="V736" s="106" t="s">
        <v>7</v>
      </c>
      <c r="W736" s="106" t="s">
        <v>65</v>
      </c>
      <c r="X736" s="108">
        <v>1703</v>
      </c>
      <c r="Y736" s="108">
        <v>1765150.9849999999</v>
      </c>
      <c r="Z736" s="108">
        <v>158583.7350000001</v>
      </c>
      <c r="AA736" s="109"/>
      <c r="AB736" s="109">
        <v>5208</v>
      </c>
      <c r="AC736" s="109"/>
      <c r="AD736" s="109"/>
      <c r="AE736" s="110" t="s">
        <v>516</v>
      </c>
      <c r="AF736" s="109"/>
      <c r="AG736" s="138">
        <v>37638</v>
      </c>
      <c r="AH736" s="138">
        <v>37769</v>
      </c>
      <c r="AI736" s="138">
        <v>37831</v>
      </c>
      <c r="AJ736" s="109">
        <v>5328141</v>
      </c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</row>
    <row r="737" spans="1:51" x14ac:dyDescent="0.25">
      <c r="A737" s="106">
        <v>954</v>
      </c>
      <c r="B737" s="106" t="s">
        <v>1438</v>
      </c>
      <c r="C737" s="106" t="s">
        <v>29</v>
      </c>
      <c r="D737" s="106"/>
      <c r="E737" s="106" t="s">
        <v>540</v>
      </c>
      <c r="F737" s="106"/>
      <c r="G737" s="106"/>
      <c r="H737" s="106" t="s">
        <v>514</v>
      </c>
      <c r="I737" s="106" t="s">
        <v>3324</v>
      </c>
      <c r="J737" s="106" t="s">
        <v>3726</v>
      </c>
      <c r="K737" s="106"/>
      <c r="L737" s="106"/>
      <c r="M737" s="106">
        <v>22000</v>
      </c>
      <c r="N737" s="106" t="s">
        <v>3727</v>
      </c>
      <c r="O737" s="106">
        <v>11869.522999999999</v>
      </c>
      <c r="P737" s="107">
        <v>1550</v>
      </c>
      <c r="Q737" s="107">
        <v>18397760.649999999</v>
      </c>
      <c r="R737" s="106">
        <v>0</v>
      </c>
      <c r="S737" s="107">
        <v>0</v>
      </c>
      <c r="T737" s="107">
        <v>0</v>
      </c>
      <c r="U737" s="106" t="s">
        <v>767</v>
      </c>
      <c r="V737" s="106" t="s">
        <v>7</v>
      </c>
      <c r="W737" s="106" t="s">
        <v>65</v>
      </c>
      <c r="X737" s="108">
        <v>1703</v>
      </c>
      <c r="Y737" s="108">
        <v>20213797.669</v>
      </c>
      <c r="Z737" s="108">
        <v>1816037.0190000013</v>
      </c>
      <c r="AA737" s="109"/>
      <c r="AB737" s="109">
        <v>5208</v>
      </c>
      <c r="AC737" s="109"/>
      <c r="AD737" s="109"/>
      <c r="AE737" s="110" t="s">
        <v>516</v>
      </c>
      <c r="AF737" s="109"/>
      <c r="AG737" s="138">
        <v>37638</v>
      </c>
      <c r="AH737" s="138">
        <v>37769</v>
      </c>
      <c r="AI737" s="138">
        <v>37831</v>
      </c>
      <c r="AJ737" s="109">
        <v>5328141</v>
      </c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</row>
    <row r="738" spans="1:51" x14ac:dyDescent="0.25">
      <c r="A738" s="106">
        <v>955</v>
      </c>
      <c r="B738" s="106" t="s">
        <v>1439</v>
      </c>
      <c r="C738" s="106" t="s">
        <v>29</v>
      </c>
      <c r="D738" s="106"/>
      <c r="E738" s="106" t="s">
        <v>540</v>
      </c>
      <c r="F738" s="106"/>
      <c r="G738" s="106"/>
      <c r="H738" s="106" t="s">
        <v>514</v>
      </c>
      <c r="I738" s="106" t="s">
        <v>3324</v>
      </c>
      <c r="J738" s="106" t="s">
        <v>3726</v>
      </c>
      <c r="K738" s="106"/>
      <c r="L738" s="106"/>
      <c r="M738" s="106">
        <v>22000</v>
      </c>
      <c r="N738" s="106" t="s">
        <v>3727</v>
      </c>
      <c r="O738" s="106">
        <v>15057.43</v>
      </c>
      <c r="P738" s="107">
        <v>1550</v>
      </c>
      <c r="Q738" s="107">
        <v>23339016.5</v>
      </c>
      <c r="R738" s="106">
        <v>0</v>
      </c>
      <c r="S738" s="107">
        <v>0</v>
      </c>
      <c r="T738" s="107">
        <v>0</v>
      </c>
      <c r="U738" s="106" t="s">
        <v>743</v>
      </c>
      <c r="V738" s="106" t="s">
        <v>7</v>
      </c>
      <c r="W738" s="106" t="s">
        <v>63</v>
      </c>
      <c r="X738" s="108"/>
      <c r="Y738" s="108">
        <v>0</v>
      </c>
      <c r="Z738" s="108"/>
      <c r="AA738" s="109" t="s">
        <v>4435</v>
      </c>
      <c r="AB738" s="109">
        <v>5208</v>
      </c>
      <c r="AC738" s="109"/>
      <c r="AD738" s="109"/>
      <c r="AE738" s="110" t="s">
        <v>4436</v>
      </c>
      <c r="AF738" s="109"/>
      <c r="AG738" s="138">
        <v>37638</v>
      </c>
      <c r="AH738" s="138">
        <v>37769</v>
      </c>
      <c r="AI738" s="138">
        <v>37831</v>
      </c>
      <c r="AJ738" s="109">
        <v>5328141</v>
      </c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</row>
    <row r="739" spans="1:51" ht="25.5" x14ac:dyDescent="0.25">
      <c r="A739" s="106">
        <v>956</v>
      </c>
      <c r="B739" s="106" t="s">
        <v>1440</v>
      </c>
      <c r="C739" s="106" t="s">
        <v>263</v>
      </c>
      <c r="D739" s="106"/>
      <c r="E739" s="106" t="s">
        <v>540</v>
      </c>
      <c r="F739" s="106"/>
      <c r="G739" s="106"/>
      <c r="H739" s="106" t="s">
        <v>465</v>
      </c>
      <c r="I739" s="106" t="s">
        <v>3327</v>
      </c>
      <c r="J739" s="106" t="s">
        <v>3728</v>
      </c>
      <c r="K739" s="106"/>
      <c r="L739" s="106"/>
      <c r="M739" s="106">
        <v>22664</v>
      </c>
      <c r="N739" s="106" t="s">
        <v>263</v>
      </c>
      <c r="O739" s="106">
        <v>604.98400000000004</v>
      </c>
      <c r="P739" s="107">
        <v>729.3</v>
      </c>
      <c r="Q739" s="107">
        <v>441214.83</v>
      </c>
      <c r="R739" s="106">
        <v>0</v>
      </c>
      <c r="S739" s="107">
        <v>0</v>
      </c>
      <c r="T739" s="107">
        <v>0</v>
      </c>
      <c r="U739" s="106" t="s">
        <v>739</v>
      </c>
      <c r="V739" s="106" t="s">
        <v>7</v>
      </c>
      <c r="W739" s="106" t="s">
        <v>61</v>
      </c>
      <c r="X739" s="108">
        <v>1854</v>
      </c>
      <c r="Y739" s="108">
        <v>1121640.3360000001</v>
      </c>
      <c r="Z739" s="108">
        <v>680425.50480000011</v>
      </c>
      <c r="AA739" s="109"/>
      <c r="AB739" s="109">
        <v>2130</v>
      </c>
      <c r="AC739" s="109"/>
      <c r="AD739" s="109"/>
      <c r="AE739" s="110" t="s">
        <v>507</v>
      </c>
      <c r="AF739" s="109"/>
      <c r="AG739" s="138">
        <v>37419</v>
      </c>
      <c r="AH739" s="138">
        <v>37768</v>
      </c>
      <c r="AI739" s="138">
        <v>37873</v>
      </c>
      <c r="AJ739" s="109">
        <v>5334969</v>
      </c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</row>
    <row r="740" spans="1:51" ht="25.5" x14ac:dyDescent="0.25">
      <c r="A740" s="106">
        <v>957</v>
      </c>
      <c r="B740" s="106" t="s">
        <v>1441</v>
      </c>
      <c r="C740" s="106" t="s">
        <v>263</v>
      </c>
      <c r="D740" s="106"/>
      <c r="E740" s="106" t="s">
        <v>540</v>
      </c>
      <c r="F740" s="106"/>
      <c r="G740" s="106"/>
      <c r="H740" s="106" t="s">
        <v>465</v>
      </c>
      <c r="I740" s="106" t="s">
        <v>3327</v>
      </c>
      <c r="J740" s="106" t="s">
        <v>3538</v>
      </c>
      <c r="K740" s="106"/>
      <c r="L740" s="106"/>
      <c r="M740" s="106">
        <v>22664</v>
      </c>
      <c r="N740" s="106" t="s">
        <v>263</v>
      </c>
      <c r="O740" s="106">
        <v>162.018</v>
      </c>
      <c r="P740" s="107">
        <v>729.3</v>
      </c>
      <c r="Q740" s="107">
        <v>118159.73</v>
      </c>
      <c r="R740" s="106">
        <v>0</v>
      </c>
      <c r="S740" s="107">
        <v>0</v>
      </c>
      <c r="T740" s="107">
        <v>0</v>
      </c>
      <c r="U740" s="106" t="s">
        <v>739</v>
      </c>
      <c r="V740" s="106" t="s">
        <v>7</v>
      </c>
      <c r="W740" s="106" t="s">
        <v>61</v>
      </c>
      <c r="X740" s="108">
        <v>1854</v>
      </c>
      <c r="Y740" s="108">
        <v>300381.37199999997</v>
      </c>
      <c r="Z740" s="108">
        <v>182221.6446</v>
      </c>
      <c r="AA740" s="109"/>
      <c r="AB740" s="109">
        <v>2130</v>
      </c>
      <c r="AC740" s="109"/>
      <c r="AD740" s="109"/>
      <c r="AE740" s="110" t="s">
        <v>507</v>
      </c>
      <c r="AF740" s="109"/>
      <c r="AG740" s="138">
        <v>37419</v>
      </c>
      <c r="AH740" s="138">
        <v>37768</v>
      </c>
      <c r="AI740" s="138">
        <v>37873</v>
      </c>
      <c r="AJ740" s="109">
        <v>5334969</v>
      </c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</row>
    <row r="741" spans="1:51" ht="25.5" x14ac:dyDescent="0.25">
      <c r="A741" s="106">
        <v>958</v>
      </c>
      <c r="B741" s="106" t="s">
        <v>1442</v>
      </c>
      <c r="C741" s="106" t="s">
        <v>263</v>
      </c>
      <c r="D741" s="106"/>
      <c r="E741" s="106" t="s">
        <v>540</v>
      </c>
      <c r="F741" s="106"/>
      <c r="G741" s="106"/>
      <c r="H741" s="106" t="s">
        <v>465</v>
      </c>
      <c r="I741" s="106" t="s">
        <v>3327</v>
      </c>
      <c r="J741" s="106" t="s">
        <v>3538</v>
      </c>
      <c r="K741" s="106"/>
      <c r="L741" s="106"/>
      <c r="M741" s="106">
        <v>22664</v>
      </c>
      <c r="N741" s="106" t="s">
        <v>263</v>
      </c>
      <c r="O741" s="106">
        <v>544.79700000000003</v>
      </c>
      <c r="P741" s="107">
        <v>729.3</v>
      </c>
      <c r="Q741" s="107">
        <v>397320.45</v>
      </c>
      <c r="R741" s="106">
        <v>0</v>
      </c>
      <c r="S741" s="107">
        <v>0</v>
      </c>
      <c r="T741" s="107">
        <v>0</v>
      </c>
      <c r="U741" s="106" t="s">
        <v>739</v>
      </c>
      <c r="V741" s="106" t="s">
        <v>7</v>
      </c>
      <c r="W741" s="106" t="s">
        <v>61</v>
      </c>
      <c r="X741" s="108">
        <v>1854</v>
      </c>
      <c r="Y741" s="108">
        <v>1010053.638</v>
      </c>
      <c r="Z741" s="108">
        <v>612733.18590000004</v>
      </c>
      <c r="AA741" s="109"/>
      <c r="AB741" s="109">
        <v>2130</v>
      </c>
      <c r="AC741" s="109"/>
      <c r="AD741" s="109"/>
      <c r="AE741" s="110" t="s">
        <v>507</v>
      </c>
      <c r="AF741" s="109"/>
      <c r="AG741" s="138">
        <v>37419</v>
      </c>
      <c r="AH741" s="138">
        <v>37768</v>
      </c>
      <c r="AI741" s="138">
        <v>37873</v>
      </c>
      <c r="AJ741" s="109">
        <v>5334969</v>
      </c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</row>
    <row r="742" spans="1:51" ht="25.5" x14ac:dyDescent="0.25">
      <c r="A742" s="106">
        <v>959</v>
      </c>
      <c r="B742" s="106" t="s">
        <v>1443</v>
      </c>
      <c r="C742" s="106" t="s">
        <v>263</v>
      </c>
      <c r="D742" s="106"/>
      <c r="E742" s="106" t="s">
        <v>540</v>
      </c>
      <c r="F742" s="106"/>
      <c r="G742" s="106"/>
      <c r="H742" s="106" t="s">
        <v>465</v>
      </c>
      <c r="I742" s="106" t="s">
        <v>3327</v>
      </c>
      <c r="J742" s="106" t="s">
        <v>3538</v>
      </c>
      <c r="K742" s="106"/>
      <c r="L742" s="106"/>
      <c r="M742" s="106">
        <v>22664</v>
      </c>
      <c r="N742" s="106" t="s">
        <v>263</v>
      </c>
      <c r="O742" s="106">
        <v>187.15299999999999</v>
      </c>
      <c r="P742" s="107">
        <v>729.3</v>
      </c>
      <c r="Q742" s="107">
        <v>136490.68</v>
      </c>
      <c r="R742" s="106">
        <v>0</v>
      </c>
      <c r="S742" s="107">
        <v>0</v>
      </c>
      <c r="T742" s="107">
        <v>0</v>
      </c>
      <c r="U742" s="106" t="s">
        <v>739</v>
      </c>
      <c r="V742" s="106" t="s">
        <v>7</v>
      </c>
      <c r="W742" s="106" t="s">
        <v>61</v>
      </c>
      <c r="X742" s="108">
        <v>1854</v>
      </c>
      <c r="Y742" s="108">
        <v>346981.66200000001</v>
      </c>
      <c r="Z742" s="108">
        <v>210490.97910000003</v>
      </c>
      <c r="AA742" s="109"/>
      <c r="AB742" s="109">
        <v>2130</v>
      </c>
      <c r="AC742" s="109"/>
      <c r="AD742" s="109"/>
      <c r="AE742" s="110" t="s">
        <v>507</v>
      </c>
      <c r="AF742" s="109"/>
      <c r="AG742" s="138">
        <v>37419</v>
      </c>
      <c r="AH742" s="138">
        <v>37768</v>
      </c>
      <c r="AI742" s="138">
        <v>37873</v>
      </c>
      <c r="AJ742" s="109">
        <v>5334969</v>
      </c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</row>
    <row r="743" spans="1:51" ht="25.5" x14ac:dyDescent="0.25">
      <c r="A743" s="106">
        <v>960</v>
      </c>
      <c r="B743" s="106" t="s">
        <v>1444</v>
      </c>
      <c r="C743" s="106" t="s">
        <v>263</v>
      </c>
      <c r="D743" s="106"/>
      <c r="E743" s="106" t="s">
        <v>540</v>
      </c>
      <c r="F743" s="106"/>
      <c r="G743" s="106"/>
      <c r="H743" s="106" t="s">
        <v>465</v>
      </c>
      <c r="I743" s="106" t="s">
        <v>3327</v>
      </c>
      <c r="J743" s="106" t="s">
        <v>3538</v>
      </c>
      <c r="K743" s="106"/>
      <c r="L743" s="106"/>
      <c r="M743" s="106">
        <v>22664</v>
      </c>
      <c r="N743" s="106" t="s">
        <v>263</v>
      </c>
      <c r="O743" s="106">
        <v>198.17699999999999</v>
      </c>
      <c r="P743" s="107">
        <v>729.3</v>
      </c>
      <c r="Q743" s="107">
        <v>144530.49</v>
      </c>
      <c r="R743" s="106">
        <v>0</v>
      </c>
      <c r="S743" s="107">
        <v>0</v>
      </c>
      <c r="T743" s="107">
        <v>0</v>
      </c>
      <c r="U743" s="106" t="s">
        <v>739</v>
      </c>
      <c r="V743" s="106" t="s">
        <v>7</v>
      </c>
      <c r="W743" s="106" t="s">
        <v>61</v>
      </c>
      <c r="X743" s="108">
        <v>1854</v>
      </c>
      <c r="Y743" s="108">
        <v>367420.158</v>
      </c>
      <c r="Z743" s="108">
        <v>222889.67190000002</v>
      </c>
      <c r="AA743" s="109"/>
      <c r="AB743" s="109">
        <v>2130</v>
      </c>
      <c r="AC743" s="109"/>
      <c r="AD743" s="109"/>
      <c r="AE743" s="110" t="s">
        <v>507</v>
      </c>
      <c r="AF743" s="109"/>
      <c r="AG743" s="138">
        <v>37419</v>
      </c>
      <c r="AH743" s="138">
        <v>37768</v>
      </c>
      <c r="AI743" s="138">
        <v>37873</v>
      </c>
      <c r="AJ743" s="109">
        <v>5334969</v>
      </c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</row>
    <row r="744" spans="1:51" ht="25.5" x14ac:dyDescent="0.25">
      <c r="A744" s="106">
        <v>961</v>
      </c>
      <c r="B744" s="106" t="s">
        <v>1445</v>
      </c>
      <c r="C744" s="106" t="s">
        <v>263</v>
      </c>
      <c r="D744" s="106"/>
      <c r="E744" s="106" t="s">
        <v>540</v>
      </c>
      <c r="F744" s="106"/>
      <c r="G744" s="106"/>
      <c r="H744" s="106" t="s">
        <v>465</v>
      </c>
      <c r="I744" s="106" t="s">
        <v>3327</v>
      </c>
      <c r="J744" s="106" t="s">
        <v>3538</v>
      </c>
      <c r="K744" s="106"/>
      <c r="L744" s="106"/>
      <c r="M744" s="106">
        <v>22664</v>
      </c>
      <c r="N744" s="106" t="s">
        <v>263</v>
      </c>
      <c r="O744" s="106">
        <v>7133.4179999999997</v>
      </c>
      <c r="P744" s="107">
        <v>729.3</v>
      </c>
      <c r="Q744" s="107">
        <v>5202401.75</v>
      </c>
      <c r="R744" s="106">
        <v>0</v>
      </c>
      <c r="S744" s="107">
        <v>0</v>
      </c>
      <c r="T744" s="107">
        <v>0</v>
      </c>
      <c r="U744" s="106" t="s">
        <v>739</v>
      </c>
      <c r="V744" s="106" t="s">
        <v>7</v>
      </c>
      <c r="W744" s="106" t="s">
        <v>61</v>
      </c>
      <c r="X744" s="108">
        <v>1854</v>
      </c>
      <c r="Y744" s="108">
        <v>13225356.971999999</v>
      </c>
      <c r="Z744" s="108">
        <v>8022955.2245999994</v>
      </c>
      <c r="AA744" s="109"/>
      <c r="AB744" s="109">
        <v>2130</v>
      </c>
      <c r="AC744" s="109"/>
      <c r="AD744" s="109"/>
      <c r="AE744" s="110" t="s">
        <v>507</v>
      </c>
      <c r="AF744" s="109"/>
      <c r="AG744" s="138">
        <v>37419</v>
      </c>
      <c r="AH744" s="138">
        <v>37768</v>
      </c>
      <c r="AI744" s="138">
        <v>37873</v>
      </c>
      <c r="AJ744" s="109">
        <v>5334969</v>
      </c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</row>
    <row r="745" spans="1:51" ht="25.5" x14ac:dyDescent="0.25">
      <c r="A745" s="106">
        <v>962</v>
      </c>
      <c r="B745" s="106" t="s">
        <v>1446</v>
      </c>
      <c r="C745" s="106" t="s">
        <v>263</v>
      </c>
      <c r="D745" s="106"/>
      <c r="E745" s="106" t="s">
        <v>540</v>
      </c>
      <c r="F745" s="106"/>
      <c r="G745" s="106"/>
      <c r="H745" s="106" t="s">
        <v>465</v>
      </c>
      <c r="I745" s="106" t="s">
        <v>3327</v>
      </c>
      <c r="J745" s="106" t="s">
        <v>3538</v>
      </c>
      <c r="K745" s="106"/>
      <c r="L745" s="106"/>
      <c r="M745" s="106">
        <v>22664</v>
      </c>
      <c r="N745" s="106" t="s">
        <v>263</v>
      </c>
      <c r="O745" s="106">
        <v>3634.8270000000002</v>
      </c>
      <c r="P745" s="107">
        <v>729.3</v>
      </c>
      <c r="Q745" s="107">
        <v>2650879.33</v>
      </c>
      <c r="R745" s="106">
        <v>0</v>
      </c>
      <c r="S745" s="107">
        <v>0</v>
      </c>
      <c r="T745" s="107">
        <v>0</v>
      </c>
      <c r="U745" s="106" t="s">
        <v>739</v>
      </c>
      <c r="V745" s="106" t="s">
        <v>7</v>
      </c>
      <c r="W745" s="106" t="s">
        <v>61</v>
      </c>
      <c r="X745" s="108">
        <v>1854</v>
      </c>
      <c r="Y745" s="108">
        <v>6738969.2580000004</v>
      </c>
      <c r="Z745" s="108">
        <v>4088089.9269000003</v>
      </c>
      <c r="AA745" s="109"/>
      <c r="AB745" s="109">
        <v>2130</v>
      </c>
      <c r="AC745" s="109"/>
      <c r="AD745" s="109"/>
      <c r="AE745" s="110" t="s">
        <v>507</v>
      </c>
      <c r="AF745" s="109"/>
      <c r="AG745" s="138">
        <v>37419</v>
      </c>
      <c r="AH745" s="138">
        <v>37768</v>
      </c>
      <c r="AI745" s="138">
        <v>37873</v>
      </c>
      <c r="AJ745" s="109">
        <v>5334969</v>
      </c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</row>
    <row r="746" spans="1:51" ht="25.5" x14ac:dyDescent="0.25">
      <c r="A746" s="106">
        <v>963</v>
      </c>
      <c r="B746" s="106" t="s">
        <v>1447</v>
      </c>
      <c r="C746" s="106" t="s">
        <v>263</v>
      </c>
      <c r="D746" s="106"/>
      <c r="E746" s="106" t="s">
        <v>540</v>
      </c>
      <c r="F746" s="106"/>
      <c r="G746" s="106"/>
      <c r="H746" s="106" t="s">
        <v>465</v>
      </c>
      <c r="I746" s="106" t="s">
        <v>3327</v>
      </c>
      <c r="J746" s="106" t="s">
        <v>3538</v>
      </c>
      <c r="K746" s="106"/>
      <c r="L746" s="106"/>
      <c r="M746" s="106">
        <v>22664</v>
      </c>
      <c r="N746" s="106" t="s">
        <v>263</v>
      </c>
      <c r="O746" s="106">
        <v>935.12800000000004</v>
      </c>
      <c r="P746" s="107">
        <v>729.3</v>
      </c>
      <c r="Q746" s="107">
        <v>681988.85</v>
      </c>
      <c r="R746" s="106">
        <v>0</v>
      </c>
      <c r="S746" s="107">
        <v>0</v>
      </c>
      <c r="T746" s="107">
        <v>0</v>
      </c>
      <c r="U746" s="106" t="s">
        <v>767</v>
      </c>
      <c r="V746" s="106" t="s">
        <v>7</v>
      </c>
      <c r="W746" s="106" t="s">
        <v>65</v>
      </c>
      <c r="X746" s="108">
        <v>1854</v>
      </c>
      <c r="Y746" s="108">
        <v>1733727.3120000002</v>
      </c>
      <c r="Z746" s="108">
        <v>1051738.4616</v>
      </c>
      <c r="AA746" s="109"/>
      <c r="AB746" s="109">
        <v>2130</v>
      </c>
      <c r="AC746" s="109"/>
      <c r="AD746" s="109"/>
      <c r="AE746" s="110" t="s">
        <v>516</v>
      </c>
      <c r="AF746" s="109"/>
      <c r="AG746" s="138">
        <v>37419</v>
      </c>
      <c r="AH746" s="138">
        <v>37768</v>
      </c>
      <c r="AI746" s="138">
        <v>37873</v>
      </c>
      <c r="AJ746" s="109">
        <v>5334969</v>
      </c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</row>
    <row r="747" spans="1:51" ht="25.5" x14ac:dyDescent="0.25">
      <c r="A747" s="106">
        <v>964</v>
      </c>
      <c r="B747" s="106" t="s">
        <v>1448</v>
      </c>
      <c r="C747" s="106" t="s">
        <v>263</v>
      </c>
      <c r="D747" s="106"/>
      <c r="E747" s="106" t="s">
        <v>540</v>
      </c>
      <c r="F747" s="106"/>
      <c r="G747" s="106"/>
      <c r="H747" s="106" t="s">
        <v>465</v>
      </c>
      <c r="I747" s="106" t="s">
        <v>3327</v>
      </c>
      <c r="J747" s="106" t="s">
        <v>3538</v>
      </c>
      <c r="K747" s="106"/>
      <c r="L747" s="106"/>
      <c r="M747" s="106">
        <v>22664</v>
      </c>
      <c r="N747" s="106" t="s">
        <v>263</v>
      </c>
      <c r="O747" s="106">
        <v>2098.5630000000001</v>
      </c>
      <c r="P747" s="107">
        <v>729.3</v>
      </c>
      <c r="Q747" s="107">
        <v>1530482</v>
      </c>
      <c r="R747" s="106">
        <v>0</v>
      </c>
      <c r="S747" s="107">
        <v>0</v>
      </c>
      <c r="T747" s="107">
        <v>0</v>
      </c>
      <c r="U747" s="106" t="s">
        <v>767</v>
      </c>
      <c r="V747" s="106" t="s">
        <v>7</v>
      </c>
      <c r="W747" s="106" t="s">
        <v>65</v>
      </c>
      <c r="X747" s="108">
        <v>1854</v>
      </c>
      <c r="Y747" s="108">
        <v>3890735.8020000001</v>
      </c>
      <c r="Z747" s="108">
        <v>2360253.8061000002</v>
      </c>
      <c r="AA747" s="109"/>
      <c r="AB747" s="109">
        <v>2130</v>
      </c>
      <c r="AC747" s="109"/>
      <c r="AD747" s="109"/>
      <c r="AE747" s="110" t="s">
        <v>516</v>
      </c>
      <c r="AF747" s="109"/>
      <c r="AG747" s="138">
        <v>37419</v>
      </c>
      <c r="AH747" s="138">
        <v>37768</v>
      </c>
      <c r="AI747" s="138">
        <v>37873</v>
      </c>
      <c r="AJ747" s="109">
        <v>5334969</v>
      </c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</row>
    <row r="748" spans="1:51" ht="25.5" x14ac:dyDescent="0.25">
      <c r="A748" s="106">
        <v>965</v>
      </c>
      <c r="B748" s="106" t="s">
        <v>1449</v>
      </c>
      <c r="C748" s="106" t="s">
        <v>263</v>
      </c>
      <c r="D748" s="106"/>
      <c r="E748" s="106" t="s">
        <v>540</v>
      </c>
      <c r="F748" s="106"/>
      <c r="G748" s="106"/>
      <c r="H748" s="106" t="s">
        <v>465</v>
      </c>
      <c r="I748" s="106" t="s">
        <v>3327</v>
      </c>
      <c r="J748" s="106" t="s">
        <v>3538</v>
      </c>
      <c r="K748" s="106"/>
      <c r="L748" s="106"/>
      <c r="M748" s="106">
        <v>22664</v>
      </c>
      <c r="N748" s="106" t="s">
        <v>263</v>
      </c>
      <c r="O748" s="106">
        <v>709.60400000000004</v>
      </c>
      <c r="P748" s="107">
        <v>729.3</v>
      </c>
      <c r="Q748" s="107">
        <v>517514.2</v>
      </c>
      <c r="R748" s="106">
        <v>0</v>
      </c>
      <c r="S748" s="107">
        <v>0</v>
      </c>
      <c r="T748" s="107">
        <v>0</v>
      </c>
      <c r="U748" s="106" t="s">
        <v>767</v>
      </c>
      <c r="V748" s="106" t="s">
        <v>7</v>
      </c>
      <c r="W748" s="106" t="s">
        <v>65</v>
      </c>
      <c r="X748" s="108">
        <v>1854</v>
      </c>
      <c r="Y748" s="108">
        <v>1315605.8160000001</v>
      </c>
      <c r="Z748" s="108">
        <v>798091.61880000005</v>
      </c>
      <c r="AA748" s="109"/>
      <c r="AB748" s="109">
        <v>2130</v>
      </c>
      <c r="AC748" s="109"/>
      <c r="AD748" s="109"/>
      <c r="AE748" s="110" t="s">
        <v>516</v>
      </c>
      <c r="AF748" s="109"/>
      <c r="AG748" s="138">
        <v>37419</v>
      </c>
      <c r="AH748" s="138">
        <v>37768</v>
      </c>
      <c r="AI748" s="138">
        <v>37873</v>
      </c>
      <c r="AJ748" s="109">
        <v>5334969</v>
      </c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</row>
    <row r="749" spans="1:51" ht="25.5" x14ac:dyDescent="0.25">
      <c r="A749" s="106">
        <v>966</v>
      </c>
      <c r="B749" s="106" t="s">
        <v>1450</v>
      </c>
      <c r="C749" s="106" t="s">
        <v>263</v>
      </c>
      <c r="D749" s="106"/>
      <c r="E749" s="106" t="s">
        <v>540</v>
      </c>
      <c r="F749" s="106"/>
      <c r="G749" s="106"/>
      <c r="H749" s="106" t="s">
        <v>465</v>
      </c>
      <c r="I749" s="106" t="s">
        <v>3327</v>
      </c>
      <c r="J749" s="106" t="s">
        <v>3538</v>
      </c>
      <c r="K749" s="106"/>
      <c r="L749" s="106"/>
      <c r="M749" s="106">
        <v>22664</v>
      </c>
      <c r="N749" s="106" t="s">
        <v>263</v>
      </c>
      <c r="O749" s="106">
        <v>3350.5590000000002</v>
      </c>
      <c r="P749" s="107">
        <v>729.3</v>
      </c>
      <c r="Q749" s="107">
        <v>2443562.6800000002</v>
      </c>
      <c r="R749" s="106">
        <v>0</v>
      </c>
      <c r="S749" s="107">
        <v>0</v>
      </c>
      <c r="T749" s="107">
        <v>0</v>
      </c>
      <c r="U749" s="106" t="s">
        <v>767</v>
      </c>
      <c r="V749" s="106" t="s">
        <v>7</v>
      </c>
      <c r="W749" s="106" t="s">
        <v>65</v>
      </c>
      <c r="X749" s="108">
        <v>1854</v>
      </c>
      <c r="Y749" s="108">
        <v>6211936.3859999999</v>
      </c>
      <c r="Z749" s="108">
        <v>3768373.7072999999</v>
      </c>
      <c r="AA749" s="109"/>
      <c r="AB749" s="109">
        <v>2130</v>
      </c>
      <c r="AC749" s="109"/>
      <c r="AD749" s="109"/>
      <c r="AE749" s="110" t="s">
        <v>516</v>
      </c>
      <c r="AF749" s="109"/>
      <c r="AG749" s="138">
        <v>37419</v>
      </c>
      <c r="AH749" s="138">
        <v>37768</v>
      </c>
      <c r="AI749" s="138">
        <v>37873</v>
      </c>
      <c r="AJ749" s="109">
        <v>5334969</v>
      </c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</row>
    <row r="750" spans="1:51" ht="25.5" x14ac:dyDescent="0.25">
      <c r="A750" s="106">
        <v>967</v>
      </c>
      <c r="B750" s="106" t="s">
        <v>1451</v>
      </c>
      <c r="C750" s="106" t="s">
        <v>263</v>
      </c>
      <c r="D750" s="106"/>
      <c r="E750" s="106" t="s">
        <v>540</v>
      </c>
      <c r="F750" s="106"/>
      <c r="G750" s="106"/>
      <c r="H750" s="106" t="s">
        <v>465</v>
      </c>
      <c r="I750" s="106" t="s">
        <v>3327</v>
      </c>
      <c r="J750" s="106" t="s">
        <v>3538</v>
      </c>
      <c r="K750" s="106"/>
      <c r="L750" s="106"/>
      <c r="M750" s="106">
        <v>22664</v>
      </c>
      <c r="N750" s="106" t="s">
        <v>263</v>
      </c>
      <c r="O750" s="106">
        <v>1897.7349999999999</v>
      </c>
      <c r="P750" s="107">
        <v>729.3</v>
      </c>
      <c r="Q750" s="107">
        <v>1384018.14</v>
      </c>
      <c r="R750" s="106">
        <v>0</v>
      </c>
      <c r="S750" s="107">
        <v>0</v>
      </c>
      <c r="T750" s="107">
        <v>0</v>
      </c>
      <c r="U750" s="106" t="s">
        <v>767</v>
      </c>
      <c r="V750" s="106" t="s">
        <v>7</v>
      </c>
      <c r="W750" s="106" t="s">
        <v>65</v>
      </c>
      <c r="X750" s="108">
        <v>1854</v>
      </c>
      <c r="Y750" s="108">
        <v>3518400.69</v>
      </c>
      <c r="Z750" s="108">
        <v>2134382.5545000001</v>
      </c>
      <c r="AA750" s="109"/>
      <c r="AB750" s="109">
        <v>2130</v>
      </c>
      <c r="AC750" s="109"/>
      <c r="AD750" s="109"/>
      <c r="AE750" s="110" t="s">
        <v>516</v>
      </c>
      <c r="AF750" s="109"/>
      <c r="AG750" s="138">
        <v>37419</v>
      </c>
      <c r="AH750" s="138">
        <v>37768</v>
      </c>
      <c r="AI750" s="138">
        <v>37873</v>
      </c>
      <c r="AJ750" s="109">
        <v>5334969</v>
      </c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</row>
    <row r="751" spans="1:51" ht="25.5" x14ac:dyDescent="0.25">
      <c r="A751" s="106">
        <v>968</v>
      </c>
      <c r="B751" s="106" t="s">
        <v>1452</v>
      </c>
      <c r="C751" s="106" t="s">
        <v>263</v>
      </c>
      <c r="D751" s="106"/>
      <c r="E751" s="106" t="s">
        <v>540</v>
      </c>
      <c r="F751" s="106"/>
      <c r="G751" s="106"/>
      <c r="H751" s="106" t="s">
        <v>465</v>
      </c>
      <c r="I751" s="106" t="s">
        <v>3327</v>
      </c>
      <c r="J751" s="106" t="s">
        <v>3538</v>
      </c>
      <c r="K751" s="106"/>
      <c r="L751" s="106"/>
      <c r="M751" s="106">
        <v>22664</v>
      </c>
      <c r="N751" s="106" t="s">
        <v>263</v>
      </c>
      <c r="O751" s="106">
        <v>341.64800000000002</v>
      </c>
      <c r="P751" s="107">
        <v>729.3</v>
      </c>
      <c r="Q751" s="107">
        <v>249163.89</v>
      </c>
      <c r="R751" s="106">
        <v>0</v>
      </c>
      <c r="S751" s="107">
        <v>0</v>
      </c>
      <c r="T751" s="107">
        <v>0</v>
      </c>
      <c r="U751" s="106" t="s">
        <v>767</v>
      </c>
      <c r="V751" s="106" t="s">
        <v>7</v>
      </c>
      <c r="W751" s="106" t="s">
        <v>65</v>
      </c>
      <c r="X751" s="108">
        <v>1854</v>
      </c>
      <c r="Y751" s="108">
        <v>633415.39199999999</v>
      </c>
      <c r="Z751" s="108">
        <v>384251.50560000003</v>
      </c>
      <c r="AA751" s="109"/>
      <c r="AB751" s="109">
        <v>2130</v>
      </c>
      <c r="AC751" s="109"/>
      <c r="AD751" s="109"/>
      <c r="AE751" s="110" t="s">
        <v>516</v>
      </c>
      <c r="AF751" s="109"/>
      <c r="AG751" s="138">
        <v>37419</v>
      </c>
      <c r="AH751" s="138">
        <v>37768</v>
      </c>
      <c r="AI751" s="138">
        <v>37873</v>
      </c>
      <c r="AJ751" s="109">
        <v>5334969</v>
      </c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</row>
    <row r="752" spans="1:51" ht="25.5" x14ac:dyDescent="0.25">
      <c r="A752" s="106">
        <v>969</v>
      </c>
      <c r="B752" s="106" t="s">
        <v>1453</v>
      </c>
      <c r="C752" s="106" t="s">
        <v>263</v>
      </c>
      <c r="D752" s="106"/>
      <c r="E752" s="106" t="s">
        <v>540</v>
      </c>
      <c r="F752" s="106"/>
      <c r="G752" s="106"/>
      <c r="H752" s="106" t="s">
        <v>465</v>
      </c>
      <c r="I752" s="106" t="s">
        <v>3327</v>
      </c>
      <c r="J752" s="106" t="s">
        <v>3538</v>
      </c>
      <c r="K752" s="106"/>
      <c r="L752" s="106"/>
      <c r="M752" s="106">
        <v>22664</v>
      </c>
      <c r="N752" s="106" t="s">
        <v>263</v>
      </c>
      <c r="O752" s="106">
        <v>29.995999999999999</v>
      </c>
      <c r="P752" s="107">
        <v>729.3</v>
      </c>
      <c r="Q752" s="107">
        <v>21876.080000000002</v>
      </c>
      <c r="R752" s="106">
        <v>0</v>
      </c>
      <c r="S752" s="107">
        <v>0</v>
      </c>
      <c r="T752" s="107">
        <v>0</v>
      </c>
      <c r="U752" s="106" t="s">
        <v>924</v>
      </c>
      <c r="V752" s="106" t="s">
        <v>7</v>
      </c>
      <c r="W752" s="106" t="s">
        <v>76</v>
      </c>
      <c r="X752" s="108">
        <v>1854</v>
      </c>
      <c r="Y752" s="108">
        <v>55612.583999999995</v>
      </c>
      <c r="Z752" s="108">
        <v>33736.501199999999</v>
      </c>
      <c r="AA752" s="109"/>
      <c r="AB752" s="109">
        <v>2130</v>
      </c>
      <c r="AC752" s="109"/>
      <c r="AD752" s="109"/>
      <c r="AE752" s="110" t="s">
        <v>4440</v>
      </c>
      <c r="AF752" s="109"/>
      <c r="AG752" s="138">
        <v>37419</v>
      </c>
      <c r="AH752" s="138">
        <v>37768</v>
      </c>
      <c r="AI752" s="138">
        <v>37873</v>
      </c>
      <c r="AJ752" s="109">
        <v>5334969</v>
      </c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</row>
    <row r="753" spans="1:51" ht="25.5" x14ac:dyDescent="0.25">
      <c r="A753" s="106">
        <v>970</v>
      </c>
      <c r="B753" s="106" t="s">
        <v>1454</v>
      </c>
      <c r="C753" s="106" t="s">
        <v>263</v>
      </c>
      <c r="D753" s="106"/>
      <c r="E753" s="106" t="s">
        <v>540</v>
      </c>
      <c r="F753" s="106"/>
      <c r="G753" s="106"/>
      <c r="H753" s="106" t="s">
        <v>465</v>
      </c>
      <c r="I753" s="106" t="s">
        <v>3327</v>
      </c>
      <c r="J753" s="106" t="s">
        <v>3538</v>
      </c>
      <c r="K753" s="106">
        <v>6426</v>
      </c>
      <c r="L753" s="106">
        <v>19</v>
      </c>
      <c r="M753" s="106">
        <v>22664</v>
      </c>
      <c r="N753" s="106" t="s">
        <v>263</v>
      </c>
      <c r="O753" s="106">
        <v>823.80200000000002</v>
      </c>
      <c r="P753" s="107">
        <v>729.3</v>
      </c>
      <c r="Q753" s="107">
        <v>600798.80000000005</v>
      </c>
      <c r="R753" s="106">
        <v>0</v>
      </c>
      <c r="S753" s="107">
        <v>0</v>
      </c>
      <c r="T753" s="107">
        <v>0</v>
      </c>
      <c r="U753" s="106" t="s">
        <v>784</v>
      </c>
      <c r="V753" s="106" t="s">
        <v>7</v>
      </c>
      <c r="W753" s="106" t="s">
        <v>66</v>
      </c>
      <c r="X753" s="108">
        <v>1854</v>
      </c>
      <c r="Y753" s="108">
        <v>1527328.9080000001</v>
      </c>
      <c r="Z753" s="108">
        <v>926530.10940000007</v>
      </c>
      <c r="AA753" s="109" t="s">
        <v>4528</v>
      </c>
      <c r="AB753" s="109">
        <v>2130</v>
      </c>
      <c r="AC753" s="109"/>
      <c r="AD753" s="109"/>
      <c r="AE753" s="110" t="s">
        <v>4440</v>
      </c>
      <c r="AF753" s="109"/>
      <c r="AG753" s="138">
        <v>37419</v>
      </c>
      <c r="AH753" s="138">
        <v>37768</v>
      </c>
      <c r="AI753" s="138">
        <v>37873</v>
      </c>
      <c r="AJ753" s="109">
        <v>5334969</v>
      </c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</row>
    <row r="754" spans="1:51" ht="25.5" x14ac:dyDescent="0.25">
      <c r="A754" s="106">
        <v>971</v>
      </c>
      <c r="B754" s="106" t="s">
        <v>1455</v>
      </c>
      <c r="C754" s="106" t="s">
        <v>263</v>
      </c>
      <c r="D754" s="106"/>
      <c r="E754" s="106" t="s">
        <v>540</v>
      </c>
      <c r="F754" s="106"/>
      <c r="G754" s="106"/>
      <c r="H754" s="106" t="s">
        <v>465</v>
      </c>
      <c r="I754" s="106" t="s">
        <v>3325</v>
      </c>
      <c r="J754" s="106" t="s">
        <v>3711</v>
      </c>
      <c r="K754" s="106"/>
      <c r="L754" s="106"/>
      <c r="M754" s="106">
        <v>22664</v>
      </c>
      <c r="N754" s="106" t="s">
        <v>263</v>
      </c>
      <c r="O754" s="106">
        <v>321.15199999999999</v>
      </c>
      <c r="P754" s="107">
        <v>729.3</v>
      </c>
      <c r="Q754" s="107">
        <v>234216.15</v>
      </c>
      <c r="R754" s="106">
        <v>0</v>
      </c>
      <c r="S754" s="107">
        <v>0</v>
      </c>
      <c r="T754" s="107">
        <v>0</v>
      </c>
      <c r="U754" s="106" t="s">
        <v>784</v>
      </c>
      <c r="V754" s="106" t="s">
        <v>7</v>
      </c>
      <c r="W754" s="106" t="s">
        <v>66</v>
      </c>
      <c r="X754" s="108">
        <v>1854</v>
      </c>
      <c r="Y754" s="108">
        <v>595415.80799999996</v>
      </c>
      <c r="Z754" s="108">
        <v>361199.6544</v>
      </c>
      <c r="AA754" s="109"/>
      <c r="AB754" s="109">
        <v>2130</v>
      </c>
      <c r="AC754" s="109"/>
      <c r="AD754" s="109"/>
      <c r="AE754" s="110" t="s">
        <v>4440</v>
      </c>
      <c r="AF754" s="109"/>
      <c r="AG754" s="138">
        <v>37419</v>
      </c>
      <c r="AH754" s="138">
        <v>37768</v>
      </c>
      <c r="AI754" s="138">
        <v>37873</v>
      </c>
      <c r="AJ754" s="109">
        <v>5334969</v>
      </c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</row>
    <row r="755" spans="1:51" ht="25.5" x14ac:dyDescent="0.25">
      <c r="A755" s="106">
        <v>973</v>
      </c>
      <c r="B755" s="106" t="s">
        <v>1456</v>
      </c>
      <c r="C755" s="106" t="s">
        <v>263</v>
      </c>
      <c r="D755" s="106"/>
      <c r="E755" s="106" t="s">
        <v>540</v>
      </c>
      <c r="F755" s="106"/>
      <c r="G755" s="106"/>
      <c r="H755" s="106" t="s">
        <v>465</v>
      </c>
      <c r="I755" s="106" t="s">
        <v>3327</v>
      </c>
      <c r="J755" s="106" t="s">
        <v>3538</v>
      </c>
      <c r="K755" s="106"/>
      <c r="L755" s="106"/>
      <c r="M755" s="106">
        <v>22664</v>
      </c>
      <c r="N755" s="106" t="s">
        <v>263</v>
      </c>
      <c r="O755" s="106">
        <v>6592.8149999999996</v>
      </c>
      <c r="P755" s="107">
        <v>729.3</v>
      </c>
      <c r="Q755" s="107">
        <v>4808139.9800000004</v>
      </c>
      <c r="R755" s="106">
        <v>0</v>
      </c>
      <c r="S755" s="107">
        <v>0</v>
      </c>
      <c r="T755" s="107">
        <v>0</v>
      </c>
      <c r="U755" s="106" t="s">
        <v>749</v>
      </c>
      <c r="V755" s="106" t="s">
        <v>7</v>
      </c>
      <c r="W755" s="106" t="s">
        <v>64</v>
      </c>
      <c r="X755" s="108"/>
      <c r="Y755" s="108">
        <v>0</v>
      </c>
      <c r="Z755" s="108">
        <v>-4808139.9794999994</v>
      </c>
      <c r="AA755" s="109" t="s">
        <v>4503</v>
      </c>
      <c r="AB755" s="109">
        <v>2130</v>
      </c>
      <c r="AC755" s="109"/>
      <c r="AD755" s="109"/>
      <c r="AE755" s="110" t="s">
        <v>510</v>
      </c>
      <c r="AF755" s="109"/>
      <c r="AG755" s="138">
        <v>37419</v>
      </c>
      <c r="AH755" s="138">
        <v>37768</v>
      </c>
      <c r="AI755" s="138">
        <v>37873</v>
      </c>
      <c r="AJ755" s="109">
        <v>5334969</v>
      </c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</row>
    <row r="756" spans="1:51" ht="25.5" x14ac:dyDescent="0.25">
      <c r="A756" s="106">
        <v>974</v>
      </c>
      <c r="B756" s="106" t="s">
        <v>1457</v>
      </c>
      <c r="C756" s="106" t="s">
        <v>263</v>
      </c>
      <c r="D756" s="106"/>
      <c r="E756" s="106" t="s">
        <v>540</v>
      </c>
      <c r="F756" s="106"/>
      <c r="G756" s="106"/>
      <c r="H756" s="106" t="s">
        <v>465</v>
      </c>
      <c r="I756" s="106" t="s">
        <v>3327</v>
      </c>
      <c r="J756" s="106" t="s">
        <v>3538</v>
      </c>
      <c r="K756" s="106"/>
      <c r="L756" s="106"/>
      <c r="M756" s="106">
        <v>22664</v>
      </c>
      <c r="N756" s="106" t="s">
        <v>263</v>
      </c>
      <c r="O756" s="106">
        <v>675.58500000000004</v>
      </c>
      <c r="P756" s="107">
        <v>729.3</v>
      </c>
      <c r="Q756" s="107">
        <v>492704.14</v>
      </c>
      <c r="R756" s="106">
        <v>0</v>
      </c>
      <c r="S756" s="107">
        <v>0</v>
      </c>
      <c r="T756" s="107">
        <v>0</v>
      </c>
      <c r="U756" s="106" t="s">
        <v>749</v>
      </c>
      <c r="V756" s="106" t="s">
        <v>7</v>
      </c>
      <c r="W756" s="106" t="s">
        <v>64</v>
      </c>
      <c r="X756" s="108"/>
      <c r="Y756" s="108">
        <v>0</v>
      </c>
      <c r="Z756" s="108">
        <v>-492704.14049999998</v>
      </c>
      <c r="AA756" s="109" t="s">
        <v>4503</v>
      </c>
      <c r="AB756" s="109">
        <v>2130</v>
      </c>
      <c r="AC756" s="109"/>
      <c r="AD756" s="109"/>
      <c r="AE756" s="110" t="s">
        <v>510</v>
      </c>
      <c r="AF756" s="109"/>
      <c r="AG756" s="138">
        <v>37419</v>
      </c>
      <c r="AH756" s="138">
        <v>37768</v>
      </c>
      <c r="AI756" s="138">
        <v>37873</v>
      </c>
      <c r="AJ756" s="109">
        <v>5334969</v>
      </c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</row>
    <row r="757" spans="1:51" ht="25.5" x14ac:dyDescent="0.25">
      <c r="A757" s="106">
        <v>975</v>
      </c>
      <c r="B757" s="106" t="s">
        <v>1458</v>
      </c>
      <c r="C757" s="106" t="s">
        <v>263</v>
      </c>
      <c r="D757" s="106"/>
      <c r="E757" s="106" t="s">
        <v>540</v>
      </c>
      <c r="F757" s="106"/>
      <c r="G757" s="106"/>
      <c r="H757" s="106" t="s">
        <v>465</v>
      </c>
      <c r="I757" s="106" t="s">
        <v>3325</v>
      </c>
      <c r="J757" s="106" t="s">
        <v>3711</v>
      </c>
      <c r="K757" s="106"/>
      <c r="L757" s="106"/>
      <c r="M757" s="106">
        <v>22664</v>
      </c>
      <c r="N757" s="106" t="s">
        <v>263</v>
      </c>
      <c r="O757" s="106">
        <v>7704.8459999999995</v>
      </c>
      <c r="P757" s="107">
        <v>729.3</v>
      </c>
      <c r="Q757" s="107">
        <v>5619144.1900000004</v>
      </c>
      <c r="R757" s="106">
        <v>0</v>
      </c>
      <c r="S757" s="107">
        <v>0</v>
      </c>
      <c r="T757" s="107">
        <v>0</v>
      </c>
      <c r="U757" s="106" t="s">
        <v>749</v>
      </c>
      <c r="V757" s="106" t="s">
        <v>7</v>
      </c>
      <c r="W757" s="106" t="s">
        <v>64</v>
      </c>
      <c r="X757" s="108">
        <v>1854</v>
      </c>
      <c r="Y757" s="108">
        <v>14284784.483999999</v>
      </c>
      <c r="Z757" s="108">
        <v>8665640.2961999997</v>
      </c>
      <c r="AA757" s="109"/>
      <c r="AB757" s="109">
        <v>2130</v>
      </c>
      <c r="AC757" s="109"/>
      <c r="AD757" s="109"/>
      <c r="AE757" s="110" t="s">
        <v>510</v>
      </c>
      <c r="AF757" s="109"/>
      <c r="AG757" s="138">
        <v>37419</v>
      </c>
      <c r="AH757" s="138">
        <v>37768</v>
      </c>
      <c r="AI757" s="138">
        <v>37873</v>
      </c>
      <c r="AJ757" s="109">
        <v>5334969</v>
      </c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</row>
    <row r="758" spans="1:51" ht="25.5" x14ac:dyDescent="0.25">
      <c r="A758" s="106">
        <v>976</v>
      </c>
      <c r="B758" s="106" t="s">
        <v>1459</v>
      </c>
      <c r="C758" s="106" t="s">
        <v>263</v>
      </c>
      <c r="D758" s="106"/>
      <c r="E758" s="106" t="s">
        <v>540</v>
      </c>
      <c r="F758" s="106"/>
      <c r="G758" s="106"/>
      <c r="H758" s="106" t="s">
        <v>465</v>
      </c>
      <c r="I758" s="106" t="s">
        <v>3327</v>
      </c>
      <c r="J758" s="106" t="s">
        <v>3538</v>
      </c>
      <c r="K758" s="106"/>
      <c r="L758" s="106"/>
      <c r="M758" s="106">
        <v>22664</v>
      </c>
      <c r="N758" s="106" t="s">
        <v>263</v>
      </c>
      <c r="O758" s="106">
        <v>455.447</v>
      </c>
      <c r="P758" s="107">
        <v>729.3</v>
      </c>
      <c r="Q758" s="107">
        <v>332157.5</v>
      </c>
      <c r="R758" s="106">
        <v>0</v>
      </c>
      <c r="S758" s="107">
        <v>0</v>
      </c>
      <c r="T758" s="107">
        <v>0</v>
      </c>
      <c r="U758" s="106" t="s">
        <v>797</v>
      </c>
      <c r="V758" s="106" t="s">
        <v>7</v>
      </c>
      <c r="W758" s="106" t="s">
        <v>67</v>
      </c>
      <c r="X758" s="108">
        <v>1854</v>
      </c>
      <c r="Y758" s="108">
        <v>844398.73800000001</v>
      </c>
      <c r="Z758" s="108">
        <v>512241.24090000003</v>
      </c>
      <c r="AA758" s="109"/>
      <c r="AB758" s="109">
        <v>2130</v>
      </c>
      <c r="AC758" s="109"/>
      <c r="AD758" s="109"/>
      <c r="AE758" s="110" t="s">
        <v>516</v>
      </c>
      <c r="AF758" s="109"/>
      <c r="AG758" s="138">
        <v>37419</v>
      </c>
      <c r="AH758" s="138">
        <v>37768</v>
      </c>
      <c r="AI758" s="138">
        <v>37873</v>
      </c>
      <c r="AJ758" s="109">
        <v>5334969</v>
      </c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</row>
    <row r="759" spans="1:51" ht="25.5" x14ac:dyDescent="0.25">
      <c r="A759" s="106">
        <v>977</v>
      </c>
      <c r="B759" s="106" t="s">
        <v>1460</v>
      </c>
      <c r="C759" s="106" t="s">
        <v>263</v>
      </c>
      <c r="D759" s="106"/>
      <c r="E759" s="106" t="s">
        <v>540</v>
      </c>
      <c r="F759" s="106"/>
      <c r="G759" s="106"/>
      <c r="H759" s="106" t="s">
        <v>465</v>
      </c>
      <c r="I759" s="106" t="s">
        <v>3327</v>
      </c>
      <c r="J759" s="106" t="s">
        <v>3538</v>
      </c>
      <c r="K759" s="106"/>
      <c r="L759" s="106"/>
      <c r="M759" s="106">
        <v>22664</v>
      </c>
      <c r="N759" s="106" t="s">
        <v>263</v>
      </c>
      <c r="O759" s="106">
        <v>181.48099999999999</v>
      </c>
      <c r="P759" s="107">
        <v>729.3</v>
      </c>
      <c r="Q759" s="107">
        <v>132354.09</v>
      </c>
      <c r="R759" s="106">
        <v>0</v>
      </c>
      <c r="S759" s="107">
        <v>0</v>
      </c>
      <c r="T759" s="107">
        <v>0</v>
      </c>
      <c r="U759" s="106" t="s">
        <v>797</v>
      </c>
      <c r="V759" s="106" t="s">
        <v>7</v>
      </c>
      <c r="W759" s="106" t="s">
        <v>67</v>
      </c>
      <c r="X759" s="108">
        <v>1854</v>
      </c>
      <c r="Y759" s="108">
        <v>336465.77399999998</v>
      </c>
      <c r="Z759" s="108">
        <v>204111.6807</v>
      </c>
      <c r="AA759" s="109"/>
      <c r="AB759" s="109">
        <v>2130</v>
      </c>
      <c r="AC759" s="109"/>
      <c r="AD759" s="109"/>
      <c r="AE759" s="110" t="s">
        <v>516</v>
      </c>
      <c r="AF759" s="109"/>
      <c r="AG759" s="138">
        <v>37419</v>
      </c>
      <c r="AH759" s="138">
        <v>37768</v>
      </c>
      <c r="AI759" s="138">
        <v>37873</v>
      </c>
      <c r="AJ759" s="109">
        <v>5334969</v>
      </c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</row>
    <row r="760" spans="1:51" ht="25.5" x14ac:dyDescent="0.25">
      <c r="A760" s="106">
        <v>978</v>
      </c>
      <c r="B760" s="106" t="s">
        <v>1461</v>
      </c>
      <c r="C760" s="106" t="s">
        <v>263</v>
      </c>
      <c r="D760" s="106"/>
      <c r="E760" s="106" t="s">
        <v>540</v>
      </c>
      <c r="F760" s="106"/>
      <c r="G760" s="106"/>
      <c r="H760" s="106" t="s">
        <v>465</v>
      </c>
      <c r="I760" s="106" t="s">
        <v>3327</v>
      </c>
      <c r="J760" s="106" t="s">
        <v>3538</v>
      </c>
      <c r="K760" s="106"/>
      <c r="L760" s="106"/>
      <c r="M760" s="106">
        <v>22664</v>
      </c>
      <c r="N760" s="106" t="s">
        <v>263</v>
      </c>
      <c r="O760" s="106">
        <v>1214.902</v>
      </c>
      <c r="P760" s="107">
        <v>729.3</v>
      </c>
      <c r="Q760" s="107">
        <v>886028.03</v>
      </c>
      <c r="R760" s="106">
        <v>0</v>
      </c>
      <c r="S760" s="107">
        <v>0</v>
      </c>
      <c r="T760" s="107">
        <v>0</v>
      </c>
      <c r="U760" s="106" t="s">
        <v>797</v>
      </c>
      <c r="V760" s="106" t="s">
        <v>7</v>
      </c>
      <c r="W760" s="106" t="s">
        <v>67</v>
      </c>
      <c r="X760" s="108">
        <v>1854</v>
      </c>
      <c r="Y760" s="108">
        <v>2252428.3080000002</v>
      </c>
      <c r="Z760" s="108">
        <v>1366400.2794000003</v>
      </c>
      <c r="AA760" s="109"/>
      <c r="AB760" s="109">
        <v>2130</v>
      </c>
      <c r="AC760" s="109"/>
      <c r="AD760" s="109"/>
      <c r="AE760" s="110" t="s">
        <v>516</v>
      </c>
      <c r="AF760" s="109"/>
      <c r="AG760" s="138">
        <v>37419</v>
      </c>
      <c r="AH760" s="138">
        <v>37768</v>
      </c>
      <c r="AI760" s="138">
        <v>37873</v>
      </c>
      <c r="AJ760" s="109">
        <v>5334969</v>
      </c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</row>
    <row r="761" spans="1:51" ht="25.5" x14ac:dyDescent="0.25">
      <c r="A761" s="106">
        <v>979</v>
      </c>
      <c r="B761" s="106" t="s">
        <v>1462</v>
      </c>
      <c r="C761" s="106" t="s">
        <v>263</v>
      </c>
      <c r="D761" s="106"/>
      <c r="E761" s="106" t="s">
        <v>540</v>
      </c>
      <c r="F761" s="106"/>
      <c r="G761" s="106"/>
      <c r="H761" s="106" t="s">
        <v>465</v>
      </c>
      <c r="I761" s="106" t="s">
        <v>3327</v>
      </c>
      <c r="J761" s="106" t="s">
        <v>3538</v>
      </c>
      <c r="K761" s="106"/>
      <c r="L761" s="106"/>
      <c r="M761" s="106">
        <v>22664</v>
      </c>
      <c r="N761" s="106" t="s">
        <v>263</v>
      </c>
      <c r="O761" s="106">
        <v>278.17700000000002</v>
      </c>
      <c r="P761" s="107">
        <v>729.3</v>
      </c>
      <c r="Q761" s="107">
        <v>202874.49</v>
      </c>
      <c r="R761" s="106">
        <v>0</v>
      </c>
      <c r="S761" s="107">
        <v>0</v>
      </c>
      <c r="T761" s="107">
        <v>0</v>
      </c>
      <c r="U761" s="106" t="s">
        <v>797</v>
      </c>
      <c r="V761" s="106" t="s">
        <v>7</v>
      </c>
      <c r="W761" s="106" t="s">
        <v>67</v>
      </c>
      <c r="X761" s="108">
        <v>1854</v>
      </c>
      <c r="Y761" s="108">
        <v>515740.15800000005</v>
      </c>
      <c r="Z761" s="108">
        <v>312865.67190000007</v>
      </c>
      <c r="AA761" s="109"/>
      <c r="AB761" s="109">
        <v>2130</v>
      </c>
      <c r="AC761" s="109"/>
      <c r="AD761" s="109"/>
      <c r="AE761" s="110" t="s">
        <v>516</v>
      </c>
      <c r="AF761" s="109"/>
      <c r="AG761" s="138">
        <v>37419</v>
      </c>
      <c r="AH761" s="138">
        <v>37768</v>
      </c>
      <c r="AI761" s="138">
        <v>37873</v>
      </c>
      <c r="AJ761" s="109">
        <v>5334969</v>
      </c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</row>
    <row r="762" spans="1:51" ht="25.5" x14ac:dyDescent="0.25">
      <c r="A762" s="106">
        <v>980</v>
      </c>
      <c r="B762" s="106" t="s">
        <v>1463</v>
      </c>
      <c r="C762" s="106" t="s">
        <v>263</v>
      </c>
      <c r="D762" s="106"/>
      <c r="E762" s="106" t="s">
        <v>540</v>
      </c>
      <c r="F762" s="106"/>
      <c r="G762" s="106"/>
      <c r="H762" s="106" t="s">
        <v>465</v>
      </c>
      <c r="I762" s="106" t="s">
        <v>3327</v>
      </c>
      <c r="J762" s="106" t="s">
        <v>3538</v>
      </c>
      <c r="K762" s="106"/>
      <c r="L762" s="106"/>
      <c r="M762" s="106">
        <v>22664</v>
      </c>
      <c r="N762" s="106" t="s">
        <v>263</v>
      </c>
      <c r="O762" s="106">
        <v>318.21100000000001</v>
      </c>
      <c r="P762" s="107">
        <v>729.3</v>
      </c>
      <c r="Q762" s="107">
        <v>232071.28</v>
      </c>
      <c r="R762" s="106">
        <v>0</v>
      </c>
      <c r="S762" s="107">
        <v>0</v>
      </c>
      <c r="T762" s="107">
        <v>0</v>
      </c>
      <c r="U762" s="106" t="s">
        <v>797</v>
      </c>
      <c r="V762" s="106" t="s">
        <v>7</v>
      </c>
      <c r="W762" s="106" t="s">
        <v>67</v>
      </c>
      <c r="X762" s="108">
        <v>1854</v>
      </c>
      <c r="Y762" s="108">
        <v>589963.19400000002</v>
      </c>
      <c r="Z762" s="108">
        <v>357891.91170000006</v>
      </c>
      <c r="AA762" s="109"/>
      <c r="AB762" s="109">
        <v>2130</v>
      </c>
      <c r="AC762" s="109"/>
      <c r="AD762" s="109"/>
      <c r="AE762" s="110" t="s">
        <v>516</v>
      </c>
      <c r="AF762" s="109"/>
      <c r="AG762" s="138">
        <v>37419</v>
      </c>
      <c r="AH762" s="138">
        <v>37768</v>
      </c>
      <c r="AI762" s="138">
        <v>37873</v>
      </c>
      <c r="AJ762" s="109">
        <v>5334969</v>
      </c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</row>
    <row r="763" spans="1:51" ht="25.5" x14ac:dyDescent="0.25">
      <c r="A763" s="106">
        <v>981</v>
      </c>
      <c r="B763" s="106" t="s">
        <v>1055</v>
      </c>
      <c r="C763" s="106" t="s">
        <v>263</v>
      </c>
      <c r="D763" s="106"/>
      <c r="E763" s="106" t="s">
        <v>540</v>
      </c>
      <c r="F763" s="106"/>
      <c r="G763" s="106"/>
      <c r="H763" s="106" t="s">
        <v>465</v>
      </c>
      <c r="I763" s="106" t="s">
        <v>3327</v>
      </c>
      <c r="J763" s="106" t="s">
        <v>3538</v>
      </c>
      <c r="K763" s="106"/>
      <c r="L763" s="106"/>
      <c r="M763" s="106">
        <v>22664</v>
      </c>
      <c r="N763" s="106" t="s">
        <v>263</v>
      </c>
      <c r="O763" s="106">
        <v>47128.434999999998</v>
      </c>
      <c r="P763" s="107">
        <v>729.3</v>
      </c>
      <c r="Q763" s="107">
        <v>34370767.649999999</v>
      </c>
      <c r="R763" s="106">
        <v>0</v>
      </c>
      <c r="S763" s="107">
        <v>0</v>
      </c>
      <c r="T763" s="107">
        <v>0</v>
      </c>
      <c r="U763" s="106" t="s">
        <v>743</v>
      </c>
      <c r="V763" s="106" t="s">
        <v>7</v>
      </c>
      <c r="W763" s="106" t="s">
        <v>63</v>
      </c>
      <c r="X763" s="108"/>
      <c r="Y763" s="108">
        <v>0</v>
      </c>
      <c r="Z763" s="108"/>
      <c r="AA763" s="109" t="s">
        <v>4435</v>
      </c>
      <c r="AB763" s="109">
        <v>2130</v>
      </c>
      <c r="AC763" s="109"/>
      <c r="AD763" s="109"/>
      <c r="AE763" s="110" t="s">
        <v>4436</v>
      </c>
      <c r="AF763" s="109"/>
      <c r="AG763" s="138">
        <v>37419</v>
      </c>
      <c r="AH763" s="138">
        <v>37768</v>
      </c>
      <c r="AI763" s="138">
        <v>37873</v>
      </c>
      <c r="AJ763" s="109">
        <v>5360089</v>
      </c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</row>
    <row r="764" spans="1:51" x14ac:dyDescent="0.25">
      <c r="A764" s="106">
        <v>982</v>
      </c>
      <c r="B764" s="106" t="s">
        <v>1464</v>
      </c>
      <c r="C764" s="106" t="s">
        <v>264</v>
      </c>
      <c r="D764" s="106"/>
      <c r="E764" s="106" t="s">
        <v>540</v>
      </c>
      <c r="F764" s="106"/>
      <c r="G764" s="106"/>
      <c r="H764" s="106" t="s">
        <v>465</v>
      </c>
      <c r="I764" s="106" t="s">
        <v>3331</v>
      </c>
      <c r="J764" s="106" t="s">
        <v>3692</v>
      </c>
      <c r="K764" s="106"/>
      <c r="L764" s="106"/>
      <c r="M764" s="106">
        <v>22643</v>
      </c>
      <c r="N764" s="106" t="s">
        <v>3729</v>
      </c>
      <c r="O764" s="106">
        <v>774.86</v>
      </c>
      <c r="P764" s="107">
        <v>729.3</v>
      </c>
      <c r="Q764" s="107">
        <v>565105.4</v>
      </c>
      <c r="R764" s="106">
        <v>0</v>
      </c>
      <c r="S764" s="107">
        <v>0</v>
      </c>
      <c r="T764" s="107">
        <v>0</v>
      </c>
      <c r="U764" s="106" t="s">
        <v>741</v>
      </c>
      <c r="V764" s="106" t="s">
        <v>7</v>
      </c>
      <c r="W764" s="106" t="s">
        <v>62</v>
      </c>
      <c r="X764" s="108">
        <v>1854</v>
      </c>
      <c r="Y764" s="108">
        <v>1436590.44</v>
      </c>
      <c r="Z764" s="108">
        <v>871485.04200000002</v>
      </c>
      <c r="AA764" s="109"/>
      <c r="AB764" s="109">
        <v>2132</v>
      </c>
      <c r="AC764" s="109"/>
      <c r="AD764" s="109"/>
      <c r="AE764" s="110" t="s">
        <v>473</v>
      </c>
      <c r="AF764" s="109" t="s">
        <v>4682</v>
      </c>
      <c r="AG764" s="138">
        <v>37666</v>
      </c>
      <c r="AH764" s="138">
        <v>37659</v>
      </c>
      <c r="AI764" s="138">
        <v>37875</v>
      </c>
      <c r="AJ764" s="109">
        <v>5335193</v>
      </c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</row>
    <row r="765" spans="1:51" x14ac:dyDescent="0.25">
      <c r="A765" s="106">
        <v>983</v>
      </c>
      <c r="B765" s="106" t="s">
        <v>1465</v>
      </c>
      <c r="C765" s="106" t="s">
        <v>264</v>
      </c>
      <c r="D765" s="106"/>
      <c r="E765" s="106" t="s">
        <v>540</v>
      </c>
      <c r="F765" s="106"/>
      <c r="G765" s="106"/>
      <c r="H765" s="106" t="s">
        <v>465</v>
      </c>
      <c r="I765" s="106" t="s">
        <v>3331</v>
      </c>
      <c r="J765" s="106" t="s">
        <v>3692</v>
      </c>
      <c r="K765" s="106"/>
      <c r="L765" s="106"/>
      <c r="M765" s="106">
        <v>22643</v>
      </c>
      <c r="N765" s="106" t="s">
        <v>3729</v>
      </c>
      <c r="O765" s="106">
        <v>348.79</v>
      </c>
      <c r="P765" s="107">
        <v>729.3</v>
      </c>
      <c r="Q765" s="107">
        <v>254372.55</v>
      </c>
      <c r="R765" s="106">
        <v>0</v>
      </c>
      <c r="S765" s="107">
        <v>0</v>
      </c>
      <c r="T765" s="107">
        <v>0</v>
      </c>
      <c r="U765" s="106" t="s">
        <v>741</v>
      </c>
      <c r="V765" s="106" t="s">
        <v>7</v>
      </c>
      <c r="W765" s="106" t="s">
        <v>62</v>
      </c>
      <c r="X765" s="108">
        <v>1854</v>
      </c>
      <c r="Y765" s="108">
        <v>646656.66</v>
      </c>
      <c r="Z765" s="108">
        <v>392284.11300000001</v>
      </c>
      <c r="AA765" s="109"/>
      <c r="AB765" s="109">
        <v>2132</v>
      </c>
      <c r="AC765" s="109"/>
      <c r="AD765" s="109"/>
      <c r="AE765" s="110" t="s">
        <v>473</v>
      </c>
      <c r="AF765" s="109" t="s">
        <v>4683</v>
      </c>
      <c r="AG765" s="138">
        <v>37666</v>
      </c>
      <c r="AH765" s="138">
        <v>37659</v>
      </c>
      <c r="AI765" s="138">
        <v>37875</v>
      </c>
      <c r="AJ765" s="109">
        <v>5335193</v>
      </c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</row>
    <row r="766" spans="1:51" x14ac:dyDescent="0.25">
      <c r="A766" s="106">
        <v>984</v>
      </c>
      <c r="B766" s="106" t="s">
        <v>1466</v>
      </c>
      <c r="C766" s="106" t="s">
        <v>264</v>
      </c>
      <c r="D766" s="106"/>
      <c r="E766" s="106" t="s">
        <v>540</v>
      </c>
      <c r="F766" s="106"/>
      <c r="G766" s="106"/>
      <c r="H766" s="106" t="s">
        <v>465</v>
      </c>
      <c r="I766" s="106" t="s">
        <v>3331</v>
      </c>
      <c r="J766" s="106" t="s">
        <v>3692</v>
      </c>
      <c r="K766" s="106"/>
      <c r="L766" s="106"/>
      <c r="M766" s="106">
        <v>22643</v>
      </c>
      <c r="N766" s="106" t="s">
        <v>3729</v>
      </c>
      <c r="O766" s="106">
        <v>378.67</v>
      </c>
      <c r="P766" s="107">
        <v>729.3</v>
      </c>
      <c r="Q766" s="107">
        <v>276164.03000000003</v>
      </c>
      <c r="R766" s="106">
        <v>0</v>
      </c>
      <c r="S766" s="107">
        <v>0</v>
      </c>
      <c r="T766" s="107">
        <v>0</v>
      </c>
      <c r="U766" s="106" t="s">
        <v>741</v>
      </c>
      <c r="V766" s="106" t="s">
        <v>7</v>
      </c>
      <c r="W766" s="106" t="s">
        <v>62</v>
      </c>
      <c r="X766" s="108">
        <v>1854</v>
      </c>
      <c r="Y766" s="108">
        <v>702054.18</v>
      </c>
      <c r="Z766" s="108">
        <v>425890.14900000003</v>
      </c>
      <c r="AA766" s="109"/>
      <c r="AB766" s="109">
        <v>2132</v>
      </c>
      <c r="AC766" s="109"/>
      <c r="AD766" s="109"/>
      <c r="AE766" s="110" t="s">
        <v>473</v>
      </c>
      <c r="AF766" s="109" t="s">
        <v>4683</v>
      </c>
      <c r="AG766" s="138">
        <v>37666</v>
      </c>
      <c r="AH766" s="138">
        <v>37659</v>
      </c>
      <c r="AI766" s="138">
        <v>37875</v>
      </c>
      <c r="AJ766" s="109">
        <v>5335193</v>
      </c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</row>
    <row r="767" spans="1:51" x14ac:dyDescent="0.25">
      <c r="A767" s="106">
        <v>985</v>
      </c>
      <c r="B767" s="106" t="s">
        <v>1467</v>
      </c>
      <c r="C767" s="106" t="s">
        <v>264</v>
      </c>
      <c r="D767" s="106"/>
      <c r="E767" s="106" t="s">
        <v>540</v>
      </c>
      <c r="F767" s="106"/>
      <c r="G767" s="106"/>
      <c r="H767" s="106" t="s">
        <v>465</v>
      </c>
      <c r="I767" s="106" t="s">
        <v>3331</v>
      </c>
      <c r="J767" s="106" t="s">
        <v>3692</v>
      </c>
      <c r="K767" s="106"/>
      <c r="L767" s="106"/>
      <c r="M767" s="106">
        <v>22643</v>
      </c>
      <c r="N767" s="106" t="s">
        <v>3729</v>
      </c>
      <c r="O767" s="106">
        <v>444.41</v>
      </c>
      <c r="P767" s="107">
        <v>729.3</v>
      </c>
      <c r="Q767" s="107">
        <v>324108.21000000002</v>
      </c>
      <c r="R767" s="106">
        <v>0</v>
      </c>
      <c r="S767" s="107">
        <v>0</v>
      </c>
      <c r="T767" s="107">
        <v>0</v>
      </c>
      <c r="U767" s="106" t="s">
        <v>741</v>
      </c>
      <c r="V767" s="106" t="s">
        <v>7</v>
      </c>
      <c r="W767" s="106" t="s">
        <v>62</v>
      </c>
      <c r="X767" s="108">
        <v>1854</v>
      </c>
      <c r="Y767" s="108">
        <v>823936.14</v>
      </c>
      <c r="Z767" s="108">
        <v>499827.92700000003</v>
      </c>
      <c r="AA767" s="109"/>
      <c r="AB767" s="109">
        <v>2132</v>
      </c>
      <c r="AC767" s="109"/>
      <c r="AD767" s="109"/>
      <c r="AE767" s="110" t="s">
        <v>473</v>
      </c>
      <c r="AF767" s="109" t="s">
        <v>4683</v>
      </c>
      <c r="AG767" s="138">
        <v>37666</v>
      </c>
      <c r="AH767" s="138">
        <v>37659</v>
      </c>
      <c r="AI767" s="138">
        <v>37875</v>
      </c>
      <c r="AJ767" s="109">
        <v>5335193</v>
      </c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</row>
    <row r="768" spans="1:51" x14ac:dyDescent="0.25">
      <c r="A768" s="106">
        <v>986</v>
      </c>
      <c r="B768" s="106" t="s">
        <v>1468</v>
      </c>
      <c r="C768" s="106" t="s">
        <v>264</v>
      </c>
      <c r="D768" s="106"/>
      <c r="E768" s="106" t="s">
        <v>540</v>
      </c>
      <c r="F768" s="106"/>
      <c r="G768" s="106"/>
      <c r="H768" s="106" t="s">
        <v>465</v>
      </c>
      <c r="I768" s="106" t="s">
        <v>3331</v>
      </c>
      <c r="J768" s="106" t="s">
        <v>3692</v>
      </c>
      <c r="K768" s="106">
        <v>9323</v>
      </c>
      <c r="L768" s="106"/>
      <c r="M768" s="106">
        <v>22643</v>
      </c>
      <c r="N768" s="106" t="s">
        <v>3729</v>
      </c>
      <c r="O768" s="106">
        <v>216</v>
      </c>
      <c r="P768" s="107">
        <v>729.3</v>
      </c>
      <c r="Q768" s="107">
        <v>157528.79999999999</v>
      </c>
      <c r="R768" s="106">
        <v>0</v>
      </c>
      <c r="S768" s="107">
        <v>0</v>
      </c>
      <c r="T768" s="107">
        <v>0</v>
      </c>
      <c r="U768" s="106" t="s">
        <v>741</v>
      </c>
      <c r="V768" s="106" t="s">
        <v>7</v>
      </c>
      <c r="W768" s="106" t="s">
        <v>62</v>
      </c>
      <c r="X768" s="108">
        <v>1854</v>
      </c>
      <c r="Y768" s="108">
        <v>400464</v>
      </c>
      <c r="Z768" s="108">
        <v>242935.2</v>
      </c>
      <c r="AA768" s="109"/>
      <c r="AB768" s="109">
        <v>2132</v>
      </c>
      <c r="AC768" s="109"/>
      <c r="AD768" s="109"/>
      <c r="AE768" s="110" t="s">
        <v>473</v>
      </c>
      <c r="AF768" s="109" t="s">
        <v>4684</v>
      </c>
      <c r="AG768" s="138">
        <v>37666</v>
      </c>
      <c r="AH768" s="138">
        <v>37659</v>
      </c>
      <c r="AI768" s="138">
        <v>37875</v>
      </c>
      <c r="AJ768" s="109">
        <v>5335193</v>
      </c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</row>
    <row r="769" spans="1:51" x14ac:dyDescent="0.25">
      <c r="A769" s="106">
        <v>987</v>
      </c>
      <c r="B769" s="106" t="s">
        <v>1469</v>
      </c>
      <c r="C769" s="106" t="s">
        <v>264</v>
      </c>
      <c r="D769" s="106"/>
      <c r="E769" s="106" t="s">
        <v>540</v>
      </c>
      <c r="F769" s="106"/>
      <c r="G769" s="106"/>
      <c r="H769" s="106" t="s">
        <v>465</v>
      </c>
      <c r="I769" s="106" t="s">
        <v>3331</v>
      </c>
      <c r="J769" s="106" t="s">
        <v>3692</v>
      </c>
      <c r="K769" s="106"/>
      <c r="L769" s="106"/>
      <c r="M769" s="106">
        <v>22643</v>
      </c>
      <c r="N769" s="106" t="s">
        <v>3729</v>
      </c>
      <c r="O769" s="106">
        <v>175.64</v>
      </c>
      <c r="P769" s="107">
        <v>729.3</v>
      </c>
      <c r="Q769" s="107">
        <v>128094.25</v>
      </c>
      <c r="R769" s="106">
        <v>0</v>
      </c>
      <c r="S769" s="107">
        <v>0</v>
      </c>
      <c r="T769" s="107">
        <v>0</v>
      </c>
      <c r="U769" s="106" t="s">
        <v>741</v>
      </c>
      <c r="V769" s="106" t="s">
        <v>7</v>
      </c>
      <c r="W769" s="106" t="s">
        <v>62</v>
      </c>
      <c r="X769" s="108">
        <v>1854</v>
      </c>
      <c r="Y769" s="108">
        <v>325636.56</v>
      </c>
      <c r="Z769" s="108">
        <v>197542.30800000002</v>
      </c>
      <c r="AA769" s="109"/>
      <c r="AB769" s="109">
        <v>2132</v>
      </c>
      <c r="AC769" s="109"/>
      <c r="AD769" s="109"/>
      <c r="AE769" s="110" t="s">
        <v>473</v>
      </c>
      <c r="AF769" s="109" t="s">
        <v>4685</v>
      </c>
      <c r="AG769" s="138">
        <v>37666</v>
      </c>
      <c r="AH769" s="138">
        <v>37659</v>
      </c>
      <c r="AI769" s="138">
        <v>37875</v>
      </c>
      <c r="AJ769" s="109">
        <v>5335193</v>
      </c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</row>
    <row r="770" spans="1:51" x14ac:dyDescent="0.25">
      <c r="A770" s="106">
        <v>988</v>
      </c>
      <c r="B770" s="106" t="s">
        <v>1470</v>
      </c>
      <c r="C770" s="106" t="s">
        <v>264</v>
      </c>
      <c r="D770" s="106"/>
      <c r="E770" s="106" t="s">
        <v>540</v>
      </c>
      <c r="F770" s="106"/>
      <c r="G770" s="106"/>
      <c r="H770" s="106" t="s">
        <v>465</v>
      </c>
      <c r="I770" s="106"/>
      <c r="J770" s="106"/>
      <c r="K770" s="106"/>
      <c r="L770" s="106"/>
      <c r="M770" s="106">
        <v>22643</v>
      </c>
      <c r="N770" s="106" t="s">
        <v>3729</v>
      </c>
      <c r="O770" s="106">
        <v>6876.61</v>
      </c>
      <c r="P770" s="107">
        <v>729.3</v>
      </c>
      <c r="Q770" s="107">
        <v>5015111.67</v>
      </c>
      <c r="R770" s="106">
        <v>0</v>
      </c>
      <c r="S770" s="107">
        <v>0</v>
      </c>
      <c r="T770" s="107">
        <v>0</v>
      </c>
      <c r="U770" s="106" t="s">
        <v>743</v>
      </c>
      <c r="V770" s="106" t="s">
        <v>7</v>
      </c>
      <c r="W770" s="106" t="s">
        <v>63</v>
      </c>
      <c r="X770" s="108"/>
      <c r="Y770" s="108">
        <v>0</v>
      </c>
      <c r="Z770" s="108"/>
      <c r="AA770" s="109" t="s">
        <v>4435</v>
      </c>
      <c r="AB770" s="109">
        <v>2132</v>
      </c>
      <c r="AC770" s="109"/>
      <c r="AD770" s="109"/>
      <c r="AE770" s="110" t="s">
        <v>4436</v>
      </c>
      <c r="AF770" s="109"/>
      <c r="AG770" s="138">
        <v>37666</v>
      </c>
      <c r="AH770" s="138">
        <v>37659</v>
      </c>
      <c r="AI770" s="138">
        <v>37875</v>
      </c>
      <c r="AJ770" s="109">
        <v>5373974</v>
      </c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</row>
    <row r="771" spans="1:51" x14ac:dyDescent="0.25">
      <c r="A771" s="106">
        <v>989</v>
      </c>
      <c r="B771" s="106" t="s">
        <v>1471</v>
      </c>
      <c r="C771" s="106" t="s">
        <v>265</v>
      </c>
      <c r="D771" s="106"/>
      <c r="E771" s="106" t="s">
        <v>540</v>
      </c>
      <c r="F771" s="106"/>
      <c r="G771" s="106"/>
      <c r="H771" s="106" t="s">
        <v>466</v>
      </c>
      <c r="I771" s="106" t="s">
        <v>3324</v>
      </c>
      <c r="J771" s="106" t="s">
        <v>3730</v>
      </c>
      <c r="K771" s="106"/>
      <c r="L771" s="106"/>
      <c r="M771" s="106">
        <v>22254</v>
      </c>
      <c r="N771" s="106" t="s">
        <v>3731</v>
      </c>
      <c r="O771" s="106">
        <v>5155.2690000000002</v>
      </c>
      <c r="P771" s="107">
        <v>859.1</v>
      </c>
      <c r="Q771" s="107">
        <v>4428891.5999999996</v>
      </c>
      <c r="R771" s="106">
        <v>0</v>
      </c>
      <c r="S771" s="107">
        <v>0</v>
      </c>
      <c r="T771" s="107">
        <v>0</v>
      </c>
      <c r="U771" s="106" t="s">
        <v>739</v>
      </c>
      <c r="V771" s="106" t="s">
        <v>7</v>
      </c>
      <c r="W771" s="106" t="s">
        <v>61</v>
      </c>
      <c r="X771" s="108">
        <v>1709</v>
      </c>
      <c r="Y771" s="108">
        <v>8810354.7210000008</v>
      </c>
      <c r="Z771" s="108">
        <v>4381463.1231000004</v>
      </c>
      <c r="AA771" s="109"/>
      <c r="AB771" s="109">
        <v>6157</v>
      </c>
      <c r="AC771" s="109"/>
      <c r="AD771" s="109"/>
      <c r="AE771" s="110" t="s">
        <v>507</v>
      </c>
      <c r="AF771" s="109"/>
      <c r="AG771" s="138">
        <v>37690</v>
      </c>
      <c r="AH771" s="138">
        <v>37925</v>
      </c>
      <c r="AI771" s="138">
        <v>37876</v>
      </c>
      <c r="AJ771" s="109">
        <v>5347321</v>
      </c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</row>
    <row r="772" spans="1:51" x14ac:dyDescent="0.25">
      <c r="A772" s="106">
        <v>990</v>
      </c>
      <c r="B772" s="106" t="s">
        <v>1472</v>
      </c>
      <c r="C772" s="106" t="s">
        <v>265</v>
      </c>
      <c r="D772" s="106"/>
      <c r="E772" s="106" t="s">
        <v>540</v>
      </c>
      <c r="F772" s="106"/>
      <c r="G772" s="106"/>
      <c r="H772" s="106" t="s">
        <v>466</v>
      </c>
      <c r="I772" s="106" t="s">
        <v>3324</v>
      </c>
      <c r="J772" s="106" t="s">
        <v>3552</v>
      </c>
      <c r="K772" s="106">
        <v>26320</v>
      </c>
      <c r="L772" s="106"/>
      <c r="M772" s="106">
        <v>22254</v>
      </c>
      <c r="N772" s="106" t="s">
        <v>3731</v>
      </c>
      <c r="O772" s="106">
        <v>2301.288</v>
      </c>
      <c r="P772" s="107">
        <v>859.1</v>
      </c>
      <c r="Q772" s="107">
        <v>1977036.52</v>
      </c>
      <c r="R772" s="106">
        <v>0</v>
      </c>
      <c r="S772" s="107">
        <v>0</v>
      </c>
      <c r="T772" s="107">
        <v>0</v>
      </c>
      <c r="U772" s="106" t="s">
        <v>739</v>
      </c>
      <c r="V772" s="106" t="s">
        <v>7</v>
      </c>
      <c r="W772" s="106" t="s">
        <v>61</v>
      </c>
      <c r="X772" s="108">
        <v>1709</v>
      </c>
      <c r="Y772" s="108">
        <v>3932901.1919999998</v>
      </c>
      <c r="Z772" s="108">
        <v>1955864.6711999997</v>
      </c>
      <c r="AA772" s="109"/>
      <c r="AB772" s="109">
        <v>6157</v>
      </c>
      <c r="AC772" s="109"/>
      <c r="AD772" s="109"/>
      <c r="AE772" s="110" t="s">
        <v>507</v>
      </c>
      <c r="AF772" s="109"/>
      <c r="AG772" s="138">
        <v>38056</v>
      </c>
      <c r="AH772" s="138">
        <v>37925</v>
      </c>
      <c r="AI772" s="138">
        <v>37876</v>
      </c>
      <c r="AJ772" s="109">
        <v>5347321</v>
      </c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</row>
    <row r="773" spans="1:51" x14ac:dyDescent="0.25">
      <c r="A773" s="106">
        <v>991</v>
      </c>
      <c r="B773" s="106" t="s">
        <v>1473</v>
      </c>
      <c r="C773" s="106" t="s">
        <v>265</v>
      </c>
      <c r="D773" s="106"/>
      <c r="E773" s="106" t="s">
        <v>540</v>
      </c>
      <c r="F773" s="106"/>
      <c r="G773" s="106"/>
      <c r="H773" s="106" t="s">
        <v>466</v>
      </c>
      <c r="I773" s="106" t="s">
        <v>3324</v>
      </c>
      <c r="J773" s="106" t="s">
        <v>3730</v>
      </c>
      <c r="K773" s="106"/>
      <c r="L773" s="106"/>
      <c r="M773" s="106">
        <v>22254</v>
      </c>
      <c r="N773" s="106" t="s">
        <v>3731</v>
      </c>
      <c r="O773" s="106">
        <v>1223.8499999999999</v>
      </c>
      <c r="P773" s="107">
        <v>859.1</v>
      </c>
      <c r="Q773" s="107">
        <v>1051409.54</v>
      </c>
      <c r="R773" s="106">
        <v>0</v>
      </c>
      <c r="S773" s="107">
        <v>0</v>
      </c>
      <c r="T773" s="107">
        <v>0</v>
      </c>
      <c r="U773" s="106" t="s">
        <v>767</v>
      </c>
      <c r="V773" s="106" t="s">
        <v>7</v>
      </c>
      <c r="W773" s="106" t="s">
        <v>65</v>
      </c>
      <c r="X773" s="108">
        <v>1709</v>
      </c>
      <c r="Y773" s="108">
        <v>2091559.65</v>
      </c>
      <c r="Z773" s="108">
        <v>1040150.115</v>
      </c>
      <c r="AA773" s="109"/>
      <c r="AB773" s="109">
        <v>6157</v>
      </c>
      <c r="AC773" s="109"/>
      <c r="AD773" s="109"/>
      <c r="AE773" s="110" t="s">
        <v>516</v>
      </c>
      <c r="AF773" s="109"/>
      <c r="AG773" s="138">
        <v>38056</v>
      </c>
      <c r="AH773" s="138">
        <v>37925</v>
      </c>
      <c r="AI773" s="138">
        <v>37876</v>
      </c>
      <c r="AJ773" s="109">
        <v>5347321</v>
      </c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</row>
    <row r="774" spans="1:51" x14ac:dyDescent="0.25">
      <c r="A774" s="106">
        <v>992</v>
      </c>
      <c r="B774" s="106" t="s">
        <v>1474</v>
      </c>
      <c r="C774" s="106" t="s">
        <v>265</v>
      </c>
      <c r="D774" s="106"/>
      <c r="E774" s="106" t="s">
        <v>540</v>
      </c>
      <c r="F774" s="106"/>
      <c r="G774" s="106"/>
      <c r="H774" s="106" t="s">
        <v>466</v>
      </c>
      <c r="I774" s="106" t="s">
        <v>3324</v>
      </c>
      <c r="J774" s="106" t="s">
        <v>3730</v>
      </c>
      <c r="K774" s="106"/>
      <c r="L774" s="106"/>
      <c r="M774" s="106">
        <v>22254</v>
      </c>
      <c r="N774" s="106" t="s">
        <v>3731</v>
      </c>
      <c r="O774" s="106">
        <v>2311.558</v>
      </c>
      <c r="P774" s="107">
        <v>859.1</v>
      </c>
      <c r="Q774" s="107">
        <v>1985859.48</v>
      </c>
      <c r="R774" s="106">
        <v>0</v>
      </c>
      <c r="S774" s="107">
        <v>0</v>
      </c>
      <c r="T774" s="107">
        <v>0</v>
      </c>
      <c r="U774" s="106" t="s">
        <v>767</v>
      </c>
      <c r="V774" s="106" t="s">
        <v>7</v>
      </c>
      <c r="W774" s="106" t="s">
        <v>65</v>
      </c>
      <c r="X774" s="108">
        <v>1709</v>
      </c>
      <c r="Y774" s="108">
        <v>3950452.622</v>
      </c>
      <c r="Z774" s="108">
        <v>1964593.1442</v>
      </c>
      <c r="AA774" s="109"/>
      <c r="AB774" s="109">
        <v>6157</v>
      </c>
      <c r="AC774" s="109"/>
      <c r="AD774" s="109"/>
      <c r="AE774" s="110" t="s">
        <v>516</v>
      </c>
      <c r="AF774" s="109"/>
      <c r="AG774" s="138">
        <v>38056</v>
      </c>
      <c r="AH774" s="138">
        <v>37925</v>
      </c>
      <c r="AI774" s="138">
        <v>37876</v>
      </c>
      <c r="AJ774" s="109">
        <v>5347321</v>
      </c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</row>
    <row r="775" spans="1:51" x14ac:dyDescent="0.25">
      <c r="A775" s="106">
        <v>993</v>
      </c>
      <c r="B775" s="106" t="s">
        <v>1475</v>
      </c>
      <c r="C775" s="106" t="s">
        <v>265</v>
      </c>
      <c r="D775" s="106"/>
      <c r="E775" s="106" t="s">
        <v>540</v>
      </c>
      <c r="F775" s="106"/>
      <c r="G775" s="106"/>
      <c r="H775" s="106" t="s">
        <v>466</v>
      </c>
      <c r="I775" s="106" t="s">
        <v>3324</v>
      </c>
      <c r="J775" s="106" t="s">
        <v>3732</v>
      </c>
      <c r="K775" s="106"/>
      <c r="L775" s="106"/>
      <c r="M775" s="106">
        <v>22254</v>
      </c>
      <c r="N775" s="106" t="s">
        <v>3731</v>
      </c>
      <c r="O775" s="106">
        <v>2900.701</v>
      </c>
      <c r="P775" s="107">
        <v>859.1</v>
      </c>
      <c r="Q775" s="107">
        <v>2491992.23</v>
      </c>
      <c r="R775" s="106">
        <v>0</v>
      </c>
      <c r="S775" s="107">
        <v>0</v>
      </c>
      <c r="T775" s="107">
        <v>0</v>
      </c>
      <c r="U775" s="106" t="s">
        <v>767</v>
      </c>
      <c r="V775" s="106" t="s">
        <v>7</v>
      </c>
      <c r="W775" s="106" t="s">
        <v>65</v>
      </c>
      <c r="X775" s="108">
        <v>1709</v>
      </c>
      <c r="Y775" s="108">
        <v>4957298.0089999996</v>
      </c>
      <c r="Z775" s="108">
        <v>2465305.7798999995</v>
      </c>
      <c r="AA775" s="109"/>
      <c r="AB775" s="109">
        <v>6157</v>
      </c>
      <c r="AC775" s="109"/>
      <c r="AD775" s="109"/>
      <c r="AE775" s="110" t="s">
        <v>516</v>
      </c>
      <c r="AF775" s="109"/>
      <c r="AG775" s="138">
        <v>38056</v>
      </c>
      <c r="AH775" s="138">
        <v>37925</v>
      </c>
      <c r="AI775" s="138">
        <v>37876</v>
      </c>
      <c r="AJ775" s="109">
        <v>5347321</v>
      </c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</row>
    <row r="776" spans="1:51" ht="63.75" x14ac:dyDescent="0.25">
      <c r="A776" s="106">
        <v>995</v>
      </c>
      <c r="B776" s="106" t="s">
        <v>1476</v>
      </c>
      <c r="C776" s="106" t="s">
        <v>265</v>
      </c>
      <c r="D776" s="106"/>
      <c r="E776" s="106" t="s">
        <v>540</v>
      </c>
      <c r="F776" s="106"/>
      <c r="G776" s="106"/>
      <c r="H776" s="106" t="s">
        <v>466</v>
      </c>
      <c r="I776" s="106" t="s">
        <v>3324</v>
      </c>
      <c r="J776" s="106" t="s">
        <v>3733</v>
      </c>
      <c r="K776" s="106"/>
      <c r="L776" s="106"/>
      <c r="M776" s="106">
        <v>22254</v>
      </c>
      <c r="N776" s="106" t="s">
        <v>3731</v>
      </c>
      <c r="O776" s="106">
        <v>210.87299999999999</v>
      </c>
      <c r="P776" s="107">
        <v>859.1</v>
      </c>
      <c r="Q776" s="107">
        <v>181160.99</v>
      </c>
      <c r="R776" s="106">
        <v>0</v>
      </c>
      <c r="S776" s="107">
        <v>0</v>
      </c>
      <c r="T776" s="107">
        <v>0</v>
      </c>
      <c r="U776" s="106" t="s">
        <v>749</v>
      </c>
      <c r="V776" s="106" t="s">
        <v>7</v>
      </c>
      <c r="W776" s="106" t="s">
        <v>64</v>
      </c>
      <c r="X776" s="108"/>
      <c r="Y776" s="108">
        <v>0</v>
      </c>
      <c r="Z776" s="108">
        <v>-181160.99429999999</v>
      </c>
      <c r="AA776" s="109" t="s">
        <v>4503</v>
      </c>
      <c r="AB776" s="109">
        <v>6157</v>
      </c>
      <c r="AC776" s="109" t="s">
        <v>4686</v>
      </c>
      <c r="AD776" s="109" t="s">
        <v>4687</v>
      </c>
      <c r="AE776" s="110" t="s">
        <v>510</v>
      </c>
      <c r="AF776" s="109"/>
      <c r="AG776" s="138">
        <v>38056</v>
      </c>
      <c r="AH776" s="138">
        <v>37925</v>
      </c>
      <c r="AI776" s="138">
        <v>37876</v>
      </c>
      <c r="AJ776" s="109">
        <v>5347321</v>
      </c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</row>
    <row r="777" spans="1:51" ht="63.75" x14ac:dyDescent="0.25">
      <c r="A777" s="106">
        <v>996</v>
      </c>
      <c r="B777" s="106" t="s">
        <v>1477</v>
      </c>
      <c r="C777" s="106" t="s">
        <v>265</v>
      </c>
      <c r="D777" s="106"/>
      <c r="E777" s="106" t="s">
        <v>540</v>
      </c>
      <c r="F777" s="106"/>
      <c r="G777" s="106"/>
      <c r="H777" s="106" t="s">
        <v>466</v>
      </c>
      <c r="I777" s="106" t="s">
        <v>3324</v>
      </c>
      <c r="J777" s="106" t="s">
        <v>3732</v>
      </c>
      <c r="K777" s="106"/>
      <c r="L777" s="106"/>
      <c r="M777" s="106">
        <v>22254</v>
      </c>
      <c r="N777" s="106" t="s">
        <v>3731</v>
      </c>
      <c r="O777" s="106">
        <v>258.31900000000002</v>
      </c>
      <c r="P777" s="107">
        <v>859.1</v>
      </c>
      <c r="Q777" s="107">
        <v>221921.85</v>
      </c>
      <c r="R777" s="106">
        <v>0</v>
      </c>
      <c r="S777" s="107">
        <v>0</v>
      </c>
      <c r="T777" s="107">
        <v>0</v>
      </c>
      <c r="U777" s="106" t="s">
        <v>749</v>
      </c>
      <c r="V777" s="106" t="s">
        <v>7</v>
      </c>
      <c r="W777" s="106" t="s">
        <v>64</v>
      </c>
      <c r="X777" s="108"/>
      <c r="Y777" s="108">
        <v>0</v>
      </c>
      <c r="Z777" s="108">
        <v>-221921.85290000003</v>
      </c>
      <c r="AA777" s="109" t="s">
        <v>4503</v>
      </c>
      <c r="AB777" s="109">
        <v>6157</v>
      </c>
      <c r="AC777" s="109" t="s">
        <v>4686</v>
      </c>
      <c r="AD777" s="109" t="s">
        <v>4687</v>
      </c>
      <c r="AE777" s="110" t="s">
        <v>510</v>
      </c>
      <c r="AF777" s="109"/>
      <c r="AG777" s="138">
        <v>38056</v>
      </c>
      <c r="AH777" s="138">
        <v>37925</v>
      </c>
      <c r="AI777" s="138">
        <v>37876</v>
      </c>
      <c r="AJ777" s="109">
        <v>5347321</v>
      </c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</row>
    <row r="778" spans="1:51" ht="63.75" x14ac:dyDescent="0.25">
      <c r="A778" s="106">
        <v>997</v>
      </c>
      <c r="B778" s="106" t="s">
        <v>1478</v>
      </c>
      <c r="C778" s="106" t="s">
        <v>265</v>
      </c>
      <c r="D778" s="106"/>
      <c r="E778" s="106" t="s">
        <v>540</v>
      </c>
      <c r="F778" s="106"/>
      <c r="G778" s="106"/>
      <c r="H778" s="106" t="s">
        <v>466</v>
      </c>
      <c r="I778" s="106" t="s">
        <v>3324</v>
      </c>
      <c r="J778" s="106" t="s">
        <v>3734</v>
      </c>
      <c r="K778" s="106"/>
      <c r="L778" s="106"/>
      <c r="M778" s="106">
        <v>22254</v>
      </c>
      <c r="N778" s="106" t="s">
        <v>3731</v>
      </c>
      <c r="O778" s="106">
        <v>1065.7329999999999</v>
      </c>
      <c r="P778" s="107">
        <v>859.1</v>
      </c>
      <c r="Q778" s="107">
        <v>915571.22</v>
      </c>
      <c r="R778" s="106">
        <v>0</v>
      </c>
      <c r="S778" s="107">
        <v>0</v>
      </c>
      <c r="T778" s="107">
        <v>0</v>
      </c>
      <c r="U778" s="106" t="s">
        <v>749</v>
      </c>
      <c r="V778" s="106" t="s">
        <v>7</v>
      </c>
      <c r="W778" s="106" t="s">
        <v>64</v>
      </c>
      <c r="X778" s="108"/>
      <c r="Y778" s="108">
        <v>0</v>
      </c>
      <c r="Z778" s="108">
        <v>-915571.22029999993</v>
      </c>
      <c r="AA778" s="109" t="s">
        <v>4503</v>
      </c>
      <c r="AB778" s="109">
        <v>6157</v>
      </c>
      <c r="AC778" s="109" t="s">
        <v>4686</v>
      </c>
      <c r="AD778" s="109" t="s">
        <v>4687</v>
      </c>
      <c r="AE778" s="110" t="s">
        <v>510</v>
      </c>
      <c r="AF778" s="109"/>
      <c r="AG778" s="138">
        <v>38056</v>
      </c>
      <c r="AH778" s="138">
        <v>37925</v>
      </c>
      <c r="AI778" s="138">
        <v>37876</v>
      </c>
      <c r="AJ778" s="109">
        <v>5347321</v>
      </c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</row>
    <row r="779" spans="1:51" ht="63.75" x14ac:dyDescent="0.25">
      <c r="A779" s="106">
        <v>998</v>
      </c>
      <c r="B779" s="106" t="s">
        <v>1479</v>
      </c>
      <c r="C779" s="106" t="s">
        <v>265</v>
      </c>
      <c r="D779" s="106"/>
      <c r="E779" s="106" t="s">
        <v>540</v>
      </c>
      <c r="F779" s="106"/>
      <c r="G779" s="106"/>
      <c r="H779" s="106" t="s">
        <v>466</v>
      </c>
      <c r="I779" s="106" t="s">
        <v>3324</v>
      </c>
      <c r="J779" s="106" t="s">
        <v>3730</v>
      </c>
      <c r="K779" s="106"/>
      <c r="L779" s="106"/>
      <c r="M779" s="106">
        <v>22254</v>
      </c>
      <c r="N779" s="106" t="s">
        <v>3731</v>
      </c>
      <c r="O779" s="106">
        <v>698.56</v>
      </c>
      <c r="P779" s="107">
        <v>859.1</v>
      </c>
      <c r="Q779" s="107">
        <v>600132.9</v>
      </c>
      <c r="R779" s="106">
        <v>0</v>
      </c>
      <c r="S779" s="107">
        <v>0</v>
      </c>
      <c r="T779" s="107">
        <v>0</v>
      </c>
      <c r="U779" s="106" t="s">
        <v>749</v>
      </c>
      <c r="V779" s="106" t="s">
        <v>7</v>
      </c>
      <c r="W779" s="106" t="s">
        <v>64</v>
      </c>
      <c r="X779" s="108"/>
      <c r="Y779" s="108">
        <v>0</v>
      </c>
      <c r="Z779" s="108">
        <v>-600132.89599999995</v>
      </c>
      <c r="AA779" s="109" t="s">
        <v>4503</v>
      </c>
      <c r="AB779" s="109">
        <v>6157</v>
      </c>
      <c r="AC779" s="109" t="s">
        <v>4686</v>
      </c>
      <c r="AD779" s="109" t="s">
        <v>4687</v>
      </c>
      <c r="AE779" s="110" t="s">
        <v>510</v>
      </c>
      <c r="AF779" s="109"/>
      <c r="AG779" s="138">
        <v>38056</v>
      </c>
      <c r="AH779" s="138">
        <v>37925</v>
      </c>
      <c r="AI779" s="138">
        <v>37876</v>
      </c>
      <c r="AJ779" s="109">
        <v>5347321</v>
      </c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</row>
    <row r="780" spans="1:51" ht="63.75" x14ac:dyDescent="0.25">
      <c r="A780" s="106">
        <v>999</v>
      </c>
      <c r="B780" s="106" t="s">
        <v>1480</v>
      </c>
      <c r="C780" s="106" t="s">
        <v>265</v>
      </c>
      <c r="D780" s="106"/>
      <c r="E780" s="106" t="s">
        <v>540</v>
      </c>
      <c r="F780" s="106"/>
      <c r="G780" s="106"/>
      <c r="H780" s="106" t="s">
        <v>466</v>
      </c>
      <c r="I780" s="106" t="s">
        <v>3324</v>
      </c>
      <c r="J780" s="106" t="s">
        <v>3732</v>
      </c>
      <c r="K780" s="106"/>
      <c r="L780" s="106"/>
      <c r="M780" s="106">
        <v>22254</v>
      </c>
      <c r="N780" s="106" t="s">
        <v>3731</v>
      </c>
      <c r="O780" s="106">
        <v>585.37699999999995</v>
      </c>
      <c r="P780" s="107">
        <v>859.1</v>
      </c>
      <c r="Q780" s="107">
        <v>502897.38</v>
      </c>
      <c r="R780" s="106">
        <v>0</v>
      </c>
      <c r="S780" s="107">
        <v>0</v>
      </c>
      <c r="T780" s="107">
        <v>0</v>
      </c>
      <c r="U780" s="106" t="s">
        <v>749</v>
      </c>
      <c r="V780" s="106" t="s">
        <v>7</v>
      </c>
      <c r="W780" s="106" t="s">
        <v>64</v>
      </c>
      <c r="X780" s="108"/>
      <c r="Y780" s="108">
        <v>0</v>
      </c>
      <c r="Z780" s="108">
        <v>-502897.38069999998</v>
      </c>
      <c r="AA780" s="109" t="s">
        <v>4503</v>
      </c>
      <c r="AB780" s="109">
        <v>6157</v>
      </c>
      <c r="AC780" s="109" t="s">
        <v>4686</v>
      </c>
      <c r="AD780" s="109" t="s">
        <v>4687</v>
      </c>
      <c r="AE780" s="110" t="s">
        <v>510</v>
      </c>
      <c r="AF780" s="109"/>
      <c r="AG780" s="138">
        <v>38056</v>
      </c>
      <c r="AH780" s="138">
        <v>37925</v>
      </c>
      <c r="AI780" s="138">
        <v>37876</v>
      </c>
      <c r="AJ780" s="109">
        <v>5347321</v>
      </c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</row>
    <row r="781" spans="1:51" x14ac:dyDescent="0.25">
      <c r="A781" s="106">
        <v>1000</v>
      </c>
      <c r="B781" s="106" t="s">
        <v>1481</v>
      </c>
      <c r="C781" s="106" t="s">
        <v>265</v>
      </c>
      <c r="D781" s="106"/>
      <c r="E781" s="106" t="s">
        <v>540</v>
      </c>
      <c r="F781" s="106"/>
      <c r="G781" s="106"/>
      <c r="H781" s="106" t="s">
        <v>466</v>
      </c>
      <c r="I781" s="106"/>
      <c r="J781" s="106"/>
      <c r="K781" s="106"/>
      <c r="L781" s="106"/>
      <c r="M781" s="106">
        <v>22254</v>
      </c>
      <c r="N781" s="106" t="s">
        <v>3731</v>
      </c>
      <c r="O781" s="106">
        <v>53878.607000000004</v>
      </c>
      <c r="P781" s="107">
        <v>859.1</v>
      </c>
      <c r="Q781" s="107">
        <v>46287111.270000003</v>
      </c>
      <c r="R781" s="106">
        <v>0</v>
      </c>
      <c r="S781" s="107">
        <v>0</v>
      </c>
      <c r="T781" s="107">
        <v>0</v>
      </c>
      <c r="U781" s="106" t="s">
        <v>743</v>
      </c>
      <c r="V781" s="106" t="s">
        <v>7</v>
      </c>
      <c r="W781" s="106" t="s">
        <v>63</v>
      </c>
      <c r="X781" s="108"/>
      <c r="Y781" s="108">
        <v>0</v>
      </c>
      <c r="Z781" s="108"/>
      <c r="AA781" s="109" t="s">
        <v>4435</v>
      </c>
      <c r="AB781" s="109">
        <v>6157</v>
      </c>
      <c r="AC781" s="109"/>
      <c r="AD781" s="109"/>
      <c r="AE781" s="110" t="s">
        <v>4436</v>
      </c>
      <c r="AF781" s="109"/>
      <c r="AG781" s="138">
        <v>38056</v>
      </c>
      <c r="AH781" s="138">
        <v>37925</v>
      </c>
      <c r="AI781" s="138">
        <v>37876</v>
      </c>
      <c r="AJ781" s="109">
        <v>5347321</v>
      </c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</row>
    <row r="782" spans="1:51" ht="63.75" x14ac:dyDescent="0.25">
      <c r="A782" s="106">
        <v>1001</v>
      </c>
      <c r="B782" s="106" t="s">
        <v>940</v>
      </c>
      <c r="C782" s="106" t="s">
        <v>25</v>
      </c>
      <c r="D782" s="106"/>
      <c r="E782" s="106" t="s">
        <v>540</v>
      </c>
      <c r="F782" s="106"/>
      <c r="G782" s="106"/>
      <c r="H782" s="106" t="s">
        <v>468</v>
      </c>
      <c r="I782" s="106"/>
      <c r="J782" s="106"/>
      <c r="K782" s="106"/>
      <c r="L782" s="106"/>
      <c r="M782" s="106">
        <v>22000</v>
      </c>
      <c r="N782" s="106" t="s">
        <v>25</v>
      </c>
      <c r="O782" s="106">
        <v>158923.35999999999</v>
      </c>
      <c r="P782" s="107">
        <v>991.1</v>
      </c>
      <c r="Q782" s="107">
        <v>157508942.09999999</v>
      </c>
      <c r="R782" s="106">
        <v>0</v>
      </c>
      <c r="S782" s="107">
        <v>0</v>
      </c>
      <c r="T782" s="107">
        <v>0</v>
      </c>
      <c r="U782" s="106" t="s">
        <v>743</v>
      </c>
      <c r="V782" s="106" t="s">
        <v>7</v>
      </c>
      <c r="W782" s="106" t="s">
        <v>63</v>
      </c>
      <c r="X782" s="108"/>
      <c r="Y782" s="108">
        <v>0</v>
      </c>
      <c r="Z782" s="108"/>
      <c r="AA782" s="109" t="s">
        <v>4435</v>
      </c>
      <c r="AB782" s="109">
        <v>4086</v>
      </c>
      <c r="AC782" s="109" t="s">
        <v>4510</v>
      </c>
      <c r="AD782" s="109" t="s">
        <v>4510</v>
      </c>
      <c r="AE782" s="110" t="s">
        <v>4436</v>
      </c>
      <c r="AF782" s="109"/>
      <c r="AG782" s="138">
        <v>28401</v>
      </c>
      <c r="AH782" s="138">
        <v>37906</v>
      </c>
      <c r="AI782" s="138">
        <v>37999</v>
      </c>
      <c r="AJ782" s="109">
        <v>5351359</v>
      </c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</row>
    <row r="783" spans="1:51" x14ac:dyDescent="0.25">
      <c r="A783" s="106">
        <v>1003</v>
      </c>
      <c r="B783" s="106" t="s">
        <v>1482</v>
      </c>
      <c r="C783" s="106" t="s">
        <v>266</v>
      </c>
      <c r="D783" s="106"/>
      <c r="E783" s="106" t="s">
        <v>540</v>
      </c>
      <c r="F783" s="106"/>
      <c r="G783" s="106"/>
      <c r="H783" s="106" t="s">
        <v>467</v>
      </c>
      <c r="I783" s="106" t="s">
        <v>3323</v>
      </c>
      <c r="J783" s="106" t="s">
        <v>3512</v>
      </c>
      <c r="K783" s="106"/>
      <c r="L783" s="106"/>
      <c r="M783" s="106">
        <v>22205</v>
      </c>
      <c r="N783" s="106" t="s">
        <v>3735</v>
      </c>
      <c r="O783" s="106">
        <v>274.64100000000002</v>
      </c>
      <c r="P783" s="107">
        <v>1153.9000000000001</v>
      </c>
      <c r="Q783" s="107">
        <v>316908.25</v>
      </c>
      <c r="R783" s="106">
        <v>0</v>
      </c>
      <c r="S783" s="107">
        <v>0</v>
      </c>
      <c r="T783" s="107">
        <v>0</v>
      </c>
      <c r="U783" s="106" t="s">
        <v>924</v>
      </c>
      <c r="V783" s="106" t="s">
        <v>8</v>
      </c>
      <c r="W783" s="106" t="s">
        <v>76</v>
      </c>
      <c r="X783" s="108">
        <v>1020</v>
      </c>
      <c r="Y783" s="108">
        <v>280133.82</v>
      </c>
      <c r="Z783" s="108">
        <v>-36774.429900000046</v>
      </c>
      <c r="AA783" s="109"/>
      <c r="AB783" s="109">
        <v>6126</v>
      </c>
      <c r="AC783" s="109"/>
      <c r="AD783" s="109"/>
      <c r="AE783" s="110" t="s">
        <v>4440</v>
      </c>
      <c r="AF783" s="109"/>
      <c r="AG783" s="138"/>
      <c r="AH783" s="138">
        <v>37664</v>
      </c>
      <c r="AI783" s="138">
        <v>38019</v>
      </c>
      <c r="AJ783" s="109">
        <v>5355206</v>
      </c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</row>
    <row r="784" spans="1:51" x14ac:dyDescent="0.25">
      <c r="A784" s="106">
        <v>1004</v>
      </c>
      <c r="B784" s="106" t="s">
        <v>1483</v>
      </c>
      <c r="C784" s="106" t="s">
        <v>266</v>
      </c>
      <c r="D784" s="106"/>
      <c r="E784" s="106" t="s">
        <v>540</v>
      </c>
      <c r="F784" s="106"/>
      <c r="G784" s="106"/>
      <c r="H784" s="106" t="s">
        <v>467</v>
      </c>
      <c r="I784" s="106" t="s">
        <v>3323</v>
      </c>
      <c r="J784" s="106" t="s">
        <v>3512</v>
      </c>
      <c r="K784" s="106"/>
      <c r="L784" s="106"/>
      <c r="M784" s="106">
        <v>22205</v>
      </c>
      <c r="N784" s="106" t="s">
        <v>3735</v>
      </c>
      <c r="O784" s="106">
        <v>93.551000000000002</v>
      </c>
      <c r="P784" s="107">
        <v>1153.9000000000001</v>
      </c>
      <c r="Q784" s="107">
        <v>107948.5</v>
      </c>
      <c r="R784" s="106">
        <v>0</v>
      </c>
      <c r="S784" s="107">
        <v>0</v>
      </c>
      <c r="T784" s="107">
        <v>0</v>
      </c>
      <c r="U784" s="106" t="s">
        <v>924</v>
      </c>
      <c r="V784" s="106" t="s">
        <v>8</v>
      </c>
      <c r="W784" s="106" t="s">
        <v>76</v>
      </c>
      <c r="X784" s="108">
        <v>1020</v>
      </c>
      <c r="Y784" s="108">
        <v>95422.02</v>
      </c>
      <c r="Z784" s="108">
        <v>-12526.478900000002</v>
      </c>
      <c r="AA784" s="109"/>
      <c r="AB784" s="109">
        <v>6126</v>
      </c>
      <c r="AC784" s="109"/>
      <c r="AD784" s="109"/>
      <c r="AE784" s="110" t="s">
        <v>4440</v>
      </c>
      <c r="AF784" s="109"/>
      <c r="AG784" s="138"/>
      <c r="AH784" s="138">
        <v>37664</v>
      </c>
      <c r="AI784" s="138">
        <v>38019</v>
      </c>
      <c r="AJ784" s="109">
        <v>5355206</v>
      </c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</row>
    <row r="785" spans="1:51" ht="25.5" x14ac:dyDescent="0.25">
      <c r="A785" s="106">
        <v>1005</v>
      </c>
      <c r="B785" s="106" t="s">
        <v>1484</v>
      </c>
      <c r="C785" s="106" t="s">
        <v>267</v>
      </c>
      <c r="D785" s="106"/>
      <c r="E785" s="106" t="s">
        <v>540</v>
      </c>
      <c r="F785" s="106"/>
      <c r="G785" s="106"/>
      <c r="H785" s="106" t="s">
        <v>467</v>
      </c>
      <c r="I785" s="106" t="s">
        <v>3324</v>
      </c>
      <c r="J785" s="106" t="s">
        <v>3377</v>
      </c>
      <c r="K785" s="106"/>
      <c r="L785" s="106"/>
      <c r="M785" s="106">
        <v>22205</v>
      </c>
      <c r="N785" s="106" t="s">
        <v>3736</v>
      </c>
      <c r="O785" s="106">
        <v>461</v>
      </c>
      <c r="P785" s="107">
        <v>1166</v>
      </c>
      <c r="Q785" s="107">
        <v>537526</v>
      </c>
      <c r="R785" s="106">
        <v>0</v>
      </c>
      <c r="S785" s="107">
        <v>0</v>
      </c>
      <c r="T785" s="107">
        <v>0</v>
      </c>
      <c r="U785" s="106" t="s">
        <v>826</v>
      </c>
      <c r="V785" s="106" t="s">
        <v>8</v>
      </c>
      <c r="W785" s="106" t="s">
        <v>69</v>
      </c>
      <c r="X785" s="108">
        <v>1632</v>
      </c>
      <c r="Y785" s="108">
        <v>752352</v>
      </c>
      <c r="Z785" s="108">
        <v>214826</v>
      </c>
      <c r="AA785" s="109"/>
      <c r="AB785" s="109">
        <v>6097</v>
      </c>
      <c r="AC785" s="109"/>
      <c r="AD785" s="109"/>
      <c r="AE785" s="110" t="s">
        <v>4454</v>
      </c>
      <c r="AF785" s="109"/>
      <c r="AG785" s="138"/>
      <c r="AH785" s="138">
        <v>37664</v>
      </c>
      <c r="AI785" s="138">
        <v>38019</v>
      </c>
      <c r="AJ785" s="109">
        <v>5355206</v>
      </c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</row>
    <row r="786" spans="1:51" ht="25.5" x14ac:dyDescent="0.25">
      <c r="A786" s="106">
        <v>1013</v>
      </c>
      <c r="B786" s="106" t="s">
        <v>1485</v>
      </c>
      <c r="C786" s="106" t="s">
        <v>268</v>
      </c>
      <c r="D786" s="106"/>
      <c r="E786" s="106" t="s">
        <v>540</v>
      </c>
      <c r="F786" s="106"/>
      <c r="G786" s="106"/>
      <c r="H786" s="106" t="s">
        <v>465</v>
      </c>
      <c r="I786" s="106" t="s">
        <v>3324</v>
      </c>
      <c r="J786" s="106" t="s">
        <v>3526</v>
      </c>
      <c r="K786" s="106"/>
      <c r="L786" s="106"/>
      <c r="M786" s="106">
        <v>22000</v>
      </c>
      <c r="N786" s="106" t="s">
        <v>173</v>
      </c>
      <c r="O786" s="106">
        <v>348.6</v>
      </c>
      <c r="P786" s="107">
        <v>635.79999999999995</v>
      </c>
      <c r="Q786" s="107">
        <v>221639.88</v>
      </c>
      <c r="R786" s="106">
        <v>0</v>
      </c>
      <c r="S786" s="107">
        <v>0</v>
      </c>
      <c r="T786" s="107">
        <v>0</v>
      </c>
      <c r="U786" s="106" t="s">
        <v>797</v>
      </c>
      <c r="V786" s="106" t="s">
        <v>7</v>
      </c>
      <c r="W786" s="106" t="s">
        <v>67</v>
      </c>
      <c r="X786" s="108">
        <v>1232</v>
      </c>
      <c r="Y786" s="108">
        <v>429475.2</v>
      </c>
      <c r="Z786" s="108">
        <v>207835.32</v>
      </c>
      <c r="AA786" s="109"/>
      <c r="AB786" s="109">
        <v>2084</v>
      </c>
      <c r="AC786" s="109"/>
      <c r="AD786" s="109"/>
      <c r="AE786" s="110" t="s">
        <v>516</v>
      </c>
      <c r="AF786" s="109"/>
      <c r="AG786" s="138">
        <v>36042</v>
      </c>
      <c r="AH786" s="138">
        <v>36069</v>
      </c>
      <c r="AI786" s="138">
        <v>36070</v>
      </c>
      <c r="AJ786" s="109">
        <v>5348553</v>
      </c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</row>
    <row r="787" spans="1:51" ht="25.5" x14ac:dyDescent="0.25">
      <c r="A787" s="106">
        <v>1014</v>
      </c>
      <c r="B787" s="106" t="s">
        <v>1486</v>
      </c>
      <c r="C787" s="106" t="s">
        <v>268</v>
      </c>
      <c r="D787" s="106"/>
      <c r="E787" s="106" t="s">
        <v>540</v>
      </c>
      <c r="F787" s="106"/>
      <c r="G787" s="106"/>
      <c r="H787" s="106" t="s">
        <v>465</v>
      </c>
      <c r="I787" s="106" t="s">
        <v>3324</v>
      </c>
      <c r="J787" s="106" t="s">
        <v>3526</v>
      </c>
      <c r="K787" s="106"/>
      <c r="L787" s="106"/>
      <c r="M787" s="106">
        <v>22000</v>
      </c>
      <c r="N787" s="106" t="s">
        <v>173</v>
      </c>
      <c r="O787" s="106">
        <v>49.15</v>
      </c>
      <c r="P787" s="107">
        <v>635.79999999999995</v>
      </c>
      <c r="Q787" s="107">
        <v>31249.57</v>
      </c>
      <c r="R787" s="106">
        <v>0</v>
      </c>
      <c r="S787" s="107">
        <v>0</v>
      </c>
      <c r="T787" s="107">
        <v>0</v>
      </c>
      <c r="U787" s="106" t="s">
        <v>797</v>
      </c>
      <c r="V787" s="106" t="s">
        <v>7</v>
      </c>
      <c r="W787" s="106" t="s">
        <v>67</v>
      </c>
      <c r="X787" s="108">
        <v>1232</v>
      </c>
      <c r="Y787" s="108">
        <v>60552.799999999996</v>
      </c>
      <c r="Z787" s="108">
        <v>29303.23</v>
      </c>
      <c r="AA787" s="109"/>
      <c r="AB787" s="109">
        <v>2084</v>
      </c>
      <c r="AC787" s="109"/>
      <c r="AD787" s="109"/>
      <c r="AE787" s="110" t="s">
        <v>516</v>
      </c>
      <c r="AF787" s="109"/>
      <c r="AG787" s="138">
        <v>36042</v>
      </c>
      <c r="AH787" s="138">
        <v>36069</v>
      </c>
      <c r="AI787" s="138">
        <v>36070</v>
      </c>
      <c r="AJ787" s="109">
        <v>5348553</v>
      </c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</row>
    <row r="788" spans="1:51" x14ac:dyDescent="0.25">
      <c r="A788" s="106">
        <v>1016</v>
      </c>
      <c r="B788" s="106" t="s">
        <v>1487</v>
      </c>
      <c r="C788" s="106" t="s">
        <v>187</v>
      </c>
      <c r="D788" s="106"/>
      <c r="E788" s="106" t="s">
        <v>540</v>
      </c>
      <c r="F788" s="106"/>
      <c r="G788" s="106"/>
      <c r="H788" s="106" t="s">
        <v>509</v>
      </c>
      <c r="I788" s="106" t="s">
        <v>3324</v>
      </c>
      <c r="J788" s="106" t="s">
        <v>3574</v>
      </c>
      <c r="K788" s="106"/>
      <c r="L788" s="106"/>
      <c r="M788" s="106">
        <v>22215</v>
      </c>
      <c r="N788" s="106" t="s">
        <v>3575</v>
      </c>
      <c r="O788" s="106">
        <v>1210.059</v>
      </c>
      <c r="P788" s="107">
        <v>698.5</v>
      </c>
      <c r="Q788" s="107">
        <v>845226.21</v>
      </c>
      <c r="R788" s="106">
        <v>0</v>
      </c>
      <c r="S788" s="107">
        <v>0</v>
      </c>
      <c r="T788" s="107">
        <v>0</v>
      </c>
      <c r="U788" s="106" t="s">
        <v>739</v>
      </c>
      <c r="V788" s="106" t="s">
        <v>7</v>
      </c>
      <c r="W788" s="106" t="s">
        <v>61</v>
      </c>
      <c r="X788" s="108">
        <v>1610</v>
      </c>
      <c r="Y788" s="108">
        <v>1948194.99</v>
      </c>
      <c r="Z788" s="108">
        <v>1102968.7785</v>
      </c>
      <c r="AA788" s="109"/>
      <c r="AB788" s="109">
        <v>6116</v>
      </c>
      <c r="AC788" s="109"/>
      <c r="AD788" s="109"/>
      <c r="AE788" s="110" t="s">
        <v>507</v>
      </c>
      <c r="AF788" s="109"/>
      <c r="AG788" s="138">
        <v>36308</v>
      </c>
      <c r="AH788" s="138">
        <v>36342</v>
      </c>
      <c r="AI788" s="138">
        <v>36362</v>
      </c>
      <c r="AJ788" s="109">
        <v>5186073</v>
      </c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</row>
    <row r="789" spans="1:51" ht="25.5" x14ac:dyDescent="0.25">
      <c r="A789" s="106">
        <v>1017</v>
      </c>
      <c r="B789" s="106" t="s">
        <v>1488</v>
      </c>
      <c r="C789" s="106" t="s">
        <v>187</v>
      </c>
      <c r="D789" s="106"/>
      <c r="E789" s="106" t="s">
        <v>540</v>
      </c>
      <c r="F789" s="106"/>
      <c r="G789" s="106"/>
      <c r="H789" s="106" t="s">
        <v>509</v>
      </c>
      <c r="I789" s="106" t="s">
        <v>3323</v>
      </c>
      <c r="J789" s="106" t="s">
        <v>3737</v>
      </c>
      <c r="K789" s="106"/>
      <c r="L789" s="106"/>
      <c r="M789" s="106">
        <v>22215</v>
      </c>
      <c r="N789" s="106" t="s">
        <v>3575</v>
      </c>
      <c r="O789" s="106">
        <v>4243.57</v>
      </c>
      <c r="P789" s="107">
        <v>698.5</v>
      </c>
      <c r="Q789" s="107">
        <v>2964133.65</v>
      </c>
      <c r="R789" s="106">
        <v>0</v>
      </c>
      <c r="S789" s="107">
        <v>0</v>
      </c>
      <c r="T789" s="107">
        <v>0</v>
      </c>
      <c r="U789" s="106" t="s">
        <v>741</v>
      </c>
      <c r="V789" s="106" t="s">
        <v>7</v>
      </c>
      <c r="W789" s="106" t="s">
        <v>62</v>
      </c>
      <c r="X789" s="108">
        <v>1610</v>
      </c>
      <c r="Y789" s="108">
        <v>6832147.6999999993</v>
      </c>
      <c r="Z789" s="108">
        <v>3868014.0549999992</v>
      </c>
      <c r="AA789" s="109"/>
      <c r="AB789" s="109">
        <v>6116</v>
      </c>
      <c r="AC789" s="109"/>
      <c r="AD789" s="109"/>
      <c r="AE789" s="110" t="s">
        <v>473</v>
      </c>
      <c r="AF789" s="109" t="s">
        <v>4688</v>
      </c>
      <c r="AG789" s="138">
        <v>36308</v>
      </c>
      <c r="AH789" s="138">
        <v>36342</v>
      </c>
      <c r="AI789" s="138">
        <v>36362</v>
      </c>
      <c r="AJ789" s="109">
        <v>5186073</v>
      </c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</row>
    <row r="790" spans="1:51" x14ac:dyDescent="0.25">
      <c r="A790" s="106">
        <v>1018</v>
      </c>
      <c r="B790" s="106" t="s">
        <v>1489</v>
      </c>
      <c r="C790" s="106" t="s">
        <v>187</v>
      </c>
      <c r="D790" s="106"/>
      <c r="E790" s="106" t="s">
        <v>540</v>
      </c>
      <c r="F790" s="106"/>
      <c r="G790" s="106"/>
      <c r="H790" s="106" t="s">
        <v>509</v>
      </c>
      <c r="I790" s="106" t="s">
        <v>3324</v>
      </c>
      <c r="J790" s="106" t="s">
        <v>3574</v>
      </c>
      <c r="K790" s="106"/>
      <c r="L790" s="106"/>
      <c r="M790" s="106">
        <v>22215</v>
      </c>
      <c r="N790" s="106" t="s">
        <v>3575</v>
      </c>
      <c r="O790" s="106">
        <v>78.805000000000007</v>
      </c>
      <c r="P790" s="107">
        <v>698.5</v>
      </c>
      <c r="Q790" s="107">
        <v>55045.29</v>
      </c>
      <c r="R790" s="106">
        <v>0</v>
      </c>
      <c r="S790" s="107">
        <v>0</v>
      </c>
      <c r="T790" s="107">
        <v>0</v>
      </c>
      <c r="U790" s="106" t="s">
        <v>741</v>
      </c>
      <c r="V790" s="106" t="s">
        <v>7</v>
      </c>
      <c r="W790" s="106" t="s">
        <v>62</v>
      </c>
      <c r="X790" s="108">
        <v>1610</v>
      </c>
      <c r="Y790" s="108">
        <v>126876.05000000002</v>
      </c>
      <c r="Z790" s="108">
        <v>71830.757500000007</v>
      </c>
      <c r="AA790" s="109"/>
      <c r="AB790" s="109">
        <v>6116</v>
      </c>
      <c r="AC790" s="109"/>
      <c r="AD790" s="109"/>
      <c r="AE790" s="110" t="s">
        <v>473</v>
      </c>
      <c r="AF790" s="109" t="s">
        <v>4462</v>
      </c>
      <c r="AG790" s="138">
        <v>36308</v>
      </c>
      <c r="AH790" s="138">
        <v>36342</v>
      </c>
      <c r="AI790" s="138">
        <v>36362</v>
      </c>
      <c r="AJ790" s="109">
        <v>5186073</v>
      </c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</row>
    <row r="791" spans="1:51" ht="63.75" x14ac:dyDescent="0.25">
      <c r="A791" s="106">
        <v>1019</v>
      </c>
      <c r="B791" s="106" t="s">
        <v>1116</v>
      </c>
      <c r="C791" s="106" t="s">
        <v>235</v>
      </c>
      <c r="D791" s="106"/>
      <c r="E791" s="106" t="s">
        <v>540</v>
      </c>
      <c r="F791" s="106" t="s">
        <v>654</v>
      </c>
      <c r="G791" s="106" t="s">
        <v>717</v>
      </c>
      <c r="H791" s="106" t="s">
        <v>466</v>
      </c>
      <c r="I791" s="106"/>
      <c r="J791" s="106"/>
      <c r="K791" s="106"/>
      <c r="L791" s="106"/>
      <c r="M791" s="106">
        <v>22000</v>
      </c>
      <c r="N791" s="106" t="s">
        <v>235</v>
      </c>
      <c r="O791" s="106">
        <v>63938.06</v>
      </c>
      <c r="P791" s="107">
        <v>1200</v>
      </c>
      <c r="Q791" s="107">
        <v>76725672</v>
      </c>
      <c r="R791" s="106">
        <v>0</v>
      </c>
      <c r="S791" s="107">
        <v>0</v>
      </c>
      <c r="T791" s="107">
        <v>0</v>
      </c>
      <c r="U791" s="106" t="s">
        <v>743</v>
      </c>
      <c r="V791" s="106" t="s">
        <v>7</v>
      </c>
      <c r="W791" s="106" t="s">
        <v>63</v>
      </c>
      <c r="X791" s="108"/>
      <c r="Y791" s="108">
        <v>0</v>
      </c>
      <c r="Z791" s="108"/>
      <c r="AA791" s="109" t="s">
        <v>4435</v>
      </c>
      <c r="AB791" s="109">
        <v>6032</v>
      </c>
      <c r="AC791" s="109" t="s">
        <v>4510</v>
      </c>
      <c r="AD791" s="109" t="s">
        <v>4510</v>
      </c>
      <c r="AE791" s="110" t="s">
        <v>4436</v>
      </c>
      <c r="AF791" s="109"/>
      <c r="AG791" s="138">
        <v>32730</v>
      </c>
      <c r="AH791" s="138">
        <v>37959</v>
      </c>
      <c r="AI791" s="138">
        <v>38058</v>
      </c>
      <c r="AJ791" s="109">
        <v>5360370</v>
      </c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</row>
    <row r="792" spans="1:51" ht="25.5" x14ac:dyDescent="0.25">
      <c r="A792" s="106">
        <v>1020</v>
      </c>
      <c r="B792" s="106" t="s">
        <v>1490</v>
      </c>
      <c r="C792" s="106" t="s">
        <v>269</v>
      </c>
      <c r="D792" s="106"/>
      <c r="E792" s="106" t="s">
        <v>540</v>
      </c>
      <c r="F792" s="106"/>
      <c r="G792" s="106" t="s">
        <v>718</v>
      </c>
      <c r="H792" s="106" t="s">
        <v>468</v>
      </c>
      <c r="I792" s="106" t="s">
        <v>3324</v>
      </c>
      <c r="J792" s="106" t="s">
        <v>3738</v>
      </c>
      <c r="K792" s="106">
        <v>14250</v>
      </c>
      <c r="L792" s="106"/>
      <c r="M792" s="106">
        <v>22476</v>
      </c>
      <c r="N792" s="106" t="s">
        <v>269</v>
      </c>
      <c r="O792" s="106">
        <v>2484</v>
      </c>
      <c r="P792" s="107">
        <v>1582.9</v>
      </c>
      <c r="Q792" s="107">
        <v>3931923.6</v>
      </c>
      <c r="R792" s="106">
        <v>0</v>
      </c>
      <c r="S792" s="107">
        <v>0</v>
      </c>
      <c r="T792" s="107">
        <v>0</v>
      </c>
      <c r="U792" s="106" t="s">
        <v>739</v>
      </c>
      <c r="V792" s="106" t="s">
        <v>7</v>
      </c>
      <c r="W792" s="106" t="s">
        <v>61</v>
      </c>
      <c r="X792" s="108">
        <v>2240</v>
      </c>
      <c r="Y792" s="108">
        <v>5564160</v>
      </c>
      <c r="Z792" s="108">
        <v>1632236.4</v>
      </c>
      <c r="AA792" s="109"/>
      <c r="AB792" s="109">
        <v>4019</v>
      </c>
      <c r="AC792" s="109"/>
      <c r="AD792" s="109"/>
      <c r="AE792" s="110" t="s">
        <v>507</v>
      </c>
      <c r="AF792" s="109"/>
      <c r="AG792" s="138">
        <v>34019</v>
      </c>
      <c r="AH792" s="138">
        <v>37482</v>
      </c>
      <c r="AI792" s="138">
        <v>38070</v>
      </c>
      <c r="AJ792" s="109">
        <v>5362932</v>
      </c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</row>
    <row r="793" spans="1:51" ht="25.5" x14ac:dyDescent="0.25">
      <c r="A793" s="106">
        <v>1021</v>
      </c>
      <c r="B793" s="106" t="s">
        <v>1491</v>
      </c>
      <c r="C793" s="106" t="s">
        <v>269</v>
      </c>
      <c r="D793" s="106"/>
      <c r="E793" s="106" t="s">
        <v>540</v>
      </c>
      <c r="F793" s="106"/>
      <c r="G793" s="106" t="s">
        <v>718</v>
      </c>
      <c r="H793" s="106" t="s">
        <v>468</v>
      </c>
      <c r="I793" s="106" t="s">
        <v>3324</v>
      </c>
      <c r="J793" s="106" t="s">
        <v>3739</v>
      </c>
      <c r="K793" s="106"/>
      <c r="L793" s="106"/>
      <c r="M793" s="106">
        <v>22476</v>
      </c>
      <c r="N793" s="106" t="s">
        <v>269</v>
      </c>
      <c r="O793" s="106">
        <v>263.29000000000002</v>
      </c>
      <c r="P793" s="107">
        <v>1582.9</v>
      </c>
      <c r="Q793" s="107">
        <v>416761.74</v>
      </c>
      <c r="R793" s="106">
        <v>0</v>
      </c>
      <c r="S793" s="107">
        <v>0</v>
      </c>
      <c r="T793" s="107">
        <v>0</v>
      </c>
      <c r="U793" s="106" t="s">
        <v>739</v>
      </c>
      <c r="V793" s="106" t="s">
        <v>7</v>
      </c>
      <c r="W793" s="106" t="s">
        <v>61</v>
      </c>
      <c r="X793" s="108">
        <v>2240</v>
      </c>
      <c r="Y793" s="108">
        <v>589769.60000000009</v>
      </c>
      <c r="Z793" s="108">
        <v>173007.85900000005</v>
      </c>
      <c r="AA793" s="109"/>
      <c r="AB793" s="109">
        <v>4019</v>
      </c>
      <c r="AC793" s="109"/>
      <c r="AD793" s="109"/>
      <c r="AE793" s="110" t="s">
        <v>507</v>
      </c>
      <c r="AF793" s="109"/>
      <c r="AG793" s="138">
        <v>34019</v>
      </c>
      <c r="AH793" s="138">
        <v>37482</v>
      </c>
      <c r="AI793" s="138">
        <v>38070</v>
      </c>
      <c r="AJ793" s="109">
        <v>5362932</v>
      </c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</row>
    <row r="794" spans="1:51" ht="38.25" x14ac:dyDescent="0.25">
      <c r="A794" s="106">
        <v>1022</v>
      </c>
      <c r="B794" s="106" t="s">
        <v>1492</v>
      </c>
      <c r="C794" s="106" t="s">
        <v>269</v>
      </c>
      <c r="D794" s="106"/>
      <c r="E794" s="106" t="s">
        <v>540</v>
      </c>
      <c r="F794" s="106"/>
      <c r="G794" s="106" t="s">
        <v>719</v>
      </c>
      <c r="H794" s="106" t="s">
        <v>468</v>
      </c>
      <c r="I794" s="106" t="s">
        <v>3324</v>
      </c>
      <c r="J794" s="106" t="s">
        <v>3738</v>
      </c>
      <c r="K794" s="106">
        <v>14202</v>
      </c>
      <c r="L794" s="106"/>
      <c r="M794" s="106">
        <v>22476</v>
      </c>
      <c r="N794" s="106" t="s">
        <v>269</v>
      </c>
      <c r="O794" s="106">
        <v>968.47</v>
      </c>
      <c r="P794" s="107">
        <v>1582.9</v>
      </c>
      <c r="Q794" s="107">
        <v>1532991.16</v>
      </c>
      <c r="R794" s="106">
        <v>0</v>
      </c>
      <c r="S794" s="107">
        <v>0</v>
      </c>
      <c r="T794" s="107">
        <v>0</v>
      </c>
      <c r="U794" s="106" t="s">
        <v>784</v>
      </c>
      <c r="V794" s="106" t="s">
        <v>7</v>
      </c>
      <c r="W794" s="106" t="s">
        <v>66</v>
      </c>
      <c r="X794" s="108">
        <v>2240</v>
      </c>
      <c r="Y794" s="108">
        <v>2169372.8000000003</v>
      </c>
      <c r="Z794" s="108">
        <v>636381.6370000001</v>
      </c>
      <c r="AA794" s="109"/>
      <c r="AB794" s="109">
        <v>4019</v>
      </c>
      <c r="AC794" s="109"/>
      <c r="AD794" s="109"/>
      <c r="AE794" s="110" t="s">
        <v>4440</v>
      </c>
      <c r="AF794" s="109"/>
      <c r="AG794" s="138">
        <v>34019</v>
      </c>
      <c r="AH794" s="138">
        <v>37482</v>
      </c>
      <c r="AI794" s="138">
        <v>38070</v>
      </c>
      <c r="AJ794" s="109">
        <v>5362932</v>
      </c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</row>
    <row r="795" spans="1:51" ht="38.25" x14ac:dyDescent="0.25">
      <c r="A795" s="106">
        <v>1023</v>
      </c>
      <c r="B795" s="106" t="s">
        <v>1493</v>
      </c>
      <c r="C795" s="106" t="s">
        <v>270</v>
      </c>
      <c r="D795" s="106"/>
      <c r="E795" s="106" t="s">
        <v>540</v>
      </c>
      <c r="F795" s="106"/>
      <c r="G795" s="106" t="s">
        <v>720</v>
      </c>
      <c r="H795" s="106" t="s">
        <v>465</v>
      </c>
      <c r="I795" s="106" t="s">
        <v>3323</v>
      </c>
      <c r="J795" s="106" t="s">
        <v>3734</v>
      </c>
      <c r="K795" s="106"/>
      <c r="L795" s="106"/>
      <c r="M795" s="106">
        <v>22666</v>
      </c>
      <c r="N795" s="106" t="s">
        <v>3740</v>
      </c>
      <c r="O795" s="106">
        <v>3660.328</v>
      </c>
      <c r="P795" s="107">
        <v>680</v>
      </c>
      <c r="Q795" s="107">
        <v>2489023.04</v>
      </c>
      <c r="R795" s="106">
        <v>0</v>
      </c>
      <c r="S795" s="107">
        <v>0</v>
      </c>
      <c r="T795" s="107">
        <v>0</v>
      </c>
      <c r="U795" s="106" t="s">
        <v>739</v>
      </c>
      <c r="V795" s="106" t="s">
        <v>7</v>
      </c>
      <c r="W795" s="106" t="s">
        <v>61</v>
      </c>
      <c r="X795" s="108">
        <v>1117</v>
      </c>
      <c r="Y795" s="108">
        <v>4088586.3760000002</v>
      </c>
      <c r="Z795" s="108">
        <v>1599563.3360000001</v>
      </c>
      <c r="AA795" s="109"/>
      <c r="AB795" s="109">
        <v>2097</v>
      </c>
      <c r="AC795" s="109"/>
      <c r="AD795" s="109"/>
      <c r="AE795" s="110" t="s">
        <v>507</v>
      </c>
      <c r="AF795" s="109"/>
      <c r="AG795" s="138">
        <v>36133</v>
      </c>
      <c r="AH795" s="138">
        <v>36703</v>
      </c>
      <c r="AI795" s="138">
        <v>38023</v>
      </c>
      <c r="AJ795" s="109">
        <v>5355718</v>
      </c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</row>
    <row r="796" spans="1:51" ht="51" x14ac:dyDescent="0.25">
      <c r="A796" s="106">
        <v>1024</v>
      </c>
      <c r="B796" s="106" t="s">
        <v>1494</v>
      </c>
      <c r="C796" s="106" t="s">
        <v>270</v>
      </c>
      <c r="D796" s="106"/>
      <c r="E796" s="106" t="s">
        <v>540</v>
      </c>
      <c r="F796" s="106"/>
      <c r="G796" s="106" t="s">
        <v>721</v>
      </c>
      <c r="H796" s="106" t="s">
        <v>465</v>
      </c>
      <c r="I796" s="106" t="s">
        <v>3323</v>
      </c>
      <c r="J796" s="106" t="s">
        <v>3741</v>
      </c>
      <c r="K796" s="106"/>
      <c r="L796" s="106"/>
      <c r="M796" s="106">
        <v>22666</v>
      </c>
      <c r="N796" s="106" t="s">
        <v>3740</v>
      </c>
      <c r="O796" s="106">
        <v>1596.86</v>
      </c>
      <c r="P796" s="107">
        <v>680</v>
      </c>
      <c r="Q796" s="107">
        <v>1085864.8</v>
      </c>
      <c r="R796" s="106">
        <v>0</v>
      </c>
      <c r="S796" s="107">
        <v>0</v>
      </c>
      <c r="T796" s="107">
        <v>0</v>
      </c>
      <c r="U796" s="106" t="s">
        <v>749</v>
      </c>
      <c r="V796" s="106" t="s">
        <v>7</v>
      </c>
      <c r="W796" s="106" t="s">
        <v>64</v>
      </c>
      <c r="X796" s="108"/>
      <c r="Y796" s="108">
        <v>0</v>
      </c>
      <c r="Z796" s="108">
        <v>-1085864.8</v>
      </c>
      <c r="AA796" s="109" t="s">
        <v>4503</v>
      </c>
      <c r="AB796" s="109">
        <v>2097</v>
      </c>
      <c r="AC796" s="109" t="s">
        <v>4686</v>
      </c>
      <c r="AD796" s="109" t="s">
        <v>4548</v>
      </c>
      <c r="AE796" s="110" t="s">
        <v>510</v>
      </c>
      <c r="AF796" s="109"/>
      <c r="AG796" s="138">
        <v>36133</v>
      </c>
      <c r="AH796" s="138">
        <v>36703</v>
      </c>
      <c r="AI796" s="138">
        <v>38023</v>
      </c>
      <c r="AJ796" s="109">
        <v>5355718</v>
      </c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</row>
    <row r="797" spans="1:51" ht="51" x14ac:dyDescent="0.25">
      <c r="A797" s="106">
        <v>1025</v>
      </c>
      <c r="B797" s="106" t="s">
        <v>1495</v>
      </c>
      <c r="C797" s="106" t="s">
        <v>270</v>
      </c>
      <c r="D797" s="106"/>
      <c r="E797" s="106" t="s">
        <v>540</v>
      </c>
      <c r="F797" s="106"/>
      <c r="G797" s="106" t="s">
        <v>722</v>
      </c>
      <c r="H797" s="106" t="s">
        <v>465</v>
      </c>
      <c r="I797" s="106" t="s">
        <v>3323</v>
      </c>
      <c r="J797" s="106" t="s">
        <v>3742</v>
      </c>
      <c r="K797" s="106"/>
      <c r="L797" s="106"/>
      <c r="M797" s="106">
        <v>22666</v>
      </c>
      <c r="N797" s="106" t="s">
        <v>3740</v>
      </c>
      <c r="O797" s="106">
        <v>50</v>
      </c>
      <c r="P797" s="107">
        <v>680</v>
      </c>
      <c r="Q797" s="107">
        <v>34000</v>
      </c>
      <c r="R797" s="106">
        <v>0</v>
      </c>
      <c r="S797" s="107">
        <v>0</v>
      </c>
      <c r="T797" s="107">
        <v>0</v>
      </c>
      <c r="U797" s="106" t="s">
        <v>749</v>
      </c>
      <c r="V797" s="106" t="s">
        <v>7</v>
      </c>
      <c r="W797" s="106" t="s">
        <v>64</v>
      </c>
      <c r="X797" s="108"/>
      <c r="Y797" s="108">
        <v>0</v>
      </c>
      <c r="Z797" s="108">
        <v>-34000</v>
      </c>
      <c r="AA797" s="109" t="s">
        <v>4503</v>
      </c>
      <c r="AB797" s="109">
        <v>2097</v>
      </c>
      <c r="AC797" s="109" t="s">
        <v>4686</v>
      </c>
      <c r="AD797" s="109" t="s">
        <v>4548</v>
      </c>
      <c r="AE797" s="110" t="s">
        <v>510</v>
      </c>
      <c r="AF797" s="109"/>
      <c r="AG797" s="138">
        <v>36133</v>
      </c>
      <c r="AH797" s="138">
        <v>36703</v>
      </c>
      <c r="AI797" s="138">
        <v>38023</v>
      </c>
      <c r="AJ797" s="109">
        <v>5355718</v>
      </c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</row>
    <row r="798" spans="1:51" ht="51" x14ac:dyDescent="0.25">
      <c r="A798" s="106">
        <v>1026</v>
      </c>
      <c r="B798" s="106" t="s">
        <v>1496</v>
      </c>
      <c r="C798" s="106" t="s">
        <v>270</v>
      </c>
      <c r="D798" s="106"/>
      <c r="E798" s="106" t="s">
        <v>540</v>
      </c>
      <c r="F798" s="106"/>
      <c r="G798" s="106"/>
      <c r="H798" s="106" t="s">
        <v>465</v>
      </c>
      <c r="I798" s="106" t="s">
        <v>3323</v>
      </c>
      <c r="J798" s="106" t="s">
        <v>3742</v>
      </c>
      <c r="K798" s="106"/>
      <c r="L798" s="106"/>
      <c r="M798" s="106">
        <v>22666</v>
      </c>
      <c r="N798" s="106" t="s">
        <v>3740</v>
      </c>
      <c r="O798" s="106">
        <v>50</v>
      </c>
      <c r="P798" s="107">
        <v>680</v>
      </c>
      <c r="Q798" s="107">
        <v>34000</v>
      </c>
      <c r="R798" s="106">
        <v>0</v>
      </c>
      <c r="S798" s="107">
        <v>0</v>
      </c>
      <c r="T798" s="107">
        <v>0</v>
      </c>
      <c r="U798" s="106" t="s">
        <v>749</v>
      </c>
      <c r="V798" s="106" t="s">
        <v>7</v>
      </c>
      <c r="W798" s="106" t="s">
        <v>64</v>
      </c>
      <c r="X798" s="108"/>
      <c r="Y798" s="108">
        <v>0</v>
      </c>
      <c r="Z798" s="108">
        <v>-34000</v>
      </c>
      <c r="AA798" s="109" t="s">
        <v>4503</v>
      </c>
      <c r="AB798" s="109">
        <v>2097</v>
      </c>
      <c r="AC798" s="109" t="s">
        <v>4686</v>
      </c>
      <c r="AD798" s="109" t="s">
        <v>4548</v>
      </c>
      <c r="AE798" s="110" t="s">
        <v>510</v>
      </c>
      <c r="AF798" s="109"/>
      <c r="AG798" s="138">
        <v>36133</v>
      </c>
      <c r="AH798" s="138">
        <v>36703</v>
      </c>
      <c r="AI798" s="138">
        <v>38023</v>
      </c>
      <c r="AJ798" s="109">
        <v>5355718</v>
      </c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</row>
    <row r="799" spans="1:51" ht="51" x14ac:dyDescent="0.25">
      <c r="A799" s="106">
        <v>1027</v>
      </c>
      <c r="B799" s="106" t="s">
        <v>1497</v>
      </c>
      <c r="C799" s="106" t="s">
        <v>270</v>
      </c>
      <c r="D799" s="106"/>
      <c r="E799" s="106" t="s">
        <v>540</v>
      </c>
      <c r="F799" s="106"/>
      <c r="G799" s="106"/>
      <c r="H799" s="106" t="s">
        <v>465</v>
      </c>
      <c r="I799" s="106" t="s">
        <v>3323</v>
      </c>
      <c r="J799" s="106" t="s">
        <v>3734</v>
      </c>
      <c r="K799" s="106"/>
      <c r="L799" s="106"/>
      <c r="M799" s="106">
        <v>22666</v>
      </c>
      <c r="N799" s="106" t="s">
        <v>3740</v>
      </c>
      <c r="O799" s="106">
        <v>1509.4059999999999</v>
      </c>
      <c r="P799" s="107">
        <v>680</v>
      </c>
      <c r="Q799" s="107">
        <v>1026396.08</v>
      </c>
      <c r="R799" s="106">
        <v>0</v>
      </c>
      <c r="S799" s="107">
        <v>0</v>
      </c>
      <c r="T799" s="107">
        <v>0</v>
      </c>
      <c r="U799" s="106" t="s">
        <v>749</v>
      </c>
      <c r="V799" s="106" t="s">
        <v>7</v>
      </c>
      <c r="W799" s="106" t="s">
        <v>64</v>
      </c>
      <c r="X799" s="108"/>
      <c r="Y799" s="108">
        <v>0</v>
      </c>
      <c r="Z799" s="108">
        <v>-1026396.08</v>
      </c>
      <c r="AA799" s="109" t="s">
        <v>4503</v>
      </c>
      <c r="AB799" s="109">
        <v>2097</v>
      </c>
      <c r="AC799" s="109" t="s">
        <v>4686</v>
      </c>
      <c r="AD799" s="109" t="s">
        <v>4548</v>
      </c>
      <c r="AE799" s="110" t="s">
        <v>510</v>
      </c>
      <c r="AF799" s="109"/>
      <c r="AG799" s="138">
        <v>36133</v>
      </c>
      <c r="AH799" s="138">
        <v>36703</v>
      </c>
      <c r="AI799" s="138">
        <v>38023</v>
      </c>
      <c r="AJ799" s="109">
        <v>5355718</v>
      </c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</row>
    <row r="800" spans="1:51" ht="51" x14ac:dyDescent="0.25">
      <c r="A800" s="106">
        <v>1028</v>
      </c>
      <c r="B800" s="106" t="s">
        <v>1498</v>
      </c>
      <c r="C800" s="106" t="s">
        <v>270</v>
      </c>
      <c r="D800" s="106"/>
      <c r="E800" s="106" t="s">
        <v>540</v>
      </c>
      <c r="F800" s="106"/>
      <c r="G800" s="106"/>
      <c r="H800" s="106" t="s">
        <v>465</v>
      </c>
      <c r="I800" s="106" t="s">
        <v>3323</v>
      </c>
      <c r="J800" s="106" t="s">
        <v>270</v>
      </c>
      <c r="K800" s="106"/>
      <c r="L800" s="106"/>
      <c r="M800" s="106">
        <v>22666</v>
      </c>
      <c r="N800" s="106" t="s">
        <v>3740</v>
      </c>
      <c r="O800" s="106">
        <v>127.88</v>
      </c>
      <c r="P800" s="107">
        <v>680</v>
      </c>
      <c r="Q800" s="107">
        <v>86958.399999999994</v>
      </c>
      <c r="R800" s="106">
        <v>0</v>
      </c>
      <c r="S800" s="107">
        <v>0</v>
      </c>
      <c r="T800" s="107">
        <v>0</v>
      </c>
      <c r="U800" s="106" t="s">
        <v>749</v>
      </c>
      <c r="V800" s="106" t="s">
        <v>7</v>
      </c>
      <c r="W800" s="106" t="s">
        <v>64</v>
      </c>
      <c r="X800" s="108"/>
      <c r="Y800" s="108">
        <v>0</v>
      </c>
      <c r="Z800" s="108">
        <v>-86958.399999999994</v>
      </c>
      <c r="AA800" s="109" t="s">
        <v>4503</v>
      </c>
      <c r="AB800" s="109">
        <v>2097</v>
      </c>
      <c r="AC800" s="109" t="s">
        <v>4686</v>
      </c>
      <c r="AD800" s="109" t="s">
        <v>4548</v>
      </c>
      <c r="AE800" s="110" t="s">
        <v>510</v>
      </c>
      <c r="AF800" s="109"/>
      <c r="AG800" s="138">
        <v>36133</v>
      </c>
      <c r="AH800" s="138">
        <v>36703</v>
      </c>
      <c r="AI800" s="138">
        <v>38023</v>
      </c>
      <c r="AJ800" s="109">
        <v>5355718</v>
      </c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</row>
    <row r="801" spans="1:51" ht="51" x14ac:dyDescent="0.25">
      <c r="A801" s="106">
        <v>1029</v>
      </c>
      <c r="B801" s="106" t="s">
        <v>1499</v>
      </c>
      <c r="C801" s="106" t="s">
        <v>270</v>
      </c>
      <c r="D801" s="106"/>
      <c r="E801" s="106" t="s">
        <v>540</v>
      </c>
      <c r="F801" s="106"/>
      <c r="G801" s="106"/>
      <c r="H801" s="106" t="s">
        <v>465</v>
      </c>
      <c r="I801" s="106" t="s">
        <v>3323</v>
      </c>
      <c r="J801" s="106" t="s">
        <v>3734</v>
      </c>
      <c r="K801" s="106"/>
      <c r="L801" s="106"/>
      <c r="M801" s="106">
        <v>22666</v>
      </c>
      <c r="N801" s="106" t="s">
        <v>3740</v>
      </c>
      <c r="O801" s="106">
        <v>821.226</v>
      </c>
      <c r="P801" s="107">
        <v>680</v>
      </c>
      <c r="Q801" s="107">
        <v>558433.68000000005</v>
      </c>
      <c r="R801" s="106">
        <v>0</v>
      </c>
      <c r="S801" s="107">
        <v>0</v>
      </c>
      <c r="T801" s="107">
        <v>0</v>
      </c>
      <c r="U801" s="106" t="s">
        <v>749</v>
      </c>
      <c r="V801" s="106" t="s">
        <v>7</v>
      </c>
      <c r="W801" s="106" t="s">
        <v>64</v>
      </c>
      <c r="X801" s="108"/>
      <c r="Y801" s="108">
        <v>0</v>
      </c>
      <c r="Z801" s="108">
        <v>-558433.68000000005</v>
      </c>
      <c r="AA801" s="109" t="s">
        <v>4503</v>
      </c>
      <c r="AB801" s="109">
        <v>2097</v>
      </c>
      <c r="AC801" s="109" t="s">
        <v>4686</v>
      </c>
      <c r="AD801" s="109" t="s">
        <v>4548</v>
      </c>
      <c r="AE801" s="110" t="s">
        <v>510</v>
      </c>
      <c r="AF801" s="109"/>
      <c r="AG801" s="138">
        <v>36133</v>
      </c>
      <c r="AH801" s="138">
        <v>36703</v>
      </c>
      <c r="AI801" s="138">
        <v>38023</v>
      </c>
      <c r="AJ801" s="109">
        <v>5355718</v>
      </c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</row>
    <row r="802" spans="1:51" x14ac:dyDescent="0.25">
      <c r="A802" s="106">
        <v>1030</v>
      </c>
      <c r="B802" s="106" t="s">
        <v>1500</v>
      </c>
      <c r="C802" s="106" t="s">
        <v>270</v>
      </c>
      <c r="D802" s="106"/>
      <c r="E802" s="106" t="s">
        <v>540</v>
      </c>
      <c r="F802" s="106"/>
      <c r="G802" s="106"/>
      <c r="H802" s="106" t="s">
        <v>465</v>
      </c>
      <c r="I802" s="106" t="s">
        <v>3325</v>
      </c>
      <c r="J802" s="106" t="s">
        <v>3743</v>
      </c>
      <c r="K802" s="106"/>
      <c r="L802" s="106"/>
      <c r="M802" s="106">
        <v>22666</v>
      </c>
      <c r="N802" s="106" t="s">
        <v>3740</v>
      </c>
      <c r="O802" s="106">
        <v>525.23400000000004</v>
      </c>
      <c r="P802" s="107">
        <v>680</v>
      </c>
      <c r="Q802" s="107">
        <v>357159.12</v>
      </c>
      <c r="R802" s="106">
        <v>0</v>
      </c>
      <c r="S802" s="107">
        <v>0</v>
      </c>
      <c r="T802" s="107">
        <v>0</v>
      </c>
      <c r="U802" s="106" t="s">
        <v>767</v>
      </c>
      <c r="V802" s="106" t="s">
        <v>7</v>
      </c>
      <c r="W802" s="106" t="s">
        <v>65</v>
      </c>
      <c r="X802" s="108">
        <v>1117</v>
      </c>
      <c r="Y802" s="108">
        <v>586686.37800000003</v>
      </c>
      <c r="Z802" s="108">
        <v>229527.25799999997</v>
      </c>
      <c r="AA802" s="109"/>
      <c r="AB802" s="109">
        <v>2097</v>
      </c>
      <c r="AC802" s="109"/>
      <c r="AD802" s="109"/>
      <c r="AE802" s="110" t="s">
        <v>516</v>
      </c>
      <c r="AF802" s="109"/>
      <c r="AG802" s="138">
        <v>36133</v>
      </c>
      <c r="AH802" s="138">
        <v>36703</v>
      </c>
      <c r="AI802" s="138">
        <v>38023</v>
      </c>
      <c r="AJ802" s="109">
        <v>5355718</v>
      </c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</row>
    <row r="803" spans="1:51" x14ac:dyDescent="0.25">
      <c r="A803" s="106">
        <v>1031</v>
      </c>
      <c r="B803" s="106" t="s">
        <v>1501</v>
      </c>
      <c r="C803" s="106" t="s">
        <v>270</v>
      </c>
      <c r="D803" s="106"/>
      <c r="E803" s="106" t="s">
        <v>540</v>
      </c>
      <c r="F803" s="106"/>
      <c r="G803" s="106"/>
      <c r="H803" s="106" t="s">
        <v>465</v>
      </c>
      <c r="I803" s="106" t="s">
        <v>3323</v>
      </c>
      <c r="J803" s="106" t="s">
        <v>3744</v>
      </c>
      <c r="K803" s="106"/>
      <c r="L803" s="106"/>
      <c r="M803" s="106">
        <v>22666</v>
      </c>
      <c r="N803" s="106" t="s">
        <v>3740</v>
      </c>
      <c r="O803" s="106">
        <v>28.516999999999999</v>
      </c>
      <c r="P803" s="107">
        <v>680</v>
      </c>
      <c r="Q803" s="107">
        <v>19391.560000000001</v>
      </c>
      <c r="R803" s="106">
        <v>0</v>
      </c>
      <c r="S803" s="107">
        <v>0</v>
      </c>
      <c r="T803" s="107">
        <v>0</v>
      </c>
      <c r="U803" s="106" t="s">
        <v>767</v>
      </c>
      <c r="V803" s="106" t="s">
        <v>7</v>
      </c>
      <c r="W803" s="106" t="s">
        <v>65</v>
      </c>
      <c r="X803" s="108">
        <v>1117</v>
      </c>
      <c r="Y803" s="108">
        <v>31853.488999999998</v>
      </c>
      <c r="Z803" s="108">
        <v>12461.928999999996</v>
      </c>
      <c r="AA803" s="109"/>
      <c r="AB803" s="109">
        <v>2097</v>
      </c>
      <c r="AC803" s="109"/>
      <c r="AD803" s="109"/>
      <c r="AE803" s="110" t="s">
        <v>516</v>
      </c>
      <c r="AF803" s="109"/>
      <c r="AG803" s="138">
        <v>36133</v>
      </c>
      <c r="AH803" s="138">
        <v>36703</v>
      </c>
      <c r="AI803" s="138">
        <v>38023</v>
      </c>
      <c r="AJ803" s="109">
        <v>5355718</v>
      </c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</row>
    <row r="804" spans="1:51" x14ac:dyDescent="0.25">
      <c r="A804" s="106">
        <v>1032</v>
      </c>
      <c r="B804" s="106" t="s">
        <v>1502</v>
      </c>
      <c r="C804" s="106" t="s">
        <v>270</v>
      </c>
      <c r="D804" s="106"/>
      <c r="E804" s="106" t="s">
        <v>540</v>
      </c>
      <c r="F804" s="106"/>
      <c r="G804" s="106"/>
      <c r="H804" s="106" t="s">
        <v>465</v>
      </c>
      <c r="I804" s="106" t="s">
        <v>3323</v>
      </c>
      <c r="J804" s="106" t="s">
        <v>3745</v>
      </c>
      <c r="K804" s="106"/>
      <c r="L804" s="106"/>
      <c r="M804" s="106">
        <v>22666</v>
      </c>
      <c r="N804" s="106" t="s">
        <v>3740</v>
      </c>
      <c r="O804" s="106">
        <v>1327.6559999999999</v>
      </c>
      <c r="P804" s="107">
        <v>680</v>
      </c>
      <c r="Q804" s="107">
        <v>902806.08</v>
      </c>
      <c r="R804" s="106">
        <v>0</v>
      </c>
      <c r="S804" s="107">
        <v>0</v>
      </c>
      <c r="T804" s="107">
        <v>0</v>
      </c>
      <c r="U804" s="106" t="s">
        <v>767</v>
      </c>
      <c r="V804" s="106" t="s">
        <v>7</v>
      </c>
      <c r="W804" s="106" t="s">
        <v>65</v>
      </c>
      <c r="X804" s="108">
        <v>1117</v>
      </c>
      <c r="Y804" s="108">
        <v>1482991.7519999999</v>
      </c>
      <c r="Z804" s="108">
        <v>580185.6719999999</v>
      </c>
      <c r="AA804" s="109"/>
      <c r="AB804" s="109">
        <v>2097</v>
      </c>
      <c r="AC804" s="109"/>
      <c r="AD804" s="109"/>
      <c r="AE804" s="110" t="s">
        <v>516</v>
      </c>
      <c r="AF804" s="109"/>
      <c r="AG804" s="138">
        <v>36133</v>
      </c>
      <c r="AH804" s="138">
        <v>36703</v>
      </c>
      <c r="AI804" s="138">
        <v>38023</v>
      </c>
      <c r="AJ804" s="109">
        <v>5355718</v>
      </c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</row>
    <row r="805" spans="1:51" x14ac:dyDescent="0.25">
      <c r="A805" s="106">
        <v>1033</v>
      </c>
      <c r="B805" s="106" t="s">
        <v>1503</v>
      </c>
      <c r="C805" s="106" t="s">
        <v>270</v>
      </c>
      <c r="D805" s="106"/>
      <c r="E805" s="106" t="s">
        <v>540</v>
      </c>
      <c r="F805" s="106"/>
      <c r="G805" s="106"/>
      <c r="H805" s="106" t="s">
        <v>465</v>
      </c>
      <c r="I805" s="106" t="s">
        <v>3323</v>
      </c>
      <c r="J805" s="106" t="s">
        <v>3745</v>
      </c>
      <c r="K805" s="106"/>
      <c r="L805" s="106"/>
      <c r="M805" s="106">
        <v>22666</v>
      </c>
      <c r="N805" s="106" t="s">
        <v>3740</v>
      </c>
      <c r="O805" s="106">
        <v>1675.2339999999999</v>
      </c>
      <c r="P805" s="107">
        <v>680</v>
      </c>
      <c r="Q805" s="107">
        <v>1139159.1200000001</v>
      </c>
      <c r="R805" s="106">
        <v>0</v>
      </c>
      <c r="S805" s="107">
        <v>0</v>
      </c>
      <c r="T805" s="107">
        <v>0</v>
      </c>
      <c r="U805" s="106" t="s">
        <v>767</v>
      </c>
      <c r="V805" s="106" t="s">
        <v>7</v>
      </c>
      <c r="W805" s="106" t="s">
        <v>65</v>
      </c>
      <c r="X805" s="108">
        <v>1117</v>
      </c>
      <c r="Y805" s="108">
        <v>1871236.378</v>
      </c>
      <c r="Z805" s="108">
        <v>732077.25800000015</v>
      </c>
      <c r="AA805" s="109"/>
      <c r="AB805" s="109">
        <v>2097</v>
      </c>
      <c r="AC805" s="109"/>
      <c r="AD805" s="109"/>
      <c r="AE805" s="110" t="s">
        <v>516</v>
      </c>
      <c r="AF805" s="109"/>
      <c r="AG805" s="138">
        <v>36133</v>
      </c>
      <c r="AH805" s="138">
        <v>36703</v>
      </c>
      <c r="AI805" s="138">
        <v>38023</v>
      </c>
      <c r="AJ805" s="109">
        <v>5355718</v>
      </c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</row>
    <row r="806" spans="1:51" x14ac:dyDescent="0.25">
      <c r="A806" s="106">
        <v>1034</v>
      </c>
      <c r="B806" s="106" t="s">
        <v>1504</v>
      </c>
      <c r="C806" s="106" t="s">
        <v>270</v>
      </c>
      <c r="D806" s="106"/>
      <c r="E806" s="106" t="s">
        <v>540</v>
      </c>
      <c r="F806" s="106"/>
      <c r="G806" s="106"/>
      <c r="H806" s="106" t="s">
        <v>465</v>
      </c>
      <c r="I806" s="106" t="s">
        <v>3323</v>
      </c>
      <c r="J806" s="106" t="s">
        <v>3734</v>
      </c>
      <c r="K806" s="106"/>
      <c r="L806" s="106"/>
      <c r="M806" s="106">
        <v>22666</v>
      </c>
      <c r="N806" s="106" t="s">
        <v>3740</v>
      </c>
      <c r="O806" s="106">
        <v>1878.13</v>
      </c>
      <c r="P806" s="107">
        <v>680</v>
      </c>
      <c r="Q806" s="107">
        <v>1277128.3999999999</v>
      </c>
      <c r="R806" s="106">
        <v>0</v>
      </c>
      <c r="S806" s="107">
        <v>0</v>
      </c>
      <c r="T806" s="107">
        <v>0</v>
      </c>
      <c r="U806" s="106" t="s">
        <v>767</v>
      </c>
      <c r="V806" s="106" t="s">
        <v>7</v>
      </c>
      <c r="W806" s="106" t="s">
        <v>65</v>
      </c>
      <c r="X806" s="108">
        <v>1117</v>
      </c>
      <c r="Y806" s="108">
        <v>2097871.21</v>
      </c>
      <c r="Z806" s="108">
        <v>820742.80999999982</v>
      </c>
      <c r="AA806" s="109"/>
      <c r="AB806" s="109">
        <v>2097</v>
      </c>
      <c r="AC806" s="109"/>
      <c r="AD806" s="109"/>
      <c r="AE806" s="110" t="s">
        <v>516</v>
      </c>
      <c r="AF806" s="109"/>
      <c r="AG806" s="138">
        <v>36133</v>
      </c>
      <c r="AH806" s="138">
        <v>36703</v>
      </c>
      <c r="AI806" s="138">
        <v>38023</v>
      </c>
      <c r="AJ806" s="109">
        <v>5355718</v>
      </c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</row>
    <row r="807" spans="1:51" x14ac:dyDescent="0.25">
      <c r="A807" s="106">
        <v>1035</v>
      </c>
      <c r="B807" s="106" t="s">
        <v>1505</v>
      </c>
      <c r="C807" s="106" t="s">
        <v>270</v>
      </c>
      <c r="D807" s="106"/>
      <c r="E807" s="106" t="s">
        <v>540</v>
      </c>
      <c r="F807" s="106"/>
      <c r="G807" s="106"/>
      <c r="H807" s="106" t="s">
        <v>465</v>
      </c>
      <c r="I807" s="106" t="s">
        <v>3323</v>
      </c>
      <c r="J807" s="106" t="s">
        <v>270</v>
      </c>
      <c r="K807" s="106"/>
      <c r="L807" s="106"/>
      <c r="M807" s="106">
        <v>22666</v>
      </c>
      <c r="N807" s="106" t="s">
        <v>3740</v>
      </c>
      <c r="O807" s="106">
        <v>1611.875</v>
      </c>
      <c r="P807" s="107">
        <v>680</v>
      </c>
      <c r="Q807" s="107">
        <v>1096075</v>
      </c>
      <c r="R807" s="106">
        <v>0</v>
      </c>
      <c r="S807" s="107">
        <v>0</v>
      </c>
      <c r="T807" s="107">
        <v>0</v>
      </c>
      <c r="U807" s="106" t="s">
        <v>767</v>
      </c>
      <c r="V807" s="106" t="s">
        <v>7</v>
      </c>
      <c r="W807" s="106" t="s">
        <v>65</v>
      </c>
      <c r="X807" s="108">
        <v>1117</v>
      </c>
      <c r="Y807" s="108">
        <v>1800464.375</v>
      </c>
      <c r="Z807" s="108">
        <v>704389.375</v>
      </c>
      <c r="AA807" s="109"/>
      <c r="AB807" s="109">
        <v>2097</v>
      </c>
      <c r="AC807" s="109"/>
      <c r="AD807" s="109"/>
      <c r="AE807" s="110" t="s">
        <v>516</v>
      </c>
      <c r="AF807" s="109"/>
      <c r="AG807" s="138">
        <v>36133</v>
      </c>
      <c r="AH807" s="138">
        <v>36703</v>
      </c>
      <c r="AI807" s="138">
        <v>38023</v>
      </c>
      <c r="AJ807" s="109">
        <v>5355718</v>
      </c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</row>
    <row r="808" spans="1:51" x14ac:dyDescent="0.25">
      <c r="A808" s="106">
        <v>1036</v>
      </c>
      <c r="B808" s="106" t="s">
        <v>1506</v>
      </c>
      <c r="C808" s="106" t="s">
        <v>270</v>
      </c>
      <c r="D808" s="106"/>
      <c r="E808" s="106" t="s">
        <v>540</v>
      </c>
      <c r="F808" s="106"/>
      <c r="G808" s="106"/>
      <c r="H808" s="106" t="s">
        <v>465</v>
      </c>
      <c r="I808" s="106" t="s">
        <v>3323</v>
      </c>
      <c r="J808" s="106" t="s">
        <v>270</v>
      </c>
      <c r="K808" s="106"/>
      <c r="L808" s="106"/>
      <c r="M808" s="106">
        <v>22666</v>
      </c>
      <c r="N808" s="106" t="s">
        <v>3740</v>
      </c>
      <c r="O808" s="106">
        <v>479.529</v>
      </c>
      <c r="P808" s="107">
        <v>680</v>
      </c>
      <c r="Q808" s="107">
        <v>326079.71999999997</v>
      </c>
      <c r="R808" s="106">
        <v>0</v>
      </c>
      <c r="S808" s="107">
        <v>0</v>
      </c>
      <c r="T808" s="107">
        <v>0</v>
      </c>
      <c r="U808" s="106" t="s">
        <v>767</v>
      </c>
      <c r="V808" s="106" t="s">
        <v>7</v>
      </c>
      <c r="W808" s="106" t="s">
        <v>65</v>
      </c>
      <c r="X808" s="108">
        <v>1117</v>
      </c>
      <c r="Y808" s="108">
        <v>535633.89300000004</v>
      </c>
      <c r="Z808" s="108">
        <v>209554.17300000007</v>
      </c>
      <c r="AA808" s="109"/>
      <c r="AB808" s="109">
        <v>2097</v>
      </c>
      <c r="AC808" s="109"/>
      <c r="AD808" s="109"/>
      <c r="AE808" s="110" t="s">
        <v>516</v>
      </c>
      <c r="AF808" s="109"/>
      <c r="AG808" s="138">
        <v>36133</v>
      </c>
      <c r="AH808" s="138">
        <v>36703</v>
      </c>
      <c r="AI808" s="138">
        <v>38023</v>
      </c>
      <c r="AJ808" s="109">
        <v>5355718</v>
      </c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</row>
    <row r="809" spans="1:51" x14ac:dyDescent="0.25">
      <c r="A809" s="106">
        <v>1037</v>
      </c>
      <c r="B809" s="106" t="s">
        <v>1507</v>
      </c>
      <c r="C809" s="106" t="s">
        <v>270</v>
      </c>
      <c r="D809" s="106"/>
      <c r="E809" s="106" t="s">
        <v>540</v>
      </c>
      <c r="F809" s="106"/>
      <c r="G809" s="106"/>
      <c r="H809" s="106" t="s">
        <v>465</v>
      </c>
      <c r="I809" s="106" t="s">
        <v>3325</v>
      </c>
      <c r="J809" s="106" t="s">
        <v>3743</v>
      </c>
      <c r="K809" s="106"/>
      <c r="L809" s="106"/>
      <c r="M809" s="106">
        <v>22666</v>
      </c>
      <c r="N809" s="106" t="s">
        <v>3740</v>
      </c>
      <c r="O809" s="106">
        <v>653.572</v>
      </c>
      <c r="P809" s="107">
        <v>680</v>
      </c>
      <c r="Q809" s="107">
        <v>444428.96</v>
      </c>
      <c r="R809" s="106">
        <v>0</v>
      </c>
      <c r="S809" s="107">
        <v>0</v>
      </c>
      <c r="T809" s="107">
        <v>0</v>
      </c>
      <c r="U809" s="106" t="s">
        <v>767</v>
      </c>
      <c r="V809" s="106" t="s">
        <v>7</v>
      </c>
      <c r="W809" s="106" t="s">
        <v>65</v>
      </c>
      <c r="X809" s="108">
        <v>1117</v>
      </c>
      <c r="Y809" s="108">
        <v>730039.924</v>
      </c>
      <c r="Z809" s="108">
        <v>285610.96399999998</v>
      </c>
      <c r="AA809" s="109"/>
      <c r="AB809" s="109">
        <v>2097</v>
      </c>
      <c r="AC809" s="109"/>
      <c r="AD809" s="109"/>
      <c r="AE809" s="110" t="s">
        <v>516</v>
      </c>
      <c r="AF809" s="109"/>
      <c r="AG809" s="138">
        <v>36133</v>
      </c>
      <c r="AH809" s="138">
        <v>36703</v>
      </c>
      <c r="AI809" s="138">
        <v>38023</v>
      </c>
      <c r="AJ809" s="109">
        <v>5355718</v>
      </c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  <c r="AV809" s="109"/>
      <c r="AW809" s="109"/>
      <c r="AX809" s="109"/>
      <c r="AY809" s="109"/>
    </row>
    <row r="810" spans="1:51" x14ac:dyDescent="0.25">
      <c r="A810" s="106">
        <v>1038</v>
      </c>
      <c r="B810" s="106" t="s">
        <v>1508</v>
      </c>
      <c r="C810" s="106" t="s">
        <v>270</v>
      </c>
      <c r="D810" s="106"/>
      <c r="E810" s="106" t="s">
        <v>540</v>
      </c>
      <c r="F810" s="106"/>
      <c r="G810" s="106"/>
      <c r="H810" s="106" t="s">
        <v>465</v>
      </c>
      <c r="I810" s="106" t="s">
        <v>3324</v>
      </c>
      <c r="J810" s="106" t="s">
        <v>3746</v>
      </c>
      <c r="K810" s="106"/>
      <c r="L810" s="106"/>
      <c r="M810" s="106">
        <v>22666</v>
      </c>
      <c r="N810" s="106" t="s">
        <v>3740</v>
      </c>
      <c r="O810" s="106">
        <v>1358.7049999999999</v>
      </c>
      <c r="P810" s="107">
        <v>680</v>
      </c>
      <c r="Q810" s="107">
        <v>923919.4</v>
      </c>
      <c r="R810" s="106">
        <v>0</v>
      </c>
      <c r="S810" s="107">
        <v>0</v>
      </c>
      <c r="T810" s="107">
        <v>0</v>
      </c>
      <c r="U810" s="106" t="s">
        <v>767</v>
      </c>
      <c r="V810" s="106" t="s">
        <v>7</v>
      </c>
      <c r="W810" s="106" t="s">
        <v>65</v>
      </c>
      <c r="X810" s="108">
        <v>1117</v>
      </c>
      <c r="Y810" s="108">
        <v>1517673.4849999999</v>
      </c>
      <c r="Z810" s="108">
        <v>593754.08499999996</v>
      </c>
      <c r="AA810" s="109"/>
      <c r="AB810" s="109">
        <v>2097</v>
      </c>
      <c r="AC810" s="109"/>
      <c r="AD810" s="109"/>
      <c r="AE810" s="110" t="s">
        <v>516</v>
      </c>
      <c r="AF810" s="109"/>
      <c r="AG810" s="138">
        <v>36133</v>
      </c>
      <c r="AH810" s="138">
        <v>36703</v>
      </c>
      <c r="AI810" s="138">
        <v>38023</v>
      </c>
      <c r="AJ810" s="109">
        <v>5355718</v>
      </c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</row>
    <row r="811" spans="1:51" x14ac:dyDescent="0.25">
      <c r="A811" s="106">
        <v>1039</v>
      </c>
      <c r="B811" s="106" t="s">
        <v>1509</v>
      </c>
      <c r="C811" s="106" t="s">
        <v>270</v>
      </c>
      <c r="D811" s="106"/>
      <c r="E811" s="106" t="s">
        <v>540</v>
      </c>
      <c r="F811" s="106"/>
      <c r="G811" s="106"/>
      <c r="H811" s="106" t="s">
        <v>465</v>
      </c>
      <c r="I811" s="106" t="s">
        <v>3324</v>
      </c>
      <c r="J811" s="106" t="s">
        <v>3746</v>
      </c>
      <c r="K811" s="106"/>
      <c r="L811" s="106"/>
      <c r="M811" s="106">
        <v>22666</v>
      </c>
      <c r="N811" s="106" t="s">
        <v>3740</v>
      </c>
      <c r="O811" s="106">
        <v>37.484999999999999</v>
      </c>
      <c r="P811" s="107">
        <v>680</v>
      </c>
      <c r="Q811" s="107">
        <v>25489.8</v>
      </c>
      <c r="R811" s="106">
        <v>0</v>
      </c>
      <c r="S811" s="107">
        <v>0</v>
      </c>
      <c r="T811" s="107">
        <v>0</v>
      </c>
      <c r="U811" s="106" t="s">
        <v>767</v>
      </c>
      <c r="V811" s="106" t="s">
        <v>7</v>
      </c>
      <c r="W811" s="106" t="s">
        <v>65</v>
      </c>
      <c r="X811" s="108">
        <v>1117</v>
      </c>
      <c r="Y811" s="108">
        <v>41870.745000000003</v>
      </c>
      <c r="Z811" s="108">
        <v>16380.945000000003</v>
      </c>
      <c r="AA811" s="109"/>
      <c r="AB811" s="109">
        <v>2097</v>
      </c>
      <c r="AC811" s="109"/>
      <c r="AD811" s="109"/>
      <c r="AE811" s="110" t="s">
        <v>516</v>
      </c>
      <c r="AF811" s="109"/>
      <c r="AG811" s="138">
        <v>36133</v>
      </c>
      <c r="AH811" s="138">
        <v>36703</v>
      </c>
      <c r="AI811" s="138">
        <v>38023</v>
      </c>
      <c r="AJ811" s="109">
        <v>5355718</v>
      </c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</row>
    <row r="812" spans="1:51" x14ac:dyDescent="0.25">
      <c r="A812" s="106">
        <v>1040</v>
      </c>
      <c r="B812" s="106" t="s">
        <v>1510</v>
      </c>
      <c r="C812" s="106" t="s">
        <v>270</v>
      </c>
      <c r="D812" s="106"/>
      <c r="E812" s="106" t="s">
        <v>540</v>
      </c>
      <c r="F812" s="106"/>
      <c r="G812" s="106"/>
      <c r="H812" s="106" t="s">
        <v>465</v>
      </c>
      <c r="I812" s="106" t="s">
        <v>3323</v>
      </c>
      <c r="J812" s="106" t="s">
        <v>3734</v>
      </c>
      <c r="K812" s="106"/>
      <c r="L812" s="106"/>
      <c r="M812" s="106">
        <v>22666</v>
      </c>
      <c r="N812" s="106" t="s">
        <v>3740</v>
      </c>
      <c r="O812" s="106">
        <v>28.516999999999999</v>
      </c>
      <c r="P812" s="107">
        <v>680</v>
      </c>
      <c r="Q812" s="107">
        <v>19391.560000000001</v>
      </c>
      <c r="R812" s="106">
        <v>0</v>
      </c>
      <c r="S812" s="107">
        <v>0</v>
      </c>
      <c r="T812" s="107">
        <v>0</v>
      </c>
      <c r="U812" s="106" t="s">
        <v>767</v>
      </c>
      <c r="V812" s="106" t="s">
        <v>7</v>
      </c>
      <c r="W812" s="106" t="s">
        <v>65</v>
      </c>
      <c r="X812" s="108">
        <v>1117</v>
      </c>
      <c r="Y812" s="108">
        <v>31853.488999999998</v>
      </c>
      <c r="Z812" s="108">
        <v>12461.928999999996</v>
      </c>
      <c r="AA812" s="109"/>
      <c r="AB812" s="109">
        <v>2097</v>
      </c>
      <c r="AC812" s="109"/>
      <c r="AD812" s="109"/>
      <c r="AE812" s="110" t="s">
        <v>516</v>
      </c>
      <c r="AF812" s="109"/>
      <c r="AG812" s="138">
        <v>36133</v>
      </c>
      <c r="AH812" s="138">
        <v>36703</v>
      </c>
      <c r="AI812" s="138">
        <v>38023</v>
      </c>
      <c r="AJ812" s="109">
        <v>5355718</v>
      </c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</row>
    <row r="813" spans="1:51" x14ac:dyDescent="0.25">
      <c r="A813" s="106">
        <v>1041</v>
      </c>
      <c r="B813" s="106" t="s">
        <v>1511</v>
      </c>
      <c r="C813" s="106" t="s">
        <v>270</v>
      </c>
      <c r="D813" s="106"/>
      <c r="E813" s="106" t="s">
        <v>540</v>
      </c>
      <c r="F813" s="106"/>
      <c r="G813" s="106"/>
      <c r="H813" s="106" t="s">
        <v>465</v>
      </c>
      <c r="I813" s="106" t="s">
        <v>3323</v>
      </c>
      <c r="J813" s="106" t="s">
        <v>3746</v>
      </c>
      <c r="K813" s="106"/>
      <c r="L813" s="106"/>
      <c r="M813" s="106">
        <v>22666</v>
      </c>
      <c r="N813" s="106" t="s">
        <v>3740</v>
      </c>
      <c r="O813" s="106">
        <v>1754.1469999999999</v>
      </c>
      <c r="P813" s="107">
        <v>680</v>
      </c>
      <c r="Q813" s="107">
        <v>1192819.96</v>
      </c>
      <c r="R813" s="106">
        <v>0</v>
      </c>
      <c r="S813" s="107">
        <v>0</v>
      </c>
      <c r="T813" s="107">
        <v>0</v>
      </c>
      <c r="U813" s="106" t="s">
        <v>767</v>
      </c>
      <c r="V813" s="106" t="s">
        <v>7</v>
      </c>
      <c r="W813" s="106" t="s">
        <v>65</v>
      </c>
      <c r="X813" s="108">
        <v>1117</v>
      </c>
      <c r="Y813" s="108">
        <v>1959382.199</v>
      </c>
      <c r="Z813" s="108">
        <v>766562.23900000006</v>
      </c>
      <c r="AA813" s="109"/>
      <c r="AB813" s="109">
        <v>2097</v>
      </c>
      <c r="AC813" s="109"/>
      <c r="AD813" s="109"/>
      <c r="AE813" s="110" t="s">
        <v>516</v>
      </c>
      <c r="AF813" s="109"/>
      <c r="AG813" s="138">
        <v>36133</v>
      </c>
      <c r="AH813" s="138">
        <v>36703</v>
      </c>
      <c r="AI813" s="138">
        <v>38023</v>
      </c>
      <c r="AJ813" s="109">
        <v>5355718</v>
      </c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</row>
    <row r="814" spans="1:51" x14ac:dyDescent="0.25">
      <c r="A814" s="106">
        <v>1042</v>
      </c>
      <c r="B814" s="106" t="s">
        <v>1512</v>
      </c>
      <c r="C814" s="106" t="s">
        <v>270</v>
      </c>
      <c r="D814" s="106"/>
      <c r="E814" s="106" t="s">
        <v>540</v>
      </c>
      <c r="F814" s="106"/>
      <c r="G814" s="106"/>
      <c r="H814" s="106" t="s">
        <v>465</v>
      </c>
      <c r="I814" s="106" t="s">
        <v>3323</v>
      </c>
      <c r="J814" s="106" t="s">
        <v>3734</v>
      </c>
      <c r="K814" s="106"/>
      <c r="L814" s="106"/>
      <c r="M814" s="106">
        <v>22666</v>
      </c>
      <c r="N814" s="106" t="s">
        <v>3740</v>
      </c>
      <c r="O814" s="106">
        <v>28.507000000000001</v>
      </c>
      <c r="P814" s="107">
        <v>680</v>
      </c>
      <c r="Q814" s="107">
        <v>19384.759999999998</v>
      </c>
      <c r="R814" s="106">
        <v>0</v>
      </c>
      <c r="S814" s="107">
        <v>0</v>
      </c>
      <c r="T814" s="107">
        <v>0</v>
      </c>
      <c r="U814" s="106" t="s">
        <v>767</v>
      </c>
      <c r="V814" s="106" t="s">
        <v>7</v>
      </c>
      <c r="W814" s="106" t="s">
        <v>65</v>
      </c>
      <c r="X814" s="108">
        <v>1117</v>
      </c>
      <c r="Y814" s="108">
        <v>31842.319000000003</v>
      </c>
      <c r="Z814" s="108">
        <v>12457.559000000001</v>
      </c>
      <c r="AA814" s="109"/>
      <c r="AB814" s="109">
        <v>2097</v>
      </c>
      <c r="AC814" s="109"/>
      <c r="AD814" s="109"/>
      <c r="AE814" s="110" t="s">
        <v>516</v>
      </c>
      <c r="AF814" s="109"/>
      <c r="AG814" s="138">
        <v>36133</v>
      </c>
      <c r="AH814" s="138">
        <v>36703</v>
      </c>
      <c r="AI814" s="138">
        <v>38023</v>
      </c>
      <c r="AJ814" s="109">
        <v>5355718</v>
      </c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</row>
    <row r="815" spans="1:51" x14ac:dyDescent="0.25">
      <c r="A815" s="106">
        <v>1043</v>
      </c>
      <c r="B815" s="106" t="s">
        <v>1513</v>
      </c>
      <c r="C815" s="106" t="s">
        <v>270</v>
      </c>
      <c r="D815" s="106"/>
      <c r="E815" s="106" t="s">
        <v>540</v>
      </c>
      <c r="F815" s="106"/>
      <c r="G815" s="106"/>
      <c r="H815" s="106" t="s">
        <v>465</v>
      </c>
      <c r="I815" s="106" t="s">
        <v>3323</v>
      </c>
      <c r="J815" s="106" t="s">
        <v>3747</v>
      </c>
      <c r="K815" s="106"/>
      <c r="L815" s="106"/>
      <c r="M815" s="106">
        <v>22666</v>
      </c>
      <c r="N815" s="106" t="s">
        <v>3740</v>
      </c>
      <c r="O815" s="106">
        <v>1221.5530000000001</v>
      </c>
      <c r="P815" s="107">
        <v>680</v>
      </c>
      <c r="Q815" s="107">
        <v>830656.04</v>
      </c>
      <c r="R815" s="106">
        <v>0</v>
      </c>
      <c r="S815" s="107">
        <v>0</v>
      </c>
      <c r="T815" s="107">
        <v>0</v>
      </c>
      <c r="U815" s="106" t="s">
        <v>767</v>
      </c>
      <c r="V815" s="106" t="s">
        <v>7</v>
      </c>
      <c r="W815" s="106" t="s">
        <v>65</v>
      </c>
      <c r="X815" s="108">
        <v>1117</v>
      </c>
      <c r="Y815" s="108">
        <v>1364474.7010000001</v>
      </c>
      <c r="Z815" s="108">
        <v>533818.66100000008</v>
      </c>
      <c r="AA815" s="109"/>
      <c r="AB815" s="109">
        <v>2097</v>
      </c>
      <c r="AC815" s="109"/>
      <c r="AD815" s="109"/>
      <c r="AE815" s="110" t="s">
        <v>516</v>
      </c>
      <c r="AF815" s="109"/>
      <c r="AG815" s="138">
        <v>36133</v>
      </c>
      <c r="AH815" s="138">
        <v>36703</v>
      </c>
      <c r="AI815" s="138">
        <v>38023</v>
      </c>
      <c r="AJ815" s="109">
        <v>5355718</v>
      </c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</row>
    <row r="816" spans="1:51" x14ac:dyDescent="0.25">
      <c r="A816" s="106">
        <v>1044</v>
      </c>
      <c r="B816" s="106" t="s">
        <v>1514</v>
      </c>
      <c r="C816" s="106" t="s">
        <v>270</v>
      </c>
      <c r="D816" s="106"/>
      <c r="E816" s="106" t="s">
        <v>540</v>
      </c>
      <c r="F816" s="106"/>
      <c r="G816" s="106"/>
      <c r="H816" s="106" t="s">
        <v>465</v>
      </c>
      <c r="I816" s="106" t="s">
        <v>3323</v>
      </c>
      <c r="J816" s="106" t="s">
        <v>3742</v>
      </c>
      <c r="K816" s="106"/>
      <c r="L816" s="106"/>
      <c r="M816" s="106">
        <v>22666</v>
      </c>
      <c r="N816" s="106" t="s">
        <v>3740</v>
      </c>
      <c r="O816" s="106">
        <v>3629.7710000000002</v>
      </c>
      <c r="P816" s="107">
        <v>680</v>
      </c>
      <c r="Q816" s="107">
        <v>2468244.2799999998</v>
      </c>
      <c r="R816" s="106">
        <v>0</v>
      </c>
      <c r="S816" s="107">
        <v>0</v>
      </c>
      <c r="T816" s="107">
        <v>0</v>
      </c>
      <c r="U816" s="106" t="s">
        <v>767</v>
      </c>
      <c r="V816" s="106" t="s">
        <v>7</v>
      </c>
      <c r="W816" s="106" t="s">
        <v>65</v>
      </c>
      <c r="X816" s="108">
        <v>1117</v>
      </c>
      <c r="Y816" s="108">
        <v>4054454.2070000004</v>
      </c>
      <c r="Z816" s="108">
        <v>1586209.9270000001</v>
      </c>
      <c r="AA816" s="109"/>
      <c r="AB816" s="109">
        <v>2097</v>
      </c>
      <c r="AC816" s="109"/>
      <c r="AD816" s="109"/>
      <c r="AE816" s="110" t="s">
        <v>516</v>
      </c>
      <c r="AF816" s="109"/>
      <c r="AG816" s="138">
        <v>36133</v>
      </c>
      <c r="AH816" s="138">
        <v>36703</v>
      </c>
      <c r="AI816" s="138">
        <v>38023</v>
      </c>
      <c r="AJ816" s="109">
        <v>5355718</v>
      </c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</row>
    <row r="817" spans="1:51" x14ac:dyDescent="0.25">
      <c r="A817" s="106">
        <v>1045</v>
      </c>
      <c r="B817" s="106" t="s">
        <v>1515</v>
      </c>
      <c r="C817" s="106" t="s">
        <v>270</v>
      </c>
      <c r="D817" s="106"/>
      <c r="E817" s="106" t="s">
        <v>540</v>
      </c>
      <c r="F817" s="106"/>
      <c r="G817" s="106"/>
      <c r="H817" s="106" t="s">
        <v>465</v>
      </c>
      <c r="I817" s="106" t="s">
        <v>3323</v>
      </c>
      <c r="J817" s="106" t="s">
        <v>270</v>
      </c>
      <c r="K817" s="106"/>
      <c r="L817" s="106"/>
      <c r="M817" s="106">
        <v>22666</v>
      </c>
      <c r="N817" s="106" t="s">
        <v>3740</v>
      </c>
      <c r="O817" s="106">
        <v>1479.7380000000001</v>
      </c>
      <c r="P817" s="107">
        <v>680</v>
      </c>
      <c r="Q817" s="107">
        <v>1006221.84</v>
      </c>
      <c r="R817" s="106">
        <v>0</v>
      </c>
      <c r="S817" s="107">
        <v>0</v>
      </c>
      <c r="T817" s="107">
        <v>0</v>
      </c>
      <c r="U817" s="106" t="s">
        <v>767</v>
      </c>
      <c r="V817" s="106" t="s">
        <v>7</v>
      </c>
      <c r="W817" s="106" t="s">
        <v>65</v>
      </c>
      <c r="X817" s="108">
        <v>1117</v>
      </c>
      <c r="Y817" s="108">
        <v>1652867.3460000001</v>
      </c>
      <c r="Z817" s="108">
        <v>646645.50600000005</v>
      </c>
      <c r="AA817" s="109"/>
      <c r="AB817" s="109">
        <v>2097</v>
      </c>
      <c r="AC817" s="109"/>
      <c r="AD817" s="109"/>
      <c r="AE817" s="110" t="s">
        <v>516</v>
      </c>
      <c r="AF817" s="109"/>
      <c r="AG817" s="138">
        <v>36133</v>
      </c>
      <c r="AH817" s="138">
        <v>36703</v>
      </c>
      <c r="AI817" s="138">
        <v>38023</v>
      </c>
      <c r="AJ817" s="109">
        <v>5355718</v>
      </c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</row>
    <row r="818" spans="1:51" x14ac:dyDescent="0.25">
      <c r="A818" s="106">
        <v>1046</v>
      </c>
      <c r="B818" s="106" t="s">
        <v>1516</v>
      </c>
      <c r="C818" s="106" t="s">
        <v>270</v>
      </c>
      <c r="D818" s="106"/>
      <c r="E818" s="106" t="s">
        <v>540</v>
      </c>
      <c r="F818" s="106"/>
      <c r="G818" s="106"/>
      <c r="H818" s="106" t="s">
        <v>465</v>
      </c>
      <c r="I818" s="106" t="s">
        <v>3324</v>
      </c>
      <c r="J818" s="106" t="s">
        <v>3524</v>
      </c>
      <c r="K818" s="106"/>
      <c r="L818" s="106"/>
      <c r="M818" s="106">
        <v>22666</v>
      </c>
      <c r="N818" s="106" t="s">
        <v>3740</v>
      </c>
      <c r="O818" s="106">
        <v>452.04199999999997</v>
      </c>
      <c r="P818" s="107">
        <v>680</v>
      </c>
      <c r="Q818" s="107">
        <v>307388.56</v>
      </c>
      <c r="R818" s="106">
        <v>0</v>
      </c>
      <c r="S818" s="107">
        <v>0</v>
      </c>
      <c r="T818" s="107">
        <v>0</v>
      </c>
      <c r="U818" s="106" t="s">
        <v>767</v>
      </c>
      <c r="V818" s="106" t="s">
        <v>7</v>
      </c>
      <c r="W818" s="106" t="s">
        <v>65</v>
      </c>
      <c r="X818" s="108">
        <v>1117</v>
      </c>
      <c r="Y818" s="108">
        <v>504930.91399999999</v>
      </c>
      <c r="Z818" s="108">
        <v>197542.35399999999</v>
      </c>
      <c r="AA818" s="109"/>
      <c r="AB818" s="109">
        <v>2097</v>
      </c>
      <c r="AC818" s="109"/>
      <c r="AD818" s="109"/>
      <c r="AE818" s="110" t="s">
        <v>516</v>
      </c>
      <c r="AF818" s="109"/>
      <c r="AG818" s="138">
        <v>36133</v>
      </c>
      <c r="AH818" s="138">
        <v>36703</v>
      </c>
      <c r="AI818" s="138">
        <v>38023</v>
      </c>
      <c r="AJ818" s="109">
        <v>5355718</v>
      </c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</row>
    <row r="819" spans="1:51" ht="76.5" x14ac:dyDescent="0.25">
      <c r="A819" s="106">
        <v>1047</v>
      </c>
      <c r="B819" s="106" t="s">
        <v>1517</v>
      </c>
      <c r="C819" s="106" t="s">
        <v>270</v>
      </c>
      <c r="D819" s="106" t="s">
        <v>655</v>
      </c>
      <c r="E819" s="106" t="s">
        <v>578</v>
      </c>
      <c r="F819" s="106"/>
      <c r="G819" s="106"/>
      <c r="H819" s="106" t="s">
        <v>465</v>
      </c>
      <c r="I819" s="106" t="s">
        <v>3324</v>
      </c>
      <c r="J819" s="106" t="s">
        <v>3746</v>
      </c>
      <c r="K819" s="106">
        <v>10750</v>
      </c>
      <c r="L819" s="106"/>
      <c r="M819" s="106">
        <v>22666</v>
      </c>
      <c r="N819" s="106" t="s">
        <v>3740</v>
      </c>
      <c r="O819" s="106">
        <v>5075.6220000000003</v>
      </c>
      <c r="P819" s="107">
        <v>680</v>
      </c>
      <c r="Q819" s="107">
        <v>3451422.96</v>
      </c>
      <c r="R819" s="106">
        <v>0</v>
      </c>
      <c r="S819" s="107">
        <v>0</v>
      </c>
      <c r="T819" s="107">
        <v>0</v>
      </c>
      <c r="U819" s="106" t="s">
        <v>741</v>
      </c>
      <c r="V819" s="106" t="s">
        <v>7</v>
      </c>
      <c r="W819" s="106" t="s">
        <v>62</v>
      </c>
      <c r="X819" s="108">
        <v>1117</v>
      </c>
      <c r="Y819" s="108">
        <v>5669469.7740000002</v>
      </c>
      <c r="Z819" s="108">
        <v>2218046.8139999998</v>
      </c>
      <c r="AA819" s="109"/>
      <c r="AB819" s="109">
        <v>2097</v>
      </c>
      <c r="AC819" s="109"/>
      <c r="AD819" s="109"/>
      <c r="AE819" s="110" t="s">
        <v>473</v>
      </c>
      <c r="AF819" s="109" t="s">
        <v>4689</v>
      </c>
      <c r="AG819" s="138">
        <v>36133</v>
      </c>
      <c r="AH819" s="138">
        <v>36703</v>
      </c>
      <c r="AI819" s="138">
        <v>38049</v>
      </c>
      <c r="AJ819" s="109">
        <v>5359327</v>
      </c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</row>
    <row r="820" spans="1:51" ht="76.5" x14ac:dyDescent="0.25">
      <c r="A820" s="106">
        <v>1048</v>
      </c>
      <c r="B820" s="106" t="s">
        <v>1518</v>
      </c>
      <c r="C820" s="106" t="s">
        <v>270</v>
      </c>
      <c r="D820" s="106"/>
      <c r="E820" s="106" t="s">
        <v>554</v>
      </c>
      <c r="F820" s="106"/>
      <c r="G820" s="106" t="s">
        <v>723</v>
      </c>
      <c r="H820" s="106" t="s">
        <v>465</v>
      </c>
      <c r="I820" s="106" t="s">
        <v>3324</v>
      </c>
      <c r="J820" s="106" t="s">
        <v>3746</v>
      </c>
      <c r="K820" s="106"/>
      <c r="L820" s="106"/>
      <c r="M820" s="106">
        <v>22666</v>
      </c>
      <c r="N820" s="106" t="s">
        <v>3740</v>
      </c>
      <c r="O820" s="106">
        <v>5924.24</v>
      </c>
      <c r="P820" s="107">
        <v>680</v>
      </c>
      <c r="Q820" s="107">
        <v>4028483.2</v>
      </c>
      <c r="R820" s="106">
        <v>0</v>
      </c>
      <c r="S820" s="107">
        <v>0</v>
      </c>
      <c r="T820" s="107">
        <v>0</v>
      </c>
      <c r="U820" s="106" t="s">
        <v>741</v>
      </c>
      <c r="V820" s="106" t="s">
        <v>7</v>
      </c>
      <c r="W820" s="106" t="s">
        <v>62</v>
      </c>
      <c r="X820" s="108">
        <v>1117</v>
      </c>
      <c r="Y820" s="108">
        <v>6617376.0800000001</v>
      </c>
      <c r="Z820" s="108">
        <v>2588892.8800000004</v>
      </c>
      <c r="AA820" s="109"/>
      <c r="AB820" s="109">
        <v>2097</v>
      </c>
      <c r="AC820" s="109"/>
      <c r="AD820" s="109"/>
      <c r="AE820" s="110" t="s">
        <v>473</v>
      </c>
      <c r="AF820" s="109" t="s">
        <v>4690</v>
      </c>
      <c r="AG820" s="138">
        <v>36133</v>
      </c>
      <c r="AH820" s="138">
        <v>36703</v>
      </c>
      <c r="AI820" s="138">
        <v>38049</v>
      </c>
      <c r="AJ820" s="109">
        <v>5359327</v>
      </c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</row>
    <row r="821" spans="1:51" ht="25.5" x14ac:dyDescent="0.25">
      <c r="A821" s="106">
        <v>1049</v>
      </c>
      <c r="B821" s="106" t="s">
        <v>1519</v>
      </c>
      <c r="C821" s="106" t="s">
        <v>270</v>
      </c>
      <c r="D821" s="106"/>
      <c r="E821" s="106" t="s">
        <v>540</v>
      </c>
      <c r="F821" s="106"/>
      <c r="G821" s="106"/>
      <c r="H821" s="106" t="s">
        <v>465</v>
      </c>
      <c r="I821" s="106" t="s">
        <v>3323</v>
      </c>
      <c r="J821" s="106" t="s">
        <v>3734</v>
      </c>
      <c r="K821" s="106"/>
      <c r="L821" s="106"/>
      <c r="M821" s="106">
        <v>22666</v>
      </c>
      <c r="N821" s="106" t="s">
        <v>3740</v>
      </c>
      <c r="O821" s="106">
        <v>1819.038</v>
      </c>
      <c r="P821" s="107">
        <v>680</v>
      </c>
      <c r="Q821" s="107">
        <v>1236945.8400000001</v>
      </c>
      <c r="R821" s="106">
        <v>0</v>
      </c>
      <c r="S821" s="107">
        <v>0</v>
      </c>
      <c r="T821" s="107">
        <v>0</v>
      </c>
      <c r="U821" s="106" t="s">
        <v>741</v>
      </c>
      <c r="V821" s="106" t="s">
        <v>7</v>
      </c>
      <c r="W821" s="106" t="s">
        <v>62</v>
      </c>
      <c r="X821" s="108">
        <v>1117</v>
      </c>
      <c r="Y821" s="108">
        <v>2031865.446</v>
      </c>
      <c r="Z821" s="108">
        <v>794919.60599999991</v>
      </c>
      <c r="AA821" s="109"/>
      <c r="AB821" s="109">
        <v>2097</v>
      </c>
      <c r="AC821" s="109"/>
      <c r="AD821" s="109"/>
      <c r="AE821" s="110" t="s">
        <v>473</v>
      </c>
      <c r="AF821" s="109" t="s">
        <v>4691</v>
      </c>
      <c r="AG821" s="138">
        <v>36133</v>
      </c>
      <c r="AH821" s="138">
        <v>36703</v>
      </c>
      <c r="AI821" s="138">
        <v>38023</v>
      </c>
      <c r="AJ821" s="109">
        <v>5355718</v>
      </c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</row>
    <row r="822" spans="1:51" x14ac:dyDescent="0.25">
      <c r="A822" s="106">
        <v>1050</v>
      </c>
      <c r="B822" s="106" t="s">
        <v>1520</v>
      </c>
      <c r="C822" s="106" t="s">
        <v>270</v>
      </c>
      <c r="D822" s="106"/>
      <c r="E822" s="106" t="s">
        <v>540</v>
      </c>
      <c r="F822" s="106"/>
      <c r="G822" s="106"/>
      <c r="H822" s="106" t="s">
        <v>465</v>
      </c>
      <c r="I822" s="106" t="s">
        <v>3325</v>
      </c>
      <c r="J822" s="106" t="s">
        <v>3743</v>
      </c>
      <c r="K822" s="106"/>
      <c r="L822" s="106"/>
      <c r="M822" s="106">
        <v>22666</v>
      </c>
      <c r="N822" s="106" t="s">
        <v>3740</v>
      </c>
      <c r="O822" s="106">
        <v>2358.277</v>
      </c>
      <c r="P822" s="107">
        <v>680</v>
      </c>
      <c r="Q822" s="107">
        <v>1603628.36</v>
      </c>
      <c r="R822" s="106">
        <v>0</v>
      </c>
      <c r="S822" s="107">
        <v>0</v>
      </c>
      <c r="T822" s="107">
        <v>0</v>
      </c>
      <c r="U822" s="106" t="s">
        <v>784</v>
      </c>
      <c r="V822" s="106" t="s">
        <v>7</v>
      </c>
      <c r="W822" s="106" t="s">
        <v>66</v>
      </c>
      <c r="X822" s="108">
        <v>1117</v>
      </c>
      <c r="Y822" s="108">
        <v>2634195.409</v>
      </c>
      <c r="Z822" s="108">
        <v>1030567.0489999999</v>
      </c>
      <c r="AA822" s="109"/>
      <c r="AB822" s="109">
        <v>2097</v>
      </c>
      <c r="AC822" s="109"/>
      <c r="AD822" s="109"/>
      <c r="AE822" s="110" t="s">
        <v>4440</v>
      </c>
      <c r="AF822" s="109"/>
      <c r="AG822" s="138">
        <v>36133</v>
      </c>
      <c r="AH822" s="138">
        <v>36703</v>
      </c>
      <c r="AI822" s="138">
        <v>38023</v>
      </c>
      <c r="AJ822" s="109">
        <v>5355718</v>
      </c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  <c r="AV822" s="109"/>
      <c r="AW822" s="109"/>
      <c r="AX822" s="109"/>
      <c r="AY822" s="109"/>
    </row>
    <row r="823" spans="1:51" x14ac:dyDescent="0.25">
      <c r="A823" s="106">
        <v>1051</v>
      </c>
      <c r="B823" s="106" t="s">
        <v>1521</v>
      </c>
      <c r="C823" s="106" t="s">
        <v>270</v>
      </c>
      <c r="D823" s="106"/>
      <c r="E823" s="106" t="s">
        <v>540</v>
      </c>
      <c r="F823" s="106"/>
      <c r="G823" s="106"/>
      <c r="H823" s="106" t="s">
        <v>465</v>
      </c>
      <c r="I823" s="106" t="s">
        <v>3323</v>
      </c>
      <c r="J823" s="106" t="s">
        <v>3742</v>
      </c>
      <c r="K823" s="106"/>
      <c r="L823" s="106"/>
      <c r="M823" s="106">
        <v>22666</v>
      </c>
      <c r="N823" s="106" t="s">
        <v>3740</v>
      </c>
      <c r="O823" s="106">
        <v>1717.046</v>
      </c>
      <c r="P823" s="107">
        <v>680</v>
      </c>
      <c r="Q823" s="107">
        <v>1167591.28</v>
      </c>
      <c r="R823" s="106">
        <v>0</v>
      </c>
      <c r="S823" s="107">
        <v>0</v>
      </c>
      <c r="T823" s="107">
        <v>0</v>
      </c>
      <c r="U823" s="106" t="s">
        <v>784</v>
      </c>
      <c r="V823" s="106" t="s">
        <v>7</v>
      </c>
      <c r="W823" s="106" t="s">
        <v>66</v>
      </c>
      <c r="X823" s="108">
        <v>1117</v>
      </c>
      <c r="Y823" s="108">
        <v>1917940.382</v>
      </c>
      <c r="Z823" s="108">
        <v>750349.10199999996</v>
      </c>
      <c r="AA823" s="109"/>
      <c r="AB823" s="109">
        <v>2097</v>
      </c>
      <c r="AC823" s="109"/>
      <c r="AD823" s="109"/>
      <c r="AE823" s="110" t="s">
        <v>4440</v>
      </c>
      <c r="AF823" s="109"/>
      <c r="AG823" s="138">
        <v>36133</v>
      </c>
      <c r="AH823" s="138">
        <v>36703</v>
      </c>
      <c r="AI823" s="138">
        <v>38023</v>
      </c>
      <c r="AJ823" s="109">
        <v>5355718</v>
      </c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</row>
    <row r="824" spans="1:51" x14ac:dyDescent="0.25">
      <c r="A824" s="106">
        <v>1052</v>
      </c>
      <c r="B824" s="106" t="s">
        <v>1522</v>
      </c>
      <c r="C824" s="106" t="s">
        <v>270</v>
      </c>
      <c r="D824" s="106"/>
      <c r="E824" s="106" t="s">
        <v>540</v>
      </c>
      <c r="F824" s="106"/>
      <c r="G824" s="106"/>
      <c r="H824" s="106" t="s">
        <v>465</v>
      </c>
      <c r="I824" s="106" t="s">
        <v>3323</v>
      </c>
      <c r="J824" s="106" t="s">
        <v>3742</v>
      </c>
      <c r="K824" s="106"/>
      <c r="L824" s="106"/>
      <c r="M824" s="106">
        <v>22666</v>
      </c>
      <c r="N824" s="106" t="s">
        <v>3740</v>
      </c>
      <c r="O824" s="106">
        <v>302.673</v>
      </c>
      <c r="P824" s="107">
        <v>680</v>
      </c>
      <c r="Q824" s="107">
        <v>205817.64</v>
      </c>
      <c r="R824" s="106">
        <v>0</v>
      </c>
      <c r="S824" s="107">
        <v>0</v>
      </c>
      <c r="T824" s="107">
        <v>0</v>
      </c>
      <c r="U824" s="106" t="s">
        <v>879</v>
      </c>
      <c r="V824" s="106" t="s">
        <v>7</v>
      </c>
      <c r="W824" s="106" t="s">
        <v>72</v>
      </c>
      <c r="X824" s="108">
        <v>1117</v>
      </c>
      <c r="Y824" s="108">
        <v>338085.74099999998</v>
      </c>
      <c r="Z824" s="108">
        <v>132268.10099999997</v>
      </c>
      <c r="AA824" s="109"/>
      <c r="AB824" s="109">
        <v>2097</v>
      </c>
      <c r="AC824" s="109"/>
      <c r="AD824" s="109"/>
      <c r="AE824" s="110" t="s">
        <v>4692</v>
      </c>
      <c r="AF824" s="109"/>
      <c r="AG824" s="138">
        <v>36133</v>
      </c>
      <c r="AH824" s="138">
        <v>36703</v>
      </c>
      <c r="AI824" s="138">
        <v>38023</v>
      </c>
      <c r="AJ824" s="109">
        <v>5355718</v>
      </c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</row>
    <row r="825" spans="1:51" x14ac:dyDescent="0.25">
      <c r="A825" s="106">
        <v>1053</v>
      </c>
      <c r="B825" s="106" t="s">
        <v>948</v>
      </c>
      <c r="C825" s="106" t="s">
        <v>270</v>
      </c>
      <c r="D825" s="106"/>
      <c r="E825" s="106" t="s">
        <v>540</v>
      </c>
      <c r="F825" s="106"/>
      <c r="G825" s="106"/>
      <c r="H825" s="106" t="s">
        <v>465</v>
      </c>
      <c r="I825" s="106"/>
      <c r="J825" s="106"/>
      <c r="K825" s="106"/>
      <c r="L825" s="106"/>
      <c r="M825" s="106">
        <v>22666</v>
      </c>
      <c r="N825" s="106" t="s">
        <v>3740</v>
      </c>
      <c r="O825" s="106">
        <v>55758.805999999997</v>
      </c>
      <c r="P825" s="107">
        <v>680</v>
      </c>
      <c r="Q825" s="107">
        <v>37915988.079999998</v>
      </c>
      <c r="R825" s="106">
        <v>0</v>
      </c>
      <c r="S825" s="107">
        <v>0</v>
      </c>
      <c r="T825" s="107">
        <v>0</v>
      </c>
      <c r="U825" s="106" t="s">
        <v>743</v>
      </c>
      <c r="V825" s="106" t="s">
        <v>7</v>
      </c>
      <c r="W825" s="106" t="s">
        <v>63</v>
      </c>
      <c r="X825" s="108"/>
      <c r="Y825" s="108">
        <v>0</v>
      </c>
      <c r="Z825" s="108"/>
      <c r="AA825" s="109" t="s">
        <v>4435</v>
      </c>
      <c r="AB825" s="109">
        <v>2097</v>
      </c>
      <c r="AC825" s="109"/>
      <c r="AD825" s="109"/>
      <c r="AE825" s="110" t="s">
        <v>4436</v>
      </c>
      <c r="AF825" s="109"/>
      <c r="AG825" s="138">
        <v>36133</v>
      </c>
      <c r="AH825" s="138">
        <v>36703</v>
      </c>
      <c r="AI825" s="138">
        <v>38286</v>
      </c>
      <c r="AJ825" s="109">
        <v>5393765</v>
      </c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</row>
    <row r="826" spans="1:51" x14ac:dyDescent="0.25">
      <c r="A826" s="106">
        <v>1054</v>
      </c>
      <c r="B826" s="106" t="s">
        <v>1523</v>
      </c>
      <c r="C826" s="106" t="s">
        <v>271</v>
      </c>
      <c r="D826" s="106"/>
      <c r="E826" s="106" t="s">
        <v>540</v>
      </c>
      <c r="F826" s="106"/>
      <c r="G826" s="106"/>
      <c r="H826" s="106" t="s">
        <v>464</v>
      </c>
      <c r="I826" s="106" t="s">
        <v>3333</v>
      </c>
      <c r="J826" s="106" t="s">
        <v>3748</v>
      </c>
      <c r="K826" s="106">
        <v>8035</v>
      </c>
      <c r="L826" s="106"/>
      <c r="M826" s="106">
        <v>22557</v>
      </c>
      <c r="N826" s="106" t="s">
        <v>271</v>
      </c>
      <c r="O826" s="106">
        <v>304.137</v>
      </c>
      <c r="P826" s="107">
        <v>1135.2</v>
      </c>
      <c r="Q826" s="107">
        <v>345256.32</v>
      </c>
      <c r="R826" s="106">
        <v>0</v>
      </c>
      <c r="S826" s="107">
        <v>0</v>
      </c>
      <c r="T826" s="107">
        <v>0</v>
      </c>
      <c r="U826" s="106" t="s">
        <v>739</v>
      </c>
      <c r="V826" s="106" t="s">
        <v>7</v>
      </c>
      <c r="W826" s="106" t="s">
        <v>61</v>
      </c>
      <c r="X826" s="108">
        <v>2021</v>
      </c>
      <c r="Y826" s="108">
        <v>614660.87699999998</v>
      </c>
      <c r="Z826" s="108">
        <v>269404.55459999997</v>
      </c>
      <c r="AA826" s="109" t="s">
        <v>4503</v>
      </c>
      <c r="AB826" s="109">
        <v>1104</v>
      </c>
      <c r="AC826" s="109"/>
      <c r="AD826" s="109"/>
      <c r="AE826" s="110" t="s">
        <v>507</v>
      </c>
      <c r="AF826" s="109"/>
      <c r="AG826" s="138">
        <v>37169</v>
      </c>
      <c r="AH826" s="138">
        <v>37679</v>
      </c>
      <c r="AI826" s="138">
        <v>37757</v>
      </c>
      <c r="AJ826" s="109">
        <v>5321131</v>
      </c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</row>
    <row r="827" spans="1:51" x14ac:dyDescent="0.25">
      <c r="A827" s="106">
        <v>1055</v>
      </c>
      <c r="B827" s="106" t="s">
        <v>1524</v>
      </c>
      <c r="C827" s="106" t="s">
        <v>271</v>
      </c>
      <c r="D827" s="106"/>
      <c r="E827" s="106" t="s">
        <v>540</v>
      </c>
      <c r="F827" s="106"/>
      <c r="G827" s="106"/>
      <c r="H827" s="106" t="s">
        <v>464</v>
      </c>
      <c r="I827" s="106" t="s">
        <v>3333</v>
      </c>
      <c r="J827" s="106" t="s">
        <v>3748</v>
      </c>
      <c r="K827" s="106"/>
      <c r="L827" s="106"/>
      <c r="M827" s="106">
        <v>22557</v>
      </c>
      <c r="N827" s="106" t="s">
        <v>271</v>
      </c>
      <c r="O827" s="106">
        <v>258.00299999999999</v>
      </c>
      <c r="P827" s="107">
        <v>1135.2</v>
      </c>
      <c r="Q827" s="107">
        <v>292885.01</v>
      </c>
      <c r="R827" s="106">
        <v>0</v>
      </c>
      <c r="S827" s="107">
        <v>0</v>
      </c>
      <c r="T827" s="107">
        <v>0</v>
      </c>
      <c r="U827" s="106" t="s">
        <v>749</v>
      </c>
      <c r="V827" s="106" t="s">
        <v>7</v>
      </c>
      <c r="W827" s="106" t="s">
        <v>64</v>
      </c>
      <c r="X827" s="108"/>
      <c r="Y827" s="108">
        <v>0</v>
      </c>
      <c r="Z827" s="108">
        <v>-292885.00559999997</v>
      </c>
      <c r="AA827" s="109" t="s">
        <v>4503</v>
      </c>
      <c r="AB827" s="109">
        <v>1104</v>
      </c>
      <c r="AC827" s="109"/>
      <c r="AD827" s="109"/>
      <c r="AE827" s="110" t="s">
        <v>510</v>
      </c>
      <c r="AF827" s="109"/>
      <c r="AG827" s="138">
        <v>37169</v>
      </c>
      <c r="AH827" s="138">
        <v>37679</v>
      </c>
      <c r="AI827" s="138">
        <v>37757</v>
      </c>
      <c r="AJ827" s="109">
        <v>5321131</v>
      </c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</row>
    <row r="828" spans="1:51" x14ac:dyDescent="0.25">
      <c r="A828" s="106">
        <v>1056</v>
      </c>
      <c r="B828" s="106" t="s">
        <v>1525</v>
      </c>
      <c r="C828" s="106" t="s">
        <v>271</v>
      </c>
      <c r="D828" s="106"/>
      <c r="E828" s="106" t="s">
        <v>540</v>
      </c>
      <c r="F828" s="106"/>
      <c r="G828" s="106"/>
      <c r="H828" s="106" t="s">
        <v>464</v>
      </c>
      <c r="I828" s="106"/>
      <c r="J828" s="106" t="s">
        <v>3490</v>
      </c>
      <c r="K828" s="106"/>
      <c r="L828" s="106"/>
      <c r="M828" s="106">
        <v>22557</v>
      </c>
      <c r="N828" s="106" t="s">
        <v>271</v>
      </c>
      <c r="O828" s="106">
        <v>413.98500000000001</v>
      </c>
      <c r="P828" s="107">
        <v>1135.2</v>
      </c>
      <c r="Q828" s="107">
        <v>469955.77</v>
      </c>
      <c r="R828" s="106">
        <v>0</v>
      </c>
      <c r="S828" s="107">
        <v>0</v>
      </c>
      <c r="T828" s="107">
        <v>0</v>
      </c>
      <c r="U828" s="106" t="s">
        <v>749</v>
      </c>
      <c r="V828" s="106" t="s">
        <v>7</v>
      </c>
      <c r="W828" s="106" t="s">
        <v>64</v>
      </c>
      <c r="X828" s="108"/>
      <c r="Y828" s="108">
        <v>0</v>
      </c>
      <c r="Z828" s="108">
        <v>-469955.77200000006</v>
      </c>
      <c r="AA828" s="109" t="s">
        <v>4503</v>
      </c>
      <c r="AB828" s="109">
        <v>1104</v>
      </c>
      <c r="AC828" s="109"/>
      <c r="AD828" s="109"/>
      <c r="AE828" s="110" t="s">
        <v>510</v>
      </c>
      <c r="AF828" s="109"/>
      <c r="AG828" s="138">
        <v>37169</v>
      </c>
      <c r="AH828" s="138">
        <v>37679</v>
      </c>
      <c r="AI828" s="138">
        <v>37757</v>
      </c>
      <c r="AJ828" s="109">
        <v>5321131</v>
      </c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</row>
    <row r="829" spans="1:51" x14ac:dyDescent="0.25">
      <c r="A829" s="106">
        <v>1057</v>
      </c>
      <c r="B829" s="106" t="s">
        <v>1526</v>
      </c>
      <c r="C829" s="106" t="s">
        <v>271</v>
      </c>
      <c r="D829" s="106"/>
      <c r="E829" s="106" t="s">
        <v>540</v>
      </c>
      <c r="F829" s="106"/>
      <c r="G829" s="106"/>
      <c r="H829" s="106" t="s">
        <v>464</v>
      </c>
      <c r="I829" s="106"/>
      <c r="J829" s="106" t="s">
        <v>3490</v>
      </c>
      <c r="K829" s="106"/>
      <c r="L829" s="106"/>
      <c r="M829" s="106">
        <v>22557</v>
      </c>
      <c r="N829" s="106" t="s">
        <v>271</v>
      </c>
      <c r="O829" s="106">
        <v>99.882999999999996</v>
      </c>
      <c r="P829" s="107">
        <v>1135.2</v>
      </c>
      <c r="Q829" s="107">
        <v>113387.18</v>
      </c>
      <c r="R829" s="106">
        <v>0</v>
      </c>
      <c r="S829" s="107">
        <v>0</v>
      </c>
      <c r="T829" s="107">
        <v>0</v>
      </c>
      <c r="U829" s="106" t="s">
        <v>784</v>
      </c>
      <c r="V829" s="106" t="s">
        <v>7</v>
      </c>
      <c r="W829" s="106" t="s">
        <v>66</v>
      </c>
      <c r="X829" s="108">
        <v>2021</v>
      </c>
      <c r="Y829" s="108">
        <v>201863.54300000001</v>
      </c>
      <c r="Z829" s="108">
        <v>88476.361400000009</v>
      </c>
      <c r="AA829" s="109"/>
      <c r="AB829" s="109">
        <v>1104</v>
      </c>
      <c r="AC829" s="109"/>
      <c r="AD829" s="109"/>
      <c r="AE829" s="110" t="s">
        <v>4440</v>
      </c>
      <c r="AF829" s="109"/>
      <c r="AG829" s="138">
        <v>37169</v>
      </c>
      <c r="AH829" s="138">
        <v>37679</v>
      </c>
      <c r="AI829" s="138">
        <v>37757</v>
      </c>
      <c r="AJ829" s="109">
        <v>5321131</v>
      </c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  <c r="AV829" s="109"/>
      <c r="AW829" s="109"/>
      <c r="AX829" s="109"/>
      <c r="AY829" s="109"/>
    </row>
    <row r="830" spans="1:51" x14ac:dyDescent="0.25">
      <c r="A830" s="106">
        <v>1058</v>
      </c>
      <c r="B830" s="106" t="s">
        <v>1527</v>
      </c>
      <c r="C830" s="106" t="s">
        <v>271</v>
      </c>
      <c r="D830" s="106"/>
      <c r="E830" s="106" t="s">
        <v>540</v>
      </c>
      <c r="F830" s="106"/>
      <c r="G830" s="106"/>
      <c r="H830" s="106" t="s">
        <v>464</v>
      </c>
      <c r="I830" s="106" t="s">
        <v>3333</v>
      </c>
      <c r="J830" s="106" t="s">
        <v>3748</v>
      </c>
      <c r="K830" s="106">
        <v>8002</v>
      </c>
      <c r="L830" s="106"/>
      <c r="M830" s="106">
        <v>22557</v>
      </c>
      <c r="N830" s="106" t="s">
        <v>271</v>
      </c>
      <c r="O830" s="106">
        <v>31.417000000000002</v>
      </c>
      <c r="P830" s="107">
        <v>1135.2</v>
      </c>
      <c r="Q830" s="107">
        <v>35664.58</v>
      </c>
      <c r="R830" s="106">
        <v>0</v>
      </c>
      <c r="S830" s="107">
        <v>0</v>
      </c>
      <c r="T830" s="107">
        <v>0</v>
      </c>
      <c r="U830" s="106" t="s">
        <v>784</v>
      </c>
      <c r="V830" s="106" t="s">
        <v>7</v>
      </c>
      <c r="W830" s="106" t="s">
        <v>66</v>
      </c>
      <c r="X830" s="108">
        <v>2021</v>
      </c>
      <c r="Y830" s="108">
        <v>63493.757000000005</v>
      </c>
      <c r="Z830" s="108">
        <v>27829.178599999999</v>
      </c>
      <c r="AA830" s="109"/>
      <c r="AB830" s="109">
        <v>1104</v>
      </c>
      <c r="AC830" s="109"/>
      <c r="AD830" s="109"/>
      <c r="AE830" s="110" t="s">
        <v>4440</v>
      </c>
      <c r="AF830" s="109"/>
      <c r="AG830" s="138">
        <v>37169</v>
      </c>
      <c r="AH830" s="138">
        <v>37679</v>
      </c>
      <c r="AI830" s="138">
        <v>37757</v>
      </c>
      <c r="AJ830" s="109">
        <v>5321131</v>
      </c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</row>
    <row r="831" spans="1:51" x14ac:dyDescent="0.25">
      <c r="A831" s="106">
        <v>1060</v>
      </c>
      <c r="B831" s="106" t="s">
        <v>1339</v>
      </c>
      <c r="C831" s="106" t="s">
        <v>271</v>
      </c>
      <c r="D831" s="106"/>
      <c r="E831" s="106" t="s">
        <v>540</v>
      </c>
      <c r="F831" s="106"/>
      <c r="G831" s="106"/>
      <c r="H831" s="106" t="s">
        <v>464</v>
      </c>
      <c r="I831" s="106"/>
      <c r="J831" s="106"/>
      <c r="K831" s="106"/>
      <c r="L831" s="106"/>
      <c r="M831" s="106">
        <v>22557</v>
      </c>
      <c r="N831" s="106" t="s">
        <v>271</v>
      </c>
      <c r="O831" s="106">
        <v>5431.0569999999998</v>
      </c>
      <c r="P831" s="107">
        <v>1135.2</v>
      </c>
      <c r="Q831" s="107">
        <v>6165335.9100000001</v>
      </c>
      <c r="R831" s="106">
        <v>0</v>
      </c>
      <c r="S831" s="107">
        <v>0</v>
      </c>
      <c r="T831" s="107">
        <v>0</v>
      </c>
      <c r="U831" s="106" t="s">
        <v>743</v>
      </c>
      <c r="V831" s="106" t="s">
        <v>7</v>
      </c>
      <c r="W831" s="106" t="s">
        <v>63</v>
      </c>
      <c r="X831" s="108"/>
      <c r="Y831" s="108">
        <v>0</v>
      </c>
      <c r="Z831" s="108"/>
      <c r="AA831" s="109" t="s">
        <v>4435</v>
      </c>
      <c r="AB831" s="109">
        <v>1104</v>
      </c>
      <c r="AC831" s="109"/>
      <c r="AD831" s="109"/>
      <c r="AE831" s="110" t="s">
        <v>4436</v>
      </c>
      <c r="AF831" s="109"/>
      <c r="AG831" s="138">
        <v>37169</v>
      </c>
      <c r="AH831" s="138">
        <v>37679</v>
      </c>
      <c r="AI831" s="138">
        <v>37757</v>
      </c>
      <c r="AJ831" s="109">
        <v>5321131</v>
      </c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</row>
    <row r="832" spans="1:51" ht="25.5" x14ac:dyDescent="0.25">
      <c r="A832" s="106">
        <v>1061</v>
      </c>
      <c r="B832" s="106" t="s">
        <v>1528</v>
      </c>
      <c r="C832" s="106" t="s">
        <v>272</v>
      </c>
      <c r="D832" s="106"/>
      <c r="E832" s="106" t="s">
        <v>540</v>
      </c>
      <c r="F832" s="106"/>
      <c r="G832" s="106"/>
      <c r="H832" s="106" t="s">
        <v>465</v>
      </c>
      <c r="I832" s="106" t="s">
        <v>3323</v>
      </c>
      <c r="J832" s="106" t="s">
        <v>3399</v>
      </c>
      <c r="K832" s="106"/>
      <c r="L832" s="106"/>
      <c r="M832" s="106">
        <v>22646</v>
      </c>
      <c r="N832" s="106" t="s">
        <v>272</v>
      </c>
      <c r="O832" s="106">
        <v>1024.6400000000001</v>
      </c>
      <c r="P832" s="107">
        <v>474.1</v>
      </c>
      <c r="Q832" s="107">
        <v>485781.82</v>
      </c>
      <c r="R832" s="106">
        <v>0</v>
      </c>
      <c r="S832" s="107">
        <v>0</v>
      </c>
      <c r="T832" s="107">
        <v>0</v>
      </c>
      <c r="U832" s="106" t="s">
        <v>870</v>
      </c>
      <c r="V832" s="106" t="s">
        <v>7</v>
      </c>
      <c r="W832" s="106" t="s">
        <v>70</v>
      </c>
      <c r="X832" s="108">
        <v>888</v>
      </c>
      <c r="Y832" s="108">
        <v>909880.32000000007</v>
      </c>
      <c r="Z832" s="108">
        <v>424098.49599999998</v>
      </c>
      <c r="AA832" s="109"/>
      <c r="AB832" s="109">
        <v>2012</v>
      </c>
      <c r="AC832" s="109"/>
      <c r="AD832" s="109"/>
      <c r="AE832" s="110" t="s">
        <v>4440</v>
      </c>
      <c r="AF832" s="109"/>
      <c r="AG832" s="138">
        <v>37925</v>
      </c>
      <c r="AH832" s="138">
        <v>38041</v>
      </c>
      <c r="AI832" s="138">
        <v>38104</v>
      </c>
      <c r="AJ832" s="109">
        <v>5366786</v>
      </c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</row>
    <row r="833" spans="1:51" ht="25.5" x14ac:dyDescent="0.25">
      <c r="A833" s="106">
        <v>1062</v>
      </c>
      <c r="B833" s="106" t="s">
        <v>1529</v>
      </c>
      <c r="C833" s="106" t="s">
        <v>272</v>
      </c>
      <c r="D833" s="106"/>
      <c r="E833" s="106" t="s">
        <v>540</v>
      </c>
      <c r="F833" s="106"/>
      <c r="G833" s="106"/>
      <c r="H833" s="106" t="s">
        <v>465</v>
      </c>
      <c r="I833" s="106" t="s">
        <v>3323</v>
      </c>
      <c r="J833" s="106" t="s">
        <v>3399</v>
      </c>
      <c r="K833" s="106"/>
      <c r="L833" s="106"/>
      <c r="M833" s="106">
        <v>22646</v>
      </c>
      <c r="N833" s="106" t="s">
        <v>272</v>
      </c>
      <c r="O833" s="106">
        <v>721.41</v>
      </c>
      <c r="P833" s="107">
        <v>474.1</v>
      </c>
      <c r="Q833" s="107">
        <v>342020.48</v>
      </c>
      <c r="R833" s="106">
        <v>0</v>
      </c>
      <c r="S833" s="107">
        <v>0</v>
      </c>
      <c r="T833" s="107">
        <v>0</v>
      </c>
      <c r="U833" s="106" t="s">
        <v>870</v>
      </c>
      <c r="V833" s="106" t="s">
        <v>7</v>
      </c>
      <c r="W833" s="106" t="s">
        <v>70</v>
      </c>
      <c r="X833" s="108">
        <v>888</v>
      </c>
      <c r="Y833" s="108">
        <v>640612.07999999996</v>
      </c>
      <c r="Z833" s="108">
        <v>298591.59899999993</v>
      </c>
      <c r="AA833" s="109"/>
      <c r="AB833" s="109">
        <v>2012</v>
      </c>
      <c r="AC833" s="109"/>
      <c r="AD833" s="109"/>
      <c r="AE833" s="110" t="s">
        <v>4440</v>
      </c>
      <c r="AF833" s="109"/>
      <c r="AG833" s="138">
        <v>37925</v>
      </c>
      <c r="AH833" s="138">
        <v>37311</v>
      </c>
      <c r="AI833" s="138">
        <v>38104</v>
      </c>
      <c r="AJ833" s="109">
        <v>5366786</v>
      </c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</row>
    <row r="834" spans="1:51" ht="25.5" x14ac:dyDescent="0.25">
      <c r="A834" s="106">
        <v>1063</v>
      </c>
      <c r="B834" s="106" t="s">
        <v>1530</v>
      </c>
      <c r="C834" s="106" t="s">
        <v>272</v>
      </c>
      <c r="D834" s="106"/>
      <c r="E834" s="106" t="s">
        <v>540</v>
      </c>
      <c r="F834" s="106"/>
      <c r="G834" s="106"/>
      <c r="H834" s="106" t="s">
        <v>465</v>
      </c>
      <c r="I834" s="106" t="s">
        <v>3323</v>
      </c>
      <c r="J834" s="106" t="s">
        <v>3749</v>
      </c>
      <c r="K834" s="106"/>
      <c r="L834" s="106"/>
      <c r="M834" s="106">
        <v>22646</v>
      </c>
      <c r="N834" s="106" t="s">
        <v>272</v>
      </c>
      <c r="O834" s="106">
        <v>801.66</v>
      </c>
      <c r="P834" s="107">
        <v>474.1</v>
      </c>
      <c r="Q834" s="107">
        <v>380067.01</v>
      </c>
      <c r="R834" s="106">
        <v>0</v>
      </c>
      <c r="S834" s="107">
        <v>0</v>
      </c>
      <c r="T834" s="107">
        <v>0</v>
      </c>
      <c r="U834" s="106" t="s">
        <v>870</v>
      </c>
      <c r="V834" s="106" t="s">
        <v>7</v>
      </c>
      <c r="W834" s="106" t="s">
        <v>70</v>
      </c>
      <c r="X834" s="108">
        <v>888</v>
      </c>
      <c r="Y834" s="108">
        <v>711874.08</v>
      </c>
      <c r="Z834" s="108">
        <v>331807.07399999996</v>
      </c>
      <c r="AA834" s="109"/>
      <c r="AB834" s="109">
        <v>2012</v>
      </c>
      <c r="AC834" s="109"/>
      <c r="AD834" s="109"/>
      <c r="AE834" s="110" t="s">
        <v>4440</v>
      </c>
      <c r="AF834" s="109"/>
      <c r="AG834" s="138">
        <v>37925</v>
      </c>
      <c r="AH834" s="138">
        <v>37311</v>
      </c>
      <c r="AI834" s="138">
        <v>38104</v>
      </c>
      <c r="AJ834" s="109">
        <v>5366786</v>
      </c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</row>
    <row r="835" spans="1:51" ht="25.5" x14ac:dyDescent="0.25">
      <c r="A835" s="106">
        <v>1064</v>
      </c>
      <c r="B835" s="106" t="s">
        <v>1531</v>
      </c>
      <c r="C835" s="106" t="s">
        <v>273</v>
      </c>
      <c r="D835" s="106"/>
      <c r="E835" s="106" t="s">
        <v>540</v>
      </c>
      <c r="F835" s="106"/>
      <c r="G835" s="106"/>
      <c r="H835" s="106" t="s">
        <v>472</v>
      </c>
      <c r="I835" s="106" t="s">
        <v>3323</v>
      </c>
      <c r="J835" s="106" t="s">
        <v>3507</v>
      </c>
      <c r="K835" s="106">
        <v>9961</v>
      </c>
      <c r="L835" s="106"/>
      <c r="M835" s="106">
        <v>22515</v>
      </c>
      <c r="N835" s="106" t="s">
        <v>3750</v>
      </c>
      <c r="O835" s="106">
        <v>2156.2190000000001</v>
      </c>
      <c r="P835" s="107">
        <v>1339.8</v>
      </c>
      <c r="Q835" s="107">
        <v>2888902.22</v>
      </c>
      <c r="R835" s="106">
        <v>0</v>
      </c>
      <c r="S835" s="107">
        <v>0</v>
      </c>
      <c r="T835" s="107">
        <v>0</v>
      </c>
      <c r="U835" s="106" t="s">
        <v>739</v>
      </c>
      <c r="V835" s="106" t="s">
        <v>7</v>
      </c>
      <c r="W835" s="106" t="s">
        <v>61</v>
      </c>
      <c r="X835" s="108">
        <v>3171</v>
      </c>
      <c r="Y835" s="108">
        <v>6837370.449</v>
      </c>
      <c r="Z835" s="108">
        <v>3948468.2327999999</v>
      </c>
      <c r="AA835" s="109"/>
      <c r="AB835" s="109">
        <v>3076</v>
      </c>
      <c r="AC835" s="109"/>
      <c r="AD835" s="109"/>
      <c r="AE835" s="110" t="s">
        <v>507</v>
      </c>
      <c r="AF835" s="109"/>
      <c r="AG835" s="138">
        <v>37379</v>
      </c>
      <c r="AH835" s="138">
        <v>37770</v>
      </c>
      <c r="AI835" s="138">
        <v>37831</v>
      </c>
      <c r="AJ835" s="109">
        <v>5328148</v>
      </c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</row>
    <row r="836" spans="1:51" ht="25.5" x14ac:dyDescent="0.25">
      <c r="A836" s="106">
        <v>1065</v>
      </c>
      <c r="B836" s="106" t="s">
        <v>1532</v>
      </c>
      <c r="C836" s="106" t="s">
        <v>273</v>
      </c>
      <c r="D836" s="106"/>
      <c r="E836" s="106" t="s">
        <v>540</v>
      </c>
      <c r="F836" s="106"/>
      <c r="G836" s="106"/>
      <c r="H836" s="106" t="s">
        <v>472</v>
      </c>
      <c r="I836" s="106" t="s">
        <v>3323</v>
      </c>
      <c r="J836" s="106" t="s">
        <v>3507</v>
      </c>
      <c r="K836" s="106">
        <v>9922</v>
      </c>
      <c r="L836" s="106"/>
      <c r="M836" s="106">
        <v>22515</v>
      </c>
      <c r="N836" s="106" t="s">
        <v>3750</v>
      </c>
      <c r="O836" s="106">
        <v>488.29700000000003</v>
      </c>
      <c r="P836" s="107">
        <v>1339.8</v>
      </c>
      <c r="Q836" s="107">
        <v>654220.31999999995</v>
      </c>
      <c r="R836" s="106">
        <v>0</v>
      </c>
      <c r="S836" s="107">
        <v>0</v>
      </c>
      <c r="T836" s="107">
        <v>0</v>
      </c>
      <c r="U836" s="106" t="s">
        <v>739</v>
      </c>
      <c r="V836" s="106" t="s">
        <v>7</v>
      </c>
      <c r="W836" s="106" t="s">
        <v>61</v>
      </c>
      <c r="X836" s="108">
        <v>3171</v>
      </c>
      <c r="Y836" s="108">
        <v>1548389.787</v>
      </c>
      <c r="Z836" s="108">
        <v>894169.46640000003</v>
      </c>
      <c r="AA836" s="109"/>
      <c r="AB836" s="109">
        <v>3076</v>
      </c>
      <c r="AC836" s="109"/>
      <c r="AD836" s="109"/>
      <c r="AE836" s="110" t="s">
        <v>507</v>
      </c>
      <c r="AF836" s="109"/>
      <c r="AG836" s="138">
        <v>37379</v>
      </c>
      <c r="AH836" s="138">
        <v>37770</v>
      </c>
      <c r="AI836" s="138">
        <v>37831</v>
      </c>
      <c r="AJ836" s="109">
        <v>5328148</v>
      </c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</row>
    <row r="837" spans="1:51" ht="25.5" x14ac:dyDescent="0.25">
      <c r="A837" s="106">
        <v>1066</v>
      </c>
      <c r="B837" s="106" t="s">
        <v>1533</v>
      </c>
      <c r="C837" s="106" t="s">
        <v>273</v>
      </c>
      <c r="D837" s="106"/>
      <c r="E837" s="106" t="s">
        <v>540</v>
      </c>
      <c r="F837" s="106"/>
      <c r="G837" s="106"/>
      <c r="H837" s="106" t="s">
        <v>472</v>
      </c>
      <c r="I837" s="106" t="s">
        <v>3323</v>
      </c>
      <c r="J837" s="106" t="s">
        <v>3507</v>
      </c>
      <c r="K837" s="106">
        <v>9951</v>
      </c>
      <c r="L837" s="106"/>
      <c r="M837" s="106">
        <v>22515</v>
      </c>
      <c r="N837" s="106" t="s">
        <v>3750</v>
      </c>
      <c r="O837" s="106">
        <v>1081.2439999999999</v>
      </c>
      <c r="P837" s="107">
        <v>1339.8</v>
      </c>
      <c r="Q837" s="107">
        <v>1448650.71</v>
      </c>
      <c r="R837" s="106">
        <v>0</v>
      </c>
      <c r="S837" s="107">
        <v>0</v>
      </c>
      <c r="T837" s="107">
        <v>0</v>
      </c>
      <c r="U837" s="106" t="s">
        <v>784</v>
      </c>
      <c r="V837" s="106" t="s">
        <v>7</v>
      </c>
      <c r="W837" s="106" t="s">
        <v>66</v>
      </c>
      <c r="X837" s="108">
        <v>3171</v>
      </c>
      <c r="Y837" s="108">
        <v>3428624.7239999999</v>
      </c>
      <c r="Z837" s="108">
        <v>1979974.0128000001</v>
      </c>
      <c r="AA837" s="109"/>
      <c r="AB837" s="109">
        <v>3076</v>
      </c>
      <c r="AC837" s="109"/>
      <c r="AD837" s="109"/>
      <c r="AE837" s="110" t="s">
        <v>4440</v>
      </c>
      <c r="AF837" s="109"/>
      <c r="AG837" s="138">
        <v>37379</v>
      </c>
      <c r="AH837" s="138">
        <v>37770</v>
      </c>
      <c r="AI837" s="138">
        <v>37831</v>
      </c>
      <c r="AJ837" s="109">
        <v>5328148</v>
      </c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</row>
    <row r="838" spans="1:51" ht="25.5" x14ac:dyDescent="0.25">
      <c r="A838" s="106">
        <v>1067</v>
      </c>
      <c r="B838" s="106" t="s">
        <v>1534</v>
      </c>
      <c r="C838" s="106" t="s">
        <v>273</v>
      </c>
      <c r="D838" s="106"/>
      <c r="E838" s="106" t="s">
        <v>540</v>
      </c>
      <c r="F838" s="106"/>
      <c r="G838" s="106"/>
      <c r="H838" s="106" t="s">
        <v>472</v>
      </c>
      <c r="I838" s="106" t="s">
        <v>3323</v>
      </c>
      <c r="J838" s="106" t="s">
        <v>3507</v>
      </c>
      <c r="K838" s="106">
        <v>9941</v>
      </c>
      <c r="L838" s="106"/>
      <c r="M838" s="106">
        <v>22515</v>
      </c>
      <c r="N838" s="106" t="s">
        <v>3750</v>
      </c>
      <c r="O838" s="106">
        <v>206.19399999999999</v>
      </c>
      <c r="P838" s="107">
        <v>1339.8</v>
      </c>
      <c r="Q838" s="107">
        <v>276258.71999999997</v>
      </c>
      <c r="R838" s="106">
        <v>0</v>
      </c>
      <c r="S838" s="107">
        <v>0</v>
      </c>
      <c r="T838" s="107">
        <v>0</v>
      </c>
      <c r="U838" s="106" t="s">
        <v>797</v>
      </c>
      <c r="V838" s="106" t="s">
        <v>7</v>
      </c>
      <c r="W838" s="106" t="s">
        <v>67</v>
      </c>
      <c r="X838" s="108">
        <v>3171</v>
      </c>
      <c r="Y838" s="108">
        <v>653841.174</v>
      </c>
      <c r="Z838" s="108">
        <v>377582.45280000003</v>
      </c>
      <c r="AA838" s="109"/>
      <c r="AB838" s="109">
        <v>3076</v>
      </c>
      <c r="AC838" s="109"/>
      <c r="AD838" s="109"/>
      <c r="AE838" s="110" t="s">
        <v>516</v>
      </c>
      <c r="AF838" s="109"/>
      <c r="AG838" s="138">
        <v>37379</v>
      </c>
      <c r="AH838" s="138">
        <v>37770</v>
      </c>
      <c r="AI838" s="138">
        <v>37831</v>
      </c>
      <c r="AJ838" s="109">
        <v>5328148</v>
      </c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</row>
    <row r="839" spans="1:51" ht="25.5" x14ac:dyDescent="0.25">
      <c r="A839" s="106">
        <v>1068</v>
      </c>
      <c r="B839" s="106" t="s">
        <v>1535</v>
      </c>
      <c r="C839" s="106" t="s">
        <v>273</v>
      </c>
      <c r="D839" s="106"/>
      <c r="E839" s="106" t="s">
        <v>540</v>
      </c>
      <c r="F839" s="106"/>
      <c r="G839" s="106"/>
      <c r="H839" s="106" t="s">
        <v>472</v>
      </c>
      <c r="I839" s="106" t="s">
        <v>3323</v>
      </c>
      <c r="J839" s="106" t="s">
        <v>3507</v>
      </c>
      <c r="K839" s="106">
        <v>9921</v>
      </c>
      <c r="L839" s="106"/>
      <c r="M839" s="106">
        <v>22515</v>
      </c>
      <c r="N839" s="106" t="s">
        <v>3750</v>
      </c>
      <c r="O839" s="106">
        <v>2674.2959999999998</v>
      </c>
      <c r="P839" s="107">
        <v>1339.8</v>
      </c>
      <c r="Q839" s="107">
        <v>3583021.78</v>
      </c>
      <c r="R839" s="106">
        <v>0</v>
      </c>
      <c r="S839" s="107">
        <v>0</v>
      </c>
      <c r="T839" s="107">
        <v>0</v>
      </c>
      <c r="U839" s="106" t="s">
        <v>797</v>
      </c>
      <c r="V839" s="106" t="s">
        <v>7</v>
      </c>
      <c r="W839" s="106" t="s">
        <v>67</v>
      </c>
      <c r="X839" s="108">
        <v>3171</v>
      </c>
      <c r="Y839" s="108">
        <v>8480192.6159999985</v>
      </c>
      <c r="Z839" s="108">
        <v>4897170.8351999987</v>
      </c>
      <c r="AA839" s="109"/>
      <c r="AB839" s="109">
        <v>3076</v>
      </c>
      <c r="AC839" s="109"/>
      <c r="AD839" s="109"/>
      <c r="AE839" s="110" t="s">
        <v>516</v>
      </c>
      <c r="AF839" s="109"/>
      <c r="AG839" s="138">
        <v>37379</v>
      </c>
      <c r="AH839" s="138">
        <v>37770</v>
      </c>
      <c r="AI839" s="138">
        <v>37831</v>
      </c>
      <c r="AJ839" s="109">
        <v>5328148</v>
      </c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</row>
    <row r="840" spans="1:51" ht="25.5" x14ac:dyDescent="0.25">
      <c r="A840" s="106">
        <v>1069</v>
      </c>
      <c r="B840" s="106" t="s">
        <v>1536</v>
      </c>
      <c r="C840" s="106" t="s">
        <v>273</v>
      </c>
      <c r="D840" s="106"/>
      <c r="E840" s="106" t="s">
        <v>540</v>
      </c>
      <c r="F840" s="106"/>
      <c r="G840" s="106"/>
      <c r="H840" s="106" t="s">
        <v>472</v>
      </c>
      <c r="I840" s="106" t="s">
        <v>3324</v>
      </c>
      <c r="J840" s="106" t="s">
        <v>3751</v>
      </c>
      <c r="K840" s="106">
        <v>9851</v>
      </c>
      <c r="L840" s="106"/>
      <c r="M840" s="106">
        <v>22515</v>
      </c>
      <c r="N840" s="106" t="s">
        <v>3750</v>
      </c>
      <c r="O840" s="106">
        <v>9101.6859999999997</v>
      </c>
      <c r="P840" s="107">
        <v>1339.8</v>
      </c>
      <c r="Q840" s="107">
        <v>12194438.9</v>
      </c>
      <c r="R840" s="106">
        <v>0</v>
      </c>
      <c r="S840" s="107">
        <v>0</v>
      </c>
      <c r="T840" s="107">
        <v>0</v>
      </c>
      <c r="U840" s="106" t="s">
        <v>797</v>
      </c>
      <c r="V840" s="106" t="s">
        <v>7</v>
      </c>
      <c r="W840" s="106" t="s">
        <v>67</v>
      </c>
      <c r="X840" s="108">
        <v>3171</v>
      </c>
      <c r="Y840" s="108">
        <v>28861446.305999998</v>
      </c>
      <c r="Z840" s="108">
        <v>16667007.403199999</v>
      </c>
      <c r="AA840" s="109"/>
      <c r="AB840" s="109">
        <v>3076</v>
      </c>
      <c r="AC840" s="109"/>
      <c r="AD840" s="109"/>
      <c r="AE840" s="110" t="s">
        <v>516</v>
      </c>
      <c r="AF840" s="109"/>
      <c r="AG840" s="138">
        <v>37379</v>
      </c>
      <c r="AH840" s="138">
        <v>37770</v>
      </c>
      <c r="AI840" s="138">
        <v>37831</v>
      </c>
      <c r="AJ840" s="109">
        <v>5328148</v>
      </c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</row>
    <row r="841" spans="1:51" ht="25.5" x14ac:dyDescent="0.25">
      <c r="A841" s="106">
        <v>1071</v>
      </c>
      <c r="B841" s="106" t="s">
        <v>1537</v>
      </c>
      <c r="C841" s="106" t="s">
        <v>273</v>
      </c>
      <c r="D841" s="106"/>
      <c r="E841" s="106" t="s">
        <v>540</v>
      </c>
      <c r="F841" s="106"/>
      <c r="G841" s="106"/>
      <c r="H841" s="106" t="s">
        <v>472</v>
      </c>
      <c r="I841" s="106" t="s">
        <v>3323</v>
      </c>
      <c r="J841" s="106" t="s">
        <v>3507</v>
      </c>
      <c r="K841" s="106"/>
      <c r="L841" s="106"/>
      <c r="M841" s="106">
        <v>22515</v>
      </c>
      <c r="N841" s="106" t="s">
        <v>3750</v>
      </c>
      <c r="O841" s="106">
        <v>1303.079</v>
      </c>
      <c r="P841" s="107">
        <v>1339.8</v>
      </c>
      <c r="Q841" s="107">
        <v>1745865.24</v>
      </c>
      <c r="R841" s="106">
        <v>0</v>
      </c>
      <c r="S841" s="107">
        <v>0</v>
      </c>
      <c r="T841" s="107">
        <v>0</v>
      </c>
      <c r="U841" s="106" t="s">
        <v>741</v>
      </c>
      <c r="V841" s="106" t="s">
        <v>7</v>
      </c>
      <c r="W841" s="106" t="s">
        <v>62</v>
      </c>
      <c r="X841" s="108">
        <v>3171</v>
      </c>
      <c r="Y841" s="108">
        <v>4132063.5089999996</v>
      </c>
      <c r="Z841" s="108">
        <v>2386198.2648</v>
      </c>
      <c r="AA841" s="109"/>
      <c r="AB841" s="109">
        <v>3076</v>
      </c>
      <c r="AC841" s="109"/>
      <c r="AD841" s="109"/>
      <c r="AE841" s="110" t="s">
        <v>473</v>
      </c>
      <c r="AF841" s="109" t="s">
        <v>4462</v>
      </c>
      <c r="AG841" s="138">
        <v>37379</v>
      </c>
      <c r="AH841" s="138">
        <v>37770</v>
      </c>
      <c r="AI841" s="138">
        <v>37831</v>
      </c>
      <c r="AJ841" s="109">
        <v>5328148</v>
      </c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</row>
    <row r="842" spans="1:51" ht="25.5" x14ac:dyDescent="0.25">
      <c r="A842" s="106">
        <v>1073</v>
      </c>
      <c r="B842" s="106" t="s">
        <v>1538</v>
      </c>
      <c r="C842" s="106" t="s">
        <v>273</v>
      </c>
      <c r="D842" s="106"/>
      <c r="E842" s="106" t="s">
        <v>540</v>
      </c>
      <c r="F842" s="106"/>
      <c r="G842" s="106"/>
      <c r="H842" s="106" t="s">
        <v>472</v>
      </c>
      <c r="I842" s="106"/>
      <c r="J842" s="106"/>
      <c r="K842" s="106"/>
      <c r="L842" s="106"/>
      <c r="M842" s="106">
        <v>22515</v>
      </c>
      <c r="N842" s="106" t="s">
        <v>3750</v>
      </c>
      <c r="O842" s="106">
        <v>17050.066999999999</v>
      </c>
      <c r="P842" s="107">
        <v>1339.8</v>
      </c>
      <c r="Q842" s="107">
        <v>22843679.77</v>
      </c>
      <c r="R842" s="106">
        <v>0</v>
      </c>
      <c r="S842" s="107">
        <v>0</v>
      </c>
      <c r="T842" s="107">
        <v>0</v>
      </c>
      <c r="U842" s="106" t="s">
        <v>743</v>
      </c>
      <c r="V842" s="106" t="s">
        <v>7</v>
      </c>
      <c r="W842" s="106" t="s">
        <v>63</v>
      </c>
      <c r="X842" s="108"/>
      <c r="Y842" s="108">
        <v>0</v>
      </c>
      <c r="Z842" s="108"/>
      <c r="AA842" s="109" t="s">
        <v>4435</v>
      </c>
      <c r="AB842" s="109">
        <v>3076</v>
      </c>
      <c r="AC842" s="109"/>
      <c r="AD842" s="109"/>
      <c r="AE842" s="110" t="s">
        <v>4436</v>
      </c>
      <c r="AF842" s="109"/>
      <c r="AG842" s="138">
        <v>37379</v>
      </c>
      <c r="AH842" s="138">
        <v>37770</v>
      </c>
      <c r="AI842" s="138">
        <v>37831</v>
      </c>
      <c r="AJ842" s="109">
        <v>5328148</v>
      </c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</row>
    <row r="843" spans="1:51" ht="25.5" x14ac:dyDescent="0.25">
      <c r="A843" s="106">
        <v>1074</v>
      </c>
      <c r="B843" s="106" t="s">
        <v>1539</v>
      </c>
      <c r="C843" s="106" t="s">
        <v>274</v>
      </c>
      <c r="D843" s="106"/>
      <c r="E843" s="106" t="s">
        <v>540</v>
      </c>
      <c r="F843" s="106"/>
      <c r="G843" s="106"/>
      <c r="H843" s="106" t="s">
        <v>467</v>
      </c>
      <c r="I843" s="106" t="s">
        <v>3323</v>
      </c>
      <c r="J843" s="106" t="s">
        <v>3591</v>
      </c>
      <c r="K843" s="106">
        <v>23630</v>
      </c>
      <c r="L843" s="106"/>
      <c r="M843" s="106">
        <v>22000</v>
      </c>
      <c r="N843" s="106" t="s">
        <v>3752</v>
      </c>
      <c r="O843" s="106">
        <v>4240.4210000000003</v>
      </c>
      <c r="P843" s="107">
        <v>1041.7</v>
      </c>
      <c r="Q843" s="107">
        <v>4417246.5599999996</v>
      </c>
      <c r="R843" s="106">
        <v>0</v>
      </c>
      <c r="S843" s="107">
        <v>0</v>
      </c>
      <c r="T843" s="107">
        <v>0</v>
      </c>
      <c r="U843" s="106" t="s">
        <v>739</v>
      </c>
      <c r="V843" s="106" t="s">
        <v>7</v>
      </c>
      <c r="W843" s="106" t="s">
        <v>61</v>
      </c>
      <c r="X843" s="108">
        <v>1632</v>
      </c>
      <c r="Y843" s="108">
        <v>6920367.0720000006</v>
      </c>
      <c r="Z843" s="108">
        <v>2503120.5163000003</v>
      </c>
      <c r="AA843" s="109"/>
      <c r="AB843" s="109">
        <v>6164</v>
      </c>
      <c r="AC843" s="109"/>
      <c r="AD843" s="109"/>
      <c r="AE843" s="110" t="s">
        <v>507</v>
      </c>
      <c r="AF843" s="109"/>
      <c r="AG843" s="138">
        <v>37435</v>
      </c>
      <c r="AH843" s="138">
        <v>37784</v>
      </c>
      <c r="AI843" s="138">
        <v>37910</v>
      </c>
      <c r="AJ843" s="109">
        <v>5339656</v>
      </c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</row>
    <row r="844" spans="1:51" ht="25.5" x14ac:dyDescent="0.25">
      <c r="A844" s="106">
        <v>1075</v>
      </c>
      <c r="B844" s="106" t="s">
        <v>1540</v>
      </c>
      <c r="C844" s="106" t="s">
        <v>274</v>
      </c>
      <c r="D844" s="106"/>
      <c r="E844" s="106" t="s">
        <v>540</v>
      </c>
      <c r="F844" s="106"/>
      <c r="G844" s="106"/>
      <c r="H844" s="106" t="s">
        <v>467</v>
      </c>
      <c r="I844" s="106" t="s">
        <v>3323</v>
      </c>
      <c r="J844" s="106" t="s">
        <v>3753</v>
      </c>
      <c r="K844" s="106"/>
      <c r="L844" s="106"/>
      <c r="M844" s="106">
        <v>22000</v>
      </c>
      <c r="N844" s="106" t="s">
        <v>3752</v>
      </c>
      <c r="O844" s="106">
        <v>607.49800000000005</v>
      </c>
      <c r="P844" s="107">
        <v>1041.7</v>
      </c>
      <c r="Q844" s="107">
        <v>632830.67000000004</v>
      </c>
      <c r="R844" s="106">
        <v>0</v>
      </c>
      <c r="S844" s="107">
        <v>0</v>
      </c>
      <c r="T844" s="107">
        <v>0</v>
      </c>
      <c r="U844" s="106" t="s">
        <v>767</v>
      </c>
      <c r="V844" s="106" t="s">
        <v>7</v>
      </c>
      <c r="W844" s="106" t="s">
        <v>65</v>
      </c>
      <c r="X844" s="108">
        <v>1632</v>
      </c>
      <c r="Y844" s="108">
        <v>991436.73600000003</v>
      </c>
      <c r="Z844" s="108">
        <v>358606.06939999992</v>
      </c>
      <c r="AA844" s="109"/>
      <c r="AB844" s="109">
        <v>6164</v>
      </c>
      <c r="AC844" s="109"/>
      <c r="AD844" s="109"/>
      <c r="AE844" s="110" t="s">
        <v>516</v>
      </c>
      <c r="AF844" s="109"/>
      <c r="AG844" s="138">
        <v>37435</v>
      </c>
      <c r="AH844" s="138">
        <v>37784</v>
      </c>
      <c r="AI844" s="138">
        <v>37910</v>
      </c>
      <c r="AJ844" s="109">
        <v>5339656</v>
      </c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</row>
    <row r="845" spans="1:51" ht="25.5" x14ac:dyDescent="0.25">
      <c r="A845" s="106">
        <v>1076</v>
      </c>
      <c r="B845" s="106" t="s">
        <v>1541</v>
      </c>
      <c r="C845" s="106" t="s">
        <v>274</v>
      </c>
      <c r="D845" s="106"/>
      <c r="E845" s="106" t="s">
        <v>540</v>
      </c>
      <c r="F845" s="106"/>
      <c r="G845" s="106"/>
      <c r="H845" s="106" t="s">
        <v>467</v>
      </c>
      <c r="I845" s="106" t="s">
        <v>3323</v>
      </c>
      <c r="J845" s="106" t="s">
        <v>3753</v>
      </c>
      <c r="K845" s="106"/>
      <c r="L845" s="106"/>
      <c r="M845" s="106">
        <v>22000</v>
      </c>
      <c r="N845" s="106" t="s">
        <v>3752</v>
      </c>
      <c r="O845" s="106">
        <v>568.08100000000002</v>
      </c>
      <c r="P845" s="107">
        <v>1041.7</v>
      </c>
      <c r="Q845" s="107">
        <v>591769.98</v>
      </c>
      <c r="R845" s="106">
        <v>0</v>
      </c>
      <c r="S845" s="107">
        <v>0</v>
      </c>
      <c r="T845" s="107">
        <v>0</v>
      </c>
      <c r="U845" s="106" t="s">
        <v>767</v>
      </c>
      <c r="V845" s="106" t="s">
        <v>7</v>
      </c>
      <c r="W845" s="106" t="s">
        <v>65</v>
      </c>
      <c r="X845" s="108">
        <v>1632</v>
      </c>
      <c r="Y845" s="108">
        <v>927108.19200000004</v>
      </c>
      <c r="Z845" s="108">
        <v>335338.21429999999</v>
      </c>
      <c r="AA845" s="109"/>
      <c r="AB845" s="109">
        <v>6164</v>
      </c>
      <c r="AC845" s="109"/>
      <c r="AD845" s="109"/>
      <c r="AE845" s="110" t="s">
        <v>516</v>
      </c>
      <c r="AF845" s="109"/>
      <c r="AG845" s="138">
        <v>37435</v>
      </c>
      <c r="AH845" s="138">
        <v>37784</v>
      </c>
      <c r="AI845" s="138">
        <v>37910</v>
      </c>
      <c r="AJ845" s="109">
        <v>5339656</v>
      </c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</row>
    <row r="846" spans="1:51" ht="25.5" x14ac:dyDescent="0.25">
      <c r="A846" s="106">
        <v>1077</v>
      </c>
      <c r="B846" s="106" t="s">
        <v>1542</v>
      </c>
      <c r="C846" s="106" t="s">
        <v>274</v>
      </c>
      <c r="D846" s="106"/>
      <c r="E846" s="106" t="s">
        <v>540</v>
      </c>
      <c r="F846" s="106"/>
      <c r="G846" s="106"/>
      <c r="H846" s="106" t="s">
        <v>467</v>
      </c>
      <c r="I846" s="106" t="s">
        <v>3323</v>
      </c>
      <c r="J846" s="106" t="s">
        <v>3753</v>
      </c>
      <c r="K846" s="106"/>
      <c r="L846" s="106"/>
      <c r="M846" s="106">
        <v>22000</v>
      </c>
      <c r="N846" s="106" t="s">
        <v>3752</v>
      </c>
      <c r="O846" s="106">
        <v>509.24099999999999</v>
      </c>
      <c r="P846" s="107">
        <v>1041.7</v>
      </c>
      <c r="Q846" s="107">
        <v>530476.35</v>
      </c>
      <c r="R846" s="106">
        <v>0</v>
      </c>
      <c r="S846" s="107">
        <v>0</v>
      </c>
      <c r="T846" s="107">
        <v>0</v>
      </c>
      <c r="U846" s="106" t="s">
        <v>767</v>
      </c>
      <c r="V846" s="106" t="s">
        <v>7</v>
      </c>
      <c r="W846" s="106" t="s">
        <v>65</v>
      </c>
      <c r="X846" s="108">
        <v>1632</v>
      </c>
      <c r="Y846" s="108">
        <v>831081.31199999992</v>
      </c>
      <c r="Z846" s="108">
        <v>300604.9622999999</v>
      </c>
      <c r="AA846" s="109"/>
      <c r="AB846" s="109">
        <v>6164</v>
      </c>
      <c r="AC846" s="109"/>
      <c r="AD846" s="109"/>
      <c r="AE846" s="110" t="s">
        <v>516</v>
      </c>
      <c r="AF846" s="109"/>
      <c r="AG846" s="138">
        <v>37435</v>
      </c>
      <c r="AH846" s="138">
        <v>37784</v>
      </c>
      <c r="AI846" s="138">
        <v>37910</v>
      </c>
      <c r="AJ846" s="109">
        <v>5339656</v>
      </c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</row>
    <row r="847" spans="1:51" ht="25.5" x14ac:dyDescent="0.25">
      <c r="A847" s="106">
        <v>1078</v>
      </c>
      <c r="B847" s="106" t="s">
        <v>1543</v>
      </c>
      <c r="C847" s="106" t="s">
        <v>274</v>
      </c>
      <c r="D847" s="106"/>
      <c r="E847" s="106" t="s">
        <v>540</v>
      </c>
      <c r="F847" s="106"/>
      <c r="G847" s="106"/>
      <c r="H847" s="106" t="s">
        <v>467</v>
      </c>
      <c r="I847" s="106" t="s">
        <v>3323</v>
      </c>
      <c r="J847" s="106" t="s">
        <v>3753</v>
      </c>
      <c r="K847" s="106"/>
      <c r="L847" s="106"/>
      <c r="M847" s="106">
        <v>22000</v>
      </c>
      <c r="N847" s="106" t="s">
        <v>3752</v>
      </c>
      <c r="O847" s="106">
        <v>441.77800000000002</v>
      </c>
      <c r="P847" s="107">
        <v>1041.7</v>
      </c>
      <c r="Q847" s="107">
        <v>460200.14</v>
      </c>
      <c r="R847" s="106">
        <v>0</v>
      </c>
      <c r="S847" s="107">
        <v>0</v>
      </c>
      <c r="T847" s="107">
        <v>0</v>
      </c>
      <c r="U847" s="106" t="s">
        <v>767</v>
      </c>
      <c r="V847" s="106" t="s">
        <v>7</v>
      </c>
      <c r="W847" s="106" t="s">
        <v>65</v>
      </c>
      <c r="X847" s="108">
        <v>1632</v>
      </c>
      <c r="Y847" s="108">
        <v>720981.696</v>
      </c>
      <c r="Z847" s="108">
        <v>260781.55339999998</v>
      </c>
      <c r="AA847" s="109"/>
      <c r="AB847" s="109">
        <v>6164</v>
      </c>
      <c r="AC847" s="109"/>
      <c r="AD847" s="109"/>
      <c r="AE847" s="110" t="s">
        <v>516</v>
      </c>
      <c r="AF847" s="109"/>
      <c r="AG847" s="138">
        <v>37435</v>
      </c>
      <c r="AH847" s="138">
        <v>37784</v>
      </c>
      <c r="AI847" s="138">
        <v>37910</v>
      </c>
      <c r="AJ847" s="109">
        <v>5339656</v>
      </c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</row>
    <row r="848" spans="1:51" ht="25.5" x14ac:dyDescent="0.25">
      <c r="A848" s="106">
        <v>1079</v>
      </c>
      <c r="B848" s="106" t="s">
        <v>1544</v>
      </c>
      <c r="C848" s="106" t="s">
        <v>274</v>
      </c>
      <c r="D848" s="106"/>
      <c r="E848" s="106" t="s">
        <v>540</v>
      </c>
      <c r="F848" s="106"/>
      <c r="G848" s="106"/>
      <c r="H848" s="106" t="s">
        <v>467</v>
      </c>
      <c r="I848" s="106" t="s">
        <v>3323</v>
      </c>
      <c r="J848" s="106" t="s">
        <v>3754</v>
      </c>
      <c r="K848" s="106"/>
      <c r="L848" s="106"/>
      <c r="M848" s="106">
        <v>22000</v>
      </c>
      <c r="N848" s="106" t="s">
        <v>3752</v>
      </c>
      <c r="O848" s="106">
        <v>120.021</v>
      </c>
      <c r="P848" s="107">
        <v>1041.7</v>
      </c>
      <c r="Q848" s="107">
        <v>125025.88</v>
      </c>
      <c r="R848" s="106">
        <v>0</v>
      </c>
      <c r="S848" s="107">
        <v>0</v>
      </c>
      <c r="T848" s="107">
        <v>0</v>
      </c>
      <c r="U848" s="106" t="s">
        <v>767</v>
      </c>
      <c r="V848" s="106" t="s">
        <v>7</v>
      </c>
      <c r="W848" s="106" t="s">
        <v>65</v>
      </c>
      <c r="X848" s="108">
        <v>1632</v>
      </c>
      <c r="Y848" s="108">
        <v>195874.272</v>
      </c>
      <c r="Z848" s="108">
        <v>70848.396299999993</v>
      </c>
      <c r="AA848" s="109"/>
      <c r="AB848" s="109">
        <v>6164</v>
      </c>
      <c r="AC848" s="109"/>
      <c r="AD848" s="109"/>
      <c r="AE848" s="110" t="s">
        <v>516</v>
      </c>
      <c r="AF848" s="109"/>
      <c r="AG848" s="138">
        <v>37435</v>
      </c>
      <c r="AH848" s="138">
        <v>37784</v>
      </c>
      <c r="AI848" s="138">
        <v>37910</v>
      </c>
      <c r="AJ848" s="109">
        <v>5339656</v>
      </c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</row>
    <row r="849" spans="1:51" ht="25.5" x14ac:dyDescent="0.25">
      <c r="A849" s="106">
        <v>1080</v>
      </c>
      <c r="B849" s="106" t="s">
        <v>1545</v>
      </c>
      <c r="C849" s="106" t="s">
        <v>274</v>
      </c>
      <c r="D849" s="106"/>
      <c r="E849" s="106" t="s">
        <v>540</v>
      </c>
      <c r="F849" s="106"/>
      <c r="G849" s="106"/>
      <c r="H849" s="106" t="s">
        <v>467</v>
      </c>
      <c r="I849" s="106" t="s">
        <v>3323</v>
      </c>
      <c r="J849" s="106" t="s">
        <v>3373</v>
      </c>
      <c r="K849" s="106"/>
      <c r="L849" s="106"/>
      <c r="M849" s="106">
        <v>22000</v>
      </c>
      <c r="N849" s="106" t="s">
        <v>3752</v>
      </c>
      <c r="O849" s="106">
        <v>727.22699999999998</v>
      </c>
      <c r="P849" s="107">
        <v>1041.7</v>
      </c>
      <c r="Q849" s="107">
        <v>757552.37</v>
      </c>
      <c r="R849" s="106">
        <v>0</v>
      </c>
      <c r="S849" s="107">
        <v>0</v>
      </c>
      <c r="T849" s="107">
        <v>0</v>
      </c>
      <c r="U849" s="106" t="s">
        <v>767</v>
      </c>
      <c r="V849" s="106" t="s">
        <v>7</v>
      </c>
      <c r="W849" s="106" t="s">
        <v>65</v>
      </c>
      <c r="X849" s="108">
        <v>1632</v>
      </c>
      <c r="Y849" s="108">
        <v>1186834.4639999999</v>
      </c>
      <c r="Z849" s="108">
        <v>429282.09809999994</v>
      </c>
      <c r="AA849" s="109"/>
      <c r="AB849" s="109">
        <v>6164</v>
      </c>
      <c r="AC849" s="109"/>
      <c r="AD849" s="109"/>
      <c r="AE849" s="110" t="s">
        <v>516</v>
      </c>
      <c r="AF849" s="109"/>
      <c r="AG849" s="138">
        <v>37435</v>
      </c>
      <c r="AH849" s="138">
        <v>37784</v>
      </c>
      <c r="AI849" s="138">
        <v>37910</v>
      </c>
      <c r="AJ849" s="109">
        <v>5339656</v>
      </c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</row>
    <row r="850" spans="1:51" ht="25.5" x14ac:dyDescent="0.25">
      <c r="A850" s="106">
        <v>1081</v>
      </c>
      <c r="B850" s="106" t="s">
        <v>1546</v>
      </c>
      <c r="C850" s="106" t="s">
        <v>274</v>
      </c>
      <c r="D850" s="106"/>
      <c r="E850" s="106" t="s">
        <v>540</v>
      </c>
      <c r="F850" s="106"/>
      <c r="G850" s="106"/>
      <c r="H850" s="106" t="s">
        <v>467</v>
      </c>
      <c r="I850" s="106" t="s">
        <v>3323</v>
      </c>
      <c r="J850" s="106" t="s">
        <v>3753</v>
      </c>
      <c r="K850" s="106"/>
      <c r="L850" s="106"/>
      <c r="M850" s="106">
        <v>22000</v>
      </c>
      <c r="N850" s="106" t="s">
        <v>3752</v>
      </c>
      <c r="O850" s="106">
        <v>1880.3440000000001</v>
      </c>
      <c r="P850" s="107">
        <v>1041.7</v>
      </c>
      <c r="Q850" s="107">
        <v>1958754.34</v>
      </c>
      <c r="R850" s="106">
        <v>0</v>
      </c>
      <c r="S850" s="107">
        <v>0</v>
      </c>
      <c r="T850" s="107">
        <v>0</v>
      </c>
      <c r="U850" s="106" t="s">
        <v>767</v>
      </c>
      <c r="V850" s="106" t="s">
        <v>7</v>
      </c>
      <c r="W850" s="106" t="s">
        <v>65</v>
      </c>
      <c r="X850" s="108">
        <v>1632</v>
      </c>
      <c r="Y850" s="108">
        <v>3068721.4080000003</v>
      </c>
      <c r="Z850" s="108">
        <v>1109967.0632000002</v>
      </c>
      <c r="AA850" s="109"/>
      <c r="AB850" s="109">
        <v>6164</v>
      </c>
      <c r="AC850" s="109"/>
      <c r="AD850" s="109"/>
      <c r="AE850" s="110" t="s">
        <v>516</v>
      </c>
      <c r="AF850" s="109"/>
      <c r="AG850" s="138">
        <v>37435</v>
      </c>
      <c r="AH850" s="138">
        <v>37784</v>
      </c>
      <c r="AI850" s="138">
        <v>37910</v>
      </c>
      <c r="AJ850" s="109">
        <v>5339656</v>
      </c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</row>
    <row r="851" spans="1:51" ht="25.5" x14ac:dyDescent="0.25">
      <c r="A851" s="106">
        <v>1082</v>
      </c>
      <c r="B851" s="106" t="s">
        <v>1547</v>
      </c>
      <c r="C851" s="106" t="s">
        <v>274</v>
      </c>
      <c r="D851" s="106"/>
      <c r="E851" s="106" t="s">
        <v>540</v>
      </c>
      <c r="F851" s="106"/>
      <c r="G851" s="106"/>
      <c r="H851" s="106" t="s">
        <v>467</v>
      </c>
      <c r="I851" s="106" t="s">
        <v>3323</v>
      </c>
      <c r="J851" s="106" t="s">
        <v>3373</v>
      </c>
      <c r="K851" s="106"/>
      <c r="L851" s="106"/>
      <c r="M851" s="106">
        <v>22000</v>
      </c>
      <c r="N851" s="106" t="s">
        <v>3752</v>
      </c>
      <c r="O851" s="106">
        <v>1989.636</v>
      </c>
      <c r="P851" s="107">
        <v>1041.7</v>
      </c>
      <c r="Q851" s="107">
        <v>2072603.82</v>
      </c>
      <c r="R851" s="106">
        <v>0</v>
      </c>
      <c r="S851" s="107">
        <v>0</v>
      </c>
      <c r="T851" s="107">
        <v>0</v>
      </c>
      <c r="U851" s="106" t="s">
        <v>767</v>
      </c>
      <c r="V851" s="106" t="s">
        <v>7</v>
      </c>
      <c r="W851" s="106" t="s">
        <v>65</v>
      </c>
      <c r="X851" s="108">
        <v>1632</v>
      </c>
      <c r="Y851" s="108">
        <v>3247085.952</v>
      </c>
      <c r="Z851" s="108">
        <v>1174482.1307999999</v>
      </c>
      <c r="AA851" s="109"/>
      <c r="AB851" s="109">
        <v>6164</v>
      </c>
      <c r="AC851" s="109"/>
      <c r="AD851" s="109"/>
      <c r="AE851" s="110" t="s">
        <v>516</v>
      </c>
      <c r="AF851" s="109"/>
      <c r="AG851" s="138">
        <v>37435</v>
      </c>
      <c r="AH851" s="138">
        <v>37784</v>
      </c>
      <c r="AI851" s="138">
        <v>37910</v>
      </c>
      <c r="AJ851" s="109">
        <v>5339656</v>
      </c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</row>
    <row r="852" spans="1:51" ht="25.5" x14ac:dyDescent="0.25">
      <c r="A852" s="106">
        <v>1083</v>
      </c>
      <c r="B852" s="106" t="s">
        <v>1548</v>
      </c>
      <c r="C852" s="106" t="s">
        <v>274</v>
      </c>
      <c r="D852" s="106"/>
      <c r="E852" s="106" t="s">
        <v>540</v>
      </c>
      <c r="F852" s="106"/>
      <c r="G852" s="106"/>
      <c r="H852" s="106" t="s">
        <v>467</v>
      </c>
      <c r="I852" s="106" t="s">
        <v>3323</v>
      </c>
      <c r="J852" s="106" t="s">
        <v>3753</v>
      </c>
      <c r="K852" s="106"/>
      <c r="L852" s="106"/>
      <c r="M852" s="106">
        <v>22000</v>
      </c>
      <c r="N852" s="106" t="s">
        <v>3752</v>
      </c>
      <c r="O852" s="106">
        <v>1461.6020000000001</v>
      </c>
      <c r="P852" s="107">
        <v>1041.7</v>
      </c>
      <c r="Q852" s="107">
        <v>1522550.8</v>
      </c>
      <c r="R852" s="106">
        <v>0</v>
      </c>
      <c r="S852" s="107">
        <v>0</v>
      </c>
      <c r="T852" s="107">
        <v>0</v>
      </c>
      <c r="U852" s="106" t="s">
        <v>767</v>
      </c>
      <c r="V852" s="106" t="s">
        <v>7</v>
      </c>
      <c r="W852" s="106" t="s">
        <v>65</v>
      </c>
      <c r="X852" s="108">
        <v>1632</v>
      </c>
      <c r="Y852" s="108">
        <v>2385334.4640000002</v>
      </c>
      <c r="Z852" s="108">
        <v>862783.66060000006</v>
      </c>
      <c r="AA852" s="109"/>
      <c r="AB852" s="109">
        <v>6164</v>
      </c>
      <c r="AC852" s="109"/>
      <c r="AD852" s="109"/>
      <c r="AE852" s="110" t="s">
        <v>516</v>
      </c>
      <c r="AF852" s="109"/>
      <c r="AG852" s="138">
        <v>37435</v>
      </c>
      <c r="AH852" s="138">
        <v>37784</v>
      </c>
      <c r="AI852" s="138">
        <v>37910</v>
      </c>
      <c r="AJ852" s="109">
        <v>5339656</v>
      </c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</row>
    <row r="853" spans="1:51" ht="25.5" x14ac:dyDescent="0.25">
      <c r="A853" s="106">
        <v>1084</v>
      </c>
      <c r="B853" s="106" t="s">
        <v>1549</v>
      </c>
      <c r="C853" s="106" t="s">
        <v>274</v>
      </c>
      <c r="D853" s="106"/>
      <c r="E853" s="106" t="s">
        <v>540</v>
      </c>
      <c r="F853" s="106"/>
      <c r="G853" s="106"/>
      <c r="H853" s="106" t="s">
        <v>467</v>
      </c>
      <c r="I853" s="106" t="s">
        <v>3323</v>
      </c>
      <c r="J853" s="106" t="s">
        <v>3753</v>
      </c>
      <c r="K853" s="106"/>
      <c r="L853" s="106"/>
      <c r="M853" s="106">
        <v>22000</v>
      </c>
      <c r="N853" s="106" t="s">
        <v>3752</v>
      </c>
      <c r="O853" s="106">
        <v>1600.701</v>
      </c>
      <c r="P853" s="107">
        <v>1041.7</v>
      </c>
      <c r="Q853" s="107">
        <v>1667450.23</v>
      </c>
      <c r="R853" s="106">
        <v>0</v>
      </c>
      <c r="S853" s="107">
        <v>0</v>
      </c>
      <c r="T853" s="107">
        <v>0</v>
      </c>
      <c r="U853" s="106" t="s">
        <v>767</v>
      </c>
      <c r="V853" s="106" t="s">
        <v>7</v>
      </c>
      <c r="W853" s="106" t="s">
        <v>65</v>
      </c>
      <c r="X853" s="108">
        <v>1632</v>
      </c>
      <c r="Y853" s="108">
        <v>2612344.0320000001</v>
      </c>
      <c r="Z853" s="108">
        <v>944893.8003</v>
      </c>
      <c r="AA853" s="109"/>
      <c r="AB853" s="109">
        <v>6164</v>
      </c>
      <c r="AC853" s="109"/>
      <c r="AD853" s="109"/>
      <c r="AE853" s="110" t="s">
        <v>516</v>
      </c>
      <c r="AF853" s="109"/>
      <c r="AG853" s="138">
        <v>37435</v>
      </c>
      <c r="AH853" s="138">
        <v>37784</v>
      </c>
      <c r="AI853" s="138">
        <v>37910</v>
      </c>
      <c r="AJ853" s="109">
        <v>5339656</v>
      </c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</row>
    <row r="854" spans="1:51" ht="25.5" x14ac:dyDescent="0.25">
      <c r="A854" s="106">
        <v>1085</v>
      </c>
      <c r="B854" s="106" t="s">
        <v>1550</v>
      </c>
      <c r="C854" s="106" t="s">
        <v>274</v>
      </c>
      <c r="D854" s="106"/>
      <c r="E854" s="106" t="s">
        <v>540</v>
      </c>
      <c r="F854" s="106"/>
      <c r="G854" s="106"/>
      <c r="H854" s="106" t="s">
        <v>467</v>
      </c>
      <c r="I854" s="106" t="s">
        <v>3323</v>
      </c>
      <c r="J854" s="106" t="s">
        <v>3591</v>
      </c>
      <c r="K854" s="106"/>
      <c r="L854" s="106"/>
      <c r="M854" s="106">
        <v>22000</v>
      </c>
      <c r="N854" s="106" t="s">
        <v>3752</v>
      </c>
      <c r="O854" s="106">
        <v>806.96199999999999</v>
      </c>
      <c r="P854" s="107">
        <v>1041.7</v>
      </c>
      <c r="Q854" s="107">
        <v>840612.32</v>
      </c>
      <c r="R854" s="106">
        <v>0</v>
      </c>
      <c r="S854" s="107">
        <v>0</v>
      </c>
      <c r="T854" s="107">
        <v>0</v>
      </c>
      <c r="U854" s="106" t="s">
        <v>767</v>
      </c>
      <c r="V854" s="106" t="s">
        <v>7</v>
      </c>
      <c r="W854" s="106" t="s">
        <v>65</v>
      </c>
      <c r="X854" s="108">
        <v>1632</v>
      </c>
      <c r="Y854" s="108">
        <v>1316961.9839999999</v>
      </c>
      <c r="Z854" s="108">
        <v>476349.66859999986</v>
      </c>
      <c r="AA854" s="109"/>
      <c r="AB854" s="109">
        <v>6164</v>
      </c>
      <c r="AC854" s="109"/>
      <c r="AD854" s="109"/>
      <c r="AE854" s="110" t="s">
        <v>516</v>
      </c>
      <c r="AF854" s="109"/>
      <c r="AG854" s="138">
        <v>37435</v>
      </c>
      <c r="AH854" s="138">
        <v>37784</v>
      </c>
      <c r="AI854" s="138">
        <v>37910</v>
      </c>
      <c r="AJ854" s="109">
        <v>5339656</v>
      </c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  <c r="AV854" s="109"/>
      <c r="AW854" s="109"/>
      <c r="AX854" s="109"/>
      <c r="AY854" s="109"/>
    </row>
    <row r="855" spans="1:51" ht="25.5" x14ac:dyDescent="0.25">
      <c r="A855" s="106">
        <v>1086</v>
      </c>
      <c r="B855" s="106" t="s">
        <v>1551</v>
      </c>
      <c r="C855" s="106" t="s">
        <v>274</v>
      </c>
      <c r="D855" s="106"/>
      <c r="E855" s="106" t="s">
        <v>540</v>
      </c>
      <c r="F855" s="106"/>
      <c r="G855" s="106"/>
      <c r="H855" s="106" t="s">
        <v>467</v>
      </c>
      <c r="I855" s="106" t="s">
        <v>3323</v>
      </c>
      <c r="J855" s="106" t="s">
        <v>3591</v>
      </c>
      <c r="K855" s="106"/>
      <c r="L855" s="106"/>
      <c r="M855" s="106">
        <v>22000</v>
      </c>
      <c r="N855" s="106" t="s">
        <v>3752</v>
      </c>
      <c r="O855" s="106">
        <v>413.041</v>
      </c>
      <c r="P855" s="107">
        <v>1041.7</v>
      </c>
      <c r="Q855" s="107">
        <v>430264.81</v>
      </c>
      <c r="R855" s="106">
        <v>0</v>
      </c>
      <c r="S855" s="107">
        <v>0</v>
      </c>
      <c r="T855" s="107">
        <v>0</v>
      </c>
      <c r="U855" s="106" t="s">
        <v>767</v>
      </c>
      <c r="V855" s="106" t="s">
        <v>7</v>
      </c>
      <c r="W855" s="106" t="s">
        <v>65</v>
      </c>
      <c r="X855" s="108">
        <v>1632</v>
      </c>
      <c r="Y855" s="108">
        <v>674082.91200000001</v>
      </c>
      <c r="Z855" s="108">
        <v>243818.10229999997</v>
      </c>
      <c r="AA855" s="109"/>
      <c r="AB855" s="109">
        <v>6164</v>
      </c>
      <c r="AC855" s="109"/>
      <c r="AD855" s="109"/>
      <c r="AE855" s="110" t="s">
        <v>516</v>
      </c>
      <c r="AF855" s="109"/>
      <c r="AG855" s="138">
        <v>37435</v>
      </c>
      <c r="AH855" s="138">
        <v>37784</v>
      </c>
      <c r="AI855" s="138">
        <v>37910</v>
      </c>
      <c r="AJ855" s="109">
        <v>5339656</v>
      </c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</row>
    <row r="856" spans="1:51" ht="25.5" x14ac:dyDescent="0.25">
      <c r="A856" s="106">
        <v>1087</v>
      </c>
      <c r="B856" s="106" t="s">
        <v>1552</v>
      </c>
      <c r="C856" s="106" t="s">
        <v>274</v>
      </c>
      <c r="D856" s="106"/>
      <c r="E856" s="106" t="s">
        <v>540</v>
      </c>
      <c r="F856" s="106"/>
      <c r="G856" s="106"/>
      <c r="H856" s="106" t="s">
        <v>467</v>
      </c>
      <c r="I856" s="106" t="s">
        <v>3323</v>
      </c>
      <c r="J856" s="106" t="s">
        <v>3373</v>
      </c>
      <c r="K856" s="106"/>
      <c r="L856" s="106"/>
      <c r="M856" s="106">
        <v>22000</v>
      </c>
      <c r="N856" s="106" t="s">
        <v>3752</v>
      </c>
      <c r="O856" s="106">
        <v>324.89699999999999</v>
      </c>
      <c r="P856" s="107">
        <v>1041.7</v>
      </c>
      <c r="Q856" s="107">
        <v>338445.2</v>
      </c>
      <c r="R856" s="106">
        <v>0</v>
      </c>
      <c r="S856" s="107">
        <v>0</v>
      </c>
      <c r="T856" s="107">
        <v>0</v>
      </c>
      <c r="U856" s="106" t="s">
        <v>767</v>
      </c>
      <c r="V856" s="106" t="s">
        <v>7</v>
      </c>
      <c r="W856" s="106" t="s">
        <v>65</v>
      </c>
      <c r="X856" s="108">
        <v>1632</v>
      </c>
      <c r="Y856" s="108">
        <v>530231.90399999998</v>
      </c>
      <c r="Z856" s="108">
        <v>191786.69909999997</v>
      </c>
      <c r="AA856" s="109"/>
      <c r="AB856" s="109">
        <v>6164</v>
      </c>
      <c r="AC856" s="109"/>
      <c r="AD856" s="109"/>
      <c r="AE856" s="110" t="s">
        <v>516</v>
      </c>
      <c r="AF856" s="109"/>
      <c r="AG856" s="138">
        <v>37435</v>
      </c>
      <c r="AH856" s="138">
        <v>37784</v>
      </c>
      <c r="AI856" s="138">
        <v>37910</v>
      </c>
      <c r="AJ856" s="109">
        <v>5339656</v>
      </c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</row>
    <row r="857" spans="1:51" ht="25.5" x14ac:dyDescent="0.25">
      <c r="A857" s="106">
        <v>1088</v>
      </c>
      <c r="B857" s="106" t="s">
        <v>1553</v>
      </c>
      <c r="C857" s="106" t="s">
        <v>274</v>
      </c>
      <c r="D857" s="106"/>
      <c r="E857" s="106" t="s">
        <v>540</v>
      </c>
      <c r="F857" s="106"/>
      <c r="G857" s="106"/>
      <c r="H857" s="106" t="s">
        <v>467</v>
      </c>
      <c r="I857" s="106" t="s">
        <v>3323</v>
      </c>
      <c r="J857" s="106" t="s">
        <v>3591</v>
      </c>
      <c r="K857" s="106"/>
      <c r="L857" s="106"/>
      <c r="M857" s="106">
        <v>22000</v>
      </c>
      <c r="N857" s="106" t="s">
        <v>3752</v>
      </c>
      <c r="O857" s="106">
        <v>274.404</v>
      </c>
      <c r="P857" s="107">
        <v>1041.7</v>
      </c>
      <c r="Q857" s="107">
        <v>285846.65000000002</v>
      </c>
      <c r="R857" s="106">
        <v>0</v>
      </c>
      <c r="S857" s="107">
        <v>0</v>
      </c>
      <c r="T857" s="107">
        <v>0</v>
      </c>
      <c r="U857" s="106" t="s">
        <v>767</v>
      </c>
      <c r="V857" s="106" t="s">
        <v>7</v>
      </c>
      <c r="W857" s="106" t="s">
        <v>65</v>
      </c>
      <c r="X857" s="108">
        <v>1632</v>
      </c>
      <c r="Y857" s="108">
        <v>447827.32799999998</v>
      </c>
      <c r="Z857" s="108">
        <v>161980.68119999999</v>
      </c>
      <c r="AA857" s="109"/>
      <c r="AB857" s="109">
        <v>6164</v>
      </c>
      <c r="AC857" s="109"/>
      <c r="AD857" s="109"/>
      <c r="AE857" s="110" t="s">
        <v>516</v>
      </c>
      <c r="AF857" s="109"/>
      <c r="AG857" s="138">
        <v>37435</v>
      </c>
      <c r="AH857" s="138">
        <v>37784</v>
      </c>
      <c r="AI857" s="138">
        <v>37910</v>
      </c>
      <c r="AJ857" s="109">
        <v>5339656</v>
      </c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</row>
    <row r="858" spans="1:51" ht="25.5" x14ac:dyDescent="0.25">
      <c r="A858" s="106">
        <v>1089</v>
      </c>
      <c r="B858" s="106" t="s">
        <v>1554</v>
      </c>
      <c r="C858" s="106" t="s">
        <v>274</v>
      </c>
      <c r="D858" s="106"/>
      <c r="E858" s="106" t="s">
        <v>540</v>
      </c>
      <c r="F858" s="106"/>
      <c r="G858" s="106"/>
      <c r="H858" s="106" t="s">
        <v>467</v>
      </c>
      <c r="I858" s="106" t="s">
        <v>3323</v>
      </c>
      <c r="J858" s="106" t="s">
        <v>3755</v>
      </c>
      <c r="K858" s="106"/>
      <c r="L858" s="106"/>
      <c r="M858" s="106">
        <v>22000</v>
      </c>
      <c r="N858" s="106" t="s">
        <v>3752</v>
      </c>
      <c r="O858" s="106">
        <v>512.06100000000004</v>
      </c>
      <c r="P858" s="107">
        <v>1041.7</v>
      </c>
      <c r="Q858" s="107">
        <v>533413.93999999994</v>
      </c>
      <c r="R858" s="106">
        <v>0</v>
      </c>
      <c r="S858" s="107">
        <v>0</v>
      </c>
      <c r="T858" s="107">
        <v>0</v>
      </c>
      <c r="U858" s="106" t="s">
        <v>784</v>
      </c>
      <c r="V858" s="106" t="s">
        <v>7</v>
      </c>
      <c r="W858" s="106" t="s">
        <v>66</v>
      </c>
      <c r="X858" s="108">
        <v>1632</v>
      </c>
      <c r="Y858" s="108">
        <v>835683.55200000003</v>
      </c>
      <c r="Z858" s="108">
        <v>302269.60829999996</v>
      </c>
      <c r="AA858" s="109"/>
      <c r="AB858" s="109">
        <v>6164</v>
      </c>
      <c r="AC858" s="109"/>
      <c r="AD858" s="109"/>
      <c r="AE858" s="110" t="s">
        <v>4440</v>
      </c>
      <c r="AF858" s="109"/>
      <c r="AG858" s="138">
        <v>37435</v>
      </c>
      <c r="AH858" s="138">
        <v>37784</v>
      </c>
      <c r="AI858" s="138">
        <v>37910</v>
      </c>
      <c r="AJ858" s="109">
        <v>5340846</v>
      </c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</row>
    <row r="859" spans="1:51" ht="25.5" x14ac:dyDescent="0.25">
      <c r="A859" s="106">
        <v>1090</v>
      </c>
      <c r="B859" s="106" t="s">
        <v>1555</v>
      </c>
      <c r="C859" s="106" t="s">
        <v>274</v>
      </c>
      <c r="D859" s="106"/>
      <c r="E859" s="106" t="s">
        <v>540</v>
      </c>
      <c r="F859" s="106"/>
      <c r="G859" s="106"/>
      <c r="H859" s="106" t="s">
        <v>467</v>
      </c>
      <c r="I859" s="106"/>
      <c r="J859" s="106"/>
      <c r="K859" s="106"/>
      <c r="L859" s="106"/>
      <c r="M859" s="106">
        <v>22000</v>
      </c>
      <c r="N859" s="106" t="s">
        <v>3752</v>
      </c>
      <c r="O859" s="106">
        <v>29325.57</v>
      </c>
      <c r="P859" s="107">
        <v>1041.7</v>
      </c>
      <c r="Q859" s="107">
        <v>30548446.27</v>
      </c>
      <c r="R859" s="106">
        <v>0</v>
      </c>
      <c r="S859" s="107">
        <v>0</v>
      </c>
      <c r="T859" s="107">
        <v>0</v>
      </c>
      <c r="U859" s="106" t="s">
        <v>743</v>
      </c>
      <c r="V859" s="106" t="s">
        <v>7</v>
      </c>
      <c r="W859" s="106" t="s">
        <v>63</v>
      </c>
      <c r="X859" s="108"/>
      <c r="Y859" s="108">
        <v>0</v>
      </c>
      <c r="Z859" s="108"/>
      <c r="AA859" s="109" t="s">
        <v>4435</v>
      </c>
      <c r="AB859" s="109">
        <v>6164</v>
      </c>
      <c r="AC859" s="109"/>
      <c r="AD859" s="109"/>
      <c r="AE859" s="110" t="s">
        <v>4436</v>
      </c>
      <c r="AF859" s="109"/>
      <c r="AG859" s="138">
        <v>37435</v>
      </c>
      <c r="AH859" s="138">
        <v>37784</v>
      </c>
      <c r="AI859" s="138">
        <v>37910</v>
      </c>
      <c r="AJ859" s="109">
        <v>5339656</v>
      </c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</row>
    <row r="860" spans="1:51" ht="25.5" x14ac:dyDescent="0.25">
      <c r="A860" s="106">
        <v>1091</v>
      </c>
      <c r="B860" s="106" t="s">
        <v>1556</v>
      </c>
      <c r="C860" s="106" t="s">
        <v>275</v>
      </c>
      <c r="D860" s="106"/>
      <c r="E860" s="106" t="s">
        <v>540</v>
      </c>
      <c r="F860" s="106"/>
      <c r="G860" s="106"/>
      <c r="H860" s="106" t="s">
        <v>466</v>
      </c>
      <c r="I860" s="106" t="s">
        <v>3324</v>
      </c>
      <c r="J860" s="106" t="s">
        <v>3756</v>
      </c>
      <c r="K860" s="106"/>
      <c r="L860" s="106"/>
      <c r="M860" s="106">
        <v>22245</v>
      </c>
      <c r="N860" s="106" t="s">
        <v>275</v>
      </c>
      <c r="O860" s="106">
        <v>103.22499999999999</v>
      </c>
      <c r="P860" s="107">
        <v>1166</v>
      </c>
      <c r="Q860" s="107">
        <v>120360.35</v>
      </c>
      <c r="R860" s="106">
        <v>0</v>
      </c>
      <c r="S860" s="107">
        <v>0</v>
      </c>
      <c r="T860" s="107">
        <v>0</v>
      </c>
      <c r="U860" s="106" t="s">
        <v>749</v>
      </c>
      <c r="V860" s="106" t="s">
        <v>7</v>
      </c>
      <c r="W860" s="106" t="s">
        <v>64</v>
      </c>
      <c r="X860" s="108"/>
      <c r="Y860" s="108">
        <v>0</v>
      </c>
      <c r="Z860" s="108">
        <v>-120360.34999999999</v>
      </c>
      <c r="AA860" s="109" t="s">
        <v>4503</v>
      </c>
      <c r="AB860" s="109">
        <v>6110</v>
      </c>
      <c r="AC860" s="109" t="s">
        <v>4686</v>
      </c>
      <c r="AD860" s="109"/>
      <c r="AE860" s="110" t="s">
        <v>510</v>
      </c>
      <c r="AF860" s="109"/>
      <c r="AG860" s="138">
        <v>36133</v>
      </c>
      <c r="AH860" s="138">
        <v>37552</v>
      </c>
      <c r="AI860" s="138">
        <v>37761</v>
      </c>
      <c r="AJ860" s="109">
        <v>5320687</v>
      </c>
      <c r="AK860" s="109"/>
      <c r="AL860" s="109"/>
      <c r="AM860" s="109"/>
      <c r="AN860" s="109"/>
      <c r="AO860" s="109"/>
      <c r="AP860" s="109"/>
      <c r="AQ860" s="109"/>
      <c r="AR860" s="109"/>
      <c r="AS860" s="109" t="s">
        <v>4433</v>
      </c>
      <c r="AT860" s="109"/>
      <c r="AU860" s="109"/>
      <c r="AV860" s="109">
        <v>37552</v>
      </c>
      <c r="AW860" s="109"/>
      <c r="AX860" s="109"/>
      <c r="AY860" s="109"/>
    </row>
    <row r="861" spans="1:51" ht="25.5" x14ac:dyDescent="0.25">
      <c r="A861" s="106">
        <v>1092</v>
      </c>
      <c r="B861" s="106" t="s">
        <v>1557</v>
      </c>
      <c r="C861" s="106" t="s">
        <v>275</v>
      </c>
      <c r="D861" s="106"/>
      <c r="E861" s="106" t="s">
        <v>540</v>
      </c>
      <c r="F861" s="106"/>
      <c r="G861" s="106"/>
      <c r="H861" s="106" t="s">
        <v>466</v>
      </c>
      <c r="I861" s="106" t="s">
        <v>3325</v>
      </c>
      <c r="J861" s="106" t="s">
        <v>3757</v>
      </c>
      <c r="K861" s="106"/>
      <c r="L861" s="106"/>
      <c r="M861" s="106">
        <v>22245</v>
      </c>
      <c r="N861" s="106" t="s">
        <v>275</v>
      </c>
      <c r="O861" s="106">
        <v>470.04199999999997</v>
      </c>
      <c r="P861" s="107">
        <v>1166</v>
      </c>
      <c r="Q861" s="107">
        <v>548068.97</v>
      </c>
      <c r="R861" s="106">
        <v>0</v>
      </c>
      <c r="S861" s="107">
        <v>0</v>
      </c>
      <c r="T861" s="107">
        <v>0</v>
      </c>
      <c r="U861" s="106" t="s">
        <v>749</v>
      </c>
      <c r="V861" s="106" t="s">
        <v>7</v>
      </c>
      <c r="W861" s="106" t="s">
        <v>64</v>
      </c>
      <c r="X861" s="108"/>
      <c r="Y861" s="108">
        <v>0</v>
      </c>
      <c r="Z861" s="108">
        <v>-548068.97199999995</v>
      </c>
      <c r="AA861" s="109" t="s">
        <v>4503</v>
      </c>
      <c r="AB861" s="109">
        <v>6110</v>
      </c>
      <c r="AC861" s="109" t="s">
        <v>4686</v>
      </c>
      <c r="AD861" s="109"/>
      <c r="AE861" s="110" t="s">
        <v>510</v>
      </c>
      <c r="AF861" s="109"/>
      <c r="AG861" s="138">
        <v>36133</v>
      </c>
      <c r="AH861" s="138">
        <v>37552</v>
      </c>
      <c r="AI861" s="138">
        <v>37761</v>
      </c>
      <c r="AJ861" s="109">
        <v>5320687</v>
      </c>
      <c r="AK861" s="109"/>
      <c r="AL861" s="109"/>
      <c r="AM861" s="109"/>
      <c r="AN861" s="109"/>
      <c r="AO861" s="109"/>
      <c r="AP861" s="109"/>
      <c r="AQ861" s="109"/>
      <c r="AR861" s="109"/>
      <c r="AS861" s="109" t="s">
        <v>4433</v>
      </c>
      <c r="AT861" s="109"/>
      <c r="AU861" s="109"/>
      <c r="AV861" s="109">
        <v>37552</v>
      </c>
      <c r="AW861" s="109"/>
      <c r="AX861" s="109"/>
      <c r="AY861" s="109"/>
    </row>
    <row r="862" spans="1:51" ht="25.5" x14ac:dyDescent="0.25">
      <c r="A862" s="106">
        <v>1093</v>
      </c>
      <c r="B862" s="106" t="s">
        <v>1558</v>
      </c>
      <c r="C862" s="106" t="s">
        <v>275</v>
      </c>
      <c r="D862" s="106"/>
      <c r="E862" s="106" t="s">
        <v>540</v>
      </c>
      <c r="F862" s="106"/>
      <c r="G862" s="106"/>
      <c r="H862" s="106" t="s">
        <v>466</v>
      </c>
      <c r="I862" s="106" t="s">
        <v>3323</v>
      </c>
      <c r="J862" s="106" t="s">
        <v>3758</v>
      </c>
      <c r="K862" s="106"/>
      <c r="L862" s="106"/>
      <c r="M862" s="106">
        <v>22680</v>
      </c>
      <c r="N862" s="106" t="s">
        <v>275</v>
      </c>
      <c r="O862" s="106">
        <v>217.03399999999999</v>
      </c>
      <c r="P862" s="107">
        <v>1166</v>
      </c>
      <c r="Q862" s="107">
        <v>253061.64</v>
      </c>
      <c r="R862" s="106">
        <v>0</v>
      </c>
      <c r="S862" s="107">
        <v>0</v>
      </c>
      <c r="T862" s="107">
        <v>0</v>
      </c>
      <c r="U862" s="106" t="s">
        <v>749</v>
      </c>
      <c r="V862" s="106" t="s">
        <v>7</v>
      </c>
      <c r="W862" s="106" t="s">
        <v>64</v>
      </c>
      <c r="X862" s="108"/>
      <c r="Y862" s="108">
        <v>0</v>
      </c>
      <c r="Z862" s="108">
        <v>-253061.644</v>
      </c>
      <c r="AA862" s="109" t="s">
        <v>4503</v>
      </c>
      <c r="AB862" s="109">
        <v>6110</v>
      </c>
      <c r="AC862" s="109" t="s">
        <v>4686</v>
      </c>
      <c r="AD862" s="109"/>
      <c r="AE862" s="110" t="s">
        <v>510</v>
      </c>
      <c r="AF862" s="109"/>
      <c r="AG862" s="138">
        <v>36133</v>
      </c>
      <c r="AH862" s="138">
        <v>37552</v>
      </c>
      <c r="AI862" s="138">
        <v>37761</v>
      </c>
      <c r="AJ862" s="109">
        <v>5320687</v>
      </c>
      <c r="AK862" s="109"/>
      <c r="AL862" s="109"/>
      <c r="AM862" s="109"/>
      <c r="AN862" s="109"/>
      <c r="AO862" s="109"/>
      <c r="AP862" s="109"/>
      <c r="AQ862" s="109"/>
      <c r="AR862" s="109"/>
      <c r="AS862" s="109" t="s">
        <v>4433</v>
      </c>
      <c r="AT862" s="109"/>
      <c r="AU862" s="109"/>
      <c r="AV862" s="109">
        <v>37552</v>
      </c>
      <c r="AW862" s="109"/>
      <c r="AX862" s="109"/>
      <c r="AY862" s="109"/>
    </row>
    <row r="863" spans="1:51" ht="25.5" x14ac:dyDescent="0.25">
      <c r="A863" s="106">
        <v>1094</v>
      </c>
      <c r="B863" s="106" t="s">
        <v>1559</v>
      </c>
      <c r="C863" s="106" t="s">
        <v>275</v>
      </c>
      <c r="D863" s="106"/>
      <c r="E863" s="106" t="s">
        <v>540</v>
      </c>
      <c r="F863" s="106"/>
      <c r="G863" s="106"/>
      <c r="H863" s="106" t="s">
        <v>466</v>
      </c>
      <c r="I863" s="106" t="s">
        <v>3324</v>
      </c>
      <c r="J863" s="106" t="s">
        <v>3756</v>
      </c>
      <c r="K863" s="106">
        <v>22550</v>
      </c>
      <c r="L863" s="106"/>
      <c r="M863" s="106">
        <v>22245</v>
      </c>
      <c r="N863" s="106" t="s">
        <v>275</v>
      </c>
      <c r="O863" s="106">
        <v>927.904</v>
      </c>
      <c r="P863" s="107">
        <v>1166</v>
      </c>
      <c r="Q863" s="107">
        <v>1081936.06</v>
      </c>
      <c r="R863" s="106">
        <v>0</v>
      </c>
      <c r="S863" s="107">
        <v>0</v>
      </c>
      <c r="T863" s="107">
        <v>0</v>
      </c>
      <c r="U863" s="106" t="s">
        <v>784</v>
      </c>
      <c r="V863" s="106" t="s">
        <v>7</v>
      </c>
      <c r="W863" s="106" t="s">
        <v>66</v>
      </c>
      <c r="X863" s="108">
        <v>1632</v>
      </c>
      <c r="Y863" s="108">
        <v>1514339.328</v>
      </c>
      <c r="Z863" s="108">
        <v>432403.26399999997</v>
      </c>
      <c r="AA863" s="109"/>
      <c r="AB863" s="109">
        <v>6110</v>
      </c>
      <c r="AC863" s="109"/>
      <c r="AD863" s="109"/>
      <c r="AE863" s="110" t="s">
        <v>4440</v>
      </c>
      <c r="AF863" s="109"/>
      <c r="AG863" s="138">
        <v>36133</v>
      </c>
      <c r="AH863" s="138">
        <v>37552</v>
      </c>
      <c r="AI863" s="138">
        <v>37761</v>
      </c>
      <c r="AJ863" s="109">
        <v>5320687</v>
      </c>
      <c r="AK863" s="109"/>
      <c r="AL863" s="109"/>
      <c r="AM863" s="109"/>
      <c r="AN863" s="109"/>
      <c r="AO863" s="109"/>
      <c r="AP863" s="109"/>
      <c r="AQ863" s="109"/>
      <c r="AR863" s="109"/>
      <c r="AS863" s="109" t="s">
        <v>4433</v>
      </c>
      <c r="AT863" s="109"/>
      <c r="AU863" s="109"/>
      <c r="AV863" s="109">
        <v>37552</v>
      </c>
      <c r="AW863" s="109"/>
      <c r="AX863" s="109"/>
      <c r="AY863" s="109"/>
    </row>
    <row r="864" spans="1:51" ht="25.5" x14ac:dyDescent="0.25">
      <c r="A864" s="106">
        <v>1095</v>
      </c>
      <c r="B864" s="106" t="s">
        <v>1560</v>
      </c>
      <c r="C864" s="106" t="s">
        <v>275</v>
      </c>
      <c r="D864" s="106"/>
      <c r="E864" s="106" t="s">
        <v>540</v>
      </c>
      <c r="F864" s="106"/>
      <c r="G864" s="106"/>
      <c r="H864" s="106" t="s">
        <v>466</v>
      </c>
      <c r="I864" s="106" t="s">
        <v>3323</v>
      </c>
      <c r="J864" s="106" t="s">
        <v>3759</v>
      </c>
      <c r="K864" s="106"/>
      <c r="L864" s="106"/>
      <c r="M864" s="106">
        <v>22245</v>
      </c>
      <c r="N864" s="106" t="s">
        <v>275</v>
      </c>
      <c r="O864" s="106">
        <v>1868.6379999999999</v>
      </c>
      <c r="P864" s="107">
        <v>1166</v>
      </c>
      <c r="Q864" s="107">
        <v>2178831.91</v>
      </c>
      <c r="R864" s="106">
        <v>0</v>
      </c>
      <c r="S864" s="107">
        <v>0</v>
      </c>
      <c r="T864" s="107">
        <v>0</v>
      </c>
      <c r="U864" s="106" t="s">
        <v>739</v>
      </c>
      <c r="V864" s="106" t="s">
        <v>7</v>
      </c>
      <c r="W864" s="106" t="s">
        <v>61</v>
      </c>
      <c r="X864" s="108">
        <v>1632</v>
      </c>
      <c r="Y864" s="108">
        <v>3049617.216</v>
      </c>
      <c r="Z864" s="108">
        <v>870785.30800000019</v>
      </c>
      <c r="AA864" s="109"/>
      <c r="AB864" s="109">
        <v>6110</v>
      </c>
      <c r="AC864" s="109"/>
      <c r="AD864" s="109"/>
      <c r="AE864" s="110" t="s">
        <v>507</v>
      </c>
      <c r="AF864" s="109"/>
      <c r="AG864" s="138">
        <v>36133</v>
      </c>
      <c r="AH864" s="138">
        <v>37552</v>
      </c>
      <c r="AI864" s="138">
        <v>37761</v>
      </c>
      <c r="AJ864" s="109">
        <v>5320687</v>
      </c>
      <c r="AK864" s="109"/>
      <c r="AL864" s="109"/>
      <c r="AM864" s="109"/>
      <c r="AN864" s="109"/>
      <c r="AO864" s="109"/>
      <c r="AP864" s="109"/>
      <c r="AQ864" s="109"/>
      <c r="AR864" s="109"/>
      <c r="AS864" s="109" t="s">
        <v>4433</v>
      </c>
      <c r="AT864" s="109"/>
      <c r="AU864" s="109"/>
      <c r="AV864" s="109">
        <v>37552</v>
      </c>
      <c r="AW864" s="109"/>
      <c r="AX864" s="109"/>
      <c r="AY864" s="109"/>
    </row>
    <row r="865" spans="1:51" ht="25.5" x14ac:dyDescent="0.25">
      <c r="A865" s="106">
        <v>1096</v>
      </c>
      <c r="B865" s="106" t="s">
        <v>1561</v>
      </c>
      <c r="C865" s="106" t="s">
        <v>275</v>
      </c>
      <c r="D865" s="106"/>
      <c r="E865" s="106" t="s">
        <v>540</v>
      </c>
      <c r="F865" s="106"/>
      <c r="G865" s="106"/>
      <c r="H865" s="106" t="s">
        <v>466</v>
      </c>
      <c r="I865" s="106" t="s">
        <v>3323</v>
      </c>
      <c r="J865" s="106" t="s">
        <v>3759</v>
      </c>
      <c r="K865" s="106"/>
      <c r="L865" s="106"/>
      <c r="M865" s="106">
        <v>22245</v>
      </c>
      <c r="N865" s="106" t="s">
        <v>275</v>
      </c>
      <c r="O865" s="106">
        <v>6311.192</v>
      </c>
      <c r="P865" s="107">
        <v>1166</v>
      </c>
      <c r="Q865" s="107">
        <v>7358849.8700000001</v>
      </c>
      <c r="R865" s="106">
        <v>0</v>
      </c>
      <c r="S865" s="107">
        <v>0</v>
      </c>
      <c r="T865" s="107">
        <v>0</v>
      </c>
      <c r="U865" s="106" t="s">
        <v>739</v>
      </c>
      <c r="V865" s="106" t="s">
        <v>7</v>
      </c>
      <c r="W865" s="106" t="s">
        <v>61</v>
      </c>
      <c r="X865" s="108">
        <v>1632</v>
      </c>
      <c r="Y865" s="108">
        <v>10299865.344000001</v>
      </c>
      <c r="Z865" s="108">
        <v>2941015.4720000001</v>
      </c>
      <c r="AA865" s="109"/>
      <c r="AB865" s="109">
        <v>6110</v>
      </c>
      <c r="AC865" s="109"/>
      <c r="AD865" s="109"/>
      <c r="AE865" s="110" t="s">
        <v>507</v>
      </c>
      <c r="AF865" s="109"/>
      <c r="AG865" s="138">
        <v>36133</v>
      </c>
      <c r="AH865" s="138">
        <v>37552</v>
      </c>
      <c r="AI865" s="138">
        <v>37761</v>
      </c>
      <c r="AJ865" s="109">
        <v>5320687</v>
      </c>
      <c r="AK865" s="109"/>
      <c r="AL865" s="109"/>
      <c r="AM865" s="109"/>
      <c r="AN865" s="109"/>
      <c r="AO865" s="109"/>
      <c r="AP865" s="109"/>
      <c r="AQ865" s="109"/>
      <c r="AR865" s="109"/>
      <c r="AS865" s="109" t="s">
        <v>4433</v>
      </c>
      <c r="AT865" s="109"/>
      <c r="AU865" s="109"/>
      <c r="AV865" s="109">
        <v>37552</v>
      </c>
      <c r="AW865" s="109"/>
      <c r="AX865" s="109"/>
      <c r="AY865" s="109"/>
    </row>
    <row r="866" spans="1:51" ht="25.5" x14ac:dyDescent="0.25">
      <c r="A866" s="106">
        <v>1097</v>
      </c>
      <c r="B866" s="106" t="s">
        <v>1562</v>
      </c>
      <c r="C866" s="106" t="s">
        <v>275</v>
      </c>
      <c r="D866" s="106"/>
      <c r="E866" s="106" t="s">
        <v>540</v>
      </c>
      <c r="F866" s="106"/>
      <c r="G866" s="106"/>
      <c r="H866" s="106" t="s">
        <v>466</v>
      </c>
      <c r="I866" s="106" t="s">
        <v>3323</v>
      </c>
      <c r="J866" s="106" t="s">
        <v>3760</v>
      </c>
      <c r="K866" s="106"/>
      <c r="L866" s="106"/>
      <c r="M866" s="106">
        <v>22245</v>
      </c>
      <c r="N866" s="106" t="s">
        <v>275</v>
      </c>
      <c r="O866" s="106">
        <v>701.60599999999999</v>
      </c>
      <c r="P866" s="107">
        <v>1166</v>
      </c>
      <c r="Q866" s="107">
        <v>818072.6</v>
      </c>
      <c r="R866" s="106">
        <v>0</v>
      </c>
      <c r="S866" s="107">
        <v>0</v>
      </c>
      <c r="T866" s="107">
        <v>0</v>
      </c>
      <c r="U866" s="106" t="s">
        <v>767</v>
      </c>
      <c r="V866" s="106" t="s">
        <v>7</v>
      </c>
      <c r="W866" s="106" t="s">
        <v>65</v>
      </c>
      <c r="X866" s="108">
        <v>1632</v>
      </c>
      <c r="Y866" s="108">
        <v>1145020.9920000001</v>
      </c>
      <c r="Z866" s="108">
        <v>326948.39600000007</v>
      </c>
      <c r="AA866" s="109"/>
      <c r="AB866" s="109">
        <v>6110</v>
      </c>
      <c r="AC866" s="109"/>
      <c r="AD866" s="109"/>
      <c r="AE866" s="110" t="s">
        <v>516</v>
      </c>
      <c r="AF866" s="109"/>
      <c r="AG866" s="138">
        <v>36133</v>
      </c>
      <c r="AH866" s="138">
        <v>37552</v>
      </c>
      <c r="AI866" s="138">
        <v>37761</v>
      </c>
      <c r="AJ866" s="109">
        <v>5320687</v>
      </c>
      <c r="AK866" s="109"/>
      <c r="AL866" s="109"/>
      <c r="AM866" s="109"/>
      <c r="AN866" s="109"/>
      <c r="AO866" s="109"/>
      <c r="AP866" s="109"/>
      <c r="AQ866" s="109"/>
      <c r="AR866" s="109"/>
      <c r="AS866" s="109" t="s">
        <v>4433</v>
      </c>
      <c r="AT866" s="109"/>
      <c r="AU866" s="109"/>
      <c r="AV866" s="109">
        <v>37552</v>
      </c>
      <c r="AW866" s="109"/>
      <c r="AX866" s="109"/>
      <c r="AY866" s="109"/>
    </row>
    <row r="867" spans="1:51" ht="25.5" x14ac:dyDescent="0.25">
      <c r="A867" s="106">
        <v>1098</v>
      </c>
      <c r="B867" s="106" t="s">
        <v>1563</v>
      </c>
      <c r="C867" s="106" t="s">
        <v>275</v>
      </c>
      <c r="D867" s="106"/>
      <c r="E867" s="106" t="s">
        <v>540</v>
      </c>
      <c r="F867" s="106"/>
      <c r="G867" s="106"/>
      <c r="H867" s="106" t="s">
        <v>466</v>
      </c>
      <c r="I867" s="106" t="s">
        <v>3323</v>
      </c>
      <c r="J867" s="106" t="s">
        <v>3759</v>
      </c>
      <c r="K867" s="106"/>
      <c r="L867" s="106"/>
      <c r="M867" s="106">
        <v>22245</v>
      </c>
      <c r="N867" s="106" t="s">
        <v>275</v>
      </c>
      <c r="O867" s="106">
        <v>1401.375</v>
      </c>
      <c r="P867" s="107">
        <v>1166</v>
      </c>
      <c r="Q867" s="107">
        <v>1634003.25</v>
      </c>
      <c r="R867" s="106">
        <v>0</v>
      </c>
      <c r="S867" s="107">
        <v>0</v>
      </c>
      <c r="T867" s="107">
        <v>0</v>
      </c>
      <c r="U867" s="106" t="s">
        <v>767</v>
      </c>
      <c r="V867" s="106" t="s">
        <v>7</v>
      </c>
      <c r="W867" s="106" t="s">
        <v>65</v>
      </c>
      <c r="X867" s="108">
        <v>1632</v>
      </c>
      <c r="Y867" s="108">
        <v>2287044</v>
      </c>
      <c r="Z867" s="108">
        <v>653040.75</v>
      </c>
      <c r="AA867" s="109"/>
      <c r="AB867" s="109">
        <v>6110</v>
      </c>
      <c r="AC867" s="109"/>
      <c r="AD867" s="109"/>
      <c r="AE867" s="110" t="s">
        <v>516</v>
      </c>
      <c r="AF867" s="109"/>
      <c r="AG867" s="138">
        <v>36133</v>
      </c>
      <c r="AH867" s="138">
        <v>37552</v>
      </c>
      <c r="AI867" s="138">
        <v>37761</v>
      </c>
      <c r="AJ867" s="109">
        <v>5320687</v>
      </c>
      <c r="AK867" s="109"/>
      <c r="AL867" s="109"/>
      <c r="AM867" s="109"/>
      <c r="AN867" s="109"/>
      <c r="AO867" s="109"/>
      <c r="AP867" s="109"/>
      <c r="AQ867" s="109"/>
      <c r="AR867" s="109"/>
      <c r="AS867" s="109" t="s">
        <v>4433</v>
      </c>
      <c r="AT867" s="109"/>
      <c r="AU867" s="109"/>
      <c r="AV867" s="109">
        <v>37552</v>
      </c>
      <c r="AW867" s="109"/>
      <c r="AX867" s="109"/>
      <c r="AY867" s="109"/>
    </row>
    <row r="868" spans="1:51" ht="25.5" x14ac:dyDescent="0.25">
      <c r="A868" s="106">
        <v>1099</v>
      </c>
      <c r="B868" s="106" t="s">
        <v>1564</v>
      </c>
      <c r="C868" s="106" t="s">
        <v>275</v>
      </c>
      <c r="D868" s="106"/>
      <c r="E868" s="106" t="s">
        <v>540</v>
      </c>
      <c r="F868" s="106"/>
      <c r="G868" s="106"/>
      <c r="H868" s="106" t="s">
        <v>466</v>
      </c>
      <c r="I868" s="106" t="s">
        <v>3323</v>
      </c>
      <c r="J868" s="106" t="s">
        <v>3759</v>
      </c>
      <c r="K868" s="106"/>
      <c r="L868" s="106"/>
      <c r="M868" s="106">
        <v>22245</v>
      </c>
      <c r="N868" s="106" t="s">
        <v>275</v>
      </c>
      <c r="O868" s="106">
        <v>1017.693</v>
      </c>
      <c r="P868" s="107">
        <v>1166</v>
      </c>
      <c r="Q868" s="107">
        <v>1186630.04</v>
      </c>
      <c r="R868" s="106">
        <v>0</v>
      </c>
      <c r="S868" s="107">
        <v>0</v>
      </c>
      <c r="T868" s="107">
        <v>0</v>
      </c>
      <c r="U868" s="106" t="s">
        <v>767</v>
      </c>
      <c r="V868" s="106" t="s">
        <v>7</v>
      </c>
      <c r="W868" s="106" t="s">
        <v>65</v>
      </c>
      <c r="X868" s="108">
        <v>1632</v>
      </c>
      <c r="Y868" s="108">
        <v>1660874.976</v>
      </c>
      <c r="Z868" s="108">
        <v>474244.93800000008</v>
      </c>
      <c r="AA868" s="109"/>
      <c r="AB868" s="109">
        <v>6110</v>
      </c>
      <c r="AC868" s="109"/>
      <c r="AD868" s="109"/>
      <c r="AE868" s="110" t="s">
        <v>516</v>
      </c>
      <c r="AF868" s="109"/>
      <c r="AG868" s="138">
        <v>36133</v>
      </c>
      <c r="AH868" s="138">
        <v>37552</v>
      </c>
      <c r="AI868" s="138">
        <v>37761</v>
      </c>
      <c r="AJ868" s="109">
        <v>5320687</v>
      </c>
      <c r="AK868" s="109"/>
      <c r="AL868" s="109"/>
      <c r="AM868" s="109"/>
      <c r="AN868" s="109"/>
      <c r="AO868" s="109"/>
      <c r="AP868" s="109"/>
      <c r="AQ868" s="109"/>
      <c r="AR868" s="109"/>
      <c r="AS868" s="109" t="s">
        <v>4433</v>
      </c>
      <c r="AT868" s="109"/>
      <c r="AU868" s="109"/>
      <c r="AV868" s="109">
        <v>37552</v>
      </c>
      <c r="AW868" s="109"/>
      <c r="AX868" s="109"/>
      <c r="AY868" s="109"/>
    </row>
    <row r="869" spans="1:51" ht="38.25" x14ac:dyDescent="0.25">
      <c r="A869" s="106">
        <v>1100</v>
      </c>
      <c r="B869" s="106" t="s">
        <v>1565</v>
      </c>
      <c r="C869" s="106" t="s">
        <v>275</v>
      </c>
      <c r="D869" s="106" t="s">
        <v>656</v>
      </c>
      <c r="E869" s="106" t="s">
        <v>579</v>
      </c>
      <c r="F869" s="106"/>
      <c r="G869" s="106" t="s">
        <v>711</v>
      </c>
      <c r="H869" s="106" t="s">
        <v>466</v>
      </c>
      <c r="I869" s="106" t="s">
        <v>3323</v>
      </c>
      <c r="J869" s="106" t="s">
        <v>3761</v>
      </c>
      <c r="K869" s="106"/>
      <c r="L869" s="106"/>
      <c r="M869" s="106">
        <v>22245</v>
      </c>
      <c r="N869" s="106" t="s">
        <v>275</v>
      </c>
      <c r="O869" s="106">
        <v>1525.6469999999999</v>
      </c>
      <c r="P869" s="107">
        <v>1166</v>
      </c>
      <c r="Q869" s="107">
        <v>1778904.4</v>
      </c>
      <c r="R869" s="106">
        <v>0</v>
      </c>
      <c r="S869" s="107">
        <v>0</v>
      </c>
      <c r="T869" s="107">
        <v>0</v>
      </c>
      <c r="U869" s="106" t="s">
        <v>741</v>
      </c>
      <c r="V869" s="106" t="s">
        <v>7</v>
      </c>
      <c r="W869" s="106" t="s">
        <v>62</v>
      </c>
      <c r="X869" s="108">
        <v>1632</v>
      </c>
      <c r="Y869" s="108">
        <v>2489855.9040000001</v>
      </c>
      <c r="Z869" s="108">
        <v>710951.50200000009</v>
      </c>
      <c r="AA869" s="109"/>
      <c r="AB869" s="109">
        <v>6110</v>
      </c>
      <c r="AC869" s="109"/>
      <c r="AD869" s="109"/>
      <c r="AE869" s="110" t="s">
        <v>473</v>
      </c>
      <c r="AF869" s="109" t="s">
        <v>4693</v>
      </c>
      <c r="AG869" s="138">
        <v>36133</v>
      </c>
      <c r="AH869" s="138">
        <v>37552</v>
      </c>
      <c r="AI869" s="138">
        <v>37761</v>
      </c>
      <c r="AJ869" s="109" t="s">
        <v>4694</v>
      </c>
      <c r="AK869" s="109"/>
      <c r="AL869" s="109"/>
      <c r="AM869" s="109"/>
      <c r="AN869" s="109"/>
      <c r="AO869" s="109"/>
      <c r="AP869" s="109"/>
      <c r="AQ869" s="109"/>
      <c r="AR869" s="109"/>
      <c r="AS869" s="109" t="s">
        <v>4433</v>
      </c>
      <c r="AT869" s="109"/>
      <c r="AU869" s="109"/>
      <c r="AV869" s="109">
        <v>37552</v>
      </c>
      <c r="AW869" s="109"/>
      <c r="AX869" s="109"/>
      <c r="AY869" s="109"/>
    </row>
    <row r="870" spans="1:51" ht="25.5" x14ac:dyDescent="0.25">
      <c r="A870" s="106">
        <v>1101</v>
      </c>
      <c r="B870" s="106" t="s">
        <v>1566</v>
      </c>
      <c r="C870" s="106" t="s">
        <v>275</v>
      </c>
      <c r="D870" s="106" t="s">
        <v>657</v>
      </c>
      <c r="E870" s="106" t="s">
        <v>580</v>
      </c>
      <c r="F870" s="106"/>
      <c r="G870" s="106"/>
      <c r="H870" s="106" t="s">
        <v>466</v>
      </c>
      <c r="I870" s="106" t="s">
        <v>3323</v>
      </c>
      <c r="J870" s="106" t="s">
        <v>3761</v>
      </c>
      <c r="K870" s="106"/>
      <c r="L870" s="106"/>
      <c r="M870" s="106">
        <v>22245</v>
      </c>
      <c r="N870" s="106" t="s">
        <v>275</v>
      </c>
      <c r="O870" s="106">
        <v>651.25300000000004</v>
      </c>
      <c r="P870" s="107">
        <v>1166</v>
      </c>
      <c r="Q870" s="107">
        <v>759361</v>
      </c>
      <c r="R870" s="106">
        <v>0</v>
      </c>
      <c r="S870" s="107">
        <v>0</v>
      </c>
      <c r="T870" s="107">
        <v>0</v>
      </c>
      <c r="U870" s="106" t="s">
        <v>741</v>
      </c>
      <c r="V870" s="106" t="s">
        <v>7</v>
      </c>
      <c r="W870" s="106" t="s">
        <v>62</v>
      </c>
      <c r="X870" s="108">
        <v>1632</v>
      </c>
      <c r="Y870" s="108">
        <v>1062844.8960000002</v>
      </c>
      <c r="Z870" s="108">
        <v>303483.89800000016</v>
      </c>
      <c r="AA870" s="109"/>
      <c r="AB870" s="109">
        <v>6110</v>
      </c>
      <c r="AC870" s="109"/>
      <c r="AD870" s="109"/>
      <c r="AE870" s="110" t="s">
        <v>473</v>
      </c>
      <c r="AF870" s="109" t="s">
        <v>4693</v>
      </c>
      <c r="AG870" s="138">
        <v>36133</v>
      </c>
      <c r="AH870" s="138">
        <v>37552</v>
      </c>
      <c r="AI870" s="138">
        <v>37761</v>
      </c>
      <c r="AJ870" s="109" t="s">
        <v>4694</v>
      </c>
      <c r="AK870" s="109"/>
      <c r="AL870" s="109"/>
      <c r="AM870" s="109"/>
      <c r="AN870" s="109"/>
      <c r="AO870" s="109"/>
      <c r="AP870" s="109"/>
      <c r="AQ870" s="109"/>
      <c r="AR870" s="109"/>
      <c r="AS870" s="109" t="s">
        <v>4433</v>
      </c>
      <c r="AT870" s="109"/>
      <c r="AU870" s="109"/>
      <c r="AV870" s="109">
        <v>37552</v>
      </c>
      <c r="AW870" s="109"/>
      <c r="AX870" s="109"/>
      <c r="AY870" s="109"/>
    </row>
    <row r="871" spans="1:51" ht="25.5" x14ac:dyDescent="0.25">
      <c r="A871" s="106">
        <v>1102</v>
      </c>
      <c r="B871" s="106" t="s">
        <v>1567</v>
      </c>
      <c r="C871" s="106" t="s">
        <v>275</v>
      </c>
      <c r="D871" s="106" t="s">
        <v>658</v>
      </c>
      <c r="E871" s="106" t="s">
        <v>581</v>
      </c>
      <c r="F871" s="106"/>
      <c r="G871" s="106"/>
      <c r="H871" s="106" t="s">
        <v>466</v>
      </c>
      <c r="I871" s="106" t="s">
        <v>3323</v>
      </c>
      <c r="J871" s="106" t="s">
        <v>3761</v>
      </c>
      <c r="K871" s="106"/>
      <c r="L871" s="106"/>
      <c r="M871" s="106">
        <v>22245</v>
      </c>
      <c r="N871" s="106" t="s">
        <v>275</v>
      </c>
      <c r="O871" s="106">
        <v>690.91800000000001</v>
      </c>
      <c r="P871" s="107">
        <v>1166</v>
      </c>
      <c r="Q871" s="107">
        <v>805610.39</v>
      </c>
      <c r="R871" s="106">
        <v>0</v>
      </c>
      <c r="S871" s="107">
        <v>0</v>
      </c>
      <c r="T871" s="107">
        <v>0</v>
      </c>
      <c r="U871" s="106" t="s">
        <v>741</v>
      </c>
      <c r="V871" s="106" t="s">
        <v>7</v>
      </c>
      <c r="W871" s="106" t="s">
        <v>62</v>
      </c>
      <c r="X871" s="108">
        <v>1632</v>
      </c>
      <c r="Y871" s="108">
        <v>1127578.176</v>
      </c>
      <c r="Z871" s="108">
        <v>321967.78799999994</v>
      </c>
      <c r="AA871" s="109"/>
      <c r="AB871" s="109">
        <v>6110</v>
      </c>
      <c r="AC871" s="109"/>
      <c r="AD871" s="109"/>
      <c r="AE871" s="110" t="s">
        <v>473</v>
      </c>
      <c r="AF871" s="109" t="s">
        <v>658</v>
      </c>
      <c r="AG871" s="138">
        <v>36133</v>
      </c>
      <c r="AH871" s="138">
        <v>37552</v>
      </c>
      <c r="AI871" s="138">
        <v>37761</v>
      </c>
      <c r="AJ871" s="109" t="s">
        <v>4694</v>
      </c>
      <c r="AK871" s="109"/>
      <c r="AL871" s="109"/>
      <c r="AM871" s="109"/>
      <c r="AN871" s="109"/>
      <c r="AO871" s="109"/>
      <c r="AP871" s="109"/>
      <c r="AQ871" s="109"/>
      <c r="AR871" s="109"/>
      <c r="AS871" s="109" t="s">
        <v>4433</v>
      </c>
      <c r="AT871" s="109"/>
      <c r="AU871" s="109"/>
      <c r="AV871" s="109">
        <v>37552</v>
      </c>
      <c r="AW871" s="109"/>
      <c r="AX871" s="109"/>
      <c r="AY871" s="109"/>
    </row>
    <row r="872" spans="1:51" ht="25.5" x14ac:dyDescent="0.25">
      <c r="A872" s="106">
        <v>1103</v>
      </c>
      <c r="B872" s="106" t="s">
        <v>1568</v>
      </c>
      <c r="C872" s="106" t="s">
        <v>275</v>
      </c>
      <c r="D872" s="106" t="s">
        <v>658</v>
      </c>
      <c r="E872" s="106" t="s">
        <v>581</v>
      </c>
      <c r="F872" s="106"/>
      <c r="G872" s="106"/>
      <c r="H872" s="106" t="s">
        <v>466</v>
      </c>
      <c r="I872" s="106" t="s">
        <v>3323</v>
      </c>
      <c r="J872" s="106" t="s">
        <v>3761</v>
      </c>
      <c r="K872" s="106"/>
      <c r="L872" s="106"/>
      <c r="M872" s="106">
        <v>22245</v>
      </c>
      <c r="N872" s="106" t="s">
        <v>275</v>
      </c>
      <c r="O872" s="106">
        <v>685.86900000000003</v>
      </c>
      <c r="P872" s="107">
        <v>1166</v>
      </c>
      <c r="Q872" s="107">
        <v>799723.25</v>
      </c>
      <c r="R872" s="106">
        <v>0</v>
      </c>
      <c r="S872" s="107">
        <v>0</v>
      </c>
      <c r="T872" s="107">
        <v>0</v>
      </c>
      <c r="U872" s="106" t="s">
        <v>741</v>
      </c>
      <c r="V872" s="106" t="s">
        <v>7</v>
      </c>
      <c r="W872" s="106" t="s">
        <v>62</v>
      </c>
      <c r="X872" s="108">
        <v>1632</v>
      </c>
      <c r="Y872" s="108">
        <v>1119338.2080000001</v>
      </c>
      <c r="Z872" s="108">
        <v>319614.95400000003</v>
      </c>
      <c r="AA872" s="109"/>
      <c r="AB872" s="109">
        <v>6110</v>
      </c>
      <c r="AC872" s="109"/>
      <c r="AD872" s="109"/>
      <c r="AE872" s="110" t="s">
        <v>473</v>
      </c>
      <c r="AF872" s="109" t="s">
        <v>658</v>
      </c>
      <c r="AG872" s="138">
        <v>36133</v>
      </c>
      <c r="AH872" s="138">
        <v>37552</v>
      </c>
      <c r="AI872" s="138">
        <v>37761</v>
      </c>
      <c r="AJ872" s="109" t="s">
        <v>4694</v>
      </c>
      <c r="AK872" s="109"/>
      <c r="AL872" s="109"/>
      <c r="AM872" s="109"/>
      <c r="AN872" s="109"/>
      <c r="AO872" s="109"/>
      <c r="AP872" s="109"/>
      <c r="AQ872" s="109"/>
      <c r="AR872" s="109"/>
      <c r="AS872" s="109" t="s">
        <v>4433</v>
      </c>
      <c r="AT872" s="109"/>
      <c r="AU872" s="109"/>
      <c r="AV872" s="109">
        <v>37552</v>
      </c>
      <c r="AW872" s="109"/>
      <c r="AX872" s="109"/>
      <c r="AY872" s="109"/>
    </row>
    <row r="873" spans="1:51" ht="25.5" x14ac:dyDescent="0.25">
      <c r="A873" s="106">
        <v>1104</v>
      </c>
      <c r="B873" s="106" t="s">
        <v>1569</v>
      </c>
      <c r="C873" s="106" t="s">
        <v>275</v>
      </c>
      <c r="D873" s="106" t="s">
        <v>659</v>
      </c>
      <c r="E873" s="106" t="s">
        <v>581</v>
      </c>
      <c r="F873" s="106"/>
      <c r="G873" s="106"/>
      <c r="H873" s="106" t="s">
        <v>466</v>
      </c>
      <c r="I873" s="106" t="s">
        <v>3323</v>
      </c>
      <c r="J873" s="106" t="s">
        <v>3761</v>
      </c>
      <c r="K873" s="106"/>
      <c r="L873" s="106"/>
      <c r="M873" s="106">
        <v>22245</v>
      </c>
      <c r="N873" s="106" t="s">
        <v>275</v>
      </c>
      <c r="O873" s="106">
        <v>1202.537</v>
      </c>
      <c r="P873" s="107">
        <v>1166</v>
      </c>
      <c r="Q873" s="107">
        <v>1402158.14</v>
      </c>
      <c r="R873" s="106">
        <v>0</v>
      </c>
      <c r="S873" s="107">
        <v>0</v>
      </c>
      <c r="T873" s="107">
        <v>0</v>
      </c>
      <c r="U873" s="106" t="s">
        <v>741</v>
      </c>
      <c r="V873" s="106" t="s">
        <v>7</v>
      </c>
      <c r="W873" s="106" t="s">
        <v>62</v>
      </c>
      <c r="X873" s="108">
        <v>1632</v>
      </c>
      <c r="Y873" s="108">
        <v>1962540.3840000001</v>
      </c>
      <c r="Z873" s="108">
        <v>560382.24200000009</v>
      </c>
      <c r="AA873" s="109"/>
      <c r="AB873" s="109">
        <v>6110</v>
      </c>
      <c r="AC873" s="109"/>
      <c r="AD873" s="109"/>
      <c r="AE873" s="110" t="s">
        <v>473</v>
      </c>
      <c r="AF873" s="109" t="s">
        <v>659</v>
      </c>
      <c r="AG873" s="138">
        <v>36133</v>
      </c>
      <c r="AH873" s="138">
        <v>37552</v>
      </c>
      <c r="AI873" s="138">
        <v>37761</v>
      </c>
      <c r="AJ873" s="109" t="s">
        <v>4694</v>
      </c>
      <c r="AK873" s="109"/>
      <c r="AL873" s="109"/>
      <c r="AM873" s="109"/>
      <c r="AN873" s="109"/>
      <c r="AO873" s="109"/>
      <c r="AP873" s="109"/>
      <c r="AQ873" s="109"/>
      <c r="AR873" s="109"/>
      <c r="AS873" s="109" t="s">
        <v>4433</v>
      </c>
      <c r="AT873" s="109"/>
      <c r="AU873" s="109"/>
      <c r="AV873" s="109">
        <v>37552</v>
      </c>
      <c r="AW873" s="109"/>
      <c r="AX873" s="109"/>
      <c r="AY873" s="109"/>
    </row>
    <row r="874" spans="1:51" ht="25.5" x14ac:dyDescent="0.25">
      <c r="A874" s="106">
        <v>1105</v>
      </c>
      <c r="B874" s="106" t="s">
        <v>1570</v>
      </c>
      <c r="C874" s="106" t="s">
        <v>275</v>
      </c>
      <c r="D874" s="106" t="s">
        <v>659</v>
      </c>
      <c r="E874" s="106" t="s">
        <v>581</v>
      </c>
      <c r="F874" s="106"/>
      <c r="G874" s="106"/>
      <c r="H874" s="106" t="s">
        <v>466</v>
      </c>
      <c r="I874" s="106" t="s">
        <v>3323</v>
      </c>
      <c r="J874" s="106" t="s">
        <v>3761</v>
      </c>
      <c r="K874" s="106"/>
      <c r="L874" s="106"/>
      <c r="M874" s="106">
        <v>22245</v>
      </c>
      <c r="N874" s="106" t="s">
        <v>275</v>
      </c>
      <c r="O874" s="106">
        <v>412.85700000000003</v>
      </c>
      <c r="P874" s="107">
        <v>1166</v>
      </c>
      <c r="Q874" s="107">
        <v>481391.26</v>
      </c>
      <c r="R874" s="106">
        <v>0</v>
      </c>
      <c r="S874" s="107">
        <v>0</v>
      </c>
      <c r="T874" s="107">
        <v>0</v>
      </c>
      <c r="U874" s="106" t="s">
        <v>741</v>
      </c>
      <c r="V874" s="106" t="s">
        <v>7</v>
      </c>
      <c r="W874" s="106" t="s">
        <v>62</v>
      </c>
      <c r="X874" s="108">
        <v>1632</v>
      </c>
      <c r="Y874" s="108">
        <v>673782.62400000007</v>
      </c>
      <c r="Z874" s="108">
        <v>192391.36200000002</v>
      </c>
      <c r="AA874" s="109"/>
      <c r="AB874" s="109">
        <v>6110</v>
      </c>
      <c r="AC874" s="109"/>
      <c r="AD874" s="109"/>
      <c r="AE874" s="110" t="s">
        <v>473</v>
      </c>
      <c r="AF874" s="109" t="s">
        <v>659</v>
      </c>
      <c r="AG874" s="138">
        <v>36133</v>
      </c>
      <c r="AH874" s="138">
        <v>37552</v>
      </c>
      <c r="AI874" s="138">
        <v>37761</v>
      </c>
      <c r="AJ874" s="109" t="s">
        <v>4694</v>
      </c>
      <c r="AK874" s="109"/>
      <c r="AL874" s="109"/>
      <c r="AM874" s="109"/>
      <c r="AN874" s="109"/>
      <c r="AO874" s="109"/>
      <c r="AP874" s="109"/>
      <c r="AQ874" s="109"/>
      <c r="AR874" s="109"/>
      <c r="AS874" s="109" t="s">
        <v>4433</v>
      </c>
      <c r="AT874" s="109"/>
      <c r="AU874" s="109"/>
      <c r="AV874" s="109">
        <v>37552</v>
      </c>
      <c r="AW874" s="109"/>
      <c r="AX874" s="109"/>
      <c r="AY874" s="109"/>
    </row>
    <row r="875" spans="1:51" ht="25.5" x14ac:dyDescent="0.25">
      <c r="A875" s="106">
        <v>1106</v>
      </c>
      <c r="B875" s="106" t="s">
        <v>1571</v>
      </c>
      <c r="C875" s="106" t="s">
        <v>275</v>
      </c>
      <c r="D875" s="106" t="s">
        <v>660</v>
      </c>
      <c r="E875" s="106" t="s">
        <v>552</v>
      </c>
      <c r="F875" s="106"/>
      <c r="G875" s="106"/>
      <c r="H875" s="106" t="s">
        <v>466</v>
      </c>
      <c r="I875" s="106" t="s">
        <v>3323</v>
      </c>
      <c r="J875" s="106" t="s">
        <v>3761</v>
      </c>
      <c r="K875" s="106"/>
      <c r="L875" s="106"/>
      <c r="M875" s="106">
        <v>22245</v>
      </c>
      <c r="N875" s="106" t="s">
        <v>275</v>
      </c>
      <c r="O875" s="106">
        <v>2271.14</v>
      </c>
      <c r="P875" s="107">
        <v>1166</v>
      </c>
      <c r="Q875" s="107">
        <v>2648149.2400000002</v>
      </c>
      <c r="R875" s="106">
        <v>0</v>
      </c>
      <c r="S875" s="107">
        <v>0</v>
      </c>
      <c r="T875" s="107">
        <v>0</v>
      </c>
      <c r="U875" s="106" t="s">
        <v>741</v>
      </c>
      <c r="V875" s="106" t="s">
        <v>7</v>
      </c>
      <c r="W875" s="106" t="s">
        <v>62</v>
      </c>
      <c r="X875" s="108">
        <v>1632</v>
      </c>
      <c r="Y875" s="108">
        <v>3706500.48</v>
      </c>
      <c r="Z875" s="108">
        <v>1058351.2400000002</v>
      </c>
      <c r="AA875" s="109"/>
      <c r="AB875" s="109">
        <v>6110</v>
      </c>
      <c r="AC875" s="109"/>
      <c r="AD875" s="109"/>
      <c r="AE875" s="110" t="s">
        <v>473</v>
      </c>
      <c r="AF875" s="109" t="s">
        <v>660</v>
      </c>
      <c r="AG875" s="138">
        <v>36133</v>
      </c>
      <c r="AH875" s="138">
        <v>37552</v>
      </c>
      <c r="AI875" s="138">
        <v>37761</v>
      </c>
      <c r="AJ875" s="109" t="s">
        <v>4694</v>
      </c>
      <c r="AK875" s="109"/>
      <c r="AL875" s="109"/>
      <c r="AM875" s="109"/>
      <c r="AN875" s="109"/>
      <c r="AO875" s="109"/>
      <c r="AP875" s="109"/>
      <c r="AQ875" s="109"/>
      <c r="AR875" s="109"/>
      <c r="AS875" s="109" t="s">
        <v>4433</v>
      </c>
      <c r="AT875" s="109"/>
      <c r="AU875" s="109"/>
      <c r="AV875" s="109">
        <v>37552</v>
      </c>
      <c r="AW875" s="109"/>
      <c r="AX875" s="109"/>
      <c r="AY875" s="109"/>
    </row>
    <row r="876" spans="1:51" ht="25.5" x14ac:dyDescent="0.25">
      <c r="A876" s="106">
        <v>1107</v>
      </c>
      <c r="B876" s="106" t="s">
        <v>1572</v>
      </c>
      <c r="C876" s="106" t="s">
        <v>275</v>
      </c>
      <c r="D876" s="106" t="s">
        <v>661</v>
      </c>
      <c r="E876" s="106" t="s">
        <v>551</v>
      </c>
      <c r="F876" s="106"/>
      <c r="G876" s="106"/>
      <c r="H876" s="106" t="s">
        <v>466</v>
      </c>
      <c r="I876" s="106" t="s">
        <v>3323</v>
      </c>
      <c r="J876" s="106" t="s">
        <v>3761</v>
      </c>
      <c r="K876" s="106"/>
      <c r="L876" s="106"/>
      <c r="M876" s="106">
        <v>22245</v>
      </c>
      <c r="N876" s="106" t="s">
        <v>275</v>
      </c>
      <c r="O876" s="106">
        <v>421.12200000000001</v>
      </c>
      <c r="P876" s="107">
        <v>1166</v>
      </c>
      <c r="Q876" s="107">
        <v>491028.25</v>
      </c>
      <c r="R876" s="106">
        <v>0</v>
      </c>
      <c r="S876" s="107">
        <v>0</v>
      </c>
      <c r="T876" s="107">
        <v>0</v>
      </c>
      <c r="U876" s="106" t="s">
        <v>741</v>
      </c>
      <c r="V876" s="106" t="s">
        <v>7</v>
      </c>
      <c r="W876" s="106" t="s">
        <v>62</v>
      </c>
      <c r="X876" s="108">
        <v>1632</v>
      </c>
      <c r="Y876" s="108">
        <v>687271.10400000005</v>
      </c>
      <c r="Z876" s="108">
        <v>196242.85200000001</v>
      </c>
      <c r="AA876" s="109"/>
      <c r="AB876" s="109">
        <v>6110</v>
      </c>
      <c r="AC876" s="109"/>
      <c r="AD876" s="109"/>
      <c r="AE876" s="110" t="s">
        <v>473</v>
      </c>
      <c r="AF876" s="109" t="s">
        <v>661</v>
      </c>
      <c r="AG876" s="138">
        <v>36133</v>
      </c>
      <c r="AH876" s="138">
        <v>37552</v>
      </c>
      <c r="AI876" s="138">
        <v>37761</v>
      </c>
      <c r="AJ876" s="109" t="s">
        <v>4694</v>
      </c>
      <c r="AK876" s="109"/>
      <c r="AL876" s="109"/>
      <c r="AM876" s="109"/>
      <c r="AN876" s="109"/>
      <c r="AO876" s="109"/>
      <c r="AP876" s="109"/>
      <c r="AQ876" s="109"/>
      <c r="AR876" s="109"/>
      <c r="AS876" s="109" t="s">
        <v>4433</v>
      </c>
      <c r="AT876" s="109"/>
      <c r="AU876" s="109"/>
      <c r="AV876" s="109">
        <v>37552</v>
      </c>
      <c r="AW876" s="109"/>
      <c r="AX876" s="109"/>
      <c r="AY876" s="109"/>
    </row>
    <row r="877" spans="1:51" ht="25.5" x14ac:dyDescent="0.25">
      <c r="A877" s="106">
        <v>1108</v>
      </c>
      <c r="B877" s="106" t="s">
        <v>1573</v>
      </c>
      <c r="C877" s="106" t="s">
        <v>275</v>
      </c>
      <c r="D877" s="106" t="s">
        <v>662</v>
      </c>
      <c r="E877" s="106" t="s">
        <v>552</v>
      </c>
      <c r="F877" s="106"/>
      <c r="G877" s="106"/>
      <c r="H877" s="106" t="s">
        <v>466</v>
      </c>
      <c r="I877" s="106" t="s">
        <v>3323</v>
      </c>
      <c r="J877" s="106" t="s">
        <v>3761</v>
      </c>
      <c r="K877" s="106"/>
      <c r="L877" s="106"/>
      <c r="M877" s="106">
        <v>22245</v>
      </c>
      <c r="N877" s="106" t="s">
        <v>275</v>
      </c>
      <c r="O877" s="106">
        <v>2138.9270000000001</v>
      </c>
      <c r="P877" s="107">
        <v>1166</v>
      </c>
      <c r="Q877" s="107">
        <v>2493988.88</v>
      </c>
      <c r="R877" s="106">
        <v>0</v>
      </c>
      <c r="S877" s="107">
        <v>0</v>
      </c>
      <c r="T877" s="107">
        <v>0</v>
      </c>
      <c r="U877" s="106" t="s">
        <v>741</v>
      </c>
      <c r="V877" s="106" t="s">
        <v>7</v>
      </c>
      <c r="W877" s="106" t="s">
        <v>62</v>
      </c>
      <c r="X877" s="108">
        <v>1632</v>
      </c>
      <c r="Y877" s="108">
        <v>3490728.8640000001</v>
      </c>
      <c r="Z877" s="108">
        <v>996739.98199999984</v>
      </c>
      <c r="AA877" s="109"/>
      <c r="AB877" s="109">
        <v>6110</v>
      </c>
      <c r="AC877" s="109"/>
      <c r="AD877" s="109"/>
      <c r="AE877" s="110" t="s">
        <v>473</v>
      </c>
      <c r="AF877" s="109" t="s">
        <v>662</v>
      </c>
      <c r="AG877" s="138">
        <v>36133</v>
      </c>
      <c r="AH877" s="138">
        <v>37552</v>
      </c>
      <c r="AI877" s="138">
        <v>37761</v>
      </c>
      <c r="AJ877" s="109" t="s">
        <v>4694</v>
      </c>
      <c r="AK877" s="109"/>
      <c r="AL877" s="109"/>
      <c r="AM877" s="109"/>
      <c r="AN877" s="109"/>
      <c r="AO877" s="109"/>
      <c r="AP877" s="109"/>
      <c r="AQ877" s="109"/>
      <c r="AR877" s="109"/>
      <c r="AS877" s="109" t="s">
        <v>4433</v>
      </c>
      <c r="AT877" s="109"/>
      <c r="AU877" s="109"/>
      <c r="AV877" s="109">
        <v>37552</v>
      </c>
      <c r="AW877" s="109"/>
      <c r="AX877" s="109"/>
      <c r="AY877" s="109"/>
    </row>
    <row r="878" spans="1:51" ht="25.5" x14ac:dyDescent="0.25">
      <c r="A878" s="106">
        <v>1109</v>
      </c>
      <c r="B878" s="106" t="s">
        <v>1574</v>
      </c>
      <c r="C878" s="106" t="s">
        <v>275</v>
      </c>
      <c r="D878" s="106" t="s">
        <v>663</v>
      </c>
      <c r="E878" s="106" t="s">
        <v>544</v>
      </c>
      <c r="F878" s="106"/>
      <c r="G878" s="106"/>
      <c r="H878" s="106" t="s">
        <v>466</v>
      </c>
      <c r="I878" s="106" t="s">
        <v>3323</v>
      </c>
      <c r="J878" s="106" t="s">
        <v>3761</v>
      </c>
      <c r="K878" s="106"/>
      <c r="L878" s="106"/>
      <c r="M878" s="106">
        <v>22245</v>
      </c>
      <c r="N878" s="106" t="s">
        <v>275</v>
      </c>
      <c r="O878" s="106">
        <v>2000</v>
      </c>
      <c r="P878" s="107">
        <v>1166</v>
      </c>
      <c r="Q878" s="107">
        <v>2332000</v>
      </c>
      <c r="R878" s="106">
        <v>0</v>
      </c>
      <c r="S878" s="107">
        <v>0</v>
      </c>
      <c r="T878" s="107">
        <v>0</v>
      </c>
      <c r="U878" s="106" t="s">
        <v>741</v>
      </c>
      <c r="V878" s="106" t="s">
        <v>7</v>
      </c>
      <c r="W878" s="106" t="s">
        <v>62</v>
      </c>
      <c r="X878" s="108">
        <v>1632</v>
      </c>
      <c r="Y878" s="108">
        <v>3264000</v>
      </c>
      <c r="Z878" s="108">
        <v>932000</v>
      </c>
      <c r="AA878" s="109"/>
      <c r="AB878" s="109">
        <v>6110</v>
      </c>
      <c r="AC878" s="109"/>
      <c r="AD878" s="109"/>
      <c r="AE878" s="110" t="s">
        <v>473</v>
      </c>
      <c r="AF878" s="109" t="s">
        <v>663</v>
      </c>
      <c r="AG878" s="138">
        <v>36133</v>
      </c>
      <c r="AH878" s="138">
        <v>37552</v>
      </c>
      <c r="AI878" s="138">
        <v>37761</v>
      </c>
      <c r="AJ878" s="109" t="s">
        <v>4694</v>
      </c>
      <c r="AK878" s="109"/>
      <c r="AL878" s="109"/>
      <c r="AM878" s="109"/>
      <c r="AN878" s="109"/>
      <c r="AO878" s="109"/>
      <c r="AP878" s="109"/>
      <c r="AQ878" s="109"/>
      <c r="AR878" s="109"/>
      <c r="AS878" s="109" t="s">
        <v>4433</v>
      </c>
      <c r="AT878" s="109"/>
      <c r="AU878" s="109"/>
      <c r="AV878" s="109">
        <v>37552</v>
      </c>
      <c r="AW878" s="109"/>
      <c r="AX878" s="109"/>
      <c r="AY878" s="109"/>
    </row>
    <row r="879" spans="1:51" ht="25.5" x14ac:dyDescent="0.25">
      <c r="A879" s="106">
        <v>1111</v>
      </c>
      <c r="B879" s="106" t="s">
        <v>1575</v>
      </c>
      <c r="C879" s="106" t="s">
        <v>275</v>
      </c>
      <c r="D879" s="106" t="s">
        <v>664</v>
      </c>
      <c r="E879" s="106" t="s">
        <v>582</v>
      </c>
      <c r="F879" s="106"/>
      <c r="G879" s="106"/>
      <c r="H879" s="106" t="s">
        <v>466</v>
      </c>
      <c r="I879" s="106" t="s">
        <v>3323</v>
      </c>
      <c r="J879" s="106" t="s">
        <v>3761</v>
      </c>
      <c r="K879" s="106"/>
      <c r="L879" s="106"/>
      <c r="M879" s="106">
        <v>22245</v>
      </c>
      <c r="N879" s="106" t="s">
        <v>275</v>
      </c>
      <c r="O879" s="106">
        <v>2691.567</v>
      </c>
      <c r="P879" s="107">
        <v>1166</v>
      </c>
      <c r="Q879" s="107">
        <v>3138367.12</v>
      </c>
      <c r="R879" s="106">
        <v>0</v>
      </c>
      <c r="S879" s="107">
        <v>0</v>
      </c>
      <c r="T879" s="107">
        <v>0</v>
      </c>
      <c r="U879" s="106" t="s">
        <v>741</v>
      </c>
      <c r="V879" s="106" t="s">
        <v>7</v>
      </c>
      <c r="W879" s="106" t="s">
        <v>62</v>
      </c>
      <c r="X879" s="108">
        <v>1632</v>
      </c>
      <c r="Y879" s="108">
        <v>4392637.3439999996</v>
      </c>
      <c r="Z879" s="108">
        <v>1254270.2219999996</v>
      </c>
      <c r="AA879" s="109"/>
      <c r="AB879" s="109">
        <v>6110</v>
      </c>
      <c r="AC879" s="109"/>
      <c r="AD879" s="109"/>
      <c r="AE879" s="110" t="s">
        <v>473</v>
      </c>
      <c r="AF879" s="109" t="s">
        <v>664</v>
      </c>
      <c r="AG879" s="138">
        <v>36133</v>
      </c>
      <c r="AH879" s="138">
        <v>37552</v>
      </c>
      <c r="AI879" s="138">
        <v>37761</v>
      </c>
      <c r="AJ879" s="109" t="s">
        <v>4694</v>
      </c>
      <c r="AK879" s="109"/>
      <c r="AL879" s="109"/>
      <c r="AM879" s="109"/>
      <c r="AN879" s="109"/>
      <c r="AO879" s="109"/>
      <c r="AP879" s="109"/>
      <c r="AQ879" s="109"/>
      <c r="AR879" s="109"/>
      <c r="AS879" s="109" t="s">
        <v>4433</v>
      </c>
      <c r="AT879" s="109"/>
      <c r="AU879" s="109"/>
      <c r="AV879" s="109">
        <v>37552</v>
      </c>
      <c r="AW879" s="109"/>
      <c r="AX879" s="109"/>
      <c r="AY879" s="109"/>
    </row>
    <row r="880" spans="1:51" ht="25.5" x14ac:dyDescent="0.25">
      <c r="A880" s="106">
        <v>1113</v>
      </c>
      <c r="B880" s="106" t="s">
        <v>1116</v>
      </c>
      <c r="C880" s="106" t="s">
        <v>275</v>
      </c>
      <c r="D880" s="106"/>
      <c r="E880" s="106" t="s">
        <v>540</v>
      </c>
      <c r="F880" s="106"/>
      <c r="G880" s="106"/>
      <c r="H880" s="106" t="s">
        <v>466</v>
      </c>
      <c r="I880" s="106"/>
      <c r="J880" s="106"/>
      <c r="K880" s="106"/>
      <c r="L880" s="106"/>
      <c r="M880" s="106">
        <v>22245</v>
      </c>
      <c r="N880" s="106" t="s">
        <v>275</v>
      </c>
      <c r="O880" s="106">
        <v>74263.047999999995</v>
      </c>
      <c r="P880" s="107">
        <v>1166</v>
      </c>
      <c r="Q880" s="107">
        <v>86590713.969999999</v>
      </c>
      <c r="R880" s="106">
        <v>0</v>
      </c>
      <c r="S880" s="107">
        <v>0</v>
      </c>
      <c r="T880" s="107">
        <v>0</v>
      </c>
      <c r="U880" s="106" t="s">
        <v>743</v>
      </c>
      <c r="V880" s="106" t="s">
        <v>7</v>
      </c>
      <c r="W880" s="106" t="s">
        <v>63</v>
      </c>
      <c r="X880" s="108"/>
      <c r="Y880" s="108">
        <v>0</v>
      </c>
      <c r="Z880" s="108"/>
      <c r="AA880" s="109" t="s">
        <v>4435</v>
      </c>
      <c r="AB880" s="109">
        <v>6110</v>
      </c>
      <c r="AC880" s="109"/>
      <c r="AD880" s="109"/>
      <c r="AE880" s="110" t="s">
        <v>4436</v>
      </c>
      <c r="AF880" s="109"/>
      <c r="AG880" s="138">
        <v>36133</v>
      </c>
      <c r="AH880" s="138">
        <v>37552</v>
      </c>
      <c r="AI880" s="138">
        <v>37761</v>
      </c>
      <c r="AJ880" s="109">
        <v>5320687</v>
      </c>
      <c r="AK880" s="109"/>
      <c r="AL880" s="109"/>
      <c r="AM880" s="109"/>
      <c r="AN880" s="109"/>
      <c r="AO880" s="109"/>
      <c r="AP880" s="109"/>
      <c r="AQ880" s="109"/>
      <c r="AR880" s="109"/>
      <c r="AS880" s="109" t="s">
        <v>4433</v>
      </c>
      <c r="AT880" s="109"/>
      <c r="AU880" s="109"/>
      <c r="AV880" s="109">
        <v>37552</v>
      </c>
      <c r="AW880" s="109"/>
      <c r="AX880" s="109"/>
      <c r="AY880" s="109"/>
    </row>
    <row r="881" spans="1:51" x14ac:dyDescent="0.25">
      <c r="A881" s="106">
        <v>1114</v>
      </c>
      <c r="B881" s="106" t="s">
        <v>1576</v>
      </c>
      <c r="C881" s="106" t="s">
        <v>276</v>
      </c>
      <c r="D881" s="106"/>
      <c r="E881" s="106" t="s">
        <v>540</v>
      </c>
      <c r="F881" s="106"/>
      <c r="G881" s="106"/>
      <c r="H881" s="106" t="s">
        <v>469</v>
      </c>
      <c r="I881" s="106" t="s">
        <v>3324</v>
      </c>
      <c r="J881" s="106" t="s">
        <v>3762</v>
      </c>
      <c r="K881" s="106">
        <v>6245</v>
      </c>
      <c r="L881" s="106"/>
      <c r="M881" s="106">
        <v>22024</v>
      </c>
      <c r="N881" s="106" t="s">
        <v>3763</v>
      </c>
      <c r="O881" s="106">
        <v>1464.44</v>
      </c>
      <c r="P881" s="107">
        <v>1331</v>
      </c>
      <c r="Q881" s="107">
        <v>1949169.64</v>
      </c>
      <c r="R881" s="106">
        <v>0</v>
      </c>
      <c r="S881" s="107">
        <v>0</v>
      </c>
      <c r="T881" s="107">
        <v>0</v>
      </c>
      <c r="U881" s="106" t="s">
        <v>739</v>
      </c>
      <c r="V881" s="106" t="s">
        <v>7</v>
      </c>
      <c r="W881" s="106" t="s">
        <v>61</v>
      </c>
      <c r="X881" s="108">
        <v>2269</v>
      </c>
      <c r="Y881" s="108">
        <v>3322814.3600000003</v>
      </c>
      <c r="Z881" s="108">
        <v>1373644.7200000002</v>
      </c>
      <c r="AA881" s="109"/>
      <c r="AB881" s="109">
        <v>5194</v>
      </c>
      <c r="AC881" s="109"/>
      <c r="AD881" s="109"/>
      <c r="AE881" s="110" t="s">
        <v>507</v>
      </c>
      <c r="AF881" s="109"/>
      <c r="AG881" s="138">
        <v>37638</v>
      </c>
      <c r="AH881" s="138">
        <v>37663</v>
      </c>
      <c r="AI881" s="138">
        <v>37788</v>
      </c>
      <c r="AJ881" s="109">
        <v>5323200</v>
      </c>
      <c r="AK881" s="109"/>
      <c r="AL881" s="109"/>
      <c r="AM881" s="109"/>
      <c r="AN881" s="109"/>
      <c r="AO881" s="109"/>
      <c r="AP881" s="109"/>
      <c r="AQ881" s="109"/>
      <c r="AR881" s="109"/>
      <c r="AS881" s="109"/>
      <c r="AT881" s="109"/>
      <c r="AU881" s="109"/>
      <c r="AV881" s="109"/>
      <c r="AW881" s="109"/>
      <c r="AX881" s="109"/>
      <c r="AY881" s="109"/>
    </row>
    <row r="882" spans="1:51" x14ac:dyDescent="0.25">
      <c r="A882" s="106">
        <v>1115</v>
      </c>
      <c r="B882" s="106" t="s">
        <v>1577</v>
      </c>
      <c r="C882" s="106" t="s">
        <v>276</v>
      </c>
      <c r="D882" s="106"/>
      <c r="E882" s="106" t="s">
        <v>540</v>
      </c>
      <c r="F882" s="106"/>
      <c r="G882" s="106"/>
      <c r="H882" s="106" t="s">
        <v>469</v>
      </c>
      <c r="I882" s="106" t="s">
        <v>3323</v>
      </c>
      <c r="J882" s="106" t="s">
        <v>3762</v>
      </c>
      <c r="K882" s="106">
        <v>6112</v>
      </c>
      <c r="L882" s="106"/>
      <c r="M882" s="106">
        <v>22024</v>
      </c>
      <c r="N882" s="106" t="s">
        <v>3763</v>
      </c>
      <c r="O882" s="106">
        <v>2767.5</v>
      </c>
      <c r="P882" s="107">
        <v>1331</v>
      </c>
      <c r="Q882" s="107">
        <v>3683542.5</v>
      </c>
      <c r="R882" s="106">
        <v>0</v>
      </c>
      <c r="S882" s="107">
        <v>0</v>
      </c>
      <c r="T882" s="107">
        <v>0</v>
      </c>
      <c r="U882" s="106" t="s">
        <v>739</v>
      </c>
      <c r="V882" s="106" t="s">
        <v>7</v>
      </c>
      <c r="W882" s="106" t="s">
        <v>61</v>
      </c>
      <c r="X882" s="108">
        <v>2269</v>
      </c>
      <c r="Y882" s="108">
        <v>6279457.5</v>
      </c>
      <c r="Z882" s="108">
        <v>2595915</v>
      </c>
      <c r="AA882" s="109"/>
      <c r="AB882" s="109">
        <v>5194</v>
      </c>
      <c r="AC882" s="109"/>
      <c r="AD882" s="109"/>
      <c r="AE882" s="110" t="s">
        <v>507</v>
      </c>
      <c r="AF882" s="109"/>
      <c r="AG882" s="138">
        <v>37638</v>
      </c>
      <c r="AH882" s="138">
        <v>37663</v>
      </c>
      <c r="AI882" s="138">
        <v>37788</v>
      </c>
      <c r="AJ882" s="109">
        <v>5323200</v>
      </c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</row>
    <row r="883" spans="1:51" x14ac:dyDescent="0.25">
      <c r="A883" s="106">
        <v>1116</v>
      </c>
      <c r="B883" s="106" t="s">
        <v>1578</v>
      </c>
      <c r="C883" s="106" t="s">
        <v>276</v>
      </c>
      <c r="D883" s="106"/>
      <c r="E883" s="106" t="s">
        <v>540</v>
      </c>
      <c r="F883" s="106"/>
      <c r="G883" s="106"/>
      <c r="H883" s="106" t="s">
        <v>469</v>
      </c>
      <c r="I883" s="106" t="s">
        <v>3324</v>
      </c>
      <c r="J883" s="106" t="s">
        <v>3475</v>
      </c>
      <c r="K883" s="106">
        <v>6011</v>
      </c>
      <c r="L883" s="106"/>
      <c r="M883" s="106">
        <v>22024</v>
      </c>
      <c r="N883" s="106" t="s">
        <v>3763</v>
      </c>
      <c r="O883" s="106">
        <v>1483.52</v>
      </c>
      <c r="P883" s="107">
        <v>1331</v>
      </c>
      <c r="Q883" s="107">
        <v>1974565.12</v>
      </c>
      <c r="R883" s="106">
        <v>0</v>
      </c>
      <c r="S883" s="107">
        <v>0</v>
      </c>
      <c r="T883" s="107">
        <v>0</v>
      </c>
      <c r="U883" s="106" t="s">
        <v>739</v>
      </c>
      <c r="V883" s="106" t="s">
        <v>7</v>
      </c>
      <c r="W883" s="106" t="s">
        <v>61</v>
      </c>
      <c r="X883" s="108">
        <v>2269</v>
      </c>
      <c r="Y883" s="108">
        <v>3366106.88</v>
      </c>
      <c r="Z883" s="108">
        <v>1391541.76</v>
      </c>
      <c r="AA883" s="109"/>
      <c r="AB883" s="109">
        <v>5194</v>
      </c>
      <c r="AC883" s="109"/>
      <c r="AD883" s="109"/>
      <c r="AE883" s="110" t="s">
        <v>507</v>
      </c>
      <c r="AF883" s="109"/>
      <c r="AG883" s="138">
        <v>37638</v>
      </c>
      <c r="AH883" s="138">
        <v>37663</v>
      </c>
      <c r="AI883" s="138">
        <v>37788</v>
      </c>
      <c r="AJ883" s="109">
        <v>5392979</v>
      </c>
      <c r="AK883" s="109"/>
      <c r="AL883" s="109"/>
      <c r="AM883" s="109"/>
      <c r="AN883" s="109"/>
      <c r="AO883" s="109"/>
      <c r="AP883" s="109"/>
      <c r="AQ883" s="109"/>
      <c r="AR883" s="109"/>
      <c r="AS883" s="109"/>
      <c r="AT883" s="109"/>
      <c r="AU883" s="109"/>
      <c r="AV883" s="109"/>
      <c r="AW883" s="109"/>
      <c r="AX883" s="109"/>
      <c r="AY883" s="109"/>
    </row>
    <row r="884" spans="1:51" x14ac:dyDescent="0.25">
      <c r="A884" s="106">
        <v>1118</v>
      </c>
      <c r="B884" s="106" t="s">
        <v>1579</v>
      </c>
      <c r="C884" s="106" t="s">
        <v>276</v>
      </c>
      <c r="D884" s="106"/>
      <c r="E884" s="106" t="s">
        <v>540</v>
      </c>
      <c r="F884" s="106"/>
      <c r="G884" s="106"/>
      <c r="H884" s="106" t="s">
        <v>469</v>
      </c>
      <c r="I884" s="106" t="s">
        <v>3324</v>
      </c>
      <c r="J884" s="106" t="s">
        <v>3762</v>
      </c>
      <c r="K884" s="106">
        <v>6007</v>
      </c>
      <c r="L884" s="106"/>
      <c r="M884" s="106">
        <v>22024</v>
      </c>
      <c r="N884" s="106" t="s">
        <v>3763</v>
      </c>
      <c r="O884" s="106">
        <v>757.51</v>
      </c>
      <c r="P884" s="107">
        <v>1331</v>
      </c>
      <c r="Q884" s="107">
        <v>1008245.81</v>
      </c>
      <c r="R884" s="106">
        <v>0</v>
      </c>
      <c r="S884" s="107">
        <v>0</v>
      </c>
      <c r="T884" s="107">
        <v>0</v>
      </c>
      <c r="U884" s="106" t="s">
        <v>739</v>
      </c>
      <c r="V884" s="106" t="s">
        <v>7</v>
      </c>
      <c r="W884" s="106" t="s">
        <v>61</v>
      </c>
      <c r="X884" s="108">
        <v>2269</v>
      </c>
      <c r="Y884" s="108">
        <v>1718790.19</v>
      </c>
      <c r="Z884" s="108">
        <v>710544.38</v>
      </c>
      <c r="AA884" s="109"/>
      <c r="AB884" s="109">
        <v>5194</v>
      </c>
      <c r="AC884" s="109"/>
      <c r="AD884" s="109"/>
      <c r="AE884" s="110" t="s">
        <v>507</v>
      </c>
      <c r="AF884" s="109"/>
      <c r="AG884" s="138">
        <v>37638</v>
      </c>
      <c r="AH884" s="138">
        <v>37663</v>
      </c>
      <c r="AI884" s="138">
        <v>37788</v>
      </c>
      <c r="AJ884" s="109">
        <v>5323200</v>
      </c>
      <c r="AK884" s="109"/>
      <c r="AL884" s="109"/>
      <c r="AM884" s="109"/>
      <c r="AN884" s="109"/>
      <c r="AO884" s="109"/>
      <c r="AP884" s="109"/>
      <c r="AQ884" s="109"/>
      <c r="AR884" s="109"/>
      <c r="AS884" s="109"/>
      <c r="AT884" s="109"/>
      <c r="AU884" s="109"/>
      <c r="AV884" s="109"/>
      <c r="AW884" s="109"/>
      <c r="AX884" s="109"/>
      <c r="AY884" s="109"/>
    </row>
    <row r="885" spans="1:51" x14ac:dyDescent="0.25">
      <c r="A885" s="106">
        <v>1119</v>
      </c>
      <c r="B885" s="106" t="s">
        <v>1580</v>
      </c>
      <c r="C885" s="106" t="s">
        <v>276</v>
      </c>
      <c r="D885" s="106"/>
      <c r="E885" s="106" t="s">
        <v>540</v>
      </c>
      <c r="F885" s="106"/>
      <c r="G885" s="106"/>
      <c r="H885" s="106" t="s">
        <v>469</v>
      </c>
      <c r="I885" s="106" t="s">
        <v>3324</v>
      </c>
      <c r="J885" s="106" t="s">
        <v>3762</v>
      </c>
      <c r="K885" s="106"/>
      <c r="L885" s="106"/>
      <c r="M885" s="106">
        <v>22024</v>
      </c>
      <c r="N885" s="106" t="s">
        <v>3763</v>
      </c>
      <c r="O885" s="106">
        <v>418.81</v>
      </c>
      <c r="P885" s="107">
        <v>1331</v>
      </c>
      <c r="Q885" s="107">
        <v>557436.11</v>
      </c>
      <c r="R885" s="106">
        <v>0</v>
      </c>
      <c r="S885" s="107">
        <v>0</v>
      </c>
      <c r="T885" s="107">
        <v>0</v>
      </c>
      <c r="U885" s="106" t="s">
        <v>784</v>
      </c>
      <c r="V885" s="106" t="s">
        <v>7</v>
      </c>
      <c r="W885" s="106" t="s">
        <v>66</v>
      </c>
      <c r="X885" s="108">
        <v>2269</v>
      </c>
      <c r="Y885" s="108">
        <v>950279.89</v>
      </c>
      <c r="Z885" s="108">
        <v>392843.78</v>
      </c>
      <c r="AA885" s="109"/>
      <c r="AB885" s="109">
        <v>5194</v>
      </c>
      <c r="AC885" s="109"/>
      <c r="AD885" s="109"/>
      <c r="AE885" s="110" t="s">
        <v>4695</v>
      </c>
      <c r="AF885" s="109"/>
      <c r="AG885" s="138">
        <v>37638</v>
      </c>
      <c r="AH885" s="138">
        <v>37663</v>
      </c>
      <c r="AI885" s="138">
        <v>37788</v>
      </c>
      <c r="AJ885" s="109">
        <v>5323200</v>
      </c>
      <c r="AK885" s="109"/>
      <c r="AL885" s="109"/>
      <c r="AM885" s="109"/>
      <c r="AN885" s="109"/>
      <c r="AO885" s="109"/>
      <c r="AP885" s="109"/>
      <c r="AQ885" s="109"/>
      <c r="AR885" s="109"/>
      <c r="AS885" s="109"/>
      <c r="AT885" s="109"/>
      <c r="AU885" s="109"/>
      <c r="AV885" s="109"/>
      <c r="AW885" s="109"/>
      <c r="AX885" s="109"/>
      <c r="AY885" s="109"/>
    </row>
    <row r="886" spans="1:51" x14ac:dyDescent="0.25">
      <c r="A886" s="106">
        <v>1120</v>
      </c>
      <c r="B886" s="106" t="s">
        <v>1581</v>
      </c>
      <c r="C886" s="106" t="s">
        <v>276</v>
      </c>
      <c r="D886" s="106"/>
      <c r="E886" s="106" t="s">
        <v>540</v>
      </c>
      <c r="F886" s="106"/>
      <c r="G886" s="106"/>
      <c r="H886" s="106" t="s">
        <v>469</v>
      </c>
      <c r="I886" s="106" t="s">
        <v>3323</v>
      </c>
      <c r="J886" s="106" t="s">
        <v>3762</v>
      </c>
      <c r="K886" s="106"/>
      <c r="L886" s="106"/>
      <c r="M886" s="106">
        <v>22024</v>
      </c>
      <c r="N886" s="106" t="s">
        <v>3763</v>
      </c>
      <c r="O886" s="106">
        <v>859.65</v>
      </c>
      <c r="P886" s="107">
        <v>1331</v>
      </c>
      <c r="Q886" s="107">
        <v>1144194.1499999999</v>
      </c>
      <c r="R886" s="106">
        <v>0</v>
      </c>
      <c r="S886" s="107">
        <v>0</v>
      </c>
      <c r="T886" s="107">
        <v>0</v>
      </c>
      <c r="U886" s="106" t="s">
        <v>784</v>
      </c>
      <c r="V886" s="106" t="s">
        <v>7</v>
      </c>
      <c r="W886" s="106" t="s">
        <v>66</v>
      </c>
      <c r="X886" s="108">
        <v>2269</v>
      </c>
      <c r="Y886" s="108">
        <v>1950545.8499999999</v>
      </c>
      <c r="Z886" s="108">
        <v>806351.7</v>
      </c>
      <c r="AA886" s="109"/>
      <c r="AB886" s="109">
        <v>5194</v>
      </c>
      <c r="AC886" s="109"/>
      <c r="AD886" s="109"/>
      <c r="AE886" s="110" t="s">
        <v>4695</v>
      </c>
      <c r="AF886" s="109"/>
      <c r="AG886" s="138">
        <v>37638</v>
      </c>
      <c r="AH886" s="138">
        <v>37663</v>
      </c>
      <c r="AI886" s="138">
        <v>37788</v>
      </c>
      <c r="AJ886" s="109">
        <v>5323200</v>
      </c>
      <c r="AK886" s="109"/>
      <c r="AL886" s="109"/>
      <c r="AM886" s="109"/>
      <c r="AN886" s="109"/>
      <c r="AO886" s="109"/>
      <c r="AP886" s="109"/>
      <c r="AQ886" s="109"/>
      <c r="AR886" s="109"/>
      <c r="AS886" s="109"/>
      <c r="AT886" s="109"/>
      <c r="AU886" s="109"/>
      <c r="AV886" s="109"/>
      <c r="AW886" s="109"/>
      <c r="AX886" s="109"/>
      <c r="AY886" s="109"/>
    </row>
    <row r="887" spans="1:51" x14ac:dyDescent="0.25">
      <c r="A887" s="106">
        <v>1121</v>
      </c>
      <c r="B887" s="106" t="s">
        <v>1582</v>
      </c>
      <c r="C887" s="106" t="s">
        <v>276</v>
      </c>
      <c r="D887" s="106"/>
      <c r="E887" s="106" t="s">
        <v>540</v>
      </c>
      <c r="F887" s="106"/>
      <c r="G887" s="106"/>
      <c r="H887" s="106" t="s">
        <v>469</v>
      </c>
      <c r="I887" s="106" t="s">
        <v>3324</v>
      </c>
      <c r="J887" s="106" t="s">
        <v>3764</v>
      </c>
      <c r="K887" s="106">
        <v>6062</v>
      </c>
      <c r="L887" s="106"/>
      <c r="M887" s="106">
        <v>22024</v>
      </c>
      <c r="N887" s="106" t="s">
        <v>3763</v>
      </c>
      <c r="O887" s="106">
        <v>52.35</v>
      </c>
      <c r="P887" s="107">
        <v>1331</v>
      </c>
      <c r="Q887" s="107">
        <v>69677.850000000006</v>
      </c>
      <c r="R887" s="106">
        <v>0</v>
      </c>
      <c r="S887" s="107">
        <v>0</v>
      </c>
      <c r="T887" s="107">
        <v>0</v>
      </c>
      <c r="U887" s="106" t="s">
        <v>784</v>
      </c>
      <c r="V887" s="106" t="s">
        <v>7</v>
      </c>
      <c r="W887" s="106" t="s">
        <v>66</v>
      </c>
      <c r="X887" s="108">
        <v>2269</v>
      </c>
      <c r="Y887" s="108">
        <v>118782.15000000001</v>
      </c>
      <c r="Z887" s="108">
        <v>49104.3</v>
      </c>
      <c r="AA887" s="109"/>
      <c r="AB887" s="109">
        <v>5194</v>
      </c>
      <c r="AC887" s="109"/>
      <c r="AD887" s="109"/>
      <c r="AE887" s="110" t="s">
        <v>4695</v>
      </c>
      <c r="AF887" s="109"/>
      <c r="AG887" s="138">
        <v>37638</v>
      </c>
      <c r="AH887" s="138">
        <v>37663</v>
      </c>
      <c r="AI887" s="138">
        <v>37788</v>
      </c>
      <c r="AJ887" s="109">
        <v>5323200</v>
      </c>
      <c r="AK887" s="109"/>
      <c r="AL887" s="109"/>
      <c r="AM887" s="109"/>
      <c r="AN887" s="109"/>
      <c r="AO887" s="109"/>
      <c r="AP887" s="109"/>
      <c r="AQ887" s="109"/>
      <c r="AR887" s="109"/>
      <c r="AS887" s="109"/>
      <c r="AT887" s="109"/>
      <c r="AU887" s="109"/>
      <c r="AV887" s="109"/>
      <c r="AW887" s="109"/>
      <c r="AX887" s="109"/>
      <c r="AY887" s="109"/>
    </row>
    <row r="888" spans="1:51" ht="51" x14ac:dyDescent="0.25">
      <c r="A888" s="106">
        <v>1122</v>
      </c>
      <c r="B888" s="106" t="s">
        <v>1583</v>
      </c>
      <c r="C888" s="106" t="s">
        <v>276</v>
      </c>
      <c r="D888" s="106"/>
      <c r="E888" s="106" t="s">
        <v>540</v>
      </c>
      <c r="F888" s="106"/>
      <c r="G888" s="106"/>
      <c r="H888" s="106" t="s">
        <v>469</v>
      </c>
      <c r="I888" s="106" t="s">
        <v>3323</v>
      </c>
      <c r="J888" s="106" t="s">
        <v>3762</v>
      </c>
      <c r="K888" s="106"/>
      <c r="L888" s="106"/>
      <c r="M888" s="106">
        <v>22024</v>
      </c>
      <c r="N888" s="106" t="s">
        <v>3763</v>
      </c>
      <c r="O888" s="106">
        <v>1808</v>
      </c>
      <c r="P888" s="107">
        <v>1331</v>
      </c>
      <c r="Q888" s="107">
        <v>2406448</v>
      </c>
      <c r="R888" s="106">
        <v>0</v>
      </c>
      <c r="S888" s="107">
        <v>0</v>
      </c>
      <c r="T888" s="107">
        <v>0</v>
      </c>
      <c r="U888" s="106" t="s">
        <v>749</v>
      </c>
      <c r="V888" s="106" t="s">
        <v>7</v>
      </c>
      <c r="W888" s="106" t="s">
        <v>64</v>
      </c>
      <c r="X888" s="108">
        <v>2269</v>
      </c>
      <c r="Y888" s="108">
        <v>4102352</v>
      </c>
      <c r="Z888" s="108">
        <v>1695904</v>
      </c>
      <c r="AA888" s="109" t="s">
        <v>4528</v>
      </c>
      <c r="AB888" s="109">
        <v>5194</v>
      </c>
      <c r="AC888" s="109" t="s">
        <v>4686</v>
      </c>
      <c r="AD888" s="109" t="s">
        <v>4548</v>
      </c>
      <c r="AE888" s="110" t="s">
        <v>510</v>
      </c>
      <c r="AF888" s="109"/>
      <c r="AG888" s="138">
        <v>37638</v>
      </c>
      <c r="AH888" s="138">
        <v>37663</v>
      </c>
      <c r="AI888" s="138">
        <v>37788</v>
      </c>
      <c r="AJ888" s="109">
        <v>5323200</v>
      </c>
      <c r="AK888" s="109"/>
      <c r="AL888" s="109"/>
      <c r="AM888" s="109"/>
      <c r="AN888" s="109"/>
      <c r="AO888" s="109"/>
      <c r="AP888" s="109"/>
      <c r="AQ888" s="109"/>
      <c r="AR888" s="109"/>
      <c r="AS888" s="109"/>
      <c r="AT888" s="109"/>
      <c r="AU888" s="109"/>
      <c r="AV888" s="109"/>
      <c r="AW888" s="109"/>
      <c r="AX888" s="109"/>
      <c r="AY888" s="109"/>
    </row>
    <row r="889" spans="1:51" ht="51" x14ac:dyDescent="0.25">
      <c r="A889" s="106">
        <v>1123</v>
      </c>
      <c r="B889" s="106" t="s">
        <v>1584</v>
      </c>
      <c r="C889" s="106" t="s">
        <v>276</v>
      </c>
      <c r="D889" s="106"/>
      <c r="E889" s="106" t="s">
        <v>540</v>
      </c>
      <c r="F889" s="106"/>
      <c r="G889" s="106"/>
      <c r="H889" s="106" t="s">
        <v>469</v>
      </c>
      <c r="I889" s="106" t="s">
        <v>3323</v>
      </c>
      <c r="J889" s="106" t="s">
        <v>3762</v>
      </c>
      <c r="K889" s="106"/>
      <c r="L889" s="106"/>
      <c r="M889" s="106">
        <v>22024</v>
      </c>
      <c r="N889" s="106" t="s">
        <v>3763</v>
      </c>
      <c r="O889" s="106">
        <v>237.55</v>
      </c>
      <c r="P889" s="107">
        <v>1331</v>
      </c>
      <c r="Q889" s="107">
        <v>316179.05</v>
      </c>
      <c r="R889" s="106">
        <v>0</v>
      </c>
      <c r="S889" s="107">
        <v>0</v>
      </c>
      <c r="T889" s="107">
        <v>0</v>
      </c>
      <c r="U889" s="106" t="s">
        <v>749</v>
      </c>
      <c r="V889" s="106" t="s">
        <v>7</v>
      </c>
      <c r="W889" s="106" t="s">
        <v>64</v>
      </c>
      <c r="X889" s="108"/>
      <c r="Y889" s="108">
        <v>0</v>
      </c>
      <c r="Z889" s="108">
        <v>-316179.05</v>
      </c>
      <c r="AA889" s="109" t="s">
        <v>4503</v>
      </c>
      <c r="AB889" s="109">
        <v>5194</v>
      </c>
      <c r="AC889" s="109" t="s">
        <v>4686</v>
      </c>
      <c r="AD889" s="109" t="s">
        <v>4548</v>
      </c>
      <c r="AE889" s="110" t="s">
        <v>510</v>
      </c>
      <c r="AF889" s="109"/>
      <c r="AG889" s="138">
        <v>37638</v>
      </c>
      <c r="AH889" s="138">
        <v>37663</v>
      </c>
      <c r="AI889" s="138">
        <v>37788</v>
      </c>
      <c r="AJ889" s="109">
        <v>5323200</v>
      </c>
      <c r="AK889" s="109"/>
      <c r="AL889" s="109"/>
      <c r="AM889" s="109"/>
      <c r="AN889" s="109"/>
      <c r="AO889" s="109"/>
      <c r="AP889" s="109"/>
      <c r="AQ889" s="109"/>
      <c r="AR889" s="109"/>
      <c r="AS889" s="109"/>
      <c r="AT889" s="109"/>
      <c r="AU889" s="109"/>
      <c r="AV889" s="109"/>
      <c r="AW889" s="109"/>
      <c r="AX889" s="109"/>
      <c r="AY889" s="109"/>
    </row>
    <row r="890" spans="1:51" ht="51" x14ac:dyDescent="0.25">
      <c r="A890" s="106">
        <v>1124</v>
      </c>
      <c r="B890" s="106" t="s">
        <v>1585</v>
      </c>
      <c r="C890" s="106" t="s">
        <v>276</v>
      </c>
      <c r="D890" s="106"/>
      <c r="E890" s="106" t="s">
        <v>540</v>
      </c>
      <c r="F890" s="106"/>
      <c r="G890" s="106"/>
      <c r="H890" s="106" t="s">
        <v>469</v>
      </c>
      <c r="I890" s="106" t="s">
        <v>3324</v>
      </c>
      <c r="J890" s="106" t="s">
        <v>3475</v>
      </c>
      <c r="K890" s="106"/>
      <c r="L890" s="106"/>
      <c r="M890" s="106">
        <v>22024</v>
      </c>
      <c r="N890" s="106" t="s">
        <v>3763</v>
      </c>
      <c r="O890" s="106">
        <v>206.53</v>
      </c>
      <c r="P890" s="107">
        <v>1331</v>
      </c>
      <c r="Q890" s="107">
        <v>274891.43</v>
      </c>
      <c r="R890" s="106">
        <v>0</v>
      </c>
      <c r="S890" s="107">
        <v>0</v>
      </c>
      <c r="T890" s="107">
        <v>0</v>
      </c>
      <c r="U890" s="106" t="s">
        <v>749</v>
      </c>
      <c r="V890" s="106" t="s">
        <v>7</v>
      </c>
      <c r="W890" s="106" t="s">
        <v>64</v>
      </c>
      <c r="X890" s="108"/>
      <c r="Y890" s="108">
        <v>0</v>
      </c>
      <c r="Z890" s="108">
        <v>-274891.43</v>
      </c>
      <c r="AA890" s="109" t="s">
        <v>4503</v>
      </c>
      <c r="AB890" s="109">
        <v>5194</v>
      </c>
      <c r="AC890" s="109" t="s">
        <v>4686</v>
      </c>
      <c r="AD890" s="109" t="s">
        <v>4548</v>
      </c>
      <c r="AE890" s="110" t="s">
        <v>510</v>
      </c>
      <c r="AF890" s="109"/>
      <c r="AG890" s="138">
        <v>37638</v>
      </c>
      <c r="AH890" s="138">
        <v>37663</v>
      </c>
      <c r="AI890" s="138">
        <v>37788</v>
      </c>
      <c r="AJ890" s="109">
        <v>5323200</v>
      </c>
      <c r="AK890" s="109"/>
      <c r="AL890" s="109"/>
      <c r="AM890" s="109"/>
      <c r="AN890" s="109"/>
      <c r="AO890" s="109"/>
      <c r="AP890" s="109"/>
      <c r="AQ890" s="109"/>
      <c r="AR890" s="109"/>
      <c r="AS890" s="109"/>
      <c r="AT890" s="109"/>
      <c r="AU890" s="109"/>
      <c r="AV890" s="109"/>
      <c r="AW890" s="109"/>
      <c r="AX890" s="109"/>
      <c r="AY890" s="109"/>
    </row>
    <row r="891" spans="1:51" ht="51" x14ac:dyDescent="0.25">
      <c r="A891" s="106">
        <v>1125</v>
      </c>
      <c r="B891" s="106" t="s">
        <v>1586</v>
      </c>
      <c r="C891" s="106" t="s">
        <v>276</v>
      </c>
      <c r="D891" s="106"/>
      <c r="E891" s="106" t="s">
        <v>540</v>
      </c>
      <c r="F891" s="106"/>
      <c r="G891" s="106"/>
      <c r="H891" s="106" t="s">
        <v>469</v>
      </c>
      <c r="I891" s="106" t="s">
        <v>3323</v>
      </c>
      <c r="J891" s="106" t="s">
        <v>3344</v>
      </c>
      <c r="K891" s="106"/>
      <c r="L891" s="106"/>
      <c r="M891" s="106">
        <v>22024</v>
      </c>
      <c r="N891" s="106" t="s">
        <v>3763</v>
      </c>
      <c r="O891" s="106">
        <v>89.86</v>
      </c>
      <c r="P891" s="107">
        <v>1331</v>
      </c>
      <c r="Q891" s="107">
        <v>119603.66</v>
      </c>
      <c r="R891" s="106">
        <v>0</v>
      </c>
      <c r="S891" s="107">
        <v>0</v>
      </c>
      <c r="T891" s="107">
        <v>0</v>
      </c>
      <c r="U891" s="106" t="s">
        <v>749</v>
      </c>
      <c r="V891" s="106" t="s">
        <v>7</v>
      </c>
      <c r="W891" s="106" t="s">
        <v>64</v>
      </c>
      <c r="X891" s="108"/>
      <c r="Y891" s="108">
        <v>0</v>
      </c>
      <c r="Z891" s="108">
        <v>-119603.66</v>
      </c>
      <c r="AA891" s="109" t="s">
        <v>4503</v>
      </c>
      <c r="AB891" s="109">
        <v>5194</v>
      </c>
      <c r="AC891" s="109" t="s">
        <v>4686</v>
      </c>
      <c r="AD891" s="109" t="s">
        <v>4548</v>
      </c>
      <c r="AE891" s="110" t="s">
        <v>510</v>
      </c>
      <c r="AF891" s="109"/>
      <c r="AG891" s="138">
        <v>37638</v>
      </c>
      <c r="AH891" s="138">
        <v>37663</v>
      </c>
      <c r="AI891" s="138">
        <v>37788</v>
      </c>
      <c r="AJ891" s="109">
        <v>5323200</v>
      </c>
      <c r="AK891" s="109"/>
      <c r="AL891" s="109"/>
      <c r="AM891" s="109"/>
      <c r="AN891" s="109"/>
      <c r="AO891" s="109"/>
      <c r="AP891" s="109"/>
      <c r="AQ891" s="109"/>
      <c r="AR891" s="109"/>
      <c r="AS891" s="109"/>
      <c r="AT891" s="109"/>
      <c r="AU891" s="109"/>
      <c r="AV891" s="109"/>
      <c r="AW891" s="109"/>
      <c r="AX891" s="109"/>
      <c r="AY891" s="109"/>
    </row>
    <row r="892" spans="1:51" ht="51" x14ac:dyDescent="0.25">
      <c r="A892" s="106">
        <v>1126</v>
      </c>
      <c r="B892" s="106" t="s">
        <v>1587</v>
      </c>
      <c r="C892" s="106" t="s">
        <v>276</v>
      </c>
      <c r="D892" s="106"/>
      <c r="E892" s="106" t="s">
        <v>540</v>
      </c>
      <c r="F892" s="106"/>
      <c r="G892" s="106"/>
      <c r="H892" s="106" t="s">
        <v>469</v>
      </c>
      <c r="I892" s="106" t="s">
        <v>3330</v>
      </c>
      <c r="J892" s="106" t="s">
        <v>3765</v>
      </c>
      <c r="K892" s="106"/>
      <c r="L892" s="106"/>
      <c r="M892" s="106">
        <v>22024</v>
      </c>
      <c r="N892" s="106" t="s">
        <v>3763</v>
      </c>
      <c r="O892" s="106">
        <v>1140.74</v>
      </c>
      <c r="P892" s="107">
        <v>1331</v>
      </c>
      <c r="Q892" s="107">
        <v>1518324.94</v>
      </c>
      <c r="R892" s="106">
        <v>0</v>
      </c>
      <c r="S892" s="107">
        <v>0</v>
      </c>
      <c r="T892" s="107">
        <v>0</v>
      </c>
      <c r="U892" s="106" t="s">
        <v>749</v>
      </c>
      <c r="V892" s="106" t="s">
        <v>7</v>
      </c>
      <c r="W892" s="106" t="s">
        <v>64</v>
      </c>
      <c r="X892" s="108"/>
      <c r="Y892" s="108">
        <v>0</v>
      </c>
      <c r="Z892" s="108">
        <v>-1518324.94</v>
      </c>
      <c r="AA892" s="109" t="s">
        <v>4503</v>
      </c>
      <c r="AB892" s="109">
        <v>5194</v>
      </c>
      <c r="AC892" s="109" t="s">
        <v>4686</v>
      </c>
      <c r="AD892" s="109" t="s">
        <v>4548</v>
      </c>
      <c r="AE892" s="110" t="s">
        <v>510</v>
      </c>
      <c r="AF892" s="109"/>
      <c r="AG892" s="138">
        <v>37638</v>
      </c>
      <c r="AH892" s="138">
        <v>37663</v>
      </c>
      <c r="AI892" s="138">
        <v>37788</v>
      </c>
      <c r="AJ892" s="109">
        <v>5323200</v>
      </c>
      <c r="AK892" s="109"/>
      <c r="AL892" s="109"/>
      <c r="AM892" s="109"/>
      <c r="AN892" s="109"/>
      <c r="AO892" s="109"/>
      <c r="AP892" s="109"/>
      <c r="AQ892" s="109"/>
      <c r="AR892" s="109"/>
      <c r="AS892" s="109"/>
      <c r="AT892" s="109"/>
      <c r="AU892" s="109"/>
      <c r="AV892" s="109"/>
      <c r="AW892" s="109"/>
      <c r="AX892" s="109"/>
      <c r="AY892" s="109"/>
    </row>
    <row r="893" spans="1:51" x14ac:dyDescent="0.25">
      <c r="A893" s="106">
        <v>1130</v>
      </c>
      <c r="B893" s="106" t="s">
        <v>1439</v>
      </c>
      <c r="C893" s="106" t="s">
        <v>276</v>
      </c>
      <c r="D893" s="106"/>
      <c r="E893" s="106" t="s">
        <v>540</v>
      </c>
      <c r="F893" s="106"/>
      <c r="G893" s="106"/>
      <c r="H893" s="106" t="s">
        <v>469</v>
      </c>
      <c r="I893" s="106"/>
      <c r="J893" s="106"/>
      <c r="K893" s="106"/>
      <c r="L893" s="106"/>
      <c r="M893" s="106">
        <v>22024</v>
      </c>
      <c r="N893" s="106" t="s">
        <v>3763</v>
      </c>
      <c r="O893" s="106">
        <v>29292.23</v>
      </c>
      <c r="P893" s="107">
        <v>1331</v>
      </c>
      <c r="Q893" s="107">
        <v>38987958.130000003</v>
      </c>
      <c r="R893" s="106">
        <v>0</v>
      </c>
      <c r="S893" s="107">
        <v>0</v>
      </c>
      <c r="T893" s="107">
        <v>0</v>
      </c>
      <c r="U893" s="106" t="s">
        <v>743</v>
      </c>
      <c r="V893" s="106" t="s">
        <v>7</v>
      </c>
      <c r="W893" s="106" t="s">
        <v>63</v>
      </c>
      <c r="X893" s="108"/>
      <c r="Y893" s="108">
        <v>0</v>
      </c>
      <c r="Z893" s="108"/>
      <c r="AA893" s="109" t="s">
        <v>4435</v>
      </c>
      <c r="AB893" s="109">
        <v>5194</v>
      </c>
      <c r="AC893" s="109"/>
      <c r="AD893" s="109"/>
      <c r="AE893" s="110" t="s">
        <v>4436</v>
      </c>
      <c r="AF893" s="109"/>
      <c r="AG893" s="138">
        <v>37638</v>
      </c>
      <c r="AH893" s="138">
        <v>37663</v>
      </c>
      <c r="AI893" s="138">
        <v>37788</v>
      </c>
      <c r="AJ893" s="109">
        <v>5323200</v>
      </c>
      <c r="AK893" s="109"/>
      <c r="AL893" s="109"/>
      <c r="AM893" s="109"/>
      <c r="AN893" s="109"/>
      <c r="AO893" s="109"/>
      <c r="AP893" s="109"/>
      <c r="AQ893" s="109"/>
      <c r="AR893" s="109"/>
      <c r="AS893" s="109"/>
      <c r="AT893" s="109"/>
      <c r="AU893" s="109"/>
      <c r="AV893" s="109"/>
      <c r="AW893" s="109"/>
      <c r="AX893" s="109"/>
      <c r="AY893" s="109"/>
    </row>
    <row r="894" spans="1:51" x14ac:dyDescent="0.25">
      <c r="A894" s="106">
        <v>1131</v>
      </c>
      <c r="B894" s="106" t="s">
        <v>1588</v>
      </c>
      <c r="C894" s="106" t="s">
        <v>276</v>
      </c>
      <c r="D894" s="106"/>
      <c r="E894" s="106" t="s">
        <v>540</v>
      </c>
      <c r="F894" s="106"/>
      <c r="G894" s="106"/>
      <c r="H894" s="106" t="s">
        <v>469</v>
      </c>
      <c r="I894" s="106" t="s">
        <v>3324</v>
      </c>
      <c r="J894" s="106" t="s">
        <v>3762</v>
      </c>
      <c r="K894" s="106"/>
      <c r="L894" s="106"/>
      <c r="M894" s="106">
        <v>22024</v>
      </c>
      <c r="N894" s="106" t="s">
        <v>3763</v>
      </c>
      <c r="O894" s="106">
        <v>167.65</v>
      </c>
      <c r="P894" s="107">
        <v>1331</v>
      </c>
      <c r="Q894" s="107">
        <v>223142.15</v>
      </c>
      <c r="R894" s="106">
        <v>0</v>
      </c>
      <c r="S894" s="107">
        <v>0</v>
      </c>
      <c r="T894" s="107">
        <v>0</v>
      </c>
      <c r="U894" s="106" t="s">
        <v>739</v>
      </c>
      <c r="V894" s="106" t="s">
        <v>7</v>
      </c>
      <c r="W894" s="106" t="s">
        <v>61</v>
      </c>
      <c r="X894" s="108">
        <v>2269</v>
      </c>
      <c r="Y894" s="108">
        <v>380397.85000000003</v>
      </c>
      <c r="Z894" s="108">
        <v>157255.70000000004</v>
      </c>
      <c r="AA894" s="109"/>
      <c r="AB894" s="109">
        <v>5194</v>
      </c>
      <c r="AC894" s="109"/>
      <c r="AD894" s="109"/>
      <c r="AE894" s="110" t="s">
        <v>507</v>
      </c>
      <c r="AF894" s="109"/>
      <c r="AG894" s="138">
        <v>37638</v>
      </c>
      <c r="AH894" s="138">
        <v>37817</v>
      </c>
      <c r="AI894" s="138">
        <v>37889</v>
      </c>
      <c r="AJ894" s="109">
        <v>5336858</v>
      </c>
      <c r="AK894" s="109"/>
      <c r="AL894" s="109"/>
      <c r="AM894" s="109"/>
      <c r="AN894" s="109"/>
      <c r="AO894" s="109"/>
      <c r="AP894" s="109"/>
      <c r="AQ894" s="109"/>
      <c r="AR894" s="109"/>
      <c r="AS894" s="109"/>
      <c r="AT894" s="109"/>
      <c r="AU894" s="109"/>
      <c r="AV894" s="109"/>
      <c r="AW894" s="109"/>
      <c r="AX894" s="109"/>
      <c r="AY894" s="109"/>
    </row>
    <row r="895" spans="1:51" ht="25.5" x14ac:dyDescent="0.25">
      <c r="A895" s="106">
        <v>1132</v>
      </c>
      <c r="B895" s="106" t="s">
        <v>1589</v>
      </c>
      <c r="C895" s="106" t="s">
        <v>277</v>
      </c>
      <c r="D895" s="106"/>
      <c r="E895" s="106" t="s">
        <v>540</v>
      </c>
      <c r="F895" s="106"/>
      <c r="G895" s="106"/>
      <c r="H895" s="106" t="s">
        <v>465</v>
      </c>
      <c r="I895" s="106" t="s">
        <v>3325</v>
      </c>
      <c r="J895" s="106" t="s">
        <v>3711</v>
      </c>
      <c r="K895" s="106">
        <v>6111</v>
      </c>
      <c r="L895" s="106"/>
      <c r="M895" s="106">
        <v>22654</v>
      </c>
      <c r="N895" s="106" t="s">
        <v>3766</v>
      </c>
      <c r="O895" s="106">
        <v>1688.1869999999999</v>
      </c>
      <c r="P895" s="107">
        <v>729.3</v>
      </c>
      <c r="Q895" s="107">
        <v>1231194.78</v>
      </c>
      <c r="R895" s="106">
        <v>0</v>
      </c>
      <c r="S895" s="107">
        <v>0</v>
      </c>
      <c r="T895" s="107">
        <v>0</v>
      </c>
      <c r="U895" s="106" t="s">
        <v>739</v>
      </c>
      <c r="V895" s="106" t="s">
        <v>7</v>
      </c>
      <c r="W895" s="106" t="s">
        <v>61</v>
      </c>
      <c r="X895" s="108">
        <v>1854</v>
      </c>
      <c r="Y895" s="108">
        <v>3129898.6979999999</v>
      </c>
      <c r="Z895" s="108">
        <v>1898703.9188999999</v>
      </c>
      <c r="AA895" s="109"/>
      <c r="AB895" s="109">
        <v>2130</v>
      </c>
      <c r="AC895" s="109"/>
      <c r="AD895" s="109"/>
      <c r="AE895" s="110" t="s">
        <v>507</v>
      </c>
      <c r="AF895" s="109"/>
      <c r="AG895" s="138">
        <v>37792</v>
      </c>
      <c r="AH895" s="138">
        <v>37881</v>
      </c>
      <c r="AI895" s="138">
        <v>37908</v>
      </c>
      <c r="AJ895" s="109">
        <v>5339070</v>
      </c>
      <c r="AK895" s="109"/>
      <c r="AL895" s="109"/>
      <c r="AM895" s="109"/>
      <c r="AN895" s="109"/>
      <c r="AO895" s="109"/>
      <c r="AP895" s="109"/>
      <c r="AQ895" s="109"/>
      <c r="AR895" s="109"/>
      <c r="AS895" s="109"/>
      <c r="AT895" s="109"/>
      <c r="AU895" s="109"/>
      <c r="AV895" s="109"/>
      <c r="AW895" s="109"/>
      <c r="AX895" s="109"/>
      <c r="AY895" s="109"/>
    </row>
    <row r="896" spans="1:51" ht="25.5" x14ac:dyDescent="0.25">
      <c r="A896" s="106">
        <v>1133</v>
      </c>
      <c r="B896" s="106" t="s">
        <v>1590</v>
      </c>
      <c r="C896" s="106" t="s">
        <v>277</v>
      </c>
      <c r="D896" s="106"/>
      <c r="E896" s="106" t="s">
        <v>540</v>
      </c>
      <c r="F896" s="106"/>
      <c r="G896" s="106"/>
      <c r="H896" s="106" t="s">
        <v>465</v>
      </c>
      <c r="I896" s="106" t="s">
        <v>3325</v>
      </c>
      <c r="J896" s="106" t="s">
        <v>3711</v>
      </c>
      <c r="K896" s="106">
        <v>6129</v>
      </c>
      <c r="L896" s="106"/>
      <c r="M896" s="106">
        <v>22654</v>
      </c>
      <c r="N896" s="106" t="s">
        <v>3766</v>
      </c>
      <c r="O896" s="106">
        <v>4779.6239999999998</v>
      </c>
      <c r="P896" s="107">
        <v>729.3</v>
      </c>
      <c r="Q896" s="107">
        <v>3485779.78</v>
      </c>
      <c r="R896" s="106">
        <v>0</v>
      </c>
      <c r="S896" s="107">
        <v>0</v>
      </c>
      <c r="T896" s="107">
        <v>0</v>
      </c>
      <c r="U896" s="106" t="s">
        <v>739</v>
      </c>
      <c r="V896" s="106" t="s">
        <v>7</v>
      </c>
      <c r="W896" s="106" t="s">
        <v>61</v>
      </c>
      <c r="X896" s="108">
        <v>1854</v>
      </c>
      <c r="Y896" s="108">
        <v>8861422.8959999997</v>
      </c>
      <c r="Z896" s="108">
        <v>5375643.1128000002</v>
      </c>
      <c r="AA896" s="109"/>
      <c r="AB896" s="109">
        <v>2130</v>
      </c>
      <c r="AC896" s="109"/>
      <c r="AD896" s="109"/>
      <c r="AE896" s="110" t="s">
        <v>507</v>
      </c>
      <c r="AF896" s="109"/>
      <c r="AG896" s="138">
        <v>37792</v>
      </c>
      <c r="AH896" s="138">
        <v>37881</v>
      </c>
      <c r="AI896" s="138">
        <v>37908</v>
      </c>
      <c r="AJ896" s="109">
        <v>5339070</v>
      </c>
      <c r="AK896" s="109"/>
      <c r="AL896" s="109"/>
      <c r="AM896" s="109"/>
      <c r="AN896" s="109"/>
      <c r="AO896" s="109"/>
      <c r="AP896" s="109"/>
      <c r="AQ896" s="109"/>
      <c r="AR896" s="109"/>
      <c r="AS896" s="109"/>
      <c r="AT896" s="109"/>
      <c r="AU896" s="109"/>
      <c r="AV896" s="109"/>
      <c r="AW896" s="109"/>
      <c r="AX896" s="109"/>
      <c r="AY896" s="109"/>
    </row>
    <row r="897" spans="1:51" ht="25.5" x14ac:dyDescent="0.25">
      <c r="A897" s="106">
        <v>1134</v>
      </c>
      <c r="B897" s="106" t="s">
        <v>1591</v>
      </c>
      <c r="C897" s="106" t="s">
        <v>277</v>
      </c>
      <c r="D897" s="106"/>
      <c r="E897" s="106" t="s">
        <v>540</v>
      </c>
      <c r="F897" s="106"/>
      <c r="G897" s="106"/>
      <c r="H897" s="106" t="s">
        <v>465</v>
      </c>
      <c r="I897" s="106" t="s">
        <v>3323</v>
      </c>
      <c r="J897" s="106" t="s">
        <v>3711</v>
      </c>
      <c r="K897" s="106"/>
      <c r="L897" s="106"/>
      <c r="M897" s="106">
        <v>22654</v>
      </c>
      <c r="N897" s="106" t="s">
        <v>3766</v>
      </c>
      <c r="O897" s="106">
        <v>388.44200000000001</v>
      </c>
      <c r="P897" s="107">
        <v>729.3</v>
      </c>
      <c r="Q897" s="107">
        <v>283290.75</v>
      </c>
      <c r="R897" s="106">
        <v>0</v>
      </c>
      <c r="S897" s="107">
        <v>0</v>
      </c>
      <c r="T897" s="107">
        <v>0</v>
      </c>
      <c r="U897" s="106" t="s">
        <v>739</v>
      </c>
      <c r="V897" s="106" t="s">
        <v>7</v>
      </c>
      <c r="W897" s="106" t="s">
        <v>61</v>
      </c>
      <c r="X897" s="108">
        <v>1854</v>
      </c>
      <c r="Y897" s="108">
        <v>720171.46799999999</v>
      </c>
      <c r="Z897" s="108">
        <v>436880.71740000002</v>
      </c>
      <c r="AA897" s="109"/>
      <c r="AB897" s="109">
        <v>2130</v>
      </c>
      <c r="AC897" s="109"/>
      <c r="AD897" s="109"/>
      <c r="AE897" s="110" t="s">
        <v>507</v>
      </c>
      <c r="AF897" s="109"/>
      <c r="AG897" s="138">
        <v>37792</v>
      </c>
      <c r="AH897" s="138">
        <v>37881</v>
      </c>
      <c r="AI897" s="138">
        <v>37908</v>
      </c>
      <c r="AJ897" s="109">
        <v>5339070</v>
      </c>
      <c r="AK897" s="109"/>
      <c r="AL897" s="109"/>
      <c r="AM897" s="109"/>
      <c r="AN897" s="109"/>
      <c r="AO897" s="109"/>
      <c r="AP897" s="109"/>
      <c r="AQ897" s="109"/>
      <c r="AR897" s="109"/>
      <c r="AS897" s="109"/>
      <c r="AT897" s="109"/>
      <c r="AU897" s="109"/>
      <c r="AV897" s="109"/>
      <c r="AW897" s="109"/>
      <c r="AX897" s="109"/>
      <c r="AY897" s="109"/>
    </row>
    <row r="898" spans="1:51" ht="25.5" x14ac:dyDescent="0.25">
      <c r="A898" s="106">
        <v>1135</v>
      </c>
      <c r="B898" s="106" t="s">
        <v>1592</v>
      </c>
      <c r="C898" s="106" t="s">
        <v>277</v>
      </c>
      <c r="D898" s="106"/>
      <c r="E898" s="106" t="s">
        <v>540</v>
      </c>
      <c r="F898" s="106"/>
      <c r="G898" s="106"/>
      <c r="H898" s="106" t="s">
        <v>465</v>
      </c>
      <c r="I898" s="106" t="s">
        <v>3323</v>
      </c>
      <c r="J898" s="106" t="s">
        <v>3711</v>
      </c>
      <c r="K898" s="106"/>
      <c r="L898" s="106"/>
      <c r="M898" s="106">
        <v>22654</v>
      </c>
      <c r="N898" s="106" t="s">
        <v>3766</v>
      </c>
      <c r="O898" s="106">
        <v>1558.77</v>
      </c>
      <c r="P898" s="107">
        <v>729.3</v>
      </c>
      <c r="Q898" s="107">
        <v>1136810.96</v>
      </c>
      <c r="R898" s="106">
        <v>0</v>
      </c>
      <c r="S898" s="107">
        <v>0</v>
      </c>
      <c r="T898" s="107">
        <v>0</v>
      </c>
      <c r="U898" s="106" t="s">
        <v>739</v>
      </c>
      <c r="V898" s="106" t="s">
        <v>7</v>
      </c>
      <c r="W898" s="106" t="s">
        <v>61</v>
      </c>
      <c r="X898" s="108">
        <v>1854</v>
      </c>
      <c r="Y898" s="108">
        <v>2889959.58</v>
      </c>
      <c r="Z898" s="108">
        <v>1753148.6190000002</v>
      </c>
      <c r="AA898" s="109"/>
      <c r="AB898" s="109">
        <v>2130</v>
      </c>
      <c r="AC898" s="109"/>
      <c r="AD898" s="109"/>
      <c r="AE898" s="110" t="s">
        <v>507</v>
      </c>
      <c r="AF898" s="109"/>
      <c r="AG898" s="138">
        <v>37792</v>
      </c>
      <c r="AH898" s="138">
        <v>37881</v>
      </c>
      <c r="AI898" s="138">
        <v>37908</v>
      </c>
      <c r="AJ898" s="109">
        <v>5339070</v>
      </c>
      <c r="AK898" s="109"/>
      <c r="AL898" s="109"/>
      <c r="AM898" s="109"/>
      <c r="AN898" s="109"/>
      <c r="AO898" s="109"/>
      <c r="AP898" s="109"/>
      <c r="AQ898" s="109"/>
      <c r="AR898" s="109"/>
      <c r="AS898" s="109"/>
      <c r="AT898" s="109"/>
      <c r="AU898" s="109"/>
      <c r="AV898" s="109"/>
      <c r="AW898" s="109"/>
      <c r="AX898" s="109"/>
      <c r="AY898" s="109"/>
    </row>
    <row r="899" spans="1:51" ht="25.5" x14ac:dyDescent="0.25">
      <c r="A899" s="106">
        <v>1136</v>
      </c>
      <c r="B899" s="106" t="s">
        <v>1593</v>
      </c>
      <c r="C899" s="106" t="s">
        <v>277</v>
      </c>
      <c r="D899" s="106"/>
      <c r="E899" s="106" t="s">
        <v>540</v>
      </c>
      <c r="F899" s="106"/>
      <c r="G899" s="106"/>
      <c r="H899" s="106" t="s">
        <v>465</v>
      </c>
      <c r="I899" s="106" t="s">
        <v>3325</v>
      </c>
      <c r="J899" s="106" t="s">
        <v>3711</v>
      </c>
      <c r="K899" s="106"/>
      <c r="L899" s="106"/>
      <c r="M899" s="106">
        <v>22654</v>
      </c>
      <c r="N899" s="106" t="s">
        <v>3766</v>
      </c>
      <c r="O899" s="106">
        <v>194.083</v>
      </c>
      <c r="P899" s="107">
        <v>729.3</v>
      </c>
      <c r="Q899" s="107">
        <v>141544.73000000001</v>
      </c>
      <c r="R899" s="106">
        <v>0</v>
      </c>
      <c r="S899" s="107">
        <v>0</v>
      </c>
      <c r="T899" s="107">
        <v>0</v>
      </c>
      <c r="U899" s="106" t="s">
        <v>739</v>
      </c>
      <c r="V899" s="106" t="s">
        <v>7</v>
      </c>
      <c r="W899" s="106" t="s">
        <v>61</v>
      </c>
      <c r="X899" s="108">
        <v>1854</v>
      </c>
      <c r="Y899" s="108">
        <v>359829.88199999998</v>
      </c>
      <c r="Z899" s="108">
        <v>218285.1501</v>
      </c>
      <c r="AA899" s="109"/>
      <c r="AB899" s="109">
        <v>2130</v>
      </c>
      <c r="AC899" s="109"/>
      <c r="AD899" s="109"/>
      <c r="AE899" s="110" t="s">
        <v>507</v>
      </c>
      <c r="AF899" s="109"/>
      <c r="AG899" s="138">
        <v>37792</v>
      </c>
      <c r="AH899" s="138">
        <v>37881</v>
      </c>
      <c r="AI899" s="138">
        <v>37908</v>
      </c>
      <c r="AJ899" s="109">
        <v>5339070</v>
      </c>
      <c r="AK899" s="109"/>
      <c r="AL899" s="109"/>
      <c r="AM899" s="109"/>
      <c r="AN899" s="109"/>
      <c r="AO899" s="109"/>
      <c r="AP899" s="109"/>
      <c r="AQ899" s="109"/>
      <c r="AR899" s="109"/>
      <c r="AS899" s="109"/>
      <c r="AT899" s="109"/>
      <c r="AU899" s="109"/>
      <c r="AV899" s="109"/>
      <c r="AW899" s="109"/>
      <c r="AX899" s="109"/>
      <c r="AY899" s="109"/>
    </row>
    <row r="900" spans="1:51" ht="25.5" x14ac:dyDescent="0.25">
      <c r="A900" s="106">
        <v>1137</v>
      </c>
      <c r="B900" s="106" t="s">
        <v>1594</v>
      </c>
      <c r="C900" s="106" t="s">
        <v>277</v>
      </c>
      <c r="D900" s="106"/>
      <c r="E900" s="106" t="s">
        <v>540</v>
      </c>
      <c r="F900" s="106"/>
      <c r="G900" s="106"/>
      <c r="H900" s="106" t="s">
        <v>465</v>
      </c>
      <c r="I900" s="106" t="s">
        <v>3325</v>
      </c>
      <c r="J900" s="106" t="s">
        <v>3711</v>
      </c>
      <c r="K900" s="106"/>
      <c r="L900" s="106"/>
      <c r="M900" s="106">
        <v>22654</v>
      </c>
      <c r="N900" s="106" t="s">
        <v>3766</v>
      </c>
      <c r="O900" s="106">
        <v>6411.9309999999996</v>
      </c>
      <c r="P900" s="107">
        <v>729.3</v>
      </c>
      <c r="Q900" s="107">
        <v>4676221.28</v>
      </c>
      <c r="R900" s="106">
        <v>0</v>
      </c>
      <c r="S900" s="107">
        <v>0</v>
      </c>
      <c r="T900" s="107">
        <v>0</v>
      </c>
      <c r="U900" s="106" t="s">
        <v>767</v>
      </c>
      <c r="V900" s="106" t="s">
        <v>7</v>
      </c>
      <c r="W900" s="106" t="s">
        <v>65</v>
      </c>
      <c r="X900" s="108">
        <v>1854</v>
      </c>
      <c r="Y900" s="108">
        <v>11887720.073999999</v>
      </c>
      <c r="Z900" s="108">
        <v>7211498.7956999997</v>
      </c>
      <c r="AA900" s="109"/>
      <c r="AB900" s="109">
        <v>2130</v>
      </c>
      <c r="AC900" s="109"/>
      <c r="AD900" s="109"/>
      <c r="AE900" s="110" t="s">
        <v>516</v>
      </c>
      <c r="AF900" s="109"/>
      <c r="AG900" s="138">
        <v>37792</v>
      </c>
      <c r="AH900" s="138">
        <v>37881</v>
      </c>
      <c r="AI900" s="138">
        <v>37908</v>
      </c>
      <c r="AJ900" s="109">
        <v>5339070</v>
      </c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</row>
    <row r="901" spans="1:51" ht="25.5" x14ac:dyDescent="0.25">
      <c r="A901" s="106">
        <v>1138</v>
      </c>
      <c r="B901" s="106" t="s">
        <v>1595</v>
      </c>
      <c r="C901" s="106" t="s">
        <v>277</v>
      </c>
      <c r="D901" s="106"/>
      <c r="E901" s="106" t="s">
        <v>540</v>
      </c>
      <c r="F901" s="106"/>
      <c r="G901" s="106"/>
      <c r="H901" s="106" t="s">
        <v>465</v>
      </c>
      <c r="I901" s="106" t="s">
        <v>3323</v>
      </c>
      <c r="J901" s="106" t="s">
        <v>3767</v>
      </c>
      <c r="K901" s="106"/>
      <c r="L901" s="106"/>
      <c r="M901" s="106">
        <v>22654</v>
      </c>
      <c r="N901" s="106" t="s">
        <v>3766</v>
      </c>
      <c r="O901" s="106">
        <v>28653.746999999999</v>
      </c>
      <c r="P901" s="107">
        <v>729.3</v>
      </c>
      <c r="Q901" s="107">
        <v>20897177.690000001</v>
      </c>
      <c r="R901" s="106">
        <v>0</v>
      </c>
      <c r="S901" s="107">
        <v>0</v>
      </c>
      <c r="T901" s="107">
        <v>0</v>
      </c>
      <c r="U901" s="106" t="s">
        <v>767</v>
      </c>
      <c r="V901" s="106" t="s">
        <v>7</v>
      </c>
      <c r="W901" s="106" t="s">
        <v>65</v>
      </c>
      <c r="X901" s="108">
        <v>1854</v>
      </c>
      <c r="Y901" s="108">
        <v>53124046.938000001</v>
      </c>
      <c r="Z901" s="108">
        <v>32226869.250900004</v>
      </c>
      <c r="AA901" s="109"/>
      <c r="AB901" s="109">
        <v>2130</v>
      </c>
      <c r="AC901" s="109"/>
      <c r="AD901" s="109"/>
      <c r="AE901" s="110" t="s">
        <v>516</v>
      </c>
      <c r="AF901" s="109"/>
      <c r="AG901" s="138">
        <v>37792</v>
      </c>
      <c r="AH901" s="138">
        <v>37881</v>
      </c>
      <c r="AI901" s="138">
        <v>37908</v>
      </c>
      <c r="AJ901" s="109">
        <v>5339070</v>
      </c>
      <c r="AK901" s="109"/>
      <c r="AL901" s="109"/>
      <c r="AM901" s="109"/>
      <c r="AN901" s="109"/>
      <c r="AO901" s="109"/>
      <c r="AP901" s="109"/>
      <c r="AQ901" s="109"/>
      <c r="AR901" s="109"/>
      <c r="AS901" s="109"/>
      <c r="AT901" s="109"/>
      <c r="AU901" s="109"/>
      <c r="AV901" s="109"/>
      <c r="AW901" s="109"/>
      <c r="AX901" s="109"/>
      <c r="AY901" s="109"/>
    </row>
    <row r="902" spans="1:51" ht="25.5" x14ac:dyDescent="0.25">
      <c r="A902" s="106">
        <v>1139</v>
      </c>
      <c r="B902" s="106" t="s">
        <v>1596</v>
      </c>
      <c r="C902" s="106" t="s">
        <v>277</v>
      </c>
      <c r="D902" s="106"/>
      <c r="E902" s="106" t="s">
        <v>540</v>
      </c>
      <c r="F902" s="106"/>
      <c r="G902" s="106"/>
      <c r="H902" s="106" t="s">
        <v>465</v>
      </c>
      <c r="I902" s="106" t="s">
        <v>3323</v>
      </c>
      <c r="J902" s="106" t="s">
        <v>3767</v>
      </c>
      <c r="K902" s="106"/>
      <c r="L902" s="106"/>
      <c r="M902" s="106">
        <v>22654</v>
      </c>
      <c r="N902" s="106" t="s">
        <v>3766</v>
      </c>
      <c r="O902" s="106">
        <v>40836.474000000002</v>
      </c>
      <c r="P902" s="107">
        <v>729.3</v>
      </c>
      <c r="Q902" s="107">
        <v>29782040.489999998</v>
      </c>
      <c r="R902" s="106">
        <v>0</v>
      </c>
      <c r="S902" s="107">
        <v>0</v>
      </c>
      <c r="T902" s="107">
        <v>0</v>
      </c>
      <c r="U902" s="106" t="s">
        <v>767</v>
      </c>
      <c r="V902" s="106" t="s">
        <v>7</v>
      </c>
      <c r="W902" s="106" t="s">
        <v>65</v>
      </c>
      <c r="X902" s="108">
        <v>1854</v>
      </c>
      <c r="Y902" s="108">
        <v>75710822.796000004</v>
      </c>
      <c r="Z902" s="108">
        <v>45928782.307800002</v>
      </c>
      <c r="AA902" s="109"/>
      <c r="AB902" s="109">
        <v>2130</v>
      </c>
      <c r="AC902" s="109"/>
      <c r="AD902" s="109"/>
      <c r="AE902" s="110" t="s">
        <v>516</v>
      </c>
      <c r="AF902" s="109"/>
      <c r="AG902" s="138">
        <v>37792</v>
      </c>
      <c r="AH902" s="138">
        <v>37881</v>
      </c>
      <c r="AI902" s="138">
        <v>37908</v>
      </c>
      <c r="AJ902" s="109">
        <v>5339070</v>
      </c>
      <c r="AK902" s="109"/>
      <c r="AL902" s="109"/>
      <c r="AM902" s="109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</row>
    <row r="903" spans="1:51" ht="38.25" x14ac:dyDescent="0.25">
      <c r="A903" s="106">
        <v>1140</v>
      </c>
      <c r="B903" s="106" t="s">
        <v>1597</v>
      </c>
      <c r="C903" s="106" t="s">
        <v>277</v>
      </c>
      <c r="D903" s="106"/>
      <c r="E903" s="106" t="s">
        <v>540</v>
      </c>
      <c r="F903" s="106"/>
      <c r="G903" s="106"/>
      <c r="H903" s="106" t="s">
        <v>465</v>
      </c>
      <c r="I903" s="106" t="s">
        <v>3325</v>
      </c>
      <c r="J903" s="106" t="s">
        <v>3711</v>
      </c>
      <c r="K903" s="106"/>
      <c r="L903" s="106"/>
      <c r="M903" s="106">
        <v>22654</v>
      </c>
      <c r="N903" s="106" t="s">
        <v>3766</v>
      </c>
      <c r="O903" s="106">
        <v>38043.843999999997</v>
      </c>
      <c r="P903" s="107">
        <v>729.3</v>
      </c>
      <c r="Q903" s="107">
        <v>27745375.43</v>
      </c>
      <c r="R903" s="106">
        <v>0</v>
      </c>
      <c r="S903" s="107">
        <v>0</v>
      </c>
      <c r="T903" s="107">
        <v>0</v>
      </c>
      <c r="U903" s="106" t="s">
        <v>767</v>
      </c>
      <c r="V903" s="106" t="s">
        <v>7</v>
      </c>
      <c r="W903" s="106" t="s">
        <v>65</v>
      </c>
      <c r="X903" s="108">
        <v>1854</v>
      </c>
      <c r="Y903" s="108">
        <v>70533286.775999993</v>
      </c>
      <c r="Z903" s="108">
        <v>42787911.346799999</v>
      </c>
      <c r="AA903" s="109"/>
      <c r="AB903" s="109">
        <v>2130</v>
      </c>
      <c r="AC903" s="109"/>
      <c r="AD903" s="109"/>
      <c r="AE903" s="110" t="s">
        <v>516</v>
      </c>
      <c r="AF903" s="109" t="s">
        <v>4463</v>
      </c>
      <c r="AG903" s="138">
        <v>37792</v>
      </c>
      <c r="AH903" s="138">
        <v>37881</v>
      </c>
      <c r="AI903" s="138">
        <v>37908</v>
      </c>
      <c r="AJ903" s="109">
        <v>5339070</v>
      </c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</row>
    <row r="904" spans="1:51" ht="25.5" x14ac:dyDescent="0.25">
      <c r="A904" s="106">
        <v>1141</v>
      </c>
      <c r="B904" s="106" t="s">
        <v>1598</v>
      </c>
      <c r="C904" s="106" t="s">
        <v>277</v>
      </c>
      <c r="D904" s="106"/>
      <c r="E904" s="106" t="s">
        <v>540</v>
      </c>
      <c r="F904" s="106"/>
      <c r="G904" s="106"/>
      <c r="H904" s="106" t="s">
        <v>465</v>
      </c>
      <c r="I904" s="106" t="s">
        <v>3323</v>
      </c>
      <c r="J904" s="106" t="s">
        <v>3386</v>
      </c>
      <c r="K904" s="106"/>
      <c r="L904" s="106"/>
      <c r="M904" s="106">
        <v>22654</v>
      </c>
      <c r="N904" s="106" t="s">
        <v>3766</v>
      </c>
      <c r="O904" s="106">
        <v>597.21400000000006</v>
      </c>
      <c r="P904" s="107">
        <v>729.3</v>
      </c>
      <c r="Q904" s="107">
        <v>435548.17</v>
      </c>
      <c r="R904" s="106">
        <v>0</v>
      </c>
      <c r="S904" s="107">
        <v>0</v>
      </c>
      <c r="T904" s="107">
        <v>0</v>
      </c>
      <c r="U904" s="106" t="s">
        <v>767</v>
      </c>
      <c r="V904" s="106" t="s">
        <v>7</v>
      </c>
      <c r="W904" s="106" t="s">
        <v>65</v>
      </c>
      <c r="X904" s="108">
        <v>1854</v>
      </c>
      <c r="Y904" s="108">
        <v>1107234.7560000001</v>
      </c>
      <c r="Z904" s="108">
        <v>671686.5858</v>
      </c>
      <c r="AA904" s="109"/>
      <c r="AB904" s="109">
        <v>2130</v>
      </c>
      <c r="AC904" s="109"/>
      <c r="AD904" s="109"/>
      <c r="AE904" s="110" t="s">
        <v>516</v>
      </c>
      <c r="AF904" s="109"/>
      <c r="AG904" s="138">
        <v>37792</v>
      </c>
      <c r="AH904" s="138">
        <v>37881</v>
      </c>
      <c r="AI904" s="138">
        <v>37908</v>
      </c>
      <c r="AJ904" s="109">
        <v>5339070</v>
      </c>
      <c r="AK904" s="109"/>
      <c r="AL904" s="109"/>
      <c r="AM904" s="109"/>
      <c r="AN904" s="109"/>
      <c r="AO904" s="109"/>
      <c r="AP904" s="109"/>
      <c r="AQ904" s="109"/>
      <c r="AR904" s="109"/>
      <c r="AS904" s="109"/>
      <c r="AT904" s="109"/>
      <c r="AU904" s="109"/>
      <c r="AV904" s="109"/>
      <c r="AW904" s="109"/>
      <c r="AX904" s="109"/>
      <c r="AY904" s="109"/>
    </row>
    <row r="905" spans="1:51" ht="25.5" x14ac:dyDescent="0.25">
      <c r="A905" s="106">
        <v>1142</v>
      </c>
      <c r="B905" s="106" t="s">
        <v>1599</v>
      </c>
      <c r="C905" s="106" t="s">
        <v>277</v>
      </c>
      <c r="D905" s="106"/>
      <c r="E905" s="106" t="s">
        <v>540</v>
      </c>
      <c r="F905" s="106"/>
      <c r="G905" s="106"/>
      <c r="H905" s="106" t="s">
        <v>465</v>
      </c>
      <c r="I905" s="106" t="s">
        <v>3325</v>
      </c>
      <c r="J905" s="106" t="s">
        <v>3711</v>
      </c>
      <c r="K905" s="106"/>
      <c r="L905" s="106"/>
      <c r="M905" s="106">
        <v>22654</v>
      </c>
      <c r="N905" s="106" t="s">
        <v>3766</v>
      </c>
      <c r="O905" s="106">
        <v>2239.1849999999999</v>
      </c>
      <c r="P905" s="107">
        <v>729.3</v>
      </c>
      <c r="Q905" s="107">
        <v>1633037.62</v>
      </c>
      <c r="R905" s="106">
        <v>0</v>
      </c>
      <c r="S905" s="107">
        <v>0</v>
      </c>
      <c r="T905" s="107">
        <v>0</v>
      </c>
      <c r="U905" s="106" t="s">
        <v>767</v>
      </c>
      <c r="V905" s="106" t="s">
        <v>7</v>
      </c>
      <c r="W905" s="106" t="s">
        <v>65</v>
      </c>
      <c r="X905" s="108">
        <v>1854</v>
      </c>
      <c r="Y905" s="108">
        <v>4151448.9899999998</v>
      </c>
      <c r="Z905" s="108">
        <v>2518411.3695</v>
      </c>
      <c r="AA905" s="109"/>
      <c r="AB905" s="109">
        <v>2130</v>
      </c>
      <c r="AC905" s="109"/>
      <c r="AD905" s="109"/>
      <c r="AE905" s="110" t="s">
        <v>516</v>
      </c>
      <c r="AF905" s="109"/>
      <c r="AG905" s="138">
        <v>37792</v>
      </c>
      <c r="AH905" s="138">
        <v>37881</v>
      </c>
      <c r="AI905" s="138">
        <v>37908</v>
      </c>
      <c r="AJ905" s="109">
        <v>5339070</v>
      </c>
      <c r="AK905" s="109"/>
      <c r="AL905" s="109"/>
      <c r="AM905" s="109"/>
      <c r="AN905" s="109"/>
      <c r="AO905" s="109"/>
      <c r="AP905" s="109"/>
      <c r="AQ905" s="109"/>
      <c r="AR905" s="109"/>
      <c r="AS905" s="109"/>
      <c r="AT905" s="109"/>
      <c r="AU905" s="109"/>
      <c r="AV905" s="109"/>
      <c r="AW905" s="109"/>
      <c r="AX905" s="109"/>
      <c r="AY905" s="109"/>
    </row>
    <row r="906" spans="1:51" ht="38.25" x14ac:dyDescent="0.25">
      <c r="A906" s="106">
        <v>1143</v>
      </c>
      <c r="B906" s="106" t="s">
        <v>1600</v>
      </c>
      <c r="C906" s="106" t="s">
        <v>277</v>
      </c>
      <c r="D906" s="106"/>
      <c r="E906" s="106" t="s">
        <v>583</v>
      </c>
      <c r="F906" s="106"/>
      <c r="G906" s="106" t="s">
        <v>724</v>
      </c>
      <c r="H906" s="106" t="s">
        <v>465</v>
      </c>
      <c r="I906" s="106" t="s">
        <v>3325</v>
      </c>
      <c r="J906" s="106" t="s">
        <v>3711</v>
      </c>
      <c r="K906" s="106"/>
      <c r="L906" s="106"/>
      <c r="M906" s="106">
        <v>22654</v>
      </c>
      <c r="N906" s="106" t="s">
        <v>3766</v>
      </c>
      <c r="O906" s="106">
        <v>77740.614000000001</v>
      </c>
      <c r="P906" s="107">
        <v>729.3</v>
      </c>
      <c r="Q906" s="107">
        <v>56696229.789999999</v>
      </c>
      <c r="R906" s="106">
        <v>0</v>
      </c>
      <c r="S906" s="107">
        <v>0</v>
      </c>
      <c r="T906" s="107">
        <v>0</v>
      </c>
      <c r="U906" s="106" t="s">
        <v>767</v>
      </c>
      <c r="V906" s="106" t="s">
        <v>7</v>
      </c>
      <c r="W906" s="106" t="s">
        <v>65</v>
      </c>
      <c r="X906" s="108">
        <v>1854</v>
      </c>
      <c r="Y906" s="108">
        <v>144131098.35600001</v>
      </c>
      <c r="Z906" s="108">
        <v>87434868.565800011</v>
      </c>
      <c r="AA906" s="109"/>
      <c r="AB906" s="109">
        <v>2130</v>
      </c>
      <c r="AC906" s="109"/>
      <c r="AD906" s="109"/>
      <c r="AE906" s="110" t="s">
        <v>516</v>
      </c>
      <c r="AF906" s="109" t="s">
        <v>4696</v>
      </c>
      <c r="AG906" s="138">
        <v>37792</v>
      </c>
      <c r="AH906" s="138">
        <v>37881</v>
      </c>
      <c r="AI906" s="138">
        <v>37908</v>
      </c>
      <c r="AJ906" s="109">
        <v>5339070</v>
      </c>
      <c r="AK906" s="109"/>
      <c r="AL906" s="109"/>
      <c r="AM906" s="109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</row>
    <row r="907" spans="1:51" ht="25.5" x14ac:dyDescent="0.25">
      <c r="A907" s="106">
        <v>1144</v>
      </c>
      <c r="B907" s="106" t="s">
        <v>1601</v>
      </c>
      <c r="C907" s="106" t="s">
        <v>277</v>
      </c>
      <c r="D907" s="106"/>
      <c r="E907" s="106" t="s">
        <v>540</v>
      </c>
      <c r="F907" s="106"/>
      <c r="G907" s="106"/>
      <c r="H907" s="106" t="s">
        <v>465</v>
      </c>
      <c r="I907" s="106" t="s">
        <v>3323</v>
      </c>
      <c r="J907" s="106" t="s">
        <v>3711</v>
      </c>
      <c r="K907" s="106"/>
      <c r="L907" s="106"/>
      <c r="M907" s="106">
        <v>22654</v>
      </c>
      <c r="N907" s="106" t="s">
        <v>3766</v>
      </c>
      <c r="O907" s="106">
        <v>5410.64</v>
      </c>
      <c r="P907" s="107">
        <v>729.3</v>
      </c>
      <c r="Q907" s="107">
        <v>3945979.75</v>
      </c>
      <c r="R907" s="106">
        <v>0</v>
      </c>
      <c r="S907" s="107">
        <v>0</v>
      </c>
      <c r="T907" s="107">
        <v>0</v>
      </c>
      <c r="U907" s="106" t="s">
        <v>767</v>
      </c>
      <c r="V907" s="106" t="s">
        <v>7</v>
      </c>
      <c r="W907" s="106" t="s">
        <v>65</v>
      </c>
      <c r="X907" s="108">
        <v>1854</v>
      </c>
      <c r="Y907" s="108">
        <v>10031326.560000001</v>
      </c>
      <c r="Z907" s="108">
        <v>6085346.8080000002</v>
      </c>
      <c r="AA907" s="109"/>
      <c r="AB907" s="109">
        <v>2130</v>
      </c>
      <c r="AC907" s="109"/>
      <c r="AD907" s="109"/>
      <c r="AE907" s="110" t="s">
        <v>516</v>
      </c>
      <c r="AF907" s="109"/>
      <c r="AG907" s="138">
        <v>37792</v>
      </c>
      <c r="AH907" s="138">
        <v>37881</v>
      </c>
      <c r="AI907" s="138">
        <v>37908</v>
      </c>
      <c r="AJ907" s="109">
        <v>5339070</v>
      </c>
      <c r="AK907" s="109"/>
      <c r="AL907" s="109"/>
      <c r="AM907" s="109"/>
      <c r="AN907" s="109"/>
      <c r="AO907" s="109"/>
      <c r="AP907" s="109"/>
      <c r="AQ907" s="109"/>
      <c r="AR907" s="109"/>
      <c r="AS907" s="109"/>
      <c r="AT907" s="109"/>
      <c r="AU907" s="109"/>
      <c r="AV907" s="109"/>
      <c r="AW907" s="109"/>
      <c r="AX907" s="109"/>
      <c r="AY907" s="109"/>
    </row>
    <row r="908" spans="1:51" ht="51" x14ac:dyDescent="0.25">
      <c r="A908" s="106">
        <v>1147</v>
      </c>
      <c r="B908" s="106" t="s">
        <v>1602</v>
      </c>
      <c r="C908" s="106" t="s">
        <v>277</v>
      </c>
      <c r="D908" s="106"/>
      <c r="E908" s="106" t="s">
        <v>540</v>
      </c>
      <c r="F908" s="106"/>
      <c r="G908" s="106"/>
      <c r="H908" s="106" t="s">
        <v>465</v>
      </c>
      <c r="I908" s="106" t="s">
        <v>3325</v>
      </c>
      <c r="J908" s="106" t="s">
        <v>3711</v>
      </c>
      <c r="K908" s="106">
        <v>6093</v>
      </c>
      <c r="L908" s="106"/>
      <c r="M908" s="106">
        <v>22654</v>
      </c>
      <c r="N908" s="106" t="s">
        <v>3766</v>
      </c>
      <c r="O908" s="106">
        <v>2257.3449999999998</v>
      </c>
      <c r="P908" s="107">
        <v>729.3</v>
      </c>
      <c r="Q908" s="107">
        <v>1646281.71</v>
      </c>
      <c r="R908" s="106">
        <v>0</v>
      </c>
      <c r="S908" s="107">
        <v>0</v>
      </c>
      <c r="T908" s="107">
        <v>0</v>
      </c>
      <c r="U908" s="106" t="s">
        <v>741</v>
      </c>
      <c r="V908" s="106" t="s">
        <v>7</v>
      </c>
      <c r="W908" s="106" t="s">
        <v>62</v>
      </c>
      <c r="X908" s="108">
        <v>1854</v>
      </c>
      <c r="Y908" s="108">
        <v>4185117.6299999994</v>
      </c>
      <c r="Z908" s="108">
        <v>2538835.9214999997</v>
      </c>
      <c r="AA908" s="109"/>
      <c r="AB908" s="109">
        <v>2130</v>
      </c>
      <c r="AC908" s="109"/>
      <c r="AD908" s="109"/>
      <c r="AE908" s="110" t="s">
        <v>473</v>
      </c>
      <c r="AF908" s="109" t="s">
        <v>4697</v>
      </c>
      <c r="AG908" s="138">
        <v>37792</v>
      </c>
      <c r="AH908" s="138">
        <v>37881</v>
      </c>
      <c r="AI908" s="138">
        <v>37908</v>
      </c>
      <c r="AJ908" s="109">
        <v>5339070</v>
      </c>
      <c r="AK908" s="109"/>
      <c r="AL908" s="109"/>
      <c r="AM908" s="109"/>
      <c r="AN908" s="109"/>
      <c r="AO908" s="109"/>
      <c r="AP908" s="109"/>
      <c r="AQ908" s="109"/>
      <c r="AR908" s="109"/>
      <c r="AS908" s="109"/>
      <c r="AT908" s="109"/>
      <c r="AU908" s="109"/>
      <c r="AV908" s="109"/>
      <c r="AW908" s="109"/>
      <c r="AX908" s="109"/>
      <c r="AY908" s="109"/>
    </row>
    <row r="909" spans="1:51" ht="51" x14ac:dyDescent="0.25">
      <c r="A909" s="106">
        <v>1148</v>
      </c>
      <c r="B909" s="106" t="s">
        <v>1603</v>
      </c>
      <c r="C909" s="106" t="s">
        <v>277</v>
      </c>
      <c r="D909" s="106"/>
      <c r="E909" s="106" t="s">
        <v>540</v>
      </c>
      <c r="F909" s="106"/>
      <c r="G909" s="106"/>
      <c r="H909" s="106" t="s">
        <v>465</v>
      </c>
      <c r="I909" s="106" t="s">
        <v>3325</v>
      </c>
      <c r="J909" s="106" t="s">
        <v>3711</v>
      </c>
      <c r="K909" s="106"/>
      <c r="L909" s="106"/>
      <c r="M909" s="106">
        <v>22654</v>
      </c>
      <c r="N909" s="106" t="s">
        <v>3766</v>
      </c>
      <c r="O909" s="106">
        <v>1356.0360000000001</v>
      </c>
      <c r="P909" s="107">
        <v>729.3</v>
      </c>
      <c r="Q909" s="107">
        <v>988957.05</v>
      </c>
      <c r="R909" s="106">
        <v>0</v>
      </c>
      <c r="S909" s="107">
        <v>0</v>
      </c>
      <c r="T909" s="107">
        <v>0</v>
      </c>
      <c r="U909" s="106" t="s">
        <v>749</v>
      </c>
      <c r="V909" s="106" t="s">
        <v>7</v>
      </c>
      <c r="W909" s="106" t="s">
        <v>64</v>
      </c>
      <c r="X909" s="108"/>
      <c r="Y909" s="108">
        <v>0</v>
      </c>
      <c r="Z909" s="108">
        <v>-988957.05479999993</v>
      </c>
      <c r="AA909" s="109" t="s">
        <v>4503</v>
      </c>
      <c r="AB909" s="109">
        <v>2130</v>
      </c>
      <c r="AC909" s="109" t="s">
        <v>4686</v>
      </c>
      <c r="AD909" s="109" t="s">
        <v>4548</v>
      </c>
      <c r="AE909" s="110" t="s">
        <v>510</v>
      </c>
      <c r="AF909" s="109"/>
      <c r="AG909" s="138">
        <v>37792</v>
      </c>
      <c r="AH909" s="138">
        <v>37881</v>
      </c>
      <c r="AI909" s="138">
        <v>37908</v>
      </c>
      <c r="AJ909" s="109">
        <v>5339070</v>
      </c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</row>
    <row r="910" spans="1:51" ht="51" x14ac:dyDescent="0.25">
      <c r="A910" s="106">
        <v>1149</v>
      </c>
      <c r="B910" s="106" t="s">
        <v>1604</v>
      </c>
      <c r="C910" s="106" t="s">
        <v>277</v>
      </c>
      <c r="D910" s="106"/>
      <c r="E910" s="106" t="s">
        <v>540</v>
      </c>
      <c r="F910" s="106"/>
      <c r="G910" s="106"/>
      <c r="H910" s="106" t="s">
        <v>465</v>
      </c>
      <c r="I910" s="106" t="s">
        <v>3323</v>
      </c>
      <c r="J910" s="106" t="s">
        <v>3767</v>
      </c>
      <c r="K910" s="106"/>
      <c r="L910" s="106"/>
      <c r="M910" s="106">
        <v>22654</v>
      </c>
      <c r="N910" s="106" t="s">
        <v>3766</v>
      </c>
      <c r="O910" s="106">
        <v>778.22699999999998</v>
      </c>
      <c r="P910" s="107">
        <v>729.3</v>
      </c>
      <c r="Q910" s="107">
        <v>567560.94999999995</v>
      </c>
      <c r="R910" s="106">
        <v>0</v>
      </c>
      <c r="S910" s="107">
        <v>0</v>
      </c>
      <c r="T910" s="107">
        <v>0</v>
      </c>
      <c r="U910" s="106" t="s">
        <v>749</v>
      </c>
      <c r="V910" s="106" t="s">
        <v>7</v>
      </c>
      <c r="W910" s="106" t="s">
        <v>64</v>
      </c>
      <c r="X910" s="108"/>
      <c r="Y910" s="108">
        <v>0</v>
      </c>
      <c r="Z910" s="108">
        <v>-567560.95109999995</v>
      </c>
      <c r="AA910" s="109" t="s">
        <v>4503</v>
      </c>
      <c r="AB910" s="109">
        <v>2130</v>
      </c>
      <c r="AC910" s="109" t="s">
        <v>4686</v>
      </c>
      <c r="AD910" s="109" t="s">
        <v>4548</v>
      </c>
      <c r="AE910" s="110" t="s">
        <v>510</v>
      </c>
      <c r="AF910" s="109"/>
      <c r="AG910" s="138">
        <v>37792</v>
      </c>
      <c r="AH910" s="138">
        <v>37881</v>
      </c>
      <c r="AI910" s="138">
        <v>37908</v>
      </c>
      <c r="AJ910" s="109">
        <v>5339070</v>
      </c>
      <c r="AK910" s="109"/>
      <c r="AL910" s="109"/>
      <c r="AM910" s="109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</row>
    <row r="911" spans="1:51" ht="51" x14ac:dyDescent="0.25">
      <c r="A911" s="106">
        <v>1150</v>
      </c>
      <c r="B911" s="106" t="s">
        <v>1605</v>
      </c>
      <c r="C911" s="106" t="s">
        <v>277</v>
      </c>
      <c r="D911" s="106"/>
      <c r="E911" s="106" t="s">
        <v>540</v>
      </c>
      <c r="F911" s="106"/>
      <c r="G911" s="106"/>
      <c r="H911" s="106" t="s">
        <v>465</v>
      </c>
      <c r="I911" s="106" t="s">
        <v>3323</v>
      </c>
      <c r="J911" s="106" t="s">
        <v>3767</v>
      </c>
      <c r="K911" s="106"/>
      <c r="L911" s="106"/>
      <c r="M911" s="106">
        <v>22654</v>
      </c>
      <c r="N911" s="106" t="s">
        <v>3766</v>
      </c>
      <c r="O911" s="106">
        <v>878.98400000000004</v>
      </c>
      <c r="P911" s="107">
        <v>729.3</v>
      </c>
      <c r="Q911" s="107">
        <v>641043.03</v>
      </c>
      <c r="R911" s="106">
        <v>0</v>
      </c>
      <c r="S911" s="107">
        <v>0</v>
      </c>
      <c r="T911" s="107">
        <v>0</v>
      </c>
      <c r="U911" s="106" t="s">
        <v>749</v>
      </c>
      <c r="V911" s="106" t="s">
        <v>7</v>
      </c>
      <c r="W911" s="106" t="s">
        <v>64</v>
      </c>
      <c r="X911" s="108"/>
      <c r="Y911" s="108">
        <v>0</v>
      </c>
      <c r="Z911" s="108">
        <v>-641043.03119999997</v>
      </c>
      <c r="AA911" s="109" t="s">
        <v>4503</v>
      </c>
      <c r="AB911" s="109">
        <v>2130</v>
      </c>
      <c r="AC911" s="109" t="s">
        <v>4686</v>
      </c>
      <c r="AD911" s="109" t="s">
        <v>4548</v>
      </c>
      <c r="AE911" s="110" t="s">
        <v>510</v>
      </c>
      <c r="AF911" s="109"/>
      <c r="AG911" s="138">
        <v>37792</v>
      </c>
      <c r="AH911" s="138">
        <v>37881</v>
      </c>
      <c r="AI911" s="138">
        <v>37908</v>
      </c>
      <c r="AJ911" s="109">
        <v>5339070</v>
      </c>
      <c r="AK911" s="109"/>
      <c r="AL911" s="109"/>
      <c r="AM911" s="109"/>
      <c r="AN911" s="109"/>
      <c r="AO911" s="109"/>
      <c r="AP911" s="109"/>
      <c r="AQ911" s="109"/>
      <c r="AR911" s="109"/>
      <c r="AS911" s="109"/>
      <c r="AT911" s="109"/>
      <c r="AU911" s="109"/>
      <c r="AV911" s="109"/>
      <c r="AW911" s="109"/>
      <c r="AX911" s="109"/>
      <c r="AY911" s="109"/>
    </row>
    <row r="912" spans="1:51" ht="51" x14ac:dyDescent="0.25">
      <c r="A912" s="106">
        <v>1151</v>
      </c>
      <c r="B912" s="106" t="s">
        <v>1606</v>
      </c>
      <c r="C912" s="106" t="s">
        <v>277</v>
      </c>
      <c r="D912" s="106"/>
      <c r="E912" s="106" t="s">
        <v>540</v>
      </c>
      <c r="F912" s="106"/>
      <c r="G912" s="106"/>
      <c r="H912" s="106" t="s">
        <v>465</v>
      </c>
      <c r="I912" s="106" t="s">
        <v>3323</v>
      </c>
      <c r="J912" s="106" t="s">
        <v>3386</v>
      </c>
      <c r="K912" s="106"/>
      <c r="L912" s="106"/>
      <c r="M912" s="106">
        <v>22654</v>
      </c>
      <c r="N912" s="106" t="s">
        <v>3766</v>
      </c>
      <c r="O912" s="106">
        <v>660.779</v>
      </c>
      <c r="P912" s="107">
        <v>729.3</v>
      </c>
      <c r="Q912" s="107">
        <v>481906.12</v>
      </c>
      <c r="R912" s="106">
        <v>0</v>
      </c>
      <c r="S912" s="107">
        <v>0</v>
      </c>
      <c r="T912" s="107">
        <v>0</v>
      </c>
      <c r="U912" s="106" t="s">
        <v>749</v>
      </c>
      <c r="V912" s="106" t="s">
        <v>7</v>
      </c>
      <c r="W912" s="106" t="s">
        <v>64</v>
      </c>
      <c r="X912" s="108"/>
      <c r="Y912" s="108">
        <v>0</v>
      </c>
      <c r="Z912" s="108">
        <v>-481906.12469999999</v>
      </c>
      <c r="AA912" s="109" t="s">
        <v>4503</v>
      </c>
      <c r="AB912" s="109">
        <v>2130</v>
      </c>
      <c r="AC912" s="109" t="s">
        <v>4686</v>
      </c>
      <c r="AD912" s="109" t="s">
        <v>4548</v>
      </c>
      <c r="AE912" s="110" t="s">
        <v>510</v>
      </c>
      <c r="AF912" s="109"/>
      <c r="AG912" s="138">
        <v>37792</v>
      </c>
      <c r="AH912" s="138">
        <v>37881</v>
      </c>
      <c r="AI912" s="138">
        <v>37908</v>
      </c>
      <c r="AJ912" s="109">
        <v>5339070</v>
      </c>
      <c r="AK912" s="109"/>
      <c r="AL912" s="109"/>
      <c r="AM912" s="109"/>
      <c r="AN912" s="109"/>
      <c r="AO912" s="109"/>
      <c r="AP912" s="109"/>
      <c r="AQ912" s="109"/>
      <c r="AR912" s="109"/>
      <c r="AS912" s="109"/>
      <c r="AT912" s="109"/>
      <c r="AU912" s="109"/>
      <c r="AV912" s="109"/>
      <c r="AW912" s="109"/>
      <c r="AX912" s="109"/>
      <c r="AY912" s="109"/>
    </row>
    <row r="913" spans="1:51" ht="51" x14ac:dyDescent="0.25">
      <c r="A913" s="106">
        <v>1152</v>
      </c>
      <c r="B913" s="106" t="s">
        <v>1607</v>
      </c>
      <c r="C913" s="106" t="s">
        <v>277</v>
      </c>
      <c r="D913" s="106"/>
      <c r="E913" s="106" t="s">
        <v>540</v>
      </c>
      <c r="F913" s="106"/>
      <c r="G913" s="106"/>
      <c r="H913" s="106" t="s">
        <v>465</v>
      </c>
      <c r="I913" s="106" t="s">
        <v>3323</v>
      </c>
      <c r="J913" s="106" t="s">
        <v>3768</v>
      </c>
      <c r="K913" s="106"/>
      <c r="L913" s="106"/>
      <c r="M913" s="106">
        <v>22654</v>
      </c>
      <c r="N913" s="106" t="s">
        <v>3766</v>
      </c>
      <c r="O913" s="106">
        <v>904.49900000000002</v>
      </c>
      <c r="P913" s="107">
        <v>729.3</v>
      </c>
      <c r="Q913" s="107">
        <v>659651.12</v>
      </c>
      <c r="R913" s="106">
        <v>0</v>
      </c>
      <c r="S913" s="107">
        <v>0</v>
      </c>
      <c r="T913" s="107">
        <v>0</v>
      </c>
      <c r="U913" s="106" t="s">
        <v>749</v>
      </c>
      <c r="V913" s="106" t="s">
        <v>7</v>
      </c>
      <c r="W913" s="106" t="s">
        <v>64</v>
      </c>
      <c r="X913" s="108"/>
      <c r="Y913" s="108">
        <v>0</v>
      </c>
      <c r="Z913" s="108">
        <v>-659651.12069999997</v>
      </c>
      <c r="AA913" s="109" t="s">
        <v>4503</v>
      </c>
      <c r="AB913" s="109">
        <v>2130</v>
      </c>
      <c r="AC913" s="109" t="s">
        <v>4686</v>
      </c>
      <c r="AD913" s="109" t="s">
        <v>4548</v>
      </c>
      <c r="AE913" s="110" t="s">
        <v>510</v>
      </c>
      <c r="AF913" s="109"/>
      <c r="AG913" s="138">
        <v>37792</v>
      </c>
      <c r="AH913" s="138">
        <v>37881</v>
      </c>
      <c r="AI913" s="138">
        <v>37908</v>
      </c>
      <c r="AJ913" s="109">
        <v>5339070</v>
      </c>
      <c r="AK913" s="109"/>
      <c r="AL913" s="109"/>
      <c r="AM913" s="109"/>
      <c r="AN913" s="109"/>
      <c r="AO913" s="109"/>
      <c r="AP913" s="109"/>
      <c r="AQ913" s="109"/>
      <c r="AR913" s="109"/>
      <c r="AS913" s="109"/>
      <c r="AT913" s="109"/>
      <c r="AU913" s="109"/>
      <c r="AV913" s="109"/>
      <c r="AW913" s="109"/>
      <c r="AX913" s="109"/>
      <c r="AY913" s="109"/>
    </row>
    <row r="914" spans="1:51" ht="51" x14ac:dyDescent="0.25">
      <c r="A914" s="106">
        <v>1153</v>
      </c>
      <c r="B914" s="106" t="s">
        <v>1608</v>
      </c>
      <c r="C914" s="106" t="s">
        <v>277</v>
      </c>
      <c r="D914" s="106"/>
      <c r="E914" s="106" t="s">
        <v>540</v>
      </c>
      <c r="F914" s="106"/>
      <c r="G914" s="106"/>
      <c r="H914" s="106" t="s">
        <v>465</v>
      </c>
      <c r="I914" s="106" t="s">
        <v>3323</v>
      </c>
      <c r="J914" s="106" t="s">
        <v>3711</v>
      </c>
      <c r="K914" s="106"/>
      <c r="L914" s="106"/>
      <c r="M914" s="106">
        <v>22654</v>
      </c>
      <c r="N914" s="106" t="s">
        <v>3766</v>
      </c>
      <c r="O914" s="106">
        <v>1725.788</v>
      </c>
      <c r="P914" s="107">
        <v>729.3</v>
      </c>
      <c r="Q914" s="107">
        <v>1258617.19</v>
      </c>
      <c r="R914" s="106">
        <v>0</v>
      </c>
      <c r="S914" s="107">
        <v>0</v>
      </c>
      <c r="T914" s="107">
        <v>0</v>
      </c>
      <c r="U914" s="106" t="s">
        <v>749</v>
      </c>
      <c r="V914" s="106" t="s">
        <v>7</v>
      </c>
      <c r="W914" s="106" t="s">
        <v>64</v>
      </c>
      <c r="X914" s="108"/>
      <c r="Y914" s="108">
        <v>0</v>
      </c>
      <c r="Z914" s="108">
        <v>-1258617.1883999999</v>
      </c>
      <c r="AA914" s="109" t="s">
        <v>4503</v>
      </c>
      <c r="AB914" s="109">
        <v>2130</v>
      </c>
      <c r="AC914" s="109" t="s">
        <v>4686</v>
      </c>
      <c r="AD914" s="109" t="s">
        <v>4548</v>
      </c>
      <c r="AE914" s="110" t="s">
        <v>510</v>
      </c>
      <c r="AF914" s="109"/>
      <c r="AG914" s="138">
        <v>37792</v>
      </c>
      <c r="AH914" s="138">
        <v>37881</v>
      </c>
      <c r="AI914" s="138">
        <v>37908</v>
      </c>
      <c r="AJ914" s="109">
        <v>5339070</v>
      </c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</row>
    <row r="915" spans="1:51" ht="51" x14ac:dyDescent="0.25">
      <c r="A915" s="106">
        <v>1154</v>
      </c>
      <c r="B915" s="106" t="s">
        <v>1609</v>
      </c>
      <c r="C915" s="106" t="s">
        <v>277</v>
      </c>
      <c r="D915" s="106"/>
      <c r="E915" s="106" t="s">
        <v>540</v>
      </c>
      <c r="F915" s="106"/>
      <c r="G915" s="106"/>
      <c r="H915" s="106" t="s">
        <v>465</v>
      </c>
      <c r="I915" s="106" t="s">
        <v>3323</v>
      </c>
      <c r="J915" s="106" t="s">
        <v>3386</v>
      </c>
      <c r="K915" s="106"/>
      <c r="L915" s="106"/>
      <c r="M915" s="106">
        <v>22654</v>
      </c>
      <c r="N915" s="106" t="s">
        <v>3766</v>
      </c>
      <c r="O915" s="106">
        <v>9466.6980000000003</v>
      </c>
      <c r="P915" s="107">
        <v>729.3</v>
      </c>
      <c r="Q915" s="107">
        <v>6904062.8499999996</v>
      </c>
      <c r="R915" s="106">
        <v>0</v>
      </c>
      <c r="S915" s="107">
        <v>0</v>
      </c>
      <c r="T915" s="107">
        <v>0</v>
      </c>
      <c r="U915" s="106" t="s">
        <v>749</v>
      </c>
      <c r="V915" s="106" t="s">
        <v>7</v>
      </c>
      <c r="W915" s="106" t="s">
        <v>64</v>
      </c>
      <c r="X915" s="108"/>
      <c r="Y915" s="108">
        <v>0</v>
      </c>
      <c r="Z915" s="108">
        <v>-6904062.8514</v>
      </c>
      <c r="AA915" s="109" t="s">
        <v>4503</v>
      </c>
      <c r="AB915" s="109">
        <v>2130</v>
      </c>
      <c r="AC915" s="109" t="s">
        <v>4686</v>
      </c>
      <c r="AD915" s="109" t="s">
        <v>4548</v>
      </c>
      <c r="AE915" s="110" t="s">
        <v>510</v>
      </c>
      <c r="AF915" s="109"/>
      <c r="AG915" s="138">
        <v>37792</v>
      </c>
      <c r="AH915" s="138">
        <v>37881</v>
      </c>
      <c r="AI915" s="138">
        <v>37908</v>
      </c>
      <c r="AJ915" s="109">
        <v>5339070</v>
      </c>
      <c r="AK915" s="109"/>
      <c r="AL915" s="109"/>
      <c r="AM915" s="109"/>
      <c r="AN915" s="109"/>
      <c r="AO915" s="109"/>
      <c r="AP915" s="109"/>
      <c r="AQ915" s="109"/>
      <c r="AR915" s="109"/>
      <c r="AS915" s="109"/>
      <c r="AT915" s="109"/>
      <c r="AU915" s="109"/>
      <c r="AV915" s="109"/>
      <c r="AW915" s="109"/>
      <c r="AX915" s="109"/>
      <c r="AY915" s="109"/>
    </row>
    <row r="916" spans="1:51" ht="51" x14ac:dyDescent="0.25">
      <c r="A916" s="106">
        <v>1155</v>
      </c>
      <c r="B916" s="106" t="s">
        <v>1610</v>
      </c>
      <c r="C916" s="106" t="s">
        <v>277</v>
      </c>
      <c r="D916" s="106"/>
      <c r="E916" s="106" t="s">
        <v>540</v>
      </c>
      <c r="F916" s="106"/>
      <c r="G916" s="106"/>
      <c r="H916" s="106" t="s">
        <v>465</v>
      </c>
      <c r="I916" s="106" t="s">
        <v>3323</v>
      </c>
      <c r="J916" s="106" t="s">
        <v>3769</v>
      </c>
      <c r="K916" s="106"/>
      <c r="L916" s="106"/>
      <c r="M916" s="106">
        <v>22654</v>
      </c>
      <c r="N916" s="106" t="s">
        <v>3766</v>
      </c>
      <c r="O916" s="106">
        <v>462.43700000000001</v>
      </c>
      <c r="P916" s="107">
        <v>729.3</v>
      </c>
      <c r="Q916" s="107">
        <v>337255.3</v>
      </c>
      <c r="R916" s="106">
        <v>0</v>
      </c>
      <c r="S916" s="107">
        <v>0</v>
      </c>
      <c r="T916" s="107">
        <v>0</v>
      </c>
      <c r="U916" s="106" t="s">
        <v>749</v>
      </c>
      <c r="V916" s="106" t="s">
        <v>7</v>
      </c>
      <c r="W916" s="106" t="s">
        <v>64</v>
      </c>
      <c r="X916" s="108"/>
      <c r="Y916" s="108">
        <v>0</v>
      </c>
      <c r="Z916" s="108">
        <v>-337255.30410000001</v>
      </c>
      <c r="AA916" s="109" t="s">
        <v>4503</v>
      </c>
      <c r="AB916" s="109">
        <v>2130</v>
      </c>
      <c r="AC916" s="109" t="s">
        <v>4686</v>
      </c>
      <c r="AD916" s="109" t="s">
        <v>4548</v>
      </c>
      <c r="AE916" s="110" t="s">
        <v>510</v>
      </c>
      <c r="AF916" s="109"/>
      <c r="AG916" s="138">
        <v>37792</v>
      </c>
      <c r="AH916" s="138">
        <v>37881</v>
      </c>
      <c r="AI916" s="138">
        <v>37908</v>
      </c>
      <c r="AJ916" s="109">
        <v>5339070</v>
      </c>
      <c r="AK916" s="109"/>
      <c r="AL916" s="109"/>
      <c r="AM916" s="109"/>
      <c r="AN916" s="109"/>
      <c r="AO916" s="109"/>
      <c r="AP916" s="109"/>
      <c r="AQ916" s="109"/>
      <c r="AR916" s="109"/>
      <c r="AS916" s="109"/>
      <c r="AT916" s="109"/>
      <c r="AU916" s="109"/>
      <c r="AV916" s="109"/>
      <c r="AW916" s="109"/>
      <c r="AX916" s="109"/>
      <c r="AY916" s="109"/>
    </row>
    <row r="917" spans="1:51" ht="25.5" x14ac:dyDescent="0.25">
      <c r="A917" s="106">
        <v>1156</v>
      </c>
      <c r="B917" s="106" t="s">
        <v>1055</v>
      </c>
      <c r="C917" s="106" t="s">
        <v>277</v>
      </c>
      <c r="D917" s="106"/>
      <c r="E917" s="106" t="s">
        <v>540</v>
      </c>
      <c r="F917" s="106"/>
      <c r="G917" s="106"/>
      <c r="H917" s="106" t="s">
        <v>465</v>
      </c>
      <c r="I917" s="106"/>
      <c r="J917" s="106"/>
      <c r="K917" s="106"/>
      <c r="L917" s="106"/>
      <c r="M917" s="106">
        <v>22654</v>
      </c>
      <c r="N917" s="106" t="s">
        <v>3766</v>
      </c>
      <c r="O917" s="106">
        <v>87206.865000000005</v>
      </c>
      <c r="P917" s="107">
        <v>729.3</v>
      </c>
      <c r="Q917" s="107">
        <v>63599966.640000001</v>
      </c>
      <c r="R917" s="106">
        <v>0</v>
      </c>
      <c r="S917" s="107">
        <v>0</v>
      </c>
      <c r="T917" s="107">
        <v>0</v>
      </c>
      <c r="U917" s="106" t="s">
        <v>743</v>
      </c>
      <c r="V917" s="106" t="s">
        <v>7</v>
      </c>
      <c r="W917" s="106" t="s">
        <v>63</v>
      </c>
      <c r="X917" s="108"/>
      <c r="Y917" s="108">
        <v>0</v>
      </c>
      <c r="Z917" s="108"/>
      <c r="AA917" s="109" t="s">
        <v>4435</v>
      </c>
      <c r="AB917" s="109">
        <v>2130</v>
      </c>
      <c r="AC917" s="109"/>
      <c r="AD917" s="109"/>
      <c r="AE917" s="110" t="s">
        <v>4436</v>
      </c>
      <c r="AF917" s="109"/>
      <c r="AG917" s="138">
        <v>37792</v>
      </c>
      <c r="AH917" s="138">
        <v>37881</v>
      </c>
      <c r="AI917" s="138">
        <v>37908</v>
      </c>
      <c r="AJ917" s="109">
        <v>5339070</v>
      </c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</row>
    <row r="918" spans="1:51" x14ac:dyDescent="0.25">
      <c r="A918" s="106">
        <v>1157</v>
      </c>
      <c r="B918" s="106" t="s">
        <v>1611</v>
      </c>
      <c r="C918" s="106" t="s">
        <v>278</v>
      </c>
      <c r="D918" s="106"/>
      <c r="E918" s="106" t="s">
        <v>540</v>
      </c>
      <c r="F918" s="106"/>
      <c r="G918" s="106"/>
      <c r="H918" s="106" t="s">
        <v>466</v>
      </c>
      <c r="I918" s="106" t="s">
        <v>3324</v>
      </c>
      <c r="J918" s="106" t="s">
        <v>3770</v>
      </c>
      <c r="K918" s="106">
        <v>1</v>
      </c>
      <c r="L918" s="106"/>
      <c r="M918" s="106">
        <v>22330</v>
      </c>
      <c r="N918" s="106" t="s">
        <v>3771</v>
      </c>
      <c r="O918" s="106">
        <v>196.565</v>
      </c>
      <c r="P918" s="107">
        <v>380.6</v>
      </c>
      <c r="Q918" s="107">
        <v>74812.639999999999</v>
      </c>
      <c r="R918" s="106">
        <v>0</v>
      </c>
      <c r="S918" s="107">
        <v>0</v>
      </c>
      <c r="T918" s="107">
        <v>0</v>
      </c>
      <c r="U918" s="106" t="s">
        <v>739</v>
      </c>
      <c r="V918" s="106" t="s">
        <v>7</v>
      </c>
      <c r="W918" s="106" t="s">
        <v>61</v>
      </c>
      <c r="X918" s="108">
        <v>920</v>
      </c>
      <c r="Y918" s="108">
        <v>180839.8</v>
      </c>
      <c r="Z918" s="108">
        <v>106027.16099999998</v>
      </c>
      <c r="AA918" s="109"/>
      <c r="AB918" s="109">
        <v>6163</v>
      </c>
      <c r="AC918" s="109"/>
      <c r="AD918" s="109"/>
      <c r="AE918" s="110" t="s">
        <v>507</v>
      </c>
      <c r="AF918" s="109"/>
      <c r="AG918" s="138">
        <v>37792</v>
      </c>
      <c r="AH918" s="138">
        <v>37930</v>
      </c>
      <c r="AI918" s="138">
        <v>38033</v>
      </c>
      <c r="AJ918" s="109">
        <v>5357216</v>
      </c>
      <c r="AK918" s="109"/>
      <c r="AL918" s="109"/>
      <c r="AM918" s="109"/>
      <c r="AN918" s="109"/>
      <c r="AO918" s="109"/>
      <c r="AP918" s="109"/>
      <c r="AQ918" s="109"/>
      <c r="AR918" s="109"/>
      <c r="AS918" s="109"/>
      <c r="AT918" s="109"/>
      <c r="AU918" s="109"/>
      <c r="AV918" s="109"/>
      <c r="AW918" s="109"/>
      <c r="AX918" s="109"/>
      <c r="AY918" s="109"/>
    </row>
    <row r="919" spans="1:51" x14ac:dyDescent="0.25">
      <c r="A919" s="106">
        <v>1158</v>
      </c>
      <c r="B919" s="106" t="s">
        <v>1612</v>
      </c>
      <c r="C919" s="106" t="s">
        <v>278</v>
      </c>
      <c r="D919" s="106"/>
      <c r="E919" s="106" t="s">
        <v>540</v>
      </c>
      <c r="F919" s="106"/>
      <c r="G919" s="106"/>
      <c r="H919" s="106" t="s">
        <v>466</v>
      </c>
      <c r="I919" s="106" t="s">
        <v>3324</v>
      </c>
      <c r="J919" s="106" t="s">
        <v>3770</v>
      </c>
      <c r="K919" s="106">
        <v>1</v>
      </c>
      <c r="L919" s="106"/>
      <c r="M919" s="106">
        <v>22330</v>
      </c>
      <c r="N919" s="106" t="s">
        <v>3771</v>
      </c>
      <c r="O919" s="106">
        <v>179.964</v>
      </c>
      <c r="P919" s="107">
        <v>380.6</v>
      </c>
      <c r="Q919" s="107">
        <v>68494.3</v>
      </c>
      <c r="R919" s="106">
        <v>0</v>
      </c>
      <c r="S919" s="107">
        <v>0</v>
      </c>
      <c r="T919" s="107">
        <v>0</v>
      </c>
      <c r="U919" s="106" t="s">
        <v>739</v>
      </c>
      <c r="V919" s="106" t="s">
        <v>7</v>
      </c>
      <c r="W919" s="106" t="s">
        <v>61</v>
      </c>
      <c r="X919" s="108">
        <v>920</v>
      </c>
      <c r="Y919" s="108">
        <v>165566.88</v>
      </c>
      <c r="Z919" s="108">
        <v>97072.581600000005</v>
      </c>
      <c r="AA919" s="109"/>
      <c r="AB919" s="109">
        <v>6163</v>
      </c>
      <c r="AC919" s="109"/>
      <c r="AD919" s="109"/>
      <c r="AE919" s="110" t="s">
        <v>507</v>
      </c>
      <c r="AF919" s="109"/>
      <c r="AG919" s="138">
        <v>37792</v>
      </c>
      <c r="AH919" s="138">
        <v>37930</v>
      </c>
      <c r="AI919" s="138">
        <v>38033</v>
      </c>
      <c r="AJ919" s="109">
        <v>5357216</v>
      </c>
      <c r="AK919" s="109"/>
      <c r="AL919" s="109"/>
      <c r="AM919" s="109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</row>
    <row r="920" spans="1:51" x14ac:dyDescent="0.25">
      <c r="A920" s="106">
        <v>1159</v>
      </c>
      <c r="B920" s="106" t="s">
        <v>1613</v>
      </c>
      <c r="C920" s="106" t="s">
        <v>278</v>
      </c>
      <c r="D920" s="106"/>
      <c r="E920" s="106" t="s">
        <v>540</v>
      </c>
      <c r="F920" s="106"/>
      <c r="G920" s="106"/>
      <c r="H920" s="106" t="s">
        <v>466</v>
      </c>
      <c r="I920" s="106" t="s">
        <v>3324</v>
      </c>
      <c r="J920" s="106" t="s">
        <v>3770</v>
      </c>
      <c r="K920" s="106">
        <v>5700</v>
      </c>
      <c r="L920" s="106"/>
      <c r="M920" s="106">
        <v>22330</v>
      </c>
      <c r="N920" s="106" t="s">
        <v>3771</v>
      </c>
      <c r="O920" s="106">
        <v>4216.82</v>
      </c>
      <c r="P920" s="107">
        <v>380.6</v>
      </c>
      <c r="Q920" s="107">
        <v>1604921.69</v>
      </c>
      <c r="R920" s="106">
        <v>0</v>
      </c>
      <c r="S920" s="107">
        <v>0</v>
      </c>
      <c r="T920" s="107">
        <v>0</v>
      </c>
      <c r="U920" s="106" t="s">
        <v>739</v>
      </c>
      <c r="V920" s="106" t="s">
        <v>7</v>
      </c>
      <c r="W920" s="106" t="s">
        <v>61</v>
      </c>
      <c r="X920" s="108">
        <v>920</v>
      </c>
      <c r="Y920" s="108">
        <v>3879474.4</v>
      </c>
      <c r="Z920" s="108">
        <v>2274552.7079999996</v>
      </c>
      <c r="AA920" s="109"/>
      <c r="AB920" s="109">
        <v>6163</v>
      </c>
      <c r="AC920" s="109"/>
      <c r="AD920" s="109"/>
      <c r="AE920" s="110" t="s">
        <v>507</v>
      </c>
      <c r="AF920" s="109"/>
      <c r="AG920" s="138">
        <v>37792</v>
      </c>
      <c r="AH920" s="138">
        <v>37930</v>
      </c>
      <c r="AI920" s="138">
        <v>38033</v>
      </c>
      <c r="AJ920" s="109">
        <v>5357216</v>
      </c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</row>
    <row r="921" spans="1:51" x14ac:dyDescent="0.25">
      <c r="A921" s="106">
        <v>1160</v>
      </c>
      <c r="B921" s="106" t="s">
        <v>1614</v>
      </c>
      <c r="C921" s="106" t="s">
        <v>278</v>
      </c>
      <c r="D921" s="106"/>
      <c r="E921" s="106" t="s">
        <v>540</v>
      </c>
      <c r="F921" s="106"/>
      <c r="G921" s="106"/>
      <c r="H921" s="106" t="s">
        <v>466</v>
      </c>
      <c r="I921" s="106" t="s">
        <v>3323</v>
      </c>
      <c r="J921" s="106" t="s">
        <v>3772</v>
      </c>
      <c r="K921" s="106">
        <v>1</v>
      </c>
      <c r="L921" s="106"/>
      <c r="M921" s="106">
        <v>22330</v>
      </c>
      <c r="N921" s="106" t="s">
        <v>3771</v>
      </c>
      <c r="O921" s="106">
        <v>737.66700000000003</v>
      </c>
      <c r="P921" s="107">
        <v>380.6</v>
      </c>
      <c r="Q921" s="107">
        <v>280756.06</v>
      </c>
      <c r="R921" s="106">
        <v>0</v>
      </c>
      <c r="S921" s="107">
        <v>0</v>
      </c>
      <c r="T921" s="107">
        <v>0</v>
      </c>
      <c r="U921" s="106" t="s">
        <v>739</v>
      </c>
      <c r="V921" s="106" t="s">
        <v>7</v>
      </c>
      <c r="W921" s="106" t="s">
        <v>61</v>
      </c>
      <c r="X921" s="108">
        <v>920</v>
      </c>
      <c r="Y921" s="108">
        <v>678653.64</v>
      </c>
      <c r="Z921" s="108">
        <v>397897.57980000001</v>
      </c>
      <c r="AA921" s="109"/>
      <c r="AB921" s="109">
        <v>6163</v>
      </c>
      <c r="AC921" s="109"/>
      <c r="AD921" s="109"/>
      <c r="AE921" s="110" t="s">
        <v>507</v>
      </c>
      <c r="AF921" s="109"/>
      <c r="AG921" s="138">
        <v>37792</v>
      </c>
      <c r="AH921" s="138">
        <v>37930</v>
      </c>
      <c r="AI921" s="138">
        <v>38033</v>
      </c>
      <c r="AJ921" s="109">
        <v>5357216</v>
      </c>
      <c r="AK921" s="109"/>
      <c r="AL921" s="109"/>
      <c r="AM921" s="109"/>
      <c r="AN921" s="109"/>
      <c r="AO921" s="109"/>
      <c r="AP921" s="109"/>
      <c r="AQ921" s="109"/>
      <c r="AR921" s="109"/>
      <c r="AS921" s="109"/>
      <c r="AT921" s="109"/>
      <c r="AU921" s="109"/>
      <c r="AV921" s="109"/>
      <c r="AW921" s="109"/>
      <c r="AX921" s="109"/>
      <c r="AY921" s="109"/>
    </row>
    <row r="922" spans="1:51" x14ac:dyDescent="0.25">
      <c r="A922" s="106">
        <v>1161</v>
      </c>
      <c r="B922" s="106" t="s">
        <v>1615</v>
      </c>
      <c r="C922" s="106" t="s">
        <v>278</v>
      </c>
      <c r="D922" s="106"/>
      <c r="E922" s="106" t="s">
        <v>540</v>
      </c>
      <c r="F922" s="106"/>
      <c r="G922" s="106"/>
      <c r="H922" s="106" t="s">
        <v>466</v>
      </c>
      <c r="I922" s="106" t="s">
        <v>3323</v>
      </c>
      <c r="J922" s="106" t="s">
        <v>3773</v>
      </c>
      <c r="K922" s="106">
        <v>1</v>
      </c>
      <c r="L922" s="106"/>
      <c r="M922" s="106">
        <v>22330</v>
      </c>
      <c r="N922" s="106" t="s">
        <v>3771</v>
      </c>
      <c r="O922" s="106">
        <v>7196.9319999999998</v>
      </c>
      <c r="P922" s="107">
        <v>380.6</v>
      </c>
      <c r="Q922" s="107">
        <v>2739152.32</v>
      </c>
      <c r="R922" s="106">
        <v>0</v>
      </c>
      <c r="S922" s="107">
        <v>0</v>
      </c>
      <c r="T922" s="107">
        <v>0</v>
      </c>
      <c r="U922" s="106" t="s">
        <v>797</v>
      </c>
      <c r="V922" s="106" t="s">
        <v>7</v>
      </c>
      <c r="W922" s="106" t="s">
        <v>67</v>
      </c>
      <c r="X922" s="108">
        <v>920</v>
      </c>
      <c r="Y922" s="108">
        <v>6621177.4399999995</v>
      </c>
      <c r="Z922" s="108">
        <v>3882025.1207999992</v>
      </c>
      <c r="AA922" s="109"/>
      <c r="AB922" s="109">
        <v>6163</v>
      </c>
      <c r="AC922" s="109"/>
      <c r="AD922" s="109"/>
      <c r="AE922" s="110" t="s">
        <v>516</v>
      </c>
      <c r="AF922" s="109"/>
      <c r="AG922" s="138">
        <v>37792</v>
      </c>
      <c r="AH922" s="138">
        <v>37930</v>
      </c>
      <c r="AI922" s="138">
        <v>38033</v>
      </c>
      <c r="AJ922" s="109">
        <v>5357216</v>
      </c>
      <c r="AK922" s="109"/>
      <c r="AL922" s="109"/>
      <c r="AM922" s="109"/>
      <c r="AN922" s="109"/>
      <c r="AO922" s="109"/>
      <c r="AP922" s="109"/>
      <c r="AQ922" s="109"/>
      <c r="AR922" s="109"/>
      <c r="AS922" s="109"/>
      <c r="AT922" s="109"/>
      <c r="AU922" s="109"/>
      <c r="AV922" s="109"/>
      <c r="AW922" s="109"/>
      <c r="AX922" s="109"/>
      <c r="AY922" s="109"/>
    </row>
    <row r="923" spans="1:51" x14ac:dyDescent="0.25">
      <c r="A923" s="106">
        <v>1162</v>
      </c>
      <c r="B923" s="106" t="s">
        <v>1616</v>
      </c>
      <c r="C923" s="106" t="s">
        <v>278</v>
      </c>
      <c r="D923" s="106"/>
      <c r="E923" s="106" t="s">
        <v>540</v>
      </c>
      <c r="F923" s="106"/>
      <c r="G923" s="106"/>
      <c r="H923" s="106" t="s">
        <v>466</v>
      </c>
      <c r="I923" s="106" t="s">
        <v>3323</v>
      </c>
      <c r="J923" s="106" t="s">
        <v>3773</v>
      </c>
      <c r="K923" s="106">
        <v>5628</v>
      </c>
      <c r="L923" s="106"/>
      <c r="M923" s="106">
        <v>22330</v>
      </c>
      <c r="N923" s="106" t="s">
        <v>3771</v>
      </c>
      <c r="O923" s="106">
        <v>1248.29</v>
      </c>
      <c r="P923" s="107">
        <v>380.6</v>
      </c>
      <c r="Q923" s="107">
        <v>475099.17</v>
      </c>
      <c r="R923" s="106">
        <v>0</v>
      </c>
      <c r="S923" s="107">
        <v>0</v>
      </c>
      <c r="T923" s="107">
        <v>0</v>
      </c>
      <c r="U923" s="106" t="s">
        <v>797</v>
      </c>
      <c r="V923" s="106" t="s">
        <v>7</v>
      </c>
      <c r="W923" s="106" t="s">
        <v>67</v>
      </c>
      <c r="X923" s="108">
        <v>920</v>
      </c>
      <c r="Y923" s="108">
        <v>1148426.8</v>
      </c>
      <c r="Z923" s="108">
        <v>673327.62600000005</v>
      </c>
      <c r="AA923" s="109"/>
      <c r="AB923" s="109">
        <v>6163</v>
      </c>
      <c r="AC923" s="109"/>
      <c r="AD923" s="109"/>
      <c r="AE923" s="110" t="s">
        <v>516</v>
      </c>
      <c r="AF923" s="109"/>
      <c r="AG923" s="138">
        <v>37792</v>
      </c>
      <c r="AH923" s="138">
        <v>37930</v>
      </c>
      <c r="AI923" s="138">
        <v>38033</v>
      </c>
      <c r="AJ923" s="109">
        <v>5357216</v>
      </c>
      <c r="AK923" s="109"/>
      <c r="AL923" s="109"/>
      <c r="AM923" s="109"/>
      <c r="AN923" s="109"/>
      <c r="AO923" s="109"/>
      <c r="AP923" s="109"/>
      <c r="AQ923" s="109"/>
      <c r="AR923" s="109"/>
      <c r="AS923" s="109"/>
      <c r="AT923" s="109"/>
      <c r="AU923" s="109"/>
      <c r="AV923" s="109"/>
      <c r="AW923" s="109"/>
      <c r="AX923" s="109"/>
      <c r="AY923" s="109"/>
    </row>
    <row r="924" spans="1:51" x14ac:dyDescent="0.25">
      <c r="A924" s="106">
        <v>1163</v>
      </c>
      <c r="B924" s="106" t="s">
        <v>1617</v>
      </c>
      <c r="C924" s="106" t="s">
        <v>278</v>
      </c>
      <c r="D924" s="106"/>
      <c r="E924" s="106" t="s">
        <v>540</v>
      </c>
      <c r="F924" s="106"/>
      <c r="G924" s="106"/>
      <c r="H924" s="106" t="s">
        <v>466</v>
      </c>
      <c r="I924" s="106"/>
      <c r="J924" s="106"/>
      <c r="K924" s="106"/>
      <c r="L924" s="106"/>
      <c r="M924" s="106">
        <v>22330</v>
      </c>
      <c r="N924" s="106" t="s">
        <v>3771</v>
      </c>
      <c r="O924" s="106">
        <v>63489.868000000002</v>
      </c>
      <c r="P924" s="107">
        <v>380.6</v>
      </c>
      <c r="Q924" s="107">
        <v>24164243.760000002</v>
      </c>
      <c r="R924" s="106">
        <v>0</v>
      </c>
      <c r="S924" s="107">
        <v>0</v>
      </c>
      <c r="T924" s="107">
        <v>0</v>
      </c>
      <c r="U924" s="106" t="s">
        <v>743</v>
      </c>
      <c r="V924" s="106" t="s">
        <v>7</v>
      </c>
      <c r="W924" s="106" t="s">
        <v>63</v>
      </c>
      <c r="X924" s="108"/>
      <c r="Y924" s="108">
        <v>0</v>
      </c>
      <c r="Z924" s="108"/>
      <c r="AA924" s="109" t="s">
        <v>4435</v>
      </c>
      <c r="AB924" s="109">
        <v>6163</v>
      </c>
      <c r="AC924" s="109"/>
      <c r="AD924" s="109"/>
      <c r="AE924" s="110" t="s">
        <v>4436</v>
      </c>
      <c r="AF924" s="109"/>
      <c r="AG924" s="138">
        <v>37792</v>
      </c>
      <c r="AH924" s="138">
        <v>37930</v>
      </c>
      <c r="AI924" s="138">
        <v>38033</v>
      </c>
      <c r="AJ924" s="109">
        <v>5357216</v>
      </c>
      <c r="AK924" s="109"/>
      <c r="AL924" s="109"/>
      <c r="AM924" s="109"/>
      <c r="AN924" s="109"/>
      <c r="AO924" s="109"/>
      <c r="AP924" s="109"/>
      <c r="AQ924" s="109"/>
      <c r="AR924" s="109"/>
      <c r="AS924" s="109"/>
      <c r="AT924" s="109"/>
      <c r="AU924" s="109"/>
      <c r="AV924" s="109"/>
      <c r="AW924" s="109"/>
      <c r="AX924" s="109"/>
      <c r="AY924" s="109"/>
    </row>
    <row r="925" spans="1:51" x14ac:dyDescent="0.25">
      <c r="A925" s="106">
        <v>1164</v>
      </c>
      <c r="B925" s="106" t="s">
        <v>1618</v>
      </c>
      <c r="C925" s="106" t="s">
        <v>279</v>
      </c>
      <c r="D925" s="106"/>
      <c r="E925" s="106" t="s">
        <v>540</v>
      </c>
      <c r="F925" s="106"/>
      <c r="G925" s="106"/>
      <c r="H925" s="106" t="s">
        <v>467</v>
      </c>
      <c r="I925" s="106" t="s">
        <v>3324</v>
      </c>
      <c r="J925" s="106" t="s">
        <v>3774</v>
      </c>
      <c r="K925" s="106">
        <v>25296</v>
      </c>
      <c r="L925" s="106"/>
      <c r="M925" s="106">
        <v>22000</v>
      </c>
      <c r="N925" s="106" t="s">
        <v>3775</v>
      </c>
      <c r="O925" s="106">
        <v>3242.15</v>
      </c>
      <c r="P925" s="107">
        <v>885.5</v>
      </c>
      <c r="Q925" s="107">
        <v>2870923.83</v>
      </c>
      <c r="R925" s="106">
        <v>0</v>
      </c>
      <c r="S925" s="107">
        <v>0</v>
      </c>
      <c r="T925" s="107">
        <v>0</v>
      </c>
      <c r="U925" s="106" t="s">
        <v>739</v>
      </c>
      <c r="V925" s="106" t="s">
        <v>7</v>
      </c>
      <c r="W925" s="106" t="s">
        <v>61</v>
      </c>
      <c r="X925" s="108">
        <v>1632</v>
      </c>
      <c r="Y925" s="108">
        <v>5291188.8</v>
      </c>
      <c r="Z925" s="108">
        <v>2420264.9749999996</v>
      </c>
      <c r="AA925" s="109"/>
      <c r="AB925" s="109">
        <v>6180</v>
      </c>
      <c r="AC925" s="109"/>
      <c r="AD925" s="109"/>
      <c r="AE925" s="110" t="s">
        <v>507</v>
      </c>
      <c r="AF925" s="109"/>
      <c r="AG925" s="138">
        <v>37785</v>
      </c>
      <c r="AH925" s="138">
        <v>38054</v>
      </c>
      <c r="AI925" s="138">
        <v>38114</v>
      </c>
      <c r="AJ925" s="109">
        <v>5367716</v>
      </c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</row>
    <row r="926" spans="1:51" x14ac:dyDescent="0.25">
      <c r="A926" s="106">
        <v>1165</v>
      </c>
      <c r="B926" s="106" t="s">
        <v>1619</v>
      </c>
      <c r="C926" s="106" t="s">
        <v>279</v>
      </c>
      <c r="D926" s="106"/>
      <c r="E926" s="106" t="s">
        <v>540</v>
      </c>
      <c r="F926" s="106"/>
      <c r="G926" s="106"/>
      <c r="H926" s="106" t="s">
        <v>467</v>
      </c>
      <c r="I926" s="106" t="s">
        <v>3324</v>
      </c>
      <c r="J926" s="106" t="s">
        <v>3776</v>
      </c>
      <c r="K926" s="106">
        <v>25325</v>
      </c>
      <c r="L926" s="106"/>
      <c r="M926" s="106">
        <v>22000</v>
      </c>
      <c r="N926" s="106" t="s">
        <v>3775</v>
      </c>
      <c r="O926" s="106">
        <v>1685.5139999999999</v>
      </c>
      <c r="P926" s="107">
        <v>885.5</v>
      </c>
      <c r="Q926" s="107">
        <v>1492522.65</v>
      </c>
      <c r="R926" s="106">
        <v>0</v>
      </c>
      <c r="S926" s="107">
        <v>0</v>
      </c>
      <c r="T926" s="107">
        <v>0</v>
      </c>
      <c r="U926" s="106" t="s">
        <v>739</v>
      </c>
      <c r="V926" s="106" t="s">
        <v>7</v>
      </c>
      <c r="W926" s="106" t="s">
        <v>61</v>
      </c>
      <c r="X926" s="108">
        <v>1632</v>
      </c>
      <c r="Y926" s="108">
        <v>2750758.8479999998</v>
      </c>
      <c r="Z926" s="108">
        <v>1258236.2009999999</v>
      </c>
      <c r="AA926" s="109"/>
      <c r="AB926" s="109">
        <v>6180</v>
      </c>
      <c r="AC926" s="109"/>
      <c r="AD926" s="109"/>
      <c r="AE926" s="110" t="s">
        <v>507</v>
      </c>
      <c r="AF926" s="109"/>
      <c r="AG926" s="138">
        <v>37785</v>
      </c>
      <c r="AH926" s="138">
        <v>38054</v>
      </c>
      <c r="AI926" s="138">
        <v>38114</v>
      </c>
      <c r="AJ926" s="109">
        <v>5367716</v>
      </c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</row>
    <row r="927" spans="1:51" x14ac:dyDescent="0.25">
      <c r="A927" s="106">
        <v>1166</v>
      </c>
      <c r="B927" s="106" t="s">
        <v>1620</v>
      </c>
      <c r="C927" s="106" t="s">
        <v>279</v>
      </c>
      <c r="D927" s="106"/>
      <c r="E927" s="106" t="s">
        <v>540</v>
      </c>
      <c r="F927" s="106"/>
      <c r="G927" s="106"/>
      <c r="H927" s="106" t="s">
        <v>467</v>
      </c>
      <c r="I927" s="106" t="s">
        <v>3323</v>
      </c>
      <c r="J927" s="106" t="s">
        <v>3774</v>
      </c>
      <c r="K927" s="106">
        <v>25195</v>
      </c>
      <c r="L927" s="106"/>
      <c r="M927" s="106">
        <v>22000</v>
      </c>
      <c r="N927" s="106" t="s">
        <v>3775</v>
      </c>
      <c r="O927" s="106">
        <v>5224.9080000000004</v>
      </c>
      <c r="P927" s="107">
        <v>885.5</v>
      </c>
      <c r="Q927" s="107">
        <v>4626656.03</v>
      </c>
      <c r="R927" s="106">
        <v>0</v>
      </c>
      <c r="S927" s="107">
        <v>0</v>
      </c>
      <c r="T927" s="107">
        <v>0</v>
      </c>
      <c r="U927" s="106" t="s">
        <v>739</v>
      </c>
      <c r="V927" s="106" t="s">
        <v>7</v>
      </c>
      <c r="W927" s="106" t="s">
        <v>61</v>
      </c>
      <c r="X927" s="108">
        <v>1632</v>
      </c>
      <c r="Y927" s="108">
        <v>8527049.8560000006</v>
      </c>
      <c r="Z927" s="108">
        <v>3900393.8220000006</v>
      </c>
      <c r="AA927" s="109"/>
      <c r="AB927" s="109">
        <v>6180</v>
      </c>
      <c r="AC927" s="109"/>
      <c r="AD927" s="109"/>
      <c r="AE927" s="110" t="s">
        <v>507</v>
      </c>
      <c r="AF927" s="109"/>
      <c r="AG927" s="138">
        <v>37785</v>
      </c>
      <c r="AH927" s="138">
        <v>38054</v>
      </c>
      <c r="AI927" s="138">
        <v>38114</v>
      </c>
      <c r="AJ927" s="109">
        <v>5367716</v>
      </c>
      <c r="AK927" s="109"/>
      <c r="AL927" s="109"/>
      <c r="AM927" s="109"/>
      <c r="AN927" s="109"/>
      <c r="AO927" s="109"/>
      <c r="AP927" s="109"/>
      <c r="AQ927" s="109"/>
      <c r="AR927" s="109"/>
      <c r="AS927" s="109"/>
      <c r="AT927" s="109"/>
      <c r="AU927" s="109"/>
      <c r="AV927" s="109"/>
      <c r="AW927" s="109"/>
      <c r="AX927" s="109"/>
      <c r="AY927" s="109"/>
    </row>
    <row r="928" spans="1:51" ht="127.5" x14ac:dyDescent="0.25">
      <c r="A928" s="106">
        <v>1167</v>
      </c>
      <c r="B928" s="106" t="s">
        <v>1621</v>
      </c>
      <c r="C928" s="106" t="s">
        <v>279</v>
      </c>
      <c r="D928" s="106"/>
      <c r="E928" s="106" t="s">
        <v>540</v>
      </c>
      <c r="F928" s="106"/>
      <c r="G928" s="106"/>
      <c r="H928" s="106" t="s">
        <v>467</v>
      </c>
      <c r="I928" s="106" t="s">
        <v>3324</v>
      </c>
      <c r="J928" s="106" t="s">
        <v>3774</v>
      </c>
      <c r="K928" s="106">
        <v>25275</v>
      </c>
      <c r="L928" s="106"/>
      <c r="M928" s="106">
        <v>22000</v>
      </c>
      <c r="N928" s="106" t="s">
        <v>3775</v>
      </c>
      <c r="O928" s="106">
        <v>10277.133</v>
      </c>
      <c r="P928" s="107">
        <v>885.5</v>
      </c>
      <c r="Q928" s="107">
        <v>9100401.2699999996</v>
      </c>
      <c r="R928" s="106">
        <v>0</v>
      </c>
      <c r="S928" s="107">
        <v>0</v>
      </c>
      <c r="T928" s="107">
        <v>0</v>
      </c>
      <c r="U928" s="106" t="s">
        <v>741</v>
      </c>
      <c r="V928" s="106" t="s">
        <v>7</v>
      </c>
      <c r="W928" s="106" t="s">
        <v>62</v>
      </c>
      <c r="X928" s="108">
        <v>1632</v>
      </c>
      <c r="Y928" s="108">
        <v>16772281.056</v>
      </c>
      <c r="Z928" s="108">
        <v>7671879.7844999991</v>
      </c>
      <c r="AA928" s="109"/>
      <c r="AB928" s="109">
        <v>6180</v>
      </c>
      <c r="AC928" s="109" t="s">
        <v>4698</v>
      </c>
      <c r="AD928" s="109" t="s">
        <v>4443</v>
      </c>
      <c r="AE928" s="110" t="s">
        <v>473</v>
      </c>
      <c r="AF928" s="109" t="s">
        <v>4699</v>
      </c>
      <c r="AG928" s="138">
        <v>37785</v>
      </c>
      <c r="AH928" s="138">
        <v>38054</v>
      </c>
      <c r="AI928" s="138">
        <v>38789</v>
      </c>
      <c r="AJ928" s="109">
        <v>5463505</v>
      </c>
      <c r="AK928" s="109"/>
      <c r="AL928" s="109"/>
      <c r="AM928" s="109"/>
      <c r="AN928" s="109"/>
      <c r="AO928" s="109"/>
      <c r="AP928" s="109"/>
      <c r="AQ928" s="109"/>
      <c r="AR928" s="109"/>
      <c r="AS928" s="109"/>
      <c r="AT928" s="109"/>
      <c r="AU928" s="109"/>
      <c r="AV928" s="109"/>
      <c r="AW928" s="109"/>
      <c r="AX928" s="109"/>
      <c r="AY928" s="109"/>
    </row>
    <row r="929" spans="1:51" ht="89.25" x14ac:dyDescent="0.25">
      <c r="A929" s="106">
        <v>1169</v>
      </c>
      <c r="B929" s="106" t="s">
        <v>1622</v>
      </c>
      <c r="C929" s="106" t="s">
        <v>279</v>
      </c>
      <c r="D929" s="106" t="s">
        <v>665</v>
      </c>
      <c r="E929" s="106" t="s">
        <v>552</v>
      </c>
      <c r="F929" s="106"/>
      <c r="G929" s="106" t="s">
        <v>714</v>
      </c>
      <c r="H929" s="106" t="s">
        <v>467</v>
      </c>
      <c r="I929" s="106" t="s">
        <v>3323</v>
      </c>
      <c r="J929" s="106" t="s">
        <v>3777</v>
      </c>
      <c r="K929" s="106">
        <v>25310</v>
      </c>
      <c r="L929" s="106"/>
      <c r="M929" s="106">
        <v>22000</v>
      </c>
      <c r="N929" s="106" t="s">
        <v>3775</v>
      </c>
      <c r="O929" s="106">
        <v>6120.0630000000001</v>
      </c>
      <c r="P929" s="107">
        <v>885.5</v>
      </c>
      <c r="Q929" s="107">
        <v>5419315.79</v>
      </c>
      <c r="R929" s="106">
        <v>0</v>
      </c>
      <c r="S929" s="107">
        <v>0</v>
      </c>
      <c r="T929" s="107">
        <v>0</v>
      </c>
      <c r="U929" s="106" t="s">
        <v>741</v>
      </c>
      <c r="V929" s="106" t="s">
        <v>8</v>
      </c>
      <c r="W929" s="106" t="s">
        <v>62</v>
      </c>
      <c r="X929" s="108">
        <v>1632</v>
      </c>
      <c r="Y929" s="108">
        <v>9987942.8159999996</v>
      </c>
      <c r="Z929" s="108">
        <v>4568627.0294999992</v>
      </c>
      <c r="AA929" s="109"/>
      <c r="AB929" s="109">
        <v>6180</v>
      </c>
      <c r="AC929" s="109"/>
      <c r="AD929" s="109"/>
      <c r="AE929" s="110" t="s">
        <v>4700</v>
      </c>
      <c r="AF929" s="109" t="s">
        <v>4701</v>
      </c>
      <c r="AG929" s="138">
        <v>37785</v>
      </c>
      <c r="AH929" s="138">
        <v>38054</v>
      </c>
      <c r="AI929" s="138">
        <v>38114</v>
      </c>
      <c r="AJ929" s="109">
        <v>5367716</v>
      </c>
      <c r="AK929" s="109"/>
      <c r="AL929" s="109"/>
      <c r="AM929" s="109"/>
      <c r="AN929" s="109"/>
      <c r="AO929" s="109"/>
      <c r="AP929" s="109"/>
      <c r="AQ929" s="109"/>
      <c r="AR929" s="109"/>
      <c r="AS929" s="109"/>
      <c r="AT929" s="109"/>
      <c r="AU929" s="109"/>
      <c r="AV929" s="109"/>
      <c r="AW929" s="109"/>
      <c r="AX929" s="109"/>
      <c r="AY929" s="109"/>
    </row>
    <row r="930" spans="1:51" ht="89.25" x14ac:dyDescent="0.25">
      <c r="A930" s="106">
        <v>1170</v>
      </c>
      <c r="B930" s="106" t="s">
        <v>1623</v>
      </c>
      <c r="C930" s="106" t="s">
        <v>279</v>
      </c>
      <c r="D930" s="106" t="s">
        <v>665</v>
      </c>
      <c r="E930" s="106" t="s">
        <v>552</v>
      </c>
      <c r="F930" s="106"/>
      <c r="G930" s="106"/>
      <c r="H930" s="106" t="s">
        <v>467</v>
      </c>
      <c r="I930" s="106" t="s">
        <v>3323</v>
      </c>
      <c r="J930" s="106" t="s">
        <v>3777</v>
      </c>
      <c r="K930" s="106">
        <v>25320</v>
      </c>
      <c r="L930" s="106"/>
      <c r="M930" s="106">
        <v>22000</v>
      </c>
      <c r="N930" s="106" t="s">
        <v>3775</v>
      </c>
      <c r="O930" s="106">
        <v>6026.924</v>
      </c>
      <c r="P930" s="107">
        <v>885.5</v>
      </c>
      <c r="Q930" s="107">
        <v>5336841.2</v>
      </c>
      <c r="R930" s="106">
        <v>0</v>
      </c>
      <c r="S930" s="107">
        <v>0</v>
      </c>
      <c r="T930" s="107">
        <v>0</v>
      </c>
      <c r="U930" s="106" t="s">
        <v>741</v>
      </c>
      <c r="V930" s="106" t="s">
        <v>8</v>
      </c>
      <c r="W930" s="106" t="s">
        <v>62</v>
      </c>
      <c r="X930" s="108">
        <v>1632</v>
      </c>
      <c r="Y930" s="108">
        <v>9835939.9680000003</v>
      </c>
      <c r="Z930" s="108">
        <v>4499098.7660000008</v>
      </c>
      <c r="AA930" s="109"/>
      <c r="AB930" s="109">
        <v>6180</v>
      </c>
      <c r="AC930" s="109"/>
      <c r="AD930" s="109"/>
      <c r="AE930" s="110" t="s">
        <v>4702</v>
      </c>
      <c r="AF930" s="109" t="s">
        <v>4703</v>
      </c>
      <c r="AG930" s="138">
        <v>37785</v>
      </c>
      <c r="AH930" s="138">
        <v>38054</v>
      </c>
      <c r="AI930" s="138">
        <v>38114</v>
      </c>
      <c r="AJ930" s="109">
        <v>5367716</v>
      </c>
      <c r="AK930" s="109"/>
      <c r="AL930" s="109"/>
      <c r="AM930" s="109"/>
      <c r="AN930" s="109"/>
      <c r="AO930" s="109"/>
      <c r="AP930" s="109"/>
      <c r="AQ930" s="109"/>
      <c r="AR930" s="109"/>
      <c r="AS930" s="109"/>
      <c r="AT930" s="109"/>
      <c r="AU930" s="109"/>
      <c r="AV930" s="109"/>
      <c r="AW930" s="109"/>
      <c r="AX930" s="109"/>
      <c r="AY930" s="109"/>
    </row>
    <row r="931" spans="1:51" ht="25.5" x14ac:dyDescent="0.25">
      <c r="A931" s="106">
        <v>1171</v>
      </c>
      <c r="B931" s="106" t="s">
        <v>1624</v>
      </c>
      <c r="C931" s="106" t="s">
        <v>279</v>
      </c>
      <c r="D931" s="106"/>
      <c r="E931" s="106" t="s">
        <v>540</v>
      </c>
      <c r="F931" s="106"/>
      <c r="G931" s="106"/>
      <c r="H931" s="106" t="s">
        <v>467</v>
      </c>
      <c r="I931" s="106" t="s">
        <v>3324</v>
      </c>
      <c r="J931" s="106" t="s">
        <v>3776</v>
      </c>
      <c r="K931" s="106">
        <v>25308</v>
      </c>
      <c r="L931" s="106"/>
      <c r="M931" s="106">
        <v>22000</v>
      </c>
      <c r="N931" s="106" t="s">
        <v>3775</v>
      </c>
      <c r="O931" s="106">
        <v>346.67099999999999</v>
      </c>
      <c r="P931" s="107">
        <v>885.5</v>
      </c>
      <c r="Q931" s="107">
        <v>306977.17</v>
      </c>
      <c r="R931" s="106">
        <v>0</v>
      </c>
      <c r="S931" s="107">
        <v>0</v>
      </c>
      <c r="T931" s="107">
        <v>0</v>
      </c>
      <c r="U931" s="106" t="s">
        <v>749</v>
      </c>
      <c r="V931" s="106" t="s">
        <v>7</v>
      </c>
      <c r="W931" s="106" t="s">
        <v>64</v>
      </c>
      <c r="X931" s="108"/>
      <c r="Y931" s="108">
        <v>0</v>
      </c>
      <c r="Z931" s="108">
        <v>-306977.17050000001</v>
      </c>
      <c r="AA931" s="109" t="s">
        <v>4503</v>
      </c>
      <c r="AB931" s="109">
        <v>6180</v>
      </c>
      <c r="AC931" s="109" t="s">
        <v>4686</v>
      </c>
      <c r="AD931" s="109"/>
      <c r="AE931" s="110" t="s">
        <v>4704</v>
      </c>
      <c r="AF931" s="109"/>
      <c r="AG931" s="138">
        <v>37785</v>
      </c>
      <c r="AH931" s="138">
        <v>38054</v>
      </c>
      <c r="AI931" s="138">
        <v>38114</v>
      </c>
      <c r="AJ931" s="109">
        <v>5367716</v>
      </c>
      <c r="AK931" s="109"/>
      <c r="AL931" s="109"/>
      <c r="AM931" s="109"/>
      <c r="AN931" s="109"/>
      <c r="AO931" s="109"/>
      <c r="AP931" s="109"/>
      <c r="AQ931" s="109"/>
      <c r="AR931" s="109"/>
      <c r="AS931" s="109"/>
      <c r="AT931" s="109"/>
      <c r="AU931" s="109"/>
      <c r="AV931" s="109"/>
      <c r="AW931" s="109"/>
      <c r="AX931" s="109"/>
      <c r="AY931" s="109"/>
    </row>
    <row r="932" spans="1:51" ht="25.5" x14ac:dyDescent="0.25">
      <c r="A932" s="106">
        <v>1172</v>
      </c>
      <c r="B932" s="106" t="s">
        <v>1625</v>
      </c>
      <c r="C932" s="106" t="s">
        <v>279</v>
      </c>
      <c r="D932" s="106"/>
      <c r="E932" s="106" t="s">
        <v>540</v>
      </c>
      <c r="F932" s="106"/>
      <c r="G932" s="106"/>
      <c r="H932" s="106" t="s">
        <v>467</v>
      </c>
      <c r="I932" s="106" t="s">
        <v>3323</v>
      </c>
      <c r="J932" s="106" t="s">
        <v>3778</v>
      </c>
      <c r="K932" s="106"/>
      <c r="L932" s="106"/>
      <c r="M932" s="106">
        <v>22000</v>
      </c>
      <c r="N932" s="106" t="s">
        <v>3775</v>
      </c>
      <c r="O932" s="106">
        <v>203.85599999999999</v>
      </c>
      <c r="P932" s="107">
        <v>885.5</v>
      </c>
      <c r="Q932" s="107">
        <v>180514.49</v>
      </c>
      <c r="R932" s="106">
        <v>0</v>
      </c>
      <c r="S932" s="107">
        <v>0</v>
      </c>
      <c r="T932" s="107">
        <v>0</v>
      </c>
      <c r="U932" s="106" t="s">
        <v>749</v>
      </c>
      <c r="V932" s="106" t="s">
        <v>7</v>
      </c>
      <c r="W932" s="106" t="s">
        <v>64</v>
      </c>
      <c r="X932" s="108"/>
      <c r="Y932" s="108">
        <v>0</v>
      </c>
      <c r="Z932" s="108">
        <v>-180514.48799999998</v>
      </c>
      <c r="AA932" s="109" t="s">
        <v>4503</v>
      </c>
      <c r="AB932" s="109">
        <v>6180</v>
      </c>
      <c r="AC932" s="109" t="s">
        <v>4686</v>
      </c>
      <c r="AD932" s="109"/>
      <c r="AE932" s="110" t="s">
        <v>4704</v>
      </c>
      <c r="AF932" s="109"/>
      <c r="AG932" s="138">
        <v>37785</v>
      </c>
      <c r="AH932" s="138">
        <v>38054</v>
      </c>
      <c r="AI932" s="138">
        <v>38114</v>
      </c>
      <c r="AJ932" s="109">
        <v>5367716</v>
      </c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</row>
    <row r="933" spans="1:51" ht="25.5" x14ac:dyDescent="0.25">
      <c r="A933" s="106">
        <v>1173</v>
      </c>
      <c r="B933" s="106" t="s">
        <v>1626</v>
      </c>
      <c r="C933" s="106" t="s">
        <v>279</v>
      </c>
      <c r="D933" s="106"/>
      <c r="E933" s="106" t="s">
        <v>540</v>
      </c>
      <c r="F933" s="106"/>
      <c r="G933" s="106"/>
      <c r="H933" s="106" t="s">
        <v>467</v>
      </c>
      <c r="I933" s="106" t="s">
        <v>3323</v>
      </c>
      <c r="J933" s="106" t="s">
        <v>3779</v>
      </c>
      <c r="K933" s="106"/>
      <c r="L933" s="106"/>
      <c r="M933" s="106">
        <v>22000</v>
      </c>
      <c r="N933" s="106" t="s">
        <v>3775</v>
      </c>
      <c r="O933" s="106">
        <v>1428.6479999999999</v>
      </c>
      <c r="P933" s="107">
        <v>885.5</v>
      </c>
      <c r="Q933" s="107">
        <v>1265067.8</v>
      </c>
      <c r="R933" s="106">
        <v>0</v>
      </c>
      <c r="S933" s="107">
        <v>0</v>
      </c>
      <c r="T933" s="107">
        <v>0</v>
      </c>
      <c r="U933" s="106" t="s">
        <v>749</v>
      </c>
      <c r="V933" s="106" t="s">
        <v>7</v>
      </c>
      <c r="W933" s="106" t="s">
        <v>64</v>
      </c>
      <c r="X933" s="108"/>
      <c r="Y933" s="108">
        <v>0</v>
      </c>
      <c r="Z933" s="108">
        <v>-1265067.804</v>
      </c>
      <c r="AA933" s="109" t="s">
        <v>4503</v>
      </c>
      <c r="AB933" s="109">
        <v>6180</v>
      </c>
      <c r="AC933" s="109" t="s">
        <v>4686</v>
      </c>
      <c r="AD933" s="109"/>
      <c r="AE933" s="110" t="s">
        <v>4704</v>
      </c>
      <c r="AF933" s="109"/>
      <c r="AG933" s="138">
        <v>37785</v>
      </c>
      <c r="AH933" s="138">
        <v>38054</v>
      </c>
      <c r="AI933" s="138">
        <v>38114</v>
      </c>
      <c r="AJ933" s="109">
        <v>5367716</v>
      </c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</row>
    <row r="934" spans="1:51" ht="25.5" x14ac:dyDescent="0.25">
      <c r="A934" s="106">
        <v>1174</v>
      </c>
      <c r="B934" s="106" t="s">
        <v>1627</v>
      </c>
      <c r="C934" s="106" t="s">
        <v>279</v>
      </c>
      <c r="D934" s="106"/>
      <c r="E934" s="106" t="s">
        <v>540</v>
      </c>
      <c r="F934" s="106"/>
      <c r="G934" s="106"/>
      <c r="H934" s="106" t="s">
        <v>467</v>
      </c>
      <c r="I934" s="106" t="s">
        <v>3324</v>
      </c>
      <c r="J934" s="106" t="s">
        <v>3776</v>
      </c>
      <c r="K934" s="106"/>
      <c r="L934" s="106"/>
      <c r="M934" s="106">
        <v>22000</v>
      </c>
      <c r="N934" s="106" t="s">
        <v>3775</v>
      </c>
      <c r="O934" s="106">
        <v>258.36</v>
      </c>
      <c r="P934" s="107">
        <v>885.5</v>
      </c>
      <c r="Q934" s="107">
        <v>228777.78</v>
      </c>
      <c r="R934" s="106">
        <v>0</v>
      </c>
      <c r="S934" s="107">
        <v>0</v>
      </c>
      <c r="T934" s="107">
        <v>0</v>
      </c>
      <c r="U934" s="106" t="s">
        <v>749</v>
      </c>
      <c r="V934" s="106" t="s">
        <v>7</v>
      </c>
      <c r="W934" s="106" t="s">
        <v>64</v>
      </c>
      <c r="X934" s="108"/>
      <c r="Y934" s="108">
        <v>0</v>
      </c>
      <c r="Z934" s="108">
        <v>-228777.78</v>
      </c>
      <c r="AA934" s="109" t="s">
        <v>4503</v>
      </c>
      <c r="AB934" s="109">
        <v>6180</v>
      </c>
      <c r="AC934" s="109" t="s">
        <v>4686</v>
      </c>
      <c r="AD934" s="109"/>
      <c r="AE934" s="110" t="s">
        <v>4704</v>
      </c>
      <c r="AF934" s="109"/>
      <c r="AG934" s="138">
        <v>37785</v>
      </c>
      <c r="AH934" s="138">
        <v>38054</v>
      </c>
      <c r="AI934" s="138">
        <v>38114</v>
      </c>
      <c r="AJ934" s="109">
        <v>5367716</v>
      </c>
      <c r="AK934" s="109"/>
      <c r="AL934" s="109"/>
      <c r="AM934" s="109"/>
      <c r="AN934" s="109"/>
      <c r="AO934" s="109"/>
      <c r="AP934" s="109"/>
      <c r="AQ934" s="109"/>
      <c r="AR934" s="109"/>
      <c r="AS934" s="109"/>
      <c r="AT934" s="109"/>
      <c r="AU934" s="109"/>
      <c r="AV934" s="109"/>
      <c r="AW934" s="109"/>
      <c r="AX934" s="109"/>
      <c r="AY934" s="109"/>
    </row>
    <row r="935" spans="1:51" ht="51" x14ac:dyDescent="0.25">
      <c r="A935" s="106">
        <v>1175</v>
      </c>
      <c r="B935" s="106" t="s">
        <v>1628</v>
      </c>
      <c r="C935" s="106" t="s">
        <v>279</v>
      </c>
      <c r="D935" s="106"/>
      <c r="E935" s="106" t="s">
        <v>540</v>
      </c>
      <c r="F935" s="106"/>
      <c r="G935" s="106"/>
      <c r="H935" s="106" t="s">
        <v>467</v>
      </c>
      <c r="I935" s="106" t="s">
        <v>3323</v>
      </c>
      <c r="J935" s="106" t="s">
        <v>3780</v>
      </c>
      <c r="K935" s="106"/>
      <c r="L935" s="106"/>
      <c r="M935" s="106">
        <v>22000</v>
      </c>
      <c r="N935" s="106" t="s">
        <v>3775</v>
      </c>
      <c r="O935" s="106">
        <v>87.5</v>
      </c>
      <c r="P935" s="107">
        <v>885.5</v>
      </c>
      <c r="Q935" s="107">
        <v>77481.25</v>
      </c>
      <c r="R935" s="106">
        <v>0</v>
      </c>
      <c r="S935" s="107">
        <v>0</v>
      </c>
      <c r="T935" s="107">
        <v>0</v>
      </c>
      <c r="U935" s="106" t="s">
        <v>749</v>
      </c>
      <c r="V935" s="106" t="s">
        <v>7</v>
      </c>
      <c r="W935" s="106" t="s">
        <v>64</v>
      </c>
      <c r="X935" s="108"/>
      <c r="Y935" s="108">
        <v>0</v>
      </c>
      <c r="Z935" s="108">
        <v>-77481.25</v>
      </c>
      <c r="AA935" s="109" t="s">
        <v>4448</v>
      </c>
      <c r="AB935" s="109">
        <v>6180</v>
      </c>
      <c r="AC935" s="109" t="s">
        <v>4686</v>
      </c>
      <c r="AD935" s="109" t="s">
        <v>4548</v>
      </c>
      <c r="AE935" s="110" t="s">
        <v>4704</v>
      </c>
      <c r="AF935" s="109"/>
      <c r="AG935" s="138">
        <v>37785</v>
      </c>
      <c r="AH935" s="138">
        <v>38054</v>
      </c>
      <c r="AI935" s="138">
        <v>38114</v>
      </c>
      <c r="AJ935" s="109">
        <v>5367716</v>
      </c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</row>
    <row r="936" spans="1:51" ht="25.5" x14ac:dyDescent="0.25">
      <c r="A936" s="106">
        <v>1176</v>
      </c>
      <c r="B936" s="106" t="s">
        <v>1629</v>
      </c>
      <c r="C936" s="106" t="s">
        <v>279</v>
      </c>
      <c r="D936" s="106"/>
      <c r="E936" s="106" t="s">
        <v>540</v>
      </c>
      <c r="F936" s="106"/>
      <c r="G936" s="106"/>
      <c r="H936" s="106" t="s">
        <v>467</v>
      </c>
      <c r="I936" s="106" t="s">
        <v>3323</v>
      </c>
      <c r="J936" s="106" t="s">
        <v>3780</v>
      </c>
      <c r="K936" s="106"/>
      <c r="L936" s="106"/>
      <c r="M936" s="106">
        <v>22000</v>
      </c>
      <c r="N936" s="106" t="s">
        <v>3775</v>
      </c>
      <c r="O936" s="106">
        <v>87.5</v>
      </c>
      <c r="P936" s="107">
        <v>885.5</v>
      </c>
      <c r="Q936" s="107">
        <v>77481.25</v>
      </c>
      <c r="R936" s="106">
        <v>0</v>
      </c>
      <c r="S936" s="107">
        <v>0</v>
      </c>
      <c r="T936" s="107">
        <v>0</v>
      </c>
      <c r="U936" s="106" t="s">
        <v>749</v>
      </c>
      <c r="V936" s="106" t="s">
        <v>7</v>
      </c>
      <c r="W936" s="106" t="s">
        <v>64</v>
      </c>
      <c r="X936" s="108"/>
      <c r="Y936" s="108">
        <v>0</v>
      </c>
      <c r="Z936" s="108">
        <v>-77481.25</v>
      </c>
      <c r="AA936" s="109" t="s">
        <v>4503</v>
      </c>
      <c r="AB936" s="109">
        <v>6180</v>
      </c>
      <c r="AC936" s="109" t="s">
        <v>4686</v>
      </c>
      <c r="AD936" s="109"/>
      <c r="AE936" s="110" t="s">
        <v>4704</v>
      </c>
      <c r="AF936" s="109"/>
      <c r="AG936" s="138">
        <v>37785</v>
      </c>
      <c r="AH936" s="138">
        <v>38054</v>
      </c>
      <c r="AI936" s="138">
        <v>38114</v>
      </c>
      <c r="AJ936" s="109">
        <v>5367716</v>
      </c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</row>
    <row r="937" spans="1:51" ht="25.5" x14ac:dyDescent="0.25">
      <c r="A937" s="106">
        <v>1177</v>
      </c>
      <c r="B937" s="106" t="s">
        <v>1630</v>
      </c>
      <c r="C937" s="106" t="s">
        <v>279</v>
      </c>
      <c r="D937" s="106"/>
      <c r="E937" s="106" t="s">
        <v>540</v>
      </c>
      <c r="F937" s="106"/>
      <c r="G937" s="106"/>
      <c r="H937" s="106" t="s">
        <v>467</v>
      </c>
      <c r="I937" s="106" t="s">
        <v>3323</v>
      </c>
      <c r="J937" s="106" t="s">
        <v>3780</v>
      </c>
      <c r="K937" s="106"/>
      <c r="L937" s="106"/>
      <c r="M937" s="106">
        <v>22000</v>
      </c>
      <c r="N937" s="106" t="s">
        <v>3775</v>
      </c>
      <c r="O937" s="106">
        <v>87.5</v>
      </c>
      <c r="P937" s="107">
        <v>885.5</v>
      </c>
      <c r="Q937" s="107">
        <v>77481.25</v>
      </c>
      <c r="R937" s="106">
        <v>0</v>
      </c>
      <c r="S937" s="107">
        <v>0</v>
      </c>
      <c r="T937" s="107">
        <v>0</v>
      </c>
      <c r="U937" s="106" t="s">
        <v>749</v>
      </c>
      <c r="V937" s="106" t="s">
        <v>7</v>
      </c>
      <c r="W937" s="106" t="s">
        <v>64</v>
      </c>
      <c r="X937" s="108"/>
      <c r="Y937" s="108">
        <v>0</v>
      </c>
      <c r="Z937" s="108">
        <v>-77481.25</v>
      </c>
      <c r="AA937" s="109" t="s">
        <v>4503</v>
      </c>
      <c r="AB937" s="109">
        <v>6180</v>
      </c>
      <c r="AC937" s="109" t="s">
        <v>4686</v>
      </c>
      <c r="AD937" s="109"/>
      <c r="AE937" s="110" t="s">
        <v>4704</v>
      </c>
      <c r="AF937" s="109"/>
      <c r="AG937" s="138">
        <v>37785</v>
      </c>
      <c r="AH937" s="138">
        <v>38054</v>
      </c>
      <c r="AI937" s="138">
        <v>38114</v>
      </c>
      <c r="AJ937" s="109">
        <v>5367716</v>
      </c>
      <c r="AK937" s="109"/>
      <c r="AL937" s="109"/>
      <c r="AM937" s="109"/>
      <c r="AN937" s="109"/>
      <c r="AO937" s="109"/>
      <c r="AP937" s="109"/>
      <c r="AQ937" s="109"/>
      <c r="AR937" s="109"/>
      <c r="AS937" s="109"/>
      <c r="AT937" s="109"/>
      <c r="AU937" s="109"/>
      <c r="AV937" s="109"/>
      <c r="AW937" s="109"/>
      <c r="AX937" s="109"/>
      <c r="AY937" s="109"/>
    </row>
    <row r="938" spans="1:51" ht="25.5" x14ac:dyDescent="0.25">
      <c r="A938" s="106">
        <v>1178</v>
      </c>
      <c r="B938" s="106" t="s">
        <v>1631</v>
      </c>
      <c r="C938" s="106" t="s">
        <v>279</v>
      </c>
      <c r="D938" s="106"/>
      <c r="E938" s="106" t="s">
        <v>540</v>
      </c>
      <c r="F938" s="106"/>
      <c r="G938" s="106"/>
      <c r="H938" s="106" t="s">
        <v>467</v>
      </c>
      <c r="I938" s="106" t="s">
        <v>3323</v>
      </c>
      <c r="J938" s="106" t="s">
        <v>3780</v>
      </c>
      <c r="K938" s="106">
        <v>4040</v>
      </c>
      <c r="L938" s="106"/>
      <c r="M938" s="106">
        <v>22000</v>
      </c>
      <c r="N938" s="106" t="s">
        <v>3775</v>
      </c>
      <c r="O938" s="106">
        <v>87.5</v>
      </c>
      <c r="P938" s="107">
        <v>885.5</v>
      </c>
      <c r="Q938" s="107">
        <v>77481.25</v>
      </c>
      <c r="R938" s="106">
        <v>0</v>
      </c>
      <c r="S938" s="107">
        <v>0</v>
      </c>
      <c r="T938" s="107">
        <v>0</v>
      </c>
      <c r="U938" s="106" t="s">
        <v>749</v>
      </c>
      <c r="V938" s="106" t="s">
        <v>7</v>
      </c>
      <c r="W938" s="106" t="s">
        <v>64</v>
      </c>
      <c r="X938" s="108"/>
      <c r="Y938" s="108">
        <v>0</v>
      </c>
      <c r="Z938" s="108">
        <v>-77481.25</v>
      </c>
      <c r="AA938" s="109" t="s">
        <v>4503</v>
      </c>
      <c r="AB938" s="109">
        <v>6180</v>
      </c>
      <c r="AC938" s="109" t="s">
        <v>4686</v>
      </c>
      <c r="AD938" s="109"/>
      <c r="AE938" s="110" t="s">
        <v>4704</v>
      </c>
      <c r="AF938" s="109"/>
      <c r="AG938" s="138">
        <v>37785</v>
      </c>
      <c r="AH938" s="138">
        <v>38054</v>
      </c>
      <c r="AI938" s="138">
        <v>38114</v>
      </c>
      <c r="AJ938" s="109">
        <v>5367716</v>
      </c>
      <c r="AK938" s="109"/>
      <c r="AL938" s="109"/>
      <c r="AM938" s="109"/>
      <c r="AN938" s="109"/>
      <c r="AO938" s="109"/>
      <c r="AP938" s="109"/>
      <c r="AQ938" s="109"/>
      <c r="AR938" s="109"/>
      <c r="AS938" s="109"/>
      <c r="AT938" s="109"/>
      <c r="AU938" s="109"/>
      <c r="AV938" s="109"/>
      <c r="AW938" s="109"/>
      <c r="AX938" s="109"/>
      <c r="AY938" s="109"/>
    </row>
    <row r="939" spans="1:51" ht="25.5" x14ac:dyDescent="0.25">
      <c r="A939" s="106">
        <v>1179</v>
      </c>
      <c r="B939" s="106" t="s">
        <v>1632</v>
      </c>
      <c r="C939" s="106" t="s">
        <v>279</v>
      </c>
      <c r="D939" s="106"/>
      <c r="E939" s="106" t="s">
        <v>540</v>
      </c>
      <c r="F939" s="106"/>
      <c r="G939" s="106"/>
      <c r="H939" s="106" t="s">
        <v>467</v>
      </c>
      <c r="I939" s="106" t="s">
        <v>3323</v>
      </c>
      <c r="J939" s="106" t="s">
        <v>3780</v>
      </c>
      <c r="K939" s="106"/>
      <c r="L939" s="106"/>
      <c r="M939" s="106">
        <v>22000</v>
      </c>
      <c r="N939" s="106" t="s">
        <v>3775</v>
      </c>
      <c r="O939" s="106">
        <v>87.5</v>
      </c>
      <c r="P939" s="107">
        <v>885.5</v>
      </c>
      <c r="Q939" s="107">
        <v>77481.25</v>
      </c>
      <c r="R939" s="106">
        <v>0</v>
      </c>
      <c r="S939" s="107">
        <v>0</v>
      </c>
      <c r="T939" s="107">
        <v>0</v>
      </c>
      <c r="U939" s="106" t="s">
        <v>749</v>
      </c>
      <c r="V939" s="106" t="s">
        <v>7</v>
      </c>
      <c r="W939" s="106" t="s">
        <v>64</v>
      </c>
      <c r="X939" s="108"/>
      <c r="Y939" s="108">
        <v>0</v>
      </c>
      <c r="Z939" s="108">
        <v>-77481.25</v>
      </c>
      <c r="AA939" s="109" t="s">
        <v>4503</v>
      </c>
      <c r="AB939" s="109">
        <v>6180</v>
      </c>
      <c r="AC939" s="109" t="s">
        <v>4686</v>
      </c>
      <c r="AD939" s="109"/>
      <c r="AE939" s="110" t="s">
        <v>4704</v>
      </c>
      <c r="AF939" s="109"/>
      <c r="AG939" s="138">
        <v>37785</v>
      </c>
      <c r="AH939" s="138">
        <v>38054</v>
      </c>
      <c r="AI939" s="138">
        <v>38114</v>
      </c>
      <c r="AJ939" s="109">
        <v>5367716</v>
      </c>
      <c r="AK939" s="109"/>
      <c r="AL939" s="109"/>
      <c r="AM939" s="109"/>
      <c r="AN939" s="109"/>
      <c r="AO939" s="109"/>
      <c r="AP939" s="109"/>
      <c r="AQ939" s="109"/>
      <c r="AR939" s="109"/>
      <c r="AS939" s="109"/>
      <c r="AT939" s="109"/>
      <c r="AU939" s="109"/>
      <c r="AV939" s="109"/>
      <c r="AW939" s="109"/>
      <c r="AX939" s="109"/>
      <c r="AY939" s="109"/>
    </row>
    <row r="940" spans="1:51" ht="25.5" x14ac:dyDescent="0.25">
      <c r="A940" s="106">
        <v>1180</v>
      </c>
      <c r="B940" s="106" t="s">
        <v>1633</v>
      </c>
      <c r="C940" s="106" t="s">
        <v>279</v>
      </c>
      <c r="D940" s="106"/>
      <c r="E940" s="106" t="s">
        <v>540</v>
      </c>
      <c r="F940" s="106"/>
      <c r="G940" s="106"/>
      <c r="H940" s="106" t="s">
        <v>467</v>
      </c>
      <c r="I940" s="106" t="s">
        <v>3324</v>
      </c>
      <c r="J940" s="106" t="s">
        <v>3774</v>
      </c>
      <c r="K940" s="106"/>
      <c r="L940" s="106"/>
      <c r="M940" s="106">
        <v>22000</v>
      </c>
      <c r="N940" s="106" t="s">
        <v>3775</v>
      </c>
      <c r="O940" s="106">
        <v>2503.8989999999999</v>
      </c>
      <c r="P940" s="107">
        <v>885.5</v>
      </c>
      <c r="Q940" s="107">
        <v>2217202.56</v>
      </c>
      <c r="R940" s="106">
        <v>0</v>
      </c>
      <c r="S940" s="107">
        <v>0</v>
      </c>
      <c r="T940" s="107">
        <v>0</v>
      </c>
      <c r="U940" s="106" t="s">
        <v>749</v>
      </c>
      <c r="V940" s="106" t="s">
        <v>7</v>
      </c>
      <c r="W940" s="106" t="s">
        <v>64</v>
      </c>
      <c r="X940" s="108"/>
      <c r="Y940" s="108">
        <v>0</v>
      </c>
      <c r="Z940" s="108">
        <v>-2217202.5644999999</v>
      </c>
      <c r="AA940" s="109" t="s">
        <v>4448</v>
      </c>
      <c r="AB940" s="109">
        <v>6180</v>
      </c>
      <c r="AC940" s="109" t="s">
        <v>4686</v>
      </c>
      <c r="AD940" s="109"/>
      <c r="AE940" s="110" t="s">
        <v>4704</v>
      </c>
      <c r="AF940" s="109"/>
      <c r="AG940" s="138">
        <v>37785</v>
      </c>
      <c r="AH940" s="138">
        <v>38054</v>
      </c>
      <c r="AI940" s="138">
        <v>38114</v>
      </c>
      <c r="AJ940" s="109">
        <v>5367716</v>
      </c>
      <c r="AK940" s="109"/>
      <c r="AL940" s="109"/>
      <c r="AM940" s="109"/>
      <c r="AN940" s="109"/>
      <c r="AO940" s="109"/>
      <c r="AP940" s="109"/>
      <c r="AQ940" s="109"/>
      <c r="AR940" s="109"/>
      <c r="AS940" s="109"/>
      <c r="AT940" s="109"/>
      <c r="AU940" s="109"/>
      <c r="AV940" s="109"/>
      <c r="AW940" s="109"/>
      <c r="AX940" s="109"/>
      <c r="AY940" s="109"/>
    </row>
    <row r="941" spans="1:51" ht="25.5" x14ac:dyDescent="0.25">
      <c r="A941" s="106">
        <v>1181</v>
      </c>
      <c r="B941" s="106" t="s">
        <v>1634</v>
      </c>
      <c r="C941" s="106" t="s">
        <v>279</v>
      </c>
      <c r="D941" s="106"/>
      <c r="E941" s="106" t="s">
        <v>540</v>
      </c>
      <c r="F941" s="106"/>
      <c r="G941" s="106"/>
      <c r="H941" s="106" t="s">
        <v>467</v>
      </c>
      <c r="I941" s="106" t="s">
        <v>3324</v>
      </c>
      <c r="J941" s="106" t="s">
        <v>3781</v>
      </c>
      <c r="K941" s="106"/>
      <c r="L941" s="106"/>
      <c r="M941" s="106">
        <v>22000</v>
      </c>
      <c r="N941" s="106" t="s">
        <v>3775</v>
      </c>
      <c r="O941" s="106">
        <v>2051.81</v>
      </c>
      <c r="P941" s="107">
        <v>885.5</v>
      </c>
      <c r="Q941" s="107">
        <v>1816877.76</v>
      </c>
      <c r="R941" s="106">
        <v>0</v>
      </c>
      <c r="S941" s="107">
        <v>0</v>
      </c>
      <c r="T941" s="107">
        <v>0</v>
      </c>
      <c r="U941" s="106" t="s">
        <v>749</v>
      </c>
      <c r="V941" s="106" t="s">
        <v>7</v>
      </c>
      <c r="W941" s="106" t="s">
        <v>64</v>
      </c>
      <c r="X941" s="108"/>
      <c r="Y941" s="108">
        <v>0</v>
      </c>
      <c r="Z941" s="108">
        <v>-1816877.7549999999</v>
      </c>
      <c r="AA941" s="109" t="s">
        <v>4503</v>
      </c>
      <c r="AB941" s="109">
        <v>6180</v>
      </c>
      <c r="AC941" s="109" t="s">
        <v>4686</v>
      </c>
      <c r="AD941" s="109"/>
      <c r="AE941" s="110" t="s">
        <v>4704</v>
      </c>
      <c r="AF941" s="109"/>
      <c r="AG941" s="138">
        <v>37785</v>
      </c>
      <c r="AH941" s="138">
        <v>38054</v>
      </c>
      <c r="AI941" s="138">
        <v>38114</v>
      </c>
      <c r="AJ941" s="109">
        <v>5367716</v>
      </c>
      <c r="AK941" s="109"/>
      <c r="AL941" s="109"/>
      <c r="AM941" s="109"/>
      <c r="AN941" s="109"/>
      <c r="AO941" s="109"/>
      <c r="AP941" s="109"/>
      <c r="AQ941" s="109"/>
      <c r="AR941" s="109"/>
      <c r="AS941" s="109"/>
      <c r="AT941" s="109"/>
      <c r="AU941" s="109"/>
      <c r="AV941" s="109"/>
      <c r="AW941" s="109"/>
      <c r="AX941" s="109"/>
      <c r="AY941" s="109"/>
    </row>
    <row r="942" spans="1:51" ht="25.5" x14ac:dyDescent="0.25">
      <c r="A942" s="106">
        <v>1182</v>
      </c>
      <c r="B942" s="106" t="s">
        <v>1635</v>
      </c>
      <c r="C942" s="106" t="s">
        <v>279</v>
      </c>
      <c r="D942" s="106"/>
      <c r="E942" s="106" t="s">
        <v>540</v>
      </c>
      <c r="F942" s="106"/>
      <c r="G942" s="106"/>
      <c r="H942" s="106" t="s">
        <v>467</v>
      </c>
      <c r="I942" s="106" t="s">
        <v>3324</v>
      </c>
      <c r="J942" s="106" t="s">
        <v>3774</v>
      </c>
      <c r="K942" s="106"/>
      <c r="L942" s="106"/>
      <c r="M942" s="106">
        <v>22000</v>
      </c>
      <c r="N942" s="106" t="s">
        <v>3775</v>
      </c>
      <c r="O942" s="106">
        <v>1361.6769999999999</v>
      </c>
      <c r="P942" s="107">
        <v>885.5</v>
      </c>
      <c r="Q942" s="107">
        <v>1205764.98</v>
      </c>
      <c r="R942" s="106">
        <v>0</v>
      </c>
      <c r="S942" s="107">
        <v>0</v>
      </c>
      <c r="T942" s="107">
        <v>0</v>
      </c>
      <c r="U942" s="106" t="s">
        <v>749</v>
      </c>
      <c r="V942" s="106" t="s">
        <v>7</v>
      </c>
      <c r="W942" s="106" t="s">
        <v>64</v>
      </c>
      <c r="X942" s="108"/>
      <c r="Y942" s="108">
        <v>0</v>
      </c>
      <c r="Z942" s="108">
        <v>-1205764.9834999999</v>
      </c>
      <c r="AA942" s="109" t="s">
        <v>4503</v>
      </c>
      <c r="AB942" s="109">
        <v>6180</v>
      </c>
      <c r="AC942" s="109" t="s">
        <v>4686</v>
      </c>
      <c r="AD942" s="109"/>
      <c r="AE942" s="110" t="s">
        <v>4704</v>
      </c>
      <c r="AF942" s="109"/>
      <c r="AG942" s="138">
        <v>37785</v>
      </c>
      <c r="AH942" s="138">
        <v>38054</v>
      </c>
      <c r="AI942" s="138">
        <v>38114</v>
      </c>
      <c r="AJ942" s="109">
        <v>5367716</v>
      </c>
      <c r="AK942" s="109"/>
      <c r="AL942" s="109"/>
      <c r="AM942" s="109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</row>
    <row r="943" spans="1:51" ht="25.5" x14ac:dyDescent="0.25">
      <c r="A943" s="106">
        <v>1183</v>
      </c>
      <c r="B943" s="106" t="s">
        <v>1636</v>
      </c>
      <c r="C943" s="106" t="s">
        <v>279</v>
      </c>
      <c r="D943" s="106"/>
      <c r="E943" s="106" t="s">
        <v>540</v>
      </c>
      <c r="F943" s="106"/>
      <c r="G943" s="106"/>
      <c r="H943" s="106" t="s">
        <v>467</v>
      </c>
      <c r="I943" s="106" t="s">
        <v>3324</v>
      </c>
      <c r="J943" s="106" t="s">
        <v>3774</v>
      </c>
      <c r="K943" s="106"/>
      <c r="L943" s="106"/>
      <c r="M943" s="106">
        <v>22000</v>
      </c>
      <c r="N943" s="106" t="s">
        <v>3775</v>
      </c>
      <c r="O943" s="106">
        <v>3830.3969999999999</v>
      </c>
      <c r="P943" s="107">
        <v>885.5</v>
      </c>
      <c r="Q943" s="107">
        <v>3391816.54</v>
      </c>
      <c r="R943" s="106">
        <v>0</v>
      </c>
      <c r="S943" s="107">
        <v>0</v>
      </c>
      <c r="T943" s="107">
        <v>0</v>
      </c>
      <c r="U943" s="106" t="s">
        <v>749</v>
      </c>
      <c r="V943" s="106" t="s">
        <v>7</v>
      </c>
      <c r="W943" s="106" t="s">
        <v>64</v>
      </c>
      <c r="X943" s="108"/>
      <c r="Y943" s="108">
        <v>0</v>
      </c>
      <c r="Z943" s="108">
        <v>-3391816.5435000001</v>
      </c>
      <c r="AA943" s="109" t="s">
        <v>4503</v>
      </c>
      <c r="AB943" s="109">
        <v>6180</v>
      </c>
      <c r="AC943" s="109" t="s">
        <v>4686</v>
      </c>
      <c r="AD943" s="109"/>
      <c r="AE943" s="110" t="s">
        <v>4704</v>
      </c>
      <c r="AF943" s="109"/>
      <c r="AG943" s="138">
        <v>37785</v>
      </c>
      <c r="AH943" s="138">
        <v>38054</v>
      </c>
      <c r="AI943" s="138">
        <v>38114</v>
      </c>
      <c r="AJ943" s="109">
        <v>5367716</v>
      </c>
      <c r="AK943" s="109"/>
      <c r="AL943" s="109"/>
      <c r="AM943" s="109"/>
      <c r="AN943" s="109"/>
      <c r="AO943" s="109"/>
      <c r="AP943" s="109"/>
      <c r="AQ943" s="109"/>
      <c r="AR943" s="109"/>
      <c r="AS943" s="109"/>
      <c r="AT943" s="109"/>
      <c r="AU943" s="109"/>
      <c r="AV943" s="109"/>
      <c r="AW943" s="109"/>
      <c r="AX943" s="109"/>
      <c r="AY943" s="109"/>
    </row>
    <row r="944" spans="1:51" ht="25.5" x14ac:dyDescent="0.25">
      <c r="A944" s="106">
        <v>1184</v>
      </c>
      <c r="B944" s="106" t="s">
        <v>1637</v>
      </c>
      <c r="C944" s="106" t="s">
        <v>279</v>
      </c>
      <c r="D944" s="106"/>
      <c r="E944" s="106" t="s">
        <v>540</v>
      </c>
      <c r="F944" s="106"/>
      <c r="G944" s="106"/>
      <c r="H944" s="106" t="s">
        <v>467</v>
      </c>
      <c r="I944" s="106" t="s">
        <v>3323</v>
      </c>
      <c r="J944" s="106" t="s">
        <v>3780</v>
      </c>
      <c r="K944" s="106"/>
      <c r="L944" s="106"/>
      <c r="M944" s="106">
        <v>22000</v>
      </c>
      <c r="N944" s="106" t="s">
        <v>3775</v>
      </c>
      <c r="O944" s="106">
        <v>1666.585</v>
      </c>
      <c r="P944" s="107">
        <v>885.5</v>
      </c>
      <c r="Q944" s="107">
        <v>1475761.02</v>
      </c>
      <c r="R944" s="106">
        <v>0</v>
      </c>
      <c r="S944" s="107">
        <v>0</v>
      </c>
      <c r="T944" s="107">
        <v>0</v>
      </c>
      <c r="U944" s="106" t="s">
        <v>749</v>
      </c>
      <c r="V944" s="106" t="s">
        <v>7</v>
      </c>
      <c r="W944" s="106" t="s">
        <v>64</v>
      </c>
      <c r="X944" s="108"/>
      <c r="Y944" s="108">
        <v>0</v>
      </c>
      <c r="Z944" s="108">
        <v>-1475761.0175000001</v>
      </c>
      <c r="AA944" s="109" t="s">
        <v>4503</v>
      </c>
      <c r="AB944" s="109">
        <v>6180</v>
      </c>
      <c r="AC944" s="109" t="s">
        <v>4686</v>
      </c>
      <c r="AD944" s="109"/>
      <c r="AE944" s="110" t="s">
        <v>4704</v>
      </c>
      <c r="AF944" s="109"/>
      <c r="AG944" s="138">
        <v>37785</v>
      </c>
      <c r="AH944" s="138">
        <v>38054</v>
      </c>
      <c r="AI944" s="138">
        <v>38114</v>
      </c>
      <c r="AJ944" s="109">
        <v>5367716</v>
      </c>
      <c r="AK944" s="109"/>
      <c r="AL944" s="109"/>
      <c r="AM944" s="109"/>
      <c r="AN944" s="109"/>
      <c r="AO944" s="109"/>
      <c r="AP944" s="109"/>
      <c r="AQ944" s="109"/>
      <c r="AR944" s="109"/>
      <c r="AS944" s="109"/>
      <c r="AT944" s="109"/>
      <c r="AU944" s="109"/>
      <c r="AV944" s="109"/>
      <c r="AW944" s="109"/>
      <c r="AX944" s="109"/>
      <c r="AY944" s="109"/>
    </row>
    <row r="945" spans="1:51" ht="25.5" x14ac:dyDescent="0.25">
      <c r="A945" s="106">
        <v>1185</v>
      </c>
      <c r="B945" s="106" t="s">
        <v>1638</v>
      </c>
      <c r="C945" s="106" t="s">
        <v>279</v>
      </c>
      <c r="D945" s="106"/>
      <c r="E945" s="106" t="s">
        <v>540</v>
      </c>
      <c r="F945" s="106"/>
      <c r="G945" s="106"/>
      <c r="H945" s="106" t="s">
        <v>467</v>
      </c>
      <c r="I945" s="106" t="s">
        <v>3324</v>
      </c>
      <c r="J945" s="106" t="s">
        <v>3776</v>
      </c>
      <c r="K945" s="106"/>
      <c r="L945" s="106"/>
      <c r="M945" s="106">
        <v>22000</v>
      </c>
      <c r="N945" s="106" t="s">
        <v>3775</v>
      </c>
      <c r="O945" s="106">
        <v>2318.0210000000002</v>
      </c>
      <c r="P945" s="107">
        <v>885.5</v>
      </c>
      <c r="Q945" s="107">
        <v>2052607.6</v>
      </c>
      <c r="R945" s="106">
        <v>0</v>
      </c>
      <c r="S945" s="107">
        <v>0</v>
      </c>
      <c r="T945" s="107">
        <v>0</v>
      </c>
      <c r="U945" s="106" t="s">
        <v>749</v>
      </c>
      <c r="V945" s="106" t="s">
        <v>7</v>
      </c>
      <c r="W945" s="106" t="s">
        <v>64</v>
      </c>
      <c r="X945" s="108"/>
      <c r="Y945" s="108">
        <v>0</v>
      </c>
      <c r="Z945" s="108">
        <v>-2052607.5955000001</v>
      </c>
      <c r="AA945" s="109" t="s">
        <v>4503</v>
      </c>
      <c r="AB945" s="109">
        <v>6180</v>
      </c>
      <c r="AC945" s="109" t="s">
        <v>4686</v>
      </c>
      <c r="AD945" s="109" t="s">
        <v>4473</v>
      </c>
      <c r="AE945" s="110" t="s">
        <v>4704</v>
      </c>
      <c r="AF945" s="109"/>
      <c r="AG945" s="138">
        <v>37785</v>
      </c>
      <c r="AH945" s="138">
        <v>38054</v>
      </c>
      <c r="AI945" s="138">
        <v>38114</v>
      </c>
      <c r="AJ945" s="109">
        <v>5367716</v>
      </c>
      <c r="AK945" s="109"/>
      <c r="AL945" s="109"/>
      <c r="AM945" s="109"/>
      <c r="AN945" s="109"/>
      <c r="AO945" s="109"/>
      <c r="AP945" s="109"/>
      <c r="AQ945" s="109"/>
      <c r="AR945" s="109"/>
      <c r="AS945" s="109"/>
      <c r="AT945" s="109"/>
      <c r="AU945" s="109"/>
      <c r="AV945" s="109"/>
      <c r="AW945" s="109"/>
      <c r="AX945" s="109"/>
      <c r="AY945" s="109"/>
    </row>
    <row r="946" spans="1:51" x14ac:dyDescent="0.25">
      <c r="A946" s="106">
        <v>1186</v>
      </c>
      <c r="B946" s="106" t="s">
        <v>1617</v>
      </c>
      <c r="C946" s="106" t="s">
        <v>279</v>
      </c>
      <c r="D946" s="106"/>
      <c r="E946" s="106" t="s">
        <v>540</v>
      </c>
      <c r="F946" s="106"/>
      <c r="G946" s="106"/>
      <c r="H946" s="106" t="s">
        <v>467</v>
      </c>
      <c r="I946" s="106"/>
      <c r="J946" s="106"/>
      <c r="K946" s="106"/>
      <c r="L946" s="106"/>
      <c r="M946" s="106">
        <v>22000</v>
      </c>
      <c r="N946" s="106" t="s">
        <v>3775</v>
      </c>
      <c r="O946" s="106">
        <v>68774.574999999997</v>
      </c>
      <c r="P946" s="107">
        <v>885.5</v>
      </c>
      <c r="Q946" s="107">
        <v>60899886.159999996</v>
      </c>
      <c r="R946" s="106">
        <v>0</v>
      </c>
      <c r="S946" s="107">
        <v>0</v>
      </c>
      <c r="T946" s="107">
        <v>0</v>
      </c>
      <c r="U946" s="106" t="s">
        <v>743</v>
      </c>
      <c r="V946" s="106" t="s">
        <v>7</v>
      </c>
      <c r="W946" s="106" t="s">
        <v>63</v>
      </c>
      <c r="X946" s="108"/>
      <c r="Y946" s="108">
        <v>0</v>
      </c>
      <c r="Z946" s="108"/>
      <c r="AA946" s="109" t="s">
        <v>4435</v>
      </c>
      <c r="AB946" s="109">
        <v>6180</v>
      </c>
      <c r="AC946" s="109"/>
      <c r="AD946" s="109"/>
      <c r="AE946" s="110" t="s">
        <v>4436</v>
      </c>
      <c r="AF946" s="109"/>
      <c r="AG946" s="138">
        <v>37785</v>
      </c>
      <c r="AH946" s="138">
        <v>38054</v>
      </c>
      <c r="AI946" s="138">
        <v>38114</v>
      </c>
      <c r="AJ946" s="109">
        <v>5367716</v>
      </c>
      <c r="AK946" s="109"/>
      <c r="AL946" s="109"/>
      <c r="AM946" s="109"/>
      <c r="AN946" s="109"/>
      <c r="AO946" s="109"/>
      <c r="AP946" s="109"/>
      <c r="AQ946" s="109"/>
      <c r="AR946" s="109"/>
      <c r="AS946" s="109"/>
      <c r="AT946" s="109"/>
      <c r="AU946" s="109"/>
      <c r="AV946" s="109"/>
      <c r="AW946" s="109"/>
      <c r="AX946" s="109"/>
      <c r="AY946" s="109"/>
    </row>
    <row r="947" spans="1:51" ht="25.5" x14ac:dyDescent="0.25">
      <c r="A947" s="106">
        <v>1187</v>
      </c>
      <c r="B947" s="106" t="s">
        <v>1639</v>
      </c>
      <c r="C947" s="106" t="s">
        <v>280</v>
      </c>
      <c r="D947" s="106"/>
      <c r="E947" s="106" t="s">
        <v>540</v>
      </c>
      <c r="F947" s="106"/>
      <c r="G947" s="106"/>
      <c r="H947" s="106" t="s">
        <v>465</v>
      </c>
      <c r="I947" s="106" t="s">
        <v>3324</v>
      </c>
      <c r="J947" s="106" t="s">
        <v>3524</v>
      </c>
      <c r="K947" s="106"/>
      <c r="L947" s="106"/>
      <c r="M947" s="106">
        <v>22000</v>
      </c>
      <c r="N947" s="106" t="s">
        <v>280</v>
      </c>
      <c r="O947" s="106">
        <v>1890.1590000000001</v>
      </c>
      <c r="P947" s="107">
        <v>635.79999999999995</v>
      </c>
      <c r="Q947" s="107">
        <v>1201763.0900000001</v>
      </c>
      <c r="R947" s="106">
        <v>0</v>
      </c>
      <c r="S947" s="107">
        <v>0</v>
      </c>
      <c r="T947" s="107">
        <v>0</v>
      </c>
      <c r="U947" s="106" t="s">
        <v>749</v>
      </c>
      <c r="V947" s="106" t="s">
        <v>7</v>
      </c>
      <c r="W947" s="106" t="s">
        <v>64</v>
      </c>
      <c r="X947" s="108"/>
      <c r="Y947" s="108">
        <v>0</v>
      </c>
      <c r="Z947" s="108">
        <v>-1201763.0922000001</v>
      </c>
      <c r="AA947" s="109" t="s">
        <v>4503</v>
      </c>
      <c r="AB947" s="109">
        <v>2124</v>
      </c>
      <c r="AC947" s="109" t="s">
        <v>4686</v>
      </c>
      <c r="AD947" s="109"/>
      <c r="AE947" s="110" t="s">
        <v>510</v>
      </c>
      <c r="AF947" s="109"/>
      <c r="AG947" s="138">
        <v>37435</v>
      </c>
      <c r="AH947" s="138">
        <v>38069</v>
      </c>
      <c r="AI947" s="138">
        <v>38135</v>
      </c>
      <c r="AJ947" s="109">
        <v>5370772</v>
      </c>
      <c r="AK947" s="109"/>
      <c r="AL947" s="109"/>
      <c r="AM947" s="109"/>
      <c r="AN947" s="109"/>
      <c r="AO947" s="109"/>
      <c r="AP947" s="109"/>
      <c r="AQ947" s="109"/>
      <c r="AR947" s="109"/>
      <c r="AS947" s="109"/>
      <c r="AT947" s="109"/>
      <c r="AU947" s="109"/>
      <c r="AV947" s="109"/>
      <c r="AW947" s="109"/>
      <c r="AX947" s="109"/>
      <c r="AY947" s="109"/>
    </row>
    <row r="948" spans="1:51" ht="25.5" x14ac:dyDescent="0.25">
      <c r="A948" s="106">
        <v>1188</v>
      </c>
      <c r="B948" s="106" t="s">
        <v>1640</v>
      </c>
      <c r="C948" s="106" t="s">
        <v>280</v>
      </c>
      <c r="D948" s="106"/>
      <c r="E948" s="106" t="s">
        <v>540</v>
      </c>
      <c r="F948" s="106"/>
      <c r="G948" s="106"/>
      <c r="H948" s="106" t="s">
        <v>465</v>
      </c>
      <c r="I948" s="106" t="s">
        <v>3324</v>
      </c>
      <c r="J948" s="106" t="s">
        <v>3524</v>
      </c>
      <c r="K948" s="106"/>
      <c r="L948" s="106"/>
      <c r="M948" s="106">
        <v>22000</v>
      </c>
      <c r="N948" s="106" t="s">
        <v>280</v>
      </c>
      <c r="O948" s="106">
        <v>142.82400000000001</v>
      </c>
      <c r="P948" s="107">
        <v>635.79999999999995</v>
      </c>
      <c r="Q948" s="107">
        <v>90807.5</v>
      </c>
      <c r="R948" s="106">
        <v>0</v>
      </c>
      <c r="S948" s="107">
        <v>0</v>
      </c>
      <c r="T948" s="107">
        <v>0</v>
      </c>
      <c r="U948" s="106" t="s">
        <v>749</v>
      </c>
      <c r="V948" s="106" t="s">
        <v>7</v>
      </c>
      <c r="W948" s="106" t="s">
        <v>64</v>
      </c>
      <c r="X948" s="108"/>
      <c r="Y948" s="108">
        <v>0</v>
      </c>
      <c r="Z948" s="108">
        <v>-90807.499200000006</v>
      </c>
      <c r="AA948" s="109" t="s">
        <v>4503</v>
      </c>
      <c r="AB948" s="109">
        <v>2124</v>
      </c>
      <c r="AC948" s="109" t="s">
        <v>4686</v>
      </c>
      <c r="AD948" s="109"/>
      <c r="AE948" s="110" t="s">
        <v>510</v>
      </c>
      <c r="AF948" s="109"/>
      <c r="AG948" s="138">
        <v>37435</v>
      </c>
      <c r="AH948" s="138">
        <v>38069</v>
      </c>
      <c r="AI948" s="138">
        <v>38135</v>
      </c>
      <c r="AJ948" s="109">
        <v>5370772</v>
      </c>
      <c r="AK948" s="109"/>
      <c r="AL948" s="109"/>
      <c r="AM948" s="109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</row>
    <row r="949" spans="1:51" ht="25.5" x14ac:dyDescent="0.25">
      <c r="A949" s="106">
        <v>1189</v>
      </c>
      <c r="B949" s="106" t="s">
        <v>1641</v>
      </c>
      <c r="C949" s="106" t="s">
        <v>280</v>
      </c>
      <c r="D949" s="106"/>
      <c r="E949" s="106" t="s">
        <v>540</v>
      </c>
      <c r="F949" s="106"/>
      <c r="G949" s="106"/>
      <c r="H949" s="106" t="s">
        <v>465</v>
      </c>
      <c r="I949" s="106" t="s">
        <v>3324</v>
      </c>
      <c r="J949" s="106" t="s">
        <v>3524</v>
      </c>
      <c r="K949" s="106"/>
      <c r="L949" s="106"/>
      <c r="M949" s="106">
        <v>22000</v>
      </c>
      <c r="N949" s="106" t="s">
        <v>280</v>
      </c>
      <c r="O949" s="106">
        <v>228.857</v>
      </c>
      <c r="P949" s="107">
        <v>635.79999999999995</v>
      </c>
      <c r="Q949" s="107">
        <v>145507.28</v>
      </c>
      <c r="R949" s="106">
        <v>0</v>
      </c>
      <c r="S949" s="107">
        <v>0</v>
      </c>
      <c r="T949" s="107">
        <v>0</v>
      </c>
      <c r="U949" s="106" t="s">
        <v>749</v>
      </c>
      <c r="V949" s="106" t="s">
        <v>7</v>
      </c>
      <c r="W949" s="106" t="s">
        <v>64</v>
      </c>
      <c r="X949" s="108"/>
      <c r="Y949" s="108">
        <v>0</v>
      </c>
      <c r="Z949" s="108">
        <v>-145507.2806</v>
      </c>
      <c r="AA949" s="109" t="s">
        <v>4503</v>
      </c>
      <c r="AB949" s="109">
        <v>2124</v>
      </c>
      <c r="AC949" s="109" t="s">
        <v>4686</v>
      </c>
      <c r="AD949" s="109"/>
      <c r="AE949" s="110" t="s">
        <v>510</v>
      </c>
      <c r="AF949" s="109"/>
      <c r="AG949" s="138">
        <v>37435</v>
      </c>
      <c r="AH949" s="138">
        <v>38069</v>
      </c>
      <c r="AI949" s="138">
        <v>38135</v>
      </c>
      <c r="AJ949" s="109">
        <v>5370772</v>
      </c>
      <c r="AK949" s="109"/>
      <c r="AL949" s="109"/>
      <c r="AM949" s="109"/>
      <c r="AN949" s="109"/>
      <c r="AO949" s="109"/>
      <c r="AP949" s="109"/>
      <c r="AQ949" s="109"/>
      <c r="AR949" s="109"/>
      <c r="AS949" s="109"/>
      <c r="AT949" s="109"/>
      <c r="AU949" s="109"/>
      <c r="AV949" s="109"/>
      <c r="AW949" s="109"/>
      <c r="AX949" s="109"/>
      <c r="AY949" s="109"/>
    </row>
    <row r="950" spans="1:51" ht="25.5" x14ac:dyDescent="0.25">
      <c r="A950" s="106">
        <v>1190</v>
      </c>
      <c r="B950" s="106" t="s">
        <v>1642</v>
      </c>
      <c r="C950" s="106" t="s">
        <v>280</v>
      </c>
      <c r="D950" s="106"/>
      <c r="E950" s="106" t="s">
        <v>540</v>
      </c>
      <c r="F950" s="106"/>
      <c r="G950" s="106"/>
      <c r="H950" s="106" t="s">
        <v>465</v>
      </c>
      <c r="I950" s="106" t="s">
        <v>3324</v>
      </c>
      <c r="J950" s="106" t="s">
        <v>3782</v>
      </c>
      <c r="K950" s="106"/>
      <c r="L950" s="106"/>
      <c r="M950" s="106">
        <v>22000</v>
      </c>
      <c r="N950" s="106" t="s">
        <v>280</v>
      </c>
      <c r="O950" s="106">
        <v>2289.5590000000002</v>
      </c>
      <c r="P950" s="107">
        <v>635.79999999999995</v>
      </c>
      <c r="Q950" s="107">
        <v>1455701.61</v>
      </c>
      <c r="R950" s="106">
        <v>0</v>
      </c>
      <c r="S950" s="107">
        <v>0</v>
      </c>
      <c r="T950" s="107">
        <v>0</v>
      </c>
      <c r="U950" s="106" t="s">
        <v>749</v>
      </c>
      <c r="V950" s="106" t="s">
        <v>7</v>
      </c>
      <c r="W950" s="106" t="s">
        <v>64</v>
      </c>
      <c r="X950" s="108"/>
      <c r="Y950" s="108">
        <v>0</v>
      </c>
      <c r="Z950" s="108">
        <v>-1455701.6122000001</v>
      </c>
      <c r="AA950" s="109" t="s">
        <v>4503</v>
      </c>
      <c r="AB950" s="109">
        <v>2124</v>
      </c>
      <c r="AC950" s="109" t="s">
        <v>4686</v>
      </c>
      <c r="AD950" s="109"/>
      <c r="AE950" s="110" t="s">
        <v>510</v>
      </c>
      <c r="AF950" s="109"/>
      <c r="AG950" s="138">
        <v>37435</v>
      </c>
      <c r="AH950" s="138">
        <v>38069</v>
      </c>
      <c r="AI950" s="138">
        <v>38135</v>
      </c>
      <c r="AJ950" s="109">
        <v>5370772</v>
      </c>
      <c r="AK950" s="109"/>
      <c r="AL950" s="109"/>
      <c r="AM950" s="109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</row>
    <row r="951" spans="1:51" ht="25.5" x14ac:dyDescent="0.25">
      <c r="A951" s="106">
        <v>1191</v>
      </c>
      <c r="B951" s="106" t="s">
        <v>1643</v>
      </c>
      <c r="C951" s="106" t="s">
        <v>280</v>
      </c>
      <c r="D951" s="106"/>
      <c r="E951" s="106" t="s">
        <v>540</v>
      </c>
      <c r="F951" s="106"/>
      <c r="G951" s="106"/>
      <c r="H951" s="106" t="s">
        <v>465</v>
      </c>
      <c r="I951" s="106" t="s">
        <v>3323</v>
      </c>
      <c r="J951" s="106" t="s">
        <v>3783</v>
      </c>
      <c r="K951" s="106"/>
      <c r="L951" s="106"/>
      <c r="M951" s="106">
        <v>22000</v>
      </c>
      <c r="N951" s="106" t="s">
        <v>280</v>
      </c>
      <c r="O951" s="106">
        <v>2542.1750000000002</v>
      </c>
      <c r="P951" s="107">
        <v>635.79999999999995</v>
      </c>
      <c r="Q951" s="107">
        <v>1616314.87</v>
      </c>
      <c r="R951" s="106">
        <v>0</v>
      </c>
      <c r="S951" s="107">
        <v>0</v>
      </c>
      <c r="T951" s="107">
        <v>0</v>
      </c>
      <c r="U951" s="106" t="s">
        <v>749</v>
      </c>
      <c r="V951" s="106" t="s">
        <v>7</v>
      </c>
      <c r="W951" s="106" t="s">
        <v>64</v>
      </c>
      <c r="X951" s="108"/>
      <c r="Y951" s="108">
        <v>0</v>
      </c>
      <c r="Z951" s="108">
        <v>-1616314.865</v>
      </c>
      <c r="AA951" s="109" t="s">
        <v>4503</v>
      </c>
      <c r="AB951" s="109">
        <v>2124</v>
      </c>
      <c r="AC951" s="109" t="s">
        <v>4686</v>
      </c>
      <c r="AD951" s="109"/>
      <c r="AE951" s="110" t="s">
        <v>510</v>
      </c>
      <c r="AF951" s="109"/>
      <c r="AG951" s="138">
        <v>37435</v>
      </c>
      <c r="AH951" s="138">
        <v>38069</v>
      </c>
      <c r="AI951" s="138">
        <v>38135</v>
      </c>
      <c r="AJ951" s="109">
        <v>5370772</v>
      </c>
      <c r="AK951" s="109"/>
      <c r="AL951" s="109"/>
      <c r="AM951" s="109"/>
      <c r="AN951" s="109"/>
      <c r="AO951" s="109"/>
      <c r="AP951" s="109"/>
      <c r="AQ951" s="109"/>
      <c r="AR951" s="109"/>
      <c r="AS951" s="109"/>
      <c r="AT951" s="109"/>
      <c r="AU951" s="109"/>
      <c r="AV951" s="109"/>
      <c r="AW951" s="109"/>
      <c r="AX951" s="109"/>
      <c r="AY951" s="109"/>
    </row>
    <row r="952" spans="1:51" ht="25.5" x14ac:dyDescent="0.25">
      <c r="A952" s="106">
        <v>1192</v>
      </c>
      <c r="B952" s="106" t="s">
        <v>1644</v>
      </c>
      <c r="C952" s="106" t="s">
        <v>280</v>
      </c>
      <c r="D952" s="106"/>
      <c r="E952" s="106" t="s">
        <v>540</v>
      </c>
      <c r="F952" s="106"/>
      <c r="G952" s="106"/>
      <c r="H952" s="106" t="s">
        <v>465</v>
      </c>
      <c r="I952" s="106" t="s">
        <v>3323</v>
      </c>
      <c r="J952" s="106" t="s">
        <v>3784</v>
      </c>
      <c r="K952" s="106"/>
      <c r="L952" s="106"/>
      <c r="M952" s="106">
        <v>22000</v>
      </c>
      <c r="N952" s="106" t="s">
        <v>280</v>
      </c>
      <c r="O952" s="106">
        <v>3202.76</v>
      </c>
      <c r="P952" s="107">
        <v>635.79999999999995</v>
      </c>
      <c r="Q952" s="107">
        <v>2036314.81</v>
      </c>
      <c r="R952" s="106">
        <v>0</v>
      </c>
      <c r="S952" s="107">
        <v>0</v>
      </c>
      <c r="T952" s="107">
        <v>0</v>
      </c>
      <c r="U952" s="106" t="s">
        <v>749</v>
      </c>
      <c r="V952" s="106" t="s">
        <v>7</v>
      </c>
      <c r="W952" s="106" t="s">
        <v>64</v>
      </c>
      <c r="X952" s="108"/>
      <c r="Y952" s="108">
        <v>0</v>
      </c>
      <c r="Z952" s="108">
        <v>-2036314.808</v>
      </c>
      <c r="AA952" s="109" t="s">
        <v>4448</v>
      </c>
      <c r="AB952" s="109">
        <v>2124</v>
      </c>
      <c r="AC952" s="109" t="s">
        <v>4686</v>
      </c>
      <c r="AD952" s="109"/>
      <c r="AE952" s="110" t="s">
        <v>510</v>
      </c>
      <c r="AF952" s="109"/>
      <c r="AG952" s="138">
        <v>37435</v>
      </c>
      <c r="AH952" s="138">
        <v>38069</v>
      </c>
      <c r="AI952" s="138">
        <v>38135</v>
      </c>
      <c r="AJ952" s="109">
        <v>5370772</v>
      </c>
      <c r="AK952" s="109"/>
      <c r="AL952" s="109"/>
      <c r="AM952" s="109"/>
      <c r="AN952" s="109"/>
      <c r="AO952" s="109"/>
      <c r="AP952" s="109"/>
      <c r="AQ952" s="109"/>
      <c r="AR952" s="109"/>
      <c r="AS952" s="109"/>
      <c r="AT952" s="109"/>
      <c r="AU952" s="109"/>
      <c r="AV952" s="109"/>
      <c r="AW952" s="109"/>
      <c r="AX952" s="109"/>
      <c r="AY952" s="109"/>
    </row>
    <row r="953" spans="1:51" x14ac:dyDescent="0.25">
      <c r="A953" s="106">
        <v>1193</v>
      </c>
      <c r="B953" s="106" t="s">
        <v>1645</v>
      </c>
      <c r="C953" s="106" t="s">
        <v>280</v>
      </c>
      <c r="D953" s="106"/>
      <c r="E953" s="106" t="s">
        <v>540</v>
      </c>
      <c r="F953" s="106"/>
      <c r="G953" s="106"/>
      <c r="H953" s="106" t="s">
        <v>465</v>
      </c>
      <c r="I953" s="106" t="s">
        <v>3323</v>
      </c>
      <c r="J953" s="106" t="s">
        <v>3783</v>
      </c>
      <c r="K953" s="106"/>
      <c r="L953" s="106"/>
      <c r="M953" s="106">
        <v>22000</v>
      </c>
      <c r="N953" s="106" t="s">
        <v>280</v>
      </c>
      <c r="O953" s="106">
        <v>4110.6750000000002</v>
      </c>
      <c r="P953" s="107">
        <v>635.79999999999995</v>
      </c>
      <c r="Q953" s="107">
        <v>2613567.17</v>
      </c>
      <c r="R953" s="106">
        <v>0</v>
      </c>
      <c r="S953" s="107">
        <v>0</v>
      </c>
      <c r="T953" s="107">
        <v>0</v>
      </c>
      <c r="U953" s="106" t="s">
        <v>784</v>
      </c>
      <c r="V953" s="106" t="s">
        <v>7</v>
      </c>
      <c r="W953" s="106" t="s">
        <v>66</v>
      </c>
      <c r="X953" s="108">
        <v>1854</v>
      </c>
      <c r="Y953" s="108">
        <v>7621191.4500000002</v>
      </c>
      <c r="Z953" s="108">
        <v>5007624.2850000001</v>
      </c>
      <c r="AA953" s="109"/>
      <c r="AB953" s="109">
        <v>2135</v>
      </c>
      <c r="AC953" s="109"/>
      <c r="AD953" s="109"/>
      <c r="AE953" s="110" t="s">
        <v>4440</v>
      </c>
      <c r="AF953" s="109"/>
      <c r="AG953" s="138">
        <v>37435</v>
      </c>
      <c r="AH953" s="138">
        <v>38069</v>
      </c>
      <c r="AI953" s="138">
        <v>38135</v>
      </c>
      <c r="AJ953" s="109">
        <v>5370772</v>
      </c>
      <c r="AK953" s="109"/>
      <c r="AL953" s="109"/>
      <c r="AM953" s="109"/>
      <c r="AN953" s="109"/>
      <c r="AO953" s="109"/>
      <c r="AP953" s="109"/>
      <c r="AQ953" s="109"/>
      <c r="AR953" s="109"/>
      <c r="AS953" s="109"/>
      <c r="AT953" s="109"/>
      <c r="AU953" s="109"/>
      <c r="AV953" s="109"/>
      <c r="AW953" s="109"/>
      <c r="AX953" s="109"/>
      <c r="AY953" s="109"/>
    </row>
    <row r="954" spans="1:51" x14ac:dyDescent="0.25">
      <c r="A954" s="106">
        <v>1194</v>
      </c>
      <c r="B954" s="106" t="s">
        <v>1646</v>
      </c>
      <c r="C954" s="106" t="s">
        <v>280</v>
      </c>
      <c r="D954" s="106"/>
      <c r="E954" s="106" t="s">
        <v>540</v>
      </c>
      <c r="F954" s="106"/>
      <c r="G954" s="106"/>
      <c r="H954" s="106" t="s">
        <v>465</v>
      </c>
      <c r="I954" s="106" t="s">
        <v>3323</v>
      </c>
      <c r="J954" s="106" t="s">
        <v>3784</v>
      </c>
      <c r="K954" s="106"/>
      <c r="L954" s="106"/>
      <c r="M954" s="106">
        <v>22000</v>
      </c>
      <c r="N954" s="106" t="s">
        <v>280</v>
      </c>
      <c r="O954" s="106">
        <v>1760</v>
      </c>
      <c r="P954" s="107">
        <v>635.79999999999995</v>
      </c>
      <c r="Q954" s="107">
        <v>1119008</v>
      </c>
      <c r="R954" s="106">
        <v>0</v>
      </c>
      <c r="S954" s="107">
        <v>0</v>
      </c>
      <c r="T954" s="107">
        <v>0</v>
      </c>
      <c r="U954" s="106" t="s">
        <v>784</v>
      </c>
      <c r="V954" s="106" t="s">
        <v>7</v>
      </c>
      <c r="W954" s="106" t="s">
        <v>66</v>
      </c>
      <c r="X954" s="108">
        <v>1854</v>
      </c>
      <c r="Y954" s="108">
        <v>3263040</v>
      </c>
      <c r="Z954" s="108">
        <v>2144032</v>
      </c>
      <c r="AA954" s="109"/>
      <c r="AB954" s="109">
        <v>2135</v>
      </c>
      <c r="AC954" s="109"/>
      <c r="AD954" s="109"/>
      <c r="AE954" s="110" t="s">
        <v>4440</v>
      </c>
      <c r="AF954" s="109"/>
      <c r="AG954" s="138">
        <v>37435</v>
      </c>
      <c r="AH954" s="138">
        <v>38069</v>
      </c>
      <c r="AI954" s="138">
        <v>38135</v>
      </c>
      <c r="AJ954" s="109">
        <v>5370772</v>
      </c>
      <c r="AK954" s="109"/>
      <c r="AL954" s="109"/>
      <c r="AM954" s="109"/>
      <c r="AN954" s="109"/>
      <c r="AO954" s="109"/>
      <c r="AP954" s="109"/>
      <c r="AQ954" s="109"/>
      <c r="AR954" s="109"/>
      <c r="AS954" s="109"/>
      <c r="AT954" s="109"/>
      <c r="AU954" s="109"/>
      <c r="AV954" s="109"/>
      <c r="AW954" s="109"/>
      <c r="AX954" s="109"/>
      <c r="AY954" s="109"/>
    </row>
    <row r="955" spans="1:51" x14ac:dyDescent="0.25">
      <c r="A955" s="106">
        <v>1195</v>
      </c>
      <c r="B955" s="106" t="s">
        <v>1647</v>
      </c>
      <c r="C955" s="106" t="s">
        <v>280</v>
      </c>
      <c r="D955" s="106"/>
      <c r="E955" s="106" t="s">
        <v>540</v>
      </c>
      <c r="F955" s="106"/>
      <c r="G955" s="106"/>
      <c r="H955" s="106" t="s">
        <v>465</v>
      </c>
      <c r="I955" s="106" t="s">
        <v>3323</v>
      </c>
      <c r="J955" s="106" t="s">
        <v>3663</v>
      </c>
      <c r="K955" s="106"/>
      <c r="L955" s="106"/>
      <c r="M955" s="106">
        <v>22000</v>
      </c>
      <c r="N955" s="106" t="s">
        <v>280</v>
      </c>
      <c r="O955" s="106">
        <v>14583.094999999999</v>
      </c>
      <c r="P955" s="107">
        <v>635.79999999999995</v>
      </c>
      <c r="Q955" s="107">
        <v>9271931.8000000007</v>
      </c>
      <c r="R955" s="106">
        <v>0</v>
      </c>
      <c r="S955" s="107">
        <v>0</v>
      </c>
      <c r="T955" s="107">
        <v>5784143.0700000003</v>
      </c>
      <c r="U955" s="106" t="s">
        <v>739</v>
      </c>
      <c r="V955" s="106" t="s">
        <v>7</v>
      </c>
      <c r="W955" s="106" t="s">
        <v>61</v>
      </c>
      <c r="X955" s="108">
        <v>1854</v>
      </c>
      <c r="Y955" s="108">
        <v>27037058.129999999</v>
      </c>
      <c r="Z955" s="108">
        <v>17765126.329</v>
      </c>
      <c r="AA955" s="109"/>
      <c r="AB955" s="109">
        <v>2135</v>
      </c>
      <c r="AC955" s="109"/>
      <c r="AD955" s="109"/>
      <c r="AE955" s="110" t="s">
        <v>507</v>
      </c>
      <c r="AF955" s="109"/>
      <c r="AG955" s="138">
        <v>37435</v>
      </c>
      <c r="AH955" s="138">
        <v>38069</v>
      </c>
      <c r="AI955" s="138">
        <v>38135</v>
      </c>
      <c r="AJ955" s="109">
        <v>5370772</v>
      </c>
      <c r="AK955" s="109"/>
      <c r="AL955" s="109"/>
      <c r="AM955" s="109"/>
      <c r="AN955" s="109"/>
      <c r="AO955" s="109"/>
      <c r="AP955" s="109"/>
      <c r="AQ955" s="109"/>
      <c r="AR955" s="109"/>
      <c r="AS955" s="109"/>
      <c r="AT955" s="109"/>
      <c r="AU955" s="109"/>
      <c r="AV955" s="109"/>
      <c r="AW955" s="109"/>
      <c r="AX955" s="109"/>
      <c r="AY955" s="109"/>
    </row>
    <row r="956" spans="1:51" x14ac:dyDescent="0.25">
      <c r="A956" s="106">
        <v>1196</v>
      </c>
      <c r="B956" s="106" t="s">
        <v>1648</v>
      </c>
      <c r="C956" s="106" t="s">
        <v>280</v>
      </c>
      <c r="D956" s="106"/>
      <c r="E956" s="106" t="s">
        <v>540</v>
      </c>
      <c r="F956" s="106"/>
      <c r="G956" s="106"/>
      <c r="H956" s="106" t="s">
        <v>465</v>
      </c>
      <c r="I956" s="106" t="s">
        <v>3324</v>
      </c>
      <c r="J956" s="106" t="s">
        <v>3524</v>
      </c>
      <c r="K956" s="106"/>
      <c r="L956" s="106"/>
      <c r="M956" s="106">
        <v>22000</v>
      </c>
      <c r="N956" s="106" t="s">
        <v>280</v>
      </c>
      <c r="O956" s="106">
        <v>619.13400000000001</v>
      </c>
      <c r="P956" s="107">
        <v>635.79999999999995</v>
      </c>
      <c r="Q956" s="107">
        <v>393645.4</v>
      </c>
      <c r="R956" s="106">
        <v>0</v>
      </c>
      <c r="S956" s="107">
        <v>0</v>
      </c>
      <c r="T956" s="107">
        <v>0</v>
      </c>
      <c r="U956" s="106" t="s">
        <v>797</v>
      </c>
      <c r="V956" s="106" t="s">
        <v>7</v>
      </c>
      <c r="W956" s="106" t="s">
        <v>67</v>
      </c>
      <c r="X956" s="108">
        <v>1854</v>
      </c>
      <c r="Y956" s="108">
        <v>1147874.436</v>
      </c>
      <c r="Z956" s="108">
        <v>754229.03879999998</v>
      </c>
      <c r="AA956" s="109"/>
      <c r="AB956" s="109">
        <v>2135</v>
      </c>
      <c r="AC956" s="109"/>
      <c r="AD956" s="109"/>
      <c r="AE956" s="110" t="s">
        <v>516</v>
      </c>
      <c r="AF956" s="109"/>
      <c r="AG956" s="138">
        <v>37435</v>
      </c>
      <c r="AH956" s="138">
        <v>38069</v>
      </c>
      <c r="AI956" s="138">
        <v>38135</v>
      </c>
      <c r="AJ956" s="109">
        <v>5370772</v>
      </c>
      <c r="AK956" s="109"/>
      <c r="AL956" s="109"/>
      <c r="AM956" s="109"/>
      <c r="AN956" s="109"/>
      <c r="AO956" s="109"/>
      <c r="AP956" s="109"/>
      <c r="AQ956" s="109"/>
      <c r="AR956" s="109"/>
      <c r="AS956" s="109"/>
      <c r="AT956" s="109"/>
      <c r="AU956" s="109"/>
      <c r="AV956" s="109"/>
      <c r="AW956" s="109"/>
      <c r="AX956" s="109"/>
      <c r="AY956" s="109"/>
    </row>
    <row r="957" spans="1:51" ht="25.5" x14ac:dyDescent="0.25">
      <c r="A957" s="106">
        <v>1197</v>
      </c>
      <c r="B957" s="106" t="s">
        <v>1649</v>
      </c>
      <c r="C957" s="106" t="s">
        <v>280</v>
      </c>
      <c r="D957" s="106"/>
      <c r="E957" s="106" t="s">
        <v>540</v>
      </c>
      <c r="F957" s="106" t="s">
        <v>666</v>
      </c>
      <c r="G957" s="106" t="s">
        <v>725</v>
      </c>
      <c r="H957" s="106" t="s">
        <v>465</v>
      </c>
      <c r="I957" s="106" t="s">
        <v>3324</v>
      </c>
      <c r="J957" s="106" t="s">
        <v>3524</v>
      </c>
      <c r="K957" s="106"/>
      <c r="L957" s="106"/>
      <c r="M957" s="106">
        <v>22000</v>
      </c>
      <c r="N957" s="106" t="s">
        <v>280</v>
      </c>
      <c r="O957" s="106">
        <v>448.23700000000002</v>
      </c>
      <c r="P957" s="107">
        <v>635.79999999999995</v>
      </c>
      <c r="Q957" s="107">
        <v>284989.08</v>
      </c>
      <c r="R957" s="106">
        <v>0</v>
      </c>
      <c r="S957" s="107">
        <v>0</v>
      </c>
      <c r="T957" s="107">
        <v>0</v>
      </c>
      <c r="U957" s="106" t="s">
        <v>797</v>
      </c>
      <c r="V957" s="106" t="s">
        <v>7</v>
      </c>
      <c r="W957" s="106" t="s">
        <v>67</v>
      </c>
      <c r="X957" s="108">
        <v>1854</v>
      </c>
      <c r="Y957" s="108">
        <v>831031.39800000004</v>
      </c>
      <c r="Z957" s="108">
        <v>546042.3134000001</v>
      </c>
      <c r="AA957" s="109"/>
      <c r="AB957" s="109">
        <v>2135</v>
      </c>
      <c r="AC957" s="109"/>
      <c r="AD957" s="109"/>
      <c r="AE957" s="110" t="s">
        <v>516</v>
      </c>
      <c r="AF957" s="109"/>
      <c r="AG957" s="138">
        <v>37435</v>
      </c>
      <c r="AH957" s="138">
        <v>38069</v>
      </c>
      <c r="AI957" s="138">
        <v>38135</v>
      </c>
      <c r="AJ957" s="109">
        <v>5370772</v>
      </c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</row>
    <row r="958" spans="1:51" x14ac:dyDescent="0.25">
      <c r="A958" s="106">
        <v>1198</v>
      </c>
      <c r="B958" s="106" t="s">
        <v>1650</v>
      </c>
      <c r="C958" s="106" t="s">
        <v>280</v>
      </c>
      <c r="D958" s="106"/>
      <c r="E958" s="106" t="s">
        <v>540</v>
      </c>
      <c r="F958" s="106"/>
      <c r="G958" s="106"/>
      <c r="H958" s="106" t="s">
        <v>465</v>
      </c>
      <c r="I958" s="106" t="s">
        <v>3324</v>
      </c>
      <c r="J958" s="106" t="s">
        <v>3524</v>
      </c>
      <c r="K958" s="106"/>
      <c r="L958" s="106"/>
      <c r="M958" s="106">
        <v>22000</v>
      </c>
      <c r="N958" s="106" t="s">
        <v>280</v>
      </c>
      <c r="O958" s="106">
        <v>799.63</v>
      </c>
      <c r="P958" s="107">
        <v>635.79999999999995</v>
      </c>
      <c r="Q958" s="107">
        <v>508404.75</v>
      </c>
      <c r="R958" s="106">
        <v>0</v>
      </c>
      <c r="S958" s="107">
        <v>0</v>
      </c>
      <c r="T958" s="107">
        <v>0</v>
      </c>
      <c r="U958" s="106" t="s">
        <v>797</v>
      </c>
      <c r="V958" s="106" t="s">
        <v>7</v>
      </c>
      <c r="W958" s="106" t="s">
        <v>67</v>
      </c>
      <c r="X958" s="108">
        <v>1854</v>
      </c>
      <c r="Y958" s="108">
        <v>1482514.02</v>
      </c>
      <c r="Z958" s="108">
        <v>974109.26600000006</v>
      </c>
      <c r="AA958" s="109"/>
      <c r="AB958" s="109">
        <v>2135</v>
      </c>
      <c r="AC958" s="109"/>
      <c r="AD958" s="109"/>
      <c r="AE958" s="110" t="s">
        <v>516</v>
      </c>
      <c r="AF958" s="109"/>
      <c r="AG958" s="138">
        <v>37435</v>
      </c>
      <c r="AH958" s="138">
        <v>38069</v>
      </c>
      <c r="AI958" s="138">
        <v>38135</v>
      </c>
      <c r="AJ958" s="109">
        <v>5370772</v>
      </c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</row>
    <row r="959" spans="1:51" x14ac:dyDescent="0.25">
      <c r="A959" s="106">
        <v>1199</v>
      </c>
      <c r="B959" s="106" t="s">
        <v>1651</v>
      </c>
      <c r="C959" s="106" t="s">
        <v>280</v>
      </c>
      <c r="D959" s="106"/>
      <c r="E959" s="106" t="s">
        <v>540</v>
      </c>
      <c r="F959" s="106"/>
      <c r="G959" s="106"/>
      <c r="H959" s="106" t="s">
        <v>465</v>
      </c>
      <c r="I959" s="106" t="s">
        <v>3324</v>
      </c>
      <c r="J959" s="106" t="s">
        <v>3524</v>
      </c>
      <c r="K959" s="106"/>
      <c r="L959" s="106"/>
      <c r="M959" s="106">
        <v>22000</v>
      </c>
      <c r="N959" s="106" t="s">
        <v>280</v>
      </c>
      <c r="O959" s="106">
        <v>456.25599999999997</v>
      </c>
      <c r="P959" s="107">
        <v>635.79999999999995</v>
      </c>
      <c r="Q959" s="107">
        <v>290087.56</v>
      </c>
      <c r="R959" s="106">
        <v>0</v>
      </c>
      <c r="S959" s="107">
        <v>0</v>
      </c>
      <c r="T959" s="107">
        <v>0</v>
      </c>
      <c r="U959" s="106" t="s">
        <v>797</v>
      </c>
      <c r="V959" s="106" t="s">
        <v>7</v>
      </c>
      <c r="W959" s="106" t="s">
        <v>67</v>
      </c>
      <c r="X959" s="108">
        <v>1854</v>
      </c>
      <c r="Y959" s="108">
        <v>845898.62399999995</v>
      </c>
      <c r="Z959" s="108">
        <v>555811.05920000002</v>
      </c>
      <c r="AA959" s="109"/>
      <c r="AB959" s="109">
        <v>2135</v>
      </c>
      <c r="AC959" s="109"/>
      <c r="AD959" s="109"/>
      <c r="AE959" s="110" t="s">
        <v>516</v>
      </c>
      <c r="AF959" s="109"/>
      <c r="AG959" s="138">
        <v>37435</v>
      </c>
      <c r="AH959" s="138">
        <v>38069</v>
      </c>
      <c r="AI959" s="138">
        <v>38135</v>
      </c>
      <c r="AJ959" s="109">
        <v>5370772</v>
      </c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</row>
    <row r="960" spans="1:51" x14ac:dyDescent="0.25">
      <c r="A960" s="106">
        <v>1200</v>
      </c>
      <c r="B960" s="106" t="s">
        <v>1652</v>
      </c>
      <c r="C960" s="106" t="s">
        <v>280</v>
      </c>
      <c r="D960" s="106"/>
      <c r="E960" s="106" t="s">
        <v>540</v>
      </c>
      <c r="F960" s="106"/>
      <c r="G960" s="106"/>
      <c r="H960" s="106" t="s">
        <v>465</v>
      </c>
      <c r="I960" s="106" t="s">
        <v>3324</v>
      </c>
      <c r="J960" s="106" t="s">
        <v>3524</v>
      </c>
      <c r="K960" s="106"/>
      <c r="L960" s="106"/>
      <c r="M960" s="106">
        <v>22000</v>
      </c>
      <c r="N960" s="106" t="s">
        <v>280</v>
      </c>
      <c r="O960" s="106">
        <v>1001.321</v>
      </c>
      <c r="P960" s="107">
        <v>635.79999999999995</v>
      </c>
      <c r="Q960" s="107">
        <v>636639.89</v>
      </c>
      <c r="R960" s="106">
        <v>0</v>
      </c>
      <c r="S960" s="107">
        <v>0</v>
      </c>
      <c r="T960" s="107">
        <v>0</v>
      </c>
      <c r="U960" s="106" t="s">
        <v>797</v>
      </c>
      <c r="V960" s="106" t="s">
        <v>7</v>
      </c>
      <c r="W960" s="106" t="s">
        <v>67</v>
      </c>
      <c r="X960" s="108">
        <v>1854</v>
      </c>
      <c r="Y960" s="108">
        <v>1856449.1340000001</v>
      </c>
      <c r="Z960" s="108">
        <v>1219809.2422000002</v>
      </c>
      <c r="AA960" s="109"/>
      <c r="AB960" s="109">
        <v>2135</v>
      </c>
      <c r="AC960" s="109"/>
      <c r="AD960" s="109"/>
      <c r="AE960" s="110" t="s">
        <v>516</v>
      </c>
      <c r="AF960" s="109"/>
      <c r="AG960" s="138">
        <v>37435</v>
      </c>
      <c r="AH960" s="138">
        <v>38069</v>
      </c>
      <c r="AI960" s="138">
        <v>38135</v>
      </c>
      <c r="AJ960" s="109">
        <v>5370772</v>
      </c>
      <c r="AK960" s="109"/>
      <c r="AL960" s="109"/>
      <c r="AM960" s="109"/>
      <c r="AN960" s="109"/>
      <c r="AO960" s="109"/>
      <c r="AP960" s="109"/>
      <c r="AQ960" s="109"/>
      <c r="AR960" s="109"/>
      <c r="AS960" s="109"/>
      <c r="AT960" s="109"/>
      <c r="AU960" s="109"/>
      <c r="AV960" s="109"/>
      <c r="AW960" s="109"/>
      <c r="AX960" s="109"/>
      <c r="AY960" s="109"/>
    </row>
    <row r="961" spans="1:51" x14ac:dyDescent="0.25">
      <c r="A961" s="106">
        <v>1201</v>
      </c>
      <c r="B961" s="106" t="s">
        <v>1653</v>
      </c>
      <c r="C961" s="106" t="s">
        <v>280</v>
      </c>
      <c r="D961" s="106"/>
      <c r="E961" s="106" t="s">
        <v>540</v>
      </c>
      <c r="F961" s="106"/>
      <c r="G961" s="106"/>
      <c r="H961" s="106" t="s">
        <v>465</v>
      </c>
      <c r="I961" s="106" t="s">
        <v>3324</v>
      </c>
      <c r="J961" s="106" t="s">
        <v>3524</v>
      </c>
      <c r="K961" s="106"/>
      <c r="L961" s="106"/>
      <c r="M961" s="106">
        <v>22000</v>
      </c>
      <c r="N961" s="106" t="s">
        <v>280</v>
      </c>
      <c r="O961" s="106">
        <v>418.16500000000002</v>
      </c>
      <c r="P961" s="107">
        <v>635.79999999999995</v>
      </c>
      <c r="Q961" s="107">
        <v>265869.31</v>
      </c>
      <c r="R961" s="106">
        <v>0</v>
      </c>
      <c r="S961" s="107">
        <v>0</v>
      </c>
      <c r="T961" s="107">
        <v>0</v>
      </c>
      <c r="U961" s="106" t="s">
        <v>797</v>
      </c>
      <c r="V961" s="106" t="s">
        <v>7</v>
      </c>
      <c r="W961" s="106" t="s">
        <v>67</v>
      </c>
      <c r="X961" s="108">
        <v>1854</v>
      </c>
      <c r="Y961" s="108">
        <v>775277.91</v>
      </c>
      <c r="Z961" s="108">
        <v>509408.60300000006</v>
      </c>
      <c r="AA961" s="109"/>
      <c r="AB961" s="109">
        <v>2135</v>
      </c>
      <c r="AC961" s="109"/>
      <c r="AD961" s="109"/>
      <c r="AE961" s="110" t="s">
        <v>516</v>
      </c>
      <c r="AF961" s="109"/>
      <c r="AG961" s="138">
        <v>37435</v>
      </c>
      <c r="AH961" s="138">
        <v>38069</v>
      </c>
      <c r="AI961" s="138">
        <v>38135</v>
      </c>
      <c r="AJ961" s="109">
        <v>5370772</v>
      </c>
      <c r="AK961" s="109"/>
      <c r="AL961" s="109"/>
      <c r="AM961" s="109"/>
      <c r="AN961" s="109"/>
      <c r="AO961" s="109"/>
      <c r="AP961" s="109"/>
      <c r="AQ961" s="109"/>
      <c r="AR961" s="109"/>
      <c r="AS961" s="109"/>
      <c r="AT961" s="109"/>
      <c r="AU961" s="109"/>
      <c r="AV961" s="109"/>
      <c r="AW961" s="109"/>
      <c r="AX961" s="109"/>
      <c r="AY961" s="109"/>
    </row>
    <row r="962" spans="1:51" x14ac:dyDescent="0.25">
      <c r="A962" s="106">
        <v>1202</v>
      </c>
      <c r="B962" s="106" t="s">
        <v>1654</v>
      </c>
      <c r="C962" s="106" t="s">
        <v>280</v>
      </c>
      <c r="D962" s="106"/>
      <c r="E962" s="106" t="s">
        <v>540</v>
      </c>
      <c r="F962" s="106"/>
      <c r="G962" s="106"/>
      <c r="H962" s="106" t="s">
        <v>465</v>
      </c>
      <c r="I962" s="106" t="s">
        <v>3324</v>
      </c>
      <c r="J962" s="106" t="s">
        <v>3524</v>
      </c>
      <c r="K962" s="106"/>
      <c r="L962" s="106"/>
      <c r="M962" s="106">
        <v>22000</v>
      </c>
      <c r="N962" s="106" t="s">
        <v>280</v>
      </c>
      <c r="O962" s="106">
        <v>754.52</v>
      </c>
      <c r="P962" s="107">
        <v>635.79999999999995</v>
      </c>
      <c r="Q962" s="107">
        <v>479723.82</v>
      </c>
      <c r="R962" s="106">
        <v>0</v>
      </c>
      <c r="S962" s="107">
        <v>0</v>
      </c>
      <c r="T962" s="107">
        <v>0</v>
      </c>
      <c r="U962" s="106" t="s">
        <v>797</v>
      </c>
      <c r="V962" s="106" t="s">
        <v>7</v>
      </c>
      <c r="W962" s="106" t="s">
        <v>67</v>
      </c>
      <c r="X962" s="108">
        <v>1854</v>
      </c>
      <c r="Y962" s="108">
        <v>1398880.08</v>
      </c>
      <c r="Z962" s="108">
        <v>919156.2640000002</v>
      </c>
      <c r="AA962" s="109"/>
      <c r="AB962" s="109">
        <v>2135</v>
      </c>
      <c r="AC962" s="109"/>
      <c r="AD962" s="109"/>
      <c r="AE962" s="110" t="s">
        <v>516</v>
      </c>
      <c r="AF962" s="109"/>
      <c r="AG962" s="138">
        <v>37435</v>
      </c>
      <c r="AH962" s="138">
        <v>38069</v>
      </c>
      <c r="AI962" s="138">
        <v>38135</v>
      </c>
      <c r="AJ962" s="109">
        <v>5370772</v>
      </c>
      <c r="AK962" s="109"/>
      <c r="AL962" s="109"/>
      <c r="AM962" s="109"/>
      <c r="AN962" s="109"/>
      <c r="AO962" s="109"/>
      <c r="AP962" s="109"/>
      <c r="AQ962" s="109"/>
      <c r="AR962" s="109"/>
      <c r="AS962" s="109"/>
      <c r="AT962" s="109"/>
      <c r="AU962" s="109"/>
      <c r="AV962" s="109"/>
      <c r="AW962" s="109"/>
      <c r="AX962" s="109"/>
      <c r="AY962" s="109"/>
    </row>
    <row r="963" spans="1:51" x14ac:dyDescent="0.25">
      <c r="A963" s="106">
        <v>1203</v>
      </c>
      <c r="B963" s="106" t="s">
        <v>1655</v>
      </c>
      <c r="C963" s="106" t="s">
        <v>280</v>
      </c>
      <c r="D963" s="106"/>
      <c r="E963" s="106" t="s">
        <v>540</v>
      </c>
      <c r="F963" s="106"/>
      <c r="G963" s="106"/>
      <c r="H963" s="106" t="s">
        <v>465</v>
      </c>
      <c r="I963" s="106" t="s">
        <v>3323</v>
      </c>
      <c r="J963" s="106" t="s">
        <v>3783</v>
      </c>
      <c r="K963" s="106"/>
      <c r="L963" s="106"/>
      <c r="M963" s="106">
        <v>22000</v>
      </c>
      <c r="N963" s="106" t="s">
        <v>280</v>
      </c>
      <c r="O963" s="106">
        <v>4100.4520000000002</v>
      </c>
      <c r="P963" s="107">
        <v>635.79999999999995</v>
      </c>
      <c r="Q963" s="107">
        <v>2607067.38</v>
      </c>
      <c r="R963" s="106">
        <v>0</v>
      </c>
      <c r="S963" s="107">
        <v>0</v>
      </c>
      <c r="T963" s="107">
        <v>0</v>
      </c>
      <c r="U963" s="106" t="s">
        <v>797</v>
      </c>
      <c r="V963" s="106" t="s">
        <v>7</v>
      </c>
      <c r="W963" s="106" t="s">
        <v>67</v>
      </c>
      <c r="X963" s="108">
        <v>1854</v>
      </c>
      <c r="Y963" s="108">
        <v>7602238.0080000004</v>
      </c>
      <c r="Z963" s="108">
        <v>4995170.6264000004</v>
      </c>
      <c r="AA963" s="109"/>
      <c r="AB963" s="109">
        <v>2135</v>
      </c>
      <c r="AC963" s="109"/>
      <c r="AD963" s="109"/>
      <c r="AE963" s="110" t="s">
        <v>516</v>
      </c>
      <c r="AF963" s="109"/>
      <c r="AG963" s="138">
        <v>37435</v>
      </c>
      <c r="AH963" s="138">
        <v>38069</v>
      </c>
      <c r="AI963" s="138">
        <v>38135</v>
      </c>
      <c r="AJ963" s="109">
        <v>5370772</v>
      </c>
      <c r="AK963" s="109"/>
      <c r="AL963" s="109"/>
      <c r="AM963" s="109"/>
      <c r="AN963" s="109"/>
      <c r="AO963" s="109"/>
      <c r="AP963" s="109"/>
      <c r="AQ963" s="109"/>
      <c r="AR963" s="109"/>
      <c r="AS963" s="109"/>
      <c r="AT963" s="109"/>
      <c r="AU963" s="109"/>
      <c r="AV963" s="109"/>
      <c r="AW963" s="109"/>
      <c r="AX963" s="109"/>
      <c r="AY963" s="109"/>
    </row>
    <row r="964" spans="1:51" ht="153" x14ac:dyDescent="0.25">
      <c r="A964" s="106">
        <v>1204</v>
      </c>
      <c r="B964" s="106" t="s">
        <v>1656</v>
      </c>
      <c r="C964" s="106" t="s">
        <v>280</v>
      </c>
      <c r="D964" s="106"/>
      <c r="E964" s="106" t="s">
        <v>540</v>
      </c>
      <c r="F964" s="106" t="s">
        <v>666</v>
      </c>
      <c r="G964" s="106" t="s">
        <v>725</v>
      </c>
      <c r="H964" s="106" t="s">
        <v>465</v>
      </c>
      <c r="I964" s="106" t="s">
        <v>3324</v>
      </c>
      <c r="J964" s="106" t="s">
        <v>3524</v>
      </c>
      <c r="K964" s="106"/>
      <c r="L964" s="106"/>
      <c r="M964" s="106">
        <v>22000</v>
      </c>
      <c r="N964" s="106" t="s">
        <v>280</v>
      </c>
      <c r="O964" s="106">
        <v>8536.857</v>
      </c>
      <c r="P964" s="107">
        <v>635.79999999999995</v>
      </c>
      <c r="Q964" s="107">
        <v>5427733.6799999997</v>
      </c>
      <c r="R964" s="106">
        <v>0</v>
      </c>
      <c r="S964" s="107">
        <v>0</v>
      </c>
      <c r="T964" s="107">
        <v>0</v>
      </c>
      <c r="U964" s="106" t="s">
        <v>741</v>
      </c>
      <c r="V964" s="106" t="s">
        <v>8</v>
      </c>
      <c r="W964" s="106" t="s">
        <v>62</v>
      </c>
      <c r="X964" s="108">
        <v>1854</v>
      </c>
      <c r="Y964" s="108">
        <v>15827332.878</v>
      </c>
      <c r="Z964" s="108">
        <v>10399599.1974</v>
      </c>
      <c r="AA964" s="109"/>
      <c r="AB964" s="109">
        <v>2135</v>
      </c>
      <c r="AC964" s="109"/>
      <c r="AD964" s="109"/>
      <c r="AE964" s="110" t="s">
        <v>473</v>
      </c>
      <c r="AF964" s="109" t="s">
        <v>4705</v>
      </c>
      <c r="AG964" s="138">
        <v>37435</v>
      </c>
      <c r="AH964" s="138">
        <v>38069</v>
      </c>
      <c r="AI964" s="138">
        <v>38135</v>
      </c>
      <c r="AJ964" s="109">
        <v>5370772</v>
      </c>
      <c r="AK964" s="109"/>
      <c r="AL964" s="109"/>
      <c r="AM964" s="109"/>
      <c r="AN964" s="109"/>
      <c r="AO964" s="109"/>
      <c r="AP964" s="109"/>
      <c r="AQ964" s="109"/>
      <c r="AR964" s="109"/>
      <c r="AS964" s="109"/>
      <c r="AT964" s="109"/>
      <c r="AU964" s="109"/>
      <c r="AV964" s="109"/>
      <c r="AW964" s="109"/>
      <c r="AX964" s="109"/>
      <c r="AY964" s="109"/>
    </row>
    <row r="965" spans="1:51" ht="38.25" x14ac:dyDescent="0.25">
      <c r="A965" s="106">
        <v>1205</v>
      </c>
      <c r="B965" s="106" t="s">
        <v>1657</v>
      </c>
      <c r="C965" s="106" t="s">
        <v>280</v>
      </c>
      <c r="D965" s="106" t="s">
        <v>667</v>
      </c>
      <c r="E965" s="106" t="s">
        <v>584</v>
      </c>
      <c r="F965" s="106" t="s">
        <v>584</v>
      </c>
      <c r="G965" s="106" t="s">
        <v>726</v>
      </c>
      <c r="H965" s="106" t="s">
        <v>465</v>
      </c>
      <c r="I965" s="106" t="s">
        <v>3323</v>
      </c>
      <c r="J965" s="106" t="s">
        <v>3783</v>
      </c>
      <c r="K965" s="106"/>
      <c r="L965" s="106"/>
      <c r="M965" s="106">
        <v>22000</v>
      </c>
      <c r="N965" s="106" t="s">
        <v>280</v>
      </c>
      <c r="O965" s="106">
        <v>39843.055999999997</v>
      </c>
      <c r="P965" s="107">
        <v>1485.86</v>
      </c>
      <c r="Q965" s="107">
        <v>59201359.240000002</v>
      </c>
      <c r="R965" s="106">
        <v>0</v>
      </c>
      <c r="S965" s="107">
        <v>0</v>
      </c>
      <c r="T965" s="107">
        <v>0</v>
      </c>
      <c r="U965" s="106" t="s">
        <v>741</v>
      </c>
      <c r="V965" s="106" t="s">
        <v>7</v>
      </c>
      <c r="W965" s="106" t="s">
        <v>62</v>
      </c>
      <c r="X965" s="108">
        <v>1854</v>
      </c>
      <c r="Y965" s="108">
        <v>73869025.824000001</v>
      </c>
      <c r="Z965" s="108">
        <v>14667666.583999999</v>
      </c>
      <c r="AA965" s="109"/>
      <c r="AB965" s="109">
        <v>2135</v>
      </c>
      <c r="AC965" s="109"/>
      <c r="AD965" s="109"/>
      <c r="AE965" s="110" t="s">
        <v>473</v>
      </c>
      <c r="AF965" s="109" t="s">
        <v>4462</v>
      </c>
      <c r="AG965" s="138">
        <v>37435</v>
      </c>
      <c r="AH965" s="138">
        <v>38069</v>
      </c>
      <c r="AI965" s="138">
        <v>38135</v>
      </c>
      <c r="AJ965" s="109">
        <v>5370772</v>
      </c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</row>
    <row r="966" spans="1:51" x14ac:dyDescent="0.25">
      <c r="A966" s="106">
        <v>1206</v>
      </c>
      <c r="B966" s="106" t="s">
        <v>948</v>
      </c>
      <c r="C966" s="106" t="s">
        <v>280</v>
      </c>
      <c r="D966" s="106"/>
      <c r="E966" s="106" t="s">
        <v>540</v>
      </c>
      <c r="F966" s="106"/>
      <c r="G966" s="106"/>
      <c r="H966" s="106" t="s">
        <v>465</v>
      </c>
      <c r="I966" s="106"/>
      <c r="J966" s="106"/>
      <c r="K966" s="106"/>
      <c r="L966" s="106"/>
      <c r="M966" s="106">
        <v>22000</v>
      </c>
      <c r="N966" s="106" t="s">
        <v>280</v>
      </c>
      <c r="O966" s="106">
        <v>23117.532999999999</v>
      </c>
      <c r="P966" s="107">
        <v>635.79999999999995</v>
      </c>
      <c r="Q966" s="107">
        <v>14698127.48</v>
      </c>
      <c r="R966" s="106">
        <v>0</v>
      </c>
      <c r="S966" s="107">
        <v>0</v>
      </c>
      <c r="T966" s="107">
        <v>0</v>
      </c>
      <c r="U966" s="106" t="s">
        <v>743</v>
      </c>
      <c r="V966" s="106" t="s">
        <v>7</v>
      </c>
      <c r="W966" s="106" t="s">
        <v>63</v>
      </c>
      <c r="X966" s="108"/>
      <c r="Y966" s="108">
        <v>0</v>
      </c>
      <c r="Z966" s="108"/>
      <c r="AA966" s="109" t="s">
        <v>4435</v>
      </c>
      <c r="AB966" s="109">
        <v>2135</v>
      </c>
      <c r="AC966" s="109"/>
      <c r="AD966" s="109"/>
      <c r="AE966" s="110" t="s">
        <v>4436</v>
      </c>
      <c r="AF966" s="109"/>
      <c r="AG966" s="138">
        <v>37435</v>
      </c>
      <c r="AH966" s="138">
        <v>38069</v>
      </c>
      <c r="AI966" s="138">
        <v>38135</v>
      </c>
      <c r="AJ966" s="109">
        <v>5373476</v>
      </c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</row>
    <row r="967" spans="1:51" x14ac:dyDescent="0.25">
      <c r="A967" s="106">
        <v>1207</v>
      </c>
      <c r="B967" s="106" t="s">
        <v>1658</v>
      </c>
      <c r="C967" s="106" t="s">
        <v>281</v>
      </c>
      <c r="D967" s="106"/>
      <c r="E967" s="106" t="s">
        <v>540</v>
      </c>
      <c r="F967" s="106"/>
      <c r="G967" s="106"/>
      <c r="H967" s="106" t="s">
        <v>466</v>
      </c>
      <c r="I967" s="106" t="s">
        <v>3323</v>
      </c>
      <c r="J967" s="106">
        <v>21</v>
      </c>
      <c r="K967" s="106">
        <v>1</v>
      </c>
      <c r="L967" s="106"/>
      <c r="M967" s="106">
        <v>22000</v>
      </c>
      <c r="N967" s="106" t="s">
        <v>3785</v>
      </c>
      <c r="O967" s="106">
        <v>1124.818</v>
      </c>
      <c r="P967" s="107">
        <v>941.6</v>
      </c>
      <c r="Q967" s="107">
        <v>1059128.6299999999</v>
      </c>
      <c r="R967" s="106">
        <v>0</v>
      </c>
      <c r="S967" s="107">
        <v>0</v>
      </c>
      <c r="T967" s="107">
        <v>0</v>
      </c>
      <c r="U967" s="106" t="s">
        <v>739</v>
      </c>
      <c r="V967" s="106" t="s">
        <v>7</v>
      </c>
      <c r="W967" s="106" t="s">
        <v>61</v>
      </c>
      <c r="X967" s="108">
        <v>1631</v>
      </c>
      <c r="Y967" s="108">
        <v>1834578.1580000001</v>
      </c>
      <c r="Z967" s="108">
        <v>775449.52919999999</v>
      </c>
      <c r="AA967" s="109"/>
      <c r="AB967" s="109">
        <v>6155</v>
      </c>
      <c r="AC967" s="109"/>
      <c r="AD967" s="109"/>
      <c r="AE967" s="110" t="s">
        <v>507</v>
      </c>
      <c r="AF967" s="109"/>
      <c r="AG967" s="138">
        <v>37799</v>
      </c>
      <c r="AH967" s="138">
        <v>38036</v>
      </c>
      <c r="AI967" s="138">
        <v>38132</v>
      </c>
      <c r="AJ967" s="109">
        <v>5370056</v>
      </c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</row>
    <row r="968" spans="1:51" x14ac:dyDescent="0.25">
      <c r="A968" s="106">
        <v>1208</v>
      </c>
      <c r="B968" s="106" t="s">
        <v>1659</v>
      </c>
      <c r="C968" s="106" t="s">
        <v>281</v>
      </c>
      <c r="D968" s="106"/>
      <c r="E968" s="106" t="s">
        <v>540</v>
      </c>
      <c r="F968" s="106"/>
      <c r="G968" s="106"/>
      <c r="H968" s="106" t="s">
        <v>466</v>
      </c>
      <c r="I968" s="106" t="s">
        <v>3323</v>
      </c>
      <c r="J968" s="106">
        <v>26</v>
      </c>
      <c r="K968" s="106">
        <v>9814</v>
      </c>
      <c r="L968" s="106"/>
      <c r="M968" s="106">
        <v>22000</v>
      </c>
      <c r="N968" s="106" t="s">
        <v>3785</v>
      </c>
      <c r="O968" s="106">
        <v>5275.0540000000001</v>
      </c>
      <c r="P968" s="107">
        <v>941.6</v>
      </c>
      <c r="Q968" s="107">
        <v>4966990.8499999996</v>
      </c>
      <c r="R968" s="106">
        <v>0</v>
      </c>
      <c r="S968" s="107">
        <v>0</v>
      </c>
      <c r="T968" s="107">
        <v>0</v>
      </c>
      <c r="U968" s="106" t="s">
        <v>739</v>
      </c>
      <c r="V968" s="106" t="s">
        <v>7</v>
      </c>
      <c r="W968" s="106" t="s">
        <v>61</v>
      </c>
      <c r="X968" s="108">
        <v>1631</v>
      </c>
      <c r="Y968" s="108">
        <v>8603613.074000001</v>
      </c>
      <c r="Z968" s="108">
        <v>3636622.2276000008</v>
      </c>
      <c r="AA968" s="109"/>
      <c r="AB968" s="109">
        <v>6155</v>
      </c>
      <c r="AC968" s="109"/>
      <c r="AD968" s="109"/>
      <c r="AE968" s="110" t="s">
        <v>507</v>
      </c>
      <c r="AF968" s="109"/>
      <c r="AG968" s="138">
        <v>37799</v>
      </c>
      <c r="AH968" s="138">
        <v>38036</v>
      </c>
      <c r="AI968" s="138">
        <v>38132</v>
      </c>
      <c r="AJ968" s="109">
        <v>5370056</v>
      </c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</row>
    <row r="969" spans="1:51" x14ac:dyDescent="0.25">
      <c r="A969" s="106">
        <v>1209</v>
      </c>
      <c r="B969" s="106" t="s">
        <v>1660</v>
      </c>
      <c r="C969" s="106" t="s">
        <v>281</v>
      </c>
      <c r="D969" s="106"/>
      <c r="E969" s="106" t="s">
        <v>540</v>
      </c>
      <c r="F969" s="106"/>
      <c r="G969" s="106"/>
      <c r="H969" s="106" t="s">
        <v>466</v>
      </c>
      <c r="I969" s="106" t="s">
        <v>3323</v>
      </c>
      <c r="J969" s="106">
        <v>29</v>
      </c>
      <c r="K969" s="106">
        <v>23050</v>
      </c>
      <c r="L969" s="106"/>
      <c r="M969" s="106">
        <v>22000</v>
      </c>
      <c r="N969" s="106" t="s">
        <v>3785</v>
      </c>
      <c r="O969" s="106">
        <v>2949.8629999999998</v>
      </c>
      <c r="P969" s="107">
        <v>941.6</v>
      </c>
      <c r="Q969" s="107">
        <v>2777591</v>
      </c>
      <c r="R969" s="106">
        <v>0</v>
      </c>
      <c r="S969" s="107">
        <v>0</v>
      </c>
      <c r="T969" s="107">
        <v>0</v>
      </c>
      <c r="U969" s="106" t="s">
        <v>739</v>
      </c>
      <c r="V969" s="106" t="s">
        <v>7</v>
      </c>
      <c r="W969" s="106" t="s">
        <v>61</v>
      </c>
      <c r="X969" s="108">
        <v>1631</v>
      </c>
      <c r="Y969" s="108">
        <v>4811226.5529999994</v>
      </c>
      <c r="Z969" s="108">
        <v>2033635.5521999993</v>
      </c>
      <c r="AA969" s="109"/>
      <c r="AB969" s="109">
        <v>6155</v>
      </c>
      <c r="AC969" s="109"/>
      <c r="AD969" s="109"/>
      <c r="AE969" s="110" t="s">
        <v>507</v>
      </c>
      <c r="AF969" s="109"/>
      <c r="AG969" s="138">
        <v>37799</v>
      </c>
      <c r="AH969" s="138">
        <v>38036</v>
      </c>
      <c r="AI969" s="138">
        <v>38132</v>
      </c>
      <c r="AJ969" s="109">
        <v>5370056</v>
      </c>
      <c r="AK969" s="109"/>
      <c r="AL969" s="109"/>
      <c r="AM969" s="109"/>
      <c r="AN969" s="109"/>
      <c r="AO969" s="109"/>
      <c r="AP969" s="109"/>
      <c r="AQ969" s="109"/>
      <c r="AR969" s="109"/>
      <c r="AS969" s="109"/>
      <c r="AT969" s="109"/>
      <c r="AU969" s="109"/>
      <c r="AV969" s="109"/>
      <c r="AW969" s="109"/>
      <c r="AX969" s="109"/>
      <c r="AY969" s="109"/>
    </row>
    <row r="970" spans="1:51" ht="25.5" x14ac:dyDescent="0.25">
      <c r="A970" s="106">
        <v>1210</v>
      </c>
      <c r="B970" s="106" t="s">
        <v>1661</v>
      </c>
      <c r="C970" s="106" t="s">
        <v>281</v>
      </c>
      <c r="D970" s="106"/>
      <c r="E970" s="106" t="s">
        <v>540</v>
      </c>
      <c r="F970" s="106"/>
      <c r="G970" s="106"/>
      <c r="H970" s="106" t="s">
        <v>466</v>
      </c>
      <c r="I970" s="106" t="s">
        <v>3324</v>
      </c>
      <c r="J970" s="106">
        <v>3</v>
      </c>
      <c r="K970" s="106">
        <v>1</v>
      </c>
      <c r="L970" s="106"/>
      <c r="M970" s="106">
        <v>22000</v>
      </c>
      <c r="N970" s="106" t="s">
        <v>3785</v>
      </c>
      <c r="O970" s="106">
        <v>280.66899999999998</v>
      </c>
      <c r="P970" s="107">
        <v>941.6</v>
      </c>
      <c r="Q970" s="107">
        <v>264277.93</v>
      </c>
      <c r="R970" s="106">
        <v>0</v>
      </c>
      <c r="S970" s="107">
        <v>0</v>
      </c>
      <c r="T970" s="107">
        <v>0</v>
      </c>
      <c r="U970" s="106" t="s">
        <v>749</v>
      </c>
      <c r="V970" s="106" t="s">
        <v>7</v>
      </c>
      <c r="W970" s="106" t="s">
        <v>64</v>
      </c>
      <c r="X970" s="108"/>
      <c r="Y970" s="108">
        <v>0</v>
      </c>
      <c r="Z970" s="108">
        <v>-264277.93040000001</v>
      </c>
      <c r="AA970" s="109" t="s">
        <v>4503</v>
      </c>
      <c r="AB970" s="109">
        <v>6155</v>
      </c>
      <c r="AC970" s="109" t="s">
        <v>4686</v>
      </c>
      <c r="AD970" s="109"/>
      <c r="AE970" s="110" t="s">
        <v>4704</v>
      </c>
      <c r="AF970" s="109"/>
      <c r="AG970" s="138">
        <v>37799</v>
      </c>
      <c r="AH970" s="138">
        <v>38036</v>
      </c>
      <c r="AI970" s="138">
        <v>38132</v>
      </c>
      <c r="AJ970" s="109">
        <v>5370056</v>
      </c>
      <c r="AK970" s="109"/>
      <c r="AL970" s="109"/>
      <c r="AM970" s="109"/>
      <c r="AN970" s="109"/>
      <c r="AO970" s="109"/>
      <c r="AP970" s="109"/>
      <c r="AQ970" s="109"/>
      <c r="AR970" s="109"/>
      <c r="AS970" s="109"/>
      <c r="AT970" s="109"/>
      <c r="AU970" s="109"/>
      <c r="AV970" s="109"/>
      <c r="AW970" s="109"/>
      <c r="AX970" s="109"/>
      <c r="AY970" s="109"/>
    </row>
    <row r="971" spans="1:51" ht="25.5" x14ac:dyDescent="0.25">
      <c r="A971" s="106">
        <v>1211</v>
      </c>
      <c r="B971" s="106" t="s">
        <v>1662</v>
      </c>
      <c r="C971" s="106" t="s">
        <v>281</v>
      </c>
      <c r="D971" s="106"/>
      <c r="E971" s="106" t="s">
        <v>540</v>
      </c>
      <c r="F971" s="106"/>
      <c r="G971" s="106"/>
      <c r="H971" s="106" t="s">
        <v>466</v>
      </c>
      <c r="I971" s="106" t="s">
        <v>3324</v>
      </c>
      <c r="J971" s="106">
        <v>3</v>
      </c>
      <c r="K971" s="106"/>
      <c r="L971" s="106"/>
      <c r="M971" s="106">
        <v>22000</v>
      </c>
      <c r="N971" s="106" t="s">
        <v>3785</v>
      </c>
      <c r="O971" s="106">
        <v>160.33600000000001</v>
      </c>
      <c r="P971" s="107">
        <v>941.6</v>
      </c>
      <c r="Q971" s="107">
        <v>150972.38</v>
      </c>
      <c r="R971" s="106">
        <v>0</v>
      </c>
      <c r="S971" s="107">
        <v>0</v>
      </c>
      <c r="T971" s="107">
        <v>0</v>
      </c>
      <c r="U971" s="106" t="s">
        <v>749</v>
      </c>
      <c r="V971" s="106" t="s">
        <v>7</v>
      </c>
      <c r="W971" s="106" t="s">
        <v>64</v>
      </c>
      <c r="X971" s="108"/>
      <c r="Y971" s="108">
        <v>0</v>
      </c>
      <c r="Z971" s="108">
        <v>-150972.37760000001</v>
      </c>
      <c r="AA971" s="109" t="s">
        <v>4503</v>
      </c>
      <c r="AB971" s="109">
        <v>6155</v>
      </c>
      <c r="AC971" s="109" t="s">
        <v>4686</v>
      </c>
      <c r="AD971" s="109"/>
      <c r="AE971" s="110" t="s">
        <v>4704</v>
      </c>
      <c r="AF971" s="109"/>
      <c r="AG971" s="138">
        <v>37799</v>
      </c>
      <c r="AH971" s="138">
        <v>38036</v>
      </c>
      <c r="AI971" s="138">
        <v>38132</v>
      </c>
      <c r="AJ971" s="109">
        <v>5370056</v>
      </c>
      <c r="AK971" s="109"/>
      <c r="AL971" s="109"/>
      <c r="AM971" s="109"/>
      <c r="AN971" s="109"/>
      <c r="AO971" s="109"/>
      <c r="AP971" s="109"/>
      <c r="AQ971" s="109"/>
      <c r="AR971" s="109"/>
      <c r="AS971" s="109"/>
      <c r="AT971" s="109"/>
      <c r="AU971" s="109"/>
      <c r="AV971" s="109"/>
      <c r="AW971" s="109"/>
      <c r="AX971" s="109"/>
      <c r="AY971" s="109"/>
    </row>
    <row r="972" spans="1:51" ht="25.5" x14ac:dyDescent="0.25">
      <c r="A972" s="106">
        <v>1212</v>
      </c>
      <c r="B972" s="106" t="s">
        <v>1663</v>
      </c>
      <c r="C972" s="106" t="s">
        <v>281</v>
      </c>
      <c r="D972" s="106"/>
      <c r="E972" s="106" t="s">
        <v>540</v>
      </c>
      <c r="F972" s="106"/>
      <c r="G972" s="106"/>
      <c r="H972" s="106" t="s">
        <v>466</v>
      </c>
      <c r="I972" s="106" t="s">
        <v>3325</v>
      </c>
      <c r="J972" s="106" t="s">
        <v>3756</v>
      </c>
      <c r="K972" s="106"/>
      <c r="L972" s="106"/>
      <c r="M972" s="106">
        <v>22000</v>
      </c>
      <c r="N972" s="106" t="s">
        <v>3785</v>
      </c>
      <c r="O972" s="106">
        <v>1093.596</v>
      </c>
      <c r="P972" s="107">
        <v>941.6</v>
      </c>
      <c r="Q972" s="107">
        <v>1029729.99</v>
      </c>
      <c r="R972" s="106">
        <v>0</v>
      </c>
      <c r="S972" s="107">
        <v>0</v>
      </c>
      <c r="T972" s="107">
        <v>0</v>
      </c>
      <c r="U972" s="106" t="s">
        <v>749</v>
      </c>
      <c r="V972" s="106" t="s">
        <v>7</v>
      </c>
      <c r="W972" s="106" t="s">
        <v>64</v>
      </c>
      <c r="X972" s="108"/>
      <c r="Y972" s="108">
        <v>0</v>
      </c>
      <c r="Z972" s="108">
        <v>-1029729.9936</v>
      </c>
      <c r="AA972" s="109" t="s">
        <v>4503</v>
      </c>
      <c r="AB972" s="109">
        <v>6155</v>
      </c>
      <c r="AC972" s="109" t="s">
        <v>4686</v>
      </c>
      <c r="AD972" s="109"/>
      <c r="AE972" s="110" t="s">
        <v>4704</v>
      </c>
      <c r="AF972" s="109"/>
      <c r="AG972" s="138">
        <v>37799</v>
      </c>
      <c r="AH972" s="138">
        <v>38036</v>
      </c>
      <c r="AI972" s="138">
        <v>38132</v>
      </c>
      <c r="AJ972" s="109">
        <v>5370056</v>
      </c>
      <c r="AK972" s="109"/>
      <c r="AL972" s="109"/>
      <c r="AM972" s="109"/>
      <c r="AN972" s="109"/>
      <c r="AO972" s="109"/>
      <c r="AP972" s="109"/>
      <c r="AQ972" s="109"/>
      <c r="AR972" s="109"/>
      <c r="AS972" s="109"/>
      <c r="AT972" s="109"/>
      <c r="AU972" s="109"/>
      <c r="AV972" s="109"/>
      <c r="AW972" s="109"/>
      <c r="AX972" s="109"/>
      <c r="AY972" s="109"/>
    </row>
    <row r="973" spans="1:51" ht="25.5" x14ac:dyDescent="0.25">
      <c r="A973" s="106">
        <v>1213</v>
      </c>
      <c r="B973" s="106" t="s">
        <v>1664</v>
      </c>
      <c r="C973" s="106" t="s">
        <v>281</v>
      </c>
      <c r="D973" s="106"/>
      <c r="E973" s="106" t="s">
        <v>540</v>
      </c>
      <c r="F973" s="106"/>
      <c r="G973" s="106"/>
      <c r="H973" s="106" t="s">
        <v>466</v>
      </c>
      <c r="I973" s="106" t="s">
        <v>3323</v>
      </c>
      <c r="J973" s="106">
        <v>29</v>
      </c>
      <c r="K973" s="106">
        <v>1</v>
      </c>
      <c r="L973" s="106"/>
      <c r="M973" s="106">
        <v>22000</v>
      </c>
      <c r="N973" s="106" t="s">
        <v>3785</v>
      </c>
      <c r="O973" s="106">
        <v>448.637</v>
      </c>
      <c r="P973" s="107">
        <v>941.6</v>
      </c>
      <c r="Q973" s="107">
        <v>422436.6</v>
      </c>
      <c r="R973" s="106">
        <v>0</v>
      </c>
      <c r="S973" s="107">
        <v>0</v>
      </c>
      <c r="T973" s="107">
        <v>0</v>
      </c>
      <c r="U973" s="106" t="s">
        <v>749</v>
      </c>
      <c r="V973" s="106" t="s">
        <v>7</v>
      </c>
      <c r="W973" s="106" t="s">
        <v>64</v>
      </c>
      <c r="X973" s="108"/>
      <c r="Y973" s="108">
        <v>0</v>
      </c>
      <c r="Z973" s="108">
        <v>-422436.5992</v>
      </c>
      <c r="AA973" s="109" t="s">
        <v>4503</v>
      </c>
      <c r="AB973" s="109">
        <v>6155</v>
      </c>
      <c r="AC973" s="109" t="s">
        <v>4686</v>
      </c>
      <c r="AD973" s="109"/>
      <c r="AE973" s="110" t="s">
        <v>4704</v>
      </c>
      <c r="AF973" s="109"/>
      <c r="AG973" s="138">
        <v>37799</v>
      </c>
      <c r="AH973" s="138">
        <v>38036</v>
      </c>
      <c r="AI973" s="138">
        <v>38132</v>
      </c>
      <c r="AJ973" s="109">
        <v>5370056</v>
      </c>
      <c r="AK973" s="109"/>
      <c r="AL973" s="109"/>
      <c r="AM973" s="109"/>
      <c r="AN973" s="109"/>
      <c r="AO973" s="109"/>
      <c r="AP973" s="109"/>
      <c r="AQ973" s="109"/>
      <c r="AR973" s="109"/>
      <c r="AS973" s="109"/>
      <c r="AT973" s="109"/>
      <c r="AU973" s="109"/>
      <c r="AV973" s="109"/>
      <c r="AW973" s="109"/>
      <c r="AX973" s="109"/>
      <c r="AY973" s="109"/>
    </row>
    <row r="974" spans="1:51" ht="25.5" x14ac:dyDescent="0.25">
      <c r="A974" s="106">
        <v>1214</v>
      </c>
      <c r="B974" s="106" t="s">
        <v>1665</v>
      </c>
      <c r="C974" s="106" t="s">
        <v>281</v>
      </c>
      <c r="D974" s="106"/>
      <c r="E974" s="106" t="s">
        <v>540</v>
      </c>
      <c r="F974" s="106"/>
      <c r="G974" s="106"/>
      <c r="H974" s="106" t="s">
        <v>466</v>
      </c>
      <c r="I974" s="106" t="s">
        <v>3323</v>
      </c>
      <c r="J974" s="106">
        <v>30</v>
      </c>
      <c r="K974" s="106"/>
      <c r="L974" s="106"/>
      <c r="M974" s="106">
        <v>22000</v>
      </c>
      <c r="N974" s="106" t="s">
        <v>3785</v>
      </c>
      <c r="O974" s="106">
        <v>405.45400000000001</v>
      </c>
      <c r="P974" s="107">
        <v>941.6</v>
      </c>
      <c r="Q974" s="107">
        <v>381775.49</v>
      </c>
      <c r="R974" s="106">
        <v>0</v>
      </c>
      <c r="S974" s="107">
        <v>0</v>
      </c>
      <c r="T974" s="107">
        <v>0</v>
      </c>
      <c r="U974" s="106" t="s">
        <v>749</v>
      </c>
      <c r="V974" s="106" t="s">
        <v>7</v>
      </c>
      <c r="W974" s="106" t="s">
        <v>64</v>
      </c>
      <c r="X974" s="108"/>
      <c r="Y974" s="108">
        <v>0</v>
      </c>
      <c r="Z974" s="108">
        <v>-381775.48639999999</v>
      </c>
      <c r="AA974" s="109" t="s">
        <v>4503</v>
      </c>
      <c r="AB974" s="109">
        <v>6155</v>
      </c>
      <c r="AC974" s="109" t="s">
        <v>4686</v>
      </c>
      <c r="AD974" s="109"/>
      <c r="AE974" s="110" t="s">
        <v>4704</v>
      </c>
      <c r="AF974" s="109"/>
      <c r="AG974" s="138">
        <v>37799</v>
      </c>
      <c r="AH974" s="138">
        <v>38036</v>
      </c>
      <c r="AI974" s="138">
        <v>38132</v>
      </c>
      <c r="AJ974" s="109">
        <v>5370056</v>
      </c>
      <c r="AK974" s="109"/>
      <c r="AL974" s="109"/>
      <c r="AM974" s="109"/>
      <c r="AN974" s="109"/>
      <c r="AO974" s="109"/>
      <c r="AP974" s="109"/>
      <c r="AQ974" s="109"/>
      <c r="AR974" s="109"/>
      <c r="AS974" s="109"/>
      <c r="AT974" s="109"/>
      <c r="AU974" s="109"/>
      <c r="AV974" s="109"/>
      <c r="AW974" s="109"/>
      <c r="AX974" s="109"/>
      <c r="AY974" s="109"/>
    </row>
    <row r="975" spans="1:51" x14ac:dyDescent="0.25">
      <c r="A975" s="106">
        <v>1217</v>
      </c>
      <c r="B975" s="106" t="s">
        <v>1666</v>
      </c>
      <c r="C975" s="106" t="s">
        <v>281</v>
      </c>
      <c r="D975" s="106"/>
      <c r="E975" s="106" t="s">
        <v>540</v>
      </c>
      <c r="F975" s="106"/>
      <c r="G975" s="106"/>
      <c r="H975" s="106" t="s">
        <v>466</v>
      </c>
      <c r="I975" s="106" t="s">
        <v>3325</v>
      </c>
      <c r="J975" s="106" t="s">
        <v>3756</v>
      </c>
      <c r="K975" s="106">
        <v>1</v>
      </c>
      <c r="L975" s="106"/>
      <c r="M975" s="106">
        <v>22000</v>
      </c>
      <c r="N975" s="106" t="s">
        <v>3785</v>
      </c>
      <c r="O975" s="106">
        <v>5166.37</v>
      </c>
      <c r="P975" s="107">
        <v>941.6</v>
      </c>
      <c r="Q975" s="107">
        <v>4864653.99</v>
      </c>
      <c r="R975" s="106">
        <v>0</v>
      </c>
      <c r="S975" s="107">
        <v>0</v>
      </c>
      <c r="T975" s="107">
        <v>0</v>
      </c>
      <c r="U975" s="106" t="s">
        <v>767</v>
      </c>
      <c r="V975" s="106" t="s">
        <v>7</v>
      </c>
      <c r="W975" s="106" t="s">
        <v>65</v>
      </c>
      <c r="X975" s="108">
        <v>1631</v>
      </c>
      <c r="Y975" s="108">
        <v>8426349.4700000007</v>
      </c>
      <c r="Z975" s="108">
        <v>3561695.4780000011</v>
      </c>
      <c r="AA975" s="109"/>
      <c r="AB975" s="109">
        <v>6155</v>
      </c>
      <c r="AC975" s="109"/>
      <c r="AD975" s="109"/>
      <c r="AE975" s="110" t="s">
        <v>516</v>
      </c>
      <c r="AF975" s="109"/>
      <c r="AG975" s="138">
        <v>37799</v>
      </c>
      <c r="AH975" s="138">
        <v>38036</v>
      </c>
      <c r="AI975" s="138">
        <v>38132</v>
      </c>
      <c r="AJ975" s="109">
        <v>5370056</v>
      </c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  <c r="AX975" s="109"/>
      <c r="AY975" s="109"/>
    </row>
    <row r="976" spans="1:51" x14ac:dyDescent="0.25">
      <c r="A976" s="106">
        <v>1218</v>
      </c>
      <c r="B976" s="106" t="s">
        <v>1667</v>
      </c>
      <c r="C976" s="106" t="s">
        <v>281</v>
      </c>
      <c r="D976" s="106"/>
      <c r="E976" s="106" t="s">
        <v>540</v>
      </c>
      <c r="F976" s="106"/>
      <c r="G976" s="106"/>
      <c r="H976" s="106" t="s">
        <v>466</v>
      </c>
      <c r="I976" s="106" t="s">
        <v>3324</v>
      </c>
      <c r="J976" s="106">
        <v>3</v>
      </c>
      <c r="K976" s="106">
        <v>1</v>
      </c>
      <c r="L976" s="106"/>
      <c r="M976" s="106">
        <v>22000</v>
      </c>
      <c r="N976" s="106" t="s">
        <v>3785</v>
      </c>
      <c r="O976" s="106">
        <v>3235.5340000000001</v>
      </c>
      <c r="P976" s="107">
        <v>941.6</v>
      </c>
      <c r="Q976" s="107">
        <v>3046578.81</v>
      </c>
      <c r="R976" s="106">
        <v>0</v>
      </c>
      <c r="S976" s="107">
        <v>0</v>
      </c>
      <c r="T976" s="107">
        <v>0</v>
      </c>
      <c r="U976" s="106" t="s">
        <v>767</v>
      </c>
      <c r="V976" s="106" t="s">
        <v>7</v>
      </c>
      <c r="W976" s="106" t="s">
        <v>65</v>
      </c>
      <c r="X976" s="108">
        <v>1631</v>
      </c>
      <c r="Y976" s="108">
        <v>5277155.9539999999</v>
      </c>
      <c r="Z976" s="108">
        <v>2230577.1395999999</v>
      </c>
      <c r="AA976" s="109"/>
      <c r="AB976" s="109">
        <v>6155</v>
      </c>
      <c r="AC976" s="109"/>
      <c r="AD976" s="109"/>
      <c r="AE976" s="110" t="s">
        <v>516</v>
      </c>
      <c r="AF976" s="109"/>
      <c r="AG976" s="138">
        <v>37799</v>
      </c>
      <c r="AH976" s="138">
        <v>38036</v>
      </c>
      <c r="AI976" s="138">
        <v>38132</v>
      </c>
      <c r="AJ976" s="109">
        <v>5370056</v>
      </c>
      <c r="AK976" s="109"/>
      <c r="AL976" s="109"/>
      <c r="AM976" s="109"/>
      <c r="AN976" s="109"/>
      <c r="AO976" s="109"/>
      <c r="AP976" s="109"/>
      <c r="AQ976" s="109"/>
      <c r="AR976" s="109"/>
      <c r="AS976" s="109"/>
      <c r="AT976" s="109"/>
      <c r="AU976" s="109"/>
      <c r="AV976" s="109"/>
      <c r="AW976" s="109"/>
      <c r="AX976" s="109"/>
      <c r="AY976" s="109"/>
    </row>
    <row r="977" spans="1:51" x14ac:dyDescent="0.25">
      <c r="A977" s="106">
        <v>1219</v>
      </c>
      <c r="B977" s="106" t="s">
        <v>1668</v>
      </c>
      <c r="C977" s="106" t="s">
        <v>281</v>
      </c>
      <c r="D977" s="106"/>
      <c r="E977" s="106" t="s">
        <v>540</v>
      </c>
      <c r="F977" s="106"/>
      <c r="G977" s="106"/>
      <c r="H977" s="106" t="s">
        <v>466</v>
      </c>
      <c r="I977" s="106" t="s">
        <v>3324</v>
      </c>
      <c r="J977" s="106">
        <v>3</v>
      </c>
      <c r="K977" s="106">
        <v>1</v>
      </c>
      <c r="L977" s="106"/>
      <c r="M977" s="106">
        <v>22000</v>
      </c>
      <c r="N977" s="106" t="s">
        <v>3785</v>
      </c>
      <c r="O977" s="106">
        <v>3684.99</v>
      </c>
      <c r="P977" s="107">
        <v>941.6</v>
      </c>
      <c r="Q977" s="107">
        <v>3469786.58</v>
      </c>
      <c r="R977" s="106">
        <v>0</v>
      </c>
      <c r="S977" s="107">
        <v>0</v>
      </c>
      <c r="T977" s="107">
        <v>0</v>
      </c>
      <c r="U977" s="106" t="s">
        <v>767</v>
      </c>
      <c r="V977" s="106" t="s">
        <v>7</v>
      </c>
      <c r="W977" s="106" t="s">
        <v>65</v>
      </c>
      <c r="X977" s="108">
        <v>1631</v>
      </c>
      <c r="Y977" s="108">
        <v>6010218.6899999995</v>
      </c>
      <c r="Z977" s="108">
        <v>2540432.1059999997</v>
      </c>
      <c r="AA977" s="109"/>
      <c r="AB977" s="109">
        <v>6155</v>
      </c>
      <c r="AC977" s="109"/>
      <c r="AD977" s="109"/>
      <c r="AE977" s="110" t="s">
        <v>516</v>
      </c>
      <c r="AF977" s="109"/>
      <c r="AG977" s="138">
        <v>37799</v>
      </c>
      <c r="AH977" s="138">
        <v>38036</v>
      </c>
      <c r="AI977" s="138">
        <v>38132</v>
      </c>
      <c r="AJ977" s="109">
        <v>5370056</v>
      </c>
      <c r="AK977" s="109"/>
      <c r="AL977" s="109"/>
      <c r="AM977" s="109"/>
      <c r="AN977" s="109"/>
      <c r="AO977" s="109"/>
      <c r="AP977" s="109"/>
      <c r="AQ977" s="109"/>
      <c r="AR977" s="109"/>
      <c r="AS977" s="109"/>
      <c r="AT977" s="109"/>
      <c r="AU977" s="109"/>
      <c r="AV977" s="109"/>
      <c r="AW977" s="109"/>
      <c r="AX977" s="109"/>
      <c r="AY977" s="109"/>
    </row>
    <row r="978" spans="1:51" x14ac:dyDescent="0.25">
      <c r="A978" s="106">
        <v>1220</v>
      </c>
      <c r="B978" s="106" t="s">
        <v>1669</v>
      </c>
      <c r="C978" s="106" t="s">
        <v>281</v>
      </c>
      <c r="D978" s="106"/>
      <c r="E978" s="106" t="s">
        <v>540</v>
      </c>
      <c r="F978" s="106"/>
      <c r="G978" s="106"/>
      <c r="H978" s="106" t="s">
        <v>466</v>
      </c>
      <c r="I978" s="106" t="s">
        <v>3324</v>
      </c>
      <c r="J978" s="106">
        <v>3</v>
      </c>
      <c r="K978" s="106">
        <v>1</v>
      </c>
      <c r="L978" s="106"/>
      <c r="M978" s="106">
        <v>22000</v>
      </c>
      <c r="N978" s="106" t="s">
        <v>3785</v>
      </c>
      <c r="O978" s="106">
        <v>3766.0520000000001</v>
      </c>
      <c r="P978" s="107">
        <v>941.6</v>
      </c>
      <c r="Q978" s="107">
        <v>3546114.56</v>
      </c>
      <c r="R978" s="106">
        <v>0</v>
      </c>
      <c r="S978" s="107">
        <v>0</v>
      </c>
      <c r="T978" s="107">
        <v>0</v>
      </c>
      <c r="U978" s="106" t="s">
        <v>767</v>
      </c>
      <c r="V978" s="106" t="s">
        <v>7</v>
      </c>
      <c r="W978" s="106" t="s">
        <v>65</v>
      </c>
      <c r="X978" s="108">
        <v>1631</v>
      </c>
      <c r="Y978" s="108">
        <v>6142430.8119999999</v>
      </c>
      <c r="Z978" s="108">
        <v>2596316.2487999997</v>
      </c>
      <c r="AA978" s="109"/>
      <c r="AB978" s="109">
        <v>6155</v>
      </c>
      <c r="AC978" s="109"/>
      <c r="AD978" s="109"/>
      <c r="AE978" s="110" t="s">
        <v>516</v>
      </c>
      <c r="AF978" s="109"/>
      <c r="AG978" s="138">
        <v>37799</v>
      </c>
      <c r="AH978" s="138">
        <v>38036</v>
      </c>
      <c r="AI978" s="138">
        <v>38132</v>
      </c>
      <c r="AJ978" s="109">
        <v>5370056</v>
      </c>
      <c r="AK978" s="109"/>
      <c r="AL978" s="109"/>
      <c r="AM978" s="109"/>
      <c r="AN978" s="109"/>
      <c r="AO978" s="109"/>
      <c r="AP978" s="109"/>
      <c r="AQ978" s="109"/>
      <c r="AR978" s="109"/>
      <c r="AS978" s="109"/>
      <c r="AT978" s="109"/>
      <c r="AU978" s="109"/>
      <c r="AV978" s="109"/>
      <c r="AW978" s="109"/>
      <c r="AX978" s="109"/>
      <c r="AY978" s="109"/>
    </row>
    <row r="979" spans="1:51" x14ac:dyDescent="0.25">
      <c r="A979" s="106">
        <v>1221</v>
      </c>
      <c r="B979" s="106" t="s">
        <v>1670</v>
      </c>
      <c r="C979" s="106" t="s">
        <v>281</v>
      </c>
      <c r="D979" s="106"/>
      <c r="E979" s="106" t="s">
        <v>540</v>
      </c>
      <c r="F979" s="106"/>
      <c r="G979" s="106"/>
      <c r="H979" s="106" t="s">
        <v>466</v>
      </c>
      <c r="I979" s="106" t="s">
        <v>3323</v>
      </c>
      <c r="J979" s="106">
        <v>21</v>
      </c>
      <c r="K979" s="106">
        <v>1</v>
      </c>
      <c r="L979" s="106"/>
      <c r="M979" s="106">
        <v>22000</v>
      </c>
      <c r="N979" s="106" t="s">
        <v>3785</v>
      </c>
      <c r="O979" s="106">
        <v>17269.251</v>
      </c>
      <c r="P979" s="107">
        <v>941.6</v>
      </c>
      <c r="Q979" s="107">
        <v>16260726.74</v>
      </c>
      <c r="R979" s="106">
        <v>0</v>
      </c>
      <c r="S979" s="107">
        <v>0</v>
      </c>
      <c r="T979" s="107">
        <v>0</v>
      </c>
      <c r="U979" s="106" t="s">
        <v>767</v>
      </c>
      <c r="V979" s="106" t="s">
        <v>7</v>
      </c>
      <c r="W979" s="106" t="s">
        <v>65</v>
      </c>
      <c r="X979" s="108">
        <v>1631</v>
      </c>
      <c r="Y979" s="108">
        <v>28166148.381000001</v>
      </c>
      <c r="Z979" s="108">
        <v>11905421.6394</v>
      </c>
      <c r="AA979" s="109"/>
      <c r="AB979" s="109">
        <v>6155</v>
      </c>
      <c r="AC979" s="109"/>
      <c r="AD979" s="109"/>
      <c r="AE979" s="110" t="s">
        <v>516</v>
      </c>
      <c r="AF979" s="109"/>
      <c r="AG979" s="138">
        <v>37799</v>
      </c>
      <c r="AH979" s="138">
        <v>38036</v>
      </c>
      <c r="AI979" s="138">
        <v>38132</v>
      </c>
      <c r="AJ979" s="109">
        <v>5370056</v>
      </c>
      <c r="AK979" s="109"/>
      <c r="AL979" s="109"/>
      <c r="AM979" s="109"/>
      <c r="AN979" s="109"/>
      <c r="AO979" s="109"/>
      <c r="AP979" s="109"/>
      <c r="AQ979" s="109"/>
      <c r="AR979" s="109"/>
      <c r="AS979" s="109"/>
      <c r="AT979" s="109"/>
      <c r="AU979" s="109"/>
      <c r="AV979" s="109"/>
      <c r="AW979" s="109"/>
      <c r="AX979" s="109"/>
      <c r="AY979" s="109"/>
    </row>
    <row r="980" spans="1:51" x14ac:dyDescent="0.25">
      <c r="A980" s="106">
        <v>1222</v>
      </c>
      <c r="B980" s="106" t="s">
        <v>1671</v>
      </c>
      <c r="C980" s="106" t="s">
        <v>281</v>
      </c>
      <c r="D980" s="106"/>
      <c r="E980" s="106" t="s">
        <v>540</v>
      </c>
      <c r="F980" s="106"/>
      <c r="G980" s="106"/>
      <c r="H980" s="106" t="s">
        <v>466</v>
      </c>
      <c r="I980" s="106" t="s">
        <v>3323</v>
      </c>
      <c r="J980" s="106">
        <v>24</v>
      </c>
      <c r="K980" s="106">
        <v>1</v>
      </c>
      <c r="L980" s="106"/>
      <c r="M980" s="106">
        <v>22000</v>
      </c>
      <c r="N980" s="106" t="s">
        <v>3785</v>
      </c>
      <c r="O980" s="106">
        <v>494.55599999999998</v>
      </c>
      <c r="P980" s="107">
        <v>941.6</v>
      </c>
      <c r="Q980" s="107">
        <v>465673.93</v>
      </c>
      <c r="R980" s="106">
        <v>0</v>
      </c>
      <c r="S980" s="107">
        <v>0</v>
      </c>
      <c r="T980" s="107">
        <v>0</v>
      </c>
      <c r="U980" s="106" t="s">
        <v>767</v>
      </c>
      <c r="V980" s="106" t="s">
        <v>7</v>
      </c>
      <c r="W980" s="106" t="s">
        <v>65</v>
      </c>
      <c r="X980" s="108">
        <v>1631</v>
      </c>
      <c r="Y980" s="108">
        <v>806620.83600000001</v>
      </c>
      <c r="Z980" s="108">
        <v>340946.90640000004</v>
      </c>
      <c r="AA980" s="109"/>
      <c r="AB980" s="109">
        <v>6155</v>
      </c>
      <c r="AC980" s="109"/>
      <c r="AD980" s="109"/>
      <c r="AE980" s="110" t="s">
        <v>516</v>
      </c>
      <c r="AF980" s="109"/>
      <c r="AG980" s="138">
        <v>37799</v>
      </c>
      <c r="AH980" s="138">
        <v>38036</v>
      </c>
      <c r="AI980" s="138">
        <v>38132</v>
      </c>
      <c r="AJ980" s="109">
        <v>5370056</v>
      </c>
      <c r="AK980" s="109"/>
      <c r="AL980" s="109"/>
      <c r="AM980" s="109"/>
      <c r="AN980" s="109"/>
      <c r="AO980" s="109"/>
      <c r="AP980" s="109"/>
      <c r="AQ980" s="109"/>
      <c r="AR980" s="109"/>
      <c r="AS980" s="109"/>
      <c r="AT980" s="109"/>
      <c r="AU980" s="109"/>
      <c r="AV980" s="109"/>
      <c r="AW980" s="109"/>
      <c r="AX980" s="109"/>
      <c r="AY980" s="109"/>
    </row>
    <row r="981" spans="1:51" x14ac:dyDescent="0.25">
      <c r="A981" s="106">
        <v>1223</v>
      </c>
      <c r="B981" s="106" t="s">
        <v>1672</v>
      </c>
      <c r="C981" s="106" t="s">
        <v>281</v>
      </c>
      <c r="D981" s="106"/>
      <c r="E981" s="106" t="s">
        <v>540</v>
      </c>
      <c r="F981" s="106"/>
      <c r="G981" s="106"/>
      <c r="H981" s="106" t="s">
        <v>466</v>
      </c>
      <c r="I981" s="106" t="s">
        <v>3325</v>
      </c>
      <c r="J981" s="106" t="s">
        <v>3756</v>
      </c>
      <c r="K981" s="106">
        <v>1</v>
      </c>
      <c r="L981" s="106"/>
      <c r="M981" s="106">
        <v>22000</v>
      </c>
      <c r="N981" s="106" t="s">
        <v>3785</v>
      </c>
      <c r="O981" s="106">
        <v>709.673</v>
      </c>
      <c r="P981" s="107">
        <v>941.6</v>
      </c>
      <c r="Q981" s="107">
        <v>668228.1</v>
      </c>
      <c r="R981" s="106">
        <v>0</v>
      </c>
      <c r="S981" s="107">
        <v>0</v>
      </c>
      <c r="T981" s="107">
        <v>0</v>
      </c>
      <c r="U981" s="106" t="s">
        <v>767</v>
      </c>
      <c r="V981" s="106" t="s">
        <v>7</v>
      </c>
      <c r="W981" s="106" t="s">
        <v>65</v>
      </c>
      <c r="X981" s="108">
        <v>1631</v>
      </c>
      <c r="Y981" s="108">
        <v>1157476.6629999999</v>
      </c>
      <c r="Z981" s="108">
        <v>489248.56619999988</v>
      </c>
      <c r="AA981" s="109"/>
      <c r="AB981" s="109">
        <v>6155</v>
      </c>
      <c r="AC981" s="109"/>
      <c r="AD981" s="109"/>
      <c r="AE981" s="110" t="s">
        <v>516</v>
      </c>
      <c r="AF981" s="109"/>
      <c r="AG981" s="138">
        <v>37799</v>
      </c>
      <c r="AH981" s="138">
        <v>38036</v>
      </c>
      <c r="AI981" s="138">
        <v>38132</v>
      </c>
      <c r="AJ981" s="109">
        <v>5370056</v>
      </c>
      <c r="AK981" s="109"/>
      <c r="AL981" s="109"/>
      <c r="AM981" s="109"/>
      <c r="AN981" s="109"/>
      <c r="AO981" s="109"/>
      <c r="AP981" s="109"/>
      <c r="AQ981" s="109"/>
      <c r="AR981" s="109"/>
      <c r="AS981" s="109"/>
      <c r="AT981" s="109"/>
      <c r="AU981" s="109"/>
      <c r="AV981" s="109"/>
      <c r="AW981" s="109"/>
      <c r="AX981" s="109"/>
      <c r="AY981" s="109"/>
    </row>
    <row r="982" spans="1:51" x14ac:dyDescent="0.25">
      <c r="A982" s="106">
        <v>1224</v>
      </c>
      <c r="B982" s="106" t="s">
        <v>1673</v>
      </c>
      <c r="C982" s="106" t="s">
        <v>281</v>
      </c>
      <c r="D982" s="106"/>
      <c r="E982" s="106" t="s">
        <v>540</v>
      </c>
      <c r="F982" s="106"/>
      <c r="G982" s="106"/>
      <c r="H982" s="106" t="s">
        <v>466</v>
      </c>
      <c r="I982" s="106" t="s">
        <v>3325</v>
      </c>
      <c r="J982" s="106" t="s">
        <v>3756</v>
      </c>
      <c r="K982" s="106">
        <v>1</v>
      </c>
      <c r="L982" s="106"/>
      <c r="M982" s="106">
        <v>22000</v>
      </c>
      <c r="N982" s="106" t="s">
        <v>3785</v>
      </c>
      <c r="O982" s="106">
        <v>417.61500000000001</v>
      </c>
      <c r="P982" s="107">
        <v>941.6</v>
      </c>
      <c r="Q982" s="107">
        <v>393226.28</v>
      </c>
      <c r="R982" s="106">
        <v>0</v>
      </c>
      <c r="S982" s="107">
        <v>0</v>
      </c>
      <c r="T982" s="107">
        <v>0</v>
      </c>
      <c r="U982" s="106" t="s">
        <v>767</v>
      </c>
      <c r="V982" s="106" t="s">
        <v>7</v>
      </c>
      <c r="W982" s="106" t="s">
        <v>65</v>
      </c>
      <c r="X982" s="108">
        <v>1631</v>
      </c>
      <c r="Y982" s="108">
        <v>681130.06500000006</v>
      </c>
      <c r="Z982" s="108">
        <v>287903.78100000002</v>
      </c>
      <c r="AA982" s="109"/>
      <c r="AB982" s="109">
        <v>6155</v>
      </c>
      <c r="AC982" s="109"/>
      <c r="AD982" s="109"/>
      <c r="AE982" s="110" t="s">
        <v>516</v>
      </c>
      <c r="AF982" s="109"/>
      <c r="AG982" s="138">
        <v>37799</v>
      </c>
      <c r="AH982" s="138">
        <v>38036</v>
      </c>
      <c r="AI982" s="138">
        <v>38132</v>
      </c>
      <c r="AJ982" s="109">
        <v>5370056</v>
      </c>
      <c r="AK982" s="109"/>
      <c r="AL982" s="109"/>
      <c r="AM982" s="109"/>
      <c r="AN982" s="109"/>
      <c r="AO982" s="109"/>
      <c r="AP982" s="109"/>
      <c r="AQ982" s="109"/>
      <c r="AR982" s="109"/>
      <c r="AS982" s="109"/>
      <c r="AT982" s="109"/>
      <c r="AU982" s="109"/>
      <c r="AV982" s="109"/>
      <c r="AW982" s="109"/>
      <c r="AX982" s="109"/>
      <c r="AY982" s="109"/>
    </row>
    <row r="983" spans="1:51" x14ac:dyDescent="0.25">
      <c r="A983" s="106">
        <v>1225</v>
      </c>
      <c r="B983" s="106" t="s">
        <v>1674</v>
      </c>
      <c r="C983" s="106" t="s">
        <v>281</v>
      </c>
      <c r="D983" s="106"/>
      <c r="E983" s="106" t="s">
        <v>540</v>
      </c>
      <c r="F983" s="106"/>
      <c r="G983" s="106"/>
      <c r="H983" s="106" t="s">
        <v>466</v>
      </c>
      <c r="I983" s="106" t="s">
        <v>3324</v>
      </c>
      <c r="J983" s="106">
        <v>3</v>
      </c>
      <c r="K983" s="106">
        <v>1</v>
      </c>
      <c r="L983" s="106"/>
      <c r="M983" s="106">
        <v>22000</v>
      </c>
      <c r="N983" s="106" t="s">
        <v>3785</v>
      </c>
      <c r="O983" s="106">
        <v>7739.58</v>
      </c>
      <c r="P983" s="107">
        <v>941.6</v>
      </c>
      <c r="Q983" s="107">
        <v>7287588.5300000003</v>
      </c>
      <c r="R983" s="106">
        <v>0</v>
      </c>
      <c r="S983" s="107">
        <v>0</v>
      </c>
      <c r="T983" s="107">
        <v>0</v>
      </c>
      <c r="U983" s="106" t="s">
        <v>767</v>
      </c>
      <c r="V983" s="106" t="s">
        <v>7</v>
      </c>
      <c r="W983" s="106" t="s">
        <v>65</v>
      </c>
      <c r="X983" s="108">
        <v>1631</v>
      </c>
      <c r="Y983" s="108">
        <v>12623254.98</v>
      </c>
      <c r="Z983" s="108">
        <v>5335666.4520000005</v>
      </c>
      <c r="AA983" s="109"/>
      <c r="AB983" s="109">
        <v>6155</v>
      </c>
      <c r="AC983" s="109"/>
      <c r="AD983" s="109"/>
      <c r="AE983" s="110" t="s">
        <v>516</v>
      </c>
      <c r="AF983" s="109"/>
      <c r="AG983" s="138">
        <v>37799</v>
      </c>
      <c r="AH983" s="138">
        <v>38036</v>
      </c>
      <c r="AI983" s="138">
        <v>38132</v>
      </c>
      <c r="AJ983" s="109">
        <v>5370056</v>
      </c>
      <c r="AK983" s="109"/>
      <c r="AL983" s="109"/>
      <c r="AM983" s="109"/>
      <c r="AN983" s="109"/>
      <c r="AO983" s="109"/>
      <c r="AP983" s="109"/>
      <c r="AQ983" s="109"/>
      <c r="AR983" s="109"/>
      <c r="AS983" s="109"/>
      <c r="AT983" s="109"/>
      <c r="AU983" s="109"/>
      <c r="AV983" s="109"/>
      <c r="AW983" s="109"/>
      <c r="AX983" s="109"/>
      <c r="AY983" s="109"/>
    </row>
    <row r="984" spans="1:51" x14ac:dyDescent="0.25">
      <c r="A984" s="106">
        <v>1226</v>
      </c>
      <c r="B984" s="106" t="s">
        <v>1675</v>
      </c>
      <c r="C984" s="106" t="s">
        <v>281</v>
      </c>
      <c r="D984" s="106"/>
      <c r="E984" s="106" t="s">
        <v>540</v>
      </c>
      <c r="F984" s="106"/>
      <c r="G984" s="106"/>
      <c r="H984" s="106" t="s">
        <v>466</v>
      </c>
      <c r="I984" s="106" t="s">
        <v>3324</v>
      </c>
      <c r="J984" s="106">
        <v>3</v>
      </c>
      <c r="K984" s="106">
        <v>1</v>
      </c>
      <c r="L984" s="106"/>
      <c r="M984" s="106">
        <v>22000</v>
      </c>
      <c r="N984" s="106" t="s">
        <v>3785</v>
      </c>
      <c r="O984" s="106">
        <v>269.17399999999998</v>
      </c>
      <c r="P984" s="107">
        <v>941.6</v>
      </c>
      <c r="Q984" s="107">
        <v>253454.24</v>
      </c>
      <c r="R984" s="106">
        <v>0</v>
      </c>
      <c r="S984" s="107">
        <v>0</v>
      </c>
      <c r="T984" s="107">
        <v>0</v>
      </c>
      <c r="U984" s="106" t="s">
        <v>767</v>
      </c>
      <c r="V984" s="106" t="s">
        <v>7</v>
      </c>
      <c r="W984" s="106" t="s">
        <v>65</v>
      </c>
      <c r="X984" s="108">
        <v>1631</v>
      </c>
      <c r="Y984" s="108">
        <v>439022.79399999994</v>
      </c>
      <c r="Z984" s="108">
        <v>185568.55559999996</v>
      </c>
      <c r="AA984" s="109"/>
      <c r="AB984" s="109">
        <v>6155</v>
      </c>
      <c r="AC984" s="109"/>
      <c r="AD984" s="109"/>
      <c r="AE984" s="110" t="s">
        <v>516</v>
      </c>
      <c r="AF984" s="109"/>
      <c r="AG984" s="138">
        <v>37799</v>
      </c>
      <c r="AH984" s="138">
        <v>38036</v>
      </c>
      <c r="AI984" s="138">
        <v>38132</v>
      </c>
      <c r="AJ984" s="109">
        <v>5370056</v>
      </c>
      <c r="AK984" s="109"/>
      <c r="AL984" s="109"/>
      <c r="AM984" s="109"/>
      <c r="AN984" s="109"/>
      <c r="AO984" s="109"/>
      <c r="AP984" s="109"/>
      <c r="AQ984" s="109"/>
      <c r="AR984" s="109"/>
      <c r="AS984" s="109"/>
      <c r="AT984" s="109"/>
      <c r="AU984" s="109"/>
      <c r="AV984" s="109"/>
      <c r="AW984" s="109"/>
      <c r="AX984" s="109"/>
      <c r="AY984" s="109"/>
    </row>
    <row r="985" spans="1:51" x14ac:dyDescent="0.25">
      <c r="A985" s="106">
        <v>1227</v>
      </c>
      <c r="B985" s="106" t="s">
        <v>1116</v>
      </c>
      <c r="C985" s="106" t="s">
        <v>281</v>
      </c>
      <c r="D985" s="106"/>
      <c r="E985" s="106" t="s">
        <v>540</v>
      </c>
      <c r="F985" s="106"/>
      <c r="G985" s="106"/>
      <c r="H985" s="106" t="s">
        <v>466</v>
      </c>
      <c r="I985" s="106"/>
      <c r="J985" s="106"/>
      <c r="K985" s="106"/>
      <c r="L985" s="106"/>
      <c r="M985" s="106">
        <v>22000</v>
      </c>
      <c r="N985" s="106" t="s">
        <v>3785</v>
      </c>
      <c r="O985" s="106">
        <v>115453.632</v>
      </c>
      <c r="P985" s="107">
        <v>941.6</v>
      </c>
      <c r="Q985" s="107">
        <v>108711139.89</v>
      </c>
      <c r="R985" s="106">
        <v>0</v>
      </c>
      <c r="S985" s="107">
        <v>0</v>
      </c>
      <c r="T985" s="107">
        <v>0</v>
      </c>
      <c r="U985" s="106" t="s">
        <v>743</v>
      </c>
      <c r="V985" s="106" t="s">
        <v>7</v>
      </c>
      <c r="W985" s="106" t="s">
        <v>63</v>
      </c>
      <c r="X985" s="108"/>
      <c r="Y985" s="108">
        <v>0</v>
      </c>
      <c r="Z985" s="108"/>
      <c r="AA985" s="109" t="s">
        <v>4435</v>
      </c>
      <c r="AB985" s="109">
        <v>6155</v>
      </c>
      <c r="AC985" s="109"/>
      <c r="AD985" s="109"/>
      <c r="AE985" s="110" t="s">
        <v>4436</v>
      </c>
      <c r="AF985" s="109"/>
      <c r="AG985" s="138">
        <v>37799</v>
      </c>
      <c r="AH985" s="138">
        <v>38036</v>
      </c>
      <c r="AI985" s="138">
        <v>38132</v>
      </c>
      <c r="AJ985" s="109">
        <v>5370056</v>
      </c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</row>
    <row r="986" spans="1:51" x14ac:dyDescent="0.25">
      <c r="A986" s="106">
        <v>1228</v>
      </c>
      <c r="B986" s="106" t="s">
        <v>1676</v>
      </c>
      <c r="C986" s="106" t="s">
        <v>282</v>
      </c>
      <c r="D986" s="106"/>
      <c r="E986" s="106" t="s">
        <v>540</v>
      </c>
      <c r="F986" s="106"/>
      <c r="G986" s="106"/>
      <c r="H986" s="106" t="s">
        <v>464</v>
      </c>
      <c r="I986" s="106" t="s">
        <v>3323</v>
      </c>
      <c r="J986" s="106" t="s">
        <v>3786</v>
      </c>
      <c r="K986" s="106">
        <v>3040</v>
      </c>
      <c r="L986" s="106"/>
      <c r="M986" s="106">
        <v>22000</v>
      </c>
      <c r="N986" s="106" t="s">
        <v>282</v>
      </c>
      <c r="O986" s="106">
        <v>3972.24</v>
      </c>
      <c r="P986" s="107">
        <v>650</v>
      </c>
      <c r="Q986" s="107">
        <v>2581956</v>
      </c>
      <c r="R986" s="106">
        <v>0</v>
      </c>
      <c r="S986" s="107">
        <v>0</v>
      </c>
      <c r="T986" s="107">
        <v>0</v>
      </c>
      <c r="U986" s="106" t="s">
        <v>739</v>
      </c>
      <c r="V986" s="106" t="s">
        <v>7</v>
      </c>
      <c r="W986" s="106" t="s">
        <v>61</v>
      </c>
      <c r="X986" s="108">
        <v>1068</v>
      </c>
      <c r="Y986" s="108">
        <v>4242352.3199999994</v>
      </c>
      <c r="Z986" s="108">
        <v>1660396.3199999994</v>
      </c>
      <c r="AA986" s="109"/>
      <c r="AB986" s="109">
        <v>1071</v>
      </c>
      <c r="AC986" s="109"/>
      <c r="AD986" s="109"/>
      <c r="AE986" s="110" t="s">
        <v>507</v>
      </c>
      <c r="AF986" s="109"/>
      <c r="AG986" s="138">
        <v>35615</v>
      </c>
      <c r="AH986" s="138">
        <v>37848</v>
      </c>
      <c r="AI986" s="138">
        <v>38139</v>
      </c>
      <c r="AJ986" s="109">
        <v>5371352</v>
      </c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</row>
    <row r="987" spans="1:51" x14ac:dyDescent="0.25">
      <c r="A987" s="106">
        <v>1229</v>
      </c>
      <c r="B987" s="106" t="s">
        <v>1677</v>
      </c>
      <c r="C987" s="106" t="s">
        <v>282</v>
      </c>
      <c r="D987" s="106"/>
      <c r="E987" s="106" t="s">
        <v>540</v>
      </c>
      <c r="F987" s="106"/>
      <c r="G987" s="106"/>
      <c r="H987" s="106" t="s">
        <v>464</v>
      </c>
      <c r="I987" s="106" t="s">
        <v>3330</v>
      </c>
      <c r="J987" s="106" t="s">
        <v>3786</v>
      </c>
      <c r="K987" s="106">
        <v>3051</v>
      </c>
      <c r="L987" s="106"/>
      <c r="M987" s="106">
        <v>22000</v>
      </c>
      <c r="N987" s="106" t="s">
        <v>282</v>
      </c>
      <c r="O987" s="106">
        <v>6094.8</v>
      </c>
      <c r="P987" s="107">
        <v>650</v>
      </c>
      <c r="Q987" s="107">
        <v>3961620</v>
      </c>
      <c r="R987" s="106">
        <v>0</v>
      </c>
      <c r="S987" s="107">
        <v>0</v>
      </c>
      <c r="T987" s="107">
        <v>0</v>
      </c>
      <c r="U987" s="106" t="s">
        <v>739</v>
      </c>
      <c r="V987" s="106" t="s">
        <v>7</v>
      </c>
      <c r="W987" s="106" t="s">
        <v>61</v>
      </c>
      <c r="X987" s="108">
        <v>1068</v>
      </c>
      <c r="Y987" s="108">
        <v>6509246.4000000004</v>
      </c>
      <c r="Z987" s="108">
        <v>2547626.4000000004</v>
      </c>
      <c r="AA987" s="109"/>
      <c r="AB987" s="109">
        <v>1071</v>
      </c>
      <c r="AC987" s="109"/>
      <c r="AD987" s="109"/>
      <c r="AE987" s="110" t="s">
        <v>507</v>
      </c>
      <c r="AF987" s="109"/>
      <c r="AG987" s="138">
        <v>35615</v>
      </c>
      <c r="AH987" s="138">
        <v>37848</v>
      </c>
      <c r="AI987" s="138">
        <v>38139</v>
      </c>
      <c r="AJ987" s="109">
        <v>5371352</v>
      </c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</row>
    <row r="988" spans="1:51" x14ac:dyDescent="0.25">
      <c r="A988" s="106">
        <v>1230</v>
      </c>
      <c r="B988" s="106" t="s">
        <v>1678</v>
      </c>
      <c r="C988" s="106" t="s">
        <v>282</v>
      </c>
      <c r="D988" s="106"/>
      <c r="E988" s="106" t="s">
        <v>540</v>
      </c>
      <c r="F988" s="106"/>
      <c r="G988" s="106"/>
      <c r="H988" s="106" t="s">
        <v>464</v>
      </c>
      <c r="I988" s="106" t="s">
        <v>3330</v>
      </c>
      <c r="J988" s="106" t="s">
        <v>3786</v>
      </c>
      <c r="K988" s="106">
        <v>3091</v>
      </c>
      <c r="L988" s="106"/>
      <c r="M988" s="106">
        <v>22000</v>
      </c>
      <c r="N988" s="106" t="s">
        <v>282</v>
      </c>
      <c r="O988" s="106">
        <v>5828.05</v>
      </c>
      <c r="P988" s="107">
        <v>650</v>
      </c>
      <c r="Q988" s="107">
        <v>3788232.5</v>
      </c>
      <c r="R988" s="106">
        <v>0</v>
      </c>
      <c r="S988" s="107">
        <v>0</v>
      </c>
      <c r="T988" s="107">
        <v>0</v>
      </c>
      <c r="U988" s="106" t="s">
        <v>739</v>
      </c>
      <c r="V988" s="106" t="s">
        <v>7</v>
      </c>
      <c r="W988" s="106" t="s">
        <v>61</v>
      </c>
      <c r="X988" s="108">
        <v>1068</v>
      </c>
      <c r="Y988" s="108">
        <v>6224357.4000000004</v>
      </c>
      <c r="Z988" s="108">
        <v>2436124.9000000004</v>
      </c>
      <c r="AA988" s="109"/>
      <c r="AB988" s="109">
        <v>1071</v>
      </c>
      <c r="AC988" s="109"/>
      <c r="AD988" s="109"/>
      <c r="AE988" s="110" t="s">
        <v>507</v>
      </c>
      <c r="AF988" s="109"/>
      <c r="AG988" s="138">
        <v>35615</v>
      </c>
      <c r="AH988" s="138">
        <v>37848</v>
      </c>
      <c r="AI988" s="138">
        <v>38139</v>
      </c>
      <c r="AJ988" s="109">
        <v>5371352</v>
      </c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</row>
    <row r="989" spans="1:51" ht="25.5" x14ac:dyDescent="0.25">
      <c r="A989" s="106">
        <v>1231</v>
      </c>
      <c r="B989" s="106" t="s">
        <v>1679</v>
      </c>
      <c r="C989" s="106" t="s">
        <v>282</v>
      </c>
      <c r="D989" s="106"/>
      <c r="E989" s="106" t="s">
        <v>540</v>
      </c>
      <c r="F989" s="106"/>
      <c r="G989" s="106"/>
      <c r="H989" s="106" t="s">
        <v>464</v>
      </c>
      <c r="I989" s="106" t="s">
        <v>3323</v>
      </c>
      <c r="J989" s="106" t="s">
        <v>3787</v>
      </c>
      <c r="K989" s="106"/>
      <c r="L989" s="106"/>
      <c r="M989" s="106">
        <v>22000</v>
      </c>
      <c r="N989" s="106" t="s">
        <v>282</v>
      </c>
      <c r="O989" s="106">
        <v>165.48</v>
      </c>
      <c r="P989" s="107">
        <v>650</v>
      </c>
      <c r="Q989" s="107">
        <v>107562</v>
      </c>
      <c r="R989" s="106">
        <v>0</v>
      </c>
      <c r="S989" s="107">
        <v>0</v>
      </c>
      <c r="T989" s="107">
        <v>0</v>
      </c>
      <c r="U989" s="106" t="s">
        <v>749</v>
      </c>
      <c r="V989" s="106" t="s">
        <v>7</v>
      </c>
      <c r="W989" s="106" t="s">
        <v>64</v>
      </c>
      <c r="X989" s="108"/>
      <c r="Y989" s="108">
        <v>0</v>
      </c>
      <c r="Z989" s="108">
        <v>-107562</v>
      </c>
      <c r="AA989" s="109" t="s">
        <v>4503</v>
      </c>
      <c r="AB989" s="109">
        <v>1071</v>
      </c>
      <c r="AC989" s="109" t="s">
        <v>4686</v>
      </c>
      <c r="AD989" s="109"/>
      <c r="AE989" s="110" t="s">
        <v>4706</v>
      </c>
      <c r="AF989" s="109"/>
      <c r="AG989" s="138">
        <v>35615</v>
      </c>
      <c r="AH989" s="138">
        <v>37848</v>
      </c>
      <c r="AI989" s="138">
        <v>38139</v>
      </c>
      <c r="AJ989" s="109">
        <v>5371352</v>
      </c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</row>
    <row r="990" spans="1:51" ht="25.5" x14ac:dyDescent="0.25">
      <c r="A990" s="106">
        <v>1232</v>
      </c>
      <c r="B990" s="106" t="s">
        <v>1680</v>
      </c>
      <c r="C990" s="106" t="s">
        <v>282</v>
      </c>
      <c r="D990" s="106"/>
      <c r="E990" s="106" t="s">
        <v>540</v>
      </c>
      <c r="F990" s="106"/>
      <c r="G990" s="106"/>
      <c r="H990" s="106" t="s">
        <v>464</v>
      </c>
      <c r="I990" s="106" t="s">
        <v>3325</v>
      </c>
      <c r="J990" s="106" t="s">
        <v>3743</v>
      </c>
      <c r="K990" s="106"/>
      <c r="L990" s="106"/>
      <c r="M990" s="106">
        <v>22000</v>
      </c>
      <c r="N990" s="106" t="s">
        <v>282</v>
      </c>
      <c r="O990" s="106">
        <v>1803.86</v>
      </c>
      <c r="P990" s="107">
        <v>650</v>
      </c>
      <c r="Q990" s="107">
        <v>1172509</v>
      </c>
      <c r="R990" s="106">
        <v>0</v>
      </c>
      <c r="S990" s="107">
        <v>0</v>
      </c>
      <c r="T990" s="107">
        <v>0</v>
      </c>
      <c r="U990" s="106" t="s">
        <v>749</v>
      </c>
      <c r="V990" s="106" t="s">
        <v>7</v>
      </c>
      <c r="W990" s="106" t="s">
        <v>64</v>
      </c>
      <c r="X990" s="108"/>
      <c r="Y990" s="108">
        <v>0</v>
      </c>
      <c r="Z990" s="108">
        <v>-1172509</v>
      </c>
      <c r="AA990" s="109" t="s">
        <v>4503</v>
      </c>
      <c r="AB990" s="109">
        <v>1071</v>
      </c>
      <c r="AC990" s="109" t="s">
        <v>4686</v>
      </c>
      <c r="AD990" s="109"/>
      <c r="AE990" s="110" t="s">
        <v>4706</v>
      </c>
      <c r="AF990" s="109"/>
      <c r="AG990" s="138">
        <v>35615</v>
      </c>
      <c r="AH990" s="138">
        <v>37848</v>
      </c>
      <c r="AI990" s="138">
        <v>38139</v>
      </c>
      <c r="AJ990" s="109">
        <v>5371352</v>
      </c>
      <c r="AK990" s="109"/>
      <c r="AL990" s="109"/>
      <c r="AM990" s="109"/>
      <c r="AN990" s="109"/>
      <c r="AO990" s="109"/>
      <c r="AP990" s="109"/>
      <c r="AQ990" s="109"/>
      <c r="AR990" s="109"/>
      <c r="AS990" s="109"/>
      <c r="AT990" s="109"/>
      <c r="AU990" s="109"/>
      <c r="AV990" s="109"/>
      <c r="AW990" s="109"/>
      <c r="AX990" s="109"/>
      <c r="AY990" s="109"/>
    </row>
    <row r="991" spans="1:51" ht="25.5" x14ac:dyDescent="0.25">
      <c r="A991" s="106">
        <v>1233</v>
      </c>
      <c r="B991" s="106" t="s">
        <v>1681</v>
      </c>
      <c r="C991" s="106" t="s">
        <v>282</v>
      </c>
      <c r="D991" s="106"/>
      <c r="E991" s="106" t="s">
        <v>540</v>
      </c>
      <c r="F991" s="106"/>
      <c r="G991" s="106"/>
      <c r="H991" s="106" t="s">
        <v>464</v>
      </c>
      <c r="I991" s="106" t="s">
        <v>3325</v>
      </c>
      <c r="J991" s="106" t="s">
        <v>3743</v>
      </c>
      <c r="K991" s="106"/>
      <c r="L991" s="106"/>
      <c r="M991" s="106">
        <v>22000</v>
      </c>
      <c r="N991" s="106" t="s">
        <v>282</v>
      </c>
      <c r="O991" s="106">
        <v>400</v>
      </c>
      <c r="P991" s="107">
        <v>650</v>
      </c>
      <c r="Q991" s="107">
        <v>260000</v>
      </c>
      <c r="R991" s="106">
        <v>0</v>
      </c>
      <c r="S991" s="107">
        <v>0</v>
      </c>
      <c r="T991" s="107">
        <v>0</v>
      </c>
      <c r="U991" s="106" t="s">
        <v>749</v>
      </c>
      <c r="V991" s="106" t="s">
        <v>7</v>
      </c>
      <c r="W991" s="106" t="s">
        <v>64</v>
      </c>
      <c r="X991" s="108"/>
      <c r="Y991" s="108">
        <v>0</v>
      </c>
      <c r="Z991" s="108">
        <v>-260000</v>
      </c>
      <c r="AA991" s="109" t="s">
        <v>4503</v>
      </c>
      <c r="AB991" s="109">
        <v>1071</v>
      </c>
      <c r="AC991" s="109" t="s">
        <v>4686</v>
      </c>
      <c r="AD991" s="109"/>
      <c r="AE991" s="110" t="s">
        <v>4706</v>
      </c>
      <c r="AF991" s="109"/>
      <c r="AG991" s="138">
        <v>35615</v>
      </c>
      <c r="AH991" s="138">
        <v>37848</v>
      </c>
      <c r="AI991" s="138">
        <v>38139</v>
      </c>
      <c r="AJ991" s="109">
        <v>5371352</v>
      </c>
      <c r="AK991" s="109"/>
      <c r="AL991" s="109"/>
      <c r="AM991" s="109"/>
      <c r="AN991" s="109"/>
      <c r="AO991" s="109"/>
      <c r="AP991" s="109"/>
      <c r="AQ991" s="109"/>
      <c r="AR991" s="109"/>
      <c r="AS991" s="109"/>
      <c r="AT991" s="109"/>
      <c r="AU991" s="109"/>
      <c r="AV991" s="109"/>
      <c r="AW991" s="109"/>
      <c r="AX991" s="109"/>
      <c r="AY991" s="109"/>
    </row>
    <row r="992" spans="1:51" ht="25.5" x14ac:dyDescent="0.25">
      <c r="A992" s="106">
        <v>1234</v>
      </c>
      <c r="B992" s="106" t="s">
        <v>1682</v>
      </c>
      <c r="C992" s="106" t="s">
        <v>282</v>
      </c>
      <c r="D992" s="106"/>
      <c r="E992" s="106" t="s">
        <v>540</v>
      </c>
      <c r="F992" s="106"/>
      <c r="G992" s="106"/>
      <c r="H992" s="106" t="s">
        <v>464</v>
      </c>
      <c r="I992" s="106" t="s">
        <v>3323</v>
      </c>
      <c r="J992" s="106" t="s">
        <v>3788</v>
      </c>
      <c r="K992" s="106"/>
      <c r="L992" s="106"/>
      <c r="M992" s="106">
        <v>22000</v>
      </c>
      <c r="N992" s="106" t="s">
        <v>282</v>
      </c>
      <c r="O992" s="106">
        <v>1907.7</v>
      </c>
      <c r="P992" s="107">
        <v>650</v>
      </c>
      <c r="Q992" s="107">
        <v>1240005</v>
      </c>
      <c r="R992" s="106">
        <v>0</v>
      </c>
      <c r="S992" s="107">
        <v>0</v>
      </c>
      <c r="T992" s="107">
        <v>0</v>
      </c>
      <c r="U992" s="106" t="s">
        <v>749</v>
      </c>
      <c r="V992" s="106" t="s">
        <v>7</v>
      </c>
      <c r="W992" s="106" t="s">
        <v>64</v>
      </c>
      <c r="X992" s="108"/>
      <c r="Y992" s="108">
        <v>0</v>
      </c>
      <c r="Z992" s="108">
        <v>-1240005</v>
      </c>
      <c r="AA992" s="109" t="s">
        <v>4503</v>
      </c>
      <c r="AB992" s="109">
        <v>1071</v>
      </c>
      <c r="AC992" s="109" t="s">
        <v>4686</v>
      </c>
      <c r="AD992" s="109"/>
      <c r="AE992" s="110" t="s">
        <v>4706</v>
      </c>
      <c r="AF992" s="109"/>
      <c r="AG992" s="138">
        <v>35615</v>
      </c>
      <c r="AH992" s="138">
        <v>37848</v>
      </c>
      <c r="AI992" s="138">
        <v>38139</v>
      </c>
      <c r="AJ992" s="109">
        <v>5371352</v>
      </c>
      <c r="AK992" s="109"/>
      <c r="AL992" s="109"/>
      <c r="AM992" s="109"/>
      <c r="AN992" s="109"/>
      <c r="AO992" s="109"/>
      <c r="AP992" s="109"/>
      <c r="AQ992" s="109"/>
      <c r="AR992" s="109"/>
      <c r="AS992" s="109"/>
      <c r="AT992" s="109"/>
      <c r="AU992" s="109"/>
      <c r="AV992" s="109"/>
      <c r="AW992" s="109"/>
      <c r="AX992" s="109"/>
      <c r="AY992" s="109"/>
    </row>
    <row r="993" spans="1:51" ht="25.5" x14ac:dyDescent="0.25">
      <c r="A993" s="106">
        <v>1235</v>
      </c>
      <c r="B993" s="106" t="s">
        <v>1683</v>
      </c>
      <c r="C993" s="106" t="s">
        <v>282</v>
      </c>
      <c r="D993" s="106"/>
      <c r="E993" s="106" t="s">
        <v>540</v>
      </c>
      <c r="F993" s="106"/>
      <c r="G993" s="106"/>
      <c r="H993" s="106" t="s">
        <v>464</v>
      </c>
      <c r="I993" s="106" t="s">
        <v>3325</v>
      </c>
      <c r="J993" s="106" t="s">
        <v>3499</v>
      </c>
      <c r="K993" s="106"/>
      <c r="L993" s="106"/>
      <c r="M993" s="106">
        <v>22000</v>
      </c>
      <c r="N993" s="106" t="s">
        <v>282</v>
      </c>
      <c r="O993" s="106">
        <v>3548.48</v>
      </c>
      <c r="P993" s="107">
        <v>650</v>
      </c>
      <c r="Q993" s="107">
        <v>2306512</v>
      </c>
      <c r="R993" s="106">
        <v>0</v>
      </c>
      <c r="S993" s="107">
        <v>0</v>
      </c>
      <c r="T993" s="107">
        <v>0</v>
      </c>
      <c r="U993" s="106" t="s">
        <v>749</v>
      </c>
      <c r="V993" s="106" t="s">
        <v>7</v>
      </c>
      <c r="W993" s="106" t="s">
        <v>64</v>
      </c>
      <c r="X993" s="108"/>
      <c r="Y993" s="108">
        <v>0</v>
      </c>
      <c r="Z993" s="108">
        <v>-2306512</v>
      </c>
      <c r="AA993" s="109" t="s">
        <v>4503</v>
      </c>
      <c r="AB993" s="109">
        <v>1071</v>
      </c>
      <c r="AC993" s="109" t="s">
        <v>4686</v>
      </c>
      <c r="AD993" s="109"/>
      <c r="AE993" s="110" t="s">
        <v>4706</v>
      </c>
      <c r="AF993" s="109"/>
      <c r="AG993" s="138">
        <v>35615</v>
      </c>
      <c r="AH993" s="138">
        <v>37848</v>
      </c>
      <c r="AI993" s="138">
        <v>38139</v>
      </c>
      <c r="AJ993" s="109">
        <v>5371352</v>
      </c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</row>
    <row r="994" spans="1:51" ht="25.5" x14ac:dyDescent="0.25">
      <c r="A994" s="106">
        <v>1236</v>
      </c>
      <c r="B994" s="106" t="s">
        <v>1684</v>
      </c>
      <c r="C994" s="106" t="s">
        <v>282</v>
      </c>
      <c r="D994" s="106"/>
      <c r="E994" s="106" t="s">
        <v>540</v>
      </c>
      <c r="F994" s="106"/>
      <c r="G994" s="106"/>
      <c r="H994" s="106" t="s">
        <v>464</v>
      </c>
      <c r="I994" s="106" t="s">
        <v>3325</v>
      </c>
      <c r="J994" s="106" t="s">
        <v>3499</v>
      </c>
      <c r="K994" s="106"/>
      <c r="L994" s="106"/>
      <c r="M994" s="106">
        <v>22000</v>
      </c>
      <c r="N994" s="106" t="s">
        <v>282</v>
      </c>
      <c r="O994" s="106">
        <v>245.49</v>
      </c>
      <c r="P994" s="107">
        <v>650</v>
      </c>
      <c r="Q994" s="107">
        <v>159568.5</v>
      </c>
      <c r="R994" s="106">
        <v>0</v>
      </c>
      <c r="S994" s="107">
        <v>0</v>
      </c>
      <c r="T994" s="107">
        <v>0</v>
      </c>
      <c r="U994" s="106" t="s">
        <v>749</v>
      </c>
      <c r="V994" s="106" t="s">
        <v>7</v>
      </c>
      <c r="W994" s="106" t="s">
        <v>64</v>
      </c>
      <c r="X994" s="108"/>
      <c r="Y994" s="108">
        <v>0</v>
      </c>
      <c r="Z994" s="108">
        <v>-159568.5</v>
      </c>
      <c r="AA994" s="109" t="s">
        <v>4503</v>
      </c>
      <c r="AB994" s="109">
        <v>1071</v>
      </c>
      <c r="AC994" s="109" t="s">
        <v>4686</v>
      </c>
      <c r="AD994" s="109"/>
      <c r="AE994" s="110" t="s">
        <v>4706</v>
      </c>
      <c r="AF994" s="109"/>
      <c r="AG994" s="138">
        <v>35615</v>
      </c>
      <c r="AH994" s="138">
        <v>37848</v>
      </c>
      <c r="AI994" s="138">
        <v>38139</v>
      </c>
      <c r="AJ994" s="109">
        <v>5371352</v>
      </c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</row>
    <row r="995" spans="1:51" x14ac:dyDescent="0.25">
      <c r="A995" s="106">
        <v>1237</v>
      </c>
      <c r="B995" s="106" t="s">
        <v>1685</v>
      </c>
      <c r="C995" s="106" t="s">
        <v>282</v>
      </c>
      <c r="D995" s="106"/>
      <c r="E995" s="106" t="s">
        <v>540</v>
      </c>
      <c r="F995" s="106"/>
      <c r="G995" s="106"/>
      <c r="H995" s="106" t="s">
        <v>464</v>
      </c>
      <c r="I995" s="106" t="s">
        <v>3325</v>
      </c>
      <c r="J995" s="106" t="s">
        <v>3499</v>
      </c>
      <c r="K995" s="106">
        <v>3261</v>
      </c>
      <c r="L995" s="106"/>
      <c r="M995" s="106">
        <v>22000</v>
      </c>
      <c r="N995" s="106" t="s">
        <v>282</v>
      </c>
      <c r="O995" s="106">
        <v>2256.21</v>
      </c>
      <c r="P995" s="107">
        <v>650</v>
      </c>
      <c r="Q995" s="107">
        <v>1466536.5</v>
      </c>
      <c r="R995" s="106">
        <v>0</v>
      </c>
      <c r="S995" s="107">
        <v>0</v>
      </c>
      <c r="T995" s="107">
        <v>0</v>
      </c>
      <c r="U995" s="106" t="s">
        <v>741</v>
      </c>
      <c r="V995" s="106" t="s">
        <v>8</v>
      </c>
      <c r="W995" s="106" t="s">
        <v>62</v>
      </c>
      <c r="X995" s="108">
        <v>1068</v>
      </c>
      <c r="Y995" s="108">
        <v>2409632.2800000003</v>
      </c>
      <c r="Z995" s="108">
        <v>943095.78000000026</v>
      </c>
      <c r="AA995" s="109"/>
      <c r="AB995" s="109">
        <v>1071</v>
      </c>
      <c r="AC995" s="109"/>
      <c r="AD995" s="109"/>
      <c r="AE995" s="110" t="s">
        <v>473</v>
      </c>
      <c r="AF995" s="109" t="s">
        <v>4462</v>
      </c>
      <c r="AG995" s="138">
        <v>35615</v>
      </c>
      <c r="AH995" s="138">
        <v>37848</v>
      </c>
      <c r="AI995" s="138">
        <v>38139</v>
      </c>
      <c r="AJ995" s="109">
        <v>5371352</v>
      </c>
      <c r="AK995" s="109"/>
      <c r="AL995" s="109"/>
      <c r="AM995" s="109"/>
      <c r="AN995" s="109"/>
      <c r="AO995" s="109"/>
      <c r="AP995" s="109"/>
      <c r="AQ995" s="109"/>
      <c r="AR995" s="109"/>
      <c r="AS995" s="109"/>
      <c r="AT995" s="109"/>
      <c r="AU995" s="109"/>
      <c r="AV995" s="109"/>
      <c r="AW995" s="109"/>
      <c r="AX995" s="109"/>
      <c r="AY995" s="109"/>
    </row>
    <row r="996" spans="1:51" x14ac:dyDescent="0.25">
      <c r="A996" s="106">
        <v>1238</v>
      </c>
      <c r="B996" s="106" t="s">
        <v>1686</v>
      </c>
      <c r="C996" s="106" t="s">
        <v>282</v>
      </c>
      <c r="D996" s="106"/>
      <c r="E996" s="106" t="s">
        <v>540</v>
      </c>
      <c r="F996" s="106"/>
      <c r="G996" s="106"/>
      <c r="H996" s="106" t="s">
        <v>464</v>
      </c>
      <c r="I996" s="106" t="s">
        <v>3325</v>
      </c>
      <c r="J996" s="106" t="s">
        <v>3499</v>
      </c>
      <c r="K996" s="106">
        <v>3401</v>
      </c>
      <c r="L996" s="106"/>
      <c r="M996" s="106">
        <v>22000</v>
      </c>
      <c r="N996" s="106" t="s">
        <v>282</v>
      </c>
      <c r="O996" s="106">
        <v>2254.0300000000002</v>
      </c>
      <c r="P996" s="107">
        <v>650</v>
      </c>
      <c r="Q996" s="107">
        <v>1465119.5</v>
      </c>
      <c r="R996" s="106">
        <v>0</v>
      </c>
      <c r="S996" s="107">
        <v>0</v>
      </c>
      <c r="T996" s="107">
        <v>0</v>
      </c>
      <c r="U996" s="106" t="s">
        <v>741</v>
      </c>
      <c r="V996" s="106" t="s">
        <v>8</v>
      </c>
      <c r="W996" s="106" t="s">
        <v>62</v>
      </c>
      <c r="X996" s="108">
        <v>1068</v>
      </c>
      <c r="Y996" s="108">
        <v>2407304.04</v>
      </c>
      <c r="Z996" s="108">
        <v>942184.5399999998</v>
      </c>
      <c r="AA996" s="109"/>
      <c r="AB996" s="109">
        <v>1071</v>
      </c>
      <c r="AC996" s="109"/>
      <c r="AD996" s="109"/>
      <c r="AE996" s="110" t="s">
        <v>473</v>
      </c>
      <c r="AF996" s="109" t="s">
        <v>4536</v>
      </c>
      <c r="AG996" s="138">
        <v>35615</v>
      </c>
      <c r="AH996" s="138">
        <v>37848</v>
      </c>
      <c r="AI996" s="138">
        <v>38139</v>
      </c>
      <c r="AJ996" s="109">
        <v>5371352</v>
      </c>
      <c r="AK996" s="109"/>
      <c r="AL996" s="109"/>
      <c r="AM996" s="109"/>
      <c r="AN996" s="109"/>
      <c r="AO996" s="109"/>
      <c r="AP996" s="109"/>
      <c r="AQ996" s="109"/>
      <c r="AR996" s="109"/>
      <c r="AS996" s="109"/>
      <c r="AT996" s="109"/>
      <c r="AU996" s="109"/>
      <c r="AV996" s="109"/>
      <c r="AW996" s="109"/>
      <c r="AX996" s="109"/>
      <c r="AY996" s="109"/>
    </row>
    <row r="997" spans="1:51" x14ac:dyDescent="0.25">
      <c r="A997" s="106">
        <v>1239</v>
      </c>
      <c r="B997" s="106" t="s">
        <v>1687</v>
      </c>
      <c r="C997" s="106" t="s">
        <v>282</v>
      </c>
      <c r="D997" s="106"/>
      <c r="E997" s="106" t="s">
        <v>540</v>
      </c>
      <c r="F997" s="106"/>
      <c r="G997" s="106"/>
      <c r="H997" s="106" t="s">
        <v>464</v>
      </c>
      <c r="I997" s="106" t="s">
        <v>3324</v>
      </c>
      <c r="J997" s="106" t="s">
        <v>3786</v>
      </c>
      <c r="K997" s="106">
        <v>3140</v>
      </c>
      <c r="L997" s="106"/>
      <c r="M997" s="106">
        <v>22000</v>
      </c>
      <c r="N997" s="106" t="s">
        <v>282</v>
      </c>
      <c r="O997" s="106">
        <v>2492.9699999999998</v>
      </c>
      <c r="P997" s="107">
        <v>650</v>
      </c>
      <c r="Q997" s="107">
        <v>1620430.5</v>
      </c>
      <c r="R997" s="106">
        <v>0</v>
      </c>
      <c r="S997" s="107">
        <v>0</v>
      </c>
      <c r="T997" s="107">
        <v>0</v>
      </c>
      <c r="U997" s="106" t="s">
        <v>741</v>
      </c>
      <c r="V997" s="106" t="s">
        <v>8</v>
      </c>
      <c r="W997" s="106" t="s">
        <v>62</v>
      </c>
      <c r="X997" s="108">
        <v>1068</v>
      </c>
      <c r="Y997" s="108">
        <v>2662491.96</v>
      </c>
      <c r="Z997" s="108">
        <v>1042061.4600000002</v>
      </c>
      <c r="AA997" s="109"/>
      <c r="AB997" s="109">
        <v>1071</v>
      </c>
      <c r="AC997" s="109"/>
      <c r="AD997" s="109"/>
      <c r="AE997" s="110" t="s">
        <v>473</v>
      </c>
      <c r="AF997" s="109" t="s">
        <v>4536</v>
      </c>
      <c r="AG997" s="138">
        <v>35615</v>
      </c>
      <c r="AH997" s="138">
        <v>37848</v>
      </c>
      <c r="AI997" s="138">
        <v>38139</v>
      </c>
      <c r="AJ997" s="109">
        <v>5371352</v>
      </c>
      <c r="AK997" s="109"/>
      <c r="AL997" s="109"/>
      <c r="AM997" s="109"/>
      <c r="AN997" s="109"/>
      <c r="AO997" s="109"/>
      <c r="AP997" s="109"/>
      <c r="AQ997" s="109"/>
      <c r="AR997" s="109"/>
      <c r="AS997" s="109"/>
      <c r="AT997" s="109"/>
      <c r="AU997" s="109"/>
      <c r="AV997" s="109"/>
      <c r="AW997" s="109"/>
      <c r="AX997" s="109"/>
      <c r="AY997" s="109"/>
    </row>
    <row r="998" spans="1:51" x14ac:dyDescent="0.25">
      <c r="A998" s="106">
        <v>1240</v>
      </c>
      <c r="B998" s="106" t="s">
        <v>1688</v>
      </c>
      <c r="C998" s="106" t="s">
        <v>282</v>
      </c>
      <c r="D998" s="106"/>
      <c r="E998" s="106" t="s">
        <v>540</v>
      </c>
      <c r="F998" s="106"/>
      <c r="G998" s="106"/>
      <c r="H998" s="106" t="s">
        <v>464</v>
      </c>
      <c r="I998" s="106" t="s">
        <v>3330</v>
      </c>
      <c r="J998" s="106" t="s">
        <v>3786</v>
      </c>
      <c r="K998" s="106">
        <v>3141</v>
      </c>
      <c r="L998" s="106"/>
      <c r="M998" s="106">
        <v>22000</v>
      </c>
      <c r="N998" s="106" t="s">
        <v>282</v>
      </c>
      <c r="O998" s="106">
        <v>8818.73</v>
      </c>
      <c r="P998" s="107">
        <v>650</v>
      </c>
      <c r="Q998" s="107">
        <v>5732174.5</v>
      </c>
      <c r="R998" s="106">
        <v>0</v>
      </c>
      <c r="S998" s="107">
        <v>0</v>
      </c>
      <c r="T998" s="107">
        <v>0</v>
      </c>
      <c r="U998" s="106" t="s">
        <v>741</v>
      </c>
      <c r="V998" s="106" t="s">
        <v>8</v>
      </c>
      <c r="W998" s="106" t="s">
        <v>62</v>
      </c>
      <c r="X998" s="108">
        <v>1068</v>
      </c>
      <c r="Y998" s="108">
        <v>9418403.6399999987</v>
      </c>
      <c r="Z998" s="108">
        <v>3686229.1399999987</v>
      </c>
      <c r="AA998" s="109"/>
      <c r="AB998" s="109">
        <v>1071</v>
      </c>
      <c r="AC998" s="109"/>
      <c r="AD998" s="109"/>
      <c r="AE998" s="110" t="s">
        <v>473</v>
      </c>
      <c r="AF998" s="109" t="s">
        <v>4536</v>
      </c>
      <c r="AG998" s="138">
        <v>35615</v>
      </c>
      <c r="AH998" s="138">
        <v>37848</v>
      </c>
      <c r="AI998" s="138">
        <v>38139</v>
      </c>
      <c r="AJ998" s="109">
        <v>5371352</v>
      </c>
      <c r="AK998" s="109"/>
      <c r="AL998" s="109"/>
      <c r="AM998" s="109"/>
      <c r="AN998" s="109"/>
      <c r="AO998" s="109"/>
      <c r="AP998" s="109"/>
      <c r="AQ998" s="109"/>
      <c r="AR998" s="109"/>
      <c r="AS998" s="109"/>
      <c r="AT998" s="109"/>
      <c r="AU998" s="109"/>
      <c r="AV998" s="109"/>
      <c r="AW998" s="109"/>
      <c r="AX998" s="109"/>
      <c r="AY998" s="109"/>
    </row>
    <row r="999" spans="1:51" x14ac:dyDescent="0.25">
      <c r="A999" s="106">
        <v>1241</v>
      </c>
      <c r="B999" s="106" t="s">
        <v>1689</v>
      </c>
      <c r="C999" s="106" t="s">
        <v>282</v>
      </c>
      <c r="D999" s="106"/>
      <c r="E999" s="106" t="s">
        <v>540</v>
      </c>
      <c r="F999" s="106"/>
      <c r="G999" s="106"/>
      <c r="H999" s="106" t="s">
        <v>464</v>
      </c>
      <c r="I999" s="106" t="s">
        <v>3330</v>
      </c>
      <c r="J999" s="106" t="s">
        <v>3786</v>
      </c>
      <c r="K999" s="106">
        <v>3281</v>
      </c>
      <c r="L999" s="106"/>
      <c r="M999" s="106">
        <v>22000</v>
      </c>
      <c r="N999" s="106" t="s">
        <v>282</v>
      </c>
      <c r="O999" s="106">
        <v>7751.97</v>
      </c>
      <c r="P999" s="107">
        <v>650</v>
      </c>
      <c r="Q999" s="107">
        <v>5038780.5</v>
      </c>
      <c r="R999" s="106">
        <v>0</v>
      </c>
      <c r="S999" s="107">
        <v>0</v>
      </c>
      <c r="T999" s="107">
        <v>0</v>
      </c>
      <c r="U999" s="106" t="s">
        <v>741</v>
      </c>
      <c r="V999" s="106" t="s">
        <v>8</v>
      </c>
      <c r="W999" s="106" t="s">
        <v>62</v>
      </c>
      <c r="X999" s="108">
        <v>1068</v>
      </c>
      <c r="Y999" s="108">
        <v>8279103.96</v>
      </c>
      <c r="Z999" s="108">
        <v>3240323.46</v>
      </c>
      <c r="AA999" s="109"/>
      <c r="AB999" s="109">
        <v>1071</v>
      </c>
      <c r="AC999" s="109"/>
      <c r="AD999" s="109"/>
      <c r="AE999" s="110" t="s">
        <v>473</v>
      </c>
      <c r="AF999" s="109" t="s">
        <v>4536</v>
      </c>
      <c r="AG999" s="138">
        <v>35615</v>
      </c>
      <c r="AH999" s="138">
        <v>37848</v>
      </c>
      <c r="AI999" s="138">
        <v>38139</v>
      </c>
      <c r="AJ999" s="109">
        <v>5371352</v>
      </c>
      <c r="AK999" s="109"/>
      <c r="AL999" s="109"/>
      <c r="AM999" s="109"/>
      <c r="AN999" s="109"/>
      <c r="AO999" s="109"/>
      <c r="AP999" s="109"/>
      <c r="AQ999" s="109"/>
      <c r="AR999" s="109"/>
      <c r="AS999" s="109"/>
      <c r="AT999" s="109"/>
      <c r="AU999" s="109"/>
      <c r="AV999" s="109"/>
      <c r="AW999" s="109"/>
      <c r="AX999" s="109"/>
      <c r="AY999" s="109"/>
    </row>
    <row r="1000" spans="1:51" x14ac:dyDescent="0.25">
      <c r="A1000" s="106">
        <v>1242</v>
      </c>
      <c r="B1000" s="106" t="s">
        <v>1690</v>
      </c>
      <c r="C1000" s="106" t="s">
        <v>282</v>
      </c>
      <c r="D1000" s="106"/>
      <c r="E1000" s="106" t="s">
        <v>540</v>
      </c>
      <c r="F1000" s="106"/>
      <c r="G1000" s="106"/>
      <c r="H1000" s="106" t="s">
        <v>464</v>
      </c>
      <c r="I1000" s="106" t="s">
        <v>3335</v>
      </c>
      <c r="J1000" s="106" t="s">
        <v>3786</v>
      </c>
      <c r="K1000" s="106">
        <v>3291</v>
      </c>
      <c r="L1000" s="106"/>
      <c r="M1000" s="106">
        <v>22000</v>
      </c>
      <c r="N1000" s="106" t="s">
        <v>282</v>
      </c>
      <c r="O1000" s="106">
        <v>14304.27</v>
      </c>
      <c r="P1000" s="107">
        <v>650</v>
      </c>
      <c r="Q1000" s="107">
        <v>9297775.5</v>
      </c>
      <c r="R1000" s="106">
        <v>0</v>
      </c>
      <c r="S1000" s="107">
        <v>0</v>
      </c>
      <c r="T1000" s="107">
        <v>0</v>
      </c>
      <c r="U1000" s="106" t="s">
        <v>741</v>
      </c>
      <c r="V1000" s="106" t="s">
        <v>8</v>
      </c>
      <c r="W1000" s="106" t="s">
        <v>62</v>
      </c>
      <c r="X1000" s="108">
        <v>1068</v>
      </c>
      <c r="Y1000" s="108">
        <v>15276960.360000001</v>
      </c>
      <c r="Z1000" s="108">
        <v>5979184.8600000013</v>
      </c>
      <c r="AA1000" s="109"/>
      <c r="AB1000" s="109">
        <v>1071</v>
      </c>
      <c r="AC1000" s="109"/>
      <c r="AD1000" s="109"/>
      <c r="AE1000" s="110" t="s">
        <v>473</v>
      </c>
      <c r="AF1000" s="109" t="s">
        <v>4536</v>
      </c>
      <c r="AG1000" s="138">
        <v>35615</v>
      </c>
      <c r="AH1000" s="138">
        <v>37848</v>
      </c>
      <c r="AI1000" s="138">
        <v>38139</v>
      </c>
      <c r="AJ1000" s="109">
        <v>5371352</v>
      </c>
      <c r="AK1000" s="109"/>
      <c r="AL1000" s="109"/>
      <c r="AM1000" s="109"/>
      <c r="AN1000" s="109"/>
      <c r="AO1000" s="109"/>
      <c r="AP1000" s="109"/>
      <c r="AQ1000" s="109"/>
      <c r="AR1000" s="109"/>
      <c r="AS1000" s="109"/>
      <c r="AT1000" s="109"/>
      <c r="AU1000" s="109"/>
      <c r="AV1000" s="109"/>
      <c r="AW1000" s="109"/>
      <c r="AX1000" s="109"/>
      <c r="AY1000" s="109"/>
    </row>
    <row r="1001" spans="1:51" x14ac:dyDescent="0.25">
      <c r="A1001" s="106">
        <v>1243</v>
      </c>
      <c r="B1001" s="106" t="s">
        <v>1691</v>
      </c>
      <c r="C1001" s="106" t="s">
        <v>282</v>
      </c>
      <c r="D1001" s="106"/>
      <c r="E1001" s="106" t="s">
        <v>540</v>
      </c>
      <c r="F1001" s="106"/>
      <c r="G1001" s="106"/>
      <c r="H1001" s="106" t="s">
        <v>464</v>
      </c>
      <c r="I1001" s="106" t="s">
        <v>3335</v>
      </c>
      <c r="J1001" s="106" t="s">
        <v>3786</v>
      </c>
      <c r="K1001" s="106">
        <v>3301</v>
      </c>
      <c r="L1001" s="106"/>
      <c r="M1001" s="106">
        <v>22000</v>
      </c>
      <c r="N1001" s="106" t="s">
        <v>282</v>
      </c>
      <c r="O1001" s="106">
        <v>9154.2900000000009</v>
      </c>
      <c r="P1001" s="107">
        <v>650</v>
      </c>
      <c r="Q1001" s="107">
        <v>5950288.5</v>
      </c>
      <c r="R1001" s="106">
        <v>0</v>
      </c>
      <c r="S1001" s="107">
        <v>0</v>
      </c>
      <c r="T1001" s="107">
        <v>0</v>
      </c>
      <c r="U1001" s="106" t="s">
        <v>741</v>
      </c>
      <c r="V1001" s="106" t="s">
        <v>8</v>
      </c>
      <c r="W1001" s="106" t="s">
        <v>62</v>
      </c>
      <c r="X1001" s="108">
        <v>1068</v>
      </c>
      <c r="Y1001" s="108">
        <v>9776781.7200000007</v>
      </c>
      <c r="Z1001" s="108">
        <v>3826493.2199999997</v>
      </c>
      <c r="AA1001" s="109"/>
      <c r="AB1001" s="109">
        <v>1071</v>
      </c>
      <c r="AC1001" s="109"/>
      <c r="AD1001" s="109"/>
      <c r="AE1001" s="110" t="s">
        <v>473</v>
      </c>
      <c r="AF1001" s="109" t="s">
        <v>4536</v>
      </c>
      <c r="AG1001" s="138">
        <v>35615</v>
      </c>
      <c r="AH1001" s="138">
        <v>37848</v>
      </c>
      <c r="AI1001" s="138">
        <v>38139</v>
      </c>
      <c r="AJ1001" s="109">
        <v>5371352</v>
      </c>
      <c r="AK1001" s="109"/>
      <c r="AL1001" s="109"/>
      <c r="AM1001" s="109"/>
      <c r="AN1001" s="109"/>
      <c r="AO1001" s="109"/>
      <c r="AP1001" s="109"/>
      <c r="AQ1001" s="109"/>
      <c r="AR1001" s="109"/>
      <c r="AS1001" s="109"/>
      <c r="AT1001" s="109"/>
      <c r="AU1001" s="109"/>
      <c r="AV1001" s="109"/>
      <c r="AW1001" s="109"/>
      <c r="AX1001" s="109"/>
      <c r="AY1001" s="109"/>
    </row>
    <row r="1002" spans="1:51" x14ac:dyDescent="0.25">
      <c r="A1002" s="106">
        <v>1244</v>
      </c>
      <c r="B1002" s="106" t="s">
        <v>1692</v>
      </c>
      <c r="C1002" s="106" t="s">
        <v>282</v>
      </c>
      <c r="D1002" s="106"/>
      <c r="E1002" s="106" t="s">
        <v>540</v>
      </c>
      <c r="F1002" s="106"/>
      <c r="G1002" s="106"/>
      <c r="H1002" s="106" t="s">
        <v>464</v>
      </c>
      <c r="I1002" s="106" t="s">
        <v>3335</v>
      </c>
      <c r="J1002" s="106" t="s">
        <v>3786</v>
      </c>
      <c r="K1002" s="106">
        <v>3250</v>
      </c>
      <c r="L1002" s="106"/>
      <c r="M1002" s="106">
        <v>22000</v>
      </c>
      <c r="N1002" s="106" t="s">
        <v>282</v>
      </c>
      <c r="O1002" s="106">
        <v>5347.11</v>
      </c>
      <c r="P1002" s="107">
        <v>650</v>
      </c>
      <c r="Q1002" s="107">
        <v>3475621.5</v>
      </c>
      <c r="R1002" s="106">
        <v>0</v>
      </c>
      <c r="S1002" s="107">
        <v>0</v>
      </c>
      <c r="T1002" s="107">
        <v>0</v>
      </c>
      <c r="U1002" s="106" t="s">
        <v>741</v>
      </c>
      <c r="V1002" s="106" t="s">
        <v>8</v>
      </c>
      <c r="W1002" s="106" t="s">
        <v>62</v>
      </c>
      <c r="X1002" s="108">
        <v>1068</v>
      </c>
      <c r="Y1002" s="108">
        <v>5710713.4799999995</v>
      </c>
      <c r="Z1002" s="108">
        <v>2235091.9799999995</v>
      </c>
      <c r="AA1002" s="109"/>
      <c r="AB1002" s="109">
        <v>1071</v>
      </c>
      <c r="AC1002" s="109"/>
      <c r="AD1002" s="109"/>
      <c r="AE1002" s="110" t="s">
        <v>473</v>
      </c>
      <c r="AF1002" s="109" t="s">
        <v>4536</v>
      </c>
      <c r="AG1002" s="138">
        <v>35615</v>
      </c>
      <c r="AH1002" s="138">
        <v>37848</v>
      </c>
      <c r="AI1002" s="138">
        <v>38139</v>
      </c>
      <c r="AJ1002" s="109">
        <v>5371352</v>
      </c>
      <c r="AK1002" s="109"/>
      <c r="AL1002" s="109"/>
      <c r="AM1002" s="109"/>
      <c r="AN1002" s="109"/>
      <c r="AO1002" s="109"/>
      <c r="AP1002" s="109"/>
      <c r="AQ1002" s="109"/>
      <c r="AR1002" s="109"/>
      <c r="AS1002" s="109"/>
      <c r="AT1002" s="109"/>
      <c r="AU1002" s="109"/>
      <c r="AV1002" s="109"/>
      <c r="AW1002" s="109"/>
      <c r="AX1002" s="109"/>
      <c r="AY1002" s="109"/>
    </row>
    <row r="1003" spans="1:51" x14ac:dyDescent="0.25">
      <c r="A1003" s="106">
        <v>1245</v>
      </c>
      <c r="B1003" s="106" t="s">
        <v>1397</v>
      </c>
      <c r="C1003" s="106" t="s">
        <v>282</v>
      </c>
      <c r="D1003" s="106"/>
      <c r="E1003" s="106" t="s">
        <v>540</v>
      </c>
      <c r="F1003" s="106"/>
      <c r="G1003" s="106"/>
      <c r="H1003" s="106" t="s">
        <v>464</v>
      </c>
      <c r="I1003" s="106"/>
      <c r="J1003" s="106"/>
      <c r="K1003" s="106"/>
      <c r="L1003" s="106"/>
      <c r="M1003" s="106">
        <v>22000</v>
      </c>
      <c r="N1003" s="106" t="s">
        <v>282</v>
      </c>
      <c r="O1003" s="106">
        <v>77555.5</v>
      </c>
      <c r="P1003" s="107">
        <v>650</v>
      </c>
      <c r="Q1003" s="107">
        <v>50411075</v>
      </c>
      <c r="R1003" s="106">
        <v>0</v>
      </c>
      <c r="S1003" s="107">
        <v>0</v>
      </c>
      <c r="T1003" s="107">
        <v>0</v>
      </c>
      <c r="U1003" s="106" t="s">
        <v>743</v>
      </c>
      <c r="V1003" s="106" t="s">
        <v>7</v>
      </c>
      <c r="W1003" s="106" t="s">
        <v>63</v>
      </c>
      <c r="X1003" s="108"/>
      <c r="Y1003" s="108">
        <v>0</v>
      </c>
      <c r="Z1003" s="108"/>
      <c r="AA1003" s="109" t="s">
        <v>4435</v>
      </c>
      <c r="AB1003" s="109">
        <v>1071</v>
      </c>
      <c r="AC1003" s="109"/>
      <c r="AD1003" s="109"/>
      <c r="AE1003" s="110" t="s">
        <v>4436</v>
      </c>
      <c r="AF1003" s="109"/>
      <c r="AG1003" s="138">
        <v>35615</v>
      </c>
      <c r="AH1003" s="138">
        <v>37848</v>
      </c>
      <c r="AI1003" s="138">
        <v>38139</v>
      </c>
      <c r="AJ1003" s="109">
        <v>5373661</v>
      </c>
      <c r="AK1003" s="109"/>
      <c r="AL1003" s="109"/>
      <c r="AM1003" s="109"/>
      <c r="AN1003" s="109"/>
      <c r="AO1003" s="109"/>
      <c r="AP1003" s="109"/>
      <c r="AQ1003" s="109"/>
      <c r="AR1003" s="109"/>
      <c r="AS1003" s="109"/>
      <c r="AT1003" s="109"/>
      <c r="AU1003" s="109"/>
      <c r="AV1003" s="109"/>
      <c r="AW1003" s="109"/>
      <c r="AX1003" s="109"/>
      <c r="AY1003" s="109"/>
    </row>
    <row r="1004" spans="1:51" x14ac:dyDescent="0.25">
      <c r="A1004" s="106">
        <v>1246</v>
      </c>
      <c r="B1004" s="106" t="s">
        <v>1693</v>
      </c>
      <c r="C1004" s="106" t="s">
        <v>283</v>
      </c>
      <c r="D1004" s="106"/>
      <c r="E1004" s="106" t="s">
        <v>540</v>
      </c>
      <c r="F1004" s="106"/>
      <c r="G1004" s="106"/>
      <c r="H1004" s="106" t="s">
        <v>467</v>
      </c>
      <c r="I1004" s="106" t="s">
        <v>3325</v>
      </c>
      <c r="J1004" s="106" t="s">
        <v>3789</v>
      </c>
      <c r="K1004" s="106">
        <v>24441</v>
      </c>
      <c r="L1004" s="106"/>
      <c r="M1004" s="106">
        <v>22205</v>
      </c>
      <c r="N1004" s="106" t="s">
        <v>3790</v>
      </c>
      <c r="O1004" s="106">
        <v>2092.0970000000002</v>
      </c>
      <c r="P1004" s="107">
        <v>1041.7</v>
      </c>
      <c r="Q1004" s="107">
        <v>2179337.44</v>
      </c>
      <c r="R1004" s="106">
        <v>0</v>
      </c>
      <c r="S1004" s="107">
        <v>0</v>
      </c>
      <c r="T1004" s="107">
        <v>0</v>
      </c>
      <c r="U1004" s="106" t="s">
        <v>743</v>
      </c>
      <c r="V1004" s="106" t="s">
        <v>7</v>
      </c>
      <c r="W1004" s="106" t="s">
        <v>63</v>
      </c>
      <c r="X1004" s="108">
        <v>1632</v>
      </c>
      <c r="Y1004" s="108">
        <v>3414302.3040000005</v>
      </c>
      <c r="Z1004" s="108">
        <v>1234964.8591</v>
      </c>
      <c r="AA1004" s="109"/>
      <c r="AB1004" s="109">
        <v>6123</v>
      </c>
      <c r="AC1004" s="109"/>
      <c r="AD1004" s="109"/>
      <c r="AE1004" s="110" t="s">
        <v>4436</v>
      </c>
      <c r="AF1004" s="109"/>
      <c r="AG1004" s="138">
        <v>37862</v>
      </c>
      <c r="AH1004" s="138">
        <v>37797</v>
      </c>
      <c r="AI1004" s="138">
        <v>37823</v>
      </c>
      <c r="AJ1004" s="109">
        <v>5328774</v>
      </c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  <c r="AV1004" s="109"/>
      <c r="AW1004" s="109"/>
      <c r="AX1004" s="109"/>
      <c r="AY1004" s="109"/>
    </row>
    <row r="1005" spans="1:51" x14ac:dyDescent="0.25">
      <c r="A1005" s="106">
        <v>1247</v>
      </c>
      <c r="B1005" s="106" t="s">
        <v>1694</v>
      </c>
      <c r="C1005" s="106" t="s">
        <v>283</v>
      </c>
      <c r="D1005" s="106"/>
      <c r="E1005" s="106" t="s">
        <v>540</v>
      </c>
      <c r="F1005" s="106"/>
      <c r="G1005" s="106"/>
      <c r="H1005" s="106" t="s">
        <v>467</v>
      </c>
      <c r="I1005" s="106" t="s">
        <v>3325</v>
      </c>
      <c r="J1005" s="106" t="s">
        <v>3789</v>
      </c>
      <c r="K1005" s="106">
        <v>24401</v>
      </c>
      <c r="L1005" s="106"/>
      <c r="M1005" s="106">
        <v>22205</v>
      </c>
      <c r="N1005" s="106" t="s">
        <v>3790</v>
      </c>
      <c r="O1005" s="106">
        <v>4335.2870000000003</v>
      </c>
      <c r="P1005" s="107">
        <v>1041.7</v>
      </c>
      <c r="Q1005" s="107">
        <v>4516068.47</v>
      </c>
      <c r="R1005" s="106">
        <v>0</v>
      </c>
      <c r="S1005" s="107">
        <v>0</v>
      </c>
      <c r="T1005" s="107">
        <v>0</v>
      </c>
      <c r="U1005" s="106" t="s">
        <v>743</v>
      </c>
      <c r="V1005" s="106" t="s">
        <v>7</v>
      </c>
      <c r="W1005" s="106" t="s">
        <v>63</v>
      </c>
      <c r="X1005" s="108">
        <v>1632</v>
      </c>
      <c r="Y1005" s="108">
        <v>7075188.3840000005</v>
      </c>
      <c r="Z1005" s="108">
        <v>2559119.9161</v>
      </c>
      <c r="AA1005" s="109"/>
      <c r="AB1005" s="109">
        <v>6123</v>
      </c>
      <c r="AC1005" s="109"/>
      <c r="AD1005" s="109"/>
      <c r="AE1005" s="110" t="s">
        <v>4436</v>
      </c>
      <c r="AF1005" s="109"/>
      <c r="AG1005" s="138">
        <v>37862</v>
      </c>
      <c r="AH1005" s="138">
        <v>37797</v>
      </c>
      <c r="AI1005" s="138">
        <v>37823</v>
      </c>
      <c r="AJ1005" s="109">
        <v>5328774</v>
      </c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  <c r="AV1005" s="109"/>
      <c r="AW1005" s="109"/>
      <c r="AX1005" s="109"/>
      <c r="AY1005" s="109"/>
    </row>
    <row r="1006" spans="1:51" x14ac:dyDescent="0.25">
      <c r="A1006" s="106">
        <v>1248</v>
      </c>
      <c r="B1006" s="106" t="s">
        <v>1695</v>
      </c>
      <c r="C1006" s="106" t="s">
        <v>283</v>
      </c>
      <c r="D1006" s="106"/>
      <c r="E1006" s="106" t="s">
        <v>540</v>
      </c>
      <c r="F1006" s="106"/>
      <c r="G1006" s="106"/>
      <c r="H1006" s="106" t="s">
        <v>467</v>
      </c>
      <c r="I1006" s="106" t="s">
        <v>3325</v>
      </c>
      <c r="J1006" s="106" t="s">
        <v>3789</v>
      </c>
      <c r="K1006" s="106">
        <v>24401</v>
      </c>
      <c r="L1006" s="106"/>
      <c r="M1006" s="106">
        <v>22205</v>
      </c>
      <c r="N1006" s="106" t="s">
        <v>3790</v>
      </c>
      <c r="O1006" s="106">
        <v>4900.8140000000003</v>
      </c>
      <c r="P1006" s="107">
        <v>1041.7</v>
      </c>
      <c r="Q1006" s="107">
        <v>5105177.9400000004</v>
      </c>
      <c r="R1006" s="106">
        <v>0</v>
      </c>
      <c r="S1006" s="107">
        <v>0</v>
      </c>
      <c r="T1006" s="107">
        <v>0</v>
      </c>
      <c r="U1006" s="106" t="s">
        <v>743</v>
      </c>
      <c r="V1006" s="106" t="s">
        <v>7</v>
      </c>
      <c r="W1006" s="106" t="s">
        <v>63</v>
      </c>
      <c r="X1006" s="108">
        <v>1632</v>
      </c>
      <c r="Y1006" s="108">
        <v>7998128.4480000008</v>
      </c>
      <c r="Z1006" s="108">
        <v>2892950.5042000003</v>
      </c>
      <c r="AA1006" s="109"/>
      <c r="AB1006" s="109">
        <v>6123</v>
      </c>
      <c r="AC1006" s="109"/>
      <c r="AD1006" s="109"/>
      <c r="AE1006" s="110" t="s">
        <v>4436</v>
      </c>
      <c r="AF1006" s="109"/>
      <c r="AG1006" s="138">
        <v>37862</v>
      </c>
      <c r="AH1006" s="138">
        <v>37797</v>
      </c>
      <c r="AI1006" s="138">
        <v>37823</v>
      </c>
      <c r="AJ1006" s="109">
        <v>5328774</v>
      </c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</row>
    <row r="1007" spans="1:51" ht="38.25" x14ac:dyDescent="0.25">
      <c r="A1007" s="106">
        <v>1249</v>
      </c>
      <c r="B1007" s="106" t="s">
        <v>1696</v>
      </c>
      <c r="C1007" s="106" t="s">
        <v>1697</v>
      </c>
      <c r="D1007" s="106"/>
      <c r="E1007" s="106" t="s">
        <v>540</v>
      </c>
      <c r="F1007" s="106"/>
      <c r="G1007" s="106"/>
      <c r="H1007" s="106" t="s">
        <v>467</v>
      </c>
      <c r="I1007" s="106" t="s">
        <v>3325</v>
      </c>
      <c r="J1007" s="106" t="s">
        <v>3757</v>
      </c>
      <c r="K1007" s="106">
        <v>23919</v>
      </c>
      <c r="L1007" s="106"/>
      <c r="M1007" s="106">
        <v>22000</v>
      </c>
      <c r="N1007" s="106" t="s">
        <v>284</v>
      </c>
      <c r="O1007" s="106">
        <v>1473.7529999999999</v>
      </c>
      <c r="P1007" s="107">
        <v>1153.9000000000001</v>
      </c>
      <c r="Q1007" s="107">
        <v>1700563.59</v>
      </c>
      <c r="R1007" s="106">
        <v>0</v>
      </c>
      <c r="S1007" s="107">
        <v>0</v>
      </c>
      <c r="T1007" s="107">
        <v>0</v>
      </c>
      <c r="U1007" s="106" t="s">
        <v>741</v>
      </c>
      <c r="V1007" s="106" t="s">
        <v>8</v>
      </c>
      <c r="W1007" s="106" t="s">
        <v>62</v>
      </c>
      <c r="X1007" s="108">
        <v>1632</v>
      </c>
      <c r="Y1007" s="108">
        <v>2405164.8959999997</v>
      </c>
      <c r="Z1007" s="108">
        <v>704601.30929999962</v>
      </c>
      <c r="AA1007" s="109"/>
      <c r="AB1007" s="109">
        <v>6065</v>
      </c>
      <c r="AC1007" s="109"/>
      <c r="AD1007" s="109"/>
      <c r="AE1007" s="110" t="s">
        <v>473</v>
      </c>
      <c r="AF1007" s="109" t="s">
        <v>4462</v>
      </c>
      <c r="AG1007" s="138">
        <v>37862</v>
      </c>
      <c r="AH1007" s="138">
        <v>37600</v>
      </c>
      <c r="AI1007" s="138">
        <v>37600</v>
      </c>
      <c r="AJ1007" s="109">
        <v>5304065</v>
      </c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  <c r="AV1007" s="109"/>
      <c r="AW1007" s="109"/>
      <c r="AX1007" s="109"/>
      <c r="AY1007" s="109"/>
    </row>
    <row r="1008" spans="1:51" ht="38.25" x14ac:dyDescent="0.25">
      <c r="A1008" s="106">
        <v>1250</v>
      </c>
      <c r="B1008" s="106" t="s">
        <v>1698</v>
      </c>
      <c r="C1008" s="106" t="s">
        <v>1697</v>
      </c>
      <c r="D1008" s="106"/>
      <c r="E1008" s="106" t="s">
        <v>540</v>
      </c>
      <c r="F1008" s="106"/>
      <c r="G1008" s="106"/>
      <c r="H1008" s="106" t="s">
        <v>467</v>
      </c>
      <c r="I1008" s="106" t="s">
        <v>3325</v>
      </c>
      <c r="J1008" s="106" t="s">
        <v>3757</v>
      </c>
      <c r="K1008" s="106">
        <v>23920</v>
      </c>
      <c r="L1008" s="106"/>
      <c r="M1008" s="106">
        <v>22000</v>
      </c>
      <c r="N1008" s="106" t="s">
        <v>284</v>
      </c>
      <c r="O1008" s="106">
        <v>601.96400000000006</v>
      </c>
      <c r="P1008" s="107">
        <v>1153.9000000000001</v>
      </c>
      <c r="Q1008" s="107">
        <v>694606.26</v>
      </c>
      <c r="R1008" s="106">
        <v>0</v>
      </c>
      <c r="S1008" s="107">
        <v>0</v>
      </c>
      <c r="T1008" s="107">
        <v>0</v>
      </c>
      <c r="U1008" s="106" t="s">
        <v>743</v>
      </c>
      <c r="V1008" s="106" t="s">
        <v>7</v>
      </c>
      <c r="W1008" s="106" t="s">
        <v>63</v>
      </c>
      <c r="X1008" s="108">
        <v>1632</v>
      </c>
      <c r="Y1008" s="108">
        <v>982405.24800000014</v>
      </c>
      <c r="Z1008" s="108">
        <v>287798.98840000003</v>
      </c>
      <c r="AA1008" s="109"/>
      <c r="AB1008" s="109">
        <v>6065</v>
      </c>
      <c r="AC1008" s="109"/>
      <c r="AD1008" s="109"/>
      <c r="AE1008" s="110" t="s">
        <v>4436</v>
      </c>
      <c r="AF1008" s="109"/>
      <c r="AG1008" s="138">
        <v>37862</v>
      </c>
      <c r="AH1008" s="138">
        <v>37600</v>
      </c>
      <c r="AI1008" s="138">
        <v>37600</v>
      </c>
      <c r="AJ1008" s="109">
        <v>5304065</v>
      </c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  <c r="AV1008" s="109"/>
      <c r="AW1008" s="109"/>
      <c r="AX1008" s="109"/>
      <c r="AY1008" s="109"/>
    </row>
    <row r="1009" spans="1:51" ht="38.25" x14ac:dyDescent="0.25">
      <c r="A1009" s="106">
        <v>1251</v>
      </c>
      <c r="B1009" s="106" t="s">
        <v>1699</v>
      </c>
      <c r="C1009" s="106" t="s">
        <v>1697</v>
      </c>
      <c r="D1009" s="106"/>
      <c r="E1009" s="106" t="s">
        <v>540</v>
      </c>
      <c r="F1009" s="106"/>
      <c r="G1009" s="106"/>
      <c r="H1009" s="106" t="s">
        <v>467</v>
      </c>
      <c r="I1009" s="106" t="s">
        <v>3325</v>
      </c>
      <c r="J1009" s="106" t="s">
        <v>3757</v>
      </c>
      <c r="K1009" s="106">
        <v>23921</v>
      </c>
      <c r="L1009" s="106"/>
      <c r="M1009" s="106">
        <v>22000</v>
      </c>
      <c r="N1009" s="106" t="s">
        <v>284</v>
      </c>
      <c r="O1009" s="106">
        <v>7009.2290000000003</v>
      </c>
      <c r="P1009" s="107">
        <v>1153.9000000000001</v>
      </c>
      <c r="Q1009" s="107">
        <v>8087949.3399999999</v>
      </c>
      <c r="R1009" s="106">
        <v>0</v>
      </c>
      <c r="S1009" s="107">
        <v>0</v>
      </c>
      <c r="T1009" s="107">
        <v>0</v>
      </c>
      <c r="U1009" s="106" t="s">
        <v>741</v>
      </c>
      <c r="V1009" s="106" t="s">
        <v>8</v>
      </c>
      <c r="W1009" s="106" t="s">
        <v>62</v>
      </c>
      <c r="X1009" s="108">
        <v>1632</v>
      </c>
      <c r="Y1009" s="108">
        <v>11439061.728</v>
      </c>
      <c r="Z1009" s="108">
        <v>3351112.384899999</v>
      </c>
      <c r="AA1009" s="109"/>
      <c r="AB1009" s="109">
        <v>6065</v>
      </c>
      <c r="AC1009" s="109"/>
      <c r="AD1009" s="109"/>
      <c r="AE1009" s="110" t="s">
        <v>473</v>
      </c>
      <c r="AF1009" s="109" t="s">
        <v>4707</v>
      </c>
      <c r="AG1009" s="138">
        <v>37862</v>
      </c>
      <c r="AH1009" s="138">
        <v>37600</v>
      </c>
      <c r="AI1009" s="138">
        <v>37600</v>
      </c>
      <c r="AJ1009" s="109">
        <v>5304065</v>
      </c>
      <c r="AK1009" s="109"/>
      <c r="AL1009" s="109"/>
      <c r="AM1009" s="109"/>
      <c r="AN1009" s="109"/>
      <c r="AO1009" s="109"/>
      <c r="AP1009" s="109"/>
      <c r="AQ1009" s="109"/>
      <c r="AR1009" s="109"/>
      <c r="AS1009" s="109"/>
      <c r="AT1009" s="109"/>
      <c r="AU1009" s="109"/>
      <c r="AV1009" s="109"/>
      <c r="AW1009" s="109"/>
      <c r="AX1009" s="109"/>
      <c r="AY1009" s="109"/>
    </row>
    <row r="1010" spans="1:51" ht="38.25" x14ac:dyDescent="0.25">
      <c r="A1010" s="106">
        <v>1252</v>
      </c>
      <c r="B1010" s="106" t="s">
        <v>1700</v>
      </c>
      <c r="C1010" s="106" t="s">
        <v>1697</v>
      </c>
      <c r="D1010" s="106"/>
      <c r="E1010" s="106" t="s">
        <v>540</v>
      </c>
      <c r="F1010" s="106"/>
      <c r="G1010" s="106"/>
      <c r="H1010" s="106" t="s">
        <v>467</v>
      </c>
      <c r="I1010" s="106" t="s">
        <v>3325</v>
      </c>
      <c r="J1010" s="106" t="s">
        <v>3757</v>
      </c>
      <c r="K1010" s="106">
        <v>23922</v>
      </c>
      <c r="L1010" s="106"/>
      <c r="M1010" s="106">
        <v>22000</v>
      </c>
      <c r="N1010" s="106" t="s">
        <v>284</v>
      </c>
      <c r="O1010" s="106">
        <v>547.22</v>
      </c>
      <c r="P1010" s="107">
        <v>1153.9000000000001</v>
      </c>
      <c r="Q1010" s="107">
        <v>631437.16</v>
      </c>
      <c r="R1010" s="106">
        <v>0</v>
      </c>
      <c r="S1010" s="107">
        <v>0</v>
      </c>
      <c r="T1010" s="107">
        <v>0</v>
      </c>
      <c r="U1010" s="106" t="s">
        <v>743</v>
      </c>
      <c r="V1010" s="106" t="s">
        <v>7</v>
      </c>
      <c r="W1010" s="106" t="s">
        <v>63</v>
      </c>
      <c r="X1010" s="108">
        <v>1632</v>
      </c>
      <c r="Y1010" s="108">
        <v>893063.04</v>
      </c>
      <c r="Z1010" s="108">
        <v>261625.88199999998</v>
      </c>
      <c r="AA1010" s="109"/>
      <c r="AB1010" s="109">
        <v>6065</v>
      </c>
      <c r="AC1010" s="109"/>
      <c r="AD1010" s="109"/>
      <c r="AE1010" s="110" t="s">
        <v>4436</v>
      </c>
      <c r="AF1010" s="109"/>
      <c r="AG1010" s="138">
        <v>37862</v>
      </c>
      <c r="AH1010" s="138">
        <v>37600</v>
      </c>
      <c r="AI1010" s="138">
        <v>37600</v>
      </c>
      <c r="AJ1010" s="109">
        <v>5304065</v>
      </c>
      <c r="AK1010" s="109"/>
      <c r="AL1010" s="109"/>
      <c r="AM1010" s="109"/>
      <c r="AN1010" s="109"/>
      <c r="AO1010" s="109"/>
      <c r="AP1010" s="109"/>
      <c r="AQ1010" s="109"/>
      <c r="AR1010" s="109"/>
      <c r="AS1010" s="109"/>
      <c r="AT1010" s="109"/>
      <c r="AU1010" s="109"/>
      <c r="AV1010" s="109"/>
      <c r="AW1010" s="109"/>
      <c r="AX1010" s="109"/>
      <c r="AY1010" s="109"/>
    </row>
    <row r="1011" spans="1:51" ht="38.25" x14ac:dyDescent="0.25">
      <c r="A1011" s="106">
        <v>1253</v>
      </c>
      <c r="B1011" s="106" t="s">
        <v>1701</v>
      </c>
      <c r="C1011" s="106" t="s">
        <v>1697</v>
      </c>
      <c r="D1011" s="106"/>
      <c r="E1011" s="106" t="s">
        <v>540</v>
      </c>
      <c r="F1011" s="106"/>
      <c r="G1011" s="106"/>
      <c r="H1011" s="106" t="s">
        <v>467</v>
      </c>
      <c r="I1011" s="106" t="s">
        <v>3325</v>
      </c>
      <c r="J1011" s="106" t="s">
        <v>3757</v>
      </c>
      <c r="K1011" s="106">
        <v>23923</v>
      </c>
      <c r="L1011" s="106"/>
      <c r="M1011" s="106">
        <v>22000</v>
      </c>
      <c r="N1011" s="106" t="s">
        <v>284</v>
      </c>
      <c r="O1011" s="106">
        <v>6542.415</v>
      </c>
      <c r="P1011" s="107">
        <v>1153.9000000000001</v>
      </c>
      <c r="Q1011" s="107">
        <v>7549292.6699999999</v>
      </c>
      <c r="R1011" s="106">
        <v>0</v>
      </c>
      <c r="S1011" s="107">
        <v>0</v>
      </c>
      <c r="T1011" s="107">
        <v>0</v>
      </c>
      <c r="U1011" s="106" t="s">
        <v>741</v>
      </c>
      <c r="V1011" s="106" t="s">
        <v>8</v>
      </c>
      <c r="W1011" s="106" t="s">
        <v>62</v>
      </c>
      <c r="X1011" s="108">
        <v>1632</v>
      </c>
      <c r="Y1011" s="108">
        <v>10677221.279999999</v>
      </c>
      <c r="Z1011" s="108">
        <v>3127928.6114999987</v>
      </c>
      <c r="AA1011" s="109"/>
      <c r="AB1011" s="109">
        <v>6065</v>
      </c>
      <c r="AC1011" s="109"/>
      <c r="AD1011" s="109"/>
      <c r="AE1011" s="110" t="s">
        <v>473</v>
      </c>
      <c r="AF1011" s="109" t="s">
        <v>4463</v>
      </c>
      <c r="AG1011" s="138">
        <v>37862</v>
      </c>
      <c r="AH1011" s="138">
        <v>37600</v>
      </c>
      <c r="AI1011" s="138">
        <v>37600</v>
      </c>
      <c r="AJ1011" s="109">
        <v>5304065</v>
      </c>
      <c r="AK1011" s="109"/>
      <c r="AL1011" s="109"/>
      <c r="AM1011" s="109"/>
      <c r="AN1011" s="109"/>
      <c r="AO1011" s="109"/>
      <c r="AP1011" s="109"/>
      <c r="AQ1011" s="109"/>
      <c r="AR1011" s="109"/>
      <c r="AS1011" s="109"/>
      <c r="AT1011" s="109"/>
      <c r="AU1011" s="109"/>
      <c r="AV1011" s="109"/>
      <c r="AW1011" s="109"/>
      <c r="AX1011" s="109"/>
      <c r="AY1011" s="109"/>
    </row>
    <row r="1012" spans="1:51" ht="38.25" x14ac:dyDescent="0.25">
      <c r="A1012" s="106">
        <v>1254</v>
      </c>
      <c r="B1012" s="106" t="s">
        <v>1702</v>
      </c>
      <c r="C1012" s="106" t="s">
        <v>1697</v>
      </c>
      <c r="D1012" s="106"/>
      <c r="E1012" s="106" t="s">
        <v>540</v>
      </c>
      <c r="F1012" s="106"/>
      <c r="G1012" s="106"/>
      <c r="H1012" s="106" t="s">
        <v>467</v>
      </c>
      <c r="I1012" s="106" t="s">
        <v>3325</v>
      </c>
      <c r="J1012" s="106" t="s">
        <v>3757</v>
      </c>
      <c r="K1012" s="106">
        <v>23924</v>
      </c>
      <c r="L1012" s="106"/>
      <c r="M1012" s="106">
        <v>22000</v>
      </c>
      <c r="N1012" s="106" t="s">
        <v>284</v>
      </c>
      <c r="O1012" s="106">
        <v>575.33799999999997</v>
      </c>
      <c r="P1012" s="107">
        <v>1153.9000000000001</v>
      </c>
      <c r="Q1012" s="107">
        <v>663882.52</v>
      </c>
      <c r="R1012" s="106">
        <v>0</v>
      </c>
      <c r="S1012" s="107">
        <v>0</v>
      </c>
      <c r="T1012" s="107">
        <v>0</v>
      </c>
      <c r="U1012" s="106" t="s">
        <v>743</v>
      </c>
      <c r="V1012" s="106" t="s">
        <v>7</v>
      </c>
      <c r="W1012" s="106" t="s">
        <v>63</v>
      </c>
      <c r="X1012" s="108">
        <v>1632</v>
      </c>
      <c r="Y1012" s="108">
        <v>938951.61599999992</v>
      </c>
      <c r="Z1012" s="108">
        <v>275069.09779999987</v>
      </c>
      <c r="AA1012" s="109"/>
      <c r="AB1012" s="109">
        <v>6065</v>
      </c>
      <c r="AC1012" s="109"/>
      <c r="AD1012" s="109"/>
      <c r="AE1012" s="110" t="s">
        <v>4436</v>
      </c>
      <c r="AF1012" s="109"/>
      <c r="AG1012" s="138">
        <v>37862</v>
      </c>
      <c r="AH1012" s="138">
        <v>37600</v>
      </c>
      <c r="AI1012" s="138">
        <v>37600</v>
      </c>
      <c r="AJ1012" s="109">
        <v>5304065</v>
      </c>
      <c r="AK1012" s="109"/>
      <c r="AL1012" s="109"/>
      <c r="AM1012" s="109"/>
      <c r="AN1012" s="109"/>
      <c r="AO1012" s="109"/>
      <c r="AP1012" s="109"/>
      <c r="AQ1012" s="109"/>
      <c r="AR1012" s="109"/>
      <c r="AS1012" s="109"/>
      <c r="AT1012" s="109"/>
      <c r="AU1012" s="109"/>
      <c r="AV1012" s="109"/>
      <c r="AW1012" s="109"/>
      <c r="AX1012" s="109"/>
      <c r="AY1012" s="109"/>
    </row>
    <row r="1013" spans="1:51" ht="38.25" x14ac:dyDescent="0.25">
      <c r="A1013" s="106">
        <v>1255</v>
      </c>
      <c r="B1013" s="106" t="s">
        <v>1703</v>
      </c>
      <c r="C1013" s="106" t="s">
        <v>1697</v>
      </c>
      <c r="D1013" s="106"/>
      <c r="E1013" s="106" t="s">
        <v>540</v>
      </c>
      <c r="F1013" s="106"/>
      <c r="G1013" s="106"/>
      <c r="H1013" s="106" t="s">
        <v>467</v>
      </c>
      <c r="I1013" s="106" t="s">
        <v>3325</v>
      </c>
      <c r="J1013" s="106" t="s">
        <v>3757</v>
      </c>
      <c r="K1013" s="106">
        <v>23926</v>
      </c>
      <c r="L1013" s="106"/>
      <c r="M1013" s="106">
        <v>22000</v>
      </c>
      <c r="N1013" s="106" t="s">
        <v>284</v>
      </c>
      <c r="O1013" s="106">
        <v>583.98800000000006</v>
      </c>
      <c r="P1013" s="107">
        <v>1153.9000000000001</v>
      </c>
      <c r="Q1013" s="107">
        <v>673863.75</v>
      </c>
      <c r="R1013" s="106">
        <v>0</v>
      </c>
      <c r="S1013" s="107">
        <v>0</v>
      </c>
      <c r="T1013" s="107">
        <v>0</v>
      </c>
      <c r="U1013" s="106" t="s">
        <v>743</v>
      </c>
      <c r="V1013" s="106" t="s">
        <v>7</v>
      </c>
      <c r="W1013" s="106" t="s">
        <v>63</v>
      </c>
      <c r="X1013" s="108">
        <v>1632</v>
      </c>
      <c r="Y1013" s="108">
        <v>953068.41600000008</v>
      </c>
      <c r="Z1013" s="108">
        <v>279204.66279999993</v>
      </c>
      <c r="AA1013" s="109"/>
      <c r="AB1013" s="109">
        <v>6065</v>
      </c>
      <c r="AC1013" s="109"/>
      <c r="AD1013" s="109"/>
      <c r="AE1013" s="110" t="s">
        <v>4436</v>
      </c>
      <c r="AF1013" s="109"/>
      <c r="AG1013" s="138">
        <v>37862</v>
      </c>
      <c r="AH1013" s="138">
        <v>37600</v>
      </c>
      <c r="AI1013" s="138">
        <v>37600</v>
      </c>
      <c r="AJ1013" s="109">
        <v>5304065</v>
      </c>
      <c r="AK1013" s="109"/>
      <c r="AL1013" s="109"/>
      <c r="AM1013" s="109"/>
      <c r="AN1013" s="109"/>
      <c r="AO1013" s="109"/>
      <c r="AP1013" s="109"/>
      <c r="AQ1013" s="109"/>
      <c r="AR1013" s="109"/>
      <c r="AS1013" s="109"/>
      <c r="AT1013" s="109"/>
      <c r="AU1013" s="109"/>
      <c r="AV1013" s="109"/>
      <c r="AW1013" s="109"/>
      <c r="AX1013" s="109"/>
      <c r="AY1013" s="109"/>
    </row>
    <row r="1014" spans="1:51" x14ac:dyDescent="0.25">
      <c r="A1014" s="106">
        <v>1259</v>
      </c>
      <c r="B1014" s="106" t="s">
        <v>1704</v>
      </c>
      <c r="C1014" s="106" t="s">
        <v>285</v>
      </c>
      <c r="D1014" s="106"/>
      <c r="E1014" s="106" t="s">
        <v>540</v>
      </c>
      <c r="F1014" s="106"/>
      <c r="G1014" s="106"/>
      <c r="H1014" s="106" t="s">
        <v>509</v>
      </c>
      <c r="I1014" s="106" t="s">
        <v>3324</v>
      </c>
      <c r="J1014" s="106" t="s">
        <v>3791</v>
      </c>
      <c r="K1014" s="106">
        <v>15156</v>
      </c>
      <c r="L1014" s="106"/>
      <c r="M1014" s="106">
        <v>22224</v>
      </c>
      <c r="N1014" s="106" t="s">
        <v>285</v>
      </c>
      <c r="O1014" s="106">
        <v>8964.57</v>
      </c>
      <c r="P1014" s="107">
        <v>705</v>
      </c>
      <c r="Q1014" s="107">
        <v>6320021.8499999996</v>
      </c>
      <c r="R1014" s="106">
        <v>0</v>
      </c>
      <c r="S1014" s="107">
        <v>0</v>
      </c>
      <c r="T1014" s="107">
        <v>0</v>
      </c>
      <c r="U1014" s="106" t="s">
        <v>739</v>
      </c>
      <c r="V1014" s="106" t="s">
        <v>7</v>
      </c>
      <c r="W1014" s="106" t="s">
        <v>61</v>
      </c>
      <c r="X1014" s="108">
        <v>1545</v>
      </c>
      <c r="Y1014" s="108">
        <v>13850260.65</v>
      </c>
      <c r="Z1014" s="108">
        <v>7530238.8000000007</v>
      </c>
      <c r="AA1014" s="109"/>
      <c r="AB1014" s="109">
        <v>6001</v>
      </c>
      <c r="AC1014" s="109"/>
      <c r="AD1014" s="109"/>
      <c r="AE1014" s="110" t="s">
        <v>507</v>
      </c>
      <c r="AF1014" s="109"/>
      <c r="AG1014" s="138">
        <v>37680</v>
      </c>
      <c r="AH1014" s="138">
        <v>38033</v>
      </c>
      <c r="AI1014" s="138">
        <v>38041</v>
      </c>
      <c r="AJ1014" s="109">
        <v>5358249</v>
      </c>
      <c r="AK1014" s="109"/>
      <c r="AL1014" s="109"/>
      <c r="AM1014" s="109"/>
      <c r="AN1014" s="109"/>
      <c r="AO1014" s="109"/>
      <c r="AP1014" s="109"/>
      <c r="AQ1014" s="109"/>
      <c r="AR1014" s="109"/>
      <c r="AS1014" s="109"/>
      <c r="AT1014" s="109"/>
      <c r="AU1014" s="109"/>
      <c r="AV1014" s="109"/>
      <c r="AW1014" s="109"/>
      <c r="AX1014" s="109"/>
      <c r="AY1014" s="109"/>
    </row>
    <row r="1015" spans="1:51" ht="25.5" x14ac:dyDescent="0.25">
      <c r="A1015" s="106">
        <v>1260</v>
      </c>
      <c r="B1015" s="106" t="s">
        <v>1705</v>
      </c>
      <c r="C1015" s="106" t="s">
        <v>199</v>
      </c>
      <c r="D1015" s="106"/>
      <c r="E1015" s="106" t="s">
        <v>540</v>
      </c>
      <c r="F1015" s="106"/>
      <c r="G1015" s="106"/>
      <c r="H1015" s="106" t="s">
        <v>467</v>
      </c>
      <c r="I1015" s="106" t="s">
        <v>3323</v>
      </c>
      <c r="J1015" s="106" t="s">
        <v>3792</v>
      </c>
      <c r="K1015" s="106">
        <v>2920</v>
      </c>
      <c r="L1015" s="106"/>
      <c r="M1015" s="106">
        <v>22204</v>
      </c>
      <c r="N1015" s="106" t="s">
        <v>199</v>
      </c>
      <c r="O1015" s="106">
        <v>515.96</v>
      </c>
      <c r="P1015" s="107">
        <v>635.79999999999995</v>
      </c>
      <c r="Q1015" s="107">
        <v>328047.37</v>
      </c>
      <c r="R1015" s="106">
        <v>0</v>
      </c>
      <c r="S1015" s="107">
        <v>0</v>
      </c>
      <c r="T1015" s="107">
        <v>0</v>
      </c>
      <c r="U1015" s="106" t="s">
        <v>873</v>
      </c>
      <c r="V1015" s="106" t="s">
        <v>7</v>
      </c>
      <c r="W1015" s="106" t="s">
        <v>71</v>
      </c>
      <c r="X1015" s="108">
        <v>1312</v>
      </c>
      <c r="Y1015" s="108">
        <v>676939.52</v>
      </c>
      <c r="Z1015" s="108">
        <v>348892.152</v>
      </c>
      <c r="AA1015" s="109"/>
      <c r="AB1015" s="109">
        <v>6024</v>
      </c>
      <c r="AC1015" s="109"/>
      <c r="AD1015" s="109"/>
      <c r="AE1015" s="110" t="s">
        <v>4440</v>
      </c>
      <c r="AF1015" s="109"/>
      <c r="AG1015" s="138" t="s">
        <v>4708</v>
      </c>
      <c r="AH1015" s="138">
        <v>37466</v>
      </c>
      <c r="AI1015" s="138">
        <v>38070</v>
      </c>
      <c r="AJ1015" s="109">
        <v>5362850</v>
      </c>
      <c r="AK1015" s="109"/>
      <c r="AL1015" s="109"/>
      <c r="AM1015" s="109"/>
      <c r="AN1015" s="109"/>
      <c r="AO1015" s="109"/>
      <c r="AP1015" s="109"/>
      <c r="AQ1015" s="109"/>
      <c r="AR1015" s="109"/>
      <c r="AS1015" s="109"/>
      <c r="AT1015" s="109"/>
      <c r="AU1015" s="109"/>
      <c r="AV1015" s="109"/>
      <c r="AW1015" s="109"/>
      <c r="AX1015" s="109"/>
      <c r="AY1015" s="109"/>
    </row>
    <row r="1016" spans="1:51" x14ac:dyDescent="0.25">
      <c r="A1016" s="106">
        <v>1261</v>
      </c>
      <c r="B1016" s="106" t="s">
        <v>1706</v>
      </c>
      <c r="C1016" s="106" t="s">
        <v>180</v>
      </c>
      <c r="D1016" s="106"/>
      <c r="E1016" s="106" t="s">
        <v>540</v>
      </c>
      <c r="F1016" s="106"/>
      <c r="G1016" s="106"/>
      <c r="H1016" s="106" t="s">
        <v>469</v>
      </c>
      <c r="I1016" s="106" t="s">
        <v>3328</v>
      </c>
      <c r="J1016" s="106" t="s">
        <v>3793</v>
      </c>
      <c r="K1016" s="106"/>
      <c r="L1016" s="106"/>
      <c r="M1016" s="106">
        <v>22194</v>
      </c>
      <c r="N1016" s="106" t="s">
        <v>180</v>
      </c>
      <c r="O1016" s="106">
        <v>1009.443</v>
      </c>
      <c r="P1016" s="107">
        <v>1377.2</v>
      </c>
      <c r="Q1016" s="107">
        <v>1390204.9</v>
      </c>
      <c r="R1016" s="106">
        <v>0</v>
      </c>
      <c r="S1016" s="107">
        <v>0</v>
      </c>
      <c r="T1016" s="107">
        <v>0</v>
      </c>
      <c r="U1016" s="106" t="s">
        <v>739</v>
      </c>
      <c r="V1016" s="106" t="s">
        <v>7</v>
      </c>
      <c r="W1016" s="106" t="s">
        <v>61</v>
      </c>
      <c r="X1016" s="108">
        <v>2883</v>
      </c>
      <c r="Y1016" s="108">
        <v>2910224.1689999998</v>
      </c>
      <c r="Z1016" s="108">
        <v>1520019.2693999996</v>
      </c>
      <c r="AA1016" s="109"/>
      <c r="AB1016" s="109">
        <v>5109</v>
      </c>
      <c r="AC1016" s="109"/>
      <c r="AD1016" s="109"/>
      <c r="AE1016" s="110" t="s">
        <v>507</v>
      </c>
      <c r="AF1016" s="109"/>
      <c r="AG1016" s="138" t="s">
        <v>4483</v>
      </c>
      <c r="AH1016" s="138">
        <v>38001</v>
      </c>
      <c r="AI1016" s="138">
        <v>38044</v>
      </c>
      <c r="AJ1016" s="109">
        <v>5358863</v>
      </c>
      <c r="AK1016" s="109"/>
      <c r="AL1016" s="109"/>
      <c r="AM1016" s="109"/>
      <c r="AN1016" s="109"/>
      <c r="AO1016" s="109"/>
      <c r="AP1016" s="109"/>
      <c r="AQ1016" s="109"/>
      <c r="AR1016" s="109"/>
      <c r="AS1016" s="109"/>
      <c r="AT1016" s="109"/>
      <c r="AU1016" s="109"/>
      <c r="AV1016" s="109"/>
      <c r="AW1016" s="109"/>
      <c r="AX1016" s="109"/>
      <c r="AY1016" s="109"/>
    </row>
    <row r="1017" spans="1:51" ht="63.75" x14ac:dyDescent="0.25">
      <c r="A1017" s="106">
        <v>1262</v>
      </c>
      <c r="B1017" s="106" t="s">
        <v>1707</v>
      </c>
      <c r="C1017" s="106" t="s">
        <v>249</v>
      </c>
      <c r="D1017" s="106"/>
      <c r="E1017" s="106" t="s">
        <v>540</v>
      </c>
      <c r="F1017" s="106"/>
      <c r="G1017" s="106"/>
      <c r="H1017" s="106" t="s">
        <v>468</v>
      </c>
      <c r="I1017" s="106"/>
      <c r="J1017" s="106"/>
      <c r="K1017" s="106"/>
      <c r="L1017" s="106"/>
      <c r="M1017" s="106">
        <v>22000</v>
      </c>
      <c r="N1017" s="106" t="s">
        <v>249</v>
      </c>
      <c r="O1017" s="106">
        <v>57666.447</v>
      </c>
      <c r="P1017" s="107">
        <v>548.9</v>
      </c>
      <c r="Q1017" s="107">
        <v>31653112.760000002</v>
      </c>
      <c r="R1017" s="106">
        <v>0</v>
      </c>
      <c r="S1017" s="107">
        <v>0</v>
      </c>
      <c r="T1017" s="107">
        <v>0</v>
      </c>
      <c r="U1017" s="106" t="s">
        <v>743</v>
      </c>
      <c r="V1017" s="106" t="s">
        <v>7</v>
      </c>
      <c r="W1017" s="106" t="s">
        <v>63</v>
      </c>
      <c r="X1017" s="108"/>
      <c r="Y1017" s="108">
        <v>0</v>
      </c>
      <c r="Z1017" s="108"/>
      <c r="AA1017" s="109" t="s">
        <v>4435</v>
      </c>
      <c r="AB1017" s="109">
        <v>4064</v>
      </c>
      <c r="AC1017" s="109" t="s">
        <v>4510</v>
      </c>
      <c r="AD1017" s="109" t="s">
        <v>4510</v>
      </c>
      <c r="AE1017" s="110" t="s">
        <v>4436</v>
      </c>
      <c r="AF1017" s="109"/>
      <c r="AG1017" s="138" t="s">
        <v>4483</v>
      </c>
      <c r="AH1017" s="138">
        <v>37482</v>
      </c>
      <c r="AI1017" s="138">
        <v>38070</v>
      </c>
      <c r="AJ1017" s="109">
        <v>5368009</v>
      </c>
      <c r="AK1017" s="109"/>
      <c r="AL1017" s="109"/>
      <c r="AM1017" s="109"/>
      <c r="AN1017" s="109"/>
      <c r="AO1017" s="109"/>
      <c r="AP1017" s="109"/>
      <c r="AQ1017" s="109"/>
      <c r="AR1017" s="109"/>
      <c r="AS1017" s="109"/>
      <c r="AT1017" s="109"/>
      <c r="AU1017" s="109"/>
      <c r="AV1017" s="109"/>
      <c r="AW1017" s="109"/>
      <c r="AX1017" s="109"/>
      <c r="AY1017" s="109"/>
    </row>
    <row r="1018" spans="1:51" x14ac:dyDescent="0.25">
      <c r="A1018" s="106">
        <v>1263</v>
      </c>
      <c r="B1018" s="106" t="s">
        <v>1708</v>
      </c>
      <c r="C1018" s="106" t="s">
        <v>286</v>
      </c>
      <c r="D1018" s="106"/>
      <c r="E1018" s="106" t="s">
        <v>540</v>
      </c>
      <c r="F1018" s="106"/>
      <c r="G1018" s="106"/>
      <c r="H1018" s="106" t="s">
        <v>468</v>
      </c>
      <c r="I1018" s="106" t="s">
        <v>3324</v>
      </c>
      <c r="J1018" s="106" t="s">
        <v>3794</v>
      </c>
      <c r="K1018" s="106"/>
      <c r="L1018" s="106"/>
      <c r="M1018" s="106">
        <v>22000</v>
      </c>
      <c r="N1018" s="106" t="s">
        <v>286</v>
      </c>
      <c r="O1018" s="106">
        <v>2423.422</v>
      </c>
      <c r="P1018" s="107">
        <v>735.9</v>
      </c>
      <c r="Q1018" s="107">
        <v>1783396.25</v>
      </c>
      <c r="R1018" s="106">
        <v>0</v>
      </c>
      <c r="S1018" s="107">
        <v>0</v>
      </c>
      <c r="T1018" s="107">
        <v>0</v>
      </c>
      <c r="U1018" s="106" t="s">
        <v>743</v>
      </c>
      <c r="V1018" s="106" t="s">
        <v>7</v>
      </c>
      <c r="W1018" s="106" t="s">
        <v>63</v>
      </c>
      <c r="X1018" s="108"/>
      <c r="Y1018" s="108">
        <v>0</v>
      </c>
      <c r="Z1018" s="108"/>
      <c r="AA1018" s="109" t="s">
        <v>4625</v>
      </c>
      <c r="AB1018" s="109">
        <v>4053</v>
      </c>
      <c r="AC1018" s="109"/>
      <c r="AD1018" s="109"/>
      <c r="AE1018" s="110" t="s">
        <v>4436</v>
      </c>
      <c r="AF1018" s="109"/>
      <c r="AG1018" s="138" t="s">
        <v>4483</v>
      </c>
      <c r="AH1018" s="138">
        <v>37739</v>
      </c>
      <c r="AI1018" s="138">
        <v>37778</v>
      </c>
      <c r="AJ1018" s="109">
        <v>5322491</v>
      </c>
      <c r="AK1018" s="109"/>
      <c r="AL1018" s="109"/>
      <c r="AM1018" s="109"/>
      <c r="AN1018" s="109"/>
      <c r="AO1018" s="109"/>
      <c r="AP1018" s="109"/>
      <c r="AQ1018" s="109"/>
      <c r="AR1018" s="109"/>
      <c r="AS1018" s="109"/>
      <c r="AT1018" s="109"/>
      <c r="AU1018" s="109"/>
      <c r="AV1018" s="109"/>
      <c r="AW1018" s="109"/>
      <c r="AX1018" s="109"/>
      <c r="AY1018" s="109"/>
    </row>
    <row r="1019" spans="1:51" x14ac:dyDescent="0.25">
      <c r="A1019" s="106">
        <v>1264</v>
      </c>
      <c r="B1019" s="106" t="s">
        <v>1709</v>
      </c>
      <c r="C1019" s="106" t="s">
        <v>286</v>
      </c>
      <c r="D1019" s="106"/>
      <c r="E1019" s="106" t="s">
        <v>540</v>
      </c>
      <c r="F1019" s="106"/>
      <c r="G1019" s="106"/>
      <c r="H1019" s="106" t="s">
        <v>468</v>
      </c>
      <c r="I1019" s="106" t="s">
        <v>3324</v>
      </c>
      <c r="J1019" s="106" t="s">
        <v>3794</v>
      </c>
      <c r="K1019" s="106"/>
      <c r="L1019" s="106"/>
      <c r="M1019" s="106">
        <v>22000</v>
      </c>
      <c r="N1019" s="106" t="s">
        <v>286</v>
      </c>
      <c r="O1019" s="106">
        <v>1346.25</v>
      </c>
      <c r="P1019" s="107">
        <v>735.9</v>
      </c>
      <c r="Q1019" s="107">
        <v>990705.38</v>
      </c>
      <c r="R1019" s="106">
        <v>0</v>
      </c>
      <c r="S1019" s="107">
        <v>0</v>
      </c>
      <c r="T1019" s="107">
        <v>0</v>
      </c>
      <c r="U1019" s="106" t="s">
        <v>743</v>
      </c>
      <c r="V1019" s="106" t="s">
        <v>7</v>
      </c>
      <c r="W1019" s="106" t="s">
        <v>63</v>
      </c>
      <c r="X1019" s="108">
        <v>1364</v>
      </c>
      <c r="Y1019" s="108">
        <v>1836285</v>
      </c>
      <c r="Z1019" s="108">
        <v>845579.625</v>
      </c>
      <c r="AA1019" s="109"/>
      <c r="AB1019" s="109">
        <v>4053</v>
      </c>
      <c r="AC1019" s="109"/>
      <c r="AD1019" s="109"/>
      <c r="AE1019" s="110" t="s">
        <v>4436</v>
      </c>
      <c r="AF1019" s="109"/>
      <c r="AG1019" s="138" t="s">
        <v>4483</v>
      </c>
      <c r="AH1019" s="138">
        <v>38061</v>
      </c>
      <c r="AI1019" s="138">
        <v>38139</v>
      </c>
      <c r="AJ1019" s="109">
        <v>5371320</v>
      </c>
      <c r="AK1019" s="109"/>
      <c r="AL1019" s="109"/>
      <c r="AM1019" s="109"/>
      <c r="AN1019" s="109"/>
      <c r="AO1019" s="109"/>
      <c r="AP1019" s="109"/>
      <c r="AQ1019" s="109"/>
      <c r="AR1019" s="109"/>
      <c r="AS1019" s="109"/>
      <c r="AT1019" s="109"/>
      <c r="AU1019" s="109"/>
      <c r="AV1019" s="109"/>
      <c r="AW1019" s="109"/>
      <c r="AX1019" s="109"/>
      <c r="AY1019" s="109"/>
    </row>
    <row r="1020" spans="1:51" x14ac:dyDescent="0.25">
      <c r="A1020" s="106">
        <v>1265</v>
      </c>
      <c r="B1020" s="106" t="s">
        <v>1710</v>
      </c>
      <c r="C1020" s="106" t="s">
        <v>243</v>
      </c>
      <c r="D1020" s="106"/>
      <c r="E1020" s="106" t="s">
        <v>540</v>
      </c>
      <c r="F1020" s="106"/>
      <c r="G1020" s="106"/>
      <c r="H1020" s="106" t="s">
        <v>468</v>
      </c>
      <c r="I1020" s="106" t="s">
        <v>3323</v>
      </c>
      <c r="J1020" s="106" t="s">
        <v>3795</v>
      </c>
      <c r="K1020" s="106">
        <v>18101</v>
      </c>
      <c r="L1020" s="106"/>
      <c r="M1020" s="106">
        <v>22450</v>
      </c>
      <c r="N1020" s="106" t="s">
        <v>3688</v>
      </c>
      <c r="O1020" s="106">
        <v>195</v>
      </c>
      <c r="P1020" s="107">
        <v>536.79999999999995</v>
      </c>
      <c r="Q1020" s="107">
        <v>104676</v>
      </c>
      <c r="R1020" s="106">
        <v>0</v>
      </c>
      <c r="S1020" s="107">
        <v>0</v>
      </c>
      <c r="T1020" s="107">
        <v>0</v>
      </c>
      <c r="U1020" s="106" t="s">
        <v>739</v>
      </c>
      <c r="V1020" s="106" t="s">
        <v>7</v>
      </c>
      <c r="W1020" s="106" t="s">
        <v>61</v>
      </c>
      <c r="X1020" s="108">
        <v>1200</v>
      </c>
      <c r="Y1020" s="108">
        <v>234000</v>
      </c>
      <c r="Z1020" s="108">
        <v>129324.00000000001</v>
      </c>
      <c r="AA1020" s="109"/>
      <c r="AB1020" s="109">
        <v>4026</v>
      </c>
      <c r="AC1020" s="109"/>
      <c r="AD1020" s="109"/>
      <c r="AE1020" s="110" t="s">
        <v>507</v>
      </c>
      <c r="AF1020" s="109"/>
      <c r="AG1020" s="138" t="s">
        <v>4483</v>
      </c>
      <c r="AH1020" s="138">
        <v>37489</v>
      </c>
      <c r="AI1020" s="138">
        <v>38070</v>
      </c>
      <c r="AJ1020" s="109">
        <v>5367826</v>
      </c>
      <c r="AK1020" s="109"/>
      <c r="AL1020" s="109"/>
      <c r="AM1020" s="109"/>
      <c r="AN1020" s="109"/>
      <c r="AO1020" s="109"/>
      <c r="AP1020" s="109"/>
      <c r="AQ1020" s="109"/>
      <c r="AR1020" s="109"/>
      <c r="AS1020" s="109"/>
      <c r="AT1020" s="109"/>
      <c r="AU1020" s="109"/>
      <c r="AV1020" s="109"/>
      <c r="AW1020" s="109"/>
      <c r="AX1020" s="109"/>
      <c r="AY1020" s="109"/>
    </row>
    <row r="1021" spans="1:51" x14ac:dyDescent="0.25">
      <c r="A1021" s="106">
        <v>1266</v>
      </c>
      <c r="B1021" s="106" t="s">
        <v>1711</v>
      </c>
      <c r="C1021" s="106" t="s">
        <v>243</v>
      </c>
      <c r="D1021" s="106"/>
      <c r="E1021" s="106" t="s">
        <v>540</v>
      </c>
      <c r="F1021" s="106"/>
      <c r="G1021" s="106"/>
      <c r="H1021" s="106" t="s">
        <v>468</v>
      </c>
      <c r="I1021" s="106" t="s">
        <v>3323</v>
      </c>
      <c r="J1021" s="106" t="s">
        <v>3795</v>
      </c>
      <c r="K1021" s="106">
        <v>18103</v>
      </c>
      <c r="L1021" s="106"/>
      <c r="M1021" s="106">
        <v>22450</v>
      </c>
      <c r="N1021" s="106" t="s">
        <v>3688</v>
      </c>
      <c r="O1021" s="106">
        <v>195</v>
      </c>
      <c r="P1021" s="107">
        <v>536.79999999999995</v>
      </c>
      <c r="Q1021" s="107">
        <v>104676</v>
      </c>
      <c r="R1021" s="106">
        <v>0</v>
      </c>
      <c r="S1021" s="107">
        <v>0</v>
      </c>
      <c r="T1021" s="107">
        <v>0</v>
      </c>
      <c r="U1021" s="106" t="s">
        <v>739</v>
      </c>
      <c r="V1021" s="106" t="s">
        <v>7</v>
      </c>
      <c r="W1021" s="106" t="s">
        <v>61</v>
      </c>
      <c r="X1021" s="108">
        <v>1200</v>
      </c>
      <c r="Y1021" s="108">
        <v>234000</v>
      </c>
      <c r="Z1021" s="108">
        <v>129324.00000000001</v>
      </c>
      <c r="AA1021" s="109"/>
      <c r="AB1021" s="109">
        <v>4026</v>
      </c>
      <c r="AC1021" s="109"/>
      <c r="AD1021" s="109"/>
      <c r="AE1021" s="110" t="s">
        <v>507</v>
      </c>
      <c r="AF1021" s="109"/>
      <c r="AG1021" s="138" t="s">
        <v>4483</v>
      </c>
      <c r="AH1021" s="138">
        <v>37489</v>
      </c>
      <c r="AI1021" s="138">
        <v>38070</v>
      </c>
      <c r="AJ1021" s="109">
        <v>5367826</v>
      </c>
      <c r="AK1021" s="109"/>
      <c r="AL1021" s="109"/>
      <c r="AM1021" s="109"/>
      <c r="AN1021" s="109"/>
      <c r="AO1021" s="109"/>
      <c r="AP1021" s="109"/>
      <c r="AQ1021" s="109"/>
      <c r="AR1021" s="109"/>
      <c r="AS1021" s="109"/>
      <c r="AT1021" s="109"/>
      <c r="AU1021" s="109"/>
      <c r="AV1021" s="109"/>
      <c r="AW1021" s="109"/>
      <c r="AX1021" s="109"/>
      <c r="AY1021" s="109"/>
    </row>
    <row r="1022" spans="1:51" x14ac:dyDescent="0.25">
      <c r="A1022" s="106">
        <v>1267</v>
      </c>
      <c r="B1022" s="106" t="s">
        <v>1712</v>
      </c>
      <c r="C1022" s="106" t="s">
        <v>243</v>
      </c>
      <c r="D1022" s="106"/>
      <c r="E1022" s="106" t="s">
        <v>540</v>
      </c>
      <c r="F1022" s="106"/>
      <c r="G1022" s="106"/>
      <c r="H1022" s="106" t="s">
        <v>468</v>
      </c>
      <c r="I1022" s="106" t="s">
        <v>3323</v>
      </c>
      <c r="J1022" s="106" t="s">
        <v>3795</v>
      </c>
      <c r="K1022" s="106">
        <v>18105</v>
      </c>
      <c r="L1022" s="106"/>
      <c r="M1022" s="106">
        <v>22450</v>
      </c>
      <c r="N1022" s="106" t="s">
        <v>3688</v>
      </c>
      <c r="O1022" s="106">
        <v>195</v>
      </c>
      <c r="P1022" s="107">
        <v>536.79999999999995</v>
      </c>
      <c r="Q1022" s="107">
        <v>104676</v>
      </c>
      <c r="R1022" s="106">
        <v>0</v>
      </c>
      <c r="S1022" s="107">
        <v>0</v>
      </c>
      <c r="T1022" s="107">
        <v>0</v>
      </c>
      <c r="U1022" s="106" t="s">
        <v>739</v>
      </c>
      <c r="V1022" s="106" t="s">
        <v>7</v>
      </c>
      <c r="W1022" s="106" t="s">
        <v>61</v>
      </c>
      <c r="X1022" s="108">
        <v>1200</v>
      </c>
      <c r="Y1022" s="108">
        <v>234000</v>
      </c>
      <c r="Z1022" s="108">
        <v>129324.00000000001</v>
      </c>
      <c r="AA1022" s="109"/>
      <c r="AB1022" s="109">
        <v>4026</v>
      </c>
      <c r="AC1022" s="109"/>
      <c r="AD1022" s="109"/>
      <c r="AE1022" s="110" t="s">
        <v>507</v>
      </c>
      <c r="AF1022" s="109"/>
      <c r="AG1022" s="138" t="s">
        <v>4483</v>
      </c>
      <c r="AH1022" s="138">
        <v>37489</v>
      </c>
      <c r="AI1022" s="138">
        <v>38070</v>
      </c>
      <c r="AJ1022" s="109">
        <v>5367826</v>
      </c>
      <c r="AK1022" s="109"/>
      <c r="AL1022" s="109"/>
      <c r="AM1022" s="109"/>
      <c r="AN1022" s="109"/>
      <c r="AO1022" s="109"/>
      <c r="AP1022" s="109"/>
      <c r="AQ1022" s="109"/>
      <c r="AR1022" s="109"/>
      <c r="AS1022" s="109"/>
      <c r="AT1022" s="109"/>
      <c r="AU1022" s="109"/>
      <c r="AV1022" s="109"/>
      <c r="AW1022" s="109"/>
      <c r="AX1022" s="109"/>
      <c r="AY1022" s="109"/>
    </row>
    <row r="1023" spans="1:51" x14ac:dyDescent="0.25">
      <c r="A1023" s="106">
        <v>1268</v>
      </c>
      <c r="B1023" s="106" t="s">
        <v>1713</v>
      </c>
      <c r="C1023" s="106" t="s">
        <v>243</v>
      </c>
      <c r="D1023" s="106"/>
      <c r="E1023" s="106" t="s">
        <v>540</v>
      </c>
      <c r="F1023" s="106"/>
      <c r="G1023" s="106"/>
      <c r="H1023" s="106" t="s">
        <v>468</v>
      </c>
      <c r="I1023" s="106" t="s">
        <v>3323</v>
      </c>
      <c r="J1023" s="106" t="s">
        <v>3795</v>
      </c>
      <c r="K1023" s="106">
        <v>18107</v>
      </c>
      <c r="L1023" s="106"/>
      <c r="M1023" s="106">
        <v>22450</v>
      </c>
      <c r="N1023" s="106" t="s">
        <v>3688</v>
      </c>
      <c r="O1023" s="106">
        <v>195</v>
      </c>
      <c r="P1023" s="107">
        <v>536.79999999999995</v>
      </c>
      <c r="Q1023" s="107">
        <v>104676</v>
      </c>
      <c r="R1023" s="106">
        <v>0</v>
      </c>
      <c r="S1023" s="107">
        <v>0</v>
      </c>
      <c r="T1023" s="107">
        <v>0</v>
      </c>
      <c r="U1023" s="106" t="s">
        <v>739</v>
      </c>
      <c r="V1023" s="106" t="s">
        <v>7</v>
      </c>
      <c r="W1023" s="106" t="s">
        <v>61</v>
      </c>
      <c r="X1023" s="108">
        <v>1200</v>
      </c>
      <c r="Y1023" s="108">
        <v>234000</v>
      </c>
      <c r="Z1023" s="108">
        <v>129324.00000000001</v>
      </c>
      <c r="AA1023" s="109"/>
      <c r="AB1023" s="109">
        <v>4026</v>
      </c>
      <c r="AC1023" s="109"/>
      <c r="AD1023" s="109"/>
      <c r="AE1023" s="110" t="s">
        <v>507</v>
      </c>
      <c r="AF1023" s="109"/>
      <c r="AG1023" s="138" t="s">
        <v>4483</v>
      </c>
      <c r="AH1023" s="138">
        <v>37489</v>
      </c>
      <c r="AI1023" s="138">
        <v>38070</v>
      </c>
      <c r="AJ1023" s="109">
        <v>5367826</v>
      </c>
      <c r="AK1023" s="109"/>
      <c r="AL1023" s="109"/>
      <c r="AM1023" s="109"/>
      <c r="AN1023" s="109"/>
      <c r="AO1023" s="109"/>
      <c r="AP1023" s="109"/>
      <c r="AQ1023" s="109"/>
      <c r="AR1023" s="109"/>
      <c r="AS1023" s="109"/>
      <c r="AT1023" s="109"/>
      <c r="AU1023" s="109"/>
      <c r="AV1023" s="109"/>
      <c r="AW1023" s="109"/>
      <c r="AX1023" s="109"/>
      <c r="AY1023" s="109"/>
    </row>
    <row r="1024" spans="1:51" x14ac:dyDescent="0.25">
      <c r="A1024" s="106">
        <v>1269</v>
      </c>
      <c r="B1024" s="106" t="s">
        <v>1714</v>
      </c>
      <c r="C1024" s="106" t="s">
        <v>243</v>
      </c>
      <c r="D1024" s="106"/>
      <c r="E1024" s="106" t="s">
        <v>540</v>
      </c>
      <c r="F1024" s="106"/>
      <c r="G1024" s="106"/>
      <c r="H1024" s="106" t="s">
        <v>468</v>
      </c>
      <c r="I1024" s="106" t="s">
        <v>3323</v>
      </c>
      <c r="J1024" s="106" t="s">
        <v>3795</v>
      </c>
      <c r="K1024" s="106">
        <v>18109</v>
      </c>
      <c r="L1024" s="106"/>
      <c r="M1024" s="106">
        <v>22450</v>
      </c>
      <c r="N1024" s="106" t="s">
        <v>3688</v>
      </c>
      <c r="O1024" s="106">
        <v>195</v>
      </c>
      <c r="P1024" s="107">
        <v>536.79999999999995</v>
      </c>
      <c r="Q1024" s="107">
        <v>104676</v>
      </c>
      <c r="R1024" s="106">
        <v>0</v>
      </c>
      <c r="S1024" s="107">
        <v>0</v>
      </c>
      <c r="T1024" s="107">
        <v>0</v>
      </c>
      <c r="U1024" s="106" t="s">
        <v>739</v>
      </c>
      <c r="V1024" s="106" t="s">
        <v>7</v>
      </c>
      <c r="W1024" s="106" t="s">
        <v>61</v>
      </c>
      <c r="X1024" s="108">
        <v>1200</v>
      </c>
      <c r="Y1024" s="108">
        <v>234000</v>
      </c>
      <c r="Z1024" s="108">
        <v>129324.00000000001</v>
      </c>
      <c r="AA1024" s="109"/>
      <c r="AB1024" s="109">
        <v>4026</v>
      </c>
      <c r="AC1024" s="109"/>
      <c r="AD1024" s="109"/>
      <c r="AE1024" s="110" t="s">
        <v>507</v>
      </c>
      <c r="AF1024" s="109"/>
      <c r="AG1024" s="138" t="s">
        <v>4483</v>
      </c>
      <c r="AH1024" s="138">
        <v>37489</v>
      </c>
      <c r="AI1024" s="138">
        <v>38070</v>
      </c>
      <c r="AJ1024" s="109">
        <v>5367826</v>
      </c>
      <c r="AK1024" s="109"/>
      <c r="AL1024" s="109"/>
      <c r="AM1024" s="109"/>
      <c r="AN1024" s="109"/>
      <c r="AO1024" s="109"/>
      <c r="AP1024" s="109"/>
      <c r="AQ1024" s="109"/>
      <c r="AR1024" s="109"/>
      <c r="AS1024" s="109"/>
      <c r="AT1024" s="109"/>
      <c r="AU1024" s="109"/>
      <c r="AV1024" s="109"/>
      <c r="AW1024" s="109"/>
      <c r="AX1024" s="109"/>
      <c r="AY1024" s="109"/>
    </row>
    <row r="1025" spans="1:51" x14ac:dyDescent="0.25">
      <c r="A1025" s="106">
        <v>1270</v>
      </c>
      <c r="B1025" s="106" t="s">
        <v>1715</v>
      </c>
      <c r="C1025" s="106" t="s">
        <v>243</v>
      </c>
      <c r="D1025" s="106"/>
      <c r="E1025" s="106" t="s">
        <v>540</v>
      </c>
      <c r="F1025" s="106"/>
      <c r="G1025" s="106"/>
      <c r="H1025" s="106" t="s">
        <v>468</v>
      </c>
      <c r="I1025" s="106" t="s">
        <v>3323</v>
      </c>
      <c r="J1025" s="106" t="s">
        <v>3795</v>
      </c>
      <c r="K1025" s="106">
        <v>18111</v>
      </c>
      <c r="L1025" s="106"/>
      <c r="M1025" s="106">
        <v>22450</v>
      </c>
      <c r="N1025" s="106" t="s">
        <v>3688</v>
      </c>
      <c r="O1025" s="106">
        <v>195</v>
      </c>
      <c r="P1025" s="107">
        <v>536.79999999999995</v>
      </c>
      <c r="Q1025" s="107">
        <v>104676</v>
      </c>
      <c r="R1025" s="106">
        <v>0</v>
      </c>
      <c r="S1025" s="107">
        <v>0</v>
      </c>
      <c r="T1025" s="107">
        <v>0</v>
      </c>
      <c r="U1025" s="106" t="s">
        <v>739</v>
      </c>
      <c r="V1025" s="106" t="s">
        <v>7</v>
      </c>
      <c r="W1025" s="106" t="s">
        <v>61</v>
      </c>
      <c r="X1025" s="108">
        <v>1200</v>
      </c>
      <c r="Y1025" s="108">
        <v>234000</v>
      </c>
      <c r="Z1025" s="108">
        <v>129324.00000000001</v>
      </c>
      <c r="AA1025" s="109"/>
      <c r="AB1025" s="109">
        <v>4026</v>
      </c>
      <c r="AC1025" s="109"/>
      <c r="AD1025" s="109"/>
      <c r="AE1025" s="110" t="s">
        <v>507</v>
      </c>
      <c r="AF1025" s="109"/>
      <c r="AG1025" s="138" t="s">
        <v>4483</v>
      </c>
      <c r="AH1025" s="138">
        <v>37489</v>
      </c>
      <c r="AI1025" s="138">
        <v>38070</v>
      </c>
      <c r="AJ1025" s="109">
        <v>5367826</v>
      </c>
      <c r="AK1025" s="109"/>
      <c r="AL1025" s="109"/>
      <c r="AM1025" s="109"/>
      <c r="AN1025" s="109"/>
      <c r="AO1025" s="109"/>
      <c r="AP1025" s="109"/>
      <c r="AQ1025" s="109"/>
      <c r="AR1025" s="109"/>
      <c r="AS1025" s="109"/>
      <c r="AT1025" s="109"/>
      <c r="AU1025" s="109"/>
      <c r="AV1025" s="109"/>
      <c r="AW1025" s="109"/>
      <c r="AX1025" s="109"/>
      <c r="AY1025" s="109"/>
    </row>
    <row r="1026" spans="1:51" x14ac:dyDescent="0.25">
      <c r="A1026" s="106">
        <v>1271</v>
      </c>
      <c r="B1026" s="106" t="s">
        <v>1716</v>
      </c>
      <c r="C1026" s="106" t="s">
        <v>243</v>
      </c>
      <c r="D1026" s="106"/>
      <c r="E1026" s="106" t="s">
        <v>540</v>
      </c>
      <c r="F1026" s="106"/>
      <c r="G1026" s="106"/>
      <c r="H1026" s="106" t="s">
        <v>468</v>
      </c>
      <c r="I1026" s="106" t="s">
        <v>3323</v>
      </c>
      <c r="J1026" s="106" t="s">
        <v>3795</v>
      </c>
      <c r="K1026" s="106">
        <v>18113</v>
      </c>
      <c r="L1026" s="106"/>
      <c r="M1026" s="106">
        <v>22450</v>
      </c>
      <c r="N1026" s="106" t="s">
        <v>3688</v>
      </c>
      <c r="O1026" s="106">
        <v>195</v>
      </c>
      <c r="P1026" s="107">
        <v>536.79999999999995</v>
      </c>
      <c r="Q1026" s="107">
        <v>104676</v>
      </c>
      <c r="R1026" s="106">
        <v>0</v>
      </c>
      <c r="S1026" s="107">
        <v>0</v>
      </c>
      <c r="T1026" s="107">
        <v>0</v>
      </c>
      <c r="U1026" s="106" t="s">
        <v>739</v>
      </c>
      <c r="V1026" s="106" t="s">
        <v>7</v>
      </c>
      <c r="W1026" s="106" t="s">
        <v>61</v>
      </c>
      <c r="X1026" s="108">
        <v>1200</v>
      </c>
      <c r="Y1026" s="108">
        <v>234000</v>
      </c>
      <c r="Z1026" s="108">
        <v>129324.00000000001</v>
      </c>
      <c r="AA1026" s="109"/>
      <c r="AB1026" s="109">
        <v>4026</v>
      </c>
      <c r="AC1026" s="109"/>
      <c r="AD1026" s="109"/>
      <c r="AE1026" s="110" t="s">
        <v>507</v>
      </c>
      <c r="AF1026" s="109"/>
      <c r="AG1026" s="138" t="s">
        <v>4483</v>
      </c>
      <c r="AH1026" s="138">
        <v>37489</v>
      </c>
      <c r="AI1026" s="138">
        <v>38070</v>
      </c>
      <c r="AJ1026" s="109">
        <v>5367826</v>
      </c>
      <c r="AK1026" s="109"/>
      <c r="AL1026" s="109"/>
      <c r="AM1026" s="109"/>
      <c r="AN1026" s="109"/>
      <c r="AO1026" s="109"/>
      <c r="AP1026" s="109"/>
      <c r="AQ1026" s="109"/>
      <c r="AR1026" s="109"/>
      <c r="AS1026" s="109"/>
      <c r="AT1026" s="109"/>
      <c r="AU1026" s="109"/>
      <c r="AV1026" s="109"/>
      <c r="AW1026" s="109"/>
      <c r="AX1026" s="109"/>
      <c r="AY1026" s="109"/>
    </row>
    <row r="1027" spans="1:51" x14ac:dyDescent="0.25">
      <c r="A1027" s="106">
        <v>1272</v>
      </c>
      <c r="B1027" s="106" t="s">
        <v>1717</v>
      </c>
      <c r="C1027" s="106" t="s">
        <v>243</v>
      </c>
      <c r="D1027" s="106"/>
      <c r="E1027" s="106" t="s">
        <v>540</v>
      </c>
      <c r="F1027" s="106"/>
      <c r="G1027" s="106"/>
      <c r="H1027" s="106" t="s">
        <v>468</v>
      </c>
      <c r="I1027" s="106" t="s">
        <v>3323</v>
      </c>
      <c r="J1027" s="106" t="s">
        <v>3795</v>
      </c>
      <c r="K1027" s="106">
        <v>18115</v>
      </c>
      <c r="L1027" s="106"/>
      <c r="M1027" s="106">
        <v>22450</v>
      </c>
      <c r="N1027" s="106" t="s">
        <v>3688</v>
      </c>
      <c r="O1027" s="106">
        <v>195</v>
      </c>
      <c r="P1027" s="107">
        <v>536.79999999999995</v>
      </c>
      <c r="Q1027" s="107">
        <v>104676</v>
      </c>
      <c r="R1027" s="106">
        <v>0</v>
      </c>
      <c r="S1027" s="107">
        <v>0</v>
      </c>
      <c r="T1027" s="107">
        <v>0</v>
      </c>
      <c r="U1027" s="106" t="s">
        <v>739</v>
      </c>
      <c r="V1027" s="106" t="s">
        <v>7</v>
      </c>
      <c r="W1027" s="106" t="s">
        <v>61</v>
      </c>
      <c r="X1027" s="108">
        <v>1200</v>
      </c>
      <c r="Y1027" s="108">
        <v>234000</v>
      </c>
      <c r="Z1027" s="108">
        <v>129324.00000000001</v>
      </c>
      <c r="AA1027" s="109"/>
      <c r="AB1027" s="109">
        <v>4026</v>
      </c>
      <c r="AC1027" s="109"/>
      <c r="AD1027" s="109"/>
      <c r="AE1027" s="110" t="s">
        <v>507</v>
      </c>
      <c r="AF1027" s="109"/>
      <c r="AG1027" s="138" t="s">
        <v>4483</v>
      </c>
      <c r="AH1027" s="138">
        <v>37489</v>
      </c>
      <c r="AI1027" s="138">
        <v>38070</v>
      </c>
      <c r="AJ1027" s="109">
        <v>5367826</v>
      </c>
      <c r="AK1027" s="109"/>
      <c r="AL1027" s="109"/>
      <c r="AM1027" s="109"/>
      <c r="AN1027" s="109"/>
      <c r="AO1027" s="109"/>
      <c r="AP1027" s="109"/>
      <c r="AQ1027" s="109"/>
      <c r="AR1027" s="109"/>
      <c r="AS1027" s="109"/>
      <c r="AT1027" s="109"/>
      <c r="AU1027" s="109"/>
      <c r="AV1027" s="109"/>
      <c r="AW1027" s="109"/>
      <c r="AX1027" s="109"/>
      <c r="AY1027" s="109"/>
    </row>
    <row r="1028" spans="1:51" x14ac:dyDescent="0.25">
      <c r="A1028" s="106">
        <v>1273</v>
      </c>
      <c r="B1028" s="106" t="s">
        <v>1718</v>
      </c>
      <c r="C1028" s="106" t="s">
        <v>243</v>
      </c>
      <c r="D1028" s="106"/>
      <c r="E1028" s="106" t="s">
        <v>540</v>
      </c>
      <c r="F1028" s="106"/>
      <c r="G1028" s="106"/>
      <c r="H1028" s="106" t="s">
        <v>468</v>
      </c>
      <c r="I1028" s="106" t="s">
        <v>3323</v>
      </c>
      <c r="J1028" s="106" t="s">
        <v>3795</v>
      </c>
      <c r="K1028" s="106">
        <v>18117</v>
      </c>
      <c r="L1028" s="106"/>
      <c r="M1028" s="106">
        <v>22450</v>
      </c>
      <c r="N1028" s="106" t="s">
        <v>3688</v>
      </c>
      <c r="O1028" s="106">
        <v>157.816</v>
      </c>
      <c r="P1028" s="107">
        <v>536.79999999999995</v>
      </c>
      <c r="Q1028" s="107">
        <v>84715.63</v>
      </c>
      <c r="R1028" s="106">
        <v>0</v>
      </c>
      <c r="S1028" s="107">
        <v>0</v>
      </c>
      <c r="T1028" s="107">
        <v>0</v>
      </c>
      <c r="U1028" s="106" t="s">
        <v>739</v>
      </c>
      <c r="V1028" s="106" t="s">
        <v>7</v>
      </c>
      <c r="W1028" s="106" t="s">
        <v>61</v>
      </c>
      <c r="X1028" s="108">
        <v>1200</v>
      </c>
      <c r="Y1028" s="108">
        <v>189379.20000000001</v>
      </c>
      <c r="Z1028" s="108">
        <v>104663.57120000002</v>
      </c>
      <c r="AA1028" s="109"/>
      <c r="AB1028" s="109">
        <v>4026</v>
      </c>
      <c r="AC1028" s="109"/>
      <c r="AD1028" s="109"/>
      <c r="AE1028" s="110" t="s">
        <v>507</v>
      </c>
      <c r="AF1028" s="109"/>
      <c r="AG1028" s="138" t="s">
        <v>4483</v>
      </c>
      <c r="AH1028" s="138">
        <v>37489</v>
      </c>
      <c r="AI1028" s="138">
        <v>38070</v>
      </c>
      <c r="AJ1028" s="109">
        <v>5367826</v>
      </c>
      <c r="AK1028" s="109"/>
      <c r="AL1028" s="109"/>
      <c r="AM1028" s="109"/>
      <c r="AN1028" s="109"/>
      <c r="AO1028" s="109"/>
      <c r="AP1028" s="109"/>
      <c r="AQ1028" s="109"/>
      <c r="AR1028" s="109"/>
      <c r="AS1028" s="109"/>
      <c r="AT1028" s="109"/>
      <c r="AU1028" s="109"/>
      <c r="AV1028" s="109"/>
      <c r="AW1028" s="109"/>
      <c r="AX1028" s="109"/>
      <c r="AY1028" s="109"/>
    </row>
    <row r="1029" spans="1:51" x14ac:dyDescent="0.25">
      <c r="A1029" s="106">
        <v>1274</v>
      </c>
      <c r="B1029" s="106" t="s">
        <v>1719</v>
      </c>
      <c r="C1029" s="106" t="s">
        <v>243</v>
      </c>
      <c r="D1029" s="106"/>
      <c r="E1029" s="106" t="s">
        <v>540</v>
      </c>
      <c r="F1029" s="106"/>
      <c r="G1029" s="106"/>
      <c r="H1029" s="106" t="s">
        <v>468</v>
      </c>
      <c r="I1029" s="106"/>
      <c r="J1029" s="106"/>
      <c r="K1029" s="106"/>
      <c r="L1029" s="106"/>
      <c r="M1029" s="106">
        <v>22450</v>
      </c>
      <c r="N1029" s="106" t="s">
        <v>3688</v>
      </c>
      <c r="O1029" s="106">
        <v>50997.22</v>
      </c>
      <c r="P1029" s="107">
        <v>536.79999999999995</v>
      </c>
      <c r="Q1029" s="107">
        <v>27375307.699999999</v>
      </c>
      <c r="R1029" s="106">
        <v>0</v>
      </c>
      <c r="S1029" s="107">
        <v>0</v>
      </c>
      <c r="T1029" s="107">
        <v>0</v>
      </c>
      <c r="U1029" s="106" t="s">
        <v>743</v>
      </c>
      <c r="V1029" s="106" t="s">
        <v>7</v>
      </c>
      <c r="W1029" s="106" t="s">
        <v>63</v>
      </c>
      <c r="X1029" s="108"/>
      <c r="Y1029" s="108">
        <v>0</v>
      </c>
      <c r="Z1029" s="108"/>
      <c r="AA1029" s="109" t="s">
        <v>4435</v>
      </c>
      <c r="AB1029" s="109">
        <v>4026</v>
      </c>
      <c r="AC1029" s="109"/>
      <c r="AD1029" s="109"/>
      <c r="AE1029" s="110" t="s">
        <v>4436</v>
      </c>
      <c r="AF1029" s="109"/>
      <c r="AG1029" s="138" t="s">
        <v>4483</v>
      </c>
      <c r="AH1029" s="138">
        <v>37482</v>
      </c>
      <c r="AI1029" s="138">
        <v>38070</v>
      </c>
      <c r="AJ1029" s="109">
        <v>5367934</v>
      </c>
      <c r="AK1029" s="109"/>
      <c r="AL1029" s="109"/>
      <c r="AM1029" s="109"/>
      <c r="AN1029" s="109"/>
      <c r="AO1029" s="109"/>
      <c r="AP1029" s="109"/>
      <c r="AQ1029" s="109"/>
      <c r="AR1029" s="109"/>
      <c r="AS1029" s="109"/>
      <c r="AT1029" s="109"/>
      <c r="AU1029" s="109"/>
      <c r="AV1029" s="109"/>
      <c r="AW1029" s="109"/>
      <c r="AX1029" s="109"/>
      <c r="AY1029" s="109"/>
    </row>
    <row r="1030" spans="1:51" ht="25.5" x14ac:dyDescent="0.25">
      <c r="A1030" s="106">
        <v>1275</v>
      </c>
      <c r="B1030" s="106" t="s">
        <v>1720</v>
      </c>
      <c r="C1030" s="106" t="s">
        <v>287</v>
      </c>
      <c r="D1030" s="106" t="s">
        <v>668</v>
      </c>
      <c r="E1030" s="106" t="s">
        <v>544</v>
      </c>
      <c r="F1030" s="106"/>
      <c r="G1030" s="106"/>
      <c r="H1030" s="106" t="s">
        <v>466</v>
      </c>
      <c r="I1030" s="106" t="s">
        <v>3327</v>
      </c>
      <c r="J1030" s="106" t="s">
        <v>3538</v>
      </c>
      <c r="K1030" s="106"/>
      <c r="L1030" s="106"/>
      <c r="M1030" s="106">
        <v>22424</v>
      </c>
      <c r="N1030" s="106" t="s">
        <v>3796</v>
      </c>
      <c r="O1030" s="106">
        <v>140000</v>
      </c>
      <c r="P1030" s="107">
        <v>64</v>
      </c>
      <c r="Q1030" s="107">
        <v>8960000</v>
      </c>
      <c r="R1030" s="106">
        <v>0</v>
      </c>
      <c r="S1030" s="107">
        <v>0</v>
      </c>
      <c r="T1030" s="107">
        <v>0</v>
      </c>
      <c r="U1030" s="106" t="s">
        <v>826</v>
      </c>
      <c r="V1030" s="106" t="s">
        <v>7</v>
      </c>
      <c r="W1030" s="106" t="s">
        <v>69</v>
      </c>
      <c r="X1030" s="108">
        <v>200</v>
      </c>
      <c r="Y1030" s="108">
        <v>28000000</v>
      </c>
      <c r="Z1030" s="108">
        <v>19040000</v>
      </c>
      <c r="AA1030" s="109"/>
      <c r="AB1030" s="109">
        <v>903</v>
      </c>
      <c r="AC1030" s="109"/>
      <c r="AD1030" s="109"/>
      <c r="AE1030" s="110" t="s">
        <v>4454</v>
      </c>
      <c r="AF1030" s="109"/>
      <c r="AG1030" s="138" t="s">
        <v>4483</v>
      </c>
      <c r="AH1030" s="138">
        <v>37972</v>
      </c>
      <c r="AI1030" s="138">
        <v>38016</v>
      </c>
      <c r="AJ1030" s="109">
        <v>5354956</v>
      </c>
      <c r="AK1030" s="109"/>
      <c r="AL1030" s="109"/>
      <c r="AM1030" s="109"/>
      <c r="AN1030" s="109"/>
      <c r="AO1030" s="109"/>
      <c r="AP1030" s="109"/>
      <c r="AQ1030" s="109"/>
      <c r="AR1030" s="109"/>
      <c r="AS1030" s="109"/>
      <c r="AT1030" s="109"/>
      <c r="AU1030" s="109"/>
      <c r="AV1030" s="109"/>
      <c r="AW1030" s="109"/>
      <c r="AX1030" s="109"/>
      <c r="AY1030" s="109"/>
    </row>
    <row r="1031" spans="1:51" ht="89.25" x14ac:dyDescent="0.25">
      <c r="A1031" s="106">
        <v>1276</v>
      </c>
      <c r="B1031" s="106" t="s">
        <v>1721</v>
      </c>
      <c r="C1031" s="106" t="s">
        <v>268</v>
      </c>
      <c r="D1031" s="106"/>
      <c r="E1031" s="106" t="s">
        <v>540</v>
      </c>
      <c r="F1031" s="106"/>
      <c r="G1031" s="106"/>
      <c r="H1031" s="106" t="s">
        <v>465</v>
      </c>
      <c r="I1031" s="106" t="s">
        <v>3325</v>
      </c>
      <c r="J1031" s="106" t="s">
        <v>3525</v>
      </c>
      <c r="K1031" s="106">
        <v>8364</v>
      </c>
      <c r="L1031" s="106"/>
      <c r="M1031" s="106">
        <v>22000</v>
      </c>
      <c r="N1031" s="106" t="s">
        <v>173</v>
      </c>
      <c r="O1031" s="106">
        <v>20939.14</v>
      </c>
      <c r="P1031" s="107">
        <v>635.79999999999995</v>
      </c>
      <c r="Q1031" s="107">
        <v>13313105.210000001</v>
      </c>
      <c r="R1031" s="106">
        <v>0</v>
      </c>
      <c r="S1031" s="107">
        <v>0</v>
      </c>
      <c r="T1031" s="107">
        <v>0</v>
      </c>
      <c r="U1031" s="106" t="s">
        <v>741</v>
      </c>
      <c r="V1031" s="106" t="s">
        <v>8</v>
      </c>
      <c r="W1031" s="106" t="s">
        <v>62</v>
      </c>
      <c r="X1031" s="108">
        <v>477</v>
      </c>
      <c r="Y1031" s="108">
        <v>9987969.7799999993</v>
      </c>
      <c r="Z1031" s="108">
        <v>-3325135.432</v>
      </c>
      <c r="AA1031" s="109"/>
      <c r="AB1031" s="109">
        <v>2037</v>
      </c>
      <c r="AC1031" s="109" t="s">
        <v>4709</v>
      </c>
      <c r="AD1031" s="109" t="s">
        <v>4710</v>
      </c>
      <c r="AE1031" s="110" t="s">
        <v>473</v>
      </c>
      <c r="AF1031" s="109" t="s">
        <v>4711</v>
      </c>
      <c r="AG1031" s="138">
        <v>36042</v>
      </c>
      <c r="AH1031" s="138">
        <v>38198</v>
      </c>
      <c r="AI1031" s="138">
        <v>38261</v>
      </c>
      <c r="AJ1031" s="109">
        <v>5391306</v>
      </c>
      <c r="AK1031" s="109"/>
      <c r="AL1031" s="109"/>
      <c r="AM1031" s="109"/>
      <c r="AN1031" s="109"/>
      <c r="AO1031" s="109"/>
      <c r="AP1031" s="109"/>
      <c r="AQ1031" s="109"/>
      <c r="AR1031" s="109"/>
      <c r="AS1031" s="109"/>
      <c r="AT1031" s="109"/>
      <c r="AU1031" s="109"/>
      <c r="AV1031" s="109"/>
      <c r="AW1031" s="109"/>
      <c r="AX1031" s="109"/>
      <c r="AY1031" s="109"/>
    </row>
    <row r="1032" spans="1:51" ht="25.5" x14ac:dyDescent="0.25">
      <c r="A1032" s="106">
        <v>1277</v>
      </c>
      <c r="B1032" s="106" t="s">
        <v>1722</v>
      </c>
      <c r="C1032" s="106" t="s">
        <v>288</v>
      </c>
      <c r="D1032" s="106"/>
      <c r="E1032" s="106" t="s">
        <v>540</v>
      </c>
      <c r="F1032" s="106"/>
      <c r="G1032" s="106"/>
      <c r="H1032" s="106" t="s">
        <v>468</v>
      </c>
      <c r="I1032" s="106" t="s">
        <v>3327</v>
      </c>
      <c r="J1032" s="106" t="s">
        <v>3357</v>
      </c>
      <c r="K1032" s="106"/>
      <c r="L1032" s="106"/>
      <c r="M1032" s="106">
        <v>22424</v>
      </c>
      <c r="N1032" s="106" t="s">
        <v>288</v>
      </c>
      <c r="O1032" s="106">
        <v>1294.1400000000001</v>
      </c>
      <c r="P1032" s="107">
        <v>897.6</v>
      </c>
      <c r="Q1032" s="107">
        <v>1161620.06</v>
      </c>
      <c r="R1032" s="106">
        <v>0</v>
      </c>
      <c r="S1032" s="107">
        <v>0</v>
      </c>
      <c r="T1032" s="107">
        <v>0</v>
      </c>
      <c r="U1032" s="106" t="s">
        <v>739</v>
      </c>
      <c r="V1032" s="106" t="s">
        <v>7</v>
      </c>
      <c r="W1032" s="106" t="s">
        <v>61</v>
      </c>
      <c r="X1032" s="108">
        <v>1853</v>
      </c>
      <c r="Y1032" s="108">
        <v>2398041.4200000004</v>
      </c>
      <c r="Z1032" s="108">
        <v>1236421.3560000004</v>
      </c>
      <c r="AA1032" s="109"/>
      <c r="AB1032" s="109">
        <v>4092</v>
      </c>
      <c r="AC1032" s="109"/>
      <c r="AD1032" s="109"/>
      <c r="AE1032" s="110" t="s">
        <v>507</v>
      </c>
      <c r="AF1032" s="109"/>
      <c r="AG1032" s="138" t="s">
        <v>4483</v>
      </c>
      <c r="AH1032" s="138">
        <v>38016</v>
      </c>
      <c r="AI1032" s="138">
        <v>38070</v>
      </c>
      <c r="AJ1032" s="109">
        <v>5362837</v>
      </c>
      <c r="AK1032" s="109"/>
      <c r="AL1032" s="109"/>
      <c r="AM1032" s="109"/>
      <c r="AN1032" s="109"/>
      <c r="AO1032" s="109"/>
      <c r="AP1032" s="109"/>
      <c r="AQ1032" s="109"/>
      <c r="AR1032" s="109"/>
      <c r="AS1032" s="109"/>
      <c r="AT1032" s="109"/>
      <c r="AU1032" s="109"/>
      <c r="AV1032" s="109"/>
      <c r="AW1032" s="109"/>
      <c r="AX1032" s="109"/>
      <c r="AY1032" s="109"/>
    </row>
    <row r="1033" spans="1:51" ht="25.5" x14ac:dyDescent="0.25">
      <c r="A1033" s="106">
        <v>1279</v>
      </c>
      <c r="B1033" s="106" t="s">
        <v>1723</v>
      </c>
      <c r="C1033" s="106" t="s">
        <v>289</v>
      </c>
      <c r="D1033" s="106"/>
      <c r="E1033" s="106" t="s">
        <v>540</v>
      </c>
      <c r="F1033" s="106"/>
      <c r="G1033" s="106"/>
      <c r="H1033" s="106" t="s">
        <v>469</v>
      </c>
      <c r="I1033" s="106" t="s">
        <v>3331</v>
      </c>
      <c r="J1033" s="106" t="s">
        <v>3797</v>
      </c>
      <c r="K1033" s="106"/>
      <c r="L1033" s="106"/>
      <c r="M1033" s="106">
        <v>22104</v>
      </c>
      <c r="N1033" s="106" t="s">
        <v>3798</v>
      </c>
      <c r="O1033" s="106">
        <v>2657.05</v>
      </c>
      <c r="P1033" s="107">
        <v>1210</v>
      </c>
      <c r="Q1033" s="107">
        <v>3215030.5</v>
      </c>
      <c r="R1033" s="106">
        <v>0</v>
      </c>
      <c r="S1033" s="107">
        <v>0</v>
      </c>
      <c r="T1033" s="107">
        <v>0</v>
      </c>
      <c r="U1033" s="106" t="s">
        <v>819</v>
      </c>
      <c r="V1033" s="106" t="s">
        <v>7</v>
      </c>
      <c r="W1033" s="106" t="s">
        <v>68</v>
      </c>
      <c r="X1033" s="108">
        <v>2950</v>
      </c>
      <c r="Y1033" s="108">
        <v>7838297.5000000009</v>
      </c>
      <c r="Z1033" s="108">
        <v>4623267.0000000009</v>
      </c>
      <c r="AA1033" s="109"/>
      <c r="AB1033" s="109">
        <v>32</v>
      </c>
      <c r="AC1033" s="109"/>
      <c r="AD1033" s="109"/>
      <c r="AE1033" s="110" t="s">
        <v>4447</v>
      </c>
      <c r="AF1033" s="109"/>
      <c r="AG1033" s="138" t="s">
        <v>4483</v>
      </c>
      <c r="AH1033" s="138">
        <v>38273</v>
      </c>
      <c r="AI1033" s="138">
        <v>38310</v>
      </c>
      <c r="AJ1033" s="109">
        <v>5397105</v>
      </c>
      <c r="AK1033" s="109"/>
      <c r="AL1033" s="109"/>
      <c r="AM1033" s="109"/>
      <c r="AN1033" s="109"/>
      <c r="AO1033" s="109"/>
      <c r="AP1033" s="109"/>
      <c r="AQ1033" s="109"/>
      <c r="AR1033" s="109"/>
      <c r="AS1033" s="109"/>
      <c r="AT1033" s="109"/>
      <c r="AU1033" s="109"/>
      <c r="AV1033" s="109"/>
      <c r="AW1033" s="109"/>
      <c r="AX1033" s="109"/>
      <c r="AY1033" s="109"/>
    </row>
    <row r="1034" spans="1:51" ht="25.5" x14ac:dyDescent="0.25">
      <c r="A1034" s="106">
        <v>1280</v>
      </c>
      <c r="B1034" s="106" t="s">
        <v>1724</v>
      </c>
      <c r="C1034" s="106" t="s">
        <v>208</v>
      </c>
      <c r="D1034" s="106" t="s">
        <v>669</v>
      </c>
      <c r="E1034" s="106" t="s">
        <v>552</v>
      </c>
      <c r="F1034" s="106"/>
      <c r="G1034" s="106" t="s">
        <v>711</v>
      </c>
      <c r="H1034" s="106" t="s">
        <v>514</v>
      </c>
      <c r="I1034" s="106" t="s">
        <v>3323</v>
      </c>
      <c r="J1034" s="106" t="s">
        <v>3799</v>
      </c>
      <c r="K1034" s="106"/>
      <c r="L1034" s="106"/>
      <c r="M1034" s="106">
        <v>22185</v>
      </c>
      <c r="N1034" s="106" t="s">
        <v>208</v>
      </c>
      <c r="O1034" s="106">
        <v>10151.915999999999</v>
      </c>
      <c r="P1034" s="107">
        <v>586.29999999999995</v>
      </c>
      <c r="Q1034" s="107">
        <v>5952068.3499999996</v>
      </c>
      <c r="R1034" s="106">
        <v>0</v>
      </c>
      <c r="S1034" s="107">
        <v>0</v>
      </c>
      <c r="T1034" s="107">
        <v>0</v>
      </c>
      <c r="U1034" s="106" t="s">
        <v>881</v>
      </c>
      <c r="V1034" s="106" t="s">
        <v>7</v>
      </c>
      <c r="W1034" s="106" t="s">
        <v>73</v>
      </c>
      <c r="X1034" s="108">
        <v>1200</v>
      </c>
      <c r="Y1034" s="108">
        <v>12182299.199999999</v>
      </c>
      <c r="Z1034" s="108">
        <v>6230230.8492000001</v>
      </c>
      <c r="AA1034" s="109"/>
      <c r="AB1034" s="109">
        <v>5185</v>
      </c>
      <c r="AC1034" s="109"/>
      <c r="AD1034" s="109"/>
      <c r="AE1034" s="110" t="s">
        <v>732</v>
      </c>
      <c r="AF1034" s="109" t="s">
        <v>535</v>
      </c>
      <c r="AG1034" s="138" t="s">
        <v>4483</v>
      </c>
      <c r="AH1034" s="138">
        <v>38273</v>
      </c>
      <c r="AI1034" s="138">
        <v>38322</v>
      </c>
      <c r="AJ1034" s="109">
        <v>5398758</v>
      </c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  <c r="AV1034" s="109"/>
      <c r="AW1034" s="109"/>
      <c r="AX1034" s="109"/>
      <c r="AY1034" s="109"/>
    </row>
    <row r="1035" spans="1:51" ht="25.5" x14ac:dyDescent="0.25">
      <c r="A1035" s="106">
        <v>1281</v>
      </c>
      <c r="B1035" s="106" t="s">
        <v>1725</v>
      </c>
      <c r="C1035" s="106" t="s">
        <v>104</v>
      </c>
      <c r="D1035" s="106"/>
      <c r="E1035" s="106" t="s">
        <v>540</v>
      </c>
      <c r="F1035" s="106"/>
      <c r="G1035" s="106"/>
      <c r="H1035" s="106" t="s">
        <v>509</v>
      </c>
      <c r="I1035" s="106" t="s">
        <v>3324</v>
      </c>
      <c r="J1035" s="106" t="s">
        <v>3399</v>
      </c>
      <c r="K1035" s="106">
        <v>4513</v>
      </c>
      <c r="L1035" s="106"/>
      <c r="M1035" s="106">
        <v>22207</v>
      </c>
      <c r="N1035" s="106" t="s">
        <v>3400</v>
      </c>
      <c r="O1035" s="106">
        <v>694.91099999999994</v>
      </c>
      <c r="P1035" s="107">
        <v>1023</v>
      </c>
      <c r="Q1035" s="107">
        <v>710893.95</v>
      </c>
      <c r="R1035" s="106">
        <v>0</v>
      </c>
      <c r="S1035" s="107">
        <v>0</v>
      </c>
      <c r="T1035" s="107">
        <v>0</v>
      </c>
      <c r="U1035" s="106" t="s">
        <v>741</v>
      </c>
      <c r="V1035" s="106" t="s">
        <v>8</v>
      </c>
      <c r="W1035" s="106" t="s">
        <v>62</v>
      </c>
      <c r="X1035" s="108">
        <v>1791</v>
      </c>
      <c r="Y1035" s="108">
        <v>1244585.6009999998</v>
      </c>
      <c r="Z1035" s="108">
        <v>533691.64799999981</v>
      </c>
      <c r="AA1035" s="109"/>
      <c r="AB1035" s="109">
        <v>6058</v>
      </c>
      <c r="AC1035" s="109"/>
      <c r="AD1035" s="109"/>
      <c r="AE1035" s="110" t="s">
        <v>473</v>
      </c>
      <c r="AF1035" s="109" t="s">
        <v>4712</v>
      </c>
      <c r="AG1035" s="138">
        <v>35454</v>
      </c>
      <c r="AH1035" s="138">
        <v>35540</v>
      </c>
      <c r="AI1035" s="138">
        <v>38608</v>
      </c>
      <c r="AJ1035" s="109">
        <v>5437147</v>
      </c>
      <c r="AK1035" s="109">
        <v>1153280</v>
      </c>
      <c r="AL1035" s="109"/>
      <c r="AM1035" s="109"/>
      <c r="AN1035" s="109"/>
      <c r="AO1035" s="109"/>
      <c r="AP1035" s="109"/>
      <c r="AQ1035" s="109"/>
      <c r="AR1035" s="109"/>
      <c r="AS1035" s="109" t="s">
        <v>4433</v>
      </c>
      <c r="AT1035" s="109"/>
      <c r="AU1035" s="109"/>
      <c r="AV1035" s="109">
        <v>35540</v>
      </c>
      <c r="AW1035" s="109"/>
      <c r="AX1035" s="109"/>
      <c r="AY1035" s="109"/>
    </row>
    <row r="1036" spans="1:51" x14ac:dyDescent="0.25">
      <c r="A1036" s="106">
        <v>1282</v>
      </c>
      <c r="B1036" s="106" t="s">
        <v>1726</v>
      </c>
      <c r="C1036" s="106" t="s">
        <v>290</v>
      </c>
      <c r="D1036" s="106"/>
      <c r="E1036" s="106" t="s">
        <v>540</v>
      </c>
      <c r="F1036" s="106"/>
      <c r="G1036" s="106"/>
      <c r="H1036" s="106" t="s">
        <v>464</v>
      </c>
      <c r="I1036" s="106" t="s">
        <v>3323</v>
      </c>
      <c r="J1036" s="106" t="s">
        <v>3800</v>
      </c>
      <c r="K1036" s="106">
        <v>8222</v>
      </c>
      <c r="L1036" s="106"/>
      <c r="M1036" s="106">
        <v>22000</v>
      </c>
      <c r="N1036" s="106" t="s">
        <v>3801</v>
      </c>
      <c r="O1036" s="106">
        <v>120.57</v>
      </c>
      <c r="P1036" s="107">
        <v>1150</v>
      </c>
      <c r="Q1036" s="107">
        <v>138655.5</v>
      </c>
      <c r="R1036" s="106">
        <v>0</v>
      </c>
      <c r="S1036" s="107">
        <v>0</v>
      </c>
      <c r="T1036" s="107">
        <v>0</v>
      </c>
      <c r="U1036" s="106" t="s">
        <v>739</v>
      </c>
      <c r="V1036" s="106" t="s">
        <v>7</v>
      </c>
      <c r="W1036" s="106" t="s">
        <v>61</v>
      </c>
      <c r="X1036" s="108">
        <v>1890</v>
      </c>
      <c r="Y1036" s="108">
        <v>227877.3</v>
      </c>
      <c r="Z1036" s="108">
        <v>89221.799999999988</v>
      </c>
      <c r="AA1036" s="109"/>
      <c r="AB1036" s="109">
        <v>1116</v>
      </c>
      <c r="AC1036" s="109"/>
      <c r="AD1036" s="109"/>
      <c r="AE1036" s="110" t="s">
        <v>507</v>
      </c>
      <c r="AF1036" s="109"/>
      <c r="AG1036" s="138">
        <v>36840</v>
      </c>
      <c r="AH1036" s="138">
        <v>38169</v>
      </c>
      <c r="AI1036" s="138">
        <v>38222</v>
      </c>
      <c r="AJ1036" s="109">
        <v>5386225</v>
      </c>
      <c r="AK1036" s="109"/>
      <c r="AL1036" s="109"/>
      <c r="AM1036" s="109"/>
      <c r="AN1036" s="109"/>
      <c r="AO1036" s="109"/>
      <c r="AP1036" s="109"/>
      <c r="AQ1036" s="109"/>
      <c r="AR1036" s="109"/>
      <c r="AS1036" s="109"/>
      <c r="AT1036" s="109"/>
      <c r="AU1036" s="109"/>
      <c r="AV1036" s="109"/>
      <c r="AW1036" s="109"/>
      <c r="AX1036" s="109"/>
      <c r="AY1036" s="109"/>
    </row>
    <row r="1037" spans="1:51" x14ac:dyDescent="0.25">
      <c r="A1037" s="106">
        <v>1284</v>
      </c>
      <c r="B1037" s="106" t="s">
        <v>1727</v>
      </c>
      <c r="C1037" s="106" t="s">
        <v>290</v>
      </c>
      <c r="D1037" s="106"/>
      <c r="E1037" s="106" t="s">
        <v>540</v>
      </c>
      <c r="F1037" s="106"/>
      <c r="G1037" s="106"/>
      <c r="H1037" s="106" t="s">
        <v>464</v>
      </c>
      <c r="I1037" s="106"/>
      <c r="J1037" s="106"/>
      <c r="K1037" s="106"/>
      <c r="L1037" s="106"/>
      <c r="M1037" s="106">
        <v>22000</v>
      </c>
      <c r="N1037" s="106" t="s">
        <v>3801</v>
      </c>
      <c r="O1037" s="106">
        <v>2116.66</v>
      </c>
      <c r="P1037" s="107">
        <v>1150</v>
      </c>
      <c r="Q1037" s="107">
        <v>2434159</v>
      </c>
      <c r="R1037" s="106">
        <v>0</v>
      </c>
      <c r="S1037" s="107">
        <v>0</v>
      </c>
      <c r="T1037" s="107">
        <v>0</v>
      </c>
      <c r="U1037" s="106" t="s">
        <v>743</v>
      </c>
      <c r="V1037" s="106" t="s">
        <v>7</v>
      </c>
      <c r="W1037" s="106" t="s">
        <v>63</v>
      </c>
      <c r="X1037" s="108"/>
      <c r="Y1037" s="108">
        <v>0</v>
      </c>
      <c r="Z1037" s="108"/>
      <c r="AA1037" s="109" t="s">
        <v>4435</v>
      </c>
      <c r="AB1037" s="109">
        <v>1116</v>
      </c>
      <c r="AC1037" s="109"/>
      <c r="AD1037" s="109"/>
      <c r="AE1037" s="110" t="s">
        <v>4436</v>
      </c>
      <c r="AF1037" s="109"/>
      <c r="AG1037" s="138">
        <v>36840</v>
      </c>
      <c r="AH1037" s="138">
        <v>38169</v>
      </c>
      <c r="AI1037" s="138">
        <v>38222</v>
      </c>
      <c r="AJ1037" s="109">
        <v>5386225</v>
      </c>
      <c r="AK1037" s="109"/>
      <c r="AL1037" s="109"/>
      <c r="AM1037" s="109"/>
      <c r="AN1037" s="109"/>
      <c r="AO1037" s="109"/>
      <c r="AP1037" s="109"/>
      <c r="AQ1037" s="109"/>
      <c r="AR1037" s="109"/>
      <c r="AS1037" s="109"/>
      <c r="AT1037" s="109"/>
      <c r="AU1037" s="109"/>
      <c r="AV1037" s="109"/>
      <c r="AW1037" s="109"/>
      <c r="AX1037" s="109"/>
      <c r="AY1037" s="109"/>
    </row>
    <row r="1038" spans="1:51" x14ac:dyDescent="0.25">
      <c r="A1038" s="106">
        <v>1285</v>
      </c>
      <c r="B1038" s="106" t="s">
        <v>1728</v>
      </c>
      <c r="C1038" s="106" t="s">
        <v>291</v>
      </c>
      <c r="D1038" s="106"/>
      <c r="E1038" s="106" t="s">
        <v>540</v>
      </c>
      <c r="F1038" s="106"/>
      <c r="G1038" s="106"/>
      <c r="H1038" s="106" t="s">
        <v>465</v>
      </c>
      <c r="I1038" s="106" t="s">
        <v>3324</v>
      </c>
      <c r="J1038" s="106" t="s">
        <v>3802</v>
      </c>
      <c r="K1038" s="106">
        <v>11227</v>
      </c>
      <c r="L1038" s="106"/>
      <c r="M1038" s="106">
        <v>22000</v>
      </c>
      <c r="N1038" s="106" t="s">
        <v>291</v>
      </c>
      <c r="O1038" s="106">
        <v>67.998999999999995</v>
      </c>
      <c r="P1038" s="107">
        <v>1035.0999999999999</v>
      </c>
      <c r="Q1038" s="107">
        <v>70385.759999999995</v>
      </c>
      <c r="R1038" s="106">
        <v>0</v>
      </c>
      <c r="S1038" s="107">
        <v>0</v>
      </c>
      <c r="T1038" s="107">
        <v>0</v>
      </c>
      <c r="U1038" s="106" t="s">
        <v>739</v>
      </c>
      <c r="V1038" s="106" t="s">
        <v>7</v>
      </c>
      <c r="W1038" s="106" t="s">
        <v>61</v>
      </c>
      <c r="X1038" s="108">
        <v>2086</v>
      </c>
      <c r="Y1038" s="108">
        <v>141845.91399999999</v>
      </c>
      <c r="Z1038" s="108">
        <v>71460.149099999995</v>
      </c>
      <c r="AA1038" s="109"/>
      <c r="AB1038" s="109">
        <v>2136</v>
      </c>
      <c r="AC1038" s="109"/>
      <c r="AD1038" s="109"/>
      <c r="AE1038" s="110" t="s">
        <v>507</v>
      </c>
      <c r="AF1038" s="109"/>
      <c r="AG1038" s="138">
        <v>38079</v>
      </c>
      <c r="AH1038" s="138">
        <v>38149</v>
      </c>
      <c r="AI1038" s="138">
        <v>38274</v>
      </c>
      <c r="AJ1038" s="109">
        <v>5392333</v>
      </c>
      <c r="AK1038" s="109"/>
      <c r="AL1038" s="109"/>
      <c r="AM1038" s="109"/>
      <c r="AN1038" s="109"/>
      <c r="AO1038" s="109"/>
      <c r="AP1038" s="109"/>
      <c r="AQ1038" s="109"/>
      <c r="AR1038" s="109"/>
      <c r="AS1038" s="109"/>
      <c r="AT1038" s="109"/>
      <c r="AU1038" s="109"/>
      <c r="AV1038" s="109"/>
      <c r="AW1038" s="109"/>
      <c r="AX1038" s="109"/>
      <c r="AY1038" s="109"/>
    </row>
    <row r="1039" spans="1:51" x14ac:dyDescent="0.25">
      <c r="A1039" s="106">
        <v>1286</v>
      </c>
      <c r="B1039" s="106" t="s">
        <v>1729</v>
      </c>
      <c r="C1039" s="106" t="s">
        <v>291</v>
      </c>
      <c r="D1039" s="106"/>
      <c r="E1039" s="106" t="s">
        <v>540</v>
      </c>
      <c r="F1039" s="106"/>
      <c r="G1039" s="106"/>
      <c r="H1039" s="106" t="s">
        <v>465</v>
      </c>
      <c r="I1039" s="106" t="s">
        <v>3324</v>
      </c>
      <c r="J1039" s="106" t="s">
        <v>3802</v>
      </c>
      <c r="K1039" s="106">
        <v>11279</v>
      </c>
      <c r="L1039" s="106"/>
      <c r="M1039" s="106">
        <v>22000</v>
      </c>
      <c r="N1039" s="106" t="s">
        <v>291</v>
      </c>
      <c r="O1039" s="106">
        <v>1825.788</v>
      </c>
      <c r="P1039" s="107">
        <v>1035.0999999999999</v>
      </c>
      <c r="Q1039" s="107">
        <v>1889873.16</v>
      </c>
      <c r="R1039" s="106">
        <v>0</v>
      </c>
      <c r="S1039" s="107">
        <v>0</v>
      </c>
      <c r="T1039" s="107">
        <v>0</v>
      </c>
      <c r="U1039" s="106" t="s">
        <v>739</v>
      </c>
      <c r="V1039" s="106" t="s">
        <v>7</v>
      </c>
      <c r="W1039" s="106" t="s">
        <v>61</v>
      </c>
      <c r="X1039" s="108">
        <v>2086</v>
      </c>
      <c r="Y1039" s="108">
        <v>3808593.7680000002</v>
      </c>
      <c r="Z1039" s="108">
        <v>1918720.6092000003</v>
      </c>
      <c r="AA1039" s="109"/>
      <c r="AB1039" s="109">
        <v>2136</v>
      </c>
      <c r="AC1039" s="109"/>
      <c r="AD1039" s="109"/>
      <c r="AE1039" s="110" t="s">
        <v>507</v>
      </c>
      <c r="AF1039" s="109"/>
      <c r="AG1039" s="138">
        <v>38079</v>
      </c>
      <c r="AH1039" s="138">
        <v>38149</v>
      </c>
      <c r="AI1039" s="138">
        <v>38274</v>
      </c>
      <c r="AJ1039" s="109">
        <v>5392333</v>
      </c>
      <c r="AK1039" s="109"/>
      <c r="AL1039" s="109"/>
      <c r="AM1039" s="109"/>
      <c r="AN1039" s="109"/>
      <c r="AO1039" s="109"/>
      <c r="AP1039" s="109"/>
      <c r="AQ1039" s="109"/>
      <c r="AR1039" s="109"/>
      <c r="AS1039" s="109"/>
      <c r="AT1039" s="109"/>
      <c r="AU1039" s="109"/>
      <c r="AV1039" s="109"/>
      <c r="AW1039" s="109"/>
      <c r="AX1039" s="109"/>
      <c r="AY1039" s="109"/>
    </row>
    <row r="1040" spans="1:51" x14ac:dyDescent="0.25">
      <c r="A1040" s="106">
        <v>1287</v>
      </c>
      <c r="B1040" s="106" t="s">
        <v>1730</v>
      </c>
      <c r="C1040" s="106" t="s">
        <v>291</v>
      </c>
      <c r="D1040" s="106"/>
      <c r="E1040" s="106" t="s">
        <v>540</v>
      </c>
      <c r="F1040" s="106"/>
      <c r="G1040" s="106"/>
      <c r="H1040" s="106" t="s">
        <v>465</v>
      </c>
      <c r="I1040" s="106" t="s">
        <v>3324</v>
      </c>
      <c r="J1040" s="106" t="s">
        <v>3802</v>
      </c>
      <c r="K1040" s="106">
        <v>11321</v>
      </c>
      <c r="L1040" s="106"/>
      <c r="M1040" s="106">
        <v>22000</v>
      </c>
      <c r="N1040" s="106" t="s">
        <v>291</v>
      </c>
      <c r="O1040" s="106">
        <v>53.893000000000001</v>
      </c>
      <c r="P1040" s="107">
        <v>1035.0999999999999</v>
      </c>
      <c r="Q1040" s="107">
        <v>55784.639999999999</v>
      </c>
      <c r="R1040" s="106">
        <v>0</v>
      </c>
      <c r="S1040" s="107">
        <v>0</v>
      </c>
      <c r="T1040" s="107">
        <v>0</v>
      </c>
      <c r="U1040" s="106" t="s">
        <v>739</v>
      </c>
      <c r="V1040" s="106" t="s">
        <v>7</v>
      </c>
      <c r="W1040" s="106" t="s">
        <v>61</v>
      </c>
      <c r="X1040" s="108">
        <v>2086</v>
      </c>
      <c r="Y1040" s="108">
        <v>112420.798</v>
      </c>
      <c r="Z1040" s="108">
        <v>56636.153700000003</v>
      </c>
      <c r="AA1040" s="109"/>
      <c r="AB1040" s="109">
        <v>2136</v>
      </c>
      <c r="AC1040" s="109"/>
      <c r="AD1040" s="109"/>
      <c r="AE1040" s="110" t="s">
        <v>507</v>
      </c>
      <c r="AF1040" s="109"/>
      <c r="AG1040" s="138">
        <v>38079</v>
      </c>
      <c r="AH1040" s="138">
        <v>38149</v>
      </c>
      <c r="AI1040" s="138">
        <v>38274</v>
      </c>
      <c r="AJ1040" s="109">
        <v>5392333</v>
      </c>
      <c r="AK1040" s="109"/>
      <c r="AL1040" s="109"/>
      <c r="AM1040" s="109"/>
      <c r="AN1040" s="109"/>
      <c r="AO1040" s="109"/>
      <c r="AP1040" s="109"/>
      <c r="AQ1040" s="109"/>
      <c r="AR1040" s="109"/>
      <c r="AS1040" s="109"/>
      <c r="AT1040" s="109"/>
      <c r="AU1040" s="109"/>
      <c r="AV1040" s="109"/>
      <c r="AW1040" s="109"/>
      <c r="AX1040" s="109"/>
      <c r="AY1040" s="109"/>
    </row>
    <row r="1041" spans="1:51" x14ac:dyDescent="0.25">
      <c r="A1041" s="106">
        <v>1288</v>
      </c>
      <c r="B1041" s="106" t="s">
        <v>1731</v>
      </c>
      <c r="C1041" s="106" t="s">
        <v>291</v>
      </c>
      <c r="D1041" s="106"/>
      <c r="E1041" s="106" t="s">
        <v>540</v>
      </c>
      <c r="F1041" s="106"/>
      <c r="G1041" s="106"/>
      <c r="H1041" s="106" t="s">
        <v>465</v>
      </c>
      <c r="I1041" s="106" t="s">
        <v>3324</v>
      </c>
      <c r="J1041" s="106" t="s">
        <v>3802</v>
      </c>
      <c r="K1041" s="106">
        <v>11301</v>
      </c>
      <c r="L1041" s="106"/>
      <c r="M1041" s="106">
        <v>22000</v>
      </c>
      <c r="N1041" s="106" t="s">
        <v>291</v>
      </c>
      <c r="O1041" s="106">
        <v>75</v>
      </c>
      <c r="P1041" s="107">
        <v>1035.0999999999999</v>
      </c>
      <c r="Q1041" s="107">
        <v>77632.5</v>
      </c>
      <c r="R1041" s="106">
        <v>0</v>
      </c>
      <c r="S1041" s="107">
        <v>0</v>
      </c>
      <c r="T1041" s="107">
        <v>0</v>
      </c>
      <c r="U1041" s="106" t="s">
        <v>739</v>
      </c>
      <c r="V1041" s="106" t="s">
        <v>7</v>
      </c>
      <c r="W1041" s="106" t="s">
        <v>61</v>
      </c>
      <c r="X1041" s="108">
        <v>2086</v>
      </c>
      <c r="Y1041" s="108">
        <v>156450</v>
      </c>
      <c r="Z1041" s="108">
        <v>78817.5</v>
      </c>
      <c r="AA1041" s="109"/>
      <c r="AB1041" s="109">
        <v>2136</v>
      </c>
      <c r="AC1041" s="109"/>
      <c r="AD1041" s="109"/>
      <c r="AE1041" s="110" t="s">
        <v>507</v>
      </c>
      <c r="AF1041" s="109"/>
      <c r="AG1041" s="138">
        <v>38079</v>
      </c>
      <c r="AH1041" s="138">
        <v>38149</v>
      </c>
      <c r="AI1041" s="138">
        <v>38274</v>
      </c>
      <c r="AJ1041" s="109">
        <v>5392333</v>
      </c>
      <c r="AK1041" s="109"/>
      <c r="AL1041" s="109"/>
      <c r="AM1041" s="109"/>
      <c r="AN1041" s="109"/>
      <c r="AO1041" s="109"/>
      <c r="AP1041" s="109"/>
      <c r="AQ1041" s="109"/>
      <c r="AR1041" s="109"/>
      <c r="AS1041" s="109"/>
      <c r="AT1041" s="109"/>
      <c r="AU1041" s="109"/>
      <c r="AV1041" s="109"/>
      <c r="AW1041" s="109"/>
      <c r="AX1041" s="109"/>
      <c r="AY1041" s="109"/>
    </row>
    <row r="1042" spans="1:51" x14ac:dyDescent="0.25">
      <c r="A1042" s="106">
        <v>1289</v>
      </c>
      <c r="B1042" s="106" t="s">
        <v>1732</v>
      </c>
      <c r="C1042" s="106" t="s">
        <v>291</v>
      </c>
      <c r="D1042" s="106"/>
      <c r="E1042" s="106" t="s">
        <v>540</v>
      </c>
      <c r="F1042" s="106"/>
      <c r="G1042" s="106"/>
      <c r="H1042" s="106" t="s">
        <v>465</v>
      </c>
      <c r="I1042" s="106" t="s">
        <v>3324</v>
      </c>
      <c r="J1042" s="106" t="s">
        <v>3803</v>
      </c>
      <c r="K1042" s="106">
        <v>8233</v>
      </c>
      <c r="L1042" s="106"/>
      <c r="M1042" s="106">
        <v>22000</v>
      </c>
      <c r="N1042" s="106" t="s">
        <v>291</v>
      </c>
      <c r="O1042" s="106">
        <v>69.635000000000005</v>
      </c>
      <c r="P1042" s="107">
        <v>1035.0999999999999</v>
      </c>
      <c r="Q1042" s="107">
        <v>72079.19</v>
      </c>
      <c r="R1042" s="106">
        <v>0</v>
      </c>
      <c r="S1042" s="107">
        <v>0</v>
      </c>
      <c r="T1042" s="107">
        <v>0</v>
      </c>
      <c r="U1042" s="106" t="s">
        <v>739</v>
      </c>
      <c r="V1042" s="106" t="s">
        <v>7</v>
      </c>
      <c r="W1042" s="106" t="s">
        <v>61</v>
      </c>
      <c r="X1042" s="108">
        <v>2086</v>
      </c>
      <c r="Y1042" s="108">
        <v>145258.61000000002</v>
      </c>
      <c r="Z1042" s="108">
        <v>73179.421500000011</v>
      </c>
      <c r="AA1042" s="109"/>
      <c r="AB1042" s="109">
        <v>2136</v>
      </c>
      <c r="AC1042" s="109"/>
      <c r="AD1042" s="109"/>
      <c r="AE1042" s="110" t="s">
        <v>507</v>
      </c>
      <c r="AF1042" s="109"/>
      <c r="AG1042" s="138">
        <v>38079</v>
      </c>
      <c r="AH1042" s="138">
        <v>38149</v>
      </c>
      <c r="AI1042" s="138">
        <v>38274</v>
      </c>
      <c r="AJ1042" s="109">
        <v>5392333</v>
      </c>
      <c r="AK1042" s="109"/>
      <c r="AL1042" s="109"/>
      <c r="AM1042" s="109"/>
      <c r="AN1042" s="109"/>
      <c r="AO1042" s="109"/>
      <c r="AP1042" s="109"/>
      <c r="AQ1042" s="109"/>
      <c r="AR1042" s="109"/>
      <c r="AS1042" s="109"/>
      <c r="AT1042" s="109"/>
      <c r="AU1042" s="109"/>
      <c r="AV1042" s="109"/>
      <c r="AW1042" s="109"/>
      <c r="AX1042" s="109"/>
      <c r="AY1042" s="109"/>
    </row>
    <row r="1043" spans="1:51" x14ac:dyDescent="0.25">
      <c r="A1043" s="106">
        <v>1290</v>
      </c>
      <c r="B1043" s="106" t="s">
        <v>1733</v>
      </c>
      <c r="C1043" s="106" t="s">
        <v>291</v>
      </c>
      <c r="D1043" s="106"/>
      <c r="E1043" s="106" t="s">
        <v>540</v>
      </c>
      <c r="F1043" s="106"/>
      <c r="G1043" s="106"/>
      <c r="H1043" s="106" t="s">
        <v>465</v>
      </c>
      <c r="I1043" s="106" t="s">
        <v>3324</v>
      </c>
      <c r="J1043" s="106" t="s">
        <v>3803</v>
      </c>
      <c r="K1043" s="106">
        <v>8201</v>
      </c>
      <c r="L1043" s="106"/>
      <c r="M1043" s="106">
        <v>22000</v>
      </c>
      <c r="N1043" s="106" t="s">
        <v>291</v>
      </c>
      <c r="O1043" s="106">
        <v>184.61799999999999</v>
      </c>
      <c r="P1043" s="107">
        <v>1035.0999999999999</v>
      </c>
      <c r="Q1043" s="107">
        <v>191098.09</v>
      </c>
      <c r="R1043" s="106">
        <v>0</v>
      </c>
      <c r="S1043" s="107">
        <v>0</v>
      </c>
      <c r="T1043" s="107">
        <v>0</v>
      </c>
      <c r="U1043" s="106" t="s">
        <v>739</v>
      </c>
      <c r="V1043" s="106" t="s">
        <v>7</v>
      </c>
      <c r="W1043" s="106" t="s">
        <v>61</v>
      </c>
      <c r="X1043" s="108">
        <v>2086</v>
      </c>
      <c r="Y1043" s="108">
        <v>385113.14799999999</v>
      </c>
      <c r="Z1043" s="108">
        <v>194015.05620000002</v>
      </c>
      <c r="AA1043" s="109"/>
      <c r="AB1043" s="109">
        <v>2136</v>
      </c>
      <c r="AC1043" s="109"/>
      <c r="AD1043" s="109"/>
      <c r="AE1043" s="110" t="s">
        <v>507</v>
      </c>
      <c r="AF1043" s="109"/>
      <c r="AG1043" s="138">
        <v>38079</v>
      </c>
      <c r="AH1043" s="138">
        <v>38149</v>
      </c>
      <c r="AI1043" s="138">
        <v>38274</v>
      </c>
      <c r="AJ1043" s="109">
        <v>5392333</v>
      </c>
      <c r="AK1043" s="109"/>
      <c r="AL1043" s="109"/>
      <c r="AM1043" s="109"/>
      <c r="AN1043" s="109"/>
      <c r="AO1043" s="109"/>
      <c r="AP1043" s="109"/>
      <c r="AQ1043" s="109"/>
      <c r="AR1043" s="109"/>
      <c r="AS1043" s="109"/>
      <c r="AT1043" s="109"/>
      <c r="AU1043" s="109"/>
      <c r="AV1043" s="109"/>
      <c r="AW1043" s="109"/>
      <c r="AX1043" s="109"/>
      <c r="AY1043" s="109"/>
    </row>
    <row r="1044" spans="1:51" x14ac:dyDescent="0.25">
      <c r="A1044" s="106">
        <v>1291</v>
      </c>
      <c r="B1044" s="106" t="s">
        <v>1734</v>
      </c>
      <c r="C1044" s="106" t="s">
        <v>291</v>
      </c>
      <c r="D1044" s="106"/>
      <c r="E1044" s="106" t="s">
        <v>540</v>
      </c>
      <c r="F1044" s="106"/>
      <c r="G1044" s="106"/>
      <c r="H1044" s="106" t="s">
        <v>465</v>
      </c>
      <c r="I1044" s="106" t="s">
        <v>3324</v>
      </c>
      <c r="J1044" s="106" t="s">
        <v>3803</v>
      </c>
      <c r="K1044" s="106">
        <v>8225</v>
      </c>
      <c r="L1044" s="106"/>
      <c r="M1044" s="106">
        <v>22000</v>
      </c>
      <c r="N1044" s="106" t="s">
        <v>291</v>
      </c>
      <c r="O1044" s="106">
        <v>42.832999999999998</v>
      </c>
      <c r="P1044" s="107">
        <v>1035.0999999999999</v>
      </c>
      <c r="Q1044" s="107">
        <v>44336.44</v>
      </c>
      <c r="R1044" s="106">
        <v>0</v>
      </c>
      <c r="S1044" s="107">
        <v>0</v>
      </c>
      <c r="T1044" s="107">
        <v>0</v>
      </c>
      <c r="U1044" s="106" t="s">
        <v>739</v>
      </c>
      <c r="V1044" s="106" t="s">
        <v>7</v>
      </c>
      <c r="W1044" s="106" t="s">
        <v>61</v>
      </c>
      <c r="X1044" s="108">
        <v>2086</v>
      </c>
      <c r="Y1044" s="108">
        <v>89349.637999999992</v>
      </c>
      <c r="Z1044" s="108">
        <v>45013.199699999997</v>
      </c>
      <c r="AA1044" s="109"/>
      <c r="AB1044" s="109">
        <v>2136</v>
      </c>
      <c r="AC1044" s="109"/>
      <c r="AD1044" s="109"/>
      <c r="AE1044" s="110" t="s">
        <v>507</v>
      </c>
      <c r="AF1044" s="109"/>
      <c r="AG1044" s="138">
        <v>38079</v>
      </c>
      <c r="AH1044" s="138">
        <v>38149</v>
      </c>
      <c r="AI1044" s="138">
        <v>38274</v>
      </c>
      <c r="AJ1044" s="109">
        <v>5392333</v>
      </c>
      <c r="AK1044" s="109"/>
      <c r="AL1044" s="109"/>
      <c r="AM1044" s="109"/>
      <c r="AN1044" s="109"/>
      <c r="AO1044" s="109"/>
      <c r="AP1044" s="109"/>
      <c r="AQ1044" s="109"/>
      <c r="AR1044" s="109"/>
      <c r="AS1044" s="109"/>
      <c r="AT1044" s="109"/>
      <c r="AU1044" s="109"/>
      <c r="AV1044" s="109"/>
      <c r="AW1044" s="109"/>
      <c r="AX1044" s="109"/>
      <c r="AY1044" s="109"/>
    </row>
    <row r="1045" spans="1:51" x14ac:dyDescent="0.25">
      <c r="A1045" s="106">
        <v>1292</v>
      </c>
      <c r="B1045" s="106" t="s">
        <v>1735</v>
      </c>
      <c r="C1045" s="106" t="s">
        <v>291</v>
      </c>
      <c r="D1045" s="106"/>
      <c r="E1045" s="106" t="s">
        <v>540</v>
      </c>
      <c r="F1045" s="106"/>
      <c r="G1045" s="106"/>
      <c r="H1045" s="106" t="s">
        <v>465</v>
      </c>
      <c r="I1045" s="106" t="s">
        <v>3324</v>
      </c>
      <c r="J1045" s="106" t="s">
        <v>3804</v>
      </c>
      <c r="K1045" s="106">
        <v>11202</v>
      </c>
      <c r="L1045" s="106"/>
      <c r="M1045" s="106">
        <v>22000</v>
      </c>
      <c r="N1045" s="106" t="s">
        <v>291</v>
      </c>
      <c r="O1045" s="106">
        <v>596.428</v>
      </c>
      <c r="P1045" s="107">
        <v>1035.0999999999999</v>
      </c>
      <c r="Q1045" s="107">
        <v>617362.62</v>
      </c>
      <c r="R1045" s="106">
        <v>0</v>
      </c>
      <c r="S1045" s="107">
        <v>0</v>
      </c>
      <c r="T1045" s="107">
        <v>0</v>
      </c>
      <c r="U1045" s="106" t="s">
        <v>739</v>
      </c>
      <c r="V1045" s="106" t="s">
        <v>7</v>
      </c>
      <c r="W1045" s="106" t="s">
        <v>61</v>
      </c>
      <c r="X1045" s="108">
        <v>2086</v>
      </c>
      <c r="Y1045" s="108">
        <v>1244148.808</v>
      </c>
      <c r="Z1045" s="108">
        <v>626786.18520000007</v>
      </c>
      <c r="AA1045" s="109"/>
      <c r="AB1045" s="109">
        <v>2136</v>
      </c>
      <c r="AC1045" s="109"/>
      <c r="AD1045" s="109"/>
      <c r="AE1045" s="110" t="s">
        <v>507</v>
      </c>
      <c r="AF1045" s="109"/>
      <c r="AG1045" s="138">
        <v>38079</v>
      </c>
      <c r="AH1045" s="138">
        <v>38149</v>
      </c>
      <c r="AI1045" s="138">
        <v>38274</v>
      </c>
      <c r="AJ1045" s="109">
        <v>5392333</v>
      </c>
      <c r="AK1045" s="109"/>
      <c r="AL1045" s="109"/>
      <c r="AM1045" s="109"/>
      <c r="AN1045" s="109"/>
      <c r="AO1045" s="109"/>
      <c r="AP1045" s="109"/>
      <c r="AQ1045" s="109"/>
      <c r="AR1045" s="109"/>
      <c r="AS1045" s="109"/>
      <c r="AT1045" s="109"/>
      <c r="AU1045" s="109"/>
      <c r="AV1045" s="109"/>
      <c r="AW1045" s="109"/>
      <c r="AX1045" s="109"/>
      <c r="AY1045" s="109"/>
    </row>
    <row r="1046" spans="1:51" x14ac:dyDescent="0.25">
      <c r="A1046" s="106">
        <v>1293</v>
      </c>
      <c r="B1046" s="106" t="s">
        <v>1736</v>
      </c>
      <c r="C1046" s="106" t="s">
        <v>291</v>
      </c>
      <c r="D1046" s="106"/>
      <c r="E1046" s="106" t="s">
        <v>540</v>
      </c>
      <c r="F1046" s="106"/>
      <c r="G1046" s="106"/>
      <c r="H1046" s="106" t="s">
        <v>465</v>
      </c>
      <c r="I1046" s="106" t="s">
        <v>3324</v>
      </c>
      <c r="J1046" s="106" t="s">
        <v>3802</v>
      </c>
      <c r="K1046" s="106">
        <v>11302</v>
      </c>
      <c r="L1046" s="106"/>
      <c r="M1046" s="106">
        <v>22000</v>
      </c>
      <c r="N1046" s="106" t="s">
        <v>291</v>
      </c>
      <c r="O1046" s="106">
        <v>290.983</v>
      </c>
      <c r="P1046" s="107">
        <v>1035.0999999999999</v>
      </c>
      <c r="Q1046" s="107">
        <v>301196.5</v>
      </c>
      <c r="R1046" s="106">
        <v>0</v>
      </c>
      <c r="S1046" s="107">
        <v>0</v>
      </c>
      <c r="T1046" s="107">
        <v>0</v>
      </c>
      <c r="U1046" s="106" t="s">
        <v>739</v>
      </c>
      <c r="V1046" s="106" t="s">
        <v>7</v>
      </c>
      <c r="W1046" s="106" t="s">
        <v>61</v>
      </c>
      <c r="X1046" s="108">
        <v>20869</v>
      </c>
      <c r="Y1046" s="108">
        <v>6072524.227</v>
      </c>
      <c r="Z1046" s="108">
        <v>5771327.7237</v>
      </c>
      <c r="AA1046" s="109"/>
      <c r="AB1046" s="109">
        <v>2136</v>
      </c>
      <c r="AC1046" s="109"/>
      <c r="AD1046" s="109"/>
      <c r="AE1046" s="110" t="s">
        <v>507</v>
      </c>
      <c r="AF1046" s="109"/>
      <c r="AG1046" s="138">
        <v>38079</v>
      </c>
      <c r="AH1046" s="138">
        <v>38149</v>
      </c>
      <c r="AI1046" s="138">
        <v>38274</v>
      </c>
      <c r="AJ1046" s="109">
        <v>5392333</v>
      </c>
      <c r="AK1046" s="109"/>
      <c r="AL1046" s="109"/>
      <c r="AM1046" s="109"/>
      <c r="AN1046" s="109"/>
      <c r="AO1046" s="109"/>
      <c r="AP1046" s="109"/>
      <c r="AQ1046" s="109"/>
      <c r="AR1046" s="109"/>
      <c r="AS1046" s="109"/>
      <c r="AT1046" s="109"/>
      <c r="AU1046" s="109"/>
      <c r="AV1046" s="109"/>
      <c r="AW1046" s="109"/>
      <c r="AX1046" s="109"/>
      <c r="AY1046" s="109"/>
    </row>
    <row r="1047" spans="1:51" ht="25.5" x14ac:dyDescent="0.25">
      <c r="A1047" s="106">
        <v>1294</v>
      </c>
      <c r="B1047" s="106" t="s">
        <v>1737</v>
      </c>
      <c r="C1047" s="106" t="s">
        <v>291</v>
      </c>
      <c r="D1047" s="106"/>
      <c r="E1047" s="106" t="s">
        <v>540</v>
      </c>
      <c r="F1047" s="106"/>
      <c r="G1047" s="106"/>
      <c r="H1047" s="106" t="s">
        <v>465</v>
      </c>
      <c r="I1047" s="106" t="s">
        <v>3324</v>
      </c>
      <c r="J1047" s="106" t="s">
        <v>3802</v>
      </c>
      <c r="K1047" s="106">
        <v>11205</v>
      </c>
      <c r="L1047" s="106"/>
      <c r="M1047" s="106">
        <v>22000</v>
      </c>
      <c r="N1047" s="106" t="s">
        <v>291</v>
      </c>
      <c r="O1047" s="106">
        <v>80.498000000000005</v>
      </c>
      <c r="P1047" s="107">
        <v>1035.0999999999999</v>
      </c>
      <c r="Q1047" s="107">
        <v>83323.48</v>
      </c>
      <c r="R1047" s="106">
        <v>0</v>
      </c>
      <c r="S1047" s="107">
        <v>0</v>
      </c>
      <c r="T1047" s="107">
        <v>0</v>
      </c>
      <c r="U1047" s="106" t="s">
        <v>749</v>
      </c>
      <c r="V1047" s="106" t="s">
        <v>7</v>
      </c>
      <c r="W1047" s="106" t="s">
        <v>64</v>
      </c>
      <c r="X1047" s="108"/>
      <c r="Y1047" s="108">
        <v>0</v>
      </c>
      <c r="Z1047" s="108">
        <v>-83323.479800000001</v>
      </c>
      <c r="AA1047" s="109" t="s">
        <v>4503</v>
      </c>
      <c r="AB1047" s="109">
        <v>2136</v>
      </c>
      <c r="AC1047" s="109" t="s">
        <v>4686</v>
      </c>
      <c r="AD1047" s="109"/>
      <c r="AE1047" s="110" t="s">
        <v>4704</v>
      </c>
      <c r="AF1047" s="109"/>
      <c r="AG1047" s="138">
        <v>38079</v>
      </c>
      <c r="AH1047" s="138">
        <v>38149</v>
      </c>
      <c r="AI1047" s="138"/>
      <c r="AJ1047" s="109">
        <v>5392333</v>
      </c>
      <c r="AK1047" s="109"/>
      <c r="AL1047" s="109"/>
      <c r="AM1047" s="109"/>
      <c r="AN1047" s="109"/>
      <c r="AO1047" s="109"/>
      <c r="AP1047" s="109"/>
      <c r="AQ1047" s="109"/>
      <c r="AR1047" s="109"/>
      <c r="AS1047" s="109"/>
      <c r="AT1047" s="109"/>
      <c r="AU1047" s="109"/>
      <c r="AV1047" s="109"/>
      <c r="AW1047" s="109"/>
      <c r="AX1047" s="109"/>
      <c r="AY1047" s="109"/>
    </row>
    <row r="1048" spans="1:51" ht="25.5" x14ac:dyDescent="0.25">
      <c r="A1048" s="106">
        <v>1295</v>
      </c>
      <c r="B1048" s="106" t="s">
        <v>1738</v>
      </c>
      <c r="C1048" s="106" t="s">
        <v>291</v>
      </c>
      <c r="D1048" s="106"/>
      <c r="E1048" s="106" t="s">
        <v>540</v>
      </c>
      <c r="F1048" s="106"/>
      <c r="G1048" s="106"/>
      <c r="H1048" s="106" t="s">
        <v>465</v>
      </c>
      <c r="I1048" s="106" t="s">
        <v>3324</v>
      </c>
      <c r="J1048" s="106" t="s">
        <v>3802</v>
      </c>
      <c r="K1048" s="106">
        <v>11225</v>
      </c>
      <c r="L1048" s="106"/>
      <c r="M1048" s="106">
        <v>22000</v>
      </c>
      <c r="N1048" s="106" t="s">
        <v>291</v>
      </c>
      <c r="O1048" s="106">
        <v>1213.0250000000001</v>
      </c>
      <c r="P1048" s="107">
        <v>1035.0999999999999</v>
      </c>
      <c r="Q1048" s="107">
        <v>1255602.18</v>
      </c>
      <c r="R1048" s="106">
        <v>0</v>
      </c>
      <c r="S1048" s="107">
        <v>0</v>
      </c>
      <c r="T1048" s="107">
        <v>0</v>
      </c>
      <c r="U1048" s="106" t="s">
        <v>749</v>
      </c>
      <c r="V1048" s="106" t="s">
        <v>7</v>
      </c>
      <c r="W1048" s="106" t="s">
        <v>64</v>
      </c>
      <c r="X1048" s="108"/>
      <c r="Y1048" s="108">
        <v>0</v>
      </c>
      <c r="Z1048" s="108">
        <v>-1255602.1775</v>
      </c>
      <c r="AA1048" s="109" t="s">
        <v>4503</v>
      </c>
      <c r="AB1048" s="109">
        <v>2136</v>
      </c>
      <c r="AC1048" s="109" t="s">
        <v>4686</v>
      </c>
      <c r="AD1048" s="109"/>
      <c r="AE1048" s="110" t="s">
        <v>4704</v>
      </c>
      <c r="AF1048" s="109"/>
      <c r="AG1048" s="138">
        <v>38079</v>
      </c>
      <c r="AH1048" s="138">
        <v>38149</v>
      </c>
      <c r="AI1048" s="138">
        <v>38274</v>
      </c>
      <c r="AJ1048" s="109">
        <v>5392333</v>
      </c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  <c r="AV1048" s="109"/>
      <c r="AW1048" s="109"/>
      <c r="AX1048" s="109"/>
      <c r="AY1048" s="109"/>
    </row>
    <row r="1049" spans="1:51" ht="25.5" x14ac:dyDescent="0.25">
      <c r="A1049" s="106">
        <v>1296</v>
      </c>
      <c r="B1049" s="106" t="s">
        <v>1739</v>
      </c>
      <c r="C1049" s="106" t="s">
        <v>291</v>
      </c>
      <c r="D1049" s="106"/>
      <c r="E1049" s="106" t="s">
        <v>540</v>
      </c>
      <c r="F1049" s="106"/>
      <c r="G1049" s="106"/>
      <c r="H1049" s="106" t="s">
        <v>465</v>
      </c>
      <c r="I1049" s="106" t="s">
        <v>3323</v>
      </c>
      <c r="J1049" s="106" t="s">
        <v>3805</v>
      </c>
      <c r="K1049" s="106">
        <v>11347</v>
      </c>
      <c r="L1049" s="106"/>
      <c r="M1049" s="106">
        <v>22000</v>
      </c>
      <c r="N1049" s="106" t="s">
        <v>291</v>
      </c>
      <c r="O1049" s="106">
        <v>135.34700000000001</v>
      </c>
      <c r="P1049" s="107">
        <v>1035.0999999999999</v>
      </c>
      <c r="Q1049" s="107">
        <v>140097.68</v>
      </c>
      <c r="R1049" s="106">
        <v>0</v>
      </c>
      <c r="S1049" s="107">
        <v>0</v>
      </c>
      <c r="T1049" s="107">
        <v>0</v>
      </c>
      <c r="U1049" s="106" t="s">
        <v>749</v>
      </c>
      <c r="V1049" s="106" t="s">
        <v>7</v>
      </c>
      <c r="W1049" s="106" t="s">
        <v>64</v>
      </c>
      <c r="X1049" s="108"/>
      <c r="Y1049" s="108">
        <v>0</v>
      </c>
      <c r="Z1049" s="108">
        <v>-140097.67970000001</v>
      </c>
      <c r="AA1049" s="109" t="s">
        <v>4503</v>
      </c>
      <c r="AB1049" s="109">
        <v>2121</v>
      </c>
      <c r="AC1049" s="109" t="s">
        <v>4686</v>
      </c>
      <c r="AD1049" s="109"/>
      <c r="AE1049" s="110" t="s">
        <v>4704</v>
      </c>
      <c r="AF1049" s="109"/>
      <c r="AG1049" s="138">
        <v>38079</v>
      </c>
      <c r="AH1049" s="138">
        <v>38149</v>
      </c>
      <c r="AI1049" s="138">
        <v>38274</v>
      </c>
      <c r="AJ1049" s="109">
        <v>5392333</v>
      </c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  <c r="AV1049" s="109"/>
      <c r="AW1049" s="109"/>
      <c r="AX1049" s="109"/>
      <c r="AY1049" s="109"/>
    </row>
    <row r="1050" spans="1:51" ht="25.5" x14ac:dyDescent="0.25">
      <c r="A1050" s="106">
        <v>1297</v>
      </c>
      <c r="B1050" s="106" t="s">
        <v>1740</v>
      </c>
      <c r="C1050" s="106" t="s">
        <v>291</v>
      </c>
      <c r="D1050" s="106"/>
      <c r="E1050" s="106" t="s">
        <v>540</v>
      </c>
      <c r="F1050" s="106"/>
      <c r="G1050" s="106"/>
      <c r="H1050" s="106" t="s">
        <v>465</v>
      </c>
      <c r="I1050" s="106" t="s">
        <v>3324</v>
      </c>
      <c r="J1050" s="106" t="s">
        <v>3802</v>
      </c>
      <c r="K1050" s="106">
        <v>11204</v>
      </c>
      <c r="L1050" s="106"/>
      <c r="M1050" s="106">
        <v>22000</v>
      </c>
      <c r="N1050" s="106" t="s">
        <v>291</v>
      </c>
      <c r="O1050" s="106">
        <v>548.75699999999995</v>
      </c>
      <c r="P1050" s="107">
        <v>1035.0999999999999</v>
      </c>
      <c r="Q1050" s="107">
        <v>568018.37</v>
      </c>
      <c r="R1050" s="106">
        <v>0</v>
      </c>
      <c r="S1050" s="107">
        <v>0</v>
      </c>
      <c r="T1050" s="107">
        <v>0</v>
      </c>
      <c r="U1050" s="106" t="s">
        <v>749</v>
      </c>
      <c r="V1050" s="106" t="s">
        <v>7</v>
      </c>
      <c r="W1050" s="106" t="s">
        <v>64</v>
      </c>
      <c r="X1050" s="108"/>
      <c r="Y1050" s="108">
        <v>0</v>
      </c>
      <c r="Z1050" s="108">
        <v>-568018.37069999985</v>
      </c>
      <c r="AA1050" s="109" t="s">
        <v>4503</v>
      </c>
      <c r="AB1050" s="109">
        <v>2121</v>
      </c>
      <c r="AC1050" s="109" t="s">
        <v>4686</v>
      </c>
      <c r="AD1050" s="109"/>
      <c r="AE1050" s="110" t="s">
        <v>4704</v>
      </c>
      <c r="AF1050" s="109"/>
      <c r="AG1050" s="138">
        <v>38079</v>
      </c>
      <c r="AH1050" s="138">
        <v>38149</v>
      </c>
      <c r="AI1050" s="138">
        <v>38274</v>
      </c>
      <c r="AJ1050" s="109">
        <v>5392333</v>
      </c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  <c r="AV1050" s="109"/>
      <c r="AW1050" s="109"/>
      <c r="AX1050" s="109"/>
      <c r="AY1050" s="109"/>
    </row>
    <row r="1051" spans="1:51" ht="25.5" x14ac:dyDescent="0.25">
      <c r="A1051" s="106">
        <v>1298</v>
      </c>
      <c r="B1051" s="106" t="s">
        <v>1741</v>
      </c>
      <c r="C1051" s="106" t="s">
        <v>291</v>
      </c>
      <c r="D1051" s="106"/>
      <c r="E1051" s="106" t="s">
        <v>540</v>
      </c>
      <c r="F1051" s="106"/>
      <c r="G1051" s="106"/>
      <c r="H1051" s="106" t="s">
        <v>465</v>
      </c>
      <c r="I1051" s="106" t="s">
        <v>3324</v>
      </c>
      <c r="J1051" s="106" t="s">
        <v>3803</v>
      </c>
      <c r="K1051" s="106">
        <v>8281</v>
      </c>
      <c r="L1051" s="106"/>
      <c r="M1051" s="106">
        <v>22000</v>
      </c>
      <c r="N1051" s="106" t="s">
        <v>291</v>
      </c>
      <c r="O1051" s="106">
        <v>99.164000000000001</v>
      </c>
      <c r="P1051" s="107">
        <v>1035.0999999999999</v>
      </c>
      <c r="Q1051" s="107">
        <v>102644.66</v>
      </c>
      <c r="R1051" s="106">
        <v>0</v>
      </c>
      <c r="S1051" s="107">
        <v>0</v>
      </c>
      <c r="T1051" s="107">
        <v>0</v>
      </c>
      <c r="U1051" s="106" t="s">
        <v>749</v>
      </c>
      <c r="V1051" s="106" t="s">
        <v>7</v>
      </c>
      <c r="W1051" s="106" t="s">
        <v>64</v>
      </c>
      <c r="X1051" s="108"/>
      <c r="Y1051" s="108">
        <v>0</v>
      </c>
      <c r="Z1051" s="108">
        <v>-102644.65639999999</v>
      </c>
      <c r="AA1051" s="109" t="s">
        <v>4503</v>
      </c>
      <c r="AB1051" s="109">
        <v>88</v>
      </c>
      <c r="AC1051" s="109" t="s">
        <v>4686</v>
      </c>
      <c r="AD1051" s="109"/>
      <c r="AE1051" s="110" t="s">
        <v>4704</v>
      </c>
      <c r="AF1051" s="109"/>
      <c r="AG1051" s="138">
        <v>38079</v>
      </c>
      <c r="AH1051" s="138">
        <v>38149</v>
      </c>
      <c r="AI1051" s="138">
        <v>38274</v>
      </c>
      <c r="AJ1051" s="109">
        <v>5392333</v>
      </c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  <c r="AV1051" s="109"/>
      <c r="AW1051" s="109"/>
      <c r="AX1051" s="109"/>
      <c r="AY1051" s="109"/>
    </row>
    <row r="1052" spans="1:51" ht="25.5" x14ac:dyDescent="0.25">
      <c r="A1052" s="106">
        <v>1299</v>
      </c>
      <c r="B1052" s="106" t="s">
        <v>1742</v>
      </c>
      <c r="C1052" s="106" t="s">
        <v>291</v>
      </c>
      <c r="D1052" s="106"/>
      <c r="E1052" s="106" t="s">
        <v>540</v>
      </c>
      <c r="F1052" s="106"/>
      <c r="G1052" s="106"/>
      <c r="H1052" s="106" t="s">
        <v>465</v>
      </c>
      <c r="I1052" s="106" t="s">
        <v>3324</v>
      </c>
      <c r="J1052" s="106" t="s">
        <v>3803</v>
      </c>
      <c r="K1052" s="106">
        <v>8202</v>
      </c>
      <c r="L1052" s="106"/>
      <c r="M1052" s="106">
        <v>22000</v>
      </c>
      <c r="N1052" s="106" t="s">
        <v>291</v>
      </c>
      <c r="O1052" s="106">
        <v>124.105</v>
      </c>
      <c r="P1052" s="107">
        <v>1035.0999999999999</v>
      </c>
      <c r="Q1052" s="107">
        <v>128461.09</v>
      </c>
      <c r="R1052" s="106">
        <v>0</v>
      </c>
      <c r="S1052" s="107">
        <v>0</v>
      </c>
      <c r="T1052" s="107">
        <v>0</v>
      </c>
      <c r="U1052" s="106" t="s">
        <v>749</v>
      </c>
      <c r="V1052" s="106" t="s">
        <v>7</v>
      </c>
      <c r="W1052" s="106" t="s">
        <v>64</v>
      </c>
      <c r="X1052" s="108"/>
      <c r="Y1052" s="108">
        <v>0</v>
      </c>
      <c r="Z1052" s="108">
        <v>-128461.08549999999</v>
      </c>
      <c r="AA1052" s="109" t="s">
        <v>4503</v>
      </c>
      <c r="AB1052" s="109">
        <v>2121</v>
      </c>
      <c r="AC1052" s="109" t="s">
        <v>4686</v>
      </c>
      <c r="AD1052" s="109"/>
      <c r="AE1052" s="110" t="s">
        <v>4704</v>
      </c>
      <c r="AF1052" s="109"/>
      <c r="AG1052" s="138">
        <v>38079</v>
      </c>
      <c r="AH1052" s="138">
        <v>38149</v>
      </c>
      <c r="AI1052" s="138">
        <v>38274</v>
      </c>
      <c r="AJ1052" s="109">
        <v>5392333</v>
      </c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  <c r="AV1052" s="109"/>
      <c r="AW1052" s="109"/>
      <c r="AX1052" s="109"/>
      <c r="AY1052" s="109"/>
    </row>
    <row r="1053" spans="1:51" ht="25.5" x14ac:dyDescent="0.25">
      <c r="A1053" s="106">
        <v>1300</v>
      </c>
      <c r="B1053" s="106" t="s">
        <v>1743</v>
      </c>
      <c r="C1053" s="106" t="s">
        <v>291</v>
      </c>
      <c r="D1053" s="106"/>
      <c r="E1053" s="106" t="s">
        <v>540</v>
      </c>
      <c r="F1053" s="106"/>
      <c r="G1053" s="106"/>
      <c r="H1053" s="106" t="s">
        <v>465</v>
      </c>
      <c r="I1053" s="106" t="s">
        <v>3323</v>
      </c>
      <c r="J1053" s="106" t="s">
        <v>3806</v>
      </c>
      <c r="K1053" s="106">
        <v>8234</v>
      </c>
      <c r="L1053" s="106"/>
      <c r="M1053" s="106">
        <v>22000</v>
      </c>
      <c r="N1053" s="106" t="s">
        <v>291</v>
      </c>
      <c r="O1053" s="106">
        <v>75</v>
      </c>
      <c r="P1053" s="107">
        <v>1035.0999999999999</v>
      </c>
      <c r="Q1053" s="107">
        <v>77632.5</v>
      </c>
      <c r="R1053" s="106">
        <v>0</v>
      </c>
      <c r="S1053" s="107">
        <v>0</v>
      </c>
      <c r="T1053" s="107">
        <v>0</v>
      </c>
      <c r="U1053" s="106" t="s">
        <v>749</v>
      </c>
      <c r="V1053" s="106" t="s">
        <v>7</v>
      </c>
      <c r="W1053" s="106" t="s">
        <v>64</v>
      </c>
      <c r="X1053" s="108"/>
      <c r="Y1053" s="108">
        <v>0</v>
      </c>
      <c r="Z1053" s="108">
        <v>-77632.5</v>
      </c>
      <c r="AA1053" s="109" t="s">
        <v>4503</v>
      </c>
      <c r="AB1053" s="109">
        <v>2121</v>
      </c>
      <c r="AC1053" s="109" t="s">
        <v>4686</v>
      </c>
      <c r="AD1053" s="109"/>
      <c r="AE1053" s="110" t="s">
        <v>4704</v>
      </c>
      <c r="AF1053" s="109"/>
      <c r="AG1053" s="138">
        <v>38079</v>
      </c>
      <c r="AH1053" s="138">
        <v>38149</v>
      </c>
      <c r="AI1053" s="138">
        <v>38274</v>
      </c>
      <c r="AJ1053" s="109">
        <v>5392333</v>
      </c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  <c r="AV1053" s="109"/>
      <c r="AW1053" s="109"/>
      <c r="AX1053" s="109"/>
      <c r="AY1053" s="109"/>
    </row>
    <row r="1054" spans="1:51" ht="25.5" x14ac:dyDescent="0.25">
      <c r="A1054" s="106">
        <v>1301</v>
      </c>
      <c r="B1054" s="106" t="s">
        <v>1744</v>
      </c>
      <c r="C1054" s="106" t="s">
        <v>291</v>
      </c>
      <c r="D1054" s="106"/>
      <c r="E1054" s="106" t="s">
        <v>540</v>
      </c>
      <c r="F1054" s="106"/>
      <c r="G1054" s="106"/>
      <c r="H1054" s="106" t="s">
        <v>465</v>
      </c>
      <c r="I1054" s="106" t="s">
        <v>3323</v>
      </c>
      <c r="J1054" s="106" t="s">
        <v>3806</v>
      </c>
      <c r="K1054" s="106">
        <v>8210</v>
      </c>
      <c r="L1054" s="106"/>
      <c r="M1054" s="106">
        <v>22000</v>
      </c>
      <c r="N1054" s="106" t="s">
        <v>291</v>
      </c>
      <c r="O1054" s="106">
        <v>75</v>
      </c>
      <c r="P1054" s="107">
        <v>1035.0999999999999</v>
      </c>
      <c r="Q1054" s="107">
        <v>77632.5</v>
      </c>
      <c r="R1054" s="106">
        <v>0</v>
      </c>
      <c r="S1054" s="107">
        <v>0</v>
      </c>
      <c r="T1054" s="107">
        <v>0</v>
      </c>
      <c r="U1054" s="106" t="s">
        <v>749</v>
      </c>
      <c r="V1054" s="106" t="s">
        <v>7</v>
      </c>
      <c r="W1054" s="106" t="s">
        <v>64</v>
      </c>
      <c r="X1054" s="108"/>
      <c r="Y1054" s="108">
        <v>0</v>
      </c>
      <c r="Z1054" s="108">
        <v>-77632.5</v>
      </c>
      <c r="AA1054" s="109" t="s">
        <v>4503</v>
      </c>
      <c r="AB1054" s="109">
        <v>2121</v>
      </c>
      <c r="AC1054" s="109" t="s">
        <v>4686</v>
      </c>
      <c r="AD1054" s="109"/>
      <c r="AE1054" s="110" t="s">
        <v>4704</v>
      </c>
      <c r="AF1054" s="109"/>
      <c r="AG1054" s="138">
        <v>38079</v>
      </c>
      <c r="AH1054" s="138">
        <v>38149</v>
      </c>
      <c r="AI1054" s="138">
        <v>38274</v>
      </c>
      <c r="AJ1054" s="109">
        <v>5392333</v>
      </c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  <c r="AV1054" s="109"/>
      <c r="AW1054" s="109"/>
      <c r="AX1054" s="109"/>
      <c r="AY1054" s="109"/>
    </row>
    <row r="1055" spans="1:51" ht="25.5" x14ac:dyDescent="0.25">
      <c r="A1055" s="106">
        <v>1302</v>
      </c>
      <c r="B1055" s="106" t="s">
        <v>1745</v>
      </c>
      <c r="C1055" s="106" t="s">
        <v>291</v>
      </c>
      <c r="D1055" s="106"/>
      <c r="E1055" s="106" t="s">
        <v>540</v>
      </c>
      <c r="F1055" s="106"/>
      <c r="G1055" s="106"/>
      <c r="H1055" s="106" t="s">
        <v>465</v>
      </c>
      <c r="I1055" s="106" t="s">
        <v>3323</v>
      </c>
      <c r="J1055" s="106" t="s">
        <v>3806</v>
      </c>
      <c r="K1055" s="106">
        <v>8201</v>
      </c>
      <c r="L1055" s="106"/>
      <c r="M1055" s="106">
        <v>22000</v>
      </c>
      <c r="N1055" s="106" t="s">
        <v>291</v>
      </c>
      <c r="O1055" s="106">
        <v>190.80500000000001</v>
      </c>
      <c r="P1055" s="107">
        <v>1035.0999999999999</v>
      </c>
      <c r="Q1055" s="107">
        <v>197502.26</v>
      </c>
      <c r="R1055" s="106">
        <v>0</v>
      </c>
      <c r="S1055" s="107">
        <v>0</v>
      </c>
      <c r="T1055" s="107">
        <v>0</v>
      </c>
      <c r="U1055" s="106" t="s">
        <v>749</v>
      </c>
      <c r="V1055" s="106" t="s">
        <v>7</v>
      </c>
      <c r="W1055" s="106" t="s">
        <v>64</v>
      </c>
      <c r="X1055" s="108"/>
      <c r="Y1055" s="108">
        <v>0</v>
      </c>
      <c r="Z1055" s="108">
        <v>-197502.2555</v>
      </c>
      <c r="AA1055" s="109" t="s">
        <v>4503</v>
      </c>
      <c r="AB1055" s="109">
        <v>2121</v>
      </c>
      <c r="AC1055" s="109" t="s">
        <v>4686</v>
      </c>
      <c r="AD1055" s="109"/>
      <c r="AE1055" s="110" t="s">
        <v>4704</v>
      </c>
      <c r="AF1055" s="109"/>
      <c r="AG1055" s="138">
        <v>38079</v>
      </c>
      <c r="AH1055" s="138">
        <v>38149</v>
      </c>
      <c r="AI1055" s="138">
        <v>38274</v>
      </c>
      <c r="AJ1055" s="109">
        <v>5392333</v>
      </c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  <c r="AV1055" s="109"/>
      <c r="AW1055" s="109"/>
      <c r="AX1055" s="109"/>
      <c r="AY1055" s="109"/>
    </row>
    <row r="1056" spans="1:51" ht="25.5" x14ac:dyDescent="0.25">
      <c r="A1056" s="106">
        <v>1303</v>
      </c>
      <c r="B1056" s="106" t="s">
        <v>1746</v>
      </c>
      <c r="C1056" s="106" t="s">
        <v>291</v>
      </c>
      <c r="D1056" s="106"/>
      <c r="E1056" s="106" t="s">
        <v>540</v>
      </c>
      <c r="F1056" s="106"/>
      <c r="G1056" s="106"/>
      <c r="H1056" s="106" t="s">
        <v>465</v>
      </c>
      <c r="I1056" s="106" t="s">
        <v>3324</v>
      </c>
      <c r="J1056" s="106" t="s">
        <v>3802</v>
      </c>
      <c r="K1056" s="106">
        <v>11246</v>
      </c>
      <c r="L1056" s="106"/>
      <c r="M1056" s="106">
        <v>22000</v>
      </c>
      <c r="N1056" s="106" t="s">
        <v>291</v>
      </c>
      <c r="O1056" s="106">
        <v>392.70100000000002</v>
      </c>
      <c r="P1056" s="107">
        <v>1035.0999999999999</v>
      </c>
      <c r="Q1056" s="107">
        <v>406484.81</v>
      </c>
      <c r="R1056" s="106">
        <v>0</v>
      </c>
      <c r="S1056" s="107">
        <v>0</v>
      </c>
      <c r="T1056" s="107">
        <v>0</v>
      </c>
      <c r="U1056" s="106" t="s">
        <v>749</v>
      </c>
      <c r="V1056" s="106" t="s">
        <v>7</v>
      </c>
      <c r="W1056" s="106" t="s">
        <v>64</v>
      </c>
      <c r="X1056" s="108"/>
      <c r="Y1056" s="108">
        <v>0</v>
      </c>
      <c r="Z1056" s="108">
        <v>-406484.8051</v>
      </c>
      <c r="AA1056" s="109" t="s">
        <v>4503</v>
      </c>
      <c r="AB1056" s="109">
        <v>2121</v>
      </c>
      <c r="AC1056" s="109" t="s">
        <v>4686</v>
      </c>
      <c r="AD1056" s="109"/>
      <c r="AE1056" s="110" t="s">
        <v>4704</v>
      </c>
      <c r="AF1056" s="109"/>
      <c r="AG1056" s="138">
        <v>38079</v>
      </c>
      <c r="AH1056" s="138">
        <v>38149</v>
      </c>
      <c r="AI1056" s="138">
        <v>38274</v>
      </c>
      <c r="AJ1056" s="109">
        <v>5392333</v>
      </c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  <c r="AV1056" s="109"/>
      <c r="AW1056" s="109"/>
      <c r="AX1056" s="109"/>
      <c r="AY1056" s="109"/>
    </row>
    <row r="1057" spans="1:51" ht="25.5" x14ac:dyDescent="0.25">
      <c r="A1057" s="106">
        <v>1304</v>
      </c>
      <c r="B1057" s="106" t="s">
        <v>1747</v>
      </c>
      <c r="C1057" s="106" t="s">
        <v>291</v>
      </c>
      <c r="D1057" s="106"/>
      <c r="E1057" s="106" t="s">
        <v>540</v>
      </c>
      <c r="F1057" s="106"/>
      <c r="G1057" s="106"/>
      <c r="H1057" s="106" t="s">
        <v>465</v>
      </c>
      <c r="I1057" s="106" t="s">
        <v>3324</v>
      </c>
      <c r="J1057" s="106" t="s">
        <v>3803</v>
      </c>
      <c r="K1057" s="106"/>
      <c r="L1057" s="106"/>
      <c r="M1057" s="106">
        <v>22000</v>
      </c>
      <c r="N1057" s="106" t="s">
        <v>291</v>
      </c>
      <c r="O1057" s="106">
        <v>7264.4520000000002</v>
      </c>
      <c r="P1057" s="107">
        <v>1035.0999999999999</v>
      </c>
      <c r="Q1057" s="107">
        <v>7519434.2699999996</v>
      </c>
      <c r="R1057" s="106">
        <v>0</v>
      </c>
      <c r="S1057" s="107">
        <v>0</v>
      </c>
      <c r="T1057" s="107">
        <v>0</v>
      </c>
      <c r="U1057" s="106" t="s">
        <v>1748</v>
      </c>
      <c r="V1057" s="106" t="s">
        <v>7</v>
      </c>
      <c r="W1057" s="106" t="s">
        <v>77</v>
      </c>
      <c r="X1057" s="108">
        <v>1283</v>
      </c>
      <c r="Y1057" s="108">
        <v>9320291.9160000011</v>
      </c>
      <c r="Z1057" s="108">
        <v>1800857.6508000018</v>
      </c>
      <c r="AA1057" s="109"/>
      <c r="AB1057" s="109">
        <v>88</v>
      </c>
      <c r="AC1057" s="109"/>
      <c r="AD1057" s="109"/>
      <c r="AE1057" s="110" t="s">
        <v>4713</v>
      </c>
      <c r="AF1057" s="109"/>
      <c r="AG1057" s="138">
        <v>38079</v>
      </c>
      <c r="AH1057" s="138">
        <v>38149</v>
      </c>
      <c r="AI1057" s="138">
        <v>38274</v>
      </c>
      <c r="AJ1057" s="109">
        <v>5392333</v>
      </c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  <c r="AV1057" s="109"/>
      <c r="AW1057" s="109"/>
      <c r="AX1057" s="109"/>
      <c r="AY1057" s="109"/>
    </row>
    <row r="1058" spans="1:51" ht="25.5" x14ac:dyDescent="0.25">
      <c r="A1058" s="106">
        <v>1305</v>
      </c>
      <c r="B1058" s="106" t="s">
        <v>1749</v>
      </c>
      <c r="C1058" s="106" t="s">
        <v>291</v>
      </c>
      <c r="D1058" s="106"/>
      <c r="E1058" s="106" t="s">
        <v>540</v>
      </c>
      <c r="F1058" s="106"/>
      <c r="G1058" s="106"/>
      <c r="H1058" s="106" t="s">
        <v>465</v>
      </c>
      <c r="I1058" s="106" t="s">
        <v>3324</v>
      </c>
      <c r="J1058" s="106" t="s">
        <v>3804</v>
      </c>
      <c r="K1058" s="106">
        <v>11233</v>
      </c>
      <c r="L1058" s="106"/>
      <c r="M1058" s="106">
        <v>22000</v>
      </c>
      <c r="N1058" s="106" t="s">
        <v>291</v>
      </c>
      <c r="O1058" s="106">
        <v>11345.091</v>
      </c>
      <c r="P1058" s="107">
        <v>1035.0999999999999</v>
      </c>
      <c r="Q1058" s="107">
        <v>11743303.689999999</v>
      </c>
      <c r="R1058" s="106">
        <v>0</v>
      </c>
      <c r="S1058" s="107">
        <v>0</v>
      </c>
      <c r="T1058" s="107">
        <v>0</v>
      </c>
      <c r="U1058" s="106" t="s">
        <v>1748</v>
      </c>
      <c r="V1058" s="106" t="s">
        <v>7</v>
      </c>
      <c r="W1058" s="106" t="s">
        <v>77</v>
      </c>
      <c r="X1058" s="108">
        <v>2086</v>
      </c>
      <c r="Y1058" s="108">
        <v>23665859.826000001</v>
      </c>
      <c r="Z1058" s="108">
        <v>11922556.131900001</v>
      </c>
      <c r="AA1058" s="109"/>
      <c r="AB1058" s="109">
        <v>2136</v>
      </c>
      <c r="AC1058" s="109"/>
      <c r="AD1058" s="109"/>
      <c r="AE1058" s="110" t="s">
        <v>4713</v>
      </c>
      <c r="AF1058" s="109"/>
      <c r="AG1058" s="138">
        <v>38079</v>
      </c>
      <c r="AH1058" s="138">
        <v>38149</v>
      </c>
      <c r="AI1058" s="138">
        <v>38274</v>
      </c>
      <c r="AJ1058" s="109">
        <v>5392333</v>
      </c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  <c r="AV1058" s="109"/>
      <c r="AW1058" s="109"/>
      <c r="AX1058" s="109"/>
      <c r="AY1058" s="109"/>
    </row>
    <row r="1059" spans="1:51" x14ac:dyDescent="0.25">
      <c r="A1059" s="106">
        <v>1308</v>
      </c>
      <c r="B1059" s="106" t="s">
        <v>1750</v>
      </c>
      <c r="C1059" s="106" t="s">
        <v>291</v>
      </c>
      <c r="D1059" s="106"/>
      <c r="E1059" s="106" t="s">
        <v>540</v>
      </c>
      <c r="F1059" s="106"/>
      <c r="G1059" s="106"/>
      <c r="H1059" s="106" t="s">
        <v>465</v>
      </c>
      <c r="I1059" s="106"/>
      <c r="J1059" s="106"/>
      <c r="K1059" s="106"/>
      <c r="L1059" s="106"/>
      <c r="M1059" s="106">
        <v>22000</v>
      </c>
      <c r="N1059" s="106" t="s">
        <v>291</v>
      </c>
      <c r="O1059" s="106">
        <v>34056.247000000003</v>
      </c>
      <c r="P1059" s="107">
        <v>1035.0999999999999</v>
      </c>
      <c r="Q1059" s="107">
        <v>35251621.270000003</v>
      </c>
      <c r="R1059" s="106">
        <v>0</v>
      </c>
      <c r="S1059" s="107">
        <v>0</v>
      </c>
      <c r="T1059" s="107">
        <v>0</v>
      </c>
      <c r="U1059" s="106" t="s">
        <v>743</v>
      </c>
      <c r="V1059" s="106" t="s">
        <v>7</v>
      </c>
      <c r="W1059" s="106" t="s">
        <v>63</v>
      </c>
      <c r="X1059" s="108"/>
      <c r="Y1059" s="108">
        <v>0</v>
      </c>
      <c r="Z1059" s="108"/>
      <c r="AA1059" s="109" t="s">
        <v>4435</v>
      </c>
      <c r="AB1059" s="109">
        <v>2136</v>
      </c>
      <c r="AC1059" s="109"/>
      <c r="AD1059" s="109"/>
      <c r="AE1059" s="110" t="s">
        <v>4436</v>
      </c>
      <c r="AF1059" s="109"/>
      <c r="AG1059" s="138">
        <v>38079</v>
      </c>
      <c r="AH1059" s="138">
        <v>38149</v>
      </c>
      <c r="AI1059" s="138">
        <v>38274</v>
      </c>
      <c r="AJ1059" s="109">
        <v>5392333</v>
      </c>
      <c r="AK1059" s="109"/>
      <c r="AL1059" s="109"/>
      <c r="AM1059" s="109"/>
      <c r="AN1059" s="109"/>
      <c r="AO1059" s="109"/>
      <c r="AP1059" s="109"/>
      <c r="AQ1059" s="109"/>
      <c r="AR1059" s="109"/>
      <c r="AS1059" s="109"/>
      <c r="AT1059" s="109"/>
      <c r="AU1059" s="109"/>
      <c r="AV1059" s="109"/>
      <c r="AW1059" s="109"/>
      <c r="AX1059" s="109"/>
      <c r="AY1059" s="109"/>
    </row>
    <row r="1060" spans="1:51" x14ac:dyDescent="0.25">
      <c r="A1060" s="106">
        <v>1309</v>
      </c>
      <c r="B1060" s="106" t="s">
        <v>1751</v>
      </c>
      <c r="C1060" s="106" t="s">
        <v>292</v>
      </c>
      <c r="D1060" s="106"/>
      <c r="E1060" s="106" t="s">
        <v>540</v>
      </c>
      <c r="F1060" s="106"/>
      <c r="G1060" s="106"/>
      <c r="H1060" s="106" t="s">
        <v>465</v>
      </c>
      <c r="I1060" s="106" t="s">
        <v>3323</v>
      </c>
      <c r="J1060" s="106" t="s">
        <v>3384</v>
      </c>
      <c r="K1060" s="106"/>
      <c r="L1060" s="106"/>
      <c r="M1060" s="106">
        <v>22000</v>
      </c>
      <c r="N1060" s="106" t="s">
        <v>292</v>
      </c>
      <c r="O1060" s="106">
        <v>549.21199999999999</v>
      </c>
      <c r="P1060" s="107">
        <v>1065.9000000000001</v>
      </c>
      <c r="Q1060" s="107">
        <v>585405.06999999995</v>
      </c>
      <c r="R1060" s="106">
        <v>0</v>
      </c>
      <c r="S1060" s="107">
        <v>0</v>
      </c>
      <c r="T1060" s="107">
        <v>0</v>
      </c>
      <c r="U1060" s="106" t="s">
        <v>739</v>
      </c>
      <c r="V1060" s="106" t="s">
        <v>7</v>
      </c>
      <c r="W1060" s="106" t="s">
        <v>61</v>
      </c>
      <c r="X1060" s="108">
        <v>1674</v>
      </c>
      <c r="Y1060" s="108">
        <v>919380.88800000004</v>
      </c>
      <c r="Z1060" s="108">
        <v>333975.81720000005</v>
      </c>
      <c r="AA1060" s="109"/>
      <c r="AB1060" s="109">
        <v>2131</v>
      </c>
      <c r="AC1060" s="109"/>
      <c r="AD1060" s="109"/>
      <c r="AE1060" s="110" t="s">
        <v>507</v>
      </c>
      <c r="AF1060" s="109"/>
      <c r="AG1060" s="138">
        <v>37624</v>
      </c>
      <c r="AH1060" s="138">
        <v>38034</v>
      </c>
      <c r="AI1060" s="138">
        <v>38250</v>
      </c>
      <c r="AJ1060" s="109">
        <v>5397395</v>
      </c>
      <c r="AK1060" s="109"/>
      <c r="AL1060" s="109"/>
      <c r="AM1060" s="109"/>
      <c r="AN1060" s="109"/>
      <c r="AO1060" s="109"/>
      <c r="AP1060" s="109"/>
      <c r="AQ1060" s="109"/>
      <c r="AR1060" s="109"/>
      <c r="AS1060" s="109"/>
      <c r="AT1060" s="109"/>
      <c r="AU1060" s="109"/>
      <c r="AV1060" s="109"/>
      <c r="AW1060" s="109"/>
      <c r="AX1060" s="109"/>
      <c r="AY1060" s="109"/>
    </row>
    <row r="1061" spans="1:51" x14ac:dyDescent="0.25">
      <c r="A1061" s="106">
        <v>1310</v>
      </c>
      <c r="B1061" s="106" t="s">
        <v>1752</v>
      </c>
      <c r="C1061" s="106" t="s">
        <v>292</v>
      </c>
      <c r="D1061" s="106"/>
      <c r="E1061" s="106" t="s">
        <v>540</v>
      </c>
      <c r="F1061" s="106"/>
      <c r="G1061" s="106"/>
      <c r="H1061" s="106" t="s">
        <v>465</v>
      </c>
      <c r="I1061" s="106" t="s">
        <v>3325</v>
      </c>
      <c r="J1061" s="106" t="s">
        <v>3807</v>
      </c>
      <c r="K1061" s="106">
        <v>6101</v>
      </c>
      <c r="L1061" s="106"/>
      <c r="M1061" s="106">
        <v>22000</v>
      </c>
      <c r="N1061" s="106" t="s">
        <v>292</v>
      </c>
      <c r="O1061" s="106">
        <v>1953.4590000000001</v>
      </c>
      <c r="P1061" s="107">
        <v>1065.9000000000001</v>
      </c>
      <c r="Q1061" s="107">
        <v>2082191.95</v>
      </c>
      <c r="R1061" s="106">
        <v>0</v>
      </c>
      <c r="S1061" s="107">
        <v>0</v>
      </c>
      <c r="T1061" s="107">
        <v>0</v>
      </c>
      <c r="U1061" s="106" t="s">
        <v>739</v>
      </c>
      <c r="V1061" s="106" t="s">
        <v>7</v>
      </c>
      <c r="W1061" s="106" t="s">
        <v>61</v>
      </c>
      <c r="X1061" s="108">
        <v>1674</v>
      </c>
      <c r="Y1061" s="108">
        <v>3270090.3659999999</v>
      </c>
      <c r="Z1061" s="108">
        <v>1187898.4178999998</v>
      </c>
      <c r="AA1061" s="109"/>
      <c r="AB1061" s="109">
        <v>2131</v>
      </c>
      <c r="AC1061" s="109"/>
      <c r="AD1061" s="109"/>
      <c r="AE1061" s="110" t="s">
        <v>507</v>
      </c>
      <c r="AF1061" s="109"/>
      <c r="AG1061" s="138">
        <v>37624</v>
      </c>
      <c r="AH1061" s="138">
        <v>38034</v>
      </c>
      <c r="AI1061" s="138">
        <v>38250</v>
      </c>
      <c r="AJ1061" s="109">
        <v>5397395</v>
      </c>
      <c r="AK1061" s="109"/>
      <c r="AL1061" s="109"/>
      <c r="AM1061" s="109"/>
      <c r="AN1061" s="109"/>
      <c r="AO1061" s="109"/>
      <c r="AP1061" s="109"/>
      <c r="AQ1061" s="109"/>
      <c r="AR1061" s="109"/>
      <c r="AS1061" s="109"/>
      <c r="AT1061" s="109"/>
      <c r="AU1061" s="109"/>
      <c r="AV1061" s="109"/>
      <c r="AW1061" s="109"/>
      <c r="AX1061" s="109"/>
      <c r="AY1061" s="109"/>
    </row>
    <row r="1062" spans="1:51" x14ac:dyDescent="0.25">
      <c r="A1062" s="106">
        <v>1311</v>
      </c>
      <c r="B1062" s="106" t="s">
        <v>1753</v>
      </c>
      <c r="C1062" s="106" t="s">
        <v>292</v>
      </c>
      <c r="D1062" s="106"/>
      <c r="E1062" s="106" t="s">
        <v>540</v>
      </c>
      <c r="F1062" s="106"/>
      <c r="G1062" s="106"/>
      <c r="H1062" s="106" t="s">
        <v>465</v>
      </c>
      <c r="I1062" s="106" t="s">
        <v>3325</v>
      </c>
      <c r="J1062" s="106" t="s">
        <v>3807</v>
      </c>
      <c r="K1062" s="106">
        <v>6191</v>
      </c>
      <c r="L1062" s="106"/>
      <c r="M1062" s="106">
        <v>22000</v>
      </c>
      <c r="N1062" s="106" t="s">
        <v>292</v>
      </c>
      <c r="O1062" s="106">
        <v>258.53300000000002</v>
      </c>
      <c r="P1062" s="107">
        <v>1065.9000000000001</v>
      </c>
      <c r="Q1062" s="107">
        <v>275570.32</v>
      </c>
      <c r="R1062" s="106">
        <v>0</v>
      </c>
      <c r="S1062" s="107">
        <v>0</v>
      </c>
      <c r="T1062" s="107">
        <v>0</v>
      </c>
      <c r="U1062" s="106" t="s">
        <v>739</v>
      </c>
      <c r="V1062" s="106" t="s">
        <v>7</v>
      </c>
      <c r="W1062" s="106" t="s">
        <v>61</v>
      </c>
      <c r="X1062" s="108">
        <v>1674</v>
      </c>
      <c r="Y1062" s="108">
        <v>432784.24200000003</v>
      </c>
      <c r="Z1062" s="108">
        <v>157213.91729999997</v>
      </c>
      <c r="AA1062" s="109"/>
      <c r="AB1062" s="109">
        <v>2131</v>
      </c>
      <c r="AC1062" s="109"/>
      <c r="AD1062" s="109"/>
      <c r="AE1062" s="110" t="s">
        <v>507</v>
      </c>
      <c r="AF1062" s="109"/>
      <c r="AG1062" s="138">
        <v>37624</v>
      </c>
      <c r="AH1062" s="138">
        <v>38034</v>
      </c>
      <c r="AI1062" s="138">
        <v>38250</v>
      </c>
      <c r="AJ1062" s="109">
        <v>5397395</v>
      </c>
      <c r="AK1062" s="109"/>
      <c r="AL1062" s="109"/>
      <c r="AM1062" s="109"/>
      <c r="AN1062" s="109"/>
      <c r="AO1062" s="109"/>
      <c r="AP1062" s="109"/>
      <c r="AQ1062" s="109"/>
      <c r="AR1062" s="109"/>
      <c r="AS1062" s="109"/>
      <c r="AT1062" s="109"/>
      <c r="AU1062" s="109"/>
      <c r="AV1062" s="109"/>
      <c r="AW1062" s="109"/>
      <c r="AX1062" s="109"/>
      <c r="AY1062" s="109"/>
    </row>
    <row r="1063" spans="1:51" x14ac:dyDescent="0.25">
      <c r="A1063" s="106">
        <v>1312</v>
      </c>
      <c r="B1063" s="106" t="s">
        <v>1754</v>
      </c>
      <c r="C1063" s="106" t="s">
        <v>292</v>
      </c>
      <c r="D1063" s="106"/>
      <c r="E1063" s="106" t="s">
        <v>540</v>
      </c>
      <c r="F1063" s="106"/>
      <c r="G1063" s="106"/>
      <c r="H1063" s="106" t="s">
        <v>465</v>
      </c>
      <c r="I1063" s="106" t="s">
        <v>3325</v>
      </c>
      <c r="J1063" s="106" t="s">
        <v>3807</v>
      </c>
      <c r="K1063" s="106"/>
      <c r="L1063" s="106"/>
      <c r="M1063" s="106">
        <v>22000</v>
      </c>
      <c r="N1063" s="106" t="s">
        <v>292</v>
      </c>
      <c r="O1063" s="106">
        <v>432.97899999999998</v>
      </c>
      <c r="P1063" s="107">
        <v>1065.9000000000001</v>
      </c>
      <c r="Q1063" s="107">
        <v>461512.32</v>
      </c>
      <c r="R1063" s="106">
        <v>0</v>
      </c>
      <c r="S1063" s="107">
        <v>0</v>
      </c>
      <c r="T1063" s="107">
        <v>0</v>
      </c>
      <c r="U1063" s="106" t="s">
        <v>784</v>
      </c>
      <c r="V1063" s="106" t="s">
        <v>7</v>
      </c>
      <c r="W1063" s="106" t="s">
        <v>66</v>
      </c>
      <c r="X1063" s="108">
        <v>1674</v>
      </c>
      <c r="Y1063" s="108">
        <v>724806.84600000002</v>
      </c>
      <c r="Z1063" s="108">
        <v>263294.52990000002</v>
      </c>
      <c r="AA1063" s="109"/>
      <c r="AB1063" s="109">
        <v>2131</v>
      </c>
      <c r="AC1063" s="109"/>
      <c r="AD1063" s="109"/>
      <c r="AE1063" s="110" t="s">
        <v>4440</v>
      </c>
      <c r="AF1063" s="109"/>
      <c r="AG1063" s="138">
        <v>37624</v>
      </c>
      <c r="AH1063" s="138">
        <v>38034</v>
      </c>
      <c r="AI1063" s="138">
        <v>38250</v>
      </c>
      <c r="AJ1063" s="109">
        <v>5397395</v>
      </c>
      <c r="AK1063" s="109"/>
      <c r="AL1063" s="109"/>
      <c r="AM1063" s="109"/>
      <c r="AN1063" s="109"/>
      <c r="AO1063" s="109"/>
      <c r="AP1063" s="109"/>
      <c r="AQ1063" s="109"/>
      <c r="AR1063" s="109"/>
      <c r="AS1063" s="109"/>
      <c r="AT1063" s="109"/>
      <c r="AU1063" s="109"/>
      <c r="AV1063" s="109"/>
      <c r="AW1063" s="109"/>
      <c r="AX1063" s="109"/>
      <c r="AY1063" s="109"/>
    </row>
    <row r="1064" spans="1:51" ht="25.5" x14ac:dyDescent="0.25">
      <c r="A1064" s="106">
        <v>1313</v>
      </c>
      <c r="B1064" s="106" t="s">
        <v>1755</v>
      </c>
      <c r="C1064" s="106" t="s">
        <v>292</v>
      </c>
      <c r="D1064" s="106"/>
      <c r="E1064" s="106" t="s">
        <v>540</v>
      </c>
      <c r="F1064" s="106"/>
      <c r="G1064" s="106"/>
      <c r="H1064" s="106" t="s">
        <v>465</v>
      </c>
      <c r="I1064" s="106" t="s">
        <v>3325</v>
      </c>
      <c r="J1064" s="106" t="s">
        <v>3807</v>
      </c>
      <c r="K1064" s="106"/>
      <c r="L1064" s="106"/>
      <c r="M1064" s="106">
        <v>22000</v>
      </c>
      <c r="N1064" s="106" t="s">
        <v>292</v>
      </c>
      <c r="O1064" s="106">
        <v>2058.5810000000001</v>
      </c>
      <c r="P1064" s="107">
        <v>1065.9000000000001</v>
      </c>
      <c r="Q1064" s="107">
        <v>2194241.4900000002</v>
      </c>
      <c r="R1064" s="106">
        <v>0</v>
      </c>
      <c r="S1064" s="107">
        <v>0</v>
      </c>
      <c r="T1064" s="107">
        <v>0</v>
      </c>
      <c r="U1064" s="106" t="s">
        <v>749</v>
      </c>
      <c r="V1064" s="106" t="s">
        <v>7</v>
      </c>
      <c r="W1064" s="106" t="s">
        <v>64</v>
      </c>
      <c r="X1064" s="108"/>
      <c r="Y1064" s="108">
        <v>0</v>
      </c>
      <c r="Z1064" s="108">
        <v>-2194241.4879000005</v>
      </c>
      <c r="AA1064" s="109" t="s">
        <v>4503</v>
      </c>
      <c r="AB1064" s="109">
        <v>2131</v>
      </c>
      <c r="AC1064" s="109" t="s">
        <v>4686</v>
      </c>
      <c r="AD1064" s="109"/>
      <c r="AE1064" s="110" t="s">
        <v>510</v>
      </c>
      <c r="AF1064" s="109"/>
      <c r="AG1064" s="138">
        <v>37624</v>
      </c>
      <c r="AH1064" s="138">
        <v>38034</v>
      </c>
      <c r="AI1064" s="138">
        <v>38250</v>
      </c>
      <c r="AJ1064" s="109">
        <v>5397395</v>
      </c>
      <c r="AK1064" s="109"/>
      <c r="AL1064" s="109"/>
      <c r="AM1064" s="109"/>
      <c r="AN1064" s="109"/>
      <c r="AO1064" s="109"/>
      <c r="AP1064" s="109"/>
      <c r="AQ1064" s="109"/>
      <c r="AR1064" s="109"/>
      <c r="AS1064" s="109"/>
      <c r="AT1064" s="109"/>
      <c r="AU1064" s="109"/>
      <c r="AV1064" s="109"/>
      <c r="AW1064" s="109"/>
      <c r="AX1064" s="109"/>
      <c r="AY1064" s="109"/>
    </row>
    <row r="1065" spans="1:51" ht="76.5" x14ac:dyDescent="0.25">
      <c r="A1065" s="106">
        <v>1314</v>
      </c>
      <c r="B1065" s="106" t="s">
        <v>1756</v>
      </c>
      <c r="C1065" s="106" t="s">
        <v>292</v>
      </c>
      <c r="D1065" s="106"/>
      <c r="E1065" s="106" t="s">
        <v>540</v>
      </c>
      <c r="F1065" s="106"/>
      <c r="G1065" s="106"/>
      <c r="H1065" s="106" t="s">
        <v>465</v>
      </c>
      <c r="I1065" s="106" t="s">
        <v>3323</v>
      </c>
      <c r="J1065" s="106" t="s">
        <v>3807</v>
      </c>
      <c r="K1065" s="106">
        <v>10101</v>
      </c>
      <c r="L1065" s="106"/>
      <c r="M1065" s="106">
        <v>22000</v>
      </c>
      <c r="N1065" s="106" t="s">
        <v>292</v>
      </c>
      <c r="O1065" s="106">
        <v>8390.6650000000009</v>
      </c>
      <c r="P1065" s="107">
        <v>1065.9000000000001</v>
      </c>
      <c r="Q1065" s="107">
        <v>8943609.8200000003</v>
      </c>
      <c r="R1065" s="106">
        <v>0</v>
      </c>
      <c r="S1065" s="107">
        <v>0</v>
      </c>
      <c r="T1065" s="107">
        <v>0</v>
      </c>
      <c r="U1065" s="106" t="s">
        <v>741</v>
      </c>
      <c r="V1065" s="106" t="s">
        <v>8</v>
      </c>
      <c r="W1065" s="106" t="s">
        <v>62</v>
      </c>
      <c r="X1065" s="108">
        <v>1674</v>
      </c>
      <c r="Y1065" s="108">
        <v>14045973.210000001</v>
      </c>
      <c r="Z1065" s="108">
        <v>5102363.3864999991</v>
      </c>
      <c r="AA1065" s="109"/>
      <c r="AB1065" s="109">
        <v>2131</v>
      </c>
      <c r="AC1065" s="109"/>
      <c r="AD1065" s="109"/>
      <c r="AE1065" s="110" t="s">
        <v>473</v>
      </c>
      <c r="AF1065" s="109" t="s">
        <v>4551</v>
      </c>
      <c r="AG1065" s="138">
        <v>37624</v>
      </c>
      <c r="AH1065" s="138">
        <v>38034</v>
      </c>
      <c r="AI1065" s="138">
        <v>38250</v>
      </c>
      <c r="AJ1065" s="109">
        <v>5397395</v>
      </c>
      <c r="AK1065" s="109"/>
      <c r="AL1065" s="109"/>
      <c r="AM1065" s="109"/>
      <c r="AN1065" s="109"/>
      <c r="AO1065" s="109"/>
      <c r="AP1065" s="109"/>
      <c r="AQ1065" s="109"/>
      <c r="AR1065" s="109"/>
      <c r="AS1065" s="109"/>
      <c r="AT1065" s="109"/>
      <c r="AU1065" s="109"/>
      <c r="AV1065" s="109"/>
      <c r="AW1065" s="109"/>
      <c r="AX1065" s="109"/>
      <c r="AY1065" s="109"/>
    </row>
    <row r="1066" spans="1:51" x14ac:dyDescent="0.25">
      <c r="A1066" s="106">
        <v>1315</v>
      </c>
      <c r="B1066" s="106" t="s">
        <v>948</v>
      </c>
      <c r="C1066" s="106" t="s">
        <v>292</v>
      </c>
      <c r="D1066" s="106"/>
      <c r="E1066" s="106" t="s">
        <v>540</v>
      </c>
      <c r="F1066" s="106"/>
      <c r="G1066" s="106"/>
      <c r="H1066" s="106" t="s">
        <v>465</v>
      </c>
      <c r="I1066" s="106"/>
      <c r="J1066" s="106"/>
      <c r="K1066" s="106"/>
      <c r="L1066" s="106"/>
      <c r="M1066" s="106">
        <v>22000</v>
      </c>
      <c r="N1066" s="106" t="s">
        <v>292</v>
      </c>
      <c r="O1066" s="106">
        <v>10898.296</v>
      </c>
      <c r="P1066" s="107">
        <v>1065.9000000000001</v>
      </c>
      <c r="Q1066" s="107">
        <v>11616493.710000001</v>
      </c>
      <c r="R1066" s="106">
        <v>0</v>
      </c>
      <c r="S1066" s="107">
        <v>0</v>
      </c>
      <c r="T1066" s="107">
        <v>0</v>
      </c>
      <c r="U1066" s="106" t="s">
        <v>743</v>
      </c>
      <c r="V1066" s="106" t="s">
        <v>7</v>
      </c>
      <c r="W1066" s="106" t="s">
        <v>63</v>
      </c>
      <c r="X1066" s="108"/>
      <c r="Y1066" s="108">
        <v>0</v>
      </c>
      <c r="Z1066" s="108"/>
      <c r="AA1066" s="109" t="s">
        <v>4435</v>
      </c>
      <c r="AB1066" s="109">
        <v>2131</v>
      </c>
      <c r="AC1066" s="109"/>
      <c r="AD1066" s="109"/>
      <c r="AE1066" s="110" t="s">
        <v>4436</v>
      </c>
      <c r="AF1066" s="109"/>
      <c r="AG1066" s="138">
        <v>37624</v>
      </c>
      <c r="AH1066" s="138">
        <v>38034</v>
      </c>
      <c r="AI1066" s="138">
        <v>38250</v>
      </c>
      <c r="AJ1066" s="109">
        <v>5397395</v>
      </c>
      <c r="AK1066" s="109"/>
      <c r="AL1066" s="109"/>
      <c r="AM1066" s="109"/>
      <c r="AN1066" s="109"/>
      <c r="AO1066" s="109"/>
      <c r="AP1066" s="109"/>
      <c r="AQ1066" s="109"/>
      <c r="AR1066" s="109"/>
      <c r="AS1066" s="109"/>
      <c r="AT1066" s="109"/>
      <c r="AU1066" s="109"/>
      <c r="AV1066" s="109"/>
      <c r="AW1066" s="109"/>
      <c r="AX1066" s="109"/>
      <c r="AY1066" s="109"/>
    </row>
    <row r="1067" spans="1:51" ht="25.5" x14ac:dyDescent="0.25">
      <c r="A1067" s="106">
        <v>1316</v>
      </c>
      <c r="B1067" s="106" t="s">
        <v>1757</v>
      </c>
      <c r="C1067" s="106" t="s">
        <v>293</v>
      </c>
      <c r="D1067" s="106"/>
      <c r="E1067" s="106" t="s">
        <v>540</v>
      </c>
      <c r="F1067" s="106"/>
      <c r="G1067" s="106"/>
      <c r="H1067" s="106" t="s">
        <v>469</v>
      </c>
      <c r="I1067" s="106" t="s">
        <v>3323</v>
      </c>
      <c r="J1067" s="106" t="s">
        <v>3808</v>
      </c>
      <c r="K1067" s="106"/>
      <c r="L1067" s="106"/>
      <c r="M1067" s="106">
        <v>22000</v>
      </c>
      <c r="N1067" s="106" t="s">
        <v>3809</v>
      </c>
      <c r="O1067" s="106">
        <v>22.58</v>
      </c>
      <c r="P1067" s="107">
        <v>1745.7</v>
      </c>
      <c r="Q1067" s="107">
        <v>39417.910000000003</v>
      </c>
      <c r="R1067" s="106">
        <v>0</v>
      </c>
      <c r="S1067" s="107">
        <v>0</v>
      </c>
      <c r="T1067" s="107">
        <v>0</v>
      </c>
      <c r="U1067" s="106" t="s">
        <v>767</v>
      </c>
      <c r="V1067" s="106" t="s">
        <v>7</v>
      </c>
      <c r="W1067" s="106" t="s">
        <v>65</v>
      </c>
      <c r="X1067" s="108">
        <v>2925</v>
      </c>
      <c r="Y1067" s="108">
        <v>66046.5</v>
      </c>
      <c r="Z1067" s="108">
        <v>26628.594000000005</v>
      </c>
      <c r="AA1067" s="109"/>
      <c r="AB1067" s="109">
        <v>5025</v>
      </c>
      <c r="AC1067" s="109"/>
      <c r="AD1067" s="109"/>
      <c r="AE1067" s="110" t="s">
        <v>516</v>
      </c>
      <c r="AF1067" s="109"/>
      <c r="AG1067" s="138">
        <v>37568</v>
      </c>
      <c r="AH1067" s="138">
        <v>38408</v>
      </c>
      <c r="AI1067" s="138">
        <v>38644</v>
      </c>
      <c r="AJ1067" s="109">
        <v>5442962</v>
      </c>
      <c r="AK1067" s="109"/>
      <c r="AL1067" s="109"/>
      <c r="AM1067" s="109"/>
      <c r="AN1067" s="109"/>
      <c r="AO1067" s="109"/>
      <c r="AP1067" s="109"/>
      <c r="AQ1067" s="109"/>
      <c r="AR1067" s="109"/>
      <c r="AS1067" s="109"/>
      <c r="AT1067" s="109"/>
      <c r="AU1067" s="109"/>
      <c r="AV1067" s="109"/>
      <c r="AW1067" s="109"/>
      <c r="AX1067" s="109"/>
      <c r="AY1067" s="109"/>
    </row>
    <row r="1068" spans="1:51" ht="25.5" x14ac:dyDescent="0.25">
      <c r="A1068" s="106">
        <v>1317</v>
      </c>
      <c r="B1068" s="106" t="s">
        <v>1758</v>
      </c>
      <c r="C1068" s="106" t="s">
        <v>293</v>
      </c>
      <c r="D1068" s="106"/>
      <c r="E1068" s="106" t="s">
        <v>540</v>
      </c>
      <c r="F1068" s="106"/>
      <c r="G1068" s="106"/>
      <c r="H1068" s="106" t="s">
        <v>469</v>
      </c>
      <c r="I1068" s="106" t="s">
        <v>3323</v>
      </c>
      <c r="J1068" s="106" t="s">
        <v>3808</v>
      </c>
      <c r="K1068" s="106"/>
      <c r="L1068" s="106"/>
      <c r="M1068" s="106">
        <v>22000</v>
      </c>
      <c r="N1068" s="106" t="s">
        <v>3809</v>
      </c>
      <c r="O1068" s="106">
        <v>25.43</v>
      </c>
      <c r="P1068" s="107">
        <v>1745.7</v>
      </c>
      <c r="Q1068" s="107">
        <v>44393.15</v>
      </c>
      <c r="R1068" s="106">
        <v>0</v>
      </c>
      <c r="S1068" s="107">
        <v>0</v>
      </c>
      <c r="T1068" s="107">
        <v>0</v>
      </c>
      <c r="U1068" s="106" t="s">
        <v>767</v>
      </c>
      <c r="V1068" s="106" t="s">
        <v>7</v>
      </c>
      <c r="W1068" s="106" t="s">
        <v>65</v>
      </c>
      <c r="X1068" s="108">
        <v>2925</v>
      </c>
      <c r="Y1068" s="108">
        <v>74382.75</v>
      </c>
      <c r="Z1068" s="108">
        <v>29989.599000000002</v>
      </c>
      <c r="AA1068" s="109"/>
      <c r="AB1068" s="109">
        <v>5025</v>
      </c>
      <c r="AC1068" s="109"/>
      <c r="AD1068" s="109"/>
      <c r="AE1068" s="110" t="s">
        <v>516</v>
      </c>
      <c r="AF1068" s="109"/>
      <c r="AG1068" s="138">
        <v>37203</v>
      </c>
      <c r="AH1068" s="138">
        <v>38408</v>
      </c>
      <c r="AI1068" s="138">
        <v>38644</v>
      </c>
      <c r="AJ1068" s="109">
        <v>5442962</v>
      </c>
      <c r="AK1068" s="109"/>
      <c r="AL1068" s="109"/>
      <c r="AM1068" s="109"/>
      <c r="AN1068" s="109"/>
      <c r="AO1068" s="109"/>
      <c r="AP1068" s="109"/>
      <c r="AQ1068" s="109"/>
      <c r="AR1068" s="109"/>
      <c r="AS1068" s="109"/>
      <c r="AT1068" s="109"/>
      <c r="AU1068" s="109"/>
      <c r="AV1068" s="109"/>
      <c r="AW1068" s="109"/>
      <c r="AX1068" s="109"/>
      <c r="AY1068" s="109"/>
    </row>
    <row r="1069" spans="1:51" ht="25.5" x14ac:dyDescent="0.25">
      <c r="A1069" s="106">
        <v>1318</v>
      </c>
      <c r="B1069" s="106" t="s">
        <v>1759</v>
      </c>
      <c r="C1069" s="106" t="s">
        <v>293</v>
      </c>
      <c r="D1069" s="106"/>
      <c r="E1069" s="106" t="s">
        <v>540</v>
      </c>
      <c r="F1069" s="106"/>
      <c r="G1069" s="106"/>
      <c r="H1069" s="106" t="s">
        <v>469</v>
      </c>
      <c r="I1069" s="106" t="s">
        <v>3323</v>
      </c>
      <c r="J1069" s="106" t="s">
        <v>3810</v>
      </c>
      <c r="K1069" s="106"/>
      <c r="L1069" s="106"/>
      <c r="M1069" s="106">
        <v>22000</v>
      </c>
      <c r="N1069" s="106" t="s">
        <v>3809</v>
      </c>
      <c r="O1069" s="106">
        <v>1155.68</v>
      </c>
      <c r="P1069" s="107">
        <v>1745.7</v>
      </c>
      <c r="Q1069" s="107">
        <v>2017470.58</v>
      </c>
      <c r="R1069" s="106">
        <v>0</v>
      </c>
      <c r="S1069" s="107">
        <v>0</v>
      </c>
      <c r="T1069" s="107">
        <v>0</v>
      </c>
      <c r="U1069" s="106" t="s">
        <v>767</v>
      </c>
      <c r="V1069" s="106" t="s">
        <v>7</v>
      </c>
      <c r="W1069" s="106" t="s">
        <v>65</v>
      </c>
      <c r="X1069" s="108">
        <v>2925</v>
      </c>
      <c r="Y1069" s="108">
        <v>3380364</v>
      </c>
      <c r="Z1069" s="108">
        <v>1362893.4239999999</v>
      </c>
      <c r="AA1069" s="109"/>
      <c r="AB1069" s="109">
        <v>5025</v>
      </c>
      <c r="AC1069" s="109"/>
      <c r="AD1069" s="109"/>
      <c r="AE1069" s="110" t="s">
        <v>516</v>
      </c>
      <c r="AF1069" s="109"/>
      <c r="AG1069" s="138">
        <v>37204</v>
      </c>
      <c r="AH1069" s="138">
        <v>38408</v>
      </c>
      <c r="AI1069" s="138">
        <v>38644</v>
      </c>
      <c r="AJ1069" s="109">
        <v>5442962</v>
      </c>
      <c r="AK1069" s="109"/>
      <c r="AL1069" s="109"/>
      <c r="AM1069" s="109"/>
      <c r="AN1069" s="109"/>
      <c r="AO1069" s="109"/>
      <c r="AP1069" s="109"/>
      <c r="AQ1069" s="109"/>
      <c r="AR1069" s="109"/>
      <c r="AS1069" s="109"/>
      <c r="AT1069" s="109"/>
      <c r="AU1069" s="109"/>
      <c r="AV1069" s="109"/>
      <c r="AW1069" s="109"/>
      <c r="AX1069" s="109"/>
      <c r="AY1069" s="109"/>
    </row>
    <row r="1070" spans="1:51" ht="25.5" x14ac:dyDescent="0.25">
      <c r="A1070" s="106">
        <v>1319</v>
      </c>
      <c r="B1070" s="106" t="s">
        <v>1760</v>
      </c>
      <c r="C1070" s="106" t="s">
        <v>293</v>
      </c>
      <c r="D1070" s="106"/>
      <c r="E1070" s="106" t="s">
        <v>540</v>
      </c>
      <c r="F1070" s="106"/>
      <c r="G1070" s="106"/>
      <c r="H1070" s="106" t="s">
        <v>469</v>
      </c>
      <c r="I1070" s="106" t="s">
        <v>3323</v>
      </c>
      <c r="J1070" s="106" t="s">
        <v>3811</v>
      </c>
      <c r="K1070" s="106"/>
      <c r="L1070" s="106"/>
      <c r="M1070" s="106">
        <v>22000</v>
      </c>
      <c r="N1070" s="106" t="s">
        <v>3809</v>
      </c>
      <c r="O1070" s="106">
        <v>746.23</v>
      </c>
      <c r="P1070" s="107">
        <v>1745.7</v>
      </c>
      <c r="Q1070" s="107">
        <v>1302693.71</v>
      </c>
      <c r="R1070" s="106">
        <v>0</v>
      </c>
      <c r="S1070" s="107">
        <v>0</v>
      </c>
      <c r="T1070" s="107">
        <v>0</v>
      </c>
      <c r="U1070" s="106" t="s">
        <v>767</v>
      </c>
      <c r="V1070" s="106" t="s">
        <v>7</v>
      </c>
      <c r="W1070" s="106" t="s">
        <v>65</v>
      </c>
      <c r="X1070" s="108">
        <v>2925</v>
      </c>
      <c r="Y1070" s="108">
        <v>2182722.75</v>
      </c>
      <c r="Z1070" s="108">
        <v>880029.03899999987</v>
      </c>
      <c r="AA1070" s="109"/>
      <c r="AB1070" s="109">
        <v>5025</v>
      </c>
      <c r="AC1070" s="109"/>
      <c r="AD1070" s="109"/>
      <c r="AE1070" s="110" t="s">
        <v>516</v>
      </c>
      <c r="AF1070" s="109"/>
      <c r="AG1070" s="138">
        <v>37205</v>
      </c>
      <c r="AH1070" s="138">
        <v>38408</v>
      </c>
      <c r="AI1070" s="138">
        <v>38644</v>
      </c>
      <c r="AJ1070" s="109">
        <v>5442962</v>
      </c>
      <c r="AK1070" s="109"/>
      <c r="AL1070" s="109"/>
      <c r="AM1070" s="109"/>
      <c r="AN1070" s="109"/>
      <c r="AO1070" s="109"/>
      <c r="AP1070" s="109"/>
      <c r="AQ1070" s="109"/>
      <c r="AR1070" s="109"/>
      <c r="AS1070" s="109"/>
      <c r="AT1070" s="109"/>
      <c r="AU1070" s="109"/>
      <c r="AV1070" s="109"/>
      <c r="AW1070" s="109"/>
      <c r="AX1070" s="109"/>
      <c r="AY1070" s="109"/>
    </row>
    <row r="1071" spans="1:51" ht="25.5" x14ac:dyDescent="0.25">
      <c r="A1071" s="106">
        <v>1320</v>
      </c>
      <c r="B1071" s="106" t="s">
        <v>1761</v>
      </c>
      <c r="C1071" s="106" t="s">
        <v>293</v>
      </c>
      <c r="D1071" s="106"/>
      <c r="E1071" s="106" t="s">
        <v>540</v>
      </c>
      <c r="F1071" s="106"/>
      <c r="G1071" s="106"/>
      <c r="H1071" s="106" t="s">
        <v>469</v>
      </c>
      <c r="I1071" s="106" t="s">
        <v>3323</v>
      </c>
      <c r="J1071" s="106" t="s">
        <v>3812</v>
      </c>
      <c r="K1071" s="106"/>
      <c r="L1071" s="106"/>
      <c r="M1071" s="106">
        <v>22000</v>
      </c>
      <c r="N1071" s="106" t="s">
        <v>3809</v>
      </c>
      <c r="O1071" s="106">
        <v>392.59</v>
      </c>
      <c r="P1071" s="107">
        <v>1745.7</v>
      </c>
      <c r="Q1071" s="107">
        <v>685344.36</v>
      </c>
      <c r="R1071" s="106">
        <v>0</v>
      </c>
      <c r="S1071" s="107">
        <v>0</v>
      </c>
      <c r="T1071" s="107">
        <v>0</v>
      </c>
      <c r="U1071" s="106" t="s">
        <v>767</v>
      </c>
      <c r="V1071" s="106" t="s">
        <v>7</v>
      </c>
      <c r="W1071" s="106" t="s">
        <v>65</v>
      </c>
      <c r="X1071" s="108">
        <v>2925</v>
      </c>
      <c r="Y1071" s="108">
        <v>1148325.75</v>
      </c>
      <c r="Z1071" s="108">
        <v>462981.38699999999</v>
      </c>
      <c r="AA1071" s="109"/>
      <c r="AB1071" s="109">
        <v>5025</v>
      </c>
      <c r="AC1071" s="109"/>
      <c r="AD1071" s="109"/>
      <c r="AE1071" s="110" t="s">
        <v>516</v>
      </c>
      <c r="AF1071" s="109"/>
      <c r="AG1071" s="138">
        <v>37206</v>
      </c>
      <c r="AH1071" s="138">
        <v>38408</v>
      </c>
      <c r="AI1071" s="138">
        <v>38644</v>
      </c>
      <c r="AJ1071" s="109">
        <v>5442962</v>
      </c>
      <c r="AK1071" s="109"/>
      <c r="AL1071" s="109"/>
      <c r="AM1071" s="109"/>
      <c r="AN1071" s="109"/>
      <c r="AO1071" s="109"/>
      <c r="AP1071" s="109"/>
      <c r="AQ1071" s="109"/>
      <c r="AR1071" s="109"/>
      <c r="AS1071" s="109"/>
      <c r="AT1071" s="109"/>
      <c r="AU1071" s="109"/>
      <c r="AV1071" s="109"/>
      <c r="AW1071" s="109"/>
      <c r="AX1071" s="109"/>
      <c r="AY1071" s="109"/>
    </row>
    <row r="1072" spans="1:51" ht="25.5" x14ac:dyDescent="0.25">
      <c r="A1072" s="106">
        <v>1321</v>
      </c>
      <c r="B1072" s="106" t="s">
        <v>1762</v>
      </c>
      <c r="C1072" s="106" t="s">
        <v>293</v>
      </c>
      <c r="D1072" s="106"/>
      <c r="E1072" s="106" t="s">
        <v>540</v>
      </c>
      <c r="F1072" s="106"/>
      <c r="G1072" s="106"/>
      <c r="H1072" s="106" t="s">
        <v>469</v>
      </c>
      <c r="I1072" s="106" t="s">
        <v>3323</v>
      </c>
      <c r="J1072" s="106" t="s">
        <v>3810</v>
      </c>
      <c r="K1072" s="106"/>
      <c r="L1072" s="106"/>
      <c r="M1072" s="106">
        <v>22000</v>
      </c>
      <c r="N1072" s="106" t="s">
        <v>3809</v>
      </c>
      <c r="O1072" s="106">
        <v>87.42</v>
      </c>
      <c r="P1072" s="107">
        <v>1745.7</v>
      </c>
      <c r="Q1072" s="107">
        <v>152609.09</v>
      </c>
      <c r="R1072" s="106">
        <v>0</v>
      </c>
      <c r="S1072" s="107">
        <v>0</v>
      </c>
      <c r="T1072" s="107">
        <v>0</v>
      </c>
      <c r="U1072" s="106" t="s">
        <v>749</v>
      </c>
      <c r="V1072" s="106" t="s">
        <v>7</v>
      </c>
      <c r="W1072" s="106" t="s">
        <v>64</v>
      </c>
      <c r="X1072" s="108"/>
      <c r="Y1072" s="108">
        <v>0</v>
      </c>
      <c r="Z1072" s="108">
        <v>-152609.09400000001</v>
      </c>
      <c r="AA1072" s="109" t="s">
        <v>4503</v>
      </c>
      <c r="AB1072" s="109">
        <v>5025</v>
      </c>
      <c r="AC1072" s="109"/>
      <c r="AD1072" s="109"/>
      <c r="AE1072" s="110" t="s">
        <v>510</v>
      </c>
      <c r="AF1072" s="109"/>
      <c r="AG1072" s="138">
        <v>37207</v>
      </c>
      <c r="AH1072" s="138">
        <v>38408</v>
      </c>
      <c r="AI1072" s="138">
        <v>38644</v>
      </c>
      <c r="AJ1072" s="109">
        <v>5442962</v>
      </c>
      <c r="AK1072" s="109"/>
      <c r="AL1072" s="109"/>
      <c r="AM1072" s="109"/>
      <c r="AN1072" s="109"/>
      <c r="AO1072" s="109"/>
      <c r="AP1072" s="109"/>
      <c r="AQ1072" s="109"/>
      <c r="AR1072" s="109"/>
      <c r="AS1072" s="109"/>
      <c r="AT1072" s="109"/>
      <c r="AU1072" s="109"/>
      <c r="AV1072" s="109"/>
      <c r="AW1072" s="109"/>
      <c r="AX1072" s="109"/>
      <c r="AY1072" s="109"/>
    </row>
    <row r="1073" spans="1:51" ht="25.5" x14ac:dyDescent="0.25">
      <c r="A1073" s="106">
        <v>1322</v>
      </c>
      <c r="B1073" s="106" t="s">
        <v>1763</v>
      </c>
      <c r="C1073" s="106" t="s">
        <v>293</v>
      </c>
      <c r="D1073" s="106"/>
      <c r="E1073" s="106" t="s">
        <v>540</v>
      </c>
      <c r="F1073" s="106"/>
      <c r="G1073" s="106"/>
      <c r="H1073" s="106" t="s">
        <v>469</v>
      </c>
      <c r="I1073" s="106" t="s">
        <v>3323</v>
      </c>
      <c r="J1073" s="106" t="s">
        <v>3811</v>
      </c>
      <c r="K1073" s="106"/>
      <c r="L1073" s="106"/>
      <c r="M1073" s="106">
        <v>22000</v>
      </c>
      <c r="N1073" s="106" t="s">
        <v>3809</v>
      </c>
      <c r="O1073" s="106">
        <v>9.66</v>
      </c>
      <c r="P1073" s="107">
        <v>1745.7</v>
      </c>
      <c r="Q1073" s="107">
        <v>16863.46</v>
      </c>
      <c r="R1073" s="106">
        <v>0</v>
      </c>
      <c r="S1073" s="107">
        <v>0</v>
      </c>
      <c r="T1073" s="107">
        <v>0</v>
      </c>
      <c r="U1073" s="106" t="s">
        <v>749</v>
      </c>
      <c r="V1073" s="106" t="s">
        <v>7</v>
      </c>
      <c r="W1073" s="106" t="s">
        <v>64</v>
      </c>
      <c r="X1073" s="108"/>
      <c r="Y1073" s="108">
        <v>0</v>
      </c>
      <c r="Z1073" s="108">
        <v>-16863.462</v>
      </c>
      <c r="AA1073" s="109" t="s">
        <v>4503</v>
      </c>
      <c r="AB1073" s="109">
        <v>5025</v>
      </c>
      <c r="AC1073" s="109"/>
      <c r="AD1073" s="109"/>
      <c r="AE1073" s="110" t="s">
        <v>510</v>
      </c>
      <c r="AF1073" s="109"/>
      <c r="AG1073" s="138">
        <v>37208</v>
      </c>
      <c r="AH1073" s="138">
        <v>38408</v>
      </c>
      <c r="AI1073" s="138">
        <v>38644</v>
      </c>
      <c r="AJ1073" s="109">
        <v>5442962</v>
      </c>
      <c r="AK1073" s="109"/>
      <c r="AL1073" s="109"/>
      <c r="AM1073" s="109"/>
      <c r="AN1073" s="109"/>
      <c r="AO1073" s="109"/>
      <c r="AP1073" s="109"/>
      <c r="AQ1073" s="109"/>
      <c r="AR1073" s="109"/>
      <c r="AS1073" s="109"/>
      <c r="AT1073" s="109"/>
      <c r="AU1073" s="109"/>
      <c r="AV1073" s="109"/>
      <c r="AW1073" s="109"/>
      <c r="AX1073" s="109"/>
      <c r="AY1073" s="109"/>
    </row>
    <row r="1074" spans="1:51" ht="25.5" x14ac:dyDescent="0.25">
      <c r="A1074" s="106">
        <v>1323</v>
      </c>
      <c r="B1074" s="106" t="s">
        <v>1764</v>
      </c>
      <c r="C1074" s="106" t="s">
        <v>293</v>
      </c>
      <c r="D1074" s="106"/>
      <c r="E1074" s="106" t="s">
        <v>540</v>
      </c>
      <c r="F1074" s="106"/>
      <c r="G1074" s="106"/>
      <c r="H1074" s="106" t="s">
        <v>469</v>
      </c>
      <c r="I1074" s="106" t="s">
        <v>3323</v>
      </c>
      <c r="J1074" s="106" t="s">
        <v>3813</v>
      </c>
      <c r="K1074" s="106"/>
      <c r="L1074" s="106"/>
      <c r="M1074" s="106">
        <v>22000</v>
      </c>
      <c r="N1074" s="106" t="s">
        <v>3809</v>
      </c>
      <c r="O1074" s="106">
        <v>735.75</v>
      </c>
      <c r="P1074" s="107">
        <v>1745.7</v>
      </c>
      <c r="Q1074" s="107">
        <v>1284398.78</v>
      </c>
      <c r="R1074" s="106">
        <v>0</v>
      </c>
      <c r="S1074" s="107">
        <v>0</v>
      </c>
      <c r="T1074" s="107">
        <v>0</v>
      </c>
      <c r="U1074" s="106" t="s">
        <v>749</v>
      </c>
      <c r="V1074" s="106" t="s">
        <v>7</v>
      </c>
      <c r="W1074" s="106" t="s">
        <v>64</v>
      </c>
      <c r="X1074" s="108"/>
      <c r="Y1074" s="108">
        <v>0</v>
      </c>
      <c r="Z1074" s="108">
        <v>-1284398.7750000001</v>
      </c>
      <c r="AA1074" s="109" t="s">
        <v>4503</v>
      </c>
      <c r="AB1074" s="109">
        <v>5025</v>
      </c>
      <c r="AC1074" s="109"/>
      <c r="AD1074" s="109"/>
      <c r="AE1074" s="110" t="s">
        <v>510</v>
      </c>
      <c r="AF1074" s="109"/>
      <c r="AG1074" s="138">
        <v>37209</v>
      </c>
      <c r="AH1074" s="138">
        <v>38408</v>
      </c>
      <c r="AI1074" s="138">
        <v>38644</v>
      </c>
      <c r="AJ1074" s="109">
        <v>5442962</v>
      </c>
      <c r="AK1074" s="109"/>
      <c r="AL1074" s="109"/>
      <c r="AM1074" s="109"/>
      <c r="AN1074" s="109"/>
      <c r="AO1074" s="109"/>
      <c r="AP1074" s="109"/>
      <c r="AQ1074" s="109"/>
      <c r="AR1074" s="109"/>
      <c r="AS1074" s="109"/>
      <c r="AT1074" s="109"/>
      <c r="AU1074" s="109"/>
      <c r="AV1074" s="109"/>
      <c r="AW1074" s="109"/>
      <c r="AX1074" s="109"/>
      <c r="AY1074" s="109"/>
    </row>
    <row r="1075" spans="1:51" ht="25.5" x14ac:dyDescent="0.25">
      <c r="A1075" s="106">
        <v>1324</v>
      </c>
      <c r="B1075" s="106" t="s">
        <v>1439</v>
      </c>
      <c r="C1075" s="106" t="s">
        <v>293</v>
      </c>
      <c r="D1075" s="106"/>
      <c r="E1075" s="106" t="s">
        <v>540</v>
      </c>
      <c r="F1075" s="106"/>
      <c r="G1075" s="106"/>
      <c r="H1075" s="106" t="s">
        <v>469</v>
      </c>
      <c r="I1075" s="106"/>
      <c r="J1075" s="106"/>
      <c r="K1075" s="106"/>
      <c r="L1075" s="106"/>
      <c r="M1075" s="106">
        <v>22000</v>
      </c>
      <c r="N1075" s="106" t="s">
        <v>3809</v>
      </c>
      <c r="O1075" s="106">
        <v>19247.419999999998</v>
      </c>
      <c r="P1075" s="107">
        <v>1745.7</v>
      </c>
      <c r="Q1075" s="107">
        <v>33600221.090000004</v>
      </c>
      <c r="R1075" s="106">
        <v>0</v>
      </c>
      <c r="S1075" s="107">
        <v>0</v>
      </c>
      <c r="T1075" s="107">
        <v>0</v>
      </c>
      <c r="U1075" s="106" t="s">
        <v>743</v>
      </c>
      <c r="V1075" s="106" t="s">
        <v>7</v>
      </c>
      <c r="W1075" s="106" t="s">
        <v>63</v>
      </c>
      <c r="X1075" s="108"/>
      <c r="Y1075" s="108">
        <v>0</v>
      </c>
      <c r="Z1075" s="108"/>
      <c r="AA1075" s="109" t="s">
        <v>4435</v>
      </c>
      <c r="AB1075" s="109">
        <v>5025</v>
      </c>
      <c r="AC1075" s="109"/>
      <c r="AD1075" s="109"/>
      <c r="AE1075" s="110" t="s">
        <v>4436</v>
      </c>
      <c r="AF1075" s="109"/>
      <c r="AG1075" s="138">
        <v>37568</v>
      </c>
      <c r="AH1075" s="138">
        <v>38408</v>
      </c>
      <c r="AI1075" s="138">
        <v>38644</v>
      </c>
      <c r="AJ1075" s="109">
        <v>5442962</v>
      </c>
      <c r="AK1075" s="109"/>
      <c r="AL1075" s="109"/>
      <c r="AM1075" s="109"/>
      <c r="AN1075" s="109"/>
      <c r="AO1075" s="109"/>
      <c r="AP1075" s="109"/>
      <c r="AQ1075" s="109"/>
      <c r="AR1075" s="109"/>
      <c r="AS1075" s="109"/>
      <c r="AT1075" s="109"/>
      <c r="AU1075" s="109"/>
      <c r="AV1075" s="109"/>
      <c r="AW1075" s="109"/>
      <c r="AX1075" s="109"/>
      <c r="AY1075" s="109"/>
    </row>
    <row r="1076" spans="1:51" ht="38.25" x14ac:dyDescent="0.25">
      <c r="A1076" s="106">
        <v>1325</v>
      </c>
      <c r="B1076" s="106" t="s">
        <v>1765</v>
      </c>
      <c r="C1076" s="106" t="s">
        <v>294</v>
      </c>
      <c r="D1076" s="106"/>
      <c r="E1076" s="106" t="s">
        <v>560</v>
      </c>
      <c r="F1076" s="106"/>
      <c r="G1076" s="106" t="s">
        <v>711</v>
      </c>
      <c r="H1076" s="106" t="s">
        <v>467</v>
      </c>
      <c r="I1076" s="106" t="s">
        <v>3323</v>
      </c>
      <c r="J1076" s="106" t="s">
        <v>3463</v>
      </c>
      <c r="K1076" s="106">
        <v>8237</v>
      </c>
      <c r="L1076" s="106"/>
      <c r="M1076" s="106">
        <v>22206</v>
      </c>
      <c r="N1076" s="106" t="s">
        <v>294</v>
      </c>
      <c r="O1076" s="106">
        <v>280.98</v>
      </c>
      <c r="P1076" s="107">
        <v>904.2</v>
      </c>
      <c r="Q1076" s="107">
        <v>254062.12</v>
      </c>
      <c r="R1076" s="106">
        <v>0</v>
      </c>
      <c r="S1076" s="107">
        <v>0</v>
      </c>
      <c r="T1076" s="107">
        <v>0</v>
      </c>
      <c r="U1076" s="106" t="s">
        <v>873</v>
      </c>
      <c r="V1076" s="106" t="s">
        <v>7</v>
      </c>
      <c r="W1076" s="106" t="s">
        <v>71</v>
      </c>
      <c r="X1076" s="108">
        <v>1509</v>
      </c>
      <c r="Y1076" s="108">
        <v>423998.82</v>
      </c>
      <c r="Z1076" s="108">
        <v>169936.70399999997</v>
      </c>
      <c r="AA1076" s="109"/>
      <c r="AB1076" s="109">
        <v>6046</v>
      </c>
      <c r="AC1076" s="109"/>
      <c r="AD1076" s="109"/>
      <c r="AE1076" s="110" t="s">
        <v>680</v>
      </c>
      <c r="AF1076" s="109"/>
      <c r="AG1076" s="138">
        <v>38076</v>
      </c>
      <c r="AH1076" s="138">
        <v>38219</v>
      </c>
      <c r="AI1076" s="138">
        <v>38275</v>
      </c>
      <c r="AJ1076" s="109">
        <v>5395032</v>
      </c>
      <c r="AK1076" s="109"/>
      <c r="AL1076" s="109"/>
      <c r="AM1076" s="109"/>
      <c r="AN1076" s="109"/>
      <c r="AO1076" s="109"/>
      <c r="AP1076" s="109"/>
      <c r="AQ1076" s="109"/>
      <c r="AR1076" s="109"/>
      <c r="AS1076" s="109"/>
      <c r="AT1076" s="109"/>
      <c r="AU1076" s="109"/>
      <c r="AV1076" s="109"/>
      <c r="AW1076" s="109"/>
      <c r="AX1076" s="109"/>
      <c r="AY1076" s="109"/>
    </row>
    <row r="1077" spans="1:51" x14ac:dyDescent="0.25">
      <c r="A1077" s="106">
        <v>1326</v>
      </c>
      <c r="B1077" s="106" t="s">
        <v>1766</v>
      </c>
      <c r="C1077" s="106" t="s">
        <v>295</v>
      </c>
      <c r="D1077" s="106"/>
      <c r="E1077" s="106" t="s">
        <v>540</v>
      </c>
      <c r="F1077" s="106"/>
      <c r="G1077" s="106"/>
      <c r="H1077" s="106" t="s">
        <v>464</v>
      </c>
      <c r="I1077" s="106" t="s">
        <v>3323</v>
      </c>
      <c r="J1077" s="106" t="s">
        <v>3361</v>
      </c>
      <c r="K1077" s="106">
        <v>4952</v>
      </c>
      <c r="L1077" s="106"/>
      <c r="M1077" s="106">
        <v>22545</v>
      </c>
      <c r="N1077" s="106" t="s">
        <v>3814</v>
      </c>
      <c r="O1077" s="106">
        <v>5307.2349999999997</v>
      </c>
      <c r="P1077" s="107">
        <v>390</v>
      </c>
      <c r="Q1077" s="107">
        <v>2069821.65</v>
      </c>
      <c r="R1077" s="106">
        <v>0</v>
      </c>
      <c r="S1077" s="107">
        <v>0</v>
      </c>
      <c r="T1077" s="107">
        <v>0</v>
      </c>
      <c r="U1077" s="106" t="s">
        <v>739</v>
      </c>
      <c r="V1077" s="106" t="s">
        <v>7</v>
      </c>
      <c r="W1077" s="106" t="s">
        <v>61</v>
      </c>
      <c r="X1077" s="108">
        <v>641</v>
      </c>
      <c r="Y1077" s="108">
        <v>3401937.6349999998</v>
      </c>
      <c r="Z1077" s="108">
        <v>1332115.9849999999</v>
      </c>
      <c r="AA1077" s="109"/>
      <c r="AB1077" s="109">
        <v>1033</v>
      </c>
      <c r="AC1077" s="109"/>
      <c r="AD1077" s="109"/>
      <c r="AE1077" s="110" t="s">
        <v>507</v>
      </c>
      <c r="AF1077" s="109"/>
      <c r="AG1077" s="138"/>
      <c r="AH1077" s="138">
        <v>38110</v>
      </c>
      <c r="AI1077" s="138">
        <v>38197</v>
      </c>
      <c r="AJ1077" s="109">
        <v>5385029</v>
      </c>
      <c r="AK1077" s="109"/>
      <c r="AL1077" s="109"/>
      <c r="AM1077" s="109"/>
      <c r="AN1077" s="109"/>
      <c r="AO1077" s="109"/>
      <c r="AP1077" s="109"/>
      <c r="AQ1077" s="109"/>
      <c r="AR1077" s="109"/>
      <c r="AS1077" s="109"/>
      <c r="AT1077" s="109"/>
      <c r="AU1077" s="109"/>
      <c r="AV1077" s="109"/>
      <c r="AW1077" s="109"/>
      <c r="AX1077" s="109"/>
      <c r="AY1077" s="109"/>
    </row>
    <row r="1078" spans="1:51" ht="25.5" x14ac:dyDescent="0.25">
      <c r="A1078" s="106">
        <v>1327</v>
      </c>
      <c r="B1078" s="106" t="s">
        <v>1767</v>
      </c>
      <c r="C1078" s="106" t="s">
        <v>268</v>
      </c>
      <c r="D1078" s="106"/>
      <c r="E1078" s="106" t="s">
        <v>540</v>
      </c>
      <c r="F1078" s="106"/>
      <c r="G1078" s="106"/>
      <c r="H1078" s="106" t="s">
        <v>465</v>
      </c>
      <c r="I1078" s="106" t="s">
        <v>3324</v>
      </c>
      <c r="J1078" s="106" t="s">
        <v>3815</v>
      </c>
      <c r="K1078" s="106">
        <v>6801</v>
      </c>
      <c r="L1078" s="106"/>
      <c r="M1078" s="106">
        <v>22000</v>
      </c>
      <c r="N1078" s="106" t="s">
        <v>173</v>
      </c>
      <c r="O1078" s="106">
        <v>1045.3720000000001</v>
      </c>
      <c r="P1078" s="107">
        <v>968</v>
      </c>
      <c r="Q1078" s="107">
        <v>1011920.1</v>
      </c>
      <c r="R1078" s="106">
        <v>0</v>
      </c>
      <c r="S1078" s="107">
        <v>0</v>
      </c>
      <c r="T1078" s="107">
        <v>0</v>
      </c>
      <c r="U1078" s="106" t="s">
        <v>739</v>
      </c>
      <c r="V1078" s="106" t="s">
        <v>7</v>
      </c>
      <c r="W1078" s="106" t="s">
        <v>61</v>
      </c>
      <c r="X1078" s="108">
        <v>2178</v>
      </c>
      <c r="Y1078" s="108">
        <v>2276820.216</v>
      </c>
      <c r="Z1078" s="108">
        <v>1264900.1200000001</v>
      </c>
      <c r="AA1078" s="109"/>
      <c r="AB1078" s="109">
        <v>2139</v>
      </c>
      <c r="AC1078" s="109"/>
      <c r="AD1078" s="109"/>
      <c r="AE1078" s="110" t="s">
        <v>507</v>
      </c>
      <c r="AF1078" s="109"/>
      <c r="AG1078" s="138">
        <v>36021</v>
      </c>
      <c r="AH1078" s="138">
        <v>38162</v>
      </c>
      <c r="AI1078" s="138">
        <v>38264</v>
      </c>
      <c r="AJ1078" s="109">
        <v>5392988</v>
      </c>
      <c r="AK1078" s="109"/>
      <c r="AL1078" s="109"/>
      <c r="AM1078" s="109"/>
      <c r="AN1078" s="109"/>
      <c r="AO1078" s="109"/>
      <c r="AP1078" s="109"/>
      <c r="AQ1078" s="109"/>
      <c r="AR1078" s="109"/>
      <c r="AS1078" s="109"/>
      <c r="AT1078" s="109"/>
      <c r="AU1078" s="109"/>
      <c r="AV1078" s="109"/>
      <c r="AW1078" s="109"/>
      <c r="AX1078" s="109"/>
      <c r="AY1078" s="109"/>
    </row>
    <row r="1079" spans="1:51" ht="25.5" x14ac:dyDescent="0.25">
      <c r="A1079" s="106">
        <v>1328</v>
      </c>
      <c r="B1079" s="106" t="s">
        <v>1768</v>
      </c>
      <c r="C1079" s="106" t="s">
        <v>268</v>
      </c>
      <c r="D1079" s="106"/>
      <c r="E1079" s="106" t="s">
        <v>540</v>
      </c>
      <c r="F1079" s="106"/>
      <c r="G1079" s="106"/>
      <c r="H1079" s="106" t="s">
        <v>465</v>
      </c>
      <c r="I1079" s="106" t="s">
        <v>3324</v>
      </c>
      <c r="J1079" s="106" t="s">
        <v>3816</v>
      </c>
      <c r="K1079" s="106"/>
      <c r="L1079" s="106"/>
      <c r="M1079" s="106">
        <v>22000</v>
      </c>
      <c r="N1079" s="106" t="s">
        <v>173</v>
      </c>
      <c r="O1079" s="106">
        <v>1125.4390000000001</v>
      </c>
      <c r="P1079" s="107">
        <v>968</v>
      </c>
      <c r="Q1079" s="107">
        <v>1089424.95</v>
      </c>
      <c r="R1079" s="106">
        <v>0</v>
      </c>
      <c r="S1079" s="107">
        <v>0</v>
      </c>
      <c r="T1079" s="107">
        <v>0</v>
      </c>
      <c r="U1079" s="106" t="s">
        <v>739</v>
      </c>
      <c r="V1079" s="106" t="s">
        <v>7</v>
      </c>
      <c r="W1079" s="106" t="s">
        <v>61</v>
      </c>
      <c r="X1079" s="108">
        <v>2178</v>
      </c>
      <c r="Y1079" s="108">
        <v>2451206.142</v>
      </c>
      <c r="Z1079" s="108">
        <v>1361781.19</v>
      </c>
      <c r="AA1079" s="109"/>
      <c r="AB1079" s="109">
        <v>2139</v>
      </c>
      <c r="AC1079" s="109"/>
      <c r="AD1079" s="109"/>
      <c r="AE1079" s="110" t="s">
        <v>507</v>
      </c>
      <c r="AF1079" s="109"/>
      <c r="AG1079" s="138">
        <v>36021</v>
      </c>
      <c r="AH1079" s="138">
        <v>38162</v>
      </c>
      <c r="AI1079" s="138">
        <v>38264</v>
      </c>
      <c r="AJ1079" s="109">
        <v>5392988</v>
      </c>
      <c r="AK1079" s="109"/>
      <c r="AL1079" s="109"/>
      <c r="AM1079" s="109"/>
      <c r="AN1079" s="109"/>
      <c r="AO1079" s="109"/>
      <c r="AP1079" s="109"/>
      <c r="AQ1079" s="109"/>
      <c r="AR1079" s="109"/>
      <c r="AS1079" s="109"/>
      <c r="AT1079" s="109"/>
      <c r="AU1079" s="109"/>
      <c r="AV1079" s="109"/>
      <c r="AW1079" s="109"/>
      <c r="AX1079" s="109"/>
      <c r="AY1079" s="109"/>
    </row>
    <row r="1080" spans="1:51" ht="25.5" x14ac:dyDescent="0.25">
      <c r="A1080" s="106">
        <v>1329</v>
      </c>
      <c r="B1080" s="106" t="s">
        <v>1769</v>
      </c>
      <c r="C1080" s="106" t="s">
        <v>268</v>
      </c>
      <c r="D1080" s="106"/>
      <c r="E1080" s="106" t="s">
        <v>540</v>
      </c>
      <c r="F1080" s="106"/>
      <c r="G1080" s="106"/>
      <c r="H1080" s="106" t="s">
        <v>465</v>
      </c>
      <c r="I1080" s="106" t="s">
        <v>3324</v>
      </c>
      <c r="J1080" s="106" t="s">
        <v>3817</v>
      </c>
      <c r="K1080" s="106">
        <v>7091</v>
      </c>
      <c r="L1080" s="106"/>
      <c r="M1080" s="106">
        <v>22000</v>
      </c>
      <c r="N1080" s="106" t="s">
        <v>173</v>
      </c>
      <c r="O1080" s="106">
        <v>287.12400000000002</v>
      </c>
      <c r="P1080" s="107">
        <v>968</v>
      </c>
      <c r="Q1080" s="107">
        <v>277936.03000000003</v>
      </c>
      <c r="R1080" s="106">
        <v>0</v>
      </c>
      <c r="S1080" s="107">
        <v>0</v>
      </c>
      <c r="T1080" s="107">
        <v>0</v>
      </c>
      <c r="U1080" s="106" t="s">
        <v>749</v>
      </c>
      <c r="V1080" s="106" t="s">
        <v>7</v>
      </c>
      <c r="W1080" s="106" t="s">
        <v>64</v>
      </c>
      <c r="X1080" s="108"/>
      <c r="Y1080" s="108">
        <v>0</v>
      </c>
      <c r="Z1080" s="108">
        <v>-277936.03200000001</v>
      </c>
      <c r="AA1080" s="109" t="s">
        <v>4503</v>
      </c>
      <c r="AB1080" s="109">
        <v>2037</v>
      </c>
      <c r="AC1080" s="109"/>
      <c r="AD1080" s="109"/>
      <c r="AE1080" s="110" t="s">
        <v>510</v>
      </c>
      <c r="AF1080" s="109"/>
      <c r="AG1080" s="138">
        <v>36021</v>
      </c>
      <c r="AH1080" s="138">
        <v>38162</v>
      </c>
      <c r="AI1080" s="138">
        <v>38264</v>
      </c>
      <c r="AJ1080" s="109">
        <v>5392988</v>
      </c>
      <c r="AK1080" s="109"/>
      <c r="AL1080" s="109"/>
      <c r="AM1080" s="109"/>
      <c r="AN1080" s="109"/>
      <c r="AO1080" s="109"/>
      <c r="AP1080" s="109"/>
      <c r="AQ1080" s="109"/>
      <c r="AR1080" s="109"/>
      <c r="AS1080" s="109"/>
      <c r="AT1080" s="109"/>
      <c r="AU1080" s="109"/>
      <c r="AV1080" s="109"/>
      <c r="AW1080" s="109"/>
      <c r="AX1080" s="109"/>
      <c r="AY1080" s="109"/>
    </row>
    <row r="1081" spans="1:51" ht="25.5" x14ac:dyDescent="0.25">
      <c r="A1081" s="106">
        <v>1330</v>
      </c>
      <c r="B1081" s="106" t="s">
        <v>1770</v>
      </c>
      <c r="C1081" s="106" t="s">
        <v>268</v>
      </c>
      <c r="D1081" s="106"/>
      <c r="E1081" s="106" t="s">
        <v>540</v>
      </c>
      <c r="F1081" s="106"/>
      <c r="G1081" s="106"/>
      <c r="H1081" s="106" t="s">
        <v>465</v>
      </c>
      <c r="I1081" s="106" t="s">
        <v>3323</v>
      </c>
      <c r="J1081" s="106" t="s">
        <v>3818</v>
      </c>
      <c r="K1081" s="106"/>
      <c r="L1081" s="106"/>
      <c r="M1081" s="106">
        <v>22000</v>
      </c>
      <c r="N1081" s="106" t="s">
        <v>173</v>
      </c>
      <c r="O1081" s="106">
        <v>200</v>
      </c>
      <c r="P1081" s="107">
        <v>968</v>
      </c>
      <c r="Q1081" s="107">
        <v>193600</v>
      </c>
      <c r="R1081" s="106">
        <v>0</v>
      </c>
      <c r="S1081" s="107">
        <v>0</v>
      </c>
      <c r="T1081" s="107">
        <v>0</v>
      </c>
      <c r="U1081" s="106" t="s">
        <v>749</v>
      </c>
      <c r="V1081" s="106" t="s">
        <v>7</v>
      </c>
      <c r="W1081" s="106" t="s">
        <v>64</v>
      </c>
      <c r="X1081" s="108"/>
      <c r="Y1081" s="108">
        <v>0</v>
      </c>
      <c r="Z1081" s="108">
        <v>-193600</v>
      </c>
      <c r="AA1081" s="109" t="s">
        <v>4503</v>
      </c>
      <c r="AB1081" s="109">
        <v>2037</v>
      </c>
      <c r="AC1081" s="109"/>
      <c r="AD1081" s="109"/>
      <c r="AE1081" s="110" t="s">
        <v>510</v>
      </c>
      <c r="AF1081" s="109"/>
      <c r="AG1081" s="138">
        <v>36021</v>
      </c>
      <c r="AH1081" s="138">
        <v>38162</v>
      </c>
      <c r="AI1081" s="138">
        <v>38264</v>
      </c>
      <c r="AJ1081" s="109">
        <v>5392988</v>
      </c>
      <c r="AK1081" s="109"/>
      <c r="AL1081" s="109"/>
      <c r="AM1081" s="109"/>
      <c r="AN1081" s="109"/>
      <c r="AO1081" s="109"/>
      <c r="AP1081" s="109"/>
      <c r="AQ1081" s="109"/>
      <c r="AR1081" s="109"/>
      <c r="AS1081" s="109"/>
      <c r="AT1081" s="109"/>
      <c r="AU1081" s="109"/>
      <c r="AV1081" s="109"/>
      <c r="AW1081" s="109"/>
      <c r="AX1081" s="109"/>
      <c r="AY1081" s="109"/>
    </row>
    <row r="1082" spans="1:51" ht="25.5" x14ac:dyDescent="0.25">
      <c r="A1082" s="106">
        <v>1331</v>
      </c>
      <c r="B1082" s="106" t="s">
        <v>1771</v>
      </c>
      <c r="C1082" s="106" t="s">
        <v>268</v>
      </c>
      <c r="D1082" s="106"/>
      <c r="E1082" s="106" t="s">
        <v>540</v>
      </c>
      <c r="F1082" s="106"/>
      <c r="G1082" s="106"/>
      <c r="H1082" s="106" t="s">
        <v>465</v>
      </c>
      <c r="I1082" s="106" t="s">
        <v>3323</v>
      </c>
      <c r="J1082" s="106" t="s">
        <v>3818</v>
      </c>
      <c r="K1082" s="106">
        <v>7504</v>
      </c>
      <c r="L1082" s="106"/>
      <c r="M1082" s="106">
        <v>22000</v>
      </c>
      <c r="N1082" s="106" t="s">
        <v>173</v>
      </c>
      <c r="O1082" s="106">
        <v>165</v>
      </c>
      <c r="P1082" s="107">
        <v>968</v>
      </c>
      <c r="Q1082" s="107">
        <v>159720</v>
      </c>
      <c r="R1082" s="106">
        <v>0</v>
      </c>
      <c r="S1082" s="107">
        <v>0</v>
      </c>
      <c r="T1082" s="107">
        <v>0</v>
      </c>
      <c r="U1082" s="106" t="s">
        <v>749</v>
      </c>
      <c r="V1082" s="106" t="s">
        <v>7</v>
      </c>
      <c r="W1082" s="106" t="s">
        <v>64</v>
      </c>
      <c r="X1082" s="108"/>
      <c r="Y1082" s="108">
        <v>0</v>
      </c>
      <c r="Z1082" s="108">
        <v>-159720</v>
      </c>
      <c r="AA1082" s="109" t="s">
        <v>4448</v>
      </c>
      <c r="AB1082" s="109">
        <v>2037</v>
      </c>
      <c r="AC1082" s="109"/>
      <c r="AD1082" s="109"/>
      <c r="AE1082" s="110" t="s">
        <v>510</v>
      </c>
      <c r="AF1082" s="109"/>
      <c r="AG1082" s="138">
        <v>36021</v>
      </c>
      <c r="AH1082" s="138">
        <v>38162</v>
      </c>
      <c r="AI1082" s="138">
        <v>38264</v>
      </c>
      <c r="AJ1082" s="109">
        <v>5392988</v>
      </c>
      <c r="AK1082" s="109"/>
      <c r="AL1082" s="109"/>
      <c r="AM1082" s="109"/>
      <c r="AN1082" s="109"/>
      <c r="AO1082" s="109"/>
      <c r="AP1082" s="109"/>
      <c r="AQ1082" s="109"/>
      <c r="AR1082" s="109"/>
      <c r="AS1082" s="109"/>
      <c r="AT1082" s="109"/>
      <c r="AU1082" s="109"/>
      <c r="AV1082" s="109"/>
      <c r="AW1082" s="109"/>
      <c r="AX1082" s="109"/>
      <c r="AY1082" s="109"/>
    </row>
    <row r="1083" spans="1:51" ht="25.5" x14ac:dyDescent="0.25">
      <c r="A1083" s="106">
        <v>1332</v>
      </c>
      <c r="B1083" s="106" t="s">
        <v>1772</v>
      </c>
      <c r="C1083" s="106" t="s">
        <v>268</v>
      </c>
      <c r="D1083" s="106"/>
      <c r="E1083" s="106" t="s">
        <v>540</v>
      </c>
      <c r="F1083" s="106"/>
      <c r="G1083" s="106"/>
      <c r="H1083" s="106" t="s">
        <v>465</v>
      </c>
      <c r="I1083" s="106" t="s">
        <v>3328</v>
      </c>
      <c r="J1083" s="106" t="s">
        <v>3526</v>
      </c>
      <c r="K1083" s="106">
        <v>6902</v>
      </c>
      <c r="L1083" s="106"/>
      <c r="M1083" s="106">
        <v>22000</v>
      </c>
      <c r="N1083" s="106" t="s">
        <v>173</v>
      </c>
      <c r="O1083" s="106">
        <v>2830.0349999999999</v>
      </c>
      <c r="P1083" s="107">
        <v>968</v>
      </c>
      <c r="Q1083" s="107">
        <v>2739473.88</v>
      </c>
      <c r="R1083" s="106">
        <v>0</v>
      </c>
      <c r="S1083" s="107">
        <v>0</v>
      </c>
      <c r="T1083" s="107">
        <v>0</v>
      </c>
      <c r="U1083" s="106" t="s">
        <v>797</v>
      </c>
      <c r="V1083" s="106" t="s">
        <v>7</v>
      </c>
      <c r="W1083" s="106" t="s">
        <v>67</v>
      </c>
      <c r="X1083" s="108">
        <v>2178</v>
      </c>
      <c r="Y1083" s="108">
        <v>6163816.2299999995</v>
      </c>
      <c r="Z1083" s="108">
        <v>3424342.3499999996</v>
      </c>
      <c r="AA1083" s="109"/>
      <c r="AB1083" s="109">
        <v>2139</v>
      </c>
      <c r="AC1083" s="109"/>
      <c r="AD1083" s="109"/>
      <c r="AE1083" s="110" t="s">
        <v>516</v>
      </c>
      <c r="AF1083" s="109"/>
      <c r="AG1083" s="138">
        <v>36021</v>
      </c>
      <c r="AH1083" s="138">
        <v>38162</v>
      </c>
      <c r="AI1083" s="138">
        <v>38264</v>
      </c>
      <c r="AJ1083" s="109">
        <v>5392988</v>
      </c>
      <c r="AK1083" s="109"/>
      <c r="AL1083" s="109"/>
      <c r="AM1083" s="109"/>
      <c r="AN1083" s="109"/>
      <c r="AO1083" s="109"/>
      <c r="AP1083" s="109"/>
      <c r="AQ1083" s="109"/>
      <c r="AR1083" s="109"/>
      <c r="AS1083" s="109"/>
      <c r="AT1083" s="109"/>
      <c r="AU1083" s="109"/>
      <c r="AV1083" s="109"/>
      <c r="AW1083" s="109"/>
      <c r="AX1083" s="109"/>
      <c r="AY1083" s="109"/>
    </row>
    <row r="1084" spans="1:51" ht="25.5" x14ac:dyDescent="0.25">
      <c r="A1084" s="106">
        <v>1333</v>
      </c>
      <c r="B1084" s="106" t="s">
        <v>1773</v>
      </c>
      <c r="C1084" s="106" t="s">
        <v>268</v>
      </c>
      <c r="D1084" s="106"/>
      <c r="E1084" s="106" t="s">
        <v>540</v>
      </c>
      <c r="F1084" s="106"/>
      <c r="G1084" s="106"/>
      <c r="H1084" s="106" t="s">
        <v>465</v>
      </c>
      <c r="I1084" s="106" t="s">
        <v>3323</v>
      </c>
      <c r="J1084" s="106" t="s">
        <v>3819</v>
      </c>
      <c r="K1084" s="106">
        <v>7410</v>
      </c>
      <c r="L1084" s="106"/>
      <c r="M1084" s="106">
        <v>22000</v>
      </c>
      <c r="N1084" s="106" t="s">
        <v>173</v>
      </c>
      <c r="O1084" s="106">
        <v>4110.6440000000002</v>
      </c>
      <c r="P1084" s="107">
        <v>968</v>
      </c>
      <c r="Q1084" s="107">
        <v>3979103.39</v>
      </c>
      <c r="R1084" s="106">
        <v>0</v>
      </c>
      <c r="S1084" s="107">
        <v>0</v>
      </c>
      <c r="T1084" s="107">
        <v>0</v>
      </c>
      <c r="U1084" s="106" t="s">
        <v>797</v>
      </c>
      <c r="V1084" s="106" t="s">
        <v>7</v>
      </c>
      <c r="W1084" s="106" t="s">
        <v>67</v>
      </c>
      <c r="X1084" s="108">
        <v>2178</v>
      </c>
      <c r="Y1084" s="108">
        <v>8952982.6320000011</v>
      </c>
      <c r="Z1084" s="108">
        <v>4973879.2400000012</v>
      </c>
      <c r="AA1084" s="109"/>
      <c r="AB1084" s="109">
        <v>2139</v>
      </c>
      <c r="AC1084" s="109"/>
      <c r="AD1084" s="109"/>
      <c r="AE1084" s="110" t="s">
        <v>516</v>
      </c>
      <c r="AF1084" s="109"/>
      <c r="AG1084" s="138">
        <v>36021</v>
      </c>
      <c r="AH1084" s="138">
        <v>38162</v>
      </c>
      <c r="AI1084" s="138">
        <v>38264</v>
      </c>
      <c r="AJ1084" s="109">
        <v>5392988</v>
      </c>
      <c r="AK1084" s="109"/>
      <c r="AL1084" s="109"/>
      <c r="AM1084" s="109"/>
      <c r="AN1084" s="109"/>
      <c r="AO1084" s="109"/>
      <c r="AP1084" s="109"/>
      <c r="AQ1084" s="109"/>
      <c r="AR1084" s="109"/>
      <c r="AS1084" s="109"/>
      <c r="AT1084" s="109"/>
      <c r="AU1084" s="109"/>
      <c r="AV1084" s="109"/>
      <c r="AW1084" s="109"/>
      <c r="AX1084" s="109"/>
      <c r="AY1084" s="109"/>
    </row>
    <row r="1085" spans="1:51" ht="25.5" x14ac:dyDescent="0.25">
      <c r="A1085" s="106">
        <v>1334</v>
      </c>
      <c r="B1085" s="106" t="s">
        <v>1774</v>
      </c>
      <c r="C1085" s="106" t="s">
        <v>268</v>
      </c>
      <c r="D1085" s="106"/>
      <c r="E1085" s="106" t="s">
        <v>540</v>
      </c>
      <c r="F1085" s="106"/>
      <c r="G1085" s="106"/>
      <c r="H1085" s="106" t="s">
        <v>465</v>
      </c>
      <c r="I1085" s="106" t="s">
        <v>3324</v>
      </c>
      <c r="J1085" s="106" t="s">
        <v>3817</v>
      </c>
      <c r="K1085" s="106">
        <v>6803</v>
      </c>
      <c r="L1085" s="106"/>
      <c r="M1085" s="106">
        <v>22000</v>
      </c>
      <c r="N1085" s="106" t="s">
        <v>173</v>
      </c>
      <c r="O1085" s="106">
        <v>16029.339</v>
      </c>
      <c r="P1085" s="107">
        <v>968</v>
      </c>
      <c r="Q1085" s="107">
        <v>15516400.15</v>
      </c>
      <c r="R1085" s="106">
        <v>0</v>
      </c>
      <c r="S1085" s="107">
        <v>0</v>
      </c>
      <c r="T1085" s="107">
        <v>0</v>
      </c>
      <c r="U1085" s="106" t="s">
        <v>797</v>
      </c>
      <c r="V1085" s="106" t="s">
        <v>7</v>
      </c>
      <c r="W1085" s="106" t="s">
        <v>67</v>
      </c>
      <c r="X1085" s="108">
        <v>2178</v>
      </c>
      <c r="Y1085" s="108">
        <v>34911900.342</v>
      </c>
      <c r="Z1085" s="108">
        <v>19395500.189999998</v>
      </c>
      <c r="AA1085" s="109"/>
      <c r="AB1085" s="109">
        <v>2139</v>
      </c>
      <c r="AC1085" s="109"/>
      <c r="AD1085" s="109"/>
      <c r="AE1085" s="110" t="s">
        <v>516</v>
      </c>
      <c r="AF1085" s="109"/>
      <c r="AG1085" s="138">
        <v>36021</v>
      </c>
      <c r="AH1085" s="138">
        <v>38162</v>
      </c>
      <c r="AI1085" s="138">
        <v>38264</v>
      </c>
      <c r="AJ1085" s="109">
        <v>5392988</v>
      </c>
      <c r="AK1085" s="109"/>
      <c r="AL1085" s="109"/>
      <c r="AM1085" s="109"/>
      <c r="AN1085" s="109"/>
      <c r="AO1085" s="109"/>
      <c r="AP1085" s="109"/>
      <c r="AQ1085" s="109"/>
      <c r="AR1085" s="109"/>
      <c r="AS1085" s="109"/>
      <c r="AT1085" s="109"/>
      <c r="AU1085" s="109"/>
      <c r="AV1085" s="109"/>
      <c r="AW1085" s="109"/>
      <c r="AX1085" s="109"/>
      <c r="AY1085" s="109"/>
    </row>
    <row r="1086" spans="1:51" ht="25.5" x14ac:dyDescent="0.25">
      <c r="A1086" s="106">
        <v>1335</v>
      </c>
      <c r="B1086" s="106" t="s">
        <v>1775</v>
      </c>
      <c r="C1086" s="106" t="s">
        <v>268</v>
      </c>
      <c r="D1086" s="106"/>
      <c r="E1086" s="106" t="s">
        <v>540</v>
      </c>
      <c r="F1086" s="106"/>
      <c r="G1086" s="106"/>
      <c r="H1086" s="106" t="s">
        <v>465</v>
      </c>
      <c r="I1086" s="106" t="s">
        <v>3324</v>
      </c>
      <c r="J1086" s="106" t="s">
        <v>3820</v>
      </c>
      <c r="K1086" s="106">
        <v>7501</v>
      </c>
      <c r="L1086" s="106"/>
      <c r="M1086" s="106">
        <v>22000</v>
      </c>
      <c r="N1086" s="106" t="s">
        <v>173</v>
      </c>
      <c r="O1086" s="106">
        <v>777.91300000000001</v>
      </c>
      <c r="P1086" s="107">
        <v>968</v>
      </c>
      <c r="Q1086" s="107">
        <v>753019.78</v>
      </c>
      <c r="R1086" s="106">
        <v>0</v>
      </c>
      <c r="S1086" s="107">
        <v>0</v>
      </c>
      <c r="T1086" s="107">
        <v>0</v>
      </c>
      <c r="U1086" s="106" t="s">
        <v>797</v>
      </c>
      <c r="V1086" s="106" t="s">
        <v>7</v>
      </c>
      <c r="W1086" s="106" t="s">
        <v>67</v>
      </c>
      <c r="X1086" s="108">
        <v>2178</v>
      </c>
      <c r="Y1086" s="108">
        <v>1694294.514</v>
      </c>
      <c r="Z1086" s="108">
        <v>941274.73</v>
      </c>
      <c r="AA1086" s="109"/>
      <c r="AB1086" s="109">
        <v>2139</v>
      </c>
      <c r="AC1086" s="109"/>
      <c r="AD1086" s="109"/>
      <c r="AE1086" s="110" t="s">
        <v>516</v>
      </c>
      <c r="AF1086" s="109"/>
      <c r="AG1086" s="138">
        <v>36021</v>
      </c>
      <c r="AH1086" s="138">
        <v>38162</v>
      </c>
      <c r="AI1086" s="138">
        <v>38264</v>
      </c>
      <c r="AJ1086" s="109">
        <v>5392988</v>
      </c>
      <c r="AK1086" s="109"/>
      <c r="AL1086" s="109"/>
      <c r="AM1086" s="109"/>
      <c r="AN1086" s="109"/>
      <c r="AO1086" s="109"/>
      <c r="AP1086" s="109"/>
      <c r="AQ1086" s="109"/>
      <c r="AR1086" s="109"/>
      <c r="AS1086" s="109"/>
      <c r="AT1086" s="109"/>
      <c r="AU1086" s="109"/>
      <c r="AV1086" s="109"/>
      <c r="AW1086" s="109"/>
      <c r="AX1086" s="109"/>
      <c r="AY1086" s="109"/>
    </row>
    <row r="1087" spans="1:51" ht="38.25" x14ac:dyDescent="0.25">
      <c r="A1087" s="106">
        <v>1336</v>
      </c>
      <c r="B1087" s="106" t="s">
        <v>1055</v>
      </c>
      <c r="C1087" s="106" t="s">
        <v>268</v>
      </c>
      <c r="D1087" s="106"/>
      <c r="E1087" s="106" t="s">
        <v>540</v>
      </c>
      <c r="F1087" s="106"/>
      <c r="G1087" s="106"/>
      <c r="H1087" s="106" t="s">
        <v>465</v>
      </c>
      <c r="I1087" s="106"/>
      <c r="J1087" s="106"/>
      <c r="K1087" s="106"/>
      <c r="L1087" s="106"/>
      <c r="M1087" s="106">
        <v>22000</v>
      </c>
      <c r="N1087" s="106" t="s">
        <v>173</v>
      </c>
      <c r="O1087" s="106">
        <v>34796.851999999999</v>
      </c>
      <c r="P1087" s="107">
        <v>968</v>
      </c>
      <c r="Q1087" s="107">
        <v>33683352.740000002</v>
      </c>
      <c r="R1087" s="106">
        <v>0</v>
      </c>
      <c r="S1087" s="107">
        <v>0</v>
      </c>
      <c r="T1087" s="107">
        <v>0</v>
      </c>
      <c r="U1087" s="106" t="s">
        <v>743</v>
      </c>
      <c r="V1087" s="106" t="s">
        <v>7</v>
      </c>
      <c r="W1087" s="106" t="s">
        <v>63</v>
      </c>
      <c r="X1087" s="108"/>
      <c r="Y1087" s="108">
        <v>0</v>
      </c>
      <c r="Z1087" s="108"/>
      <c r="AA1087" s="109" t="s">
        <v>4435</v>
      </c>
      <c r="AB1087" s="109">
        <v>2139</v>
      </c>
      <c r="AC1087" s="109"/>
      <c r="AD1087" s="109" t="s">
        <v>4714</v>
      </c>
      <c r="AE1087" s="110" t="s">
        <v>4436</v>
      </c>
      <c r="AF1087" s="109"/>
      <c r="AG1087" s="138">
        <v>36021</v>
      </c>
      <c r="AH1087" s="138">
        <v>38162</v>
      </c>
      <c r="AI1087" s="138">
        <v>38264</v>
      </c>
      <c r="AJ1087" s="109">
        <v>5392988</v>
      </c>
      <c r="AK1087" s="109"/>
      <c r="AL1087" s="109"/>
      <c r="AM1087" s="109"/>
      <c r="AN1087" s="109"/>
      <c r="AO1087" s="109"/>
      <c r="AP1087" s="109"/>
      <c r="AQ1087" s="109"/>
      <c r="AR1087" s="109"/>
      <c r="AS1087" s="109"/>
      <c r="AT1087" s="109"/>
      <c r="AU1087" s="109"/>
      <c r="AV1087" s="109"/>
      <c r="AW1087" s="109"/>
      <c r="AX1087" s="109"/>
      <c r="AY1087" s="109"/>
    </row>
    <row r="1088" spans="1:51" x14ac:dyDescent="0.25">
      <c r="A1088" s="106">
        <v>1337</v>
      </c>
      <c r="B1088" s="106" t="s">
        <v>1776</v>
      </c>
      <c r="C1088" s="106" t="s">
        <v>296</v>
      </c>
      <c r="D1088" s="106"/>
      <c r="E1088" s="106" t="s">
        <v>540</v>
      </c>
      <c r="F1088" s="106"/>
      <c r="G1088" s="106"/>
      <c r="H1088" s="106" t="s">
        <v>468</v>
      </c>
      <c r="I1088" s="106" t="s">
        <v>3325</v>
      </c>
      <c r="J1088" s="106" t="s">
        <v>3821</v>
      </c>
      <c r="K1088" s="106">
        <v>1448</v>
      </c>
      <c r="L1088" s="106"/>
      <c r="M1088" s="106">
        <v>22436</v>
      </c>
      <c r="N1088" s="106" t="s">
        <v>296</v>
      </c>
      <c r="O1088" s="106">
        <v>351.35399999999998</v>
      </c>
      <c r="P1088" s="107">
        <v>972.4</v>
      </c>
      <c r="Q1088" s="107">
        <v>341656.63</v>
      </c>
      <c r="R1088" s="106">
        <v>0</v>
      </c>
      <c r="S1088" s="107">
        <v>0</v>
      </c>
      <c r="T1088" s="107">
        <v>0</v>
      </c>
      <c r="U1088" s="106" t="s">
        <v>743</v>
      </c>
      <c r="V1088" s="106" t="s">
        <v>7</v>
      </c>
      <c r="W1088" s="106" t="s">
        <v>63</v>
      </c>
      <c r="X1088" s="108"/>
      <c r="Y1088" s="108">
        <v>0</v>
      </c>
      <c r="Z1088" s="108">
        <v>-341656.62959999999</v>
      </c>
      <c r="AA1088" s="109" t="s">
        <v>4503</v>
      </c>
      <c r="AB1088" s="109">
        <v>4057</v>
      </c>
      <c r="AC1088" s="109"/>
      <c r="AD1088" s="109"/>
      <c r="AE1088" s="110" t="s">
        <v>4436</v>
      </c>
      <c r="AF1088" s="109"/>
      <c r="AG1088" s="138" t="s">
        <v>4483</v>
      </c>
      <c r="AH1088" s="138">
        <v>38174</v>
      </c>
      <c r="AI1088" s="138">
        <v>38274</v>
      </c>
      <c r="AJ1088" s="109">
        <v>5410510</v>
      </c>
      <c r="AK1088" s="109"/>
      <c r="AL1088" s="109"/>
      <c r="AM1088" s="109"/>
      <c r="AN1088" s="109"/>
      <c r="AO1088" s="109"/>
      <c r="AP1088" s="109"/>
      <c r="AQ1088" s="109"/>
      <c r="AR1088" s="109"/>
      <c r="AS1088" s="109"/>
      <c r="AT1088" s="109"/>
      <c r="AU1088" s="109"/>
      <c r="AV1088" s="109"/>
      <c r="AW1088" s="109"/>
      <c r="AX1088" s="109"/>
      <c r="AY1088" s="109"/>
    </row>
    <row r="1089" spans="1:51" ht="25.5" x14ac:dyDescent="0.25">
      <c r="A1089" s="106">
        <v>1341</v>
      </c>
      <c r="B1089" s="106" t="s">
        <v>802</v>
      </c>
      <c r="C1089" s="106" t="s">
        <v>297</v>
      </c>
      <c r="D1089" s="106"/>
      <c r="E1089" s="106" t="s">
        <v>540</v>
      </c>
      <c r="F1089" s="106"/>
      <c r="G1089" s="106"/>
      <c r="H1089" s="106" t="s">
        <v>465</v>
      </c>
      <c r="I1089" s="106" t="s">
        <v>3323</v>
      </c>
      <c r="J1089" s="106" t="s">
        <v>3466</v>
      </c>
      <c r="K1089" s="106"/>
      <c r="L1089" s="106"/>
      <c r="M1089" s="106">
        <v>22626</v>
      </c>
      <c r="N1089" s="106" t="s">
        <v>3822</v>
      </c>
      <c r="O1089" s="106">
        <v>351.23</v>
      </c>
      <c r="P1089" s="107">
        <v>1250</v>
      </c>
      <c r="Q1089" s="107">
        <v>439037.5</v>
      </c>
      <c r="R1089" s="106">
        <v>0</v>
      </c>
      <c r="S1089" s="107">
        <v>0</v>
      </c>
      <c r="T1089" s="107">
        <v>0</v>
      </c>
      <c r="U1089" s="106" t="s">
        <v>743</v>
      </c>
      <c r="V1089" s="106" t="s">
        <v>7</v>
      </c>
      <c r="W1089" s="106" t="s">
        <v>63</v>
      </c>
      <c r="X1089" s="108"/>
      <c r="Y1089" s="108">
        <v>0</v>
      </c>
      <c r="Z1089" s="108"/>
      <c r="AA1089" s="109" t="s">
        <v>4625</v>
      </c>
      <c r="AB1089" s="109" t="s">
        <v>4475</v>
      </c>
      <c r="AC1089" s="109" t="s">
        <v>4475</v>
      </c>
      <c r="AD1089" s="109" t="s">
        <v>4475</v>
      </c>
      <c r="AE1089" s="110" t="s">
        <v>4436</v>
      </c>
      <c r="AF1089" s="109"/>
      <c r="AG1089" s="138"/>
      <c r="AH1089" s="138"/>
      <c r="AI1089" s="138"/>
      <c r="AJ1089" s="109">
        <v>5448194</v>
      </c>
      <c r="AK1089" s="109"/>
      <c r="AL1089" s="109"/>
      <c r="AM1089" s="109"/>
      <c r="AN1089" s="109"/>
      <c r="AO1089" s="109"/>
      <c r="AP1089" s="109"/>
      <c r="AQ1089" s="109"/>
      <c r="AR1089" s="109"/>
      <c r="AS1089" s="109"/>
      <c r="AT1089" s="109"/>
      <c r="AU1089" s="109"/>
      <c r="AV1089" s="109"/>
      <c r="AW1089" s="109"/>
      <c r="AX1089" s="109"/>
      <c r="AY1089" s="109"/>
    </row>
    <row r="1090" spans="1:51" ht="25.5" x14ac:dyDescent="0.25">
      <c r="A1090" s="106">
        <v>1342</v>
      </c>
      <c r="B1090" s="106" t="s">
        <v>802</v>
      </c>
      <c r="C1090" s="106" t="s">
        <v>297</v>
      </c>
      <c r="D1090" s="106"/>
      <c r="E1090" s="106" t="s">
        <v>540</v>
      </c>
      <c r="F1090" s="106"/>
      <c r="G1090" s="106"/>
      <c r="H1090" s="106" t="s">
        <v>465</v>
      </c>
      <c r="I1090" s="106" t="s">
        <v>3323</v>
      </c>
      <c r="J1090" s="106" t="s">
        <v>3466</v>
      </c>
      <c r="K1090" s="106"/>
      <c r="L1090" s="106"/>
      <c r="M1090" s="106">
        <v>22626</v>
      </c>
      <c r="N1090" s="106" t="s">
        <v>3822</v>
      </c>
      <c r="O1090" s="106">
        <v>503.04</v>
      </c>
      <c r="P1090" s="107">
        <v>1250</v>
      </c>
      <c r="Q1090" s="107">
        <v>628800</v>
      </c>
      <c r="R1090" s="106">
        <v>0</v>
      </c>
      <c r="S1090" s="107">
        <v>0</v>
      </c>
      <c r="T1090" s="107">
        <v>0</v>
      </c>
      <c r="U1090" s="106" t="s">
        <v>743</v>
      </c>
      <c r="V1090" s="106" t="s">
        <v>7</v>
      </c>
      <c r="W1090" s="106" t="s">
        <v>63</v>
      </c>
      <c r="X1090" s="108"/>
      <c r="Y1090" s="108">
        <v>0</v>
      </c>
      <c r="Z1090" s="108"/>
      <c r="AA1090" s="109" t="s">
        <v>4625</v>
      </c>
      <c r="AB1090" s="109" t="s">
        <v>4475</v>
      </c>
      <c r="AC1090" s="109" t="s">
        <v>4475</v>
      </c>
      <c r="AD1090" s="109" t="s">
        <v>4475</v>
      </c>
      <c r="AE1090" s="110" t="s">
        <v>4436</v>
      </c>
      <c r="AF1090" s="109"/>
      <c r="AG1090" s="138" t="s">
        <v>4483</v>
      </c>
      <c r="AH1090" s="138">
        <v>38421</v>
      </c>
      <c r="AI1090" s="138">
        <v>38642</v>
      </c>
      <c r="AJ1090" s="109">
        <v>5448194</v>
      </c>
      <c r="AK1090" s="109"/>
      <c r="AL1090" s="109"/>
      <c r="AM1090" s="109"/>
      <c r="AN1090" s="109"/>
      <c r="AO1090" s="109"/>
      <c r="AP1090" s="109"/>
      <c r="AQ1090" s="109"/>
      <c r="AR1090" s="109"/>
      <c r="AS1090" s="109"/>
      <c r="AT1090" s="109"/>
      <c r="AU1090" s="109"/>
      <c r="AV1090" s="109"/>
      <c r="AW1090" s="109"/>
      <c r="AX1090" s="109"/>
      <c r="AY1090" s="109"/>
    </row>
    <row r="1091" spans="1:51" ht="25.5" x14ac:dyDescent="0.25">
      <c r="A1091" s="106">
        <v>1343</v>
      </c>
      <c r="B1091" s="106" t="s">
        <v>802</v>
      </c>
      <c r="C1091" s="106" t="s">
        <v>297</v>
      </c>
      <c r="D1091" s="106"/>
      <c r="E1091" s="106" t="s">
        <v>540</v>
      </c>
      <c r="F1091" s="106"/>
      <c r="G1091" s="106"/>
      <c r="H1091" s="106" t="s">
        <v>465</v>
      </c>
      <c r="I1091" s="106" t="s">
        <v>3323</v>
      </c>
      <c r="J1091" s="106" t="s">
        <v>3466</v>
      </c>
      <c r="K1091" s="106"/>
      <c r="L1091" s="106"/>
      <c r="M1091" s="106">
        <v>22626</v>
      </c>
      <c r="N1091" s="106" t="s">
        <v>3822</v>
      </c>
      <c r="O1091" s="106">
        <v>761.52</v>
      </c>
      <c r="P1091" s="107">
        <v>1250</v>
      </c>
      <c r="Q1091" s="107">
        <v>951900</v>
      </c>
      <c r="R1091" s="106">
        <v>0</v>
      </c>
      <c r="S1091" s="107">
        <v>0</v>
      </c>
      <c r="T1091" s="107">
        <v>0</v>
      </c>
      <c r="U1091" s="106" t="s">
        <v>743</v>
      </c>
      <c r="V1091" s="106" t="s">
        <v>7</v>
      </c>
      <c r="W1091" s="106" t="s">
        <v>63</v>
      </c>
      <c r="X1091" s="108"/>
      <c r="Y1091" s="108">
        <v>0</v>
      </c>
      <c r="Z1091" s="108"/>
      <c r="AA1091" s="109" t="s">
        <v>4625</v>
      </c>
      <c r="AB1091" s="109" t="s">
        <v>4475</v>
      </c>
      <c r="AC1091" s="109" t="s">
        <v>4475</v>
      </c>
      <c r="AD1091" s="109" t="s">
        <v>4475</v>
      </c>
      <c r="AE1091" s="110" t="s">
        <v>4436</v>
      </c>
      <c r="AF1091" s="109"/>
      <c r="AG1091" s="138" t="s">
        <v>4483</v>
      </c>
      <c r="AH1091" s="138">
        <v>38421</v>
      </c>
      <c r="AI1091" s="138">
        <v>38642</v>
      </c>
      <c r="AJ1091" s="109">
        <v>5448194</v>
      </c>
      <c r="AK1091" s="109"/>
      <c r="AL1091" s="109"/>
      <c r="AM1091" s="109"/>
      <c r="AN1091" s="109"/>
      <c r="AO1091" s="109"/>
      <c r="AP1091" s="109"/>
      <c r="AQ1091" s="109"/>
      <c r="AR1091" s="109"/>
      <c r="AS1091" s="109"/>
      <c r="AT1091" s="109"/>
      <c r="AU1091" s="109"/>
      <c r="AV1091" s="109"/>
      <c r="AW1091" s="109"/>
      <c r="AX1091" s="109"/>
      <c r="AY1091" s="109"/>
    </row>
    <row r="1092" spans="1:51" x14ac:dyDescent="0.25">
      <c r="A1092" s="106">
        <v>1344</v>
      </c>
      <c r="B1092" s="106" t="s">
        <v>1777</v>
      </c>
      <c r="C1092" s="106" t="s">
        <v>298</v>
      </c>
      <c r="D1092" s="106"/>
      <c r="E1092" s="106" t="s">
        <v>540</v>
      </c>
      <c r="F1092" s="106"/>
      <c r="G1092" s="106"/>
      <c r="H1092" s="106" t="s">
        <v>468</v>
      </c>
      <c r="I1092" s="106" t="s">
        <v>3323</v>
      </c>
      <c r="J1092" s="106" t="s">
        <v>3823</v>
      </c>
      <c r="K1092" s="106">
        <v>11</v>
      </c>
      <c r="L1092" s="106"/>
      <c r="M1092" s="106">
        <v>22406</v>
      </c>
      <c r="N1092" s="106" t="s">
        <v>298</v>
      </c>
      <c r="O1092" s="106">
        <v>935.81</v>
      </c>
      <c r="P1092" s="107">
        <v>1296.9000000000001</v>
      </c>
      <c r="Q1092" s="107">
        <v>1213651.99</v>
      </c>
      <c r="R1092" s="106">
        <v>0</v>
      </c>
      <c r="S1092" s="107">
        <v>0</v>
      </c>
      <c r="T1092" s="107">
        <v>0</v>
      </c>
      <c r="U1092" s="106" t="s">
        <v>881</v>
      </c>
      <c r="V1092" s="106" t="s">
        <v>7</v>
      </c>
      <c r="W1092" s="106" t="s">
        <v>73</v>
      </c>
      <c r="X1092" s="108">
        <v>2317</v>
      </c>
      <c r="Y1092" s="108">
        <v>2168271.77</v>
      </c>
      <c r="Z1092" s="108">
        <v>954619.78099999996</v>
      </c>
      <c r="AA1092" s="109"/>
      <c r="AB1092" s="109">
        <v>4008</v>
      </c>
      <c r="AC1092" s="109"/>
      <c r="AD1092" s="109"/>
      <c r="AE1092" s="110" t="s">
        <v>732</v>
      </c>
      <c r="AF1092" s="109"/>
      <c r="AG1092" s="138" t="s">
        <v>4483</v>
      </c>
      <c r="AH1092" s="138">
        <v>38504</v>
      </c>
      <c r="AI1092" s="138">
        <v>38765</v>
      </c>
      <c r="AJ1092" s="109">
        <v>5460601</v>
      </c>
      <c r="AK1092" s="109"/>
      <c r="AL1092" s="109"/>
      <c r="AM1092" s="109"/>
      <c r="AN1092" s="109"/>
      <c r="AO1092" s="109"/>
      <c r="AP1092" s="109"/>
      <c r="AQ1092" s="109"/>
      <c r="AR1092" s="109"/>
      <c r="AS1092" s="109"/>
      <c r="AT1092" s="109"/>
      <c r="AU1092" s="109"/>
      <c r="AV1092" s="109"/>
      <c r="AW1092" s="109"/>
      <c r="AX1092" s="109"/>
      <c r="AY1092" s="109"/>
    </row>
    <row r="1093" spans="1:51" x14ac:dyDescent="0.25">
      <c r="A1093" s="106">
        <v>1345</v>
      </c>
      <c r="B1093" s="106" t="s">
        <v>1778</v>
      </c>
      <c r="C1093" s="106" t="s">
        <v>298</v>
      </c>
      <c r="D1093" s="106"/>
      <c r="E1093" s="106" t="s">
        <v>540</v>
      </c>
      <c r="F1093" s="106"/>
      <c r="G1093" s="106"/>
      <c r="H1093" s="106" t="s">
        <v>468</v>
      </c>
      <c r="I1093" s="106" t="s">
        <v>3331</v>
      </c>
      <c r="J1093" s="106" t="s">
        <v>3451</v>
      </c>
      <c r="K1093" s="106">
        <v>11480</v>
      </c>
      <c r="L1093" s="106"/>
      <c r="M1093" s="106">
        <v>22406</v>
      </c>
      <c r="N1093" s="106" t="s">
        <v>298</v>
      </c>
      <c r="O1093" s="106">
        <v>312.5</v>
      </c>
      <c r="P1093" s="107">
        <v>1296.9000000000001</v>
      </c>
      <c r="Q1093" s="107">
        <v>405281.25</v>
      </c>
      <c r="R1093" s="106">
        <v>0</v>
      </c>
      <c r="S1093" s="107">
        <v>0</v>
      </c>
      <c r="T1093" s="107">
        <v>0</v>
      </c>
      <c r="U1093" s="106" t="s">
        <v>881</v>
      </c>
      <c r="V1093" s="106" t="s">
        <v>7</v>
      </c>
      <c r="W1093" s="106" t="s">
        <v>73</v>
      </c>
      <c r="X1093" s="108">
        <v>2317</v>
      </c>
      <c r="Y1093" s="108">
        <v>724062.5</v>
      </c>
      <c r="Z1093" s="108">
        <v>318781.25</v>
      </c>
      <c r="AA1093" s="109"/>
      <c r="AB1093" s="109">
        <v>4008</v>
      </c>
      <c r="AC1093" s="109"/>
      <c r="AD1093" s="109"/>
      <c r="AE1093" s="110" t="s">
        <v>732</v>
      </c>
      <c r="AF1093" s="109"/>
      <c r="AG1093" s="138" t="s">
        <v>4483</v>
      </c>
      <c r="AH1093" s="138">
        <v>38504</v>
      </c>
      <c r="AI1093" s="138">
        <v>38765</v>
      </c>
      <c r="AJ1093" s="109">
        <v>5460601</v>
      </c>
      <c r="AK1093" s="109"/>
      <c r="AL1093" s="109"/>
      <c r="AM1093" s="109"/>
      <c r="AN1093" s="109"/>
      <c r="AO1093" s="109"/>
      <c r="AP1093" s="109"/>
      <c r="AQ1093" s="109"/>
      <c r="AR1093" s="109"/>
      <c r="AS1093" s="109"/>
      <c r="AT1093" s="109"/>
      <c r="AU1093" s="109"/>
      <c r="AV1093" s="109"/>
      <c r="AW1093" s="109"/>
      <c r="AX1093" s="109"/>
      <c r="AY1093" s="109"/>
    </row>
    <row r="1094" spans="1:51" ht="25.5" x14ac:dyDescent="0.25">
      <c r="A1094" s="106">
        <v>1346</v>
      </c>
      <c r="B1094" s="106" t="s">
        <v>1779</v>
      </c>
      <c r="C1094" s="106" t="s">
        <v>279</v>
      </c>
      <c r="D1094" s="106"/>
      <c r="E1094" s="106" t="s">
        <v>540</v>
      </c>
      <c r="F1094" s="106"/>
      <c r="G1094" s="106"/>
      <c r="H1094" s="106" t="s">
        <v>467</v>
      </c>
      <c r="I1094" s="106" t="s">
        <v>3324</v>
      </c>
      <c r="J1094" s="106" t="s">
        <v>3774</v>
      </c>
      <c r="K1094" s="106">
        <v>25275</v>
      </c>
      <c r="L1094" s="106"/>
      <c r="M1094" s="106">
        <v>22000</v>
      </c>
      <c r="N1094" s="106" t="s">
        <v>3775</v>
      </c>
      <c r="O1094" s="106">
        <v>4536.12</v>
      </c>
      <c r="P1094" s="107">
        <v>885.5</v>
      </c>
      <c r="Q1094" s="107">
        <v>4016734.26</v>
      </c>
      <c r="R1094" s="106">
        <v>0</v>
      </c>
      <c r="S1094" s="107">
        <v>0</v>
      </c>
      <c r="T1094" s="107">
        <v>0</v>
      </c>
      <c r="U1094" s="106" t="s">
        <v>741</v>
      </c>
      <c r="V1094" s="106" t="s">
        <v>7</v>
      </c>
      <c r="W1094" s="106" t="s">
        <v>62</v>
      </c>
      <c r="X1094" s="108">
        <v>1632</v>
      </c>
      <c r="Y1094" s="108">
        <v>7402947.8399999999</v>
      </c>
      <c r="Z1094" s="108">
        <v>3386213.58</v>
      </c>
      <c r="AA1094" s="109"/>
      <c r="AB1094" s="109">
        <v>6180</v>
      </c>
      <c r="AC1094" s="109"/>
      <c r="AD1094" s="109"/>
      <c r="AE1094" s="110" t="s">
        <v>473</v>
      </c>
      <c r="AF1094" s="109" t="s">
        <v>4715</v>
      </c>
      <c r="AG1094" s="138">
        <v>37785</v>
      </c>
      <c r="AH1094" s="138">
        <v>38054</v>
      </c>
      <c r="AI1094" s="138">
        <v>38114</v>
      </c>
      <c r="AJ1094" s="109">
        <v>5369722</v>
      </c>
      <c r="AK1094" s="109"/>
      <c r="AL1094" s="109"/>
      <c r="AM1094" s="109"/>
      <c r="AN1094" s="109"/>
      <c r="AO1094" s="109"/>
      <c r="AP1094" s="109"/>
      <c r="AQ1094" s="109"/>
      <c r="AR1094" s="109"/>
      <c r="AS1094" s="109"/>
      <c r="AT1094" s="109"/>
      <c r="AU1094" s="109"/>
      <c r="AV1094" s="109"/>
      <c r="AW1094" s="109"/>
      <c r="AX1094" s="109"/>
      <c r="AY1094" s="109"/>
    </row>
    <row r="1095" spans="1:51" x14ac:dyDescent="0.25">
      <c r="A1095" s="106">
        <v>1348</v>
      </c>
      <c r="B1095" s="106" t="s">
        <v>1780</v>
      </c>
      <c r="C1095" s="106" t="s">
        <v>299</v>
      </c>
      <c r="D1095" s="106"/>
      <c r="E1095" s="106" t="s">
        <v>540</v>
      </c>
      <c r="F1095" s="106"/>
      <c r="G1095" s="106"/>
      <c r="H1095" s="106" t="s">
        <v>467</v>
      </c>
      <c r="I1095" s="106" t="s">
        <v>3325</v>
      </c>
      <c r="J1095" s="106" t="s">
        <v>299</v>
      </c>
      <c r="K1095" s="106">
        <v>23450</v>
      </c>
      <c r="L1095" s="106"/>
      <c r="M1095" s="106">
        <v>22236</v>
      </c>
      <c r="N1095" s="106" t="s">
        <v>3824</v>
      </c>
      <c r="O1095" s="106">
        <v>6173.2870000000003</v>
      </c>
      <c r="P1095" s="107">
        <v>885.5</v>
      </c>
      <c r="Q1095" s="107">
        <v>5466445.6399999997</v>
      </c>
      <c r="R1095" s="106">
        <v>0</v>
      </c>
      <c r="S1095" s="107">
        <v>0</v>
      </c>
      <c r="T1095" s="107">
        <v>0</v>
      </c>
      <c r="U1095" s="106" t="s">
        <v>739</v>
      </c>
      <c r="V1095" s="106" t="s">
        <v>7</v>
      </c>
      <c r="W1095" s="106" t="s">
        <v>61</v>
      </c>
      <c r="X1095" s="108">
        <v>1632</v>
      </c>
      <c r="Y1095" s="108">
        <v>10074804.384</v>
      </c>
      <c r="Z1095" s="108">
        <v>4608358.7454999993</v>
      </c>
      <c r="AA1095" s="109"/>
      <c r="AB1095" s="109">
        <v>6179</v>
      </c>
      <c r="AC1095" s="109"/>
      <c r="AD1095" s="109"/>
      <c r="AE1095" s="110" t="s">
        <v>507</v>
      </c>
      <c r="AF1095" s="109"/>
      <c r="AG1095" s="138">
        <v>38044</v>
      </c>
      <c r="AH1095" s="138">
        <v>38084</v>
      </c>
      <c r="AI1095" s="138">
        <v>38209</v>
      </c>
      <c r="AJ1095" s="109">
        <v>5385472</v>
      </c>
      <c r="AK1095" s="109"/>
      <c r="AL1095" s="109"/>
      <c r="AM1095" s="109"/>
      <c r="AN1095" s="109"/>
      <c r="AO1095" s="109"/>
      <c r="AP1095" s="109"/>
      <c r="AQ1095" s="109"/>
      <c r="AR1095" s="109"/>
      <c r="AS1095" s="109"/>
      <c r="AT1095" s="109"/>
      <c r="AU1095" s="109"/>
      <c r="AV1095" s="109"/>
      <c r="AW1095" s="109"/>
      <c r="AX1095" s="109"/>
      <c r="AY1095" s="109"/>
    </row>
    <row r="1096" spans="1:51" ht="25.5" x14ac:dyDescent="0.25">
      <c r="A1096" s="106">
        <v>1349</v>
      </c>
      <c r="B1096" s="106" t="s">
        <v>1781</v>
      </c>
      <c r="C1096" s="106" t="s">
        <v>299</v>
      </c>
      <c r="D1096" s="106"/>
      <c r="E1096" s="106" t="s">
        <v>540</v>
      </c>
      <c r="F1096" s="106"/>
      <c r="G1096" s="106"/>
      <c r="H1096" s="106" t="s">
        <v>467</v>
      </c>
      <c r="I1096" s="106" t="s">
        <v>3325</v>
      </c>
      <c r="J1096" s="106" t="s">
        <v>3825</v>
      </c>
      <c r="K1096" s="106">
        <v>7690</v>
      </c>
      <c r="L1096" s="106"/>
      <c r="M1096" s="106">
        <v>22236</v>
      </c>
      <c r="N1096" s="106" t="s">
        <v>3824</v>
      </c>
      <c r="O1096" s="106">
        <v>119.503</v>
      </c>
      <c r="P1096" s="107">
        <v>885.5</v>
      </c>
      <c r="Q1096" s="107">
        <v>105819.91</v>
      </c>
      <c r="R1096" s="106">
        <v>0</v>
      </c>
      <c r="S1096" s="107">
        <v>0</v>
      </c>
      <c r="T1096" s="107">
        <v>0</v>
      </c>
      <c r="U1096" s="106" t="s">
        <v>749</v>
      </c>
      <c r="V1096" s="106" t="s">
        <v>7</v>
      </c>
      <c r="W1096" s="106" t="s">
        <v>64</v>
      </c>
      <c r="X1096" s="108"/>
      <c r="Y1096" s="108">
        <v>0</v>
      </c>
      <c r="Z1096" s="108">
        <v>-105819.9065</v>
      </c>
      <c r="AA1096" s="109" t="s">
        <v>4503</v>
      </c>
      <c r="AB1096" s="109">
        <v>6179</v>
      </c>
      <c r="AC1096" s="109"/>
      <c r="AD1096" s="109" t="s">
        <v>4686</v>
      </c>
      <c r="AE1096" s="110" t="s">
        <v>510</v>
      </c>
      <c r="AF1096" s="109"/>
      <c r="AG1096" s="138">
        <v>38044</v>
      </c>
      <c r="AH1096" s="138">
        <v>38084</v>
      </c>
      <c r="AI1096" s="138">
        <v>38209</v>
      </c>
      <c r="AJ1096" s="109">
        <v>5385472</v>
      </c>
      <c r="AK1096" s="109"/>
      <c r="AL1096" s="109"/>
      <c r="AM1096" s="109"/>
      <c r="AN1096" s="109"/>
      <c r="AO1096" s="109"/>
      <c r="AP1096" s="109"/>
      <c r="AQ1096" s="109"/>
      <c r="AR1096" s="109"/>
      <c r="AS1096" s="109"/>
      <c r="AT1096" s="109"/>
      <c r="AU1096" s="109"/>
      <c r="AV1096" s="109"/>
      <c r="AW1096" s="109"/>
      <c r="AX1096" s="109"/>
      <c r="AY1096" s="109"/>
    </row>
    <row r="1097" spans="1:51" ht="25.5" x14ac:dyDescent="0.25">
      <c r="A1097" s="106">
        <v>1350</v>
      </c>
      <c r="B1097" s="106" t="s">
        <v>1782</v>
      </c>
      <c r="C1097" s="106" t="s">
        <v>299</v>
      </c>
      <c r="D1097" s="106"/>
      <c r="E1097" s="106" t="s">
        <v>540</v>
      </c>
      <c r="F1097" s="106"/>
      <c r="G1097" s="106"/>
      <c r="H1097" s="106" t="s">
        <v>467</v>
      </c>
      <c r="I1097" s="106" t="s">
        <v>3325</v>
      </c>
      <c r="J1097" s="106" t="s">
        <v>3825</v>
      </c>
      <c r="K1097" s="106"/>
      <c r="L1097" s="106"/>
      <c r="M1097" s="106">
        <v>22236</v>
      </c>
      <c r="N1097" s="106" t="s">
        <v>3824</v>
      </c>
      <c r="O1097" s="106">
        <v>228.58500000000001</v>
      </c>
      <c r="P1097" s="107">
        <v>885.5</v>
      </c>
      <c r="Q1097" s="107">
        <v>202412.02</v>
      </c>
      <c r="R1097" s="106">
        <v>0</v>
      </c>
      <c r="S1097" s="107">
        <v>0</v>
      </c>
      <c r="T1097" s="107">
        <v>0</v>
      </c>
      <c r="U1097" s="106" t="s">
        <v>749</v>
      </c>
      <c r="V1097" s="106" t="s">
        <v>7</v>
      </c>
      <c r="W1097" s="106" t="s">
        <v>64</v>
      </c>
      <c r="X1097" s="108"/>
      <c r="Y1097" s="108">
        <v>0</v>
      </c>
      <c r="Z1097" s="108">
        <v>-202412.01750000002</v>
      </c>
      <c r="AA1097" s="109" t="s">
        <v>4503</v>
      </c>
      <c r="AB1097" s="109">
        <v>6179</v>
      </c>
      <c r="AC1097" s="109"/>
      <c r="AD1097" s="109" t="s">
        <v>4686</v>
      </c>
      <c r="AE1097" s="110" t="s">
        <v>510</v>
      </c>
      <c r="AF1097" s="109"/>
      <c r="AG1097" s="138">
        <v>38044</v>
      </c>
      <c r="AH1097" s="138">
        <v>38084</v>
      </c>
      <c r="AI1097" s="138">
        <v>38209</v>
      </c>
      <c r="AJ1097" s="109">
        <v>5385472</v>
      </c>
      <c r="AK1097" s="109"/>
      <c r="AL1097" s="109"/>
      <c r="AM1097" s="109"/>
      <c r="AN1097" s="109"/>
      <c r="AO1097" s="109"/>
      <c r="AP1097" s="109"/>
      <c r="AQ1097" s="109"/>
      <c r="AR1097" s="109"/>
      <c r="AS1097" s="109"/>
      <c r="AT1097" s="109"/>
      <c r="AU1097" s="109"/>
      <c r="AV1097" s="109"/>
      <c r="AW1097" s="109"/>
      <c r="AX1097" s="109"/>
      <c r="AY1097" s="109"/>
    </row>
    <row r="1098" spans="1:51" ht="25.5" x14ac:dyDescent="0.25">
      <c r="A1098" s="106">
        <v>1351</v>
      </c>
      <c r="B1098" s="106" t="s">
        <v>1783</v>
      </c>
      <c r="C1098" s="106" t="s">
        <v>299</v>
      </c>
      <c r="D1098" s="106"/>
      <c r="E1098" s="106" t="s">
        <v>540</v>
      </c>
      <c r="F1098" s="106"/>
      <c r="G1098" s="106"/>
      <c r="H1098" s="106" t="s">
        <v>467</v>
      </c>
      <c r="I1098" s="106" t="s">
        <v>3323</v>
      </c>
      <c r="J1098" s="106" t="s">
        <v>3826</v>
      </c>
      <c r="K1098" s="106">
        <v>7618</v>
      </c>
      <c r="L1098" s="106"/>
      <c r="M1098" s="106">
        <v>22236</v>
      </c>
      <c r="N1098" s="106" t="s">
        <v>3824</v>
      </c>
      <c r="O1098" s="106">
        <v>62.5</v>
      </c>
      <c r="P1098" s="107">
        <v>885.5</v>
      </c>
      <c r="Q1098" s="107">
        <v>55343.75</v>
      </c>
      <c r="R1098" s="106">
        <v>0</v>
      </c>
      <c r="S1098" s="107">
        <v>0</v>
      </c>
      <c r="T1098" s="107">
        <v>0</v>
      </c>
      <c r="U1098" s="106" t="s">
        <v>749</v>
      </c>
      <c r="V1098" s="106" t="s">
        <v>7</v>
      </c>
      <c r="W1098" s="106" t="s">
        <v>64</v>
      </c>
      <c r="X1098" s="108"/>
      <c r="Y1098" s="108">
        <v>0</v>
      </c>
      <c r="Z1098" s="108">
        <v>-55343.75</v>
      </c>
      <c r="AA1098" s="109" t="s">
        <v>4503</v>
      </c>
      <c r="AB1098" s="109">
        <v>6179</v>
      </c>
      <c r="AC1098" s="109"/>
      <c r="AD1098" s="109" t="s">
        <v>4686</v>
      </c>
      <c r="AE1098" s="110" t="s">
        <v>510</v>
      </c>
      <c r="AF1098" s="109"/>
      <c r="AG1098" s="138">
        <v>38044</v>
      </c>
      <c r="AH1098" s="138">
        <v>38084</v>
      </c>
      <c r="AI1098" s="138">
        <v>38209</v>
      </c>
      <c r="AJ1098" s="109">
        <v>5385472</v>
      </c>
      <c r="AK1098" s="109"/>
      <c r="AL1098" s="109"/>
      <c r="AM1098" s="109"/>
      <c r="AN1098" s="109"/>
      <c r="AO1098" s="109"/>
      <c r="AP1098" s="109"/>
      <c r="AQ1098" s="109"/>
      <c r="AR1098" s="109"/>
      <c r="AS1098" s="109"/>
      <c r="AT1098" s="109"/>
      <c r="AU1098" s="109"/>
      <c r="AV1098" s="109"/>
      <c r="AW1098" s="109"/>
      <c r="AX1098" s="109"/>
      <c r="AY1098" s="109"/>
    </row>
    <row r="1099" spans="1:51" ht="25.5" x14ac:dyDescent="0.25">
      <c r="A1099" s="106">
        <v>1352</v>
      </c>
      <c r="B1099" s="106" t="s">
        <v>1784</v>
      </c>
      <c r="C1099" s="106" t="s">
        <v>299</v>
      </c>
      <c r="D1099" s="106"/>
      <c r="E1099" s="106" t="s">
        <v>540</v>
      </c>
      <c r="F1099" s="106"/>
      <c r="G1099" s="106"/>
      <c r="H1099" s="106" t="s">
        <v>467</v>
      </c>
      <c r="I1099" s="106" t="s">
        <v>3325</v>
      </c>
      <c r="J1099" s="106" t="s">
        <v>3757</v>
      </c>
      <c r="K1099" s="106">
        <v>7281</v>
      </c>
      <c r="L1099" s="106"/>
      <c r="M1099" s="106">
        <v>22236</v>
      </c>
      <c r="N1099" s="106" t="s">
        <v>3824</v>
      </c>
      <c r="O1099" s="106">
        <v>303.45600000000002</v>
      </c>
      <c r="P1099" s="107">
        <v>885.5</v>
      </c>
      <c r="Q1099" s="107">
        <v>268710.28999999998</v>
      </c>
      <c r="R1099" s="106">
        <v>0</v>
      </c>
      <c r="S1099" s="107">
        <v>0</v>
      </c>
      <c r="T1099" s="107">
        <v>0</v>
      </c>
      <c r="U1099" s="106" t="s">
        <v>749</v>
      </c>
      <c r="V1099" s="106" t="s">
        <v>7</v>
      </c>
      <c r="W1099" s="106" t="s">
        <v>64</v>
      </c>
      <c r="X1099" s="108"/>
      <c r="Y1099" s="108">
        <v>0</v>
      </c>
      <c r="Z1099" s="108">
        <v>-268710.288</v>
      </c>
      <c r="AA1099" s="109" t="s">
        <v>4503</v>
      </c>
      <c r="AB1099" s="109">
        <v>6179</v>
      </c>
      <c r="AC1099" s="109"/>
      <c r="AD1099" s="109" t="s">
        <v>4686</v>
      </c>
      <c r="AE1099" s="110" t="s">
        <v>510</v>
      </c>
      <c r="AF1099" s="109"/>
      <c r="AG1099" s="138">
        <v>38044</v>
      </c>
      <c r="AH1099" s="138">
        <v>38084</v>
      </c>
      <c r="AI1099" s="138">
        <v>38209</v>
      </c>
      <c r="AJ1099" s="109">
        <v>5562336</v>
      </c>
      <c r="AK1099" s="109"/>
      <c r="AL1099" s="109"/>
      <c r="AM1099" s="109"/>
      <c r="AN1099" s="109"/>
      <c r="AO1099" s="109"/>
      <c r="AP1099" s="109"/>
      <c r="AQ1099" s="109"/>
      <c r="AR1099" s="109"/>
      <c r="AS1099" s="109"/>
      <c r="AT1099" s="109"/>
      <c r="AU1099" s="109"/>
      <c r="AV1099" s="109"/>
      <c r="AW1099" s="109"/>
      <c r="AX1099" s="109"/>
      <c r="AY1099" s="109"/>
    </row>
    <row r="1100" spans="1:51" x14ac:dyDescent="0.25">
      <c r="A1100" s="106">
        <v>1353</v>
      </c>
      <c r="B1100" s="106" t="s">
        <v>1785</v>
      </c>
      <c r="C1100" s="106" t="s">
        <v>299</v>
      </c>
      <c r="D1100" s="106"/>
      <c r="E1100" s="106" t="s">
        <v>540</v>
      </c>
      <c r="F1100" s="106"/>
      <c r="G1100" s="106"/>
      <c r="H1100" s="106" t="s">
        <v>467</v>
      </c>
      <c r="I1100" s="106" t="s">
        <v>3325</v>
      </c>
      <c r="J1100" s="106" t="s">
        <v>299</v>
      </c>
      <c r="K1100" s="106">
        <v>23522</v>
      </c>
      <c r="L1100" s="106"/>
      <c r="M1100" s="106">
        <v>22236</v>
      </c>
      <c r="N1100" s="106" t="s">
        <v>3824</v>
      </c>
      <c r="O1100" s="106">
        <v>349.65499999999997</v>
      </c>
      <c r="P1100" s="107">
        <v>885.5</v>
      </c>
      <c r="Q1100" s="107">
        <v>309619.5</v>
      </c>
      <c r="R1100" s="106">
        <v>0</v>
      </c>
      <c r="S1100" s="107">
        <v>0</v>
      </c>
      <c r="T1100" s="107">
        <v>0</v>
      </c>
      <c r="U1100" s="106" t="s">
        <v>924</v>
      </c>
      <c r="V1100" s="106" t="s">
        <v>7</v>
      </c>
      <c r="W1100" s="106" t="s">
        <v>76</v>
      </c>
      <c r="X1100" s="108">
        <v>1632</v>
      </c>
      <c r="Y1100" s="108">
        <v>570636.96</v>
      </c>
      <c r="Z1100" s="108">
        <v>261017.45749999996</v>
      </c>
      <c r="AA1100" s="109"/>
      <c r="AB1100" s="109">
        <v>6179</v>
      </c>
      <c r="AC1100" s="109"/>
      <c r="AD1100" s="109"/>
      <c r="AE1100" s="110" t="s">
        <v>4440</v>
      </c>
      <c r="AF1100" s="109"/>
      <c r="AG1100" s="138">
        <v>38044</v>
      </c>
      <c r="AH1100" s="138">
        <v>38084</v>
      </c>
      <c r="AI1100" s="138">
        <v>38209</v>
      </c>
      <c r="AJ1100" s="109">
        <v>5385472</v>
      </c>
      <c r="AK1100" s="109"/>
      <c r="AL1100" s="109"/>
      <c r="AM1100" s="109"/>
      <c r="AN1100" s="109"/>
      <c r="AO1100" s="109"/>
      <c r="AP1100" s="109"/>
      <c r="AQ1100" s="109"/>
      <c r="AR1100" s="109"/>
      <c r="AS1100" s="109"/>
      <c r="AT1100" s="109"/>
      <c r="AU1100" s="109"/>
      <c r="AV1100" s="109"/>
      <c r="AW1100" s="109"/>
      <c r="AX1100" s="109"/>
      <c r="AY1100" s="109"/>
    </row>
    <row r="1101" spans="1:51" x14ac:dyDescent="0.25">
      <c r="A1101" s="106">
        <v>1354</v>
      </c>
      <c r="B1101" s="106" t="s">
        <v>1786</v>
      </c>
      <c r="C1101" s="106" t="s">
        <v>299</v>
      </c>
      <c r="D1101" s="106"/>
      <c r="E1101" s="106" t="s">
        <v>540</v>
      </c>
      <c r="F1101" s="106"/>
      <c r="G1101" s="106"/>
      <c r="H1101" s="106" t="s">
        <v>467</v>
      </c>
      <c r="I1101" s="106" t="s">
        <v>3325</v>
      </c>
      <c r="J1101" s="106" t="s">
        <v>299</v>
      </c>
      <c r="K1101" s="106">
        <v>23511</v>
      </c>
      <c r="L1101" s="106"/>
      <c r="M1101" s="106">
        <v>22236</v>
      </c>
      <c r="N1101" s="106" t="s">
        <v>3824</v>
      </c>
      <c r="O1101" s="106">
        <v>523.79999999999995</v>
      </c>
      <c r="P1101" s="107">
        <v>885.5</v>
      </c>
      <c r="Q1101" s="107">
        <v>463824.9</v>
      </c>
      <c r="R1101" s="106">
        <v>0</v>
      </c>
      <c r="S1101" s="107">
        <v>0</v>
      </c>
      <c r="T1101" s="107">
        <v>0</v>
      </c>
      <c r="U1101" s="106" t="s">
        <v>924</v>
      </c>
      <c r="V1101" s="106" t="s">
        <v>7</v>
      </c>
      <c r="W1101" s="106" t="s">
        <v>76</v>
      </c>
      <c r="X1101" s="108">
        <v>1632</v>
      </c>
      <c r="Y1101" s="108">
        <v>854841.6</v>
      </c>
      <c r="Z1101" s="108">
        <v>391016.7</v>
      </c>
      <c r="AA1101" s="109"/>
      <c r="AB1101" s="109">
        <v>6179</v>
      </c>
      <c r="AC1101" s="109"/>
      <c r="AD1101" s="109"/>
      <c r="AE1101" s="110" t="s">
        <v>4440</v>
      </c>
      <c r="AF1101" s="109"/>
      <c r="AG1101" s="138">
        <v>38044</v>
      </c>
      <c r="AH1101" s="138">
        <v>38084</v>
      </c>
      <c r="AI1101" s="138">
        <v>38209</v>
      </c>
      <c r="AJ1101" s="109">
        <v>5385472</v>
      </c>
      <c r="AK1101" s="109"/>
      <c r="AL1101" s="109"/>
      <c r="AM1101" s="109"/>
      <c r="AN1101" s="109"/>
      <c r="AO1101" s="109"/>
      <c r="AP1101" s="109"/>
      <c r="AQ1101" s="109"/>
      <c r="AR1101" s="109"/>
      <c r="AS1101" s="109"/>
      <c r="AT1101" s="109"/>
      <c r="AU1101" s="109"/>
      <c r="AV1101" s="109"/>
      <c r="AW1101" s="109"/>
      <c r="AX1101" s="109"/>
      <c r="AY1101" s="109"/>
    </row>
    <row r="1102" spans="1:51" x14ac:dyDescent="0.25">
      <c r="A1102" s="106">
        <v>1358</v>
      </c>
      <c r="B1102" s="106" t="s">
        <v>1787</v>
      </c>
      <c r="C1102" s="106" t="s">
        <v>299</v>
      </c>
      <c r="D1102" s="106"/>
      <c r="E1102" s="106" t="s">
        <v>540</v>
      </c>
      <c r="F1102" s="106"/>
      <c r="G1102" s="106"/>
      <c r="H1102" s="106" t="s">
        <v>467</v>
      </c>
      <c r="I1102" s="106" t="s">
        <v>3325</v>
      </c>
      <c r="J1102" s="106" t="s">
        <v>3757</v>
      </c>
      <c r="K1102" s="106">
        <v>7451</v>
      </c>
      <c r="L1102" s="106"/>
      <c r="M1102" s="106">
        <v>22236</v>
      </c>
      <c r="N1102" s="106" t="s">
        <v>3824</v>
      </c>
      <c r="O1102" s="106">
        <v>330.25</v>
      </c>
      <c r="P1102" s="107">
        <v>885.5</v>
      </c>
      <c r="Q1102" s="107">
        <v>292436.38</v>
      </c>
      <c r="R1102" s="106">
        <v>0</v>
      </c>
      <c r="S1102" s="107">
        <v>0</v>
      </c>
      <c r="T1102" s="107">
        <v>0</v>
      </c>
      <c r="U1102" s="106" t="s">
        <v>741</v>
      </c>
      <c r="V1102" s="106" t="s">
        <v>7</v>
      </c>
      <c r="W1102" s="106" t="s">
        <v>62</v>
      </c>
      <c r="X1102" s="108">
        <v>1632</v>
      </c>
      <c r="Y1102" s="108">
        <v>538968</v>
      </c>
      <c r="Z1102" s="108">
        <v>246531.625</v>
      </c>
      <c r="AA1102" s="109"/>
      <c r="AB1102" s="109">
        <v>6179</v>
      </c>
      <c r="AC1102" s="109"/>
      <c r="AD1102" s="109"/>
      <c r="AE1102" s="110" t="s">
        <v>473</v>
      </c>
      <c r="AF1102" s="109" t="s">
        <v>4462</v>
      </c>
      <c r="AG1102" s="138">
        <v>38044</v>
      </c>
      <c r="AH1102" s="138">
        <v>38084</v>
      </c>
      <c r="AI1102" s="138">
        <v>38209</v>
      </c>
      <c r="AJ1102" s="109">
        <v>5562336</v>
      </c>
      <c r="AK1102" s="109"/>
      <c r="AL1102" s="109"/>
      <c r="AM1102" s="109"/>
      <c r="AN1102" s="109"/>
      <c r="AO1102" s="109"/>
      <c r="AP1102" s="109"/>
      <c r="AQ1102" s="109"/>
      <c r="AR1102" s="109"/>
      <c r="AS1102" s="109"/>
      <c r="AT1102" s="109"/>
      <c r="AU1102" s="109"/>
      <c r="AV1102" s="109"/>
      <c r="AW1102" s="109"/>
      <c r="AX1102" s="109"/>
      <c r="AY1102" s="109"/>
    </row>
    <row r="1103" spans="1:51" x14ac:dyDescent="0.25">
      <c r="A1103" s="106">
        <v>1359</v>
      </c>
      <c r="B1103" s="106" t="s">
        <v>1555</v>
      </c>
      <c r="C1103" s="106" t="s">
        <v>299</v>
      </c>
      <c r="D1103" s="106"/>
      <c r="E1103" s="106" t="s">
        <v>540</v>
      </c>
      <c r="F1103" s="106"/>
      <c r="G1103" s="106"/>
      <c r="H1103" s="106" t="s">
        <v>467</v>
      </c>
      <c r="I1103" s="106"/>
      <c r="J1103" s="106"/>
      <c r="K1103" s="106"/>
      <c r="L1103" s="106"/>
      <c r="M1103" s="106">
        <v>22236</v>
      </c>
      <c r="N1103" s="106" t="s">
        <v>3824</v>
      </c>
      <c r="O1103" s="106">
        <v>40685.245000000003</v>
      </c>
      <c r="P1103" s="107">
        <v>885.5</v>
      </c>
      <c r="Q1103" s="107">
        <v>36026784.450000003</v>
      </c>
      <c r="R1103" s="106">
        <v>0</v>
      </c>
      <c r="S1103" s="107">
        <v>0</v>
      </c>
      <c r="T1103" s="107">
        <v>0</v>
      </c>
      <c r="U1103" s="106" t="s">
        <v>743</v>
      </c>
      <c r="V1103" s="106" t="s">
        <v>7</v>
      </c>
      <c r="W1103" s="106" t="s">
        <v>63</v>
      </c>
      <c r="X1103" s="108"/>
      <c r="Y1103" s="108">
        <v>0</v>
      </c>
      <c r="Z1103" s="108"/>
      <c r="AA1103" s="109" t="s">
        <v>4435</v>
      </c>
      <c r="AB1103" s="109">
        <v>6179</v>
      </c>
      <c r="AC1103" s="109"/>
      <c r="AD1103" s="109"/>
      <c r="AE1103" s="110" t="s">
        <v>4436</v>
      </c>
      <c r="AF1103" s="109"/>
      <c r="AG1103" s="138">
        <v>38044</v>
      </c>
      <c r="AH1103" s="138">
        <v>38084</v>
      </c>
      <c r="AI1103" s="138">
        <v>38257</v>
      </c>
      <c r="AJ1103" s="109">
        <v>5390564</v>
      </c>
      <c r="AK1103" s="109"/>
      <c r="AL1103" s="109"/>
      <c r="AM1103" s="109"/>
      <c r="AN1103" s="109"/>
      <c r="AO1103" s="109"/>
      <c r="AP1103" s="109"/>
      <c r="AQ1103" s="109"/>
      <c r="AR1103" s="109"/>
      <c r="AS1103" s="109"/>
      <c r="AT1103" s="109"/>
      <c r="AU1103" s="109"/>
      <c r="AV1103" s="109"/>
      <c r="AW1103" s="109"/>
      <c r="AX1103" s="109"/>
      <c r="AY1103" s="109"/>
    </row>
    <row r="1104" spans="1:51" x14ac:dyDescent="0.25">
      <c r="A1104" s="106">
        <v>1360</v>
      </c>
      <c r="B1104" s="106" t="s">
        <v>1788</v>
      </c>
      <c r="C1104" s="106" t="s">
        <v>300</v>
      </c>
      <c r="D1104" s="106"/>
      <c r="E1104" s="106" t="s">
        <v>540</v>
      </c>
      <c r="F1104" s="106"/>
      <c r="G1104" s="106"/>
      <c r="H1104" s="106" t="s">
        <v>466</v>
      </c>
      <c r="I1104" s="106" t="s">
        <v>3323</v>
      </c>
      <c r="J1104" s="106" t="s">
        <v>3827</v>
      </c>
      <c r="K1104" s="106">
        <v>7609</v>
      </c>
      <c r="L1104" s="106"/>
      <c r="M1104" s="106">
        <v>22330</v>
      </c>
      <c r="N1104" s="106" t="s">
        <v>3828</v>
      </c>
      <c r="O1104" s="106">
        <v>4644.2299999999996</v>
      </c>
      <c r="P1104" s="107">
        <v>548.9</v>
      </c>
      <c r="Q1104" s="107">
        <v>2549217.85</v>
      </c>
      <c r="R1104" s="106">
        <v>0</v>
      </c>
      <c r="S1104" s="107">
        <v>0</v>
      </c>
      <c r="T1104" s="107">
        <v>0</v>
      </c>
      <c r="U1104" s="106" t="s">
        <v>739</v>
      </c>
      <c r="V1104" s="106" t="s">
        <v>7</v>
      </c>
      <c r="W1104" s="106" t="s">
        <v>61</v>
      </c>
      <c r="X1104" s="108">
        <v>1035</v>
      </c>
      <c r="Y1104" s="108">
        <v>4806778.05</v>
      </c>
      <c r="Z1104" s="108">
        <v>2257560.2030000002</v>
      </c>
      <c r="AA1104" s="109"/>
      <c r="AB1104" s="109">
        <v>6107</v>
      </c>
      <c r="AC1104" s="109"/>
      <c r="AD1104" s="109"/>
      <c r="AE1104" s="110" t="s">
        <v>507</v>
      </c>
      <c r="AF1104" s="109"/>
      <c r="AG1104" s="138">
        <v>37771</v>
      </c>
      <c r="AH1104" s="138" t="s">
        <v>4716</v>
      </c>
      <c r="AI1104" s="138">
        <v>38275</v>
      </c>
      <c r="AJ1104" s="109">
        <v>5392348</v>
      </c>
      <c r="AK1104" s="109"/>
      <c r="AL1104" s="109"/>
      <c r="AM1104" s="109"/>
      <c r="AN1104" s="109"/>
      <c r="AO1104" s="109"/>
      <c r="AP1104" s="109"/>
      <c r="AQ1104" s="109"/>
      <c r="AR1104" s="109"/>
      <c r="AS1104" s="109"/>
      <c r="AT1104" s="109"/>
      <c r="AU1104" s="109"/>
      <c r="AV1104" s="109"/>
      <c r="AW1104" s="109"/>
      <c r="AX1104" s="109"/>
      <c r="AY1104" s="109"/>
    </row>
    <row r="1105" spans="1:51" x14ac:dyDescent="0.25">
      <c r="A1105" s="106">
        <v>1361</v>
      </c>
      <c r="B1105" s="106" t="s">
        <v>1789</v>
      </c>
      <c r="C1105" s="106" t="s">
        <v>300</v>
      </c>
      <c r="D1105" s="106"/>
      <c r="E1105" s="106" t="s">
        <v>540</v>
      </c>
      <c r="F1105" s="106"/>
      <c r="G1105" s="106"/>
      <c r="H1105" s="106" t="s">
        <v>466</v>
      </c>
      <c r="I1105" s="106" t="s">
        <v>3323</v>
      </c>
      <c r="J1105" s="106" t="s">
        <v>3829</v>
      </c>
      <c r="K1105" s="106">
        <v>27351</v>
      </c>
      <c r="L1105" s="106"/>
      <c r="M1105" s="106">
        <v>22330</v>
      </c>
      <c r="N1105" s="106" t="s">
        <v>3828</v>
      </c>
      <c r="O1105" s="106">
        <v>3573.93</v>
      </c>
      <c r="P1105" s="107">
        <v>548.9</v>
      </c>
      <c r="Q1105" s="107">
        <v>1961730.18</v>
      </c>
      <c r="R1105" s="106">
        <v>0</v>
      </c>
      <c r="S1105" s="107">
        <v>0</v>
      </c>
      <c r="T1105" s="107">
        <v>0</v>
      </c>
      <c r="U1105" s="106" t="s">
        <v>739</v>
      </c>
      <c r="V1105" s="106" t="s">
        <v>7</v>
      </c>
      <c r="W1105" s="106" t="s">
        <v>61</v>
      </c>
      <c r="X1105" s="108">
        <v>1035</v>
      </c>
      <c r="Y1105" s="108">
        <v>3699017.55</v>
      </c>
      <c r="Z1105" s="108">
        <v>1737287.3729999999</v>
      </c>
      <c r="AA1105" s="109"/>
      <c r="AB1105" s="109">
        <v>6107</v>
      </c>
      <c r="AC1105" s="109"/>
      <c r="AD1105" s="109"/>
      <c r="AE1105" s="110" t="s">
        <v>507</v>
      </c>
      <c r="AF1105" s="109"/>
      <c r="AG1105" s="138">
        <v>37771</v>
      </c>
      <c r="AH1105" s="138" t="s">
        <v>4716</v>
      </c>
      <c r="AI1105" s="138">
        <v>38275</v>
      </c>
      <c r="AJ1105" s="109">
        <v>5392348</v>
      </c>
      <c r="AK1105" s="109"/>
      <c r="AL1105" s="109"/>
      <c r="AM1105" s="109"/>
      <c r="AN1105" s="109"/>
      <c r="AO1105" s="109"/>
      <c r="AP1105" s="109"/>
      <c r="AQ1105" s="109"/>
      <c r="AR1105" s="109"/>
      <c r="AS1105" s="109"/>
      <c r="AT1105" s="109"/>
      <c r="AU1105" s="109"/>
      <c r="AV1105" s="109"/>
      <c r="AW1105" s="109"/>
      <c r="AX1105" s="109"/>
      <c r="AY1105" s="109"/>
    </row>
    <row r="1106" spans="1:51" x14ac:dyDescent="0.25">
      <c r="A1106" s="106">
        <v>1362</v>
      </c>
      <c r="B1106" s="106" t="s">
        <v>1790</v>
      </c>
      <c r="C1106" s="106" t="s">
        <v>300</v>
      </c>
      <c r="D1106" s="106"/>
      <c r="E1106" s="106" t="s">
        <v>540</v>
      </c>
      <c r="F1106" s="106"/>
      <c r="G1106" s="106"/>
      <c r="H1106" s="106" t="s">
        <v>466</v>
      </c>
      <c r="I1106" s="106" t="s">
        <v>3323</v>
      </c>
      <c r="J1106" s="106" t="s">
        <v>3540</v>
      </c>
      <c r="K1106" s="106">
        <v>7946</v>
      </c>
      <c r="L1106" s="106"/>
      <c r="M1106" s="106">
        <v>22330</v>
      </c>
      <c r="N1106" s="106" t="s">
        <v>3828</v>
      </c>
      <c r="O1106" s="106">
        <v>7143.03</v>
      </c>
      <c r="P1106" s="107">
        <v>548.9</v>
      </c>
      <c r="Q1106" s="107">
        <v>3920809.17</v>
      </c>
      <c r="R1106" s="106">
        <v>0</v>
      </c>
      <c r="S1106" s="107">
        <v>0</v>
      </c>
      <c r="T1106" s="107">
        <v>0</v>
      </c>
      <c r="U1106" s="106" t="s">
        <v>784</v>
      </c>
      <c r="V1106" s="106" t="s">
        <v>7</v>
      </c>
      <c r="W1106" s="106" t="s">
        <v>66</v>
      </c>
      <c r="X1106" s="108">
        <v>1035</v>
      </c>
      <c r="Y1106" s="108">
        <v>7393036.0499999998</v>
      </c>
      <c r="Z1106" s="108">
        <v>3472226.8829999999</v>
      </c>
      <c r="AA1106" s="109"/>
      <c r="AB1106" s="109">
        <v>6107</v>
      </c>
      <c r="AC1106" s="109"/>
      <c r="AD1106" s="109"/>
      <c r="AE1106" s="110" t="s">
        <v>4440</v>
      </c>
      <c r="AF1106" s="109"/>
      <c r="AG1106" s="138">
        <v>37771</v>
      </c>
      <c r="AH1106" s="138" t="s">
        <v>4716</v>
      </c>
      <c r="AI1106" s="138">
        <v>38275</v>
      </c>
      <c r="AJ1106" s="109">
        <v>5392348</v>
      </c>
      <c r="AK1106" s="109"/>
      <c r="AL1106" s="109"/>
      <c r="AM1106" s="109"/>
      <c r="AN1106" s="109"/>
      <c r="AO1106" s="109"/>
      <c r="AP1106" s="109"/>
      <c r="AQ1106" s="109"/>
      <c r="AR1106" s="109"/>
      <c r="AS1106" s="109"/>
      <c r="AT1106" s="109"/>
      <c r="AU1106" s="109"/>
      <c r="AV1106" s="109"/>
      <c r="AW1106" s="109"/>
      <c r="AX1106" s="109"/>
      <c r="AY1106" s="109"/>
    </row>
    <row r="1107" spans="1:51" ht="51" x14ac:dyDescent="0.25">
      <c r="A1107" s="106">
        <v>1363</v>
      </c>
      <c r="B1107" s="106" t="s">
        <v>1791</v>
      </c>
      <c r="C1107" s="106" t="s">
        <v>300</v>
      </c>
      <c r="D1107" s="106"/>
      <c r="E1107" s="106" t="s">
        <v>540</v>
      </c>
      <c r="F1107" s="106"/>
      <c r="G1107" s="106"/>
      <c r="H1107" s="106" t="s">
        <v>466</v>
      </c>
      <c r="I1107" s="106"/>
      <c r="J1107" s="106" t="s">
        <v>3383</v>
      </c>
      <c r="K1107" s="106"/>
      <c r="L1107" s="106"/>
      <c r="M1107" s="106">
        <v>22330</v>
      </c>
      <c r="N1107" s="106" t="s">
        <v>3828</v>
      </c>
      <c r="O1107" s="106">
        <v>1636.84</v>
      </c>
      <c r="P1107" s="107">
        <v>548.9</v>
      </c>
      <c r="Q1107" s="107">
        <v>898461.48</v>
      </c>
      <c r="R1107" s="106">
        <v>0</v>
      </c>
      <c r="S1107" s="107">
        <v>0</v>
      </c>
      <c r="T1107" s="107">
        <v>0</v>
      </c>
      <c r="U1107" s="106" t="s">
        <v>1792</v>
      </c>
      <c r="V1107" s="106" t="s">
        <v>7</v>
      </c>
      <c r="W1107" s="106" t="s">
        <v>78</v>
      </c>
      <c r="X1107" s="108"/>
      <c r="Y1107" s="108">
        <v>0</v>
      </c>
      <c r="Z1107" s="108">
        <v>-898461.47599999991</v>
      </c>
      <c r="AA1107" s="109" t="s">
        <v>4503</v>
      </c>
      <c r="AB1107" s="109">
        <v>6107</v>
      </c>
      <c r="AC1107" s="109" t="s">
        <v>4717</v>
      </c>
      <c r="AD1107" s="109" t="s">
        <v>4548</v>
      </c>
      <c r="AE1107" s="110" t="s">
        <v>4718</v>
      </c>
      <c r="AF1107" s="109"/>
      <c r="AG1107" s="138">
        <v>37771</v>
      </c>
      <c r="AH1107" s="138" t="s">
        <v>4716</v>
      </c>
      <c r="AI1107" s="138">
        <v>38275</v>
      </c>
      <c r="AJ1107" s="109">
        <v>5392348</v>
      </c>
      <c r="AK1107" s="109"/>
      <c r="AL1107" s="109"/>
      <c r="AM1107" s="109"/>
      <c r="AN1107" s="109"/>
      <c r="AO1107" s="109"/>
      <c r="AP1107" s="109"/>
      <c r="AQ1107" s="109"/>
      <c r="AR1107" s="109"/>
      <c r="AS1107" s="109"/>
      <c r="AT1107" s="109"/>
      <c r="AU1107" s="109"/>
      <c r="AV1107" s="109"/>
      <c r="AW1107" s="109"/>
      <c r="AX1107" s="109"/>
      <c r="AY1107" s="109"/>
    </row>
    <row r="1108" spans="1:51" ht="51" x14ac:dyDescent="0.25">
      <c r="A1108" s="106">
        <v>1364</v>
      </c>
      <c r="B1108" s="106" t="s">
        <v>1793</v>
      </c>
      <c r="C1108" s="106" t="s">
        <v>300</v>
      </c>
      <c r="D1108" s="106"/>
      <c r="E1108" s="106" t="s">
        <v>540</v>
      </c>
      <c r="F1108" s="106"/>
      <c r="G1108" s="106"/>
      <c r="H1108" s="106" t="s">
        <v>466</v>
      </c>
      <c r="I1108" s="106"/>
      <c r="J1108" s="106"/>
      <c r="K1108" s="106"/>
      <c r="L1108" s="106"/>
      <c r="M1108" s="106">
        <v>22330</v>
      </c>
      <c r="N1108" s="106" t="s">
        <v>3828</v>
      </c>
      <c r="O1108" s="106">
        <v>155.46</v>
      </c>
      <c r="P1108" s="107">
        <v>548.9</v>
      </c>
      <c r="Q1108" s="107">
        <v>85331.99</v>
      </c>
      <c r="R1108" s="106">
        <v>0</v>
      </c>
      <c r="S1108" s="107">
        <v>0</v>
      </c>
      <c r="T1108" s="107">
        <v>0</v>
      </c>
      <c r="U1108" s="106" t="s">
        <v>797</v>
      </c>
      <c r="V1108" s="106" t="s">
        <v>7</v>
      </c>
      <c r="W1108" s="106" t="s">
        <v>67</v>
      </c>
      <c r="X1108" s="108"/>
      <c r="Y1108" s="108">
        <v>0</v>
      </c>
      <c r="Z1108" s="108">
        <v>-85331.994000000006</v>
      </c>
      <c r="AA1108" s="109" t="s">
        <v>4448</v>
      </c>
      <c r="AB1108" s="109">
        <v>6107</v>
      </c>
      <c r="AC1108" s="109" t="s">
        <v>4719</v>
      </c>
      <c r="AD1108" s="109" t="s">
        <v>4473</v>
      </c>
      <c r="AE1108" s="110" t="s">
        <v>516</v>
      </c>
      <c r="AF1108" s="109"/>
      <c r="AG1108" s="138">
        <v>37771</v>
      </c>
      <c r="AH1108" s="138" t="s">
        <v>4716</v>
      </c>
      <c r="AI1108" s="138">
        <v>38275</v>
      </c>
      <c r="AJ1108" s="109">
        <v>5392348</v>
      </c>
      <c r="AK1108" s="109"/>
      <c r="AL1108" s="109"/>
      <c r="AM1108" s="109"/>
      <c r="AN1108" s="109"/>
      <c r="AO1108" s="109"/>
      <c r="AP1108" s="109"/>
      <c r="AQ1108" s="109"/>
      <c r="AR1108" s="109"/>
      <c r="AS1108" s="109"/>
      <c r="AT1108" s="109"/>
      <c r="AU1108" s="109"/>
      <c r="AV1108" s="109"/>
      <c r="AW1108" s="109"/>
      <c r="AX1108" s="109"/>
      <c r="AY1108" s="109"/>
    </row>
    <row r="1109" spans="1:51" ht="25.5" x14ac:dyDescent="0.25">
      <c r="A1109" s="106">
        <v>1365</v>
      </c>
      <c r="B1109" s="106" t="s">
        <v>1794</v>
      </c>
      <c r="C1109" s="106" t="s">
        <v>300</v>
      </c>
      <c r="D1109" s="106"/>
      <c r="E1109" s="106" t="s">
        <v>540</v>
      </c>
      <c r="F1109" s="106"/>
      <c r="G1109" s="106"/>
      <c r="H1109" s="106" t="s">
        <v>466</v>
      </c>
      <c r="I1109" s="106" t="s">
        <v>3327</v>
      </c>
      <c r="J1109" s="106" t="s">
        <v>3538</v>
      </c>
      <c r="K1109" s="106"/>
      <c r="L1109" s="106"/>
      <c r="M1109" s="106">
        <v>22330</v>
      </c>
      <c r="N1109" s="106" t="s">
        <v>3828</v>
      </c>
      <c r="O1109" s="106">
        <v>271.24</v>
      </c>
      <c r="P1109" s="107">
        <v>548.9</v>
      </c>
      <c r="Q1109" s="107">
        <v>148883.64000000001</v>
      </c>
      <c r="R1109" s="106">
        <v>0</v>
      </c>
      <c r="S1109" s="107">
        <v>0</v>
      </c>
      <c r="T1109" s="107">
        <v>0</v>
      </c>
      <c r="U1109" s="106" t="s">
        <v>749</v>
      </c>
      <c r="V1109" s="106" t="s">
        <v>7</v>
      </c>
      <c r="W1109" s="106" t="s">
        <v>64</v>
      </c>
      <c r="X1109" s="108"/>
      <c r="Y1109" s="108">
        <v>0</v>
      </c>
      <c r="Z1109" s="108">
        <v>-148883.636</v>
      </c>
      <c r="AA1109" s="109" t="s">
        <v>4503</v>
      </c>
      <c r="AB1109" s="109">
        <v>6107</v>
      </c>
      <c r="AC1109" s="109" t="s">
        <v>4686</v>
      </c>
      <c r="AD1109" s="109"/>
      <c r="AE1109" s="110" t="s">
        <v>510</v>
      </c>
      <c r="AF1109" s="109"/>
      <c r="AG1109" s="138">
        <v>37771</v>
      </c>
      <c r="AH1109" s="138" t="s">
        <v>4716</v>
      </c>
      <c r="AI1109" s="138">
        <v>38275</v>
      </c>
      <c r="AJ1109" s="109">
        <v>5392348</v>
      </c>
      <c r="AK1109" s="109"/>
      <c r="AL1109" s="109"/>
      <c r="AM1109" s="109"/>
      <c r="AN1109" s="109"/>
      <c r="AO1109" s="109"/>
      <c r="AP1109" s="109"/>
      <c r="AQ1109" s="109"/>
      <c r="AR1109" s="109"/>
      <c r="AS1109" s="109"/>
      <c r="AT1109" s="109"/>
      <c r="AU1109" s="109"/>
      <c r="AV1109" s="109"/>
      <c r="AW1109" s="109"/>
      <c r="AX1109" s="109"/>
      <c r="AY1109" s="109"/>
    </row>
    <row r="1110" spans="1:51" ht="25.5" x14ac:dyDescent="0.25">
      <c r="A1110" s="106">
        <v>1366</v>
      </c>
      <c r="B1110" s="106" t="s">
        <v>1795</v>
      </c>
      <c r="C1110" s="106" t="s">
        <v>300</v>
      </c>
      <c r="D1110" s="106"/>
      <c r="E1110" s="106" t="s">
        <v>540</v>
      </c>
      <c r="F1110" s="106"/>
      <c r="G1110" s="106"/>
      <c r="H1110" s="106" t="s">
        <v>466</v>
      </c>
      <c r="I1110" s="106" t="s">
        <v>3323</v>
      </c>
      <c r="J1110" s="106" t="s">
        <v>3830</v>
      </c>
      <c r="K1110" s="106"/>
      <c r="L1110" s="106"/>
      <c r="M1110" s="106">
        <v>22330</v>
      </c>
      <c r="N1110" s="106" t="s">
        <v>3828</v>
      </c>
      <c r="O1110" s="106">
        <v>49.7</v>
      </c>
      <c r="P1110" s="107">
        <v>548.9</v>
      </c>
      <c r="Q1110" s="107">
        <v>27280.33</v>
      </c>
      <c r="R1110" s="106">
        <v>0</v>
      </c>
      <c r="S1110" s="107">
        <v>0</v>
      </c>
      <c r="T1110" s="107">
        <v>0</v>
      </c>
      <c r="U1110" s="106" t="s">
        <v>749</v>
      </c>
      <c r="V1110" s="106" t="s">
        <v>7</v>
      </c>
      <c r="W1110" s="106" t="s">
        <v>64</v>
      </c>
      <c r="X1110" s="108"/>
      <c r="Y1110" s="108">
        <v>0</v>
      </c>
      <c r="Z1110" s="108">
        <v>-27280.33</v>
      </c>
      <c r="AA1110" s="109" t="s">
        <v>4503</v>
      </c>
      <c r="AB1110" s="109">
        <v>6107</v>
      </c>
      <c r="AC1110" s="109" t="s">
        <v>4686</v>
      </c>
      <c r="AD1110" s="109"/>
      <c r="AE1110" s="110" t="s">
        <v>510</v>
      </c>
      <c r="AF1110" s="109"/>
      <c r="AG1110" s="138">
        <v>37771</v>
      </c>
      <c r="AH1110" s="138" t="s">
        <v>4716</v>
      </c>
      <c r="AI1110" s="138">
        <v>38275</v>
      </c>
      <c r="AJ1110" s="109">
        <v>5392348</v>
      </c>
      <c r="AK1110" s="109"/>
      <c r="AL1110" s="109"/>
      <c r="AM1110" s="109"/>
      <c r="AN1110" s="109"/>
      <c r="AO1110" s="109"/>
      <c r="AP1110" s="109"/>
      <c r="AQ1110" s="109"/>
      <c r="AR1110" s="109"/>
      <c r="AS1110" s="109"/>
      <c r="AT1110" s="109"/>
      <c r="AU1110" s="109"/>
      <c r="AV1110" s="109"/>
      <c r="AW1110" s="109"/>
      <c r="AX1110" s="109"/>
      <c r="AY1110" s="109"/>
    </row>
    <row r="1111" spans="1:51" ht="25.5" x14ac:dyDescent="0.25">
      <c r="A1111" s="106">
        <v>1367</v>
      </c>
      <c r="B1111" s="106" t="s">
        <v>1796</v>
      </c>
      <c r="C1111" s="106" t="s">
        <v>300</v>
      </c>
      <c r="D1111" s="106"/>
      <c r="E1111" s="106" t="s">
        <v>540</v>
      </c>
      <c r="F1111" s="106"/>
      <c r="G1111" s="106"/>
      <c r="H1111" s="106" t="s">
        <v>466</v>
      </c>
      <c r="I1111" s="106" t="s">
        <v>3323</v>
      </c>
      <c r="J1111" s="106" t="s">
        <v>3830</v>
      </c>
      <c r="K1111" s="106"/>
      <c r="L1111" s="106"/>
      <c r="M1111" s="106">
        <v>22330</v>
      </c>
      <c r="N1111" s="106" t="s">
        <v>3828</v>
      </c>
      <c r="O1111" s="106">
        <v>60.91</v>
      </c>
      <c r="P1111" s="107">
        <v>548.9</v>
      </c>
      <c r="Q1111" s="107">
        <v>33433.5</v>
      </c>
      <c r="R1111" s="106">
        <v>0</v>
      </c>
      <c r="S1111" s="107">
        <v>0</v>
      </c>
      <c r="T1111" s="107">
        <v>0</v>
      </c>
      <c r="U1111" s="106" t="s">
        <v>749</v>
      </c>
      <c r="V1111" s="106" t="s">
        <v>7</v>
      </c>
      <c r="W1111" s="106" t="s">
        <v>64</v>
      </c>
      <c r="X1111" s="108"/>
      <c r="Y1111" s="108">
        <v>0</v>
      </c>
      <c r="Z1111" s="108">
        <v>-33433.498999999996</v>
      </c>
      <c r="AA1111" s="109" t="s">
        <v>4503</v>
      </c>
      <c r="AB1111" s="109">
        <v>6107</v>
      </c>
      <c r="AC1111" s="109" t="s">
        <v>4686</v>
      </c>
      <c r="AD1111" s="109"/>
      <c r="AE1111" s="110" t="s">
        <v>510</v>
      </c>
      <c r="AF1111" s="109"/>
      <c r="AG1111" s="138">
        <v>37771</v>
      </c>
      <c r="AH1111" s="138" t="s">
        <v>4716</v>
      </c>
      <c r="AI1111" s="138">
        <v>38275</v>
      </c>
      <c r="AJ1111" s="109">
        <v>5392348</v>
      </c>
      <c r="AK1111" s="109"/>
      <c r="AL1111" s="109"/>
      <c r="AM1111" s="109"/>
      <c r="AN1111" s="109"/>
      <c r="AO1111" s="109"/>
      <c r="AP1111" s="109"/>
      <c r="AQ1111" s="109"/>
      <c r="AR1111" s="109"/>
      <c r="AS1111" s="109"/>
      <c r="AT1111" s="109"/>
      <c r="AU1111" s="109"/>
      <c r="AV1111" s="109"/>
      <c r="AW1111" s="109"/>
      <c r="AX1111" s="109"/>
      <c r="AY1111" s="109"/>
    </row>
    <row r="1112" spans="1:51" ht="25.5" x14ac:dyDescent="0.25">
      <c r="A1112" s="106">
        <v>1368</v>
      </c>
      <c r="B1112" s="106" t="s">
        <v>1797</v>
      </c>
      <c r="C1112" s="106" t="s">
        <v>300</v>
      </c>
      <c r="D1112" s="106"/>
      <c r="E1112" s="106" t="s">
        <v>540</v>
      </c>
      <c r="F1112" s="106"/>
      <c r="G1112" s="106"/>
      <c r="H1112" s="106" t="s">
        <v>466</v>
      </c>
      <c r="I1112" s="106" t="s">
        <v>3323</v>
      </c>
      <c r="J1112" s="106" t="s">
        <v>3831</v>
      </c>
      <c r="K1112" s="106"/>
      <c r="L1112" s="106"/>
      <c r="M1112" s="106">
        <v>22330</v>
      </c>
      <c r="N1112" s="106" t="s">
        <v>3828</v>
      </c>
      <c r="O1112" s="106">
        <v>60.91</v>
      </c>
      <c r="P1112" s="107">
        <v>548.9</v>
      </c>
      <c r="Q1112" s="107">
        <v>33433.5</v>
      </c>
      <c r="R1112" s="106">
        <v>0</v>
      </c>
      <c r="S1112" s="107">
        <v>0</v>
      </c>
      <c r="T1112" s="107">
        <v>0</v>
      </c>
      <c r="U1112" s="106" t="s">
        <v>749</v>
      </c>
      <c r="V1112" s="106" t="s">
        <v>7</v>
      </c>
      <c r="W1112" s="106" t="s">
        <v>64</v>
      </c>
      <c r="X1112" s="108"/>
      <c r="Y1112" s="108">
        <v>0</v>
      </c>
      <c r="Z1112" s="108">
        <v>-33433.498999999996</v>
      </c>
      <c r="AA1112" s="109" t="s">
        <v>4503</v>
      </c>
      <c r="AB1112" s="109">
        <v>6107</v>
      </c>
      <c r="AC1112" s="109" t="s">
        <v>4686</v>
      </c>
      <c r="AD1112" s="109"/>
      <c r="AE1112" s="110" t="s">
        <v>510</v>
      </c>
      <c r="AF1112" s="109"/>
      <c r="AG1112" s="138">
        <v>37771</v>
      </c>
      <c r="AH1112" s="138" t="s">
        <v>4716</v>
      </c>
      <c r="AI1112" s="138">
        <v>38275</v>
      </c>
      <c r="AJ1112" s="109">
        <v>5392348</v>
      </c>
      <c r="AK1112" s="109"/>
      <c r="AL1112" s="109"/>
      <c r="AM1112" s="109"/>
      <c r="AN1112" s="109"/>
      <c r="AO1112" s="109"/>
      <c r="AP1112" s="109"/>
      <c r="AQ1112" s="109"/>
      <c r="AR1112" s="109"/>
      <c r="AS1112" s="109"/>
      <c r="AT1112" s="109"/>
      <c r="AU1112" s="109"/>
      <c r="AV1112" s="109"/>
      <c r="AW1112" s="109"/>
      <c r="AX1112" s="109"/>
      <c r="AY1112" s="109"/>
    </row>
    <row r="1113" spans="1:51" ht="25.5" x14ac:dyDescent="0.25">
      <c r="A1113" s="106">
        <v>1369</v>
      </c>
      <c r="B1113" s="106" t="s">
        <v>1798</v>
      </c>
      <c r="C1113" s="106" t="s">
        <v>300</v>
      </c>
      <c r="D1113" s="106"/>
      <c r="E1113" s="106" t="s">
        <v>540</v>
      </c>
      <c r="F1113" s="106"/>
      <c r="G1113" s="106"/>
      <c r="H1113" s="106" t="s">
        <v>466</v>
      </c>
      <c r="I1113" s="106" t="s">
        <v>3327</v>
      </c>
      <c r="J1113" s="106" t="s">
        <v>3538</v>
      </c>
      <c r="K1113" s="106"/>
      <c r="L1113" s="106"/>
      <c r="M1113" s="106">
        <v>22330</v>
      </c>
      <c r="N1113" s="106" t="s">
        <v>3828</v>
      </c>
      <c r="O1113" s="106">
        <v>326.19</v>
      </c>
      <c r="P1113" s="107">
        <v>548.9</v>
      </c>
      <c r="Q1113" s="107">
        <v>179045.69</v>
      </c>
      <c r="R1113" s="106">
        <v>0</v>
      </c>
      <c r="S1113" s="107">
        <v>0</v>
      </c>
      <c r="T1113" s="107">
        <v>0</v>
      </c>
      <c r="U1113" s="106" t="s">
        <v>749</v>
      </c>
      <c r="V1113" s="106" t="s">
        <v>7</v>
      </c>
      <c r="W1113" s="106" t="s">
        <v>64</v>
      </c>
      <c r="X1113" s="108">
        <v>1035</v>
      </c>
      <c r="Y1113" s="108">
        <v>337606.65</v>
      </c>
      <c r="Z1113" s="108">
        <v>158560.95900000003</v>
      </c>
      <c r="AA1113" s="109"/>
      <c r="AB1113" s="109">
        <v>6107</v>
      </c>
      <c r="AC1113" s="109" t="s">
        <v>4686</v>
      </c>
      <c r="AD1113" s="109"/>
      <c r="AE1113" s="110" t="s">
        <v>510</v>
      </c>
      <c r="AF1113" s="109"/>
      <c r="AG1113" s="138">
        <v>37771</v>
      </c>
      <c r="AH1113" s="138" t="s">
        <v>4716</v>
      </c>
      <c r="AI1113" s="138">
        <v>38275</v>
      </c>
      <c r="AJ1113" s="109">
        <v>5392348</v>
      </c>
      <c r="AK1113" s="109"/>
      <c r="AL1113" s="109"/>
      <c r="AM1113" s="109"/>
      <c r="AN1113" s="109"/>
      <c r="AO1113" s="109"/>
      <c r="AP1113" s="109"/>
      <c r="AQ1113" s="109"/>
      <c r="AR1113" s="109"/>
      <c r="AS1113" s="109"/>
      <c r="AT1113" s="109"/>
      <c r="AU1113" s="109"/>
      <c r="AV1113" s="109"/>
      <c r="AW1113" s="109"/>
      <c r="AX1113" s="109"/>
      <c r="AY1113" s="109"/>
    </row>
    <row r="1114" spans="1:51" x14ac:dyDescent="0.25">
      <c r="A1114" s="106">
        <v>1371</v>
      </c>
      <c r="B1114" s="106" t="s">
        <v>1617</v>
      </c>
      <c r="C1114" s="106" t="s">
        <v>300</v>
      </c>
      <c r="D1114" s="106"/>
      <c r="E1114" s="106" t="s">
        <v>540</v>
      </c>
      <c r="F1114" s="106"/>
      <c r="G1114" s="106"/>
      <c r="H1114" s="106" t="s">
        <v>466</v>
      </c>
      <c r="I1114" s="106"/>
      <c r="J1114" s="106"/>
      <c r="K1114" s="106"/>
      <c r="L1114" s="106"/>
      <c r="M1114" s="106">
        <v>22330</v>
      </c>
      <c r="N1114" s="106" t="s">
        <v>3828</v>
      </c>
      <c r="O1114" s="106">
        <v>141704.03</v>
      </c>
      <c r="P1114" s="107">
        <v>548.9</v>
      </c>
      <c r="Q1114" s="107">
        <v>77781342.069999993</v>
      </c>
      <c r="R1114" s="106">
        <v>0</v>
      </c>
      <c r="S1114" s="107">
        <v>0</v>
      </c>
      <c r="T1114" s="107">
        <v>0</v>
      </c>
      <c r="U1114" s="106" t="s">
        <v>743</v>
      </c>
      <c r="V1114" s="106" t="s">
        <v>7</v>
      </c>
      <c r="W1114" s="106" t="s">
        <v>63</v>
      </c>
      <c r="X1114" s="108"/>
      <c r="Y1114" s="108">
        <v>0</v>
      </c>
      <c r="Z1114" s="108"/>
      <c r="AA1114" s="109" t="s">
        <v>4435</v>
      </c>
      <c r="AB1114" s="109">
        <v>6107</v>
      </c>
      <c r="AC1114" s="109"/>
      <c r="AD1114" s="109"/>
      <c r="AE1114" s="110" t="s">
        <v>4436</v>
      </c>
      <c r="AF1114" s="109"/>
      <c r="AG1114" s="138">
        <v>37771</v>
      </c>
      <c r="AH1114" s="138" t="s">
        <v>4716</v>
      </c>
      <c r="AI1114" s="138">
        <v>38275</v>
      </c>
      <c r="AJ1114" s="109">
        <v>5392348</v>
      </c>
      <c r="AK1114" s="109"/>
      <c r="AL1114" s="109"/>
      <c r="AM1114" s="109"/>
      <c r="AN1114" s="109"/>
      <c r="AO1114" s="109"/>
      <c r="AP1114" s="109"/>
      <c r="AQ1114" s="109"/>
      <c r="AR1114" s="109"/>
      <c r="AS1114" s="109"/>
      <c r="AT1114" s="109"/>
      <c r="AU1114" s="109"/>
      <c r="AV1114" s="109"/>
      <c r="AW1114" s="109"/>
      <c r="AX1114" s="109"/>
      <c r="AY1114" s="109"/>
    </row>
    <row r="1115" spans="1:51" ht="25.5" x14ac:dyDescent="0.25">
      <c r="A1115" s="106">
        <v>1372</v>
      </c>
      <c r="B1115" s="106" t="s">
        <v>1799</v>
      </c>
      <c r="C1115" s="106" t="s">
        <v>301</v>
      </c>
      <c r="D1115" s="106"/>
      <c r="E1115" s="106" t="s">
        <v>540</v>
      </c>
      <c r="F1115" s="106"/>
      <c r="G1115" s="106"/>
      <c r="H1115" s="106" t="s">
        <v>464</v>
      </c>
      <c r="I1115" s="106" t="s">
        <v>3323</v>
      </c>
      <c r="J1115" s="106" t="s">
        <v>3832</v>
      </c>
      <c r="K1115" s="106">
        <v>2037</v>
      </c>
      <c r="L1115" s="106"/>
      <c r="M1115" s="106">
        <v>22545</v>
      </c>
      <c r="N1115" s="106" t="s">
        <v>301</v>
      </c>
      <c r="O1115" s="106">
        <v>7816.5</v>
      </c>
      <c r="P1115" s="107">
        <v>390</v>
      </c>
      <c r="Q1115" s="107">
        <v>3048435</v>
      </c>
      <c r="R1115" s="106">
        <v>0</v>
      </c>
      <c r="S1115" s="107">
        <v>0</v>
      </c>
      <c r="T1115" s="107">
        <v>0</v>
      </c>
      <c r="U1115" s="106" t="s">
        <v>741</v>
      </c>
      <c r="V1115" s="106" t="s">
        <v>7</v>
      </c>
      <c r="W1115" s="106" t="s">
        <v>62</v>
      </c>
      <c r="X1115" s="108">
        <v>641</v>
      </c>
      <c r="Y1115" s="108">
        <v>5010376.5</v>
      </c>
      <c r="Z1115" s="108">
        <v>1961941.5</v>
      </c>
      <c r="AA1115" s="109"/>
      <c r="AB1115" s="109">
        <v>1033</v>
      </c>
      <c r="AC1115" s="109"/>
      <c r="AD1115" s="109"/>
      <c r="AE1115" s="110" t="s">
        <v>473</v>
      </c>
      <c r="AF1115" s="109" t="s">
        <v>4720</v>
      </c>
      <c r="AG1115" s="138">
        <v>37771</v>
      </c>
      <c r="AH1115" s="138" t="s">
        <v>4716</v>
      </c>
      <c r="AI1115" s="138">
        <v>38275</v>
      </c>
      <c r="AJ1115" s="109">
        <v>5392348</v>
      </c>
      <c r="AK1115" s="109"/>
      <c r="AL1115" s="109"/>
      <c r="AM1115" s="109"/>
      <c r="AN1115" s="109"/>
      <c r="AO1115" s="109"/>
      <c r="AP1115" s="109"/>
      <c r="AQ1115" s="109"/>
      <c r="AR1115" s="109"/>
      <c r="AS1115" s="109"/>
      <c r="AT1115" s="109"/>
      <c r="AU1115" s="109"/>
      <c r="AV1115" s="109"/>
      <c r="AW1115" s="109"/>
      <c r="AX1115" s="109"/>
      <c r="AY1115" s="109"/>
    </row>
    <row r="1116" spans="1:51" ht="25.5" x14ac:dyDescent="0.25">
      <c r="A1116" s="106">
        <v>1373</v>
      </c>
      <c r="B1116" s="106" t="s">
        <v>1800</v>
      </c>
      <c r="C1116" s="106" t="s">
        <v>302</v>
      </c>
      <c r="D1116" s="106"/>
      <c r="E1116" s="106" t="s">
        <v>540</v>
      </c>
      <c r="F1116" s="106"/>
      <c r="G1116" s="106"/>
      <c r="H1116" s="106" t="s">
        <v>467</v>
      </c>
      <c r="I1116" s="106" t="s">
        <v>3324</v>
      </c>
      <c r="J1116" s="106" t="s">
        <v>3833</v>
      </c>
      <c r="K1116" s="106">
        <v>2750</v>
      </c>
      <c r="L1116" s="106"/>
      <c r="M1116" s="106">
        <v>22000</v>
      </c>
      <c r="N1116" s="106" t="s">
        <v>302</v>
      </c>
      <c r="O1116" s="106">
        <v>1651.0820000000001</v>
      </c>
      <c r="P1116" s="107">
        <v>1131.9000000000001</v>
      </c>
      <c r="Q1116" s="107">
        <v>1868859.72</v>
      </c>
      <c r="R1116" s="106">
        <v>0</v>
      </c>
      <c r="S1116" s="107">
        <v>0</v>
      </c>
      <c r="T1116" s="107">
        <v>0</v>
      </c>
      <c r="U1116" s="106" t="s">
        <v>739</v>
      </c>
      <c r="V1116" s="106" t="s">
        <v>7</v>
      </c>
      <c r="W1116" s="106" t="s">
        <v>61</v>
      </c>
      <c r="X1116" s="108">
        <v>1709</v>
      </c>
      <c r="Y1116" s="108">
        <v>2821699.1380000003</v>
      </c>
      <c r="Z1116" s="108">
        <v>952839.42219999991</v>
      </c>
      <c r="AA1116" s="109"/>
      <c r="AB1116" s="109">
        <v>6183</v>
      </c>
      <c r="AC1116" s="109"/>
      <c r="AD1116" s="109"/>
      <c r="AE1116" s="110" t="s">
        <v>507</v>
      </c>
      <c r="AF1116" s="109"/>
      <c r="AG1116" s="138">
        <v>38100</v>
      </c>
      <c r="AH1116" s="138">
        <v>38250</v>
      </c>
      <c r="AI1116" s="138">
        <v>38300</v>
      </c>
      <c r="AJ1116" s="109">
        <v>5396158</v>
      </c>
      <c r="AK1116" s="109"/>
      <c r="AL1116" s="109"/>
      <c r="AM1116" s="109"/>
      <c r="AN1116" s="109"/>
      <c r="AO1116" s="109"/>
      <c r="AP1116" s="109"/>
      <c r="AQ1116" s="109"/>
      <c r="AR1116" s="109"/>
      <c r="AS1116" s="109"/>
      <c r="AT1116" s="109"/>
      <c r="AU1116" s="109"/>
      <c r="AV1116" s="109"/>
      <c r="AW1116" s="109"/>
      <c r="AX1116" s="109"/>
      <c r="AY1116" s="109"/>
    </row>
    <row r="1117" spans="1:51" ht="25.5" x14ac:dyDescent="0.25">
      <c r="A1117" s="106">
        <v>1374</v>
      </c>
      <c r="B1117" s="106" t="s">
        <v>1801</v>
      </c>
      <c r="C1117" s="106" t="s">
        <v>302</v>
      </c>
      <c r="D1117" s="106"/>
      <c r="E1117" s="106" t="s">
        <v>540</v>
      </c>
      <c r="F1117" s="106"/>
      <c r="G1117" s="106"/>
      <c r="H1117" s="106" t="s">
        <v>467</v>
      </c>
      <c r="I1117" s="106" t="s">
        <v>3325</v>
      </c>
      <c r="J1117" s="106" t="s">
        <v>3834</v>
      </c>
      <c r="K1117" s="106">
        <v>21501</v>
      </c>
      <c r="L1117" s="106"/>
      <c r="M1117" s="106">
        <v>22000</v>
      </c>
      <c r="N1117" s="106" t="s">
        <v>302</v>
      </c>
      <c r="O1117" s="106">
        <v>165.50399999999999</v>
      </c>
      <c r="P1117" s="107">
        <v>1131.9000000000001</v>
      </c>
      <c r="Q1117" s="107">
        <v>187333.98</v>
      </c>
      <c r="R1117" s="106">
        <v>0</v>
      </c>
      <c r="S1117" s="107">
        <v>0</v>
      </c>
      <c r="T1117" s="107">
        <v>0</v>
      </c>
      <c r="U1117" s="106" t="s">
        <v>739</v>
      </c>
      <c r="V1117" s="106" t="s">
        <v>7</v>
      </c>
      <c r="W1117" s="106" t="s">
        <v>61</v>
      </c>
      <c r="X1117" s="108">
        <v>1709</v>
      </c>
      <c r="Y1117" s="108">
        <v>282846.33600000001</v>
      </c>
      <c r="Z1117" s="108">
        <v>95512.358399999997</v>
      </c>
      <c r="AA1117" s="109"/>
      <c r="AB1117" s="109">
        <v>6183</v>
      </c>
      <c r="AC1117" s="109"/>
      <c r="AD1117" s="109"/>
      <c r="AE1117" s="110" t="s">
        <v>507</v>
      </c>
      <c r="AF1117" s="109"/>
      <c r="AG1117" s="138">
        <v>38100</v>
      </c>
      <c r="AH1117" s="138">
        <v>38250</v>
      </c>
      <c r="AI1117" s="138">
        <v>38300</v>
      </c>
      <c r="AJ1117" s="109">
        <v>5396158</v>
      </c>
      <c r="AK1117" s="109"/>
      <c r="AL1117" s="109"/>
      <c r="AM1117" s="109"/>
      <c r="AN1117" s="109"/>
      <c r="AO1117" s="109"/>
      <c r="AP1117" s="109"/>
      <c r="AQ1117" s="109"/>
      <c r="AR1117" s="109"/>
      <c r="AS1117" s="109"/>
      <c r="AT1117" s="109"/>
      <c r="AU1117" s="109"/>
      <c r="AV1117" s="109"/>
      <c r="AW1117" s="109"/>
      <c r="AX1117" s="109"/>
      <c r="AY1117" s="109"/>
    </row>
    <row r="1118" spans="1:51" ht="25.5" x14ac:dyDescent="0.25">
      <c r="A1118" s="106">
        <v>1375</v>
      </c>
      <c r="B1118" s="106" t="s">
        <v>1802</v>
      </c>
      <c r="C1118" s="106" t="s">
        <v>302</v>
      </c>
      <c r="D1118" s="106"/>
      <c r="E1118" s="106" t="s">
        <v>540</v>
      </c>
      <c r="F1118" s="106"/>
      <c r="G1118" s="106"/>
      <c r="H1118" s="106" t="s">
        <v>467</v>
      </c>
      <c r="I1118" s="106" t="s">
        <v>3325</v>
      </c>
      <c r="J1118" s="106" t="s">
        <v>3834</v>
      </c>
      <c r="K1118" s="106">
        <v>21597</v>
      </c>
      <c r="L1118" s="106"/>
      <c r="M1118" s="106">
        <v>22000</v>
      </c>
      <c r="N1118" s="106" t="s">
        <v>302</v>
      </c>
      <c r="O1118" s="106">
        <v>331.75</v>
      </c>
      <c r="P1118" s="107">
        <v>1131.9000000000001</v>
      </c>
      <c r="Q1118" s="107">
        <v>375507.83</v>
      </c>
      <c r="R1118" s="106">
        <v>0</v>
      </c>
      <c r="S1118" s="107">
        <v>0</v>
      </c>
      <c r="T1118" s="107">
        <v>0</v>
      </c>
      <c r="U1118" s="106" t="s">
        <v>739</v>
      </c>
      <c r="V1118" s="106" t="s">
        <v>7</v>
      </c>
      <c r="W1118" s="106" t="s">
        <v>61</v>
      </c>
      <c r="X1118" s="108">
        <v>1709</v>
      </c>
      <c r="Y1118" s="108">
        <v>566960.75</v>
      </c>
      <c r="Z1118" s="108">
        <v>191452.92499999999</v>
      </c>
      <c r="AA1118" s="109"/>
      <c r="AB1118" s="109">
        <v>6183</v>
      </c>
      <c r="AC1118" s="109"/>
      <c r="AD1118" s="109"/>
      <c r="AE1118" s="110" t="s">
        <v>507</v>
      </c>
      <c r="AF1118" s="109"/>
      <c r="AG1118" s="138">
        <v>38100</v>
      </c>
      <c r="AH1118" s="138">
        <v>38250</v>
      </c>
      <c r="AI1118" s="138">
        <v>38300</v>
      </c>
      <c r="AJ1118" s="109">
        <v>5396158</v>
      </c>
      <c r="AK1118" s="109"/>
      <c r="AL1118" s="109"/>
      <c r="AM1118" s="109"/>
      <c r="AN1118" s="109"/>
      <c r="AO1118" s="109"/>
      <c r="AP1118" s="109"/>
      <c r="AQ1118" s="109"/>
      <c r="AR1118" s="109"/>
      <c r="AS1118" s="109"/>
      <c r="AT1118" s="109"/>
      <c r="AU1118" s="109"/>
      <c r="AV1118" s="109"/>
      <c r="AW1118" s="109"/>
      <c r="AX1118" s="109"/>
      <c r="AY1118" s="109"/>
    </row>
    <row r="1119" spans="1:51" ht="25.5" x14ac:dyDescent="0.25">
      <c r="A1119" s="106">
        <v>1376</v>
      </c>
      <c r="B1119" s="106" t="s">
        <v>1803</v>
      </c>
      <c r="C1119" s="106" t="s">
        <v>302</v>
      </c>
      <c r="D1119" s="106"/>
      <c r="E1119" s="106" t="s">
        <v>540</v>
      </c>
      <c r="F1119" s="106"/>
      <c r="G1119" s="106"/>
      <c r="H1119" s="106" t="s">
        <v>467</v>
      </c>
      <c r="I1119" s="106" t="s">
        <v>3324</v>
      </c>
      <c r="J1119" s="106" t="s">
        <v>3833</v>
      </c>
      <c r="K1119" s="106">
        <v>21526</v>
      </c>
      <c r="L1119" s="106"/>
      <c r="M1119" s="106">
        <v>22000</v>
      </c>
      <c r="N1119" s="106" t="s">
        <v>302</v>
      </c>
      <c r="O1119" s="106">
        <v>180.1</v>
      </c>
      <c r="P1119" s="107">
        <v>1131.9000000000001</v>
      </c>
      <c r="Q1119" s="107">
        <v>203855.19</v>
      </c>
      <c r="R1119" s="106">
        <v>0</v>
      </c>
      <c r="S1119" s="107">
        <v>0</v>
      </c>
      <c r="T1119" s="107">
        <v>0</v>
      </c>
      <c r="U1119" s="106" t="s">
        <v>739</v>
      </c>
      <c r="V1119" s="106" t="s">
        <v>7</v>
      </c>
      <c r="W1119" s="106" t="s">
        <v>61</v>
      </c>
      <c r="X1119" s="108">
        <v>1709</v>
      </c>
      <c r="Y1119" s="108">
        <v>307790.89999999997</v>
      </c>
      <c r="Z1119" s="108">
        <v>103935.70999999996</v>
      </c>
      <c r="AA1119" s="109"/>
      <c r="AB1119" s="109">
        <v>6183</v>
      </c>
      <c r="AC1119" s="109"/>
      <c r="AD1119" s="109"/>
      <c r="AE1119" s="110" t="s">
        <v>507</v>
      </c>
      <c r="AF1119" s="109"/>
      <c r="AG1119" s="138">
        <v>38100</v>
      </c>
      <c r="AH1119" s="138">
        <v>38250</v>
      </c>
      <c r="AI1119" s="138">
        <v>38300</v>
      </c>
      <c r="AJ1119" s="109">
        <v>5396158</v>
      </c>
      <c r="AK1119" s="109"/>
      <c r="AL1119" s="109"/>
      <c r="AM1119" s="109"/>
      <c r="AN1119" s="109"/>
      <c r="AO1119" s="109"/>
      <c r="AP1119" s="109"/>
      <c r="AQ1119" s="109"/>
      <c r="AR1119" s="109"/>
      <c r="AS1119" s="109"/>
      <c r="AT1119" s="109"/>
      <c r="AU1119" s="109"/>
      <c r="AV1119" s="109"/>
      <c r="AW1119" s="109"/>
      <c r="AX1119" s="109"/>
      <c r="AY1119" s="109"/>
    </row>
    <row r="1120" spans="1:51" ht="25.5" x14ac:dyDescent="0.25">
      <c r="A1120" s="106">
        <v>1377</v>
      </c>
      <c r="B1120" s="106" t="s">
        <v>1804</v>
      </c>
      <c r="C1120" s="106" t="s">
        <v>302</v>
      </c>
      <c r="D1120" s="106"/>
      <c r="E1120" s="106" t="s">
        <v>540</v>
      </c>
      <c r="F1120" s="106"/>
      <c r="G1120" s="106"/>
      <c r="H1120" s="106" t="s">
        <v>467</v>
      </c>
      <c r="I1120" s="106" t="s">
        <v>3324</v>
      </c>
      <c r="J1120" s="106" t="s">
        <v>3833</v>
      </c>
      <c r="K1120" s="106">
        <v>2602</v>
      </c>
      <c r="L1120" s="106"/>
      <c r="M1120" s="106">
        <v>22000</v>
      </c>
      <c r="N1120" s="106" t="s">
        <v>302</v>
      </c>
      <c r="O1120" s="106">
        <v>93.397000000000006</v>
      </c>
      <c r="P1120" s="107">
        <v>1131.9000000000001</v>
      </c>
      <c r="Q1120" s="107">
        <v>105716.06</v>
      </c>
      <c r="R1120" s="106">
        <v>0</v>
      </c>
      <c r="S1120" s="107">
        <v>0</v>
      </c>
      <c r="T1120" s="107">
        <v>0</v>
      </c>
      <c r="U1120" s="106" t="s">
        <v>741</v>
      </c>
      <c r="V1120" s="106" t="s">
        <v>7</v>
      </c>
      <c r="W1120" s="106" t="s">
        <v>62</v>
      </c>
      <c r="X1120" s="108">
        <v>1709</v>
      </c>
      <c r="Y1120" s="108">
        <v>159615.473</v>
      </c>
      <c r="Z1120" s="108">
        <v>53899.408699999985</v>
      </c>
      <c r="AA1120" s="109"/>
      <c r="AB1120" s="109">
        <v>6183</v>
      </c>
      <c r="AC1120" s="109"/>
      <c r="AD1120" s="109"/>
      <c r="AE1120" s="110" t="s">
        <v>4440</v>
      </c>
      <c r="AF1120" s="109" t="s">
        <v>4462</v>
      </c>
      <c r="AG1120" s="138">
        <v>38100</v>
      </c>
      <c r="AH1120" s="138">
        <v>38250</v>
      </c>
      <c r="AI1120" s="138">
        <v>38300</v>
      </c>
      <c r="AJ1120" s="109">
        <v>5396158</v>
      </c>
      <c r="AK1120" s="109"/>
      <c r="AL1120" s="109"/>
      <c r="AM1120" s="109"/>
      <c r="AN1120" s="109"/>
      <c r="AO1120" s="109"/>
      <c r="AP1120" s="109"/>
      <c r="AQ1120" s="109"/>
      <c r="AR1120" s="109"/>
      <c r="AS1120" s="109"/>
      <c r="AT1120" s="109"/>
      <c r="AU1120" s="109"/>
      <c r="AV1120" s="109"/>
      <c r="AW1120" s="109"/>
      <c r="AX1120" s="109"/>
      <c r="AY1120" s="109"/>
    </row>
    <row r="1121" spans="1:51" ht="25.5" x14ac:dyDescent="0.25">
      <c r="A1121" s="106">
        <v>1378</v>
      </c>
      <c r="B1121" s="106" t="s">
        <v>1805</v>
      </c>
      <c r="C1121" s="106" t="s">
        <v>302</v>
      </c>
      <c r="D1121" s="106"/>
      <c r="E1121" s="106" t="s">
        <v>540</v>
      </c>
      <c r="F1121" s="106"/>
      <c r="G1121" s="106"/>
      <c r="H1121" s="106" t="s">
        <v>467</v>
      </c>
      <c r="I1121" s="106" t="s">
        <v>3324</v>
      </c>
      <c r="J1121" s="106" t="s">
        <v>3833</v>
      </c>
      <c r="K1121" s="106">
        <v>2786</v>
      </c>
      <c r="L1121" s="106"/>
      <c r="M1121" s="106">
        <v>22000</v>
      </c>
      <c r="N1121" s="106" t="s">
        <v>302</v>
      </c>
      <c r="O1121" s="106">
        <v>131.16399999999999</v>
      </c>
      <c r="P1121" s="107">
        <v>1131.9000000000001</v>
      </c>
      <c r="Q1121" s="107">
        <v>148464.53</v>
      </c>
      <c r="R1121" s="106">
        <v>0</v>
      </c>
      <c r="S1121" s="107">
        <v>0</v>
      </c>
      <c r="T1121" s="107">
        <v>0</v>
      </c>
      <c r="U1121" s="106" t="s">
        <v>924</v>
      </c>
      <c r="V1121" s="106" t="s">
        <v>7</v>
      </c>
      <c r="W1121" s="106" t="s">
        <v>76</v>
      </c>
      <c r="X1121" s="108">
        <v>1709</v>
      </c>
      <c r="Y1121" s="108">
        <v>224159.27599999998</v>
      </c>
      <c r="Z1121" s="108">
        <v>75694.744399999996</v>
      </c>
      <c r="AA1121" s="109"/>
      <c r="AB1121" s="109">
        <v>6183</v>
      </c>
      <c r="AC1121" s="109"/>
      <c r="AD1121" s="109"/>
      <c r="AE1121" s="110" t="s">
        <v>4440</v>
      </c>
      <c r="AF1121" s="109"/>
      <c r="AG1121" s="138">
        <v>38100</v>
      </c>
      <c r="AH1121" s="138">
        <v>38250</v>
      </c>
      <c r="AI1121" s="138">
        <v>38300</v>
      </c>
      <c r="AJ1121" s="109">
        <v>5396158</v>
      </c>
      <c r="AK1121" s="109"/>
      <c r="AL1121" s="109"/>
      <c r="AM1121" s="109"/>
      <c r="AN1121" s="109"/>
      <c r="AO1121" s="109"/>
      <c r="AP1121" s="109"/>
      <c r="AQ1121" s="109"/>
      <c r="AR1121" s="109"/>
      <c r="AS1121" s="109"/>
      <c r="AT1121" s="109"/>
      <c r="AU1121" s="109"/>
      <c r="AV1121" s="109"/>
      <c r="AW1121" s="109"/>
      <c r="AX1121" s="109"/>
      <c r="AY1121" s="109"/>
    </row>
    <row r="1122" spans="1:51" ht="25.5" x14ac:dyDescent="0.25">
      <c r="A1122" s="106">
        <v>1379</v>
      </c>
      <c r="B1122" s="106" t="s">
        <v>1806</v>
      </c>
      <c r="C1122" s="106" t="s">
        <v>302</v>
      </c>
      <c r="D1122" s="106"/>
      <c r="E1122" s="106" t="s">
        <v>540</v>
      </c>
      <c r="F1122" s="106"/>
      <c r="G1122" s="106"/>
      <c r="H1122" s="106" t="s">
        <v>467</v>
      </c>
      <c r="I1122" s="106" t="s">
        <v>3325</v>
      </c>
      <c r="J1122" s="106" t="s">
        <v>3834</v>
      </c>
      <c r="K1122" s="106"/>
      <c r="L1122" s="106"/>
      <c r="M1122" s="106">
        <v>22000</v>
      </c>
      <c r="N1122" s="106" t="s">
        <v>302</v>
      </c>
      <c r="O1122" s="106">
        <v>33.531999999999996</v>
      </c>
      <c r="P1122" s="107">
        <v>1131.9000000000001</v>
      </c>
      <c r="Q1122" s="107">
        <v>37954.870000000003</v>
      </c>
      <c r="R1122" s="106">
        <v>0</v>
      </c>
      <c r="S1122" s="107">
        <v>0</v>
      </c>
      <c r="T1122" s="107">
        <v>0</v>
      </c>
      <c r="U1122" s="106" t="s">
        <v>924</v>
      </c>
      <c r="V1122" s="106" t="s">
        <v>7</v>
      </c>
      <c r="W1122" s="106" t="s">
        <v>76</v>
      </c>
      <c r="X1122" s="108">
        <v>1709</v>
      </c>
      <c r="Y1122" s="108">
        <v>57306.187999999995</v>
      </c>
      <c r="Z1122" s="108">
        <v>19351.317199999998</v>
      </c>
      <c r="AA1122" s="109"/>
      <c r="AB1122" s="109">
        <v>6183</v>
      </c>
      <c r="AC1122" s="109"/>
      <c r="AD1122" s="109"/>
      <c r="AE1122" s="110" t="s">
        <v>4440</v>
      </c>
      <c r="AF1122" s="109"/>
      <c r="AG1122" s="138">
        <v>38100</v>
      </c>
      <c r="AH1122" s="138">
        <v>38250</v>
      </c>
      <c r="AI1122" s="138">
        <v>38300</v>
      </c>
      <c r="AJ1122" s="109">
        <v>5396158</v>
      </c>
      <c r="AK1122" s="109"/>
      <c r="AL1122" s="109"/>
      <c r="AM1122" s="109"/>
      <c r="AN1122" s="109"/>
      <c r="AO1122" s="109"/>
      <c r="AP1122" s="109"/>
      <c r="AQ1122" s="109"/>
      <c r="AR1122" s="109"/>
      <c r="AS1122" s="109"/>
      <c r="AT1122" s="109"/>
      <c r="AU1122" s="109"/>
      <c r="AV1122" s="109"/>
      <c r="AW1122" s="109"/>
      <c r="AX1122" s="109"/>
      <c r="AY1122" s="109"/>
    </row>
    <row r="1123" spans="1:51" ht="25.5" x14ac:dyDescent="0.25">
      <c r="A1123" s="106">
        <v>1380</v>
      </c>
      <c r="B1123" s="106" t="s">
        <v>1807</v>
      </c>
      <c r="C1123" s="106" t="s">
        <v>302</v>
      </c>
      <c r="D1123" s="106"/>
      <c r="E1123" s="106" t="s">
        <v>540</v>
      </c>
      <c r="F1123" s="106"/>
      <c r="G1123" s="106"/>
      <c r="H1123" s="106" t="s">
        <v>467</v>
      </c>
      <c r="I1123" s="106" t="s">
        <v>3324</v>
      </c>
      <c r="J1123" s="106" t="s">
        <v>3833</v>
      </c>
      <c r="K1123" s="106">
        <v>21573</v>
      </c>
      <c r="L1123" s="106"/>
      <c r="M1123" s="106">
        <v>22000</v>
      </c>
      <c r="N1123" s="106" t="s">
        <v>302</v>
      </c>
      <c r="O1123" s="106">
        <v>85.111999999999995</v>
      </c>
      <c r="P1123" s="107">
        <v>1131.9000000000001</v>
      </c>
      <c r="Q1123" s="107">
        <v>96338.27</v>
      </c>
      <c r="R1123" s="106">
        <v>0</v>
      </c>
      <c r="S1123" s="107">
        <v>0</v>
      </c>
      <c r="T1123" s="107">
        <v>0</v>
      </c>
      <c r="U1123" s="106" t="s">
        <v>924</v>
      </c>
      <c r="V1123" s="106" t="s">
        <v>7</v>
      </c>
      <c r="W1123" s="106" t="s">
        <v>76</v>
      </c>
      <c r="X1123" s="108">
        <v>1709</v>
      </c>
      <c r="Y1123" s="108">
        <v>145456.408</v>
      </c>
      <c r="Z1123" s="108">
        <v>49118.13519999999</v>
      </c>
      <c r="AA1123" s="109"/>
      <c r="AB1123" s="109">
        <v>6183</v>
      </c>
      <c r="AC1123" s="109"/>
      <c r="AD1123" s="109"/>
      <c r="AE1123" s="110" t="s">
        <v>4440</v>
      </c>
      <c r="AF1123" s="109"/>
      <c r="AG1123" s="138">
        <v>38100</v>
      </c>
      <c r="AH1123" s="138">
        <v>38250</v>
      </c>
      <c r="AI1123" s="138">
        <v>38300</v>
      </c>
      <c r="AJ1123" s="109">
        <v>5396158</v>
      </c>
      <c r="AK1123" s="109"/>
      <c r="AL1123" s="109"/>
      <c r="AM1123" s="109"/>
      <c r="AN1123" s="109"/>
      <c r="AO1123" s="109"/>
      <c r="AP1123" s="109"/>
      <c r="AQ1123" s="109"/>
      <c r="AR1123" s="109"/>
      <c r="AS1123" s="109"/>
      <c r="AT1123" s="109"/>
      <c r="AU1123" s="109"/>
      <c r="AV1123" s="109"/>
      <c r="AW1123" s="109"/>
      <c r="AX1123" s="109"/>
      <c r="AY1123" s="109"/>
    </row>
    <row r="1124" spans="1:51" ht="25.5" x14ac:dyDescent="0.25">
      <c r="A1124" s="106">
        <v>1381</v>
      </c>
      <c r="B1124" s="106" t="s">
        <v>1808</v>
      </c>
      <c r="C1124" s="106" t="s">
        <v>302</v>
      </c>
      <c r="D1124" s="106"/>
      <c r="E1124" s="106" t="s">
        <v>540</v>
      </c>
      <c r="F1124" s="106"/>
      <c r="G1124" s="106"/>
      <c r="H1124" s="106" t="s">
        <v>467</v>
      </c>
      <c r="I1124" s="106" t="s">
        <v>3325</v>
      </c>
      <c r="J1124" s="106" t="s">
        <v>3834</v>
      </c>
      <c r="K1124" s="106"/>
      <c r="L1124" s="106"/>
      <c r="M1124" s="106">
        <v>22000</v>
      </c>
      <c r="N1124" s="106" t="s">
        <v>302</v>
      </c>
      <c r="O1124" s="106">
        <v>39.512</v>
      </c>
      <c r="P1124" s="107">
        <v>1131.9000000000001</v>
      </c>
      <c r="Q1124" s="107">
        <v>44723.63</v>
      </c>
      <c r="R1124" s="106">
        <v>0</v>
      </c>
      <c r="S1124" s="107">
        <v>0</v>
      </c>
      <c r="T1124" s="107">
        <v>0</v>
      </c>
      <c r="U1124" s="106" t="s">
        <v>924</v>
      </c>
      <c r="V1124" s="106" t="s">
        <v>7</v>
      </c>
      <c r="W1124" s="106" t="s">
        <v>76</v>
      </c>
      <c r="X1124" s="108">
        <v>1709</v>
      </c>
      <c r="Y1124" s="108">
        <v>67526.008000000002</v>
      </c>
      <c r="Z1124" s="108">
        <v>22802.375199999995</v>
      </c>
      <c r="AA1124" s="109"/>
      <c r="AB1124" s="109">
        <v>6183</v>
      </c>
      <c r="AC1124" s="109"/>
      <c r="AD1124" s="109"/>
      <c r="AE1124" s="110" t="s">
        <v>4440</v>
      </c>
      <c r="AF1124" s="109"/>
      <c r="AG1124" s="138">
        <v>38100</v>
      </c>
      <c r="AH1124" s="138">
        <v>38250</v>
      </c>
      <c r="AI1124" s="138">
        <v>38300</v>
      </c>
      <c r="AJ1124" s="109">
        <v>5396158</v>
      </c>
      <c r="AK1124" s="109"/>
      <c r="AL1124" s="109"/>
      <c r="AM1124" s="109"/>
      <c r="AN1124" s="109"/>
      <c r="AO1124" s="109"/>
      <c r="AP1124" s="109"/>
      <c r="AQ1124" s="109"/>
      <c r="AR1124" s="109"/>
      <c r="AS1124" s="109"/>
      <c r="AT1124" s="109"/>
      <c r="AU1124" s="109"/>
      <c r="AV1124" s="109"/>
      <c r="AW1124" s="109"/>
      <c r="AX1124" s="109"/>
      <c r="AY1124" s="109"/>
    </row>
    <row r="1125" spans="1:51" ht="25.5" x14ac:dyDescent="0.25">
      <c r="A1125" s="106">
        <v>1382</v>
      </c>
      <c r="B1125" s="106" t="s">
        <v>1809</v>
      </c>
      <c r="C1125" s="106" t="s">
        <v>302</v>
      </c>
      <c r="D1125" s="106"/>
      <c r="E1125" s="106" t="s">
        <v>540</v>
      </c>
      <c r="F1125" s="106"/>
      <c r="G1125" s="106"/>
      <c r="H1125" s="106" t="s">
        <v>467</v>
      </c>
      <c r="I1125" s="106" t="s">
        <v>3324</v>
      </c>
      <c r="J1125" s="106" t="s">
        <v>3833</v>
      </c>
      <c r="K1125" s="106">
        <v>21538</v>
      </c>
      <c r="L1125" s="106"/>
      <c r="M1125" s="106">
        <v>22000</v>
      </c>
      <c r="N1125" s="106" t="s">
        <v>302</v>
      </c>
      <c r="O1125" s="106">
        <v>24.49</v>
      </c>
      <c r="P1125" s="107">
        <v>1131.9000000000001</v>
      </c>
      <c r="Q1125" s="107">
        <v>27720.23</v>
      </c>
      <c r="R1125" s="106">
        <v>0</v>
      </c>
      <c r="S1125" s="107">
        <v>0</v>
      </c>
      <c r="T1125" s="107">
        <v>0</v>
      </c>
      <c r="U1125" s="106" t="s">
        <v>924</v>
      </c>
      <c r="V1125" s="106" t="s">
        <v>7</v>
      </c>
      <c r="W1125" s="106" t="s">
        <v>76</v>
      </c>
      <c r="X1125" s="108">
        <v>1709</v>
      </c>
      <c r="Y1125" s="108">
        <v>41853.409999999996</v>
      </c>
      <c r="Z1125" s="108">
        <v>14133.178999999996</v>
      </c>
      <c r="AA1125" s="109"/>
      <c r="AB1125" s="109">
        <v>6183</v>
      </c>
      <c r="AC1125" s="109"/>
      <c r="AD1125" s="109"/>
      <c r="AE1125" s="110" t="s">
        <v>4440</v>
      </c>
      <c r="AF1125" s="109"/>
      <c r="AG1125" s="138">
        <v>38100</v>
      </c>
      <c r="AH1125" s="138">
        <v>38250</v>
      </c>
      <c r="AI1125" s="138">
        <v>38300</v>
      </c>
      <c r="AJ1125" s="109">
        <v>5396158</v>
      </c>
      <c r="AK1125" s="109"/>
      <c r="AL1125" s="109"/>
      <c r="AM1125" s="109"/>
      <c r="AN1125" s="109"/>
      <c r="AO1125" s="109"/>
      <c r="AP1125" s="109"/>
      <c r="AQ1125" s="109"/>
      <c r="AR1125" s="109"/>
      <c r="AS1125" s="109"/>
      <c r="AT1125" s="109"/>
      <c r="AU1125" s="109"/>
      <c r="AV1125" s="109"/>
      <c r="AW1125" s="109"/>
      <c r="AX1125" s="109"/>
      <c r="AY1125" s="109"/>
    </row>
    <row r="1126" spans="1:51" ht="25.5" x14ac:dyDescent="0.25">
      <c r="A1126" s="106">
        <v>1383</v>
      </c>
      <c r="B1126" s="106" t="s">
        <v>1810</v>
      </c>
      <c r="C1126" s="106" t="s">
        <v>302</v>
      </c>
      <c r="D1126" s="106"/>
      <c r="E1126" s="106" t="s">
        <v>540</v>
      </c>
      <c r="F1126" s="106"/>
      <c r="G1126" s="106"/>
      <c r="H1126" s="106" t="s">
        <v>467</v>
      </c>
      <c r="I1126" s="106" t="s">
        <v>3325</v>
      </c>
      <c r="J1126" s="106" t="s">
        <v>3834</v>
      </c>
      <c r="K1126" s="106"/>
      <c r="L1126" s="106"/>
      <c r="M1126" s="106">
        <v>22000</v>
      </c>
      <c r="N1126" s="106" t="s">
        <v>302</v>
      </c>
      <c r="O1126" s="106">
        <v>53.593000000000004</v>
      </c>
      <c r="P1126" s="107">
        <v>1131.9000000000001</v>
      </c>
      <c r="Q1126" s="107">
        <v>60661.919999999998</v>
      </c>
      <c r="R1126" s="106">
        <v>0</v>
      </c>
      <c r="S1126" s="107">
        <v>0</v>
      </c>
      <c r="T1126" s="107">
        <v>0</v>
      </c>
      <c r="U1126" s="106" t="s">
        <v>924</v>
      </c>
      <c r="V1126" s="106" t="s">
        <v>7</v>
      </c>
      <c r="W1126" s="106" t="s">
        <v>76</v>
      </c>
      <c r="X1126" s="108">
        <v>1709</v>
      </c>
      <c r="Y1126" s="108">
        <v>91590.437000000005</v>
      </c>
      <c r="Z1126" s="108">
        <v>30928.520299999996</v>
      </c>
      <c r="AA1126" s="109"/>
      <c r="AB1126" s="109">
        <v>6183</v>
      </c>
      <c r="AC1126" s="109"/>
      <c r="AD1126" s="109"/>
      <c r="AE1126" s="110" t="s">
        <v>4440</v>
      </c>
      <c r="AF1126" s="109"/>
      <c r="AG1126" s="138">
        <v>38100</v>
      </c>
      <c r="AH1126" s="138">
        <v>38250</v>
      </c>
      <c r="AI1126" s="138">
        <v>38300</v>
      </c>
      <c r="AJ1126" s="109">
        <v>5396158</v>
      </c>
      <c r="AK1126" s="109"/>
      <c r="AL1126" s="109"/>
      <c r="AM1126" s="109"/>
      <c r="AN1126" s="109"/>
      <c r="AO1126" s="109"/>
      <c r="AP1126" s="109"/>
      <c r="AQ1126" s="109"/>
      <c r="AR1126" s="109"/>
      <c r="AS1126" s="109"/>
      <c r="AT1126" s="109"/>
      <c r="AU1126" s="109"/>
      <c r="AV1126" s="109"/>
      <c r="AW1126" s="109"/>
      <c r="AX1126" s="109"/>
      <c r="AY1126" s="109"/>
    </row>
    <row r="1127" spans="1:51" ht="25.5" x14ac:dyDescent="0.25">
      <c r="A1127" s="106">
        <v>1384</v>
      </c>
      <c r="B1127" s="106" t="s">
        <v>1811</v>
      </c>
      <c r="C1127" s="106" t="s">
        <v>302</v>
      </c>
      <c r="D1127" s="106"/>
      <c r="E1127" s="106" t="s">
        <v>540</v>
      </c>
      <c r="F1127" s="106"/>
      <c r="G1127" s="106"/>
      <c r="H1127" s="106" t="s">
        <v>467</v>
      </c>
      <c r="I1127" s="106" t="s">
        <v>3324</v>
      </c>
      <c r="J1127" s="106" t="s">
        <v>3833</v>
      </c>
      <c r="K1127" s="106">
        <v>2998</v>
      </c>
      <c r="L1127" s="106"/>
      <c r="M1127" s="106">
        <v>22000</v>
      </c>
      <c r="N1127" s="106" t="s">
        <v>302</v>
      </c>
      <c r="O1127" s="106">
        <v>4.6349999999999998</v>
      </c>
      <c r="P1127" s="107">
        <v>1131.9000000000001</v>
      </c>
      <c r="Q1127" s="107">
        <v>5246.36</v>
      </c>
      <c r="R1127" s="106">
        <v>0</v>
      </c>
      <c r="S1127" s="107">
        <v>0</v>
      </c>
      <c r="T1127" s="107">
        <v>0</v>
      </c>
      <c r="U1127" s="106" t="s">
        <v>924</v>
      </c>
      <c r="V1127" s="106" t="s">
        <v>7</v>
      </c>
      <c r="W1127" s="106" t="s">
        <v>76</v>
      </c>
      <c r="X1127" s="108">
        <v>1709</v>
      </c>
      <c r="Y1127" s="108">
        <v>7921.2149999999992</v>
      </c>
      <c r="Z1127" s="108">
        <v>2674.8584999999994</v>
      </c>
      <c r="AA1127" s="109"/>
      <c r="AB1127" s="109">
        <v>6183</v>
      </c>
      <c r="AC1127" s="109"/>
      <c r="AD1127" s="109"/>
      <c r="AE1127" s="110" t="s">
        <v>4440</v>
      </c>
      <c r="AF1127" s="109"/>
      <c r="AG1127" s="138">
        <v>38100</v>
      </c>
      <c r="AH1127" s="138">
        <v>38250</v>
      </c>
      <c r="AI1127" s="138">
        <v>38300</v>
      </c>
      <c r="AJ1127" s="109">
        <v>5396158</v>
      </c>
      <c r="AK1127" s="109"/>
      <c r="AL1127" s="109"/>
      <c r="AM1127" s="109"/>
      <c r="AN1127" s="109"/>
      <c r="AO1127" s="109"/>
      <c r="AP1127" s="109"/>
      <c r="AQ1127" s="109"/>
      <c r="AR1127" s="109"/>
      <c r="AS1127" s="109"/>
      <c r="AT1127" s="109"/>
      <c r="AU1127" s="109"/>
      <c r="AV1127" s="109"/>
      <c r="AW1127" s="109"/>
      <c r="AX1127" s="109"/>
      <c r="AY1127" s="109"/>
    </row>
    <row r="1128" spans="1:51" ht="25.5" x14ac:dyDescent="0.25">
      <c r="A1128" s="106">
        <v>1385</v>
      </c>
      <c r="B1128" s="106" t="s">
        <v>1812</v>
      </c>
      <c r="C1128" s="106" t="s">
        <v>302</v>
      </c>
      <c r="D1128" s="106"/>
      <c r="E1128" s="106" t="s">
        <v>540</v>
      </c>
      <c r="F1128" s="106"/>
      <c r="G1128" s="106"/>
      <c r="H1128" s="106" t="s">
        <v>467</v>
      </c>
      <c r="I1128" s="106" t="s">
        <v>3324</v>
      </c>
      <c r="J1128" s="106" t="s">
        <v>3833</v>
      </c>
      <c r="K1128" s="106">
        <v>21550</v>
      </c>
      <c r="L1128" s="106"/>
      <c r="M1128" s="106">
        <v>22000</v>
      </c>
      <c r="N1128" s="106" t="s">
        <v>302</v>
      </c>
      <c r="O1128" s="106">
        <v>121.462</v>
      </c>
      <c r="P1128" s="107">
        <v>1131.9000000000001</v>
      </c>
      <c r="Q1128" s="107">
        <v>137482.84</v>
      </c>
      <c r="R1128" s="106">
        <v>0</v>
      </c>
      <c r="S1128" s="107">
        <v>0</v>
      </c>
      <c r="T1128" s="107">
        <v>0</v>
      </c>
      <c r="U1128" s="106" t="s">
        <v>924</v>
      </c>
      <c r="V1128" s="106" t="s">
        <v>7</v>
      </c>
      <c r="W1128" s="106" t="s">
        <v>76</v>
      </c>
      <c r="X1128" s="108">
        <v>1709</v>
      </c>
      <c r="Y1128" s="108">
        <v>207578.55800000002</v>
      </c>
      <c r="Z1128" s="108">
        <v>70095.720200000011</v>
      </c>
      <c r="AA1128" s="109"/>
      <c r="AB1128" s="109">
        <v>6183</v>
      </c>
      <c r="AC1128" s="109"/>
      <c r="AD1128" s="109"/>
      <c r="AE1128" s="110" t="s">
        <v>4440</v>
      </c>
      <c r="AF1128" s="109"/>
      <c r="AG1128" s="138">
        <v>38100</v>
      </c>
      <c r="AH1128" s="138">
        <v>38250</v>
      </c>
      <c r="AI1128" s="138">
        <v>38300</v>
      </c>
      <c r="AJ1128" s="109">
        <v>5396158</v>
      </c>
      <c r="AK1128" s="109"/>
      <c r="AL1128" s="109"/>
      <c r="AM1128" s="109"/>
      <c r="AN1128" s="109"/>
      <c r="AO1128" s="109"/>
      <c r="AP1128" s="109"/>
      <c r="AQ1128" s="109"/>
      <c r="AR1128" s="109"/>
      <c r="AS1128" s="109"/>
      <c r="AT1128" s="109"/>
      <c r="AU1128" s="109"/>
      <c r="AV1128" s="109"/>
      <c r="AW1128" s="109"/>
      <c r="AX1128" s="109"/>
      <c r="AY1128" s="109"/>
    </row>
    <row r="1129" spans="1:51" ht="25.5" x14ac:dyDescent="0.25">
      <c r="A1129" s="106">
        <v>1386</v>
      </c>
      <c r="B1129" s="106" t="s">
        <v>1813</v>
      </c>
      <c r="C1129" s="106" t="s">
        <v>302</v>
      </c>
      <c r="D1129" s="106"/>
      <c r="E1129" s="106" t="s">
        <v>540</v>
      </c>
      <c r="F1129" s="106"/>
      <c r="G1129" s="106"/>
      <c r="H1129" s="106" t="s">
        <v>467</v>
      </c>
      <c r="I1129" s="106" t="s">
        <v>3325</v>
      </c>
      <c r="J1129" s="106" t="s">
        <v>3834</v>
      </c>
      <c r="K1129" s="106"/>
      <c r="L1129" s="106"/>
      <c r="M1129" s="106">
        <v>22000</v>
      </c>
      <c r="N1129" s="106" t="s">
        <v>302</v>
      </c>
      <c r="O1129" s="106">
        <v>54.856999999999999</v>
      </c>
      <c r="P1129" s="107">
        <v>1131.9000000000001</v>
      </c>
      <c r="Q1129" s="107">
        <v>62092.639999999999</v>
      </c>
      <c r="R1129" s="106">
        <v>0</v>
      </c>
      <c r="S1129" s="107">
        <v>0</v>
      </c>
      <c r="T1129" s="107">
        <v>0</v>
      </c>
      <c r="U1129" s="106" t="s">
        <v>924</v>
      </c>
      <c r="V1129" s="106" t="s">
        <v>7</v>
      </c>
      <c r="W1129" s="106" t="s">
        <v>76</v>
      </c>
      <c r="X1129" s="108">
        <v>1709</v>
      </c>
      <c r="Y1129" s="108">
        <v>93750.612999999998</v>
      </c>
      <c r="Z1129" s="108">
        <v>31657.974699999992</v>
      </c>
      <c r="AA1129" s="109"/>
      <c r="AB1129" s="109">
        <v>6183</v>
      </c>
      <c r="AC1129" s="109"/>
      <c r="AD1129" s="109"/>
      <c r="AE1129" s="110" t="s">
        <v>4440</v>
      </c>
      <c r="AF1129" s="109"/>
      <c r="AG1129" s="138">
        <v>38100</v>
      </c>
      <c r="AH1129" s="138">
        <v>38250</v>
      </c>
      <c r="AI1129" s="138">
        <v>38300</v>
      </c>
      <c r="AJ1129" s="109">
        <v>5396158</v>
      </c>
      <c r="AK1129" s="109"/>
      <c r="AL1129" s="109"/>
      <c r="AM1129" s="109"/>
      <c r="AN1129" s="109"/>
      <c r="AO1129" s="109"/>
      <c r="AP1129" s="109"/>
      <c r="AQ1129" s="109"/>
      <c r="AR1129" s="109"/>
      <c r="AS1129" s="109"/>
      <c r="AT1129" s="109"/>
      <c r="AU1129" s="109"/>
      <c r="AV1129" s="109"/>
      <c r="AW1129" s="109"/>
      <c r="AX1129" s="109"/>
      <c r="AY1129" s="109"/>
    </row>
    <row r="1130" spans="1:51" ht="25.5" x14ac:dyDescent="0.25">
      <c r="A1130" s="106">
        <v>1387</v>
      </c>
      <c r="B1130" s="106" t="s">
        <v>841</v>
      </c>
      <c r="C1130" s="106" t="s">
        <v>302</v>
      </c>
      <c r="D1130" s="106"/>
      <c r="E1130" s="106" t="s">
        <v>540</v>
      </c>
      <c r="F1130" s="106"/>
      <c r="G1130" s="106"/>
      <c r="H1130" s="106" t="s">
        <v>467</v>
      </c>
      <c r="I1130" s="106"/>
      <c r="J1130" s="106"/>
      <c r="K1130" s="106"/>
      <c r="L1130" s="106"/>
      <c r="M1130" s="106">
        <v>22000</v>
      </c>
      <c r="N1130" s="106" t="s">
        <v>302</v>
      </c>
      <c r="O1130" s="106">
        <v>19422.719000000001</v>
      </c>
      <c r="P1130" s="107">
        <v>1131.9000000000001</v>
      </c>
      <c r="Q1130" s="107">
        <v>21984575.640000001</v>
      </c>
      <c r="R1130" s="106">
        <v>0</v>
      </c>
      <c r="S1130" s="107">
        <v>0</v>
      </c>
      <c r="T1130" s="107">
        <v>0</v>
      </c>
      <c r="U1130" s="106" t="s">
        <v>743</v>
      </c>
      <c r="V1130" s="106" t="s">
        <v>7</v>
      </c>
      <c r="W1130" s="106" t="s">
        <v>63</v>
      </c>
      <c r="X1130" s="108"/>
      <c r="Y1130" s="108">
        <v>0</v>
      </c>
      <c r="Z1130" s="108"/>
      <c r="AA1130" s="109" t="s">
        <v>4435</v>
      </c>
      <c r="AB1130" s="109">
        <v>6183</v>
      </c>
      <c r="AC1130" s="109"/>
      <c r="AD1130" s="109"/>
      <c r="AE1130" s="110" t="s">
        <v>4436</v>
      </c>
      <c r="AF1130" s="109"/>
      <c r="AG1130" s="138">
        <v>38100</v>
      </c>
      <c r="AH1130" s="138">
        <v>38250</v>
      </c>
      <c r="AI1130" s="138">
        <v>38300</v>
      </c>
      <c r="AJ1130" s="109">
        <v>5396158</v>
      </c>
      <c r="AK1130" s="109"/>
      <c r="AL1130" s="109"/>
      <c r="AM1130" s="109"/>
      <c r="AN1130" s="109"/>
      <c r="AO1130" s="109"/>
      <c r="AP1130" s="109"/>
      <c r="AQ1130" s="109"/>
      <c r="AR1130" s="109"/>
      <c r="AS1130" s="109"/>
      <c r="AT1130" s="109"/>
      <c r="AU1130" s="109"/>
      <c r="AV1130" s="109"/>
      <c r="AW1130" s="109"/>
      <c r="AX1130" s="109"/>
      <c r="AY1130" s="109"/>
    </row>
    <row r="1131" spans="1:51" x14ac:dyDescent="0.25">
      <c r="A1131" s="106">
        <v>1388</v>
      </c>
      <c r="B1131" s="106" t="s">
        <v>1814</v>
      </c>
      <c r="C1131" s="106" t="s">
        <v>216</v>
      </c>
      <c r="D1131" s="106"/>
      <c r="E1131" s="106" t="s">
        <v>540</v>
      </c>
      <c r="F1131" s="106"/>
      <c r="G1131" s="106"/>
      <c r="H1131" s="106" t="s">
        <v>514</v>
      </c>
      <c r="I1131" s="106" t="s">
        <v>3323</v>
      </c>
      <c r="J1131" s="106" t="s">
        <v>3835</v>
      </c>
      <c r="K1131" s="106"/>
      <c r="L1131" s="106"/>
      <c r="M1131" s="106">
        <v>22643</v>
      </c>
      <c r="N1131" s="106" t="s">
        <v>3634</v>
      </c>
      <c r="O1131" s="106">
        <v>6601.902</v>
      </c>
      <c r="P1131" s="107">
        <v>729.3</v>
      </c>
      <c r="Q1131" s="107">
        <v>4814767.13</v>
      </c>
      <c r="R1131" s="106">
        <v>0</v>
      </c>
      <c r="S1131" s="107">
        <v>0</v>
      </c>
      <c r="T1131" s="107">
        <v>0</v>
      </c>
      <c r="U1131" s="106" t="s">
        <v>767</v>
      </c>
      <c r="V1131" s="106" t="s">
        <v>7</v>
      </c>
      <c r="W1131" s="106" t="s">
        <v>65</v>
      </c>
      <c r="X1131" s="108">
        <v>1484</v>
      </c>
      <c r="Y1131" s="108">
        <v>9797222.568</v>
      </c>
      <c r="Z1131" s="108">
        <v>4982455.4394000005</v>
      </c>
      <c r="AA1131" s="109"/>
      <c r="AB1131" s="109">
        <v>5206</v>
      </c>
      <c r="AC1131" s="109"/>
      <c r="AD1131" s="109"/>
      <c r="AE1131" s="110" t="s">
        <v>516</v>
      </c>
      <c r="AF1131" s="109"/>
      <c r="AG1131" s="138">
        <v>37876</v>
      </c>
      <c r="AH1131" s="138">
        <v>38258</v>
      </c>
      <c r="AI1131" s="138">
        <v>38317</v>
      </c>
      <c r="AJ1131" s="109">
        <v>5398208</v>
      </c>
      <c r="AK1131" s="109"/>
      <c r="AL1131" s="109"/>
      <c r="AM1131" s="109"/>
      <c r="AN1131" s="109"/>
      <c r="AO1131" s="109"/>
      <c r="AP1131" s="109"/>
      <c r="AQ1131" s="109"/>
      <c r="AR1131" s="109"/>
      <c r="AS1131" s="109"/>
      <c r="AT1131" s="109"/>
      <c r="AU1131" s="109"/>
      <c r="AV1131" s="109"/>
      <c r="AW1131" s="109"/>
      <c r="AX1131" s="109"/>
      <c r="AY1131" s="109"/>
    </row>
    <row r="1132" spans="1:51" x14ac:dyDescent="0.25">
      <c r="A1132" s="106">
        <v>1389</v>
      </c>
      <c r="B1132" s="106" t="s">
        <v>1815</v>
      </c>
      <c r="C1132" s="106" t="s">
        <v>216</v>
      </c>
      <c r="D1132" s="106"/>
      <c r="E1132" s="106" t="s">
        <v>540</v>
      </c>
      <c r="F1132" s="106"/>
      <c r="G1132" s="106"/>
      <c r="H1132" s="106" t="s">
        <v>514</v>
      </c>
      <c r="I1132" s="106" t="s">
        <v>3323</v>
      </c>
      <c r="J1132" s="106" t="s">
        <v>3835</v>
      </c>
      <c r="K1132" s="106"/>
      <c r="L1132" s="106"/>
      <c r="M1132" s="106">
        <v>22643</v>
      </c>
      <c r="N1132" s="106" t="s">
        <v>3634</v>
      </c>
      <c r="O1132" s="106">
        <v>7263.7659999999996</v>
      </c>
      <c r="P1132" s="107">
        <v>729.3</v>
      </c>
      <c r="Q1132" s="107">
        <v>5297464.54</v>
      </c>
      <c r="R1132" s="106">
        <v>0</v>
      </c>
      <c r="S1132" s="107">
        <v>0</v>
      </c>
      <c r="T1132" s="107">
        <v>0</v>
      </c>
      <c r="U1132" s="106" t="s">
        <v>767</v>
      </c>
      <c r="V1132" s="106" t="s">
        <v>7</v>
      </c>
      <c r="W1132" s="106" t="s">
        <v>65</v>
      </c>
      <c r="X1132" s="108">
        <v>1484</v>
      </c>
      <c r="Y1132" s="108">
        <v>10779428.743999999</v>
      </c>
      <c r="Z1132" s="108">
        <v>5481964.2001999998</v>
      </c>
      <c r="AA1132" s="109"/>
      <c r="AB1132" s="109">
        <v>5206</v>
      </c>
      <c r="AC1132" s="109"/>
      <c r="AD1132" s="109"/>
      <c r="AE1132" s="110" t="s">
        <v>516</v>
      </c>
      <c r="AF1132" s="109"/>
      <c r="AG1132" s="138">
        <v>37876</v>
      </c>
      <c r="AH1132" s="138">
        <v>38258</v>
      </c>
      <c r="AI1132" s="138">
        <v>38317</v>
      </c>
      <c r="AJ1132" s="109">
        <v>5398208</v>
      </c>
      <c r="AK1132" s="109"/>
      <c r="AL1132" s="109"/>
      <c r="AM1132" s="109"/>
      <c r="AN1132" s="109"/>
      <c r="AO1132" s="109"/>
      <c r="AP1132" s="109"/>
      <c r="AQ1132" s="109"/>
      <c r="AR1132" s="109"/>
      <c r="AS1132" s="109"/>
      <c r="AT1132" s="109"/>
      <c r="AU1132" s="109"/>
      <c r="AV1132" s="109"/>
      <c r="AW1132" s="109"/>
      <c r="AX1132" s="109"/>
      <c r="AY1132" s="109"/>
    </row>
    <row r="1133" spans="1:51" x14ac:dyDescent="0.25">
      <c r="A1133" s="106">
        <v>1390</v>
      </c>
      <c r="B1133" s="106" t="s">
        <v>1816</v>
      </c>
      <c r="C1133" s="106" t="s">
        <v>216</v>
      </c>
      <c r="D1133" s="106"/>
      <c r="E1133" s="106" t="s">
        <v>540</v>
      </c>
      <c r="F1133" s="106"/>
      <c r="G1133" s="106"/>
      <c r="H1133" s="106" t="s">
        <v>514</v>
      </c>
      <c r="I1133" s="106" t="s">
        <v>3323</v>
      </c>
      <c r="J1133" s="106" t="s">
        <v>3835</v>
      </c>
      <c r="K1133" s="106"/>
      <c r="L1133" s="106"/>
      <c r="M1133" s="106">
        <v>22643</v>
      </c>
      <c r="N1133" s="106" t="s">
        <v>3634</v>
      </c>
      <c r="O1133" s="106">
        <v>85.135000000000005</v>
      </c>
      <c r="P1133" s="107">
        <v>729.3</v>
      </c>
      <c r="Q1133" s="107">
        <v>62088.959999999999</v>
      </c>
      <c r="R1133" s="106">
        <v>0</v>
      </c>
      <c r="S1133" s="107">
        <v>0</v>
      </c>
      <c r="T1133" s="107">
        <v>0</v>
      </c>
      <c r="U1133" s="106" t="s">
        <v>749</v>
      </c>
      <c r="V1133" s="106" t="s">
        <v>7</v>
      </c>
      <c r="W1133" s="106" t="s">
        <v>64</v>
      </c>
      <c r="X1133" s="108">
        <v>1484</v>
      </c>
      <c r="Y1133" s="108">
        <v>126340.34000000001</v>
      </c>
      <c r="Z1133" s="108">
        <v>64251.384500000015</v>
      </c>
      <c r="AA1133" s="109"/>
      <c r="AB1133" s="109">
        <v>5206</v>
      </c>
      <c r="AC1133" s="109"/>
      <c r="AD1133" s="109"/>
      <c r="AE1133" s="110" t="s">
        <v>510</v>
      </c>
      <c r="AF1133" s="109"/>
      <c r="AG1133" s="138">
        <v>37876</v>
      </c>
      <c r="AH1133" s="138">
        <v>38258</v>
      </c>
      <c r="AI1133" s="138">
        <v>38317</v>
      </c>
      <c r="AJ1133" s="109">
        <v>5398208</v>
      </c>
      <c r="AK1133" s="109"/>
      <c r="AL1133" s="109"/>
      <c r="AM1133" s="109"/>
      <c r="AN1133" s="109"/>
      <c r="AO1133" s="109"/>
      <c r="AP1133" s="109"/>
      <c r="AQ1133" s="109"/>
      <c r="AR1133" s="109"/>
      <c r="AS1133" s="109"/>
      <c r="AT1133" s="109"/>
      <c r="AU1133" s="109"/>
      <c r="AV1133" s="109"/>
      <c r="AW1133" s="109"/>
      <c r="AX1133" s="109"/>
      <c r="AY1133" s="109"/>
    </row>
    <row r="1134" spans="1:51" x14ac:dyDescent="0.25">
      <c r="A1134" s="106">
        <v>1391</v>
      </c>
      <c r="B1134" s="106" t="s">
        <v>1817</v>
      </c>
      <c r="C1134" s="106" t="s">
        <v>216</v>
      </c>
      <c r="D1134" s="106"/>
      <c r="E1134" s="106" t="s">
        <v>540</v>
      </c>
      <c r="F1134" s="106"/>
      <c r="G1134" s="106"/>
      <c r="H1134" s="106" t="s">
        <v>514</v>
      </c>
      <c r="I1134" s="106" t="s">
        <v>3323</v>
      </c>
      <c r="J1134" s="106" t="s">
        <v>3835</v>
      </c>
      <c r="K1134" s="106"/>
      <c r="L1134" s="106"/>
      <c r="M1134" s="106">
        <v>22643</v>
      </c>
      <c r="N1134" s="106" t="s">
        <v>3634</v>
      </c>
      <c r="O1134" s="106">
        <v>2006.913</v>
      </c>
      <c r="P1134" s="107">
        <v>729.3</v>
      </c>
      <c r="Q1134" s="107">
        <v>1463641.65</v>
      </c>
      <c r="R1134" s="106">
        <v>0</v>
      </c>
      <c r="S1134" s="107">
        <v>0</v>
      </c>
      <c r="T1134" s="107">
        <v>0</v>
      </c>
      <c r="U1134" s="106" t="s">
        <v>741</v>
      </c>
      <c r="V1134" s="106" t="s">
        <v>7</v>
      </c>
      <c r="W1134" s="106" t="s">
        <v>62</v>
      </c>
      <c r="X1134" s="108">
        <v>1484</v>
      </c>
      <c r="Y1134" s="108">
        <v>2978258.892</v>
      </c>
      <c r="Z1134" s="108">
        <v>1514617.2411</v>
      </c>
      <c r="AA1134" s="109"/>
      <c r="AB1134" s="109">
        <v>5206</v>
      </c>
      <c r="AC1134" s="109"/>
      <c r="AD1134" s="109"/>
      <c r="AE1134" s="110" t="s">
        <v>473</v>
      </c>
      <c r="AF1134" s="109" t="s">
        <v>4721</v>
      </c>
      <c r="AG1134" s="138">
        <v>37876</v>
      </c>
      <c r="AH1134" s="138">
        <v>38258</v>
      </c>
      <c r="AI1134" s="138">
        <v>38317</v>
      </c>
      <c r="AJ1134" s="109">
        <v>5398208</v>
      </c>
      <c r="AK1134" s="109"/>
      <c r="AL1134" s="109"/>
      <c r="AM1134" s="109"/>
      <c r="AN1134" s="109"/>
      <c r="AO1134" s="109"/>
      <c r="AP1134" s="109"/>
      <c r="AQ1134" s="109"/>
      <c r="AR1134" s="109"/>
      <c r="AS1134" s="109"/>
      <c r="AT1134" s="109"/>
      <c r="AU1134" s="109"/>
      <c r="AV1134" s="109"/>
      <c r="AW1134" s="109"/>
      <c r="AX1134" s="109"/>
      <c r="AY1134" s="109"/>
    </row>
    <row r="1135" spans="1:51" x14ac:dyDescent="0.25">
      <c r="A1135" s="106">
        <v>1392</v>
      </c>
      <c r="B1135" s="106" t="s">
        <v>1818</v>
      </c>
      <c r="C1135" s="106" t="s">
        <v>216</v>
      </c>
      <c r="D1135" s="106"/>
      <c r="E1135" s="106" t="s">
        <v>540</v>
      </c>
      <c r="F1135" s="106"/>
      <c r="G1135" s="106"/>
      <c r="H1135" s="106" t="s">
        <v>514</v>
      </c>
      <c r="I1135" s="106" t="s">
        <v>3323</v>
      </c>
      <c r="J1135" s="106" t="s">
        <v>3835</v>
      </c>
      <c r="K1135" s="106"/>
      <c r="L1135" s="106"/>
      <c r="M1135" s="106">
        <v>22643</v>
      </c>
      <c r="N1135" s="106" t="s">
        <v>3634</v>
      </c>
      <c r="O1135" s="106">
        <v>1900.979</v>
      </c>
      <c r="P1135" s="107">
        <v>729.3</v>
      </c>
      <c r="Q1135" s="107">
        <v>1386383.98</v>
      </c>
      <c r="R1135" s="106">
        <v>0</v>
      </c>
      <c r="S1135" s="107">
        <v>0</v>
      </c>
      <c r="T1135" s="107">
        <v>0</v>
      </c>
      <c r="U1135" s="106" t="s">
        <v>739</v>
      </c>
      <c r="V1135" s="106" t="s">
        <v>7</v>
      </c>
      <c r="W1135" s="106" t="s">
        <v>61</v>
      </c>
      <c r="X1135" s="108">
        <v>1484</v>
      </c>
      <c r="Y1135" s="108">
        <v>2821052.8360000001</v>
      </c>
      <c r="Z1135" s="108">
        <v>1434668.8513000002</v>
      </c>
      <c r="AA1135" s="109"/>
      <c r="AB1135" s="109">
        <v>5206</v>
      </c>
      <c r="AC1135" s="109"/>
      <c r="AD1135" s="109"/>
      <c r="AE1135" s="110" t="s">
        <v>507</v>
      </c>
      <c r="AF1135" s="109"/>
      <c r="AG1135" s="138">
        <v>37876</v>
      </c>
      <c r="AH1135" s="138">
        <v>38258</v>
      </c>
      <c r="AI1135" s="138">
        <v>38317</v>
      </c>
      <c r="AJ1135" s="109">
        <v>5398208</v>
      </c>
      <c r="AK1135" s="109"/>
      <c r="AL1135" s="109"/>
      <c r="AM1135" s="109"/>
      <c r="AN1135" s="109"/>
      <c r="AO1135" s="109"/>
      <c r="AP1135" s="109"/>
      <c r="AQ1135" s="109"/>
      <c r="AR1135" s="109"/>
      <c r="AS1135" s="109"/>
      <c r="AT1135" s="109"/>
      <c r="AU1135" s="109"/>
      <c r="AV1135" s="109"/>
      <c r="AW1135" s="109"/>
      <c r="AX1135" s="109"/>
      <c r="AY1135" s="109"/>
    </row>
    <row r="1136" spans="1:51" x14ac:dyDescent="0.25">
      <c r="A1136" s="106">
        <v>1393</v>
      </c>
      <c r="B1136" s="106" t="s">
        <v>1819</v>
      </c>
      <c r="C1136" s="106" t="s">
        <v>303</v>
      </c>
      <c r="D1136" s="106"/>
      <c r="E1136" s="106" t="s">
        <v>540</v>
      </c>
      <c r="F1136" s="106"/>
      <c r="G1136" s="106"/>
      <c r="H1136" s="106" t="s">
        <v>466</v>
      </c>
      <c r="I1136" s="106" t="s">
        <v>3323</v>
      </c>
      <c r="J1136" s="106" t="s">
        <v>3836</v>
      </c>
      <c r="K1136" s="106">
        <v>8902</v>
      </c>
      <c r="L1136" s="106"/>
      <c r="M1136" s="106">
        <v>22000</v>
      </c>
      <c r="N1136" s="106" t="s">
        <v>3837</v>
      </c>
      <c r="O1136" s="106">
        <v>1913.43</v>
      </c>
      <c r="P1136" s="107">
        <v>859.1</v>
      </c>
      <c r="Q1136" s="107">
        <v>1643827.71</v>
      </c>
      <c r="R1136" s="106">
        <v>0</v>
      </c>
      <c r="S1136" s="107">
        <v>0</v>
      </c>
      <c r="T1136" s="107">
        <v>0</v>
      </c>
      <c r="U1136" s="106" t="s">
        <v>739</v>
      </c>
      <c r="V1136" s="106" t="s">
        <v>7</v>
      </c>
      <c r="W1136" s="106" t="s">
        <v>61</v>
      </c>
      <c r="X1136" s="108">
        <v>1709</v>
      </c>
      <c r="Y1136" s="108">
        <v>3270051.87</v>
      </c>
      <c r="Z1136" s="108">
        <v>1626224.1570000001</v>
      </c>
      <c r="AA1136" s="109"/>
      <c r="AB1136" s="109">
        <v>6182</v>
      </c>
      <c r="AC1136" s="109"/>
      <c r="AD1136" s="109"/>
      <c r="AE1136" s="110" t="s">
        <v>507</v>
      </c>
      <c r="AF1136" s="109"/>
      <c r="AG1136" s="138">
        <v>38268</v>
      </c>
      <c r="AH1136" s="138">
        <v>38320</v>
      </c>
      <c r="AI1136" s="138">
        <v>38321</v>
      </c>
      <c r="AJ1136" s="109">
        <v>5398761</v>
      </c>
      <c r="AK1136" s="109"/>
      <c r="AL1136" s="109"/>
      <c r="AM1136" s="109"/>
      <c r="AN1136" s="109"/>
      <c r="AO1136" s="109"/>
      <c r="AP1136" s="109"/>
      <c r="AQ1136" s="109"/>
      <c r="AR1136" s="109"/>
      <c r="AS1136" s="109"/>
      <c r="AT1136" s="109"/>
      <c r="AU1136" s="109"/>
      <c r="AV1136" s="109"/>
      <c r="AW1136" s="109"/>
      <c r="AX1136" s="109"/>
      <c r="AY1136" s="109"/>
    </row>
    <row r="1137" spans="1:51" x14ac:dyDescent="0.25">
      <c r="A1137" s="106">
        <v>1394</v>
      </c>
      <c r="B1137" s="106" t="s">
        <v>1820</v>
      </c>
      <c r="C1137" s="106" t="s">
        <v>303</v>
      </c>
      <c r="D1137" s="106"/>
      <c r="E1137" s="106" t="s">
        <v>540</v>
      </c>
      <c r="F1137" s="106"/>
      <c r="G1137" s="106"/>
      <c r="H1137" s="106" t="s">
        <v>466</v>
      </c>
      <c r="I1137" s="106" t="s">
        <v>3325</v>
      </c>
      <c r="J1137" s="106" t="s">
        <v>3838</v>
      </c>
      <c r="K1137" s="106"/>
      <c r="L1137" s="106"/>
      <c r="M1137" s="106">
        <v>22000</v>
      </c>
      <c r="N1137" s="106" t="s">
        <v>3837</v>
      </c>
      <c r="O1137" s="106">
        <v>625.57000000000005</v>
      </c>
      <c r="P1137" s="107">
        <v>859.1</v>
      </c>
      <c r="Q1137" s="107">
        <v>537427.18999999994</v>
      </c>
      <c r="R1137" s="106">
        <v>0</v>
      </c>
      <c r="S1137" s="107">
        <v>0</v>
      </c>
      <c r="T1137" s="107">
        <v>0</v>
      </c>
      <c r="U1137" s="106" t="s">
        <v>739</v>
      </c>
      <c r="V1137" s="106" t="s">
        <v>7</v>
      </c>
      <c r="W1137" s="106" t="s">
        <v>61</v>
      </c>
      <c r="X1137" s="108">
        <v>1709</v>
      </c>
      <c r="Y1137" s="108">
        <v>1069099.1300000001</v>
      </c>
      <c r="Z1137" s="108">
        <v>531671.94300000009</v>
      </c>
      <c r="AA1137" s="109"/>
      <c r="AB1137" s="109">
        <v>6182</v>
      </c>
      <c r="AC1137" s="109"/>
      <c r="AD1137" s="109"/>
      <c r="AE1137" s="110" t="s">
        <v>507</v>
      </c>
      <c r="AF1137" s="109"/>
      <c r="AG1137" s="138">
        <v>38268</v>
      </c>
      <c r="AH1137" s="138">
        <v>38320</v>
      </c>
      <c r="AI1137" s="138">
        <v>38321</v>
      </c>
      <c r="AJ1137" s="109">
        <v>5398761</v>
      </c>
      <c r="AK1137" s="109"/>
      <c r="AL1137" s="109"/>
      <c r="AM1137" s="109"/>
      <c r="AN1137" s="109"/>
      <c r="AO1137" s="109"/>
      <c r="AP1137" s="109"/>
      <c r="AQ1137" s="109"/>
      <c r="AR1137" s="109"/>
      <c r="AS1137" s="109"/>
      <c r="AT1137" s="109"/>
      <c r="AU1137" s="109"/>
      <c r="AV1137" s="109"/>
      <c r="AW1137" s="109"/>
      <c r="AX1137" s="109"/>
      <c r="AY1137" s="109"/>
    </row>
    <row r="1138" spans="1:51" x14ac:dyDescent="0.25">
      <c r="A1138" s="106">
        <v>1395</v>
      </c>
      <c r="B1138" s="106" t="s">
        <v>1821</v>
      </c>
      <c r="C1138" s="106" t="s">
        <v>303</v>
      </c>
      <c r="D1138" s="106"/>
      <c r="E1138" s="106" t="s">
        <v>540</v>
      </c>
      <c r="F1138" s="106"/>
      <c r="G1138" s="106"/>
      <c r="H1138" s="106" t="s">
        <v>466</v>
      </c>
      <c r="I1138" s="106" t="s">
        <v>3323</v>
      </c>
      <c r="J1138" s="106" t="s">
        <v>47</v>
      </c>
      <c r="K1138" s="106">
        <v>26861</v>
      </c>
      <c r="L1138" s="106"/>
      <c r="M1138" s="106">
        <v>22000</v>
      </c>
      <c r="N1138" s="106" t="s">
        <v>3837</v>
      </c>
      <c r="O1138" s="106">
        <v>556.30999999999995</v>
      </c>
      <c r="P1138" s="107">
        <v>859.1</v>
      </c>
      <c r="Q1138" s="107">
        <v>477925.92</v>
      </c>
      <c r="R1138" s="106">
        <v>0</v>
      </c>
      <c r="S1138" s="107">
        <v>0</v>
      </c>
      <c r="T1138" s="107">
        <v>0</v>
      </c>
      <c r="U1138" s="106" t="s">
        <v>739</v>
      </c>
      <c r="V1138" s="106" t="s">
        <v>7</v>
      </c>
      <c r="W1138" s="106" t="s">
        <v>61</v>
      </c>
      <c r="X1138" s="108">
        <v>1709</v>
      </c>
      <c r="Y1138" s="108">
        <v>950733.78999999992</v>
      </c>
      <c r="Z1138" s="108">
        <v>472807.86899999995</v>
      </c>
      <c r="AA1138" s="109"/>
      <c r="AB1138" s="109">
        <v>6182</v>
      </c>
      <c r="AC1138" s="109"/>
      <c r="AD1138" s="109"/>
      <c r="AE1138" s="110" t="s">
        <v>507</v>
      </c>
      <c r="AF1138" s="109"/>
      <c r="AG1138" s="138">
        <v>38268</v>
      </c>
      <c r="AH1138" s="138">
        <v>38320</v>
      </c>
      <c r="AI1138" s="138">
        <v>38321</v>
      </c>
      <c r="AJ1138" s="109">
        <v>5398761</v>
      </c>
      <c r="AK1138" s="109"/>
      <c r="AL1138" s="109"/>
      <c r="AM1138" s="109"/>
      <c r="AN1138" s="109"/>
      <c r="AO1138" s="109"/>
      <c r="AP1138" s="109"/>
      <c r="AQ1138" s="109"/>
      <c r="AR1138" s="109"/>
      <c r="AS1138" s="109"/>
      <c r="AT1138" s="109"/>
      <c r="AU1138" s="109"/>
      <c r="AV1138" s="109"/>
      <c r="AW1138" s="109"/>
      <c r="AX1138" s="109"/>
      <c r="AY1138" s="109"/>
    </row>
    <row r="1139" spans="1:51" ht="25.5" x14ac:dyDescent="0.25">
      <c r="A1139" s="106">
        <v>1396</v>
      </c>
      <c r="B1139" s="106" t="s">
        <v>1822</v>
      </c>
      <c r="C1139" s="106" t="s">
        <v>303</v>
      </c>
      <c r="D1139" s="106"/>
      <c r="E1139" s="106" t="s">
        <v>540</v>
      </c>
      <c r="F1139" s="106"/>
      <c r="G1139" s="106"/>
      <c r="H1139" s="106" t="s">
        <v>466</v>
      </c>
      <c r="I1139" s="106" t="s">
        <v>3323</v>
      </c>
      <c r="J1139" s="106" t="s">
        <v>3839</v>
      </c>
      <c r="K1139" s="106">
        <v>26801</v>
      </c>
      <c r="L1139" s="106"/>
      <c r="M1139" s="106">
        <v>22000</v>
      </c>
      <c r="N1139" s="106" t="s">
        <v>3837</v>
      </c>
      <c r="O1139" s="106">
        <v>79.95</v>
      </c>
      <c r="P1139" s="107">
        <v>859.1</v>
      </c>
      <c r="Q1139" s="107">
        <v>68685.05</v>
      </c>
      <c r="R1139" s="106">
        <v>0</v>
      </c>
      <c r="S1139" s="107">
        <v>0</v>
      </c>
      <c r="T1139" s="107">
        <v>0</v>
      </c>
      <c r="U1139" s="106" t="s">
        <v>749</v>
      </c>
      <c r="V1139" s="106" t="s">
        <v>7</v>
      </c>
      <c r="W1139" s="106" t="s">
        <v>64</v>
      </c>
      <c r="X1139" s="108"/>
      <c r="Y1139" s="108">
        <v>0</v>
      </c>
      <c r="Z1139" s="108">
        <v>-68685.044999999998</v>
      </c>
      <c r="AA1139" s="109" t="s">
        <v>4503</v>
      </c>
      <c r="AB1139" s="109">
        <v>6182</v>
      </c>
      <c r="AC1139" s="109" t="s">
        <v>4722</v>
      </c>
      <c r="AD1139" s="109"/>
      <c r="AE1139" s="110" t="s">
        <v>510</v>
      </c>
      <c r="AF1139" s="109"/>
      <c r="AG1139" s="138">
        <v>38268</v>
      </c>
      <c r="AH1139" s="138">
        <v>38320</v>
      </c>
      <c r="AI1139" s="138">
        <v>38321</v>
      </c>
      <c r="AJ1139" s="109">
        <v>5398761</v>
      </c>
      <c r="AK1139" s="109"/>
      <c r="AL1139" s="109"/>
      <c r="AM1139" s="109"/>
      <c r="AN1139" s="109"/>
      <c r="AO1139" s="109"/>
      <c r="AP1139" s="109"/>
      <c r="AQ1139" s="109"/>
      <c r="AR1139" s="109"/>
      <c r="AS1139" s="109"/>
      <c r="AT1139" s="109"/>
      <c r="AU1139" s="109"/>
      <c r="AV1139" s="109"/>
      <c r="AW1139" s="109"/>
      <c r="AX1139" s="109"/>
      <c r="AY1139" s="109"/>
    </row>
    <row r="1140" spans="1:51" ht="25.5" x14ac:dyDescent="0.25">
      <c r="A1140" s="106">
        <v>1397</v>
      </c>
      <c r="B1140" s="106" t="s">
        <v>1823</v>
      </c>
      <c r="C1140" s="106" t="s">
        <v>303</v>
      </c>
      <c r="D1140" s="106"/>
      <c r="E1140" s="106" t="s">
        <v>540</v>
      </c>
      <c r="F1140" s="106"/>
      <c r="G1140" s="106"/>
      <c r="H1140" s="106" t="s">
        <v>466</v>
      </c>
      <c r="I1140" s="106" t="s">
        <v>3323</v>
      </c>
      <c r="J1140" s="106" t="s">
        <v>3839</v>
      </c>
      <c r="K1140" s="106">
        <v>8709</v>
      </c>
      <c r="L1140" s="106"/>
      <c r="M1140" s="106">
        <v>22000</v>
      </c>
      <c r="N1140" s="106" t="s">
        <v>3837</v>
      </c>
      <c r="O1140" s="106">
        <v>71.430000000000007</v>
      </c>
      <c r="P1140" s="107">
        <v>859.1</v>
      </c>
      <c r="Q1140" s="107">
        <v>61365.51</v>
      </c>
      <c r="R1140" s="106">
        <v>0</v>
      </c>
      <c r="S1140" s="107">
        <v>0</v>
      </c>
      <c r="T1140" s="107">
        <v>0</v>
      </c>
      <c r="U1140" s="106" t="s">
        <v>749</v>
      </c>
      <c r="V1140" s="106" t="s">
        <v>7</v>
      </c>
      <c r="W1140" s="106" t="s">
        <v>64</v>
      </c>
      <c r="X1140" s="108"/>
      <c r="Y1140" s="108">
        <v>0</v>
      </c>
      <c r="Z1140" s="108">
        <v>-61365.513000000006</v>
      </c>
      <c r="AA1140" s="109" t="s">
        <v>4503</v>
      </c>
      <c r="AB1140" s="109">
        <v>6182</v>
      </c>
      <c r="AC1140" s="109" t="s">
        <v>4722</v>
      </c>
      <c r="AD1140" s="109"/>
      <c r="AE1140" s="110" t="s">
        <v>510</v>
      </c>
      <c r="AF1140" s="109"/>
      <c r="AG1140" s="138">
        <v>38268</v>
      </c>
      <c r="AH1140" s="138">
        <v>38320</v>
      </c>
      <c r="AI1140" s="138">
        <v>38321</v>
      </c>
      <c r="AJ1140" s="109">
        <v>5398761</v>
      </c>
      <c r="AK1140" s="109"/>
      <c r="AL1140" s="109"/>
      <c r="AM1140" s="109"/>
      <c r="AN1140" s="109"/>
      <c r="AO1140" s="109"/>
      <c r="AP1140" s="109"/>
      <c r="AQ1140" s="109"/>
      <c r="AR1140" s="109"/>
      <c r="AS1140" s="109"/>
      <c r="AT1140" s="109"/>
      <c r="AU1140" s="109"/>
      <c r="AV1140" s="109"/>
      <c r="AW1140" s="109"/>
      <c r="AX1140" s="109"/>
      <c r="AY1140" s="109"/>
    </row>
    <row r="1141" spans="1:51" ht="25.5" x14ac:dyDescent="0.25">
      <c r="A1141" s="106">
        <v>1398</v>
      </c>
      <c r="B1141" s="106" t="s">
        <v>1824</v>
      </c>
      <c r="C1141" s="106" t="s">
        <v>303</v>
      </c>
      <c r="D1141" s="106"/>
      <c r="E1141" s="106" t="s">
        <v>540</v>
      </c>
      <c r="F1141" s="106"/>
      <c r="G1141" s="106"/>
      <c r="H1141" s="106" t="s">
        <v>466</v>
      </c>
      <c r="I1141" s="106" t="s">
        <v>3323</v>
      </c>
      <c r="J1141" s="106" t="s">
        <v>3840</v>
      </c>
      <c r="K1141" s="106">
        <v>8943</v>
      </c>
      <c r="L1141" s="106"/>
      <c r="M1141" s="106">
        <v>22000</v>
      </c>
      <c r="N1141" s="106" t="s">
        <v>3837</v>
      </c>
      <c r="O1141" s="106">
        <v>283.14</v>
      </c>
      <c r="P1141" s="107">
        <v>859.1</v>
      </c>
      <c r="Q1141" s="107">
        <v>243245.57</v>
      </c>
      <c r="R1141" s="106">
        <v>0</v>
      </c>
      <c r="S1141" s="107">
        <v>0</v>
      </c>
      <c r="T1141" s="107">
        <v>0</v>
      </c>
      <c r="U1141" s="106" t="s">
        <v>749</v>
      </c>
      <c r="V1141" s="106" t="s">
        <v>7</v>
      </c>
      <c r="W1141" s="106" t="s">
        <v>64</v>
      </c>
      <c r="X1141" s="108"/>
      <c r="Y1141" s="108">
        <v>0</v>
      </c>
      <c r="Z1141" s="108">
        <v>-243245.57399999999</v>
      </c>
      <c r="AA1141" s="109" t="s">
        <v>4503</v>
      </c>
      <c r="AB1141" s="109">
        <v>6182</v>
      </c>
      <c r="AC1141" s="109" t="s">
        <v>4722</v>
      </c>
      <c r="AD1141" s="109"/>
      <c r="AE1141" s="110" t="s">
        <v>510</v>
      </c>
      <c r="AF1141" s="109"/>
      <c r="AG1141" s="138">
        <v>38268</v>
      </c>
      <c r="AH1141" s="138">
        <v>38320</v>
      </c>
      <c r="AI1141" s="138">
        <v>38321</v>
      </c>
      <c r="AJ1141" s="109">
        <v>5398761</v>
      </c>
      <c r="AK1141" s="109"/>
      <c r="AL1141" s="109"/>
      <c r="AM1141" s="109"/>
      <c r="AN1141" s="109"/>
      <c r="AO1141" s="109"/>
      <c r="AP1141" s="109"/>
      <c r="AQ1141" s="109"/>
      <c r="AR1141" s="109"/>
      <c r="AS1141" s="109"/>
      <c r="AT1141" s="109"/>
      <c r="AU1141" s="109"/>
      <c r="AV1141" s="109"/>
      <c r="AW1141" s="109"/>
      <c r="AX1141" s="109"/>
      <c r="AY1141" s="109"/>
    </row>
    <row r="1142" spans="1:51" ht="25.5" x14ac:dyDescent="0.25">
      <c r="A1142" s="106">
        <v>1399</v>
      </c>
      <c r="B1142" s="106" t="s">
        <v>1825</v>
      </c>
      <c r="C1142" s="106" t="s">
        <v>303</v>
      </c>
      <c r="D1142" s="106"/>
      <c r="E1142" s="106" t="s">
        <v>540</v>
      </c>
      <c r="F1142" s="106"/>
      <c r="G1142" s="106"/>
      <c r="H1142" s="106" t="s">
        <v>466</v>
      </c>
      <c r="I1142" s="106" t="s">
        <v>3323</v>
      </c>
      <c r="J1142" s="106" t="s">
        <v>3841</v>
      </c>
      <c r="K1142" s="106">
        <v>26801</v>
      </c>
      <c r="L1142" s="106"/>
      <c r="M1142" s="106">
        <v>22000</v>
      </c>
      <c r="N1142" s="106" t="s">
        <v>3837</v>
      </c>
      <c r="O1142" s="106">
        <v>314.33</v>
      </c>
      <c r="P1142" s="107">
        <v>859.1</v>
      </c>
      <c r="Q1142" s="107">
        <v>270040.90000000002</v>
      </c>
      <c r="R1142" s="106">
        <v>0</v>
      </c>
      <c r="S1142" s="107">
        <v>0</v>
      </c>
      <c r="T1142" s="107">
        <v>0</v>
      </c>
      <c r="U1142" s="106" t="s">
        <v>749</v>
      </c>
      <c r="V1142" s="106" t="s">
        <v>7</v>
      </c>
      <c r="W1142" s="106" t="s">
        <v>64</v>
      </c>
      <c r="X1142" s="108"/>
      <c r="Y1142" s="108">
        <v>0</v>
      </c>
      <c r="Z1142" s="108">
        <v>-270040.90299999999</v>
      </c>
      <c r="AA1142" s="109" t="s">
        <v>4503</v>
      </c>
      <c r="AB1142" s="109">
        <v>6182</v>
      </c>
      <c r="AC1142" s="109" t="s">
        <v>4722</v>
      </c>
      <c r="AD1142" s="109"/>
      <c r="AE1142" s="110" t="s">
        <v>510</v>
      </c>
      <c r="AF1142" s="109"/>
      <c r="AG1142" s="138">
        <v>38268</v>
      </c>
      <c r="AH1142" s="138">
        <v>38320</v>
      </c>
      <c r="AI1142" s="138">
        <v>38321</v>
      </c>
      <c r="AJ1142" s="109">
        <v>5398761</v>
      </c>
      <c r="AK1142" s="109"/>
      <c r="AL1142" s="109"/>
      <c r="AM1142" s="109"/>
      <c r="AN1142" s="109"/>
      <c r="AO1142" s="109"/>
      <c r="AP1142" s="109"/>
      <c r="AQ1142" s="109"/>
      <c r="AR1142" s="109"/>
      <c r="AS1142" s="109"/>
      <c r="AT1142" s="109"/>
      <c r="AU1142" s="109"/>
      <c r="AV1142" s="109"/>
      <c r="AW1142" s="109"/>
      <c r="AX1142" s="109"/>
      <c r="AY1142" s="109"/>
    </row>
    <row r="1143" spans="1:51" x14ac:dyDescent="0.25">
      <c r="A1143" s="106">
        <v>1401</v>
      </c>
      <c r="B1143" s="106" t="s">
        <v>1826</v>
      </c>
      <c r="C1143" s="106" t="s">
        <v>303</v>
      </c>
      <c r="D1143" s="106"/>
      <c r="E1143" s="106" t="s">
        <v>540</v>
      </c>
      <c r="F1143" s="106"/>
      <c r="G1143" s="106"/>
      <c r="H1143" s="106" t="s">
        <v>466</v>
      </c>
      <c r="I1143" s="106" t="s">
        <v>3323</v>
      </c>
      <c r="J1143" s="106" t="s">
        <v>3840</v>
      </c>
      <c r="K1143" s="106">
        <v>8945</v>
      </c>
      <c r="L1143" s="106"/>
      <c r="M1143" s="106">
        <v>22000</v>
      </c>
      <c r="N1143" s="106" t="s">
        <v>3837</v>
      </c>
      <c r="O1143" s="106">
        <v>769.63</v>
      </c>
      <c r="P1143" s="107">
        <v>859.1</v>
      </c>
      <c r="Q1143" s="107">
        <v>661189.13</v>
      </c>
      <c r="R1143" s="106">
        <v>0</v>
      </c>
      <c r="S1143" s="107">
        <v>0</v>
      </c>
      <c r="T1143" s="107">
        <v>0</v>
      </c>
      <c r="U1143" s="106" t="s">
        <v>767</v>
      </c>
      <c r="V1143" s="106" t="s">
        <v>7</v>
      </c>
      <c r="W1143" s="106" t="s">
        <v>65</v>
      </c>
      <c r="X1143" s="108">
        <v>1709</v>
      </c>
      <c r="Y1143" s="108">
        <v>1315297.67</v>
      </c>
      <c r="Z1143" s="108">
        <v>654108.53699999989</v>
      </c>
      <c r="AA1143" s="109"/>
      <c r="AB1143" s="109">
        <v>6182</v>
      </c>
      <c r="AC1143" s="109"/>
      <c r="AD1143" s="109"/>
      <c r="AE1143" s="110" t="s">
        <v>516</v>
      </c>
      <c r="AF1143" s="109"/>
      <c r="AG1143" s="138">
        <v>38268</v>
      </c>
      <c r="AH1143" s="138">
        <v>38320</v>
      </c>
      <c r="AI1143" s="138">
        <v>38321</v>
      </c>
      <c r="AJ1143" s="109">
        <v>5398761</v>
      </c>
      <c r="AK1143" s="109"/>
      <c r="AL1143" s="109"/>
      <c r="AM1143" s="109"/>
      <c r="AN1143" s="109"/>
      <c r="AO1143" s="109"/>
      <c r="AP1143" s="109"/>
      <c r="AQ1143" s="109"/>
      <c r="AR1143" s="109"/>
      <c r="AS1143" s="109"/>
      <c r="AT1143" s="109"/>
      <c r="AU1143" s="109"/>
      <c r="AV1143" s="109"/>
      <c r="AW1143" s="109"/>
      <c r="AX1143" s="109"/>
      <c r="AY1143" s="109"/>
    </row>
    <row r="1144" spans="1:51" x14ac:dyDescent="0.25">
      <c r="A1144" s="106">
        <v>1402</v>
      </c>
      <c r="B1144" s="106" t="s">
        <v>1481</v>
      </c>
      <c r="C1144" s="106" t="s">
        <v>303</v>
      </c>
      <c r="D1144" s="106"/>
      <c r="E1144" s="106" t="s">
        <v>540</v>
      </c>
      <c r="F1144" s="106"/>
      <c r="G1144" s="106"/>
      <c r="H1144" s="106" t="s">
        <v>466</v>
      </c>
      <c r="I1144" s="106"/>
      <c r="J1144" s="106"/>
      <c r="K1144" s="106"/>
      <c r="L1144" s="106"/>
      <c r="M1144" s="106">
        <v>22000</v>
      </c>
      <c r="N1144" s="106" t="s">
        <v>3837</v>
      </c>
      <c r="O1144" s="106">
        <v>68989.14</v>
      </c>
      <c r="P1144" s="107">
        <v>859.1</v>
      </c>
      <c r="Q1144" s="107">
        <v>59268570.170000002</v>
      </c>
      <c r="R1144" s="106">
        <v>0</v>
      </c>
      <c r="S1144" s="107">
        <v>0</v>
      </c>
      <c r="T1144" s="107">
        <v>0</v>
      </c>
      <c r="U1144" s="106" t="s">
        <v>743</v>
      </c>
      <c r="V1144" s="106" t="s">
        <v>7</v>
      </c>
      <c r="W1144" s="106" t="s">
        <v>63</v>
      </c>
      <c r="X1144" s="108"/>
      <c r="Y1144" s="108">
        <v>0</v>
      </c>
      <c r="Z1144" s="108"/>
      <c r="AA1144" s="109" t="s">
        <v>4435</v>
      </c>
      <c r="AB1144" s="109">
        <v>6182</v>
      </c>
      <c r="AC1144" s="109"/>
      <c r="AD1144" s="109"/>
      <c r="AE1144" s="110" t="s">
        <v>4436</v>
      </c>
      <c r="AF1144" s="109"/>
      <c r="AG1144" s="138">
        <v>38268</v>
      </c>
      <c r="AH1144" s="138">
        <v>38320</v>
      </c>
      <c r="AI1144" s="138">
        <v>38321</v>
      </c>
      <c r="AJ1144" s="109">
        <v>5402311</v>
      </c>
      <c r="AK1144" s="109"/>
      <c r="AL1144" s="109"/>
      <c r="AM1144" s="109"/>
      <c r="AN1144" s="109"/>
      <c r="AO1144" s="109"/>
      <c r="AP1144" s="109"/>
      <c r="AQ1144" s="109"/>
      <c r="AR1144" s="109"/>
      <c r="AS1144" s="109"/>
      <c r="AT1144" s="109"/>
      <c r="AU1144" s="109"/>
      <c r="AV1144" s="109"/>
      <c r="AW1144" s="109"/>
      <c r="AX1144" s="109"/>
      <c r="AY1144" s="109"/>
    </row>
    <row r="1145" spans="1:51" ht="25.5" x14ac:dyDescent="0.25">
      <c r="A1145" s="106">
        <v>1403</v>
      </c>
      <c r="B1145" s="106" t="s">
        <v>1827</v>
      </c>
      <c r="C1145" s="106" t="s">
        <v>304</v>
      </c>
      <c r="D1145" s="106"/>
      <c r="E1145" s="106" t="s">
        <v>540</v>
      </c>
      <c r="F1145" s="106"/>
      <c r="G1145" s="106"/>
      <c r="H1145" s="106" t="s">
        <v>467</v>
      </c>
      <c r="I1145" s="106" t="s">
        <v>3323</v>
      </c>
      <c r="J1145" s="106" t="s">
        <v>3776</v>
      </c>
      <c r="K1145" s="106">
        <v>25601</v>
      </c>
      <c r="L1145" s="106"/>
      <c r="M1145" s="106">
        <v>22000</v>
      </c>
      <c r="N1145" s="106" t="s">
        <v>3842</v>
      </c>
      <c r="O1145" s="106">
        <v>517.98</v>
      </c>
      <c r="P1145" s="107">
        <v>885.5</v>
      </c>
      <c r="Q1145" s="107">
        <v>458671.29</v>
      </c>
      <c r="R1145" s="106">
        <v>0</v>
      </c>
      <c r="S1145" s="107">
        <v>0</v>
      </c>
      <c r="T1145" s="107">
        <v>0</v>
      </c>
      <c r="U1145" s="106" t="s">
        <v>739</v>
      </c>
      <c r="V1145" s="106" t="s">
        <v>7</v>
      </c>
      <c r="W1145" s="106" t="s">
        <v>61</v>
      </c>
      <c r="X1145" s="108">
        <v>1632</v>
      </c>
      <c r="Y1145" s="108">
        <v>845343.36</v>
      </c>
      <c r="Z1145" s="108">
        <v>386672.06999999995</v>
      </c>
      <c r="AA1145" s="109"/>
      <c r="AB1145" s="109">
        <v>6180</v>
      </c>
      <c r="AC1145" s="109"/>
      <c r="AD1145" s="109"/>
      <c r="AE1145" s="110" t="s">
        <v>507</v>
      </c>
      <c r="AF1145" s="109"/>
      <c r="AG1145" s="138">
        <v>38233</v>
      </c>
      <c r="AH1145" s="138">
        <v>38308</v>
      </c>
      <c r="AI1145" s="138">
        <v>38341</v>
      </c>
      <c r="AJ1145" s="109">
        <v>5400957</v>
      </c>
      <c r="AK1145" s="109"/>
      <c r="AL1145" s="109"/>
      <c r="AM1145" s="109"/>
      <c r="AN1145" s="109"/>
      <c r="AO1145" s="109"/>
      <c r="AP1145" s="109"/>
      <c r="AQ1145" s="109"/>
      <c r="AR1145" s="109"/>
      <c r="AS1145" s="109"/>
      <c r="AT1145" s="109"/>
      <c r="AU1145" s="109"/>
      <c r="AV1145" s="109"/>
      <c r="AW1145" s="109"/>
      <c r="AX1145" s="109"/>
      <c r="AY1145" s="109"/>
    </row>
    <row r="1146" spans="1:51" ht="25.5" x14ac:dyDescent="0.25">
      <c r="A1146" s="106">
        <v>1404</v>
      </c>
      <c r="B1146" s="106" t="s">
        <v>1828</v>
      </c>
      <c r="C1146" s="106" t="s">
        <v>304</v>
      </c>
      <c r="D1146" s="106"/>
      <c r="E1146" s="106" t="s">
        <v>540</v>
      </c>
      <c r="F1146" s="106"/>
      <c r="G1146" s="106"/>
      <c r="H1146" s="106" t="s">
        <v>467</v>
      </c>
      <c r="I1146" s="106" t="s">
        <v>3323</v>
      </c>
      <c r="J1146" s="106" t="s">
        <v>3843</v>
      </c>
      <c r="K1146" s="106">
        <v>25601</v>
      </c>
      <c r="L1146" s="106"/>
      <c r="M1146" s="106">
        <v>22000</v>
      </c>
      <c r="N1146" s="106" t="s">
        <v>3842</v>
      </c>
      <c r="O1146" s="106">
        <v>660.04399999999998</v>
      </c>
      <c r="P1146" s="107">
        <v>885.5</v>
      </c>
      <c r="Q1146" s="107">
        <v>584468.96</v>
      </c>
      <c r="R1146" s="106">
        <v>0</v>
      </c>
      <c r="S1146" s="107">
        <v>0</v>
      </c>
      <c r="T1146" s="107">
        <v>0</v>
      </c>
      <c r="U1146" s="106" t="s">
        <v>739</v>
      </c>
      <c r="V1146" s="106" t="s">
        <v>7</v>
      </c>
      <c r="W1146" s="106" t="s">
        <v>61</v>
      </c>
      <c r="X1146" s="108">
        <v>1632</v>
      </c>
      <c r="Y1146" s="108">
        <v>1077191.808</v>
      </c>
      <c r="Z1146" s="108">
        <v>492722.84600000002</v>
      </c>
      <c r="AA1146" s="109"/>
      <c r="AB1146" s="109">
        <v>6180</v>
      </c>
      <c r="AC1146" s="109"/>
      <c r="AD1146" s="109"/>
      <c r="AE1146" s="110" t="s">
        <v>507</v>
      </c>
      <c r="AF1146" s="109"/>
      <c r="AG1146" s="138">
        <v>38233</v>
      </c>
      <c r="AH1146" s="138">
        <v>38308</v>
      </c>
      <c r="AI1146" s="138">
        <v>38341</v>
      </c>
      <c r="AJ1146" s="109">
        <v>5400957</v>
      </c>
      <c r="AK1146" s="109"/>
      <c r="AL1146" s="109"/>
      <c r="AM1146" s="109"/>
      <c r="AN1146" s="109"/>
      <c r="AO1146" s="109"/>
      <c r="AP1146" s="109"/>
      <c r="AQ1146" s="109"/>
      <c r="AR1146" s="109"/>
      <c r="AS1146" s="109"/>
      <c r="AT1146" s="109"/>
      <c r="AU1146" s="109"/>
      <c r="AV1146" s="109"/>
      <c r="AW1146" s="109"/>
      <c r="AX1146" s="109"/>
      <c r="AY1146" s="109"/>
    </row>
    <row r="1147" spans="1:51" ht="25.5" x14ac:dyDescent="0.25">
      <c r="A1147" s="106">
        <v>1405</v>
      </c>
      <c r="B1147" s="106" t="s">
        <v>1829</v>
      </c>
      <c r="C1147" s="106" t="s">
        <v>304</v>
      </c>
      <c r="D1147" s="106"/>
      <c r="E1147" s="106" t="s">
        <v>540</v>
      </c>
      <c r="F1147" s="106"/>
      <c r="G1147" s="106"/>
      <c r="H1147" s="106" t="s">
        <v>467</v>
      </c>
      <c r="I1147" s="106" t="s">
        <v>3323</v>
      </c>
      <c r="J1147" s="106" t="s">
        <v>3844</v>
      </c>
      <c r="K1147" s="106">
        <v>4750</v>
      </c>
      <c r="L1147" s="106"/>
      <c r="M1147" s="106">
        <v>22000</v>
      </c>
      <c r="N1147" s="106" t="s">
        <v>3842</v>
      </c>
      <c r="O1147" s="106">
        <v>5595.232</v>
      </c>
      <c r="P1147" s="107">
        <v>885.5</v>
      </c>
      <c r="Q1147" s="107">
        <v>4954577.9400000004</v>
      </c>
      <c r="R1147" s="106">
        <v>0</v>
      </c>
      <c r="S1147" s="107">
        <v>0</v>
      </c>
      <c r="T1147" s="107">
        <v>0</v>
      </c>
      <c r="U1147" s="106" t="s">
        <v>741</v>
      </c>
      <c r="V1147" s="106" t="s">
        <v>7</v>
      </c>
      <c r="W1147" s="106" t="s">
        <v>62</v>
      </c>
      <c r="X1147" s="108">
        <v>1632</v>
      </c>
      <c r="Y1147" s="108">
        <v>9131418.6239999998</v>
      </c>
      <c r="Z1147" s="108">
        <v>4176840.6880000001</v>
      </c>
      <c r="AA1147" s="109"/>
      <c r="AB1147" s="109">
        <v>6180</v>
      </c>
      <c r="AC1147" s="109"/>
      <c r="AD1147" s="109"/>
      <c r="AE1147" s="110" t="s">
        <v>473</v>
      </c>
      <c r="AF1147" s="109" t="s">
        <v>4462</v>
      </c>
      <c r="AG1147" s="138">
        <v>38233</v>
      </c>
      <c r="AH1147" s="138">
        <v>38308</v>
      </c>
      <c r="AI1147" s="138">
        <v>38341</v>
      </c>
      <c r="AJ1147" s="109">
        <v>5400957</v>
      </c>
      <c r="AK1147" s="109"/>
      <c r="AL1147" s="109"/>
      <c r="AM1147" s="109"/>
      <c r="AN1147" s="109"/>
      <c r="AO1147" s="109"/>
      <c r="AP1147" s="109"/>
      <c r="AQ1147" s="109"/>
      <c r="AR1147" s="109"/>
      <c r="AS1147" s="109"/>
      <c r="AT1147" s="109"/>
      <c r="AU1147" s="109"/>
      <c r="AV1147" s="109"/>
      <c r="AW1147" s="109"/>
      <c r="AX1147" s="109"/>
      <c r="AY1147" s="109"/>
    </row>
    <row r="1148" spans="1:51" ht="25.5" x14ac:dyDescent="0.25">
      <c r="A1148" s="106">
        <v>1406</v>
      </c>
      <c r="B1148" s="106" t="s">
        <v>1830</v>
      </c>
      <c r="C1148" s="106" t="s">
        <v>304</v>
      </c>
      <c r="D1148" s="106"/>
      <c r="E1148" s="106" t="s">
        <v>540</v>
      </c>
      <c r="F1148" s="106"/>
      <c r="G1148" s="106"/>
      <c r="H1148" s="106" t="s">
        <v>467</v>
      </c>
      <c r="I1148" s="106" t="s">
        <v>3323</v>
      </c>
      <c r="J1148" s="106" t="s">
        <v>3844</v>
      </c>
      <c r="K1148" s="106">
        <v>4738</v>
      </c>
      <c r="L1148" s="106"/>
      <c r="M1148" s="106">
        <v>22000</v>
      </c>
      <c r="N1148" s="106" t="s">
        <v>3842</v>
      </c>
      <c r="O1148" s="106">
        <v>769.572</v>
      </c>
      <c r="P1148" s="107">
        <v>885.5</v>
      </c>
      <c r="Q1148" s="107">
        <v>681456.01</v>
      </c>
      <c r="R1148" s="106">
        <v>0</v>
      </c>
      <c r="S1148" s="107">
        <v>0</v>
      </c>
      <c r="T1148" s="107">
        <v>0</v>
      </c>
      <c r="U1148" s="106" t="s">
        <v>749</v>
      </c>
      <c r="V1148" s="106" t="s">
        <v>7</v>
      </c>
      <c r="W1148" s="106" t="s">
        <v>64</v>
      </c>
      <c r="X1148" s="108"/>
      <c r="Y1148" s="108">
        <v>0</v>
      </c>
      <c r="Z1148" s="108">
        <v>-681456.00600000005</v>
      </c>
      <c r="AA1148" s="109" t="s">
        <v>4503</v>
      </c>
      <c r="AB1148" s="109">
        <v>6180</v>
      </c>
      <c r="AC1148" s="109"/>
      <c r="AD1148" s="109"/>
      <c r="AE1148" s="110" t="s">
        <v>510</v>
      </c>
      <c r="AF1148" s="109"/>
      <c r="AG1148" s="138">
        <v>38233</v>
      </c>
      <c r="AH1148" s="138">
        <v>38308</v>
      </c>
      <c r="AI1148" s="138">
        <v>38341</v>
      </c>
      <c r="AJ1148" s="109">
        <v>5400957</v>
      </c>
      <c r="AK1148" s="109"/>
      <c r="AL1148" s="109"/>
      <c r="AM1148" s="109"/>
      <c r="AN1148" s="109"/>
      <c r="AO1148" s="109"/>
      <c r="AP1148" s="109"/>
      <c r="AQ1148" s="109"/>
      <c r="AR1148" s="109"/>
      <c r="AS1148" s="109"/>
      <c r="AT1148" s="109"/>
      <c r="AU1148" s="109"/>
      <c r="AV1148" s="109"/>
      <c r="AW1148" s="109"/>
      <c r="AX1148" s="109"/>
      <c r="AY1148" s="109"/>
    </row>
    <row r="1149" spans="1:51" ht="25.5" x14ac:dyDescent="0.25">
      <c r="A1149" s="106">
        <v>1407</v>
      </c>
      <c r="B1149" s="106" t="s">
        <v>1831</v>
      </c>
      <c r="C1149" s="106" t="s">
        <v>304</v>
      </c>
      <c r="D1149" s="106"/>
      <c r="E1149" s="106" t="s">
        <v>540</v>
      </c>
      <c r="F1149" s="106"/>
      <c r="G1149" s="106"/>
      <c r="H1149" s="106" t="s">
        <v>467</v>
      </c>
      <c r="I1149" s="106" t="s">
        <v>3323</v>
      </c>
      <c r="J1149" s="106" t="s">
        <v>3844</v>
      </c>
      <c r="K1149" s="106">
        <v>4781</v>
      </c>
      <c r="L1149" s="106"/>
      <c r="M1149" s="106">
        <v>22000</v>
      </c>
      <c r="N1149" s="106" t="s">
        <v>3842</v>
      </c>
      <c r="O1149" s="106">
        <v>115.98699999999999</v>
      </c>
      <c r="P1149" s="107">
        <v>885.5</v>
      </c>
      <c r="Q1149" s="107">
        <v>102706.49</v>
      </c>
      <c r="R1149" s="106">
        <v>0</v>
      </c>
      <c r="S1149" s="107">
        <v>0</v>
      </c>
      <c r="T1149" s="107">
        <v>0</v>
      </c>
      <c r="U1149" s="106" t="s">
        <v>749</v>
      </c>
      <c r="V1149" s="106" t="s">
        <v>7</v>
      </c>
      <c r="W1149" s="106" t="s">
        <v>64</v>
      </c>
      <c r="X1149" s="108"/>
      <c r="Y1149" s="108">
        <v>0</v>
      </c>
      <c r="Z1149" s="108">
        <v>-102706.48849999999</v>
      </c>
      <c r="AA1149" s="109" t="s">
        <v>4503</v>
      </c>
      <c r="AB1149" s="109">
        <v>6180</v>
      </c>
      <c r="AC1149" s="109" t="s">
        <v>4722</v>
      </c>
      <c r="AD1149" s="109"/>
      <c r="AE1149" s="110" t="s">
        <v>510</v>
      </c>
      <c r="AF1149" s="109"/>
      <c r="AG1149" s="138">
        <v>38233</v>
      </c>
      <c r="AH1149" s="138">
        <v>38308</v>
      </c>
      <c r="AI1149" s="138">
        <v>38341</v>
      </c>
      <c r="AJ1149" s="109">
        <v>5400957</v>
      </c>
      <c r="AK1149" s="109"/>
      <c r="AL1149" s="109"/>
      <c r="AM1149" s="109"/>
      <c r="AN1149" s="109"/>
      <c r="AO1149" s="109"/>
      <c r="AP1149" s="109"/>
      <c r="AQ1149" s="109"/>
      <c r="AR1149" s="109"/>
      <c r="AS1149" s="109"/>
      <c r="AT1149" s="109"/>
      <c r="AU1149" s="109"/>
      <c r="AV1149" s="109"/>
      <c r="AW1149" s="109"/>
      <c r="AX1149" s="109"/>
      <c r="AY1149" s="109"/>
    </row>
    <row r="1150" spans="1:51" ht="25.5" x14ac:dyDescent="0.25">
      <c r="A1150" s="106">
        <v>1408</v>
      </c>
      <c r="B1150" s="106" t="s">
        <v>1617</v>
      </c>
      <c r="C1150" s="106" t="s">
        <v>304</v>
      </c>
      <c r="D1150" s="106"/>
      <c r="E1150" s="106" t="s">
        <v>540</v>
      </c>
      <c r="F1150" s="106"/>
      <c r="G1150" s="106"/>
      <c r="H1150" s="106" t="s">
        <v>467</v>
      </c>
      <c r="I1150" s="106"/>
      <c r="J1150" s="106"/>
      <c r="K1150" s="106"/>
      <c r="L1150" s="106"/>
      <c r="M1150" s="106">
        <v>22000</v>
      </c>
      <c r="N1150" s="106" t="s">
        <v>3842</v>
      </c>
      <c r="O1150" s="106">
        <v>13660.383</v>
      </c>
      <c r="P1150" s="107">
        <v>885.5</v>
      </c>
      <c r="Q1150" s="107">
        <v>12096269.15</v>
      </c>
      <c r="R1150" s="106">
        <v>0</v>
      </c>
      <c r="S1150" s="107">
        <v>0</v>
      </c>
      <c r="T1150" s="107">
        <v>0</v>
      </c>
      <c r="U1150" s="106" t="s">
        <v>743</v>
      </c>
      <c r="V1150" s="106" t="s">
        <v>7</v>
      </c>
      <c r="W1150" s="106" t="s">
        <v>63</v>
      </c>
      <c r="X1150" s="108"/>
      <c r="Y1150" s="108">
        <v>0</v>
      </c>
      <c r="Z1150" s="108"/>
      <c r="AA1150" s="109" t="s">
        <v>4435</v>
      </c>
      <c r="AB1150" s="109">
        <v>6180</v>
      </c>
      <c r="AC1150" s="109"/>
      <c r="AD1150" s="109"/>
      <c r="AE1150" s="110" t="s">
        <v>4436</v>
      </c>
      <c r="AF1150" s="109"/>
      <c r="AG1150" s="138">
        <v>38233</v>
      </c>
      <c r="AH1150" s="138">
        <v>38308</v>
      </c>
      <c r="AI1150" s="138">
        <v>38341</v>
      </c>
      <c r="AJ1150" s="109">
        <v>5400957</v>
      </c>
      <c r="AK1150" s="109"/>
      <c r="AL1150" s="109"/>
      <c r="AM1150" s="109"/>
      <c r="AN1150" s="109"/>
      <c r="AO1150" s="109"/>
      <c r="AP1150" s="109"/>
      <c r="AQ1150" s="109"/>
      <c r="AR1150" s="109"/>
      <c r="AS1150" s="109"/>
      <c r="AT1150" s="109"/>
      <c r="AU1150" s="109"/>
      <c r="AV1150" s="109"/>
      <c r="AW1150" s="109"/>
      <c r="AX1150" s="109"/>
      <c r="AY1150" s="109"/>
    </row>
    <row r="1151" spans="1:51" ht="25.5" x14ac:dyDescent="0.25">
      <c r="A1151" s="106">
        <v>1409</v>
      </c>
      <c r="B1151" s="106" t="s">
        <v>1832</v>
      </c>
      <c r="C1151" s="106" t="s">
        <v>305</v>
      </c>
      <c r="D1151" s="106"/>
      <c r="E1151" s="106" t="s">
        <v>540</v>
      </c>
      <c r="F1151" s="106"/>
      <c r="G1151" s="106"/>
      <c r="H1151" s="106" t="s">
        <v>465</v>
      </c>
      <c r="I1151" s="106" t="s">
        <v>3323</v>
      </c>
      <c r="J1151" s="106" t="s">
        <v>3845</v>
      </c>
      <c r="K1151" s="106">
        <v>6235</v>
      </c>
      <c r="L1151" s="106"/>
      <c r="M1151" s="106">
        <v>22664</v>
      </c>
      <c r="N1151" s="106" t="s">
        <v>3846</v>
      </c>
      <c r="O1151" s="106">
        <v>6104.87</v>
      </c>
      <c r="P1151" s="107">
        <v>1035.0999999999999</v>
      </c>
      <c r="Q1151" s="107">
        <v>6319150.9400000004</v>
      </c>
      <c r="R1151" s="106">
        <v>0</v>
      </c>
      <c r="S1151" s="107">
        <v>0</v>
      </c>
      <c r="T1151" s="107">
        <v>0</v>
      </c>
      <c r="U1151" s="106" t="s">
        <v>739</v>
      </c>
      <c r="V1151" s="106" t="s">
        <v>7</v>
      </c>
      <c r="W1151" s="106" t="s">
        <v>61</v>
      </c>
      <c r="X1151" s="108">
        <v>1971</v>
      </c>
      <c r="Y1151" s="108">
        <v>12032698.77</v>
      </c>
      <c r="Z1151" s="108">
        <v>5713547.8330000006</v>
      </c>
      <c r="AA1151" s="109"/>
      <c r="AB1151" s="109">
        <v>2121</v>
      </c>
      <c r="AC1151" s="109"/>
      <c r="AD1151" s="109"/>
      <c r="AE1151" s="110" t="s">
        <v>507</v>
      </c>
      <c r="AF1151" s="109"/>
      <c r="AG1151" s="138">
        <v>38352</v>
      </c>
      <c r="AH1151" s="138">
        <v>38498</v>
      </c>
      <c r="AI1151" s="138">
        <v>38586</v>
      </c>
      <c r="AJ1151" s="109">
        <v>5434370</v>
      </c>
      <c r="AK1151" s="109"/>
      <c r="AL1151" s="109"/>
      <c r="AM1151" s="109"/>
      <c r="AN1151" s="109"/>
      <c r="AO1151" s="109"/>
      <c r="AP1151" s="109"/>
      <c r="AQ1151" s="109"/>
      <c r="AR1151" s="109"/>
      <c r="AS1151" s="109"/>
      <c r="AT1151" s="109"/>
      <c r="AU1151" s="109"/>
      <c r="AV1151" s="109"/>
      <c r="AW1151" s="109"/>
      <c r="AX1151" s="109"/>
      <c r="AY1151" s="109"/>
    </row>
    <row r="1152" spans="1:51" ht="25.5" x14ac:dyDescent="0.25">
      <c r="A1152" s="106">
        <v>1410</v>
      </c>
      <c r="B1152" s="106" t="s">
        <v>1833</v>
      </c>
      <c r="C1152" s="106" t="s">
        <v>305</v>
      </c>
      <c r="D1152" s="106"/>
      <c r="E1152" s="106" t="s">
        <v>540</v>
      </c>
      <c r="F1152" s="106"/>
      <c r="G1152" s="106"/>
      <c r="H1152" s="106" t="s">
        <v>465</v>
      </c>
      <c r="I1152" s="106" t="s">
        <v>3323</v>
      </c>
      <c r="J1152" s="106" t="s">
        <v>3845</v>
      </c>
      <c r="K1152" s="106">
        <v>6207</v>
      </c>
      <c r="L1152" s="106"/>
      <c r="M1152" s="106">
        <v>22664</v>
      </c>
      <c r="N1152" s="106" t="s">
        <v>3846</v>
      </c>
      <c r="O1152" s="106">
        <v>249.84800000000001</v>
      </c>
      <c r="P1152" s="107">
        <v>1035.0999999999999</v>
      </c>
      <c r="Q1152" s="107">
        <v>258617.66</v>
      </c>
      <c r="R1152" s="106">
        <v>0</v>
      </c>
      <c r="S1152" s="107">
        <v>0</v>
      </c>
      <c r="T1152" s="107">
        <v>0</v>
      </c>
      <c r="U1152" s="106" t="s">
        <v>739</v>
      </c>
      <c r="V1152" s="106" t="s">
        <v>7</v>
      </c>
      <c r="W1152" s="106" t="s">
        <v>61</v>
      </c>
      <c r="X1152" s="108">
        <v>1971</v>
      </c>
      <c r="Y1152" s="108">
        <v>492450.40800000005</v>
      </c>
      <c r="Z1152" s="108">
        <v>233832.74320000006</v>
      </c>
      <c r="AA1152" s="109"/>
      <c r="AB1152" s="109">
        <v>2121</v>
      </c>
      <c r="AC1152" s="109"/>
      <c r="AD1152" s="109"/>
      <c r="AE1152" s="110" t="s">
        <v>507</v>
      </c>
      <c r="AF1152" s="109"/>
      <c r="AG1152" s="138">
        <v>38352</v>
      </c>
      <c r="AH1152" s="138">
        <v>38498</v>
      </c>
      <c r="AI1152" s="138">
        <v>38586</v>
      </c>
      <c r="AJ1152" s="109">
        <v>5434370</v>
      </c>
      <c r="AK1152" s="109"/>
      <c r="AL1152" s="109"/>
      <c r="AM1152" s="109"/>
      <c r="AN1152" s="109"/>
      <c r="AO1152" s="109"/>
      <c r="AP1152" s="109"/>
      <c r="AQ1152" s="109"/>
      <c r="AR1152" s="109"/>
      <c r="AS1152" s="109"/>
      <c r="AT1152" s="109"/>
      <c r="AU1152" s="109"/>
      <c r="AV1152" s="109"/>
      <c r="AW1152" s="109"/>
      <c r="AX1152" s="109"/>
      <c r="AY1152" s="109"/>
    </row>
    <row r="1153" spans="1:51" ht="25.5" x14ac:dyDescent="0.25">
      <c r="A1153" s="106">
        <v>1411</v>
      </c>
      <c r="B1153" s="106" t="s">
        <v>1834</v>
      </c>
      <c r="C1153" s="106" t="s">
        <v>305</v>
      </c>
      <c r="D1153" s="106"/>
      <c r="E1153" s="106" t="s">
        <v>540</v>
      </c>
      <c r="F1153" s="106"/>
      <c r="G1153" s="106"/>
      <c r="H1153" s="106" t="s">
        <v>465</v>
      </c>
      <c r="I1153" s="106" t="s">
        <v>3323</v>
      </c>
      <c r="J1153" s="106" t="s">
        <v>3845</v>
      </c>
      <c r="K1153" s="106">
        <v>6208</v>
      </c>
      <c r="L1153" s="106"/>
      <c r="M1153" s="106">
        <v>22664</v>
      </c>
      <c r="N1153" s="106" t="s">
        <v>3846</v>
      </c>
      <c r="O1153" s="106">
        <v>445.38499999999999</v>
      </c>
      <c r="P1153" s="107">
        <v>1035.0999999999999</v>
      </c>
      <c r="Q1153" s="107">
        <v>461018.01</v>
      </c>
      <c r="R1153" s="106">
        <v>0</v>
      </c>
      <c r="S1153" s="107">
        <v>0</v>
      </c>
      <c r="T1153" s="107">
        <v>0</v>
      </c>
      <c r="U1153" s="106" t="s">
        <v>739</v>
      </c>
      <c r="V1153" s="106" t="s">
        <v>7</v>
      </c>
      <c r="W1153" s="106" t="s">
        <v>61</v>
      </c>
      <c r="X1153" s="108">
        <v>1971</v>
      </c>
      <c r="Y1153" s="108">
        <v>877853.83499999996</v>
      </c>
      <c r="Z1153" s="108">
        <v>416835.82150000002</v>
      </c>
      <c r="AA1153" s="109"/>
      <c r="AB1153" s="109">
        <v>2121</v>
      </c>
      <c r="AC1153" s="109"/>
      <c r="AD1153" s="109"/>
      <c r="AE1153" s="110" t="s">
        <v>507</v>
      </c>
      <c r="AF1153" s="109"/>
      <c r="AG1153" s="138">
        <v>38352</v>
      </c>
      <c r="AH1153" s="138">
        <v>38498</v>
      </c>
      <c r="AI1153" s="138">
        <v>38586</v>
      </c>
      <c r="AJ1153" s="109">
        <v>5434370</v>
      </c>
      <c r="AK1153" s="109"/>
      <c r="AL1153" s="109"/>
      <c r="AM1153" s="109"/>
      <c r="AN1153" s="109"/>
      <c r="AO1153" s="109"/>
      <c r="AP1153" s="109"/>
      <c r="AQ1153" s="109"/>
      <c r="AR1153" s="109"/>
      <c r="AS1153" s="109"/>
      <c r="AT1153" s="109"/>
      <c r="AU1153" s="109"/>
      <c r="AV1153" s="109"/>
      <c r="AW1153" s="109"/>
      <c r="AX1153" s="109"/>
      <c r="AY1153" s="109"/>
    </row>
    <row r="1154" spans="1:51" ht="25.5" x14ac:dyDescent="0.25">
      <c r="A1154" s="106">
        <v>1412</v>
      </c>
      <c r="B1154" s="106" t="s">
        <v>1835</v>
      </c>
      <c r="C1154" s="106" t="s">
        <v>305</v>
      </c>
      <c r="D1154" s="106"/>
      <c r="E1154" s="106" t="s">
        <v>540</v>
      </c>
      <c r="F1154" s="106"/>
      <c r="G1154" s="106"/>
      <c r="H1154" s="106" t="s">
        <v>465</v>
      </c>
      <c r="I1154" s="106" t="s">
        <v>3323</v>
      </c>
      <c r="J1154" s="106" t="s">
        <v>3845</v>
      </c>
      <c r="K1154" s="106">
        <v>6227</v>
      </c>
      <c r="L1154" s="106"/>
      <c r="M1154" s="106">
        <v>22664</v>
      </c>
      <c r="N1154" s="106" t="s">
        <v>3846</v>
      </c>
      <c r="O1154" s="106">
        <v>103.033</v>
      </c>
      <c r="P1154" s="107">
        <v>1035.0999999999999</v>
      </c>
      <c r="Q1154" s="107">
        <v>106649.46</v>
      </c>
      <c r="R1154" s="106">
        <v>0</v>
      </c>
      <c r="S1154" s="107">
        <v>0</v>
      </c>
      <c r="T1154" s="107">
        <v>0</v>
      </c>
      <c r="U1154" s="106" t="s">
        <v>749</v>
      </c>
      <c r="V1154" s="106" t="s">
        <v>7</v>
      </c>
      <c r="W1154" s="106" t="s">
        <v>64</v>
      </c>
      <c r="X1154" s="108"/>
      <c r="Y1154" s="108">
        <v>0</v>
      </c>
      <c r="Z1154" s="108">
        <v>-106649.4583</v>
      </c>
      <c r="AA1154" s="109" t="s">
        <v>4503</v>
      </c>
      <c r="AB1154" s="109">
        <v>2121</v>
      </c>
      <c r="AC1154" s="109" t="s">
        <v>4722</v>
      </c>
      <c r="AD1154" s="109"/>
      <c r="AE1154" s="110" t="s">
        <v>510</v>
      </c>
      <c r="AF1154" s="109"/>
      <c r="AG1154" s="138">
        <v>38352</v>
      </c>
      <c r="AH1154" s="138">
        <v>38498</v>
      </c>
      <c r="AI1154" s="138">
        <v>38586</v>
      </c>
      <c r="AJ1154" s="109">
        <v>5434370</v>
      </c>
      <c r="AK1154" s="109"/>
      <c r="AL1154" s="109"/>
      <c r="AM1154" s="109"/>
      <c r="AN1154" s="109"/>
      <c r="AO1154" s="109"/>
      <c r="AP1154" s="109"/>
      <c r="AQ1154" s="109"/>
      <c r="AR1154" s="109"/>
      <c r="AS1154" s="109"/>
      <c r="AT1154" s="109"/>
      <c r="AU1154" s="109"/>
      <c r="AV1154" s="109"/>
      <c r="AW1154" s="109"/>
      <c r="AX1154" s="109"/>
      <c r="AY1154" s="109"/>
    </row>
    <row r="1155" spans="1:51" ht="25.5" x14ac:dyDescent="0.25">
      <c r="A1155" s="106">
        <v>1413</v>
      </c>
      <c r="B1155" s="106" t="s">
        <v>1836</v>
      </c>
      <c r="C1155" s="106" t="s">
        <v>305</v>
      </c>
      <c r="D1155" s="106"/>
      <c r="E1155" s="106" t="s">
        <v>540</v>
      </c>
      <c r="F1155" s="106"/>
      <c r="G1155" s="106"/>
      <c r="H1155" s="106" t="s">
        <v>465</v>
      </c>
      <c r="I1155" s="106" t="s">
        <v>3323</v>
      </c>
      <c r="J1155" s="106" t="s">
        <v>3845</v>
      </c>
      <c r="K1155" s="106">
        <v>6201</v>
      </c>
      <c r="L1155" s="106"/>
      <c r="M1155" s="106">
        <v>22664</v>
      </c>
      <c r="N1155" s="106" t="s">
        <v>3846</v>
      </c>
      <c r="O1155" s="106">
        <v>310.07400000000001</v>
      </c>
      <c r="P1155" s="107">
        <v>1035.0999999999999</v>
      </c>
      <c r="Q1155" s="107">
        <v>320957.59999999998</v>
      </c>
      <c r="R1155" s="106">
        <v>0</v>
      </c>
      <c r="S1155" s="107">
        <v>0</v>
      </c>
      <c r="T1155" s="107">
        <v>0</v>
      </c>
      <c r="U1155" s="106" t="s">
        <v>749</v>
      </c>
      <c r="V1155" s="106" t="s">
        <v>7</v>
      </c>
      <c r="W1155" s="106" t="s">
        <v>64</v>
      </c>
      <c r="X1155" s="108"/>
      <c r="Y1155" s="108">
        <v>0</v>
      </c>
      <c r="Z1155" s="108">
        <v>-320957.59739999997</v>
      </c>
      <c r="AA1155" s="109" t="s">
        <v>4503</v>
      </c>
      <c r="AB1155" s="109">
        <v>2121</v>
      </c>
      <c r="AC1155" s="109" t="s">
        <v>4722</v>
      </c>
      <c r="AD1155" s="109"/>
      <c r="AE1155" s="110" t="s">
        <v>510</v>
      </c>
      <c r="AF1155" s="109"/>
      <c r="AG1155" s="138">
        <v>38352</v>
      </c>
      <c r="AH1155" s="138">
        <v>38498</v>
      </c>
      <c r="AI1155" s="138">
        <v>38586</v>
      </c>
      <c r="AJ1155" s="109">
        <v>5434370</v>
      </c>
      <c r="AK1155" s="109"/>
      <c r="AL1155" s="109"/>
      <c r="AM1155" s="109"/>
      <c r="AN1155" s="109"/>
      <c r="AO1155" s="109"/>
      <c r="AP1155" s="109"/>
      <c r="AQ1155" s="109"/>
      <c r="AR1155" s="109"/>
      <c r="AS1155" s="109"/>
      <c r="AT1155" s="109"/>
      <c r="AU1155" s="109"/>
      <c r="AV1155" s="109"/>
      <c r="AW1155" s="109"/>
      <c r="AX1155" s="109"/>
      <c r="AY1155" s="109"/>
    </row>
    <row r="1156" spans="1:51" ht="25.5" x14ac:dyDescent="0.25">
      <c r="A1156" s="106">
        <v>1414</v>
      </c>
      <c r="B1156" s="106" t="s">
        <v>1837</v>
      </c>
      <c r="C1156" s="106" t="s">
        <v>305</v>
      </c>
      <c r="D1156" s="106"/>
      <c r="E1156" s="106" t="s">
        <v>540</v>
      </c>
      <c r="F1156" s="106"/>
      <c r="G1156" s="106"/>
      <c r="H1156" s="106" t="s">
        <v>465</v>
      </c>
      <c r="I1156" s="106" t="s">
        <v>3323</v>
      </c>
      <c r="J1156" s="106" t="s">
        <v>3847</v>
      </c>
      <c r="K1156" s="106"/>
      <c r="L1156" s="106"/>
      <c r="M1156" s="106">
        <v>22664</v>
      </c>
      <c r="N1156" s="106" t="s">
        <v>3846</v>
      </c>
      <c r="O1156" s="106">
        <v>401.48</v>
      </c>
      <c r="P1156" s="107">
        <v>1035.0999999999999</v>
      </c>
      <c r="Q1156" s="107">
        <v>415571.95</v>
      </c>
      <c r="R1156" s="106">
        <v>0</v>
      </c>
      <c r="S1156" s="107">
        <v>0</v>
      </c>
      <c r="T1156" s="107">
        <v>0</v>
      </c>
      <c r="U1156" s="106" t="s">
        <v>749</v>
      </c>
      <c r="V1156" s="106" t="s">
        <v>7</v>
      </c>
      <c r="W1156" s="106" t="s">
        <v>64</v>
      </c>
      <c r="X1156" s="108"/>
      <c r="Y1156" s="108">
        <v>0</v>
      </c>
      <c r="Z1156" s="108">
        <v>-415571.94799999997</v>
      </c>
      <c r="AA1156" s="109" t="s">
        <v>4503</v>
      </c>
      <c r="AB1156" s="109">
        <v>2121</v>
      </c>
      <c r="AC1156" s="109" t="s">
        <v>4722</v>
      </c>
      <c r="AD1156" s="109"/>
      <c r="AE1156" s="110" t="s">
        <v>510</v>
      </c>
      <c r="AF1156" s="109"/>
      <c r="AG1156" s="138">
        <v>38352</v>
      </c>
      <c r="AH1156" s="138">
        <v>38498</v>
      </c>
      <c r="AI1156" s="138">
        <v>38586</v>
      </c>
      <c r="AJ1156" s="109">
        <v>5434370</v>
      </c>
      <c r="AK1156" s="109"/>
      <c r="AL1156" s="109"/>
      <c r="AM1156" s="109"/>
      <c r="AN1156" s="109"/>
      <c r="AO1156" s="109"/>
      <c r="AP1156" s="109"/>
      <c r="AQ1156" s="109"/>
      <c r="AR1156" s="109"/>
      <c r="AS1156" s="109"/>
      <c r="AT1156" s="109"/>
      <c r="AU1156" s="109"/>
      <c r="AV1156" s="109"/>
      <c r="AW1156" s="109"/>
      <c r="AX1156" s="109"/>
      <c r="AY1156" s="109"/>
    </row>
    <row r="1157" spans="1:51" ht="25.5" x14ac:dyDescent="0.25">
      <c r="A1157" s="106">
        <v>1415</v>
      </c>
      <c r="B1157" s="106" t="s">
        <v>1838</v>
      </c>
      <c r="C1157" s="106" t="s">
        <v>305</v>
      </c>
      <c r="D1157" s="106"/>
      <c r="E1157" s="106" t="s">
        <v>540</v>
      </c>
      <c r="F1157" s="106"/>
      <c r="G1157" s="106"/>
      <c r="H1157" s="106" t="s">
        <v>465</v>
      </c>
      <c r="I1157" s="106" t="s">
        <v>3323</v>
      </c>
      <c r="J1157" s="106" t="s">
        <v>3848</v>
      </c>
      <c r="K1157" s="106">
        <v>10279</v>
      </c>
      <c r="L1157" s="106"/>
      <c r="M1157" s="106">
        <v>22664</v>
      </c>
      <c r="N1157" s="106" t="s">
        <v>3846</v>
      </c>
      <c r="O1157" s="106">
        <v>142.24700000000001</v>
      </c>
      <c r="P1157" s="107">
        <v>1035.0999999999999</v>
      </c>
      <c r="Q1157" s="107">
        <v>147239.87</v>
      </c>
      <c r="R1157" s="106">
        <v>0</v>
      </c>
      <c r="S1157" s="107">
        <v>0</v>
      </c>
      <c r="T1157" s="107">
        <v>0</v>
      </c>
      <c r="U1157" s="106" t="s">
        <v>749</v>
      </c>
      <c r="V1157" s="106" t="s">
        <v>7</v>
      </c>
      <c r="W1157" s="106" t="s">
        <v>64</v>
      </c>
      <c r="X1157" s="108"/>
      <c r="Y1157" s="108">
        <v>0</v>
      </c>
      <c r="Z1157" s="108">
        <v>-147239.86970000001</v>
      </c>
      <c r="AA1157" s="109" t="s">
        <v>4503</v>
      </c>
      <c r="AB1157" s="109">
        <v>2121</v>
      </c>
      <c r="AC1157" s="109" t="s">
        <v>4722</v>
      </c>
      <c r="AD1157" s="109"/>
      <c r="AE1157" s="110" t="s">
        <v>510</v>
      </c>
      <c r="AF1157" s="109"/>
      <c r="AG1157" s="138">
        <v>38352</v>
      </c>
      <c r="AH1157" s="138">
        <v>38498</v>
      </c>
      <c r="AI1157" s="138">
        <v>38586</v>
      </c>
      <c r="AJ1157" s="109">
        <v>5434370</v>
      </c>
      <c r="AK1157" s="109"/>
      <c r="AL1157" s="109"/>
      <c r="AM1157" s="109"/>
      <c r="AN1157" s="109"/>
      <c r="AO1157" s="109"/>
      <c r="AP1157" s="109"/>
      <c r="AQ1157" s="109"/>
      <c r="AR1157" s="109"/>
      <c r="AS1157" s="109"/>
      <c r="AT1157" s="109"/>
      <c r="AU1157" s="109"/>
      <c r="AV1157" s="109"/>
      <c r="AW1157" s="109"/>
      <c r="AX1157" s="109"/>
      <c r="AY1157" s="109"/>
    </row>
    <row r="1158" spans="1:51" ht="25.5" x14ac:dyDescent="0.25">
      <c r="A1158" s="106">
        <v>1416</v>
      </c>
      <c r="B1158" s="106" t="s">
        <v>1839</v>
      </c>
      <c r="C1158" s="106" t="s">
        <v>305</v>
      </c>
      <c r="D1158" s="106"/>
      <c r="E1158" s="106" t="s">
        <v>540</v>
      </c>
      <c r="F1158" s="106"/>
      <c r="G1158" s="106"/>
      <c r="H1158" s="106" t="s">
        <v>465</v>
      </c>
      <c r="I1158" s="106" t="s">
        <v>3323</v>
      </c>
      <c r="J1158" s="106" t="s">
        <v>3845</v>
      </c>
      <c r="K1158" s="106">
        <v>6371</v>
      </c>
      <c r="L1158" s="106"/>
      <c r="M1158" s="106">
        <v>22664</v>
      </c>
      <c r="N1158" s="106" t="s">
        <v>3846</v>
      </c>
      <c r="O1158" s="106">
        <v>947.12800000000004</v>
      </c>
      <c r="P1158" s="107">
        <v>1035.0999999999999</v>
      </c>
      <c r="Q1158" s="107">
        <v>980372.19</v>
      </c>
      <c r="R1158" s="106">
        <v>0</v>
      </c>
      <c r="S1158" s="107">
        <v>0</v>
      </c>
      <c r="T1158" s="107">
        <v>0</v>
      </c>
      <c r="U1158" s="106" t="s">
        <v>749</v>
      </c>
      <c r="V1158" s="106" t="s">
        <v>7</v>
      </c>
      <c r="W1158" s="106" t="s">
        <v>64</v>
      </c>
      <c r="X1158" s="108"/>
      <c r="Y1158" s="108">
        <v>0</v>
      </c>
      <c r="Z1158" s="108">
        <v>-980372.19279999996</v>
      </c>
      <c r="AA1158" s="109" t="s">
        <v>4503</v>
      </c>
      <c r="AB1158" s="109">
        <v>2121</v>
      </c>
      <c r="AC1158" s="109" t="s">
        <v>4722</v>
      </c>
      <c r="AD1158" s="109"/>
      <c r="AE1158" s="110" t="s">
        <v>510</v>
      </c>
      <c r="AF1158" s="109"/>
      <c r="AG1158" s="138">
        <v>38352</v>
      </c>
      <c r="AH1158" s="138">
        <v>38498</v>
      </c>
      <c r="AI1158" s="138">
        <v>38586</v>
      </c>
      <c r="AJ1158" s="109">
        <v>5434370</v>
      </c>
      <c r="AK1158" s="109"/>
      <c r="AL1158" s="109"/>
      <c r="AM1158" s="109"/>
      <c r="AN1158" s="109"/>
      <c r="AO1158" s="109"/>
      <c r="AP1158" s="109"/>
      <c r="AQ1158" s="109"/>
      <c r="AR1158" s="109"/>
      <c r="AS1158" s="109"/>
      <c r="AT1158" s="109"/>
      <c r="AU1158" s="109"/>
      <c r="AV1158" s="109"/>
      <c r="AW1158" s="109"/>
      <c r="AX1158" s="109"/>
      <c r="AY1158" s="109"/>
    </row>
    <row r="1159" spans="1:51" ht="25.5" x14ac:dyDescent="0.25">
      <c r="A1159" s="106">
        <v>1417</v>
      </c>
      <c r="B1159" s="106" t="s">
        <v>1840</v>
      </c>
      <c r="C1159" s="106" t="s">
        <v>305</v>
      </c>
      <c r="D1159" s="106"/>
      <c r="E1159" s="106" t="s">
        <v>540</v>
      </c>
      <c r="F1159" s="106"/>
      <c r="G1159" s="106"/>
      <c r="H1159" s="106" t="s">
        <v>465</v>
      </c>
      <c r="I1159" s="106" t="s">
        <v>3323</v>
      </c>
      <c r="J1159" s="106" t="s">
        <v>3848</v>
      </c>
      <c r="K1159" s="106">
        <v>6452</v>
      </c>
      <c r="L1159" s="106"/>
      <c r="M1159" s="106">
        <v>22664</v>
      </c>
      <c r="N1159" s="106" t="s">
        <v>3846</v>
      </c>
      <c r="O1159" s="106">
        <v>992.14</v>
      </c>
      <c r="P1159" s="107">
        <v>1035.0999999999999</v>
      </c>
      <c r="Q1159" s="107">
        <v>1026964.11</v>
      </c>
      <c r="R1159" s="106">
        <v>0</v>
      </c>
      <c r="S1159" s="107">
        <v>0</v>
      </c>
      <c r="T1159" s="107">
        <v>0</v>
      </c>
      <c r="U1159" s="106" t="s">
        <v>749</v>
      </c>
      <c r="V1159" s="106" t="s">
        <v>7</v>
      </c>
      <c r="W1159" s="106" t="s">
        <v>64</v>
      </c>
      <c r="X1159" s="108"/>
      <c r="Y1159" s="108">
        <v>0</v>
      </c>
      <c r="Z1159" s="108">
        <v>-1026964.1139999999</v>
      </c>
      <c r="AA1159" s="109" t="s">
        <v>4503</v>
      </c>
      <c r="AB1159" s="109">
        <v>2121</v>
      </c>
      <c r="AC1159" s="109" t="s">
        <v>4722</v>
      </c>
      <c r="AD1159" s="109"/>
      <c r="AE1159" s="110" t="s">
        <v>510</v>
      </c>
      <c r="AF1159" s="109"/>
      <c r="AG1159" s="138">
        <v>38352</v>
      </c>
      <c r="AH1159" s="138">
        <v>38498</v>
      </c>
      <c r="AI1159" s="138">
        <v>38586</v>
      </c>
      <c r="AJ1159" s="109">
        <v>5434370</v>
      </c>
      <c r="AK1159" s="109"/>
      <c r="AL1159" s="109"/>
      <c r="AM1159" s="109"/>
      <c r="AN1159" s="109"/>
      <c r="AO1159" s="109"/>
      <c r="AP1159" s="109"/>
      <c r="AQ1159" s="109"/>
      <c r="AR1159" s="109"/>
      <c r="AS1159" s="109"/>
      <c r="AT1159" s="109"/>
      <c r="AU1159" s="109"/>
      <c r="AV1159" s="109"/>
      <c r="AW1159" s="109"/>
      <c r="AX1159" s="109"/>
      <c r="AY1159" s="109"/>
    </row>
    <row r="1160" spans="1:51" ht="25.5" x14ac:dyDescent="0.25">
      <c r="A1160" s="106">
        <v>1418</v>
      </c>
      <c r="B1160" s="106" t="s">
        <v>1841</v>
      </c>
      <c r="C1160" s="106" t="s">
        <v>305</v>
      </c>
      <c r="D1160" s="106"/>
      <c r="E1160" s="106" t="s">
        <v>540</v>
      </c>
      <c r="F1160" s="106"/>
      <c r="G1160" s="106"/>
      <c r="H1160" s="106" t="s">
        <v>465</v>
      </c>
      <c r="I1160" s="106" t="s">
        <v>3323</v>
      </c>
      <c r="J1160" s="106" t="s">
        <v>3849</v>
      </c>
      <c r="K1160" s="106">
        <v>10221</v>
      </c>
      <c r="L1160" s="106"/>
      <c r="M1160" s="106">
        <v>22664</v>
      </c>
      <c r="N1160" s="106" t="s">
        <v>3846</v>
      </c>
      <c r="O1160" s="106">
        <v>681.42200000000003</v>
      </c>
      <c r="P1160" s="107">
        <v>1035.0999999999999</v>
      </c>
      <c r="Q1160" s="107">
        <v>705339.91</v>
      </c>
      <c r="R1160" s="106">
        <v>0</v>
      </c>
      <c r="S1160" s="107">
        <v>0</v>
      </c>
      <c r="T1160" s="107">
        <v>0</v>
      </c>
      <c r="U1160" s="106" t="s">
        <v>749</v>
      </c>
      <c r="V1160" s="106" t="s">
        <v>7</v>
      </c>
      <c r="W1160" s="106" t="s">
        <v>64</v>
      </c>
      <c r="X1160" s="108"/>
      <c r="Y1160" s="108">
        <v>0</v>
      </c>
      <c r="Z1160" s="108">
        <v>-705339.91220000002</v>
      </c>
      <c r="AA1160" s="109" t="s">
        <v>4503</v>
      </c>
      <c r="AB1160" s="109">
        <v>2121</v>
      </c>
      <c r="AC1160" s="109" t="s">
        <v>4722</v>
      </c>
      <c r="AD1160" s="109"/>
      <c r="AE1160" s="110" t="s">
        <v>510</v>
      </c>
      <c r="AF1160" s="109"/>
      <c r="AG1160" s="138">
        <v>38352</v>
      </c>
      <c r="AH1160" s="138">
        <v>38498</v>
      </c>
      <c r="AI1160" s="138">
        <v>38586</v>
      </c>
      <c r="AJ1160" s="109">
        <v>5434370</v>
      </c>
      <c r="AK1160" s="109"/>
      <c r="AL1160" s="109"/>
      <c r="AM1160" s="109"/>
      <c r="AN1160" s="109"/>
      <c r="AO1160" s="109"/>
      <c r="AP1160" s="109"/>
      <c r="AQ1160" s="109"/>
      <c r="AR1160" s="109"/>
      <c r="AS1160" s="109"/>
      <c r="AT1160" s="109"/>
      <c r="AU1160" s="109"/>
      <c r="AV1160" s="109"/>
      <c r="AW1160" s="109"/>
      <c r="AX1160" s="109"/>
      <c r="AY1160" s="109"/>
    </row>
    <row r="1161" spans="1:51" ht="25.5" x14ac:dyDescent="0.25">
      <c r="A1161" s="106">
        <v>1419</v>
      </c>
      <c r="B1161" s="106" t="s">
        <v>1842</v>
      </c>
      <c r="C1161" s="106" t="s">
        <v>305</v>
      </c>
      <c r="D1161" s="106"/>
      <c r="E1161" s="106" t="s">
        <v>540</v>
      </c>
      <c r="F1161" s="106"/>
      <c r="G1161" s="106"/>
      <c r="H1161" s="106" t="s">
        <v>465</v>
      </c>
      <c r="I1161" s="106" t="s">
        <v>3323</v>
      </c>
      <c r="J1161" s="106" t="s">
        <v>3848</v>
      </c>
      <c r="K1161" s="106">
        <v>6421</v>
      </c>
      <c r="L1161" s="106"/>
      <c r="M1161" s="106">
        <v>22664</v>
      </c>
      <c r="N1161" s="106" t="s">
        <v>3846</v>
      </c>
      <c r="O1161" s="106">
        <v>1032.2149999999999</v>
      </c>
      <c r="P1161" s="107">
        <v>1035.0999999999999</v>
      </c>
      <c r="Q1161" s="107">
        <v>1068445.75</v>
      </c>
      <c r="R1161" s="106">
        <v>0</v>
      </c>
      <c r="S1161" s="107">
        <v>0</v>
      </c>
      <c r="T1161" s="107">
        <v>0</v>
      </c>
      <c r="U1161" s="106" t="s">
        <v>749</v>
      </c>
      <c r="V1161" s="106" t="s">
        <v>7</v>
      </c>
      <c r="W1161" s="106" t="s">
        <v>64</v>
      </c>
      <c r="X1161" s="108"/>
      <c r="Y1161" s="108">
        <v>0</v>
      </c>
      <c r="Z1161" s="108">
        <v>-1068445.7464999999</v>
      </c>
      <c r="AA1161" s="109" t="s">
        <v>4503</v>
      </c>
      <c r="AB1161" s="109">
        <v>2121</v>
      </c>
      <c r="AC1161" s="109" t="s">
        <v>4722</v>
      </c>
      <c r="AD1161" s="109"/>
      <c r="AE1161" s="110" t="s">
        <v>510</v>
      </c>
      <c r="AF1161" s="109"/>
      <c r="AG1161" s="138">
        <v>38352</v>
      </c>
      <c r="AH1161" s="138">
        <v>38498</v>
      </c>
      <c r="AI1161" s="138">
        <v>38586</v>
      </c>
      <c r="AJ1161" s="109">
        <v>5434370</v>
      </c>
      <c r="AK1161" s="109"/>
      <c r="AL1161" s="109"/>
      <c r="AM1161" s="109"/>
      <c r="AN1161" s="109"/>
      <c r="AO1161" s="109"/>
      <c r="AP1161" s="109"/>
      <c r="AQ1161" s="109"/>
      <c r="AR1161" s="109"/>
      <c r="AS1161" s="109"/>
      <c r="AT1161" s="109"/>
      <c r="AU1161" s="109"/>
      <c r="AV1161" s="109"/>
      <c r="AW1161" s="109"/>
      <c r="AX1161" s="109"/>
      <c r="AY1161" s="109"/>
    </row>
    <row r="1162" spans="1:51" ht="25.5" x14ac:dyDescent="0.25">
      <c r="A1162" s="106">
        <v>1420</v>
      </c>
      <c r="B1162" s="106" t="s">
        <v>1843</v>
      </c>
      <c r="C1162" s="106" t="s">
        <v>305</v>
      </c>
      <c r="D1162" s="106"/>
      <c r="E1162" s="106" t="s">
        <v>540</v>
      </c>
      <c r="F1162" s="106"/>
      <c r="G1162" s="106"/>
      <c r="H1162" s="106" t="s">
        <v>465</v>
      </c>
      <c r="I1162" s="106" t="s">
        <v>3323</v>
      </c>
      <c r="J1162" s="106" t="s">
        <v>3845</v>
      </c>
      <c r="K1162" s="106">
        <v>6238</v>
      </c>
      <c r="L1162" s="106"/>
      <c r="M1162" s="106">
        <v>22664</v>
      </c>
      <c r="N1162" s="106" t="s">
        <v>3846</v>
      </c>
      <c r="O1162" s="106">
        <v>675.51800000000003</v>
      </c>
      <c r="P1162" s="107">
        <v>1035.0999999999999</v>
      </c>
      <c r="Q1162" s="107">
        <v>699228.68</v>
      </c>
      <c r="R1162" s="106">
        <v>0</v>
      </c>
      <c r="S1162" s="107">
        <v>0</v>
      </c>
      <c r="T1162" s="107">
        <v>0</v>
      </c>
      <c r="U1162" s="106" t="s">
        <v>749</v>
      </c>
      <c r="V1162" s="106" t="s">
        <v>7</v>
      </c>
      <c r="W1162" s="106" t="s">
        <v>64</v>
      </c>
      <c r="X1162" s="108"/>
      <c r="Y1162" s="108">
        <v>0</v>
      </c>
      <c r="Z1162" s="108">
        <v>-699228.68180000002</v>
      </c>
      <c r="AA1162" s="109" t="s">
        <v>4503</v>
      </c>
      <c r="AB1162" s="109">
        <v>2121</v>
      </c>
      <c r="AC1162" s="109" t="s">
        <v>4722</v>
      </c>
      <c r="AD1162" s="109"/>
      <c r="AE1162" s="110" t="s">
        <v>510</v>
      </c>
      <c r="AF1162" s="109"/>
      <c r="AG1162" s="138">
        <v>38352</v>
      </c>
      <c r="AH1162" s="138">
        <v>38498</v>
      </c>
      <c r="AI1162" s="138">
        <v>38586</v>
      </c>
      <c r="AJ1162" s="109">
        <v>5434370</v>
      </c>
      <c r="AK1162" s="109"/>
      <c r="AL1162" s="109"/>
      <c r="AM1162" s="109"/>
      <c r="AN1162" s="109"/>
      <c r="AO1162" s="109"/>
      <c r="AP1162" s="109"/>
      <c r="AQ1162" s="109"/>
      <c r="AR1162" s="109"/>
      <c r="AS1162" s="109"/>
      <c r="AT1162" s="109"/>
      <c r="AU1162" s="109"/>
      <c r="AV1162" s="109"/>
      <c r="AW1162" s="109"/>
      <c r="AX1162" s="109"/>
      <c r="AY1162" s="109"/>
    </row>
    <row r="1163" spans="1:51" ht="25.5" x14ac:dyDescent="0.25">
      <c r="A1163" s="106">
        <v>1423</v>
      </c>
      <c r="B1163" s="106" t="s">
        <v>1055</v>
      </c>
      <c r="C1163" s="106" t="s">
        <v>305</v>
      </c>
      <c r="D1163" s="106"/>
      <c r="E1163" s="106" t="s">
        <v>540</v>
      </c>
      <c r="F1163" s="106"/>
      <c r="G1163" s="106"/>
      <c r="H1163" s="106" t="s">
        <v>465</v>
      </c>
      <c r="I1163" s="106"/>
      <c r="J1163" s="106"/>
      <c r="K1163" s="106"/>
      <c r="L1163" s="106"/>
      <c r="M1163" s="106">
        <v>22664</v>
      </c>
      <c r="N1163" s="106" t="s">
        <v>3846</v>
      </c>
      <c r="O1163" s="106">
        <v>40218.245000000003</v>
      </c>
      <c r="P1163" s="107">
        <v>1035.0999999999999</v>
      </c>
      <c r="Q1163" s="107">
        <v>41629905.399999999</v>
      </c>
      <c r="R1163" s="106">
        <v>0</v>
      </c>
      <c r="S1163" s="107">
        <v>0</v>
      </c>
      <c r="T1163" s="107">
        <v>0</v>
      </c>
      <c r="U1163" s="106" t="s">
        <v>743</v>
      </c>
      <c r="V1163" s="106" t="s">
        <v>7</v>
      </c>
      <c r="W1163" s="106" t="s">
        <v>63</v>
      </c>
      <c r="X1163" s="108"/>
      <c r="Y1163" s="108">
        <v>0</v>
      </c>
      <c r="Z1163" s="108"/>
      <c r="AA1163" s="109" t="s">
        <v>4435</v>
      </c>
      <c r="AB1163" s="109">
        <v>2121</v>
      </c>
      <c r="AC1163" s="109"/>
      <c r="AD1163" s="109"/>
      <c r="AE1163" s="110" t="s">
        <v>4436</v>
      </c>
      <c r="AF1163" s="109"/>
      <c r="AG1163" s="138">
        <v>38352</v>
      </c>
      <c r="AH1163" s="138">
        <v>38498</v>
      </c>
      <c r="AI1163" s="138">
        <v>38586</v>
      </c>
      <c r="AJ1163" s="109">
        <v>5434370</v>
      </c>
      <c r="AK1163" s="109"/>
      <c r="AL1163" s="109"/>
      <c r="AM1163" s="109"/>
      <c r="AN1163" s="109"/>
      <c r="AO1163" s="109"/>
      <c r="AP1163" s="109"/>
      <c r="AQ1163" s="109"/>
      <c r="AR1163" s="109"/>
      <c r="AS1163" s="109"/>
      <c r="AT1163" s="109"/>
      <c r="AU1163" s="109"/>
      <c r="AV1163" s="109"/>
      <c r="AW1163" s="109"/>
      <c r="AX1163" s="109"/>
      <c r="AY1163" s="109"/>
    </row>
    <row r="1164" spans="1:51" x14ac:dyDescent="0.25">
      <c r="A1164" s="106">
        <v>1426</v>
      </c>
      <c r="B1164" s="106" t="s">
        <v>1844</v>
      </c>
      <c r="C1164" s="106" t="s">
        <v>306</v>
      </c>
      <c r="D1164" s="106"/>
      <c r="E1164" s="106" t="s">
        <v>540</v>
      </c>
      <c r="F1164" s="106"/>
      <c r="G1164" s="106"/>
      <c r="H1164" s="106" t="s">
        <v>464</v>
      </c>
      <c r="I1164" s="106" t="s">
        <v>3324</v>
      </c>
      <c r="J1164" s="106" t="s">
        <v>306</v>
      </c>
      <c r="K1164" s="106">
        <v>1508</v>
      </c>
      <c r="L1164" s="106"/>
      <c r="M1164" s="106">
        <v>22566</v>
      </c>
      <c r="N1164" s="106" t="s">
        <v>3850</v>
      </c>
      <c r="O1164" s="106">
        <v>157.15</v>
      </c>
      <c r="P1164" s="107">
        <v>1331</v>
      </c>
      <c r="Q1164" s="107">
        <v>209166.65</v>
      </c>
      <c r="R1164" s="106">
        <v>0</v>
      </c>
      <c r="S1164" s="107">
        <v>0</v>
      </c>
      <c r="T1164" s="107">
        <v>0</v>
      </c>
      <c r="U1164" s="106" t="s">
        <v>739</v>
      </c>
      <c r="V1164" s="106" t="s">
        <v>7</v>
      </c>
      <c r="W1164" s="106" t="s">
        <v>61</v>
      </c>
      <c r="X1164" s="108">
        <v>2700</v>
      </c>
      <c r="Y1164" s="108">
        <v>424305</v>
      </c>
      <c r="Z1164" s="108">
        <v>215138.35</v>
      </c>
      <c r="AA1164" s="109"/>
      <c r="AB1164" s="109">
        <v>1118</v>
      </c>
      <c r="AC1164" s="109"/>
      <c r="AD1164" s="109"/>
      <c r="AE1164" s="110" t="s">
        <v>507</v>
      </c>
      <c r="AF1164" s="109"/>
      <c r="AG1164" s="138">
        <v>37974</v>
      </c>
      <c r="AH1164" s="138">
        <v>38198</v>
      </c>
      <c r="AI1164" s="138">
        <v>38307</v>
      </c>
      <c r="AJ1164" s="109">
        <v>5396371</v>
      </c>
      <c r="AK1164" s="109"/>
      <c r="AL1164" s="109"/>
      <c r="AM1164" s="109"/>
      <c r="AN1164" s="109"/>
      <c r="AO1164" s="109"/>
      <c r="AP1164" s="109"/>
      <c r="AQ1164" s="109"/>
      <c r="AR1164" s="109"/>
      <c r="AS1164" s="109"/>
      <c r="AT1164" s="109"/>
      <c r="AU1164" s="109"/>
      <c r="AV1164" s="109"/>
      <c r="AW1164" s="109"/>
      <c r="AX1164" s="109"/>
      <c r="AY1164" s="109"/>
    </row>
    <row r="1165" spans="1:51" x14ac:dyDescent="0.25">
      <c r="A1165" s="106">
        <v>1427</v>
      </c>
      <c r="B1165" s="106" t="s">
        <v>1845</v>
      </c>
      <c r="C1165" s="106" t="s">
        <v>306</v>
      </c>
      <c r="D1165" s="106"/>
      <c r="E1165" s="106" t="s">
        <v>540</v>
      </c>
      <c r="F1165" s="106"/>
      <c r="G1165" s="106"/>
      <c r="H1165" s="106" t="s">
        <v>464</v>
      </c>
      <c r="I1165" s="106" t="s">
        <v>3324</v>
      </c>
      <c r="J1165" s="106" t="s">
        <v>306</v>
      </c>
      <c r="K1165" s="106"/>
      <c r="L1165" s="106"/>
      <c r="M1165" s="106">
        <v>22566</v>
      </c>
      <c r="N1165" s="106" t="s">
        <v>3850</v>
      </c>
      <c r="O1165" s="106">
        <v>40.29</v>
      </c>
      <c r="P1165" s="107">
        <v>1331</v>
      </c>
      <c r="Q1165" s="107">
        <v>53625.99</v>
      </c>
      <c r="R1165" s="106">
        <v>0</v>
      </c>
      <c r="S1165" s="107">
        <v>0</v>
      </c>
      <c r="T1165" s="107">
        <v>0</v>
      </c>
      <c r="U1165" s="106" t="s">
        <v>739</v>
      </c>
      <c r="V1165" s="106" t="s">
        <v>7</v>
      </c>
      <c r="W1165" s="106" t="s">
        <v>61</v>
      </c>
      <c r="X1165" s="108">
        <v>2700</v>
      </c>
      <c r="Y1165" s="108">
        <v>108783</v>
      </c>
      <c r="Z1165" s="108">
        <v>55157.01</v>
      </c>
      <c r="AA1165" s="109"/>
      <c r="AB1165" s="109">
        <v>1118</v>
      </c>
      <c r="AC1165" s="109"/>
      <c r="AD1165" s="109"/>
      <c r="AE1165" s="110" t="s">
        <v>507</v>
      </c>
      <c r="AF1165" s="109"/>
      <c r="AG1165" s="138">
        <v>37974</v>
      </c>
      <c r="AH1165" s="138">
        <v>38198</v>
      </c>
      <c r="AI1165" s="138">
        <v>38307</v>
      </c>
      <c r="AJ1165" s="109">
        <v>5396371</v>
      </c>
      <c r="AK1165" s="109"/>
      <c r="AL1165" s="109"/>
      <c r="AM1165" s="109"/>
      <c r="AN1165" s="109"/>
      <c r="AO1165" s="109"/>
      <c r="AP1165" s="109"/>
      <c r="AQ1165" s="109"/>
      <c r="AR1165" s="109"/>
      <c r="AS1165" s="109"/>
      <c r="AT1165" s="109"/>
      <c r="AU1165" s="109"/>
      <c r="AV1165" s="109"/>
      <c r="AW1165" s="109"/>
      <c r="AX1165" s="109"/>
      <c r="AY1165" s="109"/>
    </row>
    <row r="1166" spans="1:51" x14ac:dyDescent="0.25">
      <c r="A1166" s="106">
        <v>1428</v>
      </c>
      <c r="B1166" s="106" t="s">
        <v>1846</v>
      </c>
      <c r="C1166" s="106" t="s">
        <v>306</v>
      </c>
      <c r="D1166" s="106"/>
      <c r="E1166" s="106" t="s">
        <v>540</v>
      </c>
      <c r="F1166" s="106"/>
      <c r="G1166" s="106"/>
      <c r="H1166" s="106" t="s">
        <v>464</v>
      </c>
      <c r="I1166" s="106" t="s">
        <v>3324</v>
      </c>
      <c r="J1166" s="106" t="s">
        <v>306</v>
      </c>
      <c r="K1166" s="106"/>
      <c r="L1166" s="106"/>
      <c r="M1166" s="106">
        <v>22566</v>
      </c>
      <c r="N1166" s="106" t="s">
        <v>3850</v>
      </c>
      <c r="O1166" s="106">
        <v>27.96</v>
      </c>
      <c r="P1166" s="107">
        <v>1331</v>
      </c>
      <c r="Q1166" s="107">
        <v>37214.76</v>
      </c>
      <c r="R1166" s="106">
        <v>0</v>
      </c>
      <c r="S1166" s="107">
        <v>0</v>
      </c>
      <c r="T1166" s="107">
        <v>0</v>
      </c>
      <c r="U1166" s="106" t="s">
        <v>739</v>
      </c>
      <c r="V1166" s="106" t="s">
        <v>7</v>
      </c>
      <c r="W1166" s="106" t="s">
        <v>61</v>
      </c>
      <c r="X1166" s="108">
        <v>2700</v>
      </c>
      <c r="Y1166" s="108">
        <v>75492</v>
      </c>
      <c r="Z1166" s="108">
        <v>38277.24</v>
      </c>
      <c r="AA1166" s="109"/>
      <c r="AB1166" s="109">
        <v>1118</v>
      </c>
      <c r="AC1166" s="109"/>
      <c r="AD1166" s="109"/>
      <c r="AE1166" s="110" t="s">
        <v>507</v>
      </c>
      <c r="AF1166" s="109"/>
      <c r="AG1166" s="138">
        <v>37974</v>
      </c>
      <c r="AH1166" s="138">
        <v>38198</v>
      </c>
      <c r="AI1166" s="138">
        <v>38307</v>
      </c>
      <c r="AJ1166" s="109">
        <v>5396371</v>
      </c>
      <c r="AK1166" s="109"/>
      <c r="AL1166" s="109"/>
      <c r="AM1166" s="109"/>
      <c r="AN1166" s="109"/>
      <c r="AO1166" s="109"/>
      <c r="AP1166" s="109"/>
      <c r="AQ1166" s="109"/>
      <c r="AR1166" s="109"/>
      <c r="AS1166" s="109"/>
      <c r="AT1166" s="109"/>
      <c r="AU1166" s="109"/>
      <c r="AV1166" s="109"/>
      <c r="AW1166" s="109"/>
      <c r="AX1166" s="109"/>
      <c r="AY1166" s="109"/>
    </row>
    <row r="1167" spans="1:51" x14ac:dyDescent="0.25">
      <c r="A1167" s="106">
        <v>1429</v>
      </c>
      <c r="B1167" s="106" t="s">
        <v>1847</v>
      </c>
      <c r="C1167" s="106" t="s">
        <v>306</v>
      </c>
      <c r="D1167" s="106"/>
      <c r="E1167" s="106" t="s">
        <v>540</v>
      </c>
      <c r="F1167" s="106"/>
      <c r="G1167" s="106"/>
      <c r="H1167" s="106" t="s">
        <v>464</v>
      </c>
      <c r="I1167" s="106" t="s">
        <v>3324</v>
      </c>
      <c r="J1167" s="106" t="s">
        <v>306</v>
      </c>
      <c r="K1167" s="106">
        <v>1609</v>
      </c>
      <c r="L1167" s="106"/>
      <c r="M1167" s="106">
        <v>22566</v>
      </c>
      <c r="N1167" s="106" t="s">
        <v>3850</v>
      </c>
      <c r="O1167" s="106">
        <v>2097.69</v>
      </c>
      <c r="P1167" s="107">
        <v>1331</v>
      </c>
      <c r="Q1167" s="107">
        <v>2792025.39</v>
      </c>
      <c r="R1167" s="106">
        <v>0</v>
      </c>
      <c r="S1167" s="107">
        <v>0</v>
      </c>
      <c r="T1167" s="107">
        <v>0</v>
      </c>
      <c r="U1167" s="106" t="s">
        <v>739</v>
      </c>
      <c r="V1167" s="106" t="s">
        <v>7</v>
      </c>
      <c r="W1167" s="106" t="s">
        <v>61</v>
      </c>
      <c r="X1167" s="108">
        <v>2700</v>
      </c>
      <c r="Y1167" s="108">
        <v>5663763</v>
      </c>
      <c r="Z1167" s="108">
        <v>2871737.61</v>
      </c>
      <c r="AA1167" s="109"/>
      <c r="AB1167" s="109">
        <v>1118</v>
      </c>
      <c r="AC1167" s="109"/>
      <c r="AD1167" s="109"/>
      <c r="AE1167" s="110" t="s">
        <v>507</v>
      </c>
      <c r="AF1167" s="109"/>
      <c r="AG1167" s="138">
        <v>37974</v>
      </c>
      <c r="AH1167" s="138">
        <v>38198</v>
      </c>
      <c r="AI1167" s="138">
        <v>38307</v>
      </c>
      <c r="AJ1167" s="109">
        <v>5396371</v>
      </c>
      <c r="AK1167" s="109"/>
      <c r="AL1167" s="109"/>
      <c r="AM1167" s="109"/>
      <c r="AN1167" s="109"/>
      <c r="AO1167" s="109"/>
      <c r="AP1167" s="109"/>
      <c r="AQ1167" s="109"/>
      <c r="AR1167" s="109"/>
      <c r="AS1167" s="109"/>
      <c r="AT1167" s="109"/>
      <c r="AU1167" s="109"/>
      <c r="AV1167" s="109"/>
      <c r="AW1167" s="109"/>
      <c r="AX1167" s="109"/>
      <c r="AY1167" s="109"/>
    </row>
    <row r="1168" spans="1:51" x14ac:dyDescent="0.25">
      <c r="A1168" s="106">
        <v>1432</v>
      </c>
      <c r="B1168" s="106" t="s">
        <v>1397</v>
      </c>
      <c r="C1168" s="106" t="s">
        <v>306</v>
      </c>
      <c r="D1168" s="106"/>
      <c r="E1168" s="106" t="s">
        <v>540</v>
      </c>
      <c r="F1168" s="106"/>
      <c r="G1168" s="106"/>
      <c r="H1168" s="106" t="s">
        <v>464</v>
      </c>
      <c r="I1168" s="106"/>
      <c r="J1168" s="106"/>
      <c r="K1168" s="106"/>
      <c r="L1168" s="106"/>
      <c r="M1168" s="106">
        <v>22566</v>
      </c>
      <c r="N1168" s="106" t="s">
        <v>3850</v>
      </c>
      <c r="O1168" s="106">
        <v>10075.459999999999</v>
      </c>
      <c r="P1168" s="107">
        <v>1331</v>
      </c>
      <c r="Q1168" s="107">
        <v>13410437.26</v>
      </c>
      <c r="R1168" s="106">
        <v>0</v>
      </c>
      <c r="S1168" s="107">
        <v>0</v>
      </c>
      <c r="T1168" s="107">
        <v>0</v>
      </c>
      <c r="U1168" s="106" t="s">
        <v>743</v>
      </c>
      <c r="V1168" s="106" t="s">
        <v>7</v>
      </c>
      <c r="W1168" s="106" t="s">
        <v>63</v>
      </c>
      <c r="X1168" s="108"/>
      <c r="Y1168" s="108">
        <v>0</v>
      </c>
      <c r="Z1168" s="108"/>
      <c r="AA1168" s="109" t="s">
        <v>4435</v>
      </c>
      <c r="AB1168" s="109">
        <v>1118</v>
      </c>
      <c r="AC1168" s="109"/>
      <c r="AD1168" s="109"/>
      <c r="AE1168" s="110" t="s">
        <v>4436</v>
      </c>
      <c r="AF1168" s="109"/>
      <c r="AG1168" s="138">
        <v>37974</v>
      </c>
      <c r="AH1168" s="138">
        <v>38198</v>
      </c>
      <c r="AI1168" s="138">
        <v>38307</v>
      </c>
      <c r="AJ1168" s="109">
        <v>5397646</v>
      </c>
      <c r="AK1168" s="109"/>
      <c r="AL1168" s="109"/>
      <c r="AM1168" s="109"/>
      <c r="AN1168" s="109"/>
      <c r="AO1168" s="109"/>
      <c r="AP1168" s="109"/>
      <c r="AQ1168" s="109"/>
      <c r="AR1168" s="109"/>
      <c r="AS1168" s="109"/>
      <c r="AT1168" s="109"/>
      <c r="AU1168" s="109"/>
      <c r="AV1168" s="109"/>
      <c r="AW1168" s="109"/>
      <c r="AX1168" s="109"/>
      <c r="AY1168" s="109"/>
    </row>
    <row r="1169" spans="1:51" x14ac:dyDescent="0.25">
      <c r="A1169" s="106">
        <v>1433</v>
      </c>
      <c r="B1169" s="106" t="s">
        <v>1848</v>
      </c>
      <c r="C1169" s="106" t="s">
        <v>307</v>
      </c>
      <c r="D1169" s="106"/>
      <c r="E1169" s="106" t="s">
        <v>540</v>
      </c>
      <c r="F1169" s="106"/>
      <c r="G1169" s="106"/>
      <c r="H1169" s="106" t="s">
        <v>468</v>
      </c>
      <c r="I1169" s="106" t="s">
        <v>3323</v>
      </c>
      <c r="J1169" s="106" t="s">
        <v>3851</v>
      </c>
      <c r="K1169" s="106">
        <v>16108</v>
      </c>
      <c r="L1169" s="106"/>
      <c r="M1169" s="106">
        <v>22000</v>
      </c>
      <c r="N1169" s="106" t="s">
        <v>3852</v>
      </c>
      <c r="O1169" s="106">
        <v>126.64700000000001</v>
      </c>
      <c r="P1169" s="107">
        <v>1258.4000000000001</v>
      </c>
      <c r="Q1169" s="107">
        <v>159372.57999999999</v>
      </c>
      <c r="R1169" s="106">
        <v>0</v>
      </c>
      <c r="S1169" s="107">
        <v>0</v>
      </c>
      <c r="T1169" s="107">
        <v>0</v>
      </c>
      <c r="U1169" s="106" t="s">
        <v>739</v>
      </c>
      <c r="V1169" s="106" t="s">
        <v>7</v>
      </c>
      <c r="W1169" s="106" t="s">
        <v>61</v>
      </c>
      <c r="X1169" s="108">
        <v>2725</v>
      </c>
      <c r="Y1169" s="108">
        <v>345113.07500000001</v>
      </c>
      <c r="Z1169" s="108">
        <v>185740.4902</v>
      </c>
      <c r="AA1169" s="109"/>
      <c r="AB1169" s="109" t="s">
        <v>4723</v>
      </c>
      <c r="AC1169" s="109"/>
      <c r="AD1169" s="109"/>
      <c r="AE1169" s="110" t="s">
        <v>507</v>
      </c>
      <c r="AF1169" s="109"/>
      <c r="AG1169" s="138">
        <v>38100</v>
      </c>
      <c r="AH1169" s="138">
        <v>38145</v>
      </c>
      <c r="AI1169" s="138">
        <v>38236</v>
      </c>
      <c r="AJ1169" s="109">
        <v>5395801</v>
      </c>
      <c r="AK1169" s="109"/>
      <c r="AL1169" s="109"/>
      <c r="AM1169" s="109"/>
      <c r="AN1169" s="109"/>
      <c r="AO1169" s="109"/>
      <c r="AP1169" s="109"/>
      <c r="AQ1169" s="109"/>
      <c r="AR1169" s="109"/>
      <c r="AS1169" s="109"/>
      <c r="AT1169" s="109"/>
      <c r="AU1169" s="109"/>
      <c r="AV1169" s="109"/>
      <c r="AW1169" s="109"/>
      <c r="AX1169" s="109"/>
      <c r="AY1169" s="109"/>
    </row>
    <row r="1170" spans="1:51" x14ac:dyDescent="0.25">
      <c r="A1170" s="106">
        <v>1434</v>
      </c>
      <c r="B1170" s="106" t="s">
        <v>1849</v>
      </c>
      <c r="C1170" s="106" t="s">
        <v>307</v>
      </c>
      <c r="D1170" s="106"/>
      <c r="E1170" s="106" t="s">
        <v>540</v>
      </c>
      <c r="F1170" s="106"/>
      <c r="G1170" s="106"/>
      <c r="H1170" s="106" t="s">
        <v>468</v>
      </c>
      <c r="I1170" s="106" t="s">
        <v>3323</v>
      </c>
      <c r="J1170" s="106" t="s">
        <v>3853</v>
      </c>
      <c r="K1170" s="106">
        <v>2333</v>
      </c>
      <c r="L1170" s="106"/>
      <c r="M1170" s="106">
        <v>22000</v>
      </c>
      <c r="N1170" s="106" t="s">
        <v>3852</v>
      </c>
      <c r="O1170" s="106">
        <v>2096.326</v>
      </c>
      <c r="P1170" s="107">
        <v>1258.4000000000001</v>
      </c>
      <c r="Q1170" s="107">
        <v>2638016.64</v>
      </c>
      <c r="R1170" s="106">
        <v>0</v>
      </c>
      <c r="S1170" s="107">
        <v>0</v>
      </c>
      <c r="T1170" s="107">
        <v>0</v>
      </c>
      <c r="U1170" s="106" t="s">
        <v>739</v>
      </c>
      <c r="V1170" s="106" t="s">
        <v>7</v>
      </c>
      <c r="W1170" s="106" t="s">
        <v>61</v>
      </c>
      <c r="X1170" s="108">
        <v>2725</v>
      </c>
      <c r="Y1170" s="108">
        <v>5712488.3499999996</v>
      </c>
      <c r="Z1170" s="108">
        <v>3074471.7115999996</v>
      </c>
      <c r="AA1170" s="109"/>
      <c r="AB1170" s="109">
        <v>4104</v>
      </c>
      <c r="AC1170" s="109"/>
      <c r="AD1170" s="109"/>
      <c r="AE1170" s="110" t="s">
        <v>507</v>
      </c>
      <c r="AF1170" s="109"/>
      <c r="AG1170" s="138">
        <v>38100</v>
      </c>
      <c r="AH1170" s="138">
        <v>38145</v>
      </c>
      <c r="AI1170" s="138">
        <v>38236</v>
      </c>
      <c r="AJ1170" s="109">
        <v>5395801</v>
      </c>
      <c r="AK1170" s="109"/>
      <c r="AL1170" s="109"/>
      <c r="AM1170" s="109"/>
      <c r="AN1170" s="109"/>
      <c r="AO1170" s="109"/>
      <c r="AP1170" s="109"/>
      <c r="AQ1170" s="109"/>
      <c r="AR1170" s="109"/>
      <c r="AS1170" s="109"/>
      <c r="AT1170" s="109"/>
      <c r="AU1170" s="109"/>
      <c r="AV1170" s="109"/>
      <c r="AW1170" s="109"/>
      <c r="AX1170" s="109"/>
      <c r="AY1170" s="109"/>
    </row>
    <row r="1171" spans="1:51" x14ac:dyDescent="0.25">
      <c r="A1171" s="106">
        <v>1435</v>
      </c>
      <c r="B1171" s="106" t="s">
        <v>1850</v>
      </c>
      <c r="C1171" s="106" t="s">
        <v>307</v>
      </c>
      <c r="D1171" s="106"/>
      <c r="E1171" s="106" t="s">
        <v>540</v>
      </c>
      <c r="F1171" s="106"/>
      <c r="G1171" s="106"/>
      <c r="H1171" s="106" t="s">
        <v>468</v>
      </c>
      <c r="I1171" s="106" t="s">
        <v>3331</v>
      </c>
      <c r="J1171" s="106" t="s">
        <v>3854</v>
      </c>
      <c r="K1171" s="106">
        <v>2340</v>
      </c>
      <c r="L1171" s="106"/>
      <c r="M1171" s="106">
        <v>22000</v>
      </c>
      <c r="N1171" s="106" t="s">
        <v>3852</v>
      </c>
      <c r="O1171" s="106">
        <v>187.101</v>
      </c>
      <c r="P1171" s="107">
        <v>1258.4000000000001</v>
      </c>
      <c r="Q1171" s="107">
        <v>235447.9</v>
      </c>
      <c r="R1171" s="106">
        <v>0</v>
      </c>
      <c r="S1171" s="107">
        <v>0</v>
      </c>
      <c r="T1171" s="107">
        <v>0</v>
      </c>
      <c r="U1171" s="106" t="s">
        <v>739</v>
      </c>
      <c r="V1171" s="106" t="s">
        <v>7</v>
      </c>
      <c r="W1171" s="106" t="s">
        <v>61</v>
      </c>
      <c r="X1171" s="108">
        <v>2725</v>
      </c>
      <c r="Y1171" s="108">
        <v>509850.22499999998</v>
      </c>
      <c r="Z1171" s="108">
        <v>274402.32659999997</v>
      </c>
      <c r="AA1171" s="109"/>
      <c r="AB1171" s="109">
        <v>4104</v>
      </c>
      <c r="AC1171" s="109"/>
      <c r="AD1171" s="109"/>
      <c r="AE1171" s="110" t="s">
        <v>507</v>
      </c>
      <c r="AF1171" s="109"/>
      <c r="AG1171" s="138">
        <v>38100</v>
      </c>
      <c r="AH1171" s="138">
        <v>38145</v>
      </c>
      <c r="AI1171" s="138">
        <v>41285</v>
      </c>
      <c r="AJ1171" s="109">
        <v>5860025</v>
      </c>
      <c r="AK1171" s="109"/>
      <c r="AL1171" s="109"/>
      <c r="AM1171" s="109"/>
      <c r="AN1171" s="109"/>
      <c r="AO1171" s="109"/>
      <c r="AP1171" s="109"/>
      <c r="AQ1171" s="109"/>
      <c r="AR1171" s="109"/>
      <c r="AS1171" s="109"/>
      <c r="AT1171" s="109"/>
      <c r="AU1171" s="109"/>
      <c r="AV1171" s="109"/>
      <c r="AW1171" s="109"/>
      <c r="AX1171" s="109"/>
      <c r="AY1171" s="109"/>
    </row>
    <row r="1172" spans="1:51" x14ac:dyDescent="0.25">
      <c r="A1172" s="106">
        <v>1436</v>
      </c>
      <c r="B1172" s="106" t="s">
        <v>1851</v>
      </c>
      <c r="C1172" s="106" t="s">
        <v>307</v>
      </c>
      <c r="D1172" s="106"/>
      <c r="E1172" s="106" t="s">
        <v>540</v>
      </c>
      <c r="F1172" s="106"/>
      <c r="G1172" s="106"/>
      <c r="H1172" s="106" t="s">
        <v>468</v>
      </c>
      <c r="I1172" s="106" t="s">
        <v>3323</v>
      </c>
      <c r="J1172" s="106" t="s">
        <v>3851</v>
      </c>
      <c r="K1172" s="106">
        <v>16105</v>
      </c>
      <c r="L1172" s="106"/>
      <c r="M1172" s="106">
        <v>22000</v>
      </c>
      <c r="N1172" s="106" t="s">
        <v>3852</v>
      </c>
      <c r="O1172" s="106">
        <v>374.68400000000003</v>
      </c>
      <c r="P1172" s="107">
        <v>1258.4000000000001</v>
      </c>
      <c r="Q1172" s="107">
        <v>471502.35</v>
      </c>
      <c r="R1172" s="106">
        <v>0</v>
      </c>
      <c r="S1172" s="107">
        <v>0</v>
      </c>
      <c r="T1172" s="107">
        <v>0</v>
      </c>
      <c r="U1172" s="106" t="s">
        <v>739</v>
      </c>
      <c r="V1172" s="106" t="s">
        <v>7</v>
      </c>
      <c r="W1172" s="106" t="s">
        <v>61</v>
      </c>
      <c r="X1172" s="108">
        <v>2725</v>
      </c>
      <c r="Y1172" s="108">
        <v>1021013.9</v>
      </c>
      <c r="Z1172" s="108">
        <v>549511.55440000002</v>
      </c>
      <c r="AA1172" s="109"/>
      <c r="AB1172" s="109" t="s">
        <v>4723</v>
      </c>
      <c r="AC1172" s="109"/>
      <c r="AD1172" s="109"/>
      <c r="AE1172" s="110" t="s">
        <v>507</v>
      </c>
      <c r="AF1172" s="109"/>
      <c r="AG1172" s="138">
        <v>38100</v>
      </c>
      <c r="AH1172" s="138">
        <v>38145</v>
      </c>
      <c r="AI1172" s="138">
        <v>38236</v>
      </c>
      <c r="AJ1172" s="109">
        <v>5395801</v>
      </c>
      <c r="AK1172" s="109"/>
      <c r="AL1172" s="109"/>
      <c r="AM1172" s="109"/>
      <c r="AN1172" s="109"/>
      <c r="AO1172" s="109"/>
      <c r="AP1172" s="109"/>
      <c r="AQ1172" s="109"/>
      <c r="AR1172" s="109"/>
      <c r="AS1172" s="109"/>
      <c r="AT1172" s="109"/>
      <c r="AU1172" s="109"/>
      <c r="AV1172" s="109"/>
      <c r="AW1172" s="109"/>
      <c r="AX1172" s="109"/>
      <c r="AY1172" s="109"/>
    </row>
    <row r="1173" spans="1:51" x14ac:dyDescent="0.25">
      <c r="A1173" s="106">
        <v>1437</v>
      </c>
      <c r="B1173" s="106" t="s">
        <v>839</v>
      </c>
      <c r="C1173" s="106" t="s">
        <v>307</v>
      </c>
      <c r="D1173" s="106"/>
      <c r="E1173" s="106" t="s">
        <v>540</v>
      </c>
      <c r="F1173" s="106"/>
      <c r="G1173" s="106"/>
      <c r="H1173" s="106" t="s">
        <v>468</v>
      </c>
      <c r="I1173" s="106"/>
      <c r="J1173" s="106"/>
      <c r="K1173" s="106"/>
      <c r="L1173" s="106"/>
      <c r="M1173" s="106">
        <v>22000</v>
      </c>
      <c r="N1173" s="106" t="s">
        <v>3852</v>
      </c>
      <c r="O1173" s="106">
        <v>126.52800000000001</v>
      </c>
      <c r="P1173" s="107">
        <v>1258.4000000000001</v>
      </c>
      <c r="Q1173" s="107">
        <v>159222.84</v>
      </c>
      <c r="R1173" s="106">
        <v>0</v>
      </c>
      <c r="S1173" s="107">
        <v>0</v>
      </c>
      <c r="T1173" s="107">
        <v>0</v>
      </c>
      <c r="U1173" s="106" t="s">
        <v>743</v>
      </c>
      <c r="V1173" s="106" t="s">
        <v>7</v>
      </c>
      <c r="W1173" s="106" t="s">
        <v>63</v>
      </c>
      <c r="X1173" s="108"/>
      <c r="Y1173" s="108">
        <v>0</v>
      </c>
      <c r="Z1173" s="108"/>
      <c r="AA1173" s="109" t="s">
        <v>4435</v>
      </c>
      <c r="AB1173" s="109">
        <v>4104</v>
      </c>
      <c r="AC1173" s="109"/>
      <c r="AD1173" s="109"/>
      <c r="AE1173" s="110" t="s">
        <v>4436</v>
      </c>
      <c r="AF1173" s="109"/>
      <c r="AG1173" s="138">
        <v>38100</v>
      </c>
      <c r="AH1173" s="138">
        <v>38145</v>
      </c>
      <c r="AI1173" s="138">
        <v>41285</v>
      </c>
      <c r="AJ1173" s="109">
        <v>5860025</v>
      </c>
      <c r="AK1173" s="109"/>
      <c r="AL1173" s="109"/>
      <c r="AM1173" s="109"/>
      <c r="AN1173" s="109"/>
      <c r="AO1173" s="109"/>
      <c r="AP1173" s="109"/>
      <c r="AQ1173" s="109"/>
      <c r="AR1173" s="109"/>
      <c r="AS1173" s="109"/>
      <c r="AT1173" s="109"/>
      <c r="AU1173" s="109"/>
      <c r="AV1173" s="109"/>
      <c r="AW1173" s="109"/>
      <c r="AX1173" s="109"/>
      <c r="AY1173" s="109"/>
    </row>
    <row r="1174" spans="1:51" ht="25.5" x14ac:dyDescent="0.25">
      <c r="A1174" s="106">
        <v>1438</v>
      </c>
      <c r="B1174" s="106" t="s">
        <v>1852</v>
      </c>
      <c r="C1174" s="106" t="s">
        <v>307</v>
      </c>
      <c r="D1174" s="106"/>
      <c r="E1174" s="106" t="s">
        <v>540</v>
      </c>
      <c r="F1174" s="106"/>
      <c r="G1174" s="106"/>
      <c r="H1174" s="106" t="s">
        <v>468</v>
      </c>
      <c r="I1174" s="106" t="s">
        <v>3323</v>
      </c>
      <c r="J1174" s="106" t="s">
        <v>3679</v>
      </c>
      <c r="K1174" s="106"/>
      <c r="L1174" s="106"/>
      <c r="M1174" s="106">
        <v>22000</v>
      </c>
      <c r="N1174" s="106" t="s">
        <v>3852</v>
      </c>
      <c r="O1174" s="106">
        <v>2764.509</v>
      </c>
      <c r="P1174" s="107">
        <v>1258.4000000000001</v>
      </c>
      <c r="Q1174" s="107">
        <v>3478858.13</v>
      </c>
      <c r="R1174" s="106">
        <v>0</v>
      </c>
      <c r="S1174" s="107">
        <v>0</v>
      </c>
      <c r="T1174" s="107">
        <v>0</v>
      </c>
      <c r="U1174" s="106" t="s">
        <v>749</v>
      </c>
      <c r="V1174" s="106" t="s">
        <v>7</v>
      </c>
      <c r="W1174" s="106" t="s">
        <v>64</v>
      </c>
      <c r="X1174" s="108"/>
      <c r="Y1174" s="108">
        <v>0</v>
      </c>
      <c r="Z1174" s="108">
        <v>-3478858.1256000004</v>
      </c>
      <c r="AA1174" s="109" t="s">
        <v>4503</v>
      </c>
      <c r="AB1174" s="109">
        <v>4104</v>
      </c>
      <c r="AC1174" s="109" t="s">
        <v>4722</v>
      </c>
      <c r="AD1174" s="109"/>
      <c r="AE1174" s="110" t="s">
        <v>510</v>
      </c>
      <c r="AF1174" s="109"/>
      <c r="AG1174" s="138">
        <v>38100</v>
      </c>
      <c r="AH1174" s="138">
        <v>38145</v>
      </c>
      <c r="AI1174" s="138">
        <v>38236</v>
      </c>
      <c r="AJ1174" s="109">
        <v>5395801</v>
      </c>
      <c r="AK1174" s="109"/>
      <c r="AL1174" s="109"/>
      <c r="AM1174" s="109"/>
      <c r="AN1174" s="109"/>
      <c r="AO1174" s="109"/>
      <c r="AP1174" s="109"/>
      <c r="AQ1174" s="109"/>
      <c r="AR1174" s="109"/>
      <c r="AS1174" s="109"/>
      <c r="AT1174" s="109"/>
      <c r="AU1174" s="109"/>
      <c r="AV1174" s="109"/>
      <c r="AW1174" s="109"/>
      <c r="AX1174" s="109"/>
      <c r="AY1174" s="109"/>
    </row>
    <row r="1175" spans="1:51" x14ac:dyDescent="0.25">
      <c r="A1175" s="106">
        <v>1439</v>
      </c>
      <c r="B1175" s="106" t="s">
        <v>1853</v>
      </c>
      <c r="C1175" s="106" t="s">
        <v>307</v>
      </c>
      <c r="D1175" s="106"/>
      <c r="E1175" s="106" t="s">
        <v>540</v>
      </c>
      <c r="F1175" s="106"/>
      <c r="G1175" s="106"/>
      <c r="H1175" s="106" t="s">
        <v>468</v>
      </c>
      <c r="I1175" s="106" t="s">
        <v>3326</v>
      </c>
      <c r="J1175" s="106" t="s">
        <v>3855</v>
      </c>
      <c r="K1175" s="106"/>
      <c r="L1175" s="106"/>
      <c r="M1175" s="106">
        <v>22000</v>
      </c>
      <c r="N1175" s="106" t="s">
        <v>3852</v>
      </c>
      <c r="O1175" s="106">
        <v>8971.1309999999994</v>
      </c>
      <c r="P1175" s="107">
        <v>1258.4000000000001</v>
      </c>
      <c r="Q1175" s="107">
        <v>11289271.25</v>
      </c>
      <c r="R1175" s="106">
        <v>0</v>
      </c>
      <c r="S1175" s="107">
        <v>0</v>
      </c>
      <c r="T1175" s="107">
        <v>0</v>
      </c>
      <c r="U1175" s="106" t="s">
        <v>741</v>
      </c>
      <c r="V1175" s="106" t="s">
        <v>7</v>
      </c>
      <c r="W1175" s="106" t="s">
        <v>62</v>
      </c>
      <c r="X1175" s="108">
        <v>2725</v>
      </c>
      <c r="Y1175" s="108">
        <v>24446331.974999998</v>
      </c>
      <c r="Z1175" s="108">
        <v>13157060.724599998</v>
      </c>
      <c r="AA1175" s="109"/>
      <c r="AB1175" s="109">
        <v>4104</v>
      </c>
      <c r="AC1175" s="109"/>
      <c r="AD1175" s="109"/>
      <c r="AE1175" s="110" t="s">
        <v>473</v>
      </c>
      <c r="AF1175" s="109" t="s">
        <v>4724</v>
      </c>
      <c r="AG1175" s="138">
        <v>38100</v>
      </c>
      <c r="AH1175" s="138">
        <v>38145</v>
      </c>
      <c r="AI1175" s="138">
        <v>38236</v>
      </c>
      <c r="AJ1175" s="109">
        <v>5395801</v>
      </c>
      <c r="AK1175" s="109"/>
      <c r="AL1175" s="109"/>
      <c r="AM1175" s="109"/>
      <c r="AN1175" s="109"/>
      <c r="AO1175" s="109"/>
      <c r="AP1175" s="109"/>
      <c r="AQ1175" s="109"/>
      <c r="AR1175" s="109"/>
      <c r="AS1175" s="109"/>
      <c r="AT1175" s="109"/>
      <c r="AU1175" s="109"/>
      <c r="AV1175" s="109"/>
      <c r="AW1175" s="109"/>
      <c r="AX1175" s="109"/>
      <c r="AY1175" s="109"/>
    </row>
    <row r="1176" spans="1:51" x14ac:dyDescent="0.25">
      <c r="A1176" s="106">
        <v>1440</v>
      </c>
      <c r="B1176" s="106" t="s">
        <v>1854</v>
      </c>
      <c r="C1176" s="106" t="s">
        <v>307</v>
      </c>
      <c r="D1176" s="106"/>
      <c r="E1176" s="106" t="s">
        <v>540</v>
      </c>
      <c r="F1176" s="106"/>
      <c r="G1176" s="106"/>
      <c r="H1176" s="106" t="s">
        <v>468</v>
      </c>
      <c r="I1176" s="106" t="s">
        <v>3323</v>
      </c>
      <c r="J1176" s="106" t="s">
        <v>3856</v>
      </c>
      <c r="K1176" s="106"/>
      <c r="L1176" s="106"/>
      <c r="M1176" s="106">
        <v>22000</v>
      </c>
      <c r="N1176" s="106" t="s">
        <v>3852</v>
      </c>
      <c r="O1176" s="106">
        <v>372.947</v>
      </c>
      <c r="P1176" s="107">
        <v>1258.4000000000001</v>
      </c>
      <c r="Q1176" s="107">
        <v>469316.5</v>
      </c>
      <c r="R1176" s="106">
        <v>0</v>
      </c>
      <c r="S1176" s="107">
        <v>0</v>
      </c>
      <c r="T1176" s="107">
        <v>0</v>
      </c>
      <c r="U1176" s="106" t="s">
        <v>767</v>
      </c>
      <c r="V1176" s="106" t="s">
        <v>7</v>
      </c>
      <c r="W1176" s="106" t="s">
        <v>65</v>
      </c>
      <c r="X1176" s="108">
        <v>2725</v>
      </c>
      <c r="Y1176" s="108">
        <v>1016280.575</v>
      </c>
      <c r="Z1176" s="108">
        <v>546964.07019999996</v>
      </c>
      <c r="AA1176" s="109"/>
      <c r="AB1176" s="109">
        <v>4104</v>
      </c>
      <c r="AC1176" s="109"/>
      <c r="AD1176" s="109"/>
      <c r="AE1176" s="110" t="s">
        <v>516</v>
      </c>
      <c r="AF1176" s="109"/>
      <c r="AG1176" s="138">
        <v>38100</v>
      </c>
      <c r="AH1176" s="138">
        <v>38145</v>
      </c>
      <c r="AI1176" s="138">
        <v>38236</v>
      </c>
      <c r="AJ1176" s="109">
        <v>5395801</v>
      </c>
      <c r="AK1176" s="109"/>
      <c r="AL1176" s="109"/>
      <c r="AM1176" s="109"/>
      <c r="AN1176" s="109"/>
      <c r="AO1176" s="109"/>
      <c r="AP1176" s="109"/>
      <c r="AQ1176" s="109"/>
      <c r="AR1176" s="109"/>
      <c r="AS1176" s="109"/>
      <c r="AT1176" s="109"/>
      <c r="AU1176" s="109"/>
      <c r="AV1176" s="109"/>
      <c r="AW1176" s="109"/>
      <c r="AX1176" s="109"/>
      <c r="AY1176" s="109"/>
    </row>
    <row r="1177" spans="1:51" x14ac:dyDescent="0.25">
      <c r="A1177" s="106">
        <v>1441</v>
      </c>
      <c r="B1177" s="106" t="s">
        <v>1855</v>
      </c>
      <c r="C1177" s="106" t="s">
        <v>307</v>
      </c>
      <c r="D1177" s="106"/>
      <c r="E1177" s="106" t="s">
        <v>540</v>
      </c>
      <c r="F1177" s="106"/>
      <c r="G1177" s="106"/>
      <c r="H1177" s="106" t="s">
        <v>468</v>
      </c>
      <c r="I1177" s="106" t="s">
        <v>3323</v>
      </c>
      <c r="J1177" s="106" t="s">
        <v>3857</v>
      </c>
      <c r="K1177" s="106"/>
      <c r="L1177" s="106"/>
      <c r="M1177" s="106">
        <v>22000</v>
      </c>
      <c r="N1177" s="106" t="s">
        <v>3852</v>
      </c>
      <c r="O1177" s="106">
        <v>349.24</v>
      </c>
      <c r="P1177" s="107">
        <v>1258.4000000000001</v>
      </c>
      <c r="Q1177" s="107">
        <v>439483.62</v>
      </c>
      <c r="R1177" s="106">
        <v>0</v>
      </c>
      <c r="S1177" s="107">
        <v>0</v>
      </c>
      <c r="T1177" s="107">
        <v>0</v>
      </c>
      <c r="U1177" s="106" t="s">
        <v>767</v>
      </c>
      <c r="V1177" s="106" t="s">
        <v>7</v>
      </c>
      <c r="W1177" s="106" t="s">
        <v>65</v>
      </c>
      <c r="X1177" s="108">
        <v>2725</v>
      </c>
      <c r="Y1177" s="108">
        <v>951679</v>
      </c>
      <c r="Z1177" s="108">
        <v>512195.38399999996</v>
      </c>
      <c r="AA1177" s="109"/>
      <c r="AB1177" s="109">
        <v>4104</v>
      </c>
      <c r="AC1177" s="109"/>
      <c r="AD1177" s="109"/>
      <c r="AE1177" s="110" t="s">
        <v>516</v>
      </c>
      <c r="AF1177" s="109"/>
      <c r="AG1177" s="138">
        <v>38100</v>
      </c>
      <c r="AH1177" s="138">
        <v>38145</v>
      </c>
      <c r="AI1177" s="138">
        <v>38236</v>
      </c>
      <c r="AJ1177" s="109">
        <v>5395801</v>
      </c>
      <c r="AK1177" s="109"/>
      <c r="AL1177" s="109"/>
      <c r="AM1177" s="109"/>
      <c r="AN1177" s="109"/>
      <c r="AO1177" s="109"/>
      <c r="AP1177" s="109"/>
      <c r="AQ1177" s="109"/>
      <c r="AR1177" s="109"/>
      <c r="AS1177" s="109"/>
      <c r="AT1177" s="109"/>
      <c r="AU1177" s="109"/>
      <c r="AV1177" s="109"/>
      <c r="AW1177" s="109"/>
      <c r="AX1177" s="109"/>
      <c r="AY1177" s="109"/>
    </row>
    <row r="1178" spans="1:51" x14ac:dyDescent="0.25">
      <c r="A1178" s="106">
        <v>1442</v>
      </c>
      <c r="B1178" s="106" t="s">
        <v>839</v>
      </c>
      <c r="C1178" s="106" t="s">
        <v>307</v>
      </c>
      <c r="D1178" s="106"/>
      <c r="E1178" s="106" t="s">
        <v>540</v>
      </c>
      <c r="F1178" s="106"/>
      <c r="G1178" s="106"/>
      <c r="H1178" s="106" t="s">
        <v>468</v>
      </c>
      <c r="I1178" s="106"/>
      <c r="J1178" s="106"/>
      <c r="K1178" s="106"/>
      <c r="L1178" s="106"/>
      <c r="M1178" s="106">
        <v>22000</v>
      </c>
      <c r="N1178" s="106" t="s">
        <v>3852</v>
      </c>
      <c r="O1178" s="106">
        <v>43463.606</v>
      </c>
      <c r="P1178" s="107">
        <v>1258.4000000000001</v>
      </c>
      <c r="Q1178" s="107">
        <v>54694601.789999999</v>
      </c>
      <c r="R1178" s="106">
        <v>0</v>
      </c>
      <c r="S1178" s="107">
        <v>0</v>
      </c>
      <c r="T1178" s="107">
        <v>0</v>
      </c>
      <c r="U1178" s="106" t="s">
        <v>743</v>
      </c>
      <c r="V1178" s="106" t="s">
        <v>7</v>
      </c>
      <c r="W1178" s="106" t="s">
        <v>63</v>
      </c>
      <c r="X1178" s="108"/>
      <c r="Y1178" s="108">
        <v>0</v>
      </c>
      <c r="Z1178" s="108"/>
      <c r="AA1178" s="109" t="s">
        <v>4435</v>
      </c>
      <c r="AB1178" s="109">
        <v>4104</v>
      </c>
      <c r="AC1178" s="109"/>
      <c r="AD1178" s="109"/>
      <c r="AE1178" s="110" t="s">
        <v>4436</v>
      </c>
      <c r="AF1178" s="109"/>
      <c r="AG1178" s="138">
        <v>38100</v>
      </c>
      <c r="AH1178" s="138">
        <v>38145</v>
      </c>
      <c r="AI1178" s="138">
        <v>38236</v>
      </c>
      <c r="AJ1178" s="109">
        <v>5395801</v>
      </c>
      <c r="AK1178" s="109"/>
      <c r="AL1178" s="109"/>
      <c r="AM1178" s="109"/>
      <c r="AN1178" s="109"/>
      <c r="AO1178" s="109"/>
      <c r="AP1178" s="109"/>
      <c r="AQ1178" s="109"/>
      <c r="AR1178" s="109"/>
      <c r="AS1178" s="109"/>
      <c r="AT1178" s="109"/>
      <c r="AU1178" s="109"/>
      <c r="AV1178" s="109"/>
      <c r="AW1178" s="109"/>
      <c r="AX1178" s="109"/>
      <c r="AY1178" s="109"/>
    </row>
    <row r="1179" spans="1:51" x14ac:dyDescent="0.25">
      <c r="A1179" s="106">
        <v>1443</v>
      </c>
      <c r="B1179" s="106" t="s">
        <v>1856</v>
      </c>
      <c r="C1179" s="106" t="s">
        <v>308</v>
      </c>
      <c r="D1179" s="106"/>
      <c r="E1179" s="106" t="s">
        <v>540</v>
      </c>
      <c r="F1179" s="106"/>
      <c r="G1179" s="106"/>
      <c r="H1179" s="106" t="s">
        <v>468</v>
      </c>
      <c r="I1179" s="106" t="s">
        <v>3323</v>
      </c>
      <c r="J1179" s="106" t="s">
        <v>3858</v>
      </c>
      <c r="K1179" s="106">
        <v>2801</v>
      </c>
      <c r="L1179" s="106"/>
      <c r="M1179" s="106">
        <v>22000</v>
      </c>
      <c r="N1179" s="106" t="s">
        <v>308</v>
      </c>
      <c r="O1179" s="106">
        <v>2237.194</v>
      </c>
      <c r="P1179" s="107">
        <v>1149.5</v>
      </c>
      <c r="Q1179" s="107">
        <v>2571654.5</v>
      </c>
      <c r="R1179" s="106">
        <v>0</v>
      </c>
      <c r="S1179" s="107">
        <v>0</v>
      </c>
      <c r="T1179" s="107">
        <v>0</v>
      </c>
      <c r="U1179" s="106" t="s">
        <v>739</v>
      </c>
      <c r="V1179" s="106" t="s">
        <v>7</v>
      </c>
      <c r="W1179" s="106" t="s">
        <v>61</v>
      </c>
      <c r="X1179" s="108">
        <v>2054</v>
      </c>
      <c r="Y1179" s="108">
        <v>4595196.4759999998</v>
      </c>
      <c r="Z1179" s="108">
        <v>2023541.9729999998</v>
      </c>
      <c r="AA1179" s="109"/>
      <c r="AB1179" s="109">
        <v>4111</v>
      </c>
      <c r="AC1179" s="109"/>
      <c r="AD1179" s="109"/>
      <c r="AE1179" s="110" t="s">
        <v>507</v>
      </c>
      <c r="AF1179" s="109"/>
      <c r="AG1179" s="138">
        <v>38387</v>
      </c>
      <c r="AH1179" s="138">
        <v>38485</v>
      </c>
      <c r="AI1179" s="138">
        <v>38586</v>
      </c>
      <c r="AJ1179" s="109">
        <v>5434405</v>
      </c>
      <c r="AK1179" s="109"/>
      <c r="AL1179" s="109"/>
      <c r="AM1179" s="109"/>
      <c r="AN1179" s="109"/>
      <c r="AO1179" s="109"/>
      <c r="AP1179" s="109"/>
      <c r="AQ1179" s="109"/>
      <c r="AR1179" s="109"/>
      <c r="AS1179" s="109"/>
      <c r="AT1179" s="109"/>
      <c r="AU1179" s="109"/>
      <c r="AV1179" s="109"/>
      <c r="AW1179" s="109"/>
      <c r="AX1179" s="109"/>
      <c r="AY1179" s="109"/>
    </row>
    <row r="1180" spans="1:51" x14ac:dyDescent="0.25">
      <c r="A1180" s="106">
        <v>1444</v>
      </c>
      <c r="B1180" s="106" t="s">
        <v>1857</v>
      </c>
      <c r="C1180" s="106" t="s">
        <v>308</v>
      </c>
      <c r="D1180" s="106"/>
      <c r="E1180" s="106" t="s">
        <v>540</v>
      </c>
      <c r="F1180" s="106"/>
      <c r="G1180" s="106"/>
      <c r="H1180" s="106" t="s">
        <v>468</v>
      </c>
      <c r="I1180" s="106" t="s">
        <v>3323</v>
      </c>
      <c r="J1180" s="106" t="s">
        <v>3859</v>
      </c>
      <c r="K1180" s="106">
        <v>2862</v>
      </c>
      <c r="L1180" s="106"/>
      <c r="M1180" s="106">
        <v>22000</v>
      </c>
      <c r="N1180" s="106" t="s">
        <v>308</v>
      </c>
      <c r="O1180" s="106">
        <v>106.602</v>
      </c>
      <c r="P1180" s="107">
        <v>1149.5</v>
      </c>
      <c r="Q1180" s="107">
        <v>122539</v>
      </c>
      <c r="R1180" s="106">
        <v>0</v>
      </c>
      <c r="S1180" s="107">
        <v>0</v>
      </c>
      <c r="T1180" s="107">
        <v>0</v>
      </c>
      <c r="U1180" s="106" t="s">
        <v>749</v>
      </c>
      <c r="V1180" s="106" t="s">
        <v>7</v>
      </c>
      <c r="W1180" s="106" t="s">
        <v>64</v>
      </c>
      <c r="X1180" s="108"/>
      <c r="Y1180" s="108">
        <v>0</v>
      </c>
      <c r="Z1180" s="108">
        <v>-122538.99900000001</v>
      </c>
      <c r="AA1180" s="109" t="s">
        <v>4503</v>
      </c>
      <c r="AB1180" s="109">
        <v>4111</v>
      </c>
      <c r="AC1180" s="109"/>
      <c r="AD1180" s="109"/>
      <c r="AE1180" s="110" t="s">
        <v>510</v>
      </c>
      <c r="AF1180" s="109"/>
      <c r="AG1180" s="138">
        <v>38387</v>
      </c>
      <c r="AH1180" s="138">
        <v>38485</v>
      </c>
      <c r="AI1180" s="138">
        <v>38586</v>
      </c>
      <c r="AJ1180" s="109">
        <v>5434405</v>
      </c>
      <c r="AK1180" s="109"/>
      <c r="AL1180" s="109"/>
      <c r="AM1180" s="109"/>
      <c r="AN1180" s="109"/>
      <c r="AO1180" s="109"/>
      <c r="AP1180" s="109"/>
      <c r="AQ1180" s="109"/>
      <c r="AR1180" s="109"/>
      <c r="AS1180" s="109"/>
      <c r="AT1180" s="109"/>
      <c r="AU1180" s="109"/>
      <c r="AV1180" s="109"/>
      <c r="AW1180" s="109"/>
      <c r="AX1180" s="109"/>
      <c r="AY1180" s="109"/>
    </row>
    <row r="1181" spans="1:51" x14ac:dyDescent="0.25">
      <c r="A1181" s="106">
        <v>1445</v>
      </c>
      <c r="B1181" s="106" t="s">
        <v>1858</v>
      </c>
      <c r="C1181" s="106" t="s">
        <v>308</v>
      </c>
      <c r="D1181" s="106"/>
      <c r="E1181" s="106" t="s">
        <v>540</v>
      </c>
      <c r="F1181" s="106"/>
      <c r="G1181" s="106"/>
      <c r="H1181" s="106" t="s">
        <v>468</v>
      </c>
      <c r="I1181" s="106" t="s">
        <v>3323</v>
      </c>
      <c r="J1181" s="106" t="s">
        <v>3860</v>
      </c>
      <c r="K1181" s="106">
        <v>2782</v>
      </c>
      <c r="L1181" s="106"/>
      <c r="M1181" s="106">
        <v>22000</v>
      </c>
      <c r="N1181" s="106" t="s">
        <v>308</v>
      </c>
      <c r="O1181" s="106">
        <v>989.995</v>
      </c>
      <c r="P1181" s="107">
        <v>1149.5</v>
      </c>
      <c r="Q1181" s="107">
        <v>1137999.25</v>
      </c>
      <c r="R1181" s="106">
        <v>0</v>
      </c>
      <c r="S1181" s="107">
        <v>0</v>
      </c>
      <c r="T1181" s="107">
        <v>0</v>
      </c>
      <c r="U1181" s="106" t="s">
        <v>749</v>
      </c>
      <c r="V1181" s="106" t="s">
        <v>7</v>
      </c>
      <c r="W1181" s="106" t="s">
        <v>64</v>
      </c>
      <c r="X1181" s="108"/>
      <c r="Y1181" s="108">
        <v>0</v>
      </c>
      <c r="Z1181" s="108">
        <v>-1137999.2524999999</v>
      </c>
      <c r="AA1181" s="109" t="s">
        <v>4503</v>
      </c>
      <c r="AB1181" s="109">
        <v>4111</v>
      </c>
      <c r="AC1181" s="109"/>
      <c r="AD1181" s="109"/>
      <c r="AE1181" s="110" t="s">
        <v>510</v>
      </c>
      <c r="AF1181" s="109"/>
      <c r="AG1181" s="138">
        <v>38387</v>
      </c>
      <c r="AH1181" s="138">
        <v>38485</v>
      </c>
      <c r="AI1181" s="138">
        <v>38586</v>
      </c>
      <c r="AJ1181" s="109">
        <v>5434405</v>
      </c>
      <c r="AK1181" s="109"/>
      <c r="AL1181" s="109"/>
      <c r="AM1181" s="109"/>
      <c r="AN1181" s="109"/>
      <c r="AO1181" s="109"/>
      <c r="AP1181" s="109"/>
      <c r="AQ1181" s="109"/>
      <c r="AR1181" s="109"/>
      <c r="AS1181" s="109"/>
      <c r="AT1181" s="109"/>
      <c r="AU1181" s="109"/>
      <c r="AV1181" s="109"/>
      <c r="AW1181" s="109"/>
      <c r="AX1181" s="109"/>
      <c r="AY1181" s="109"/>
    </row>
    <row r="1182" spans="1:51" x14ac:dyDescent="0.25">
      <c r="A1182" s="106">
        <v>1446</v>
      </c>
      <c r="B1182" s="106" t="s">
        <v>1859</v>
      </c>
      <c r="C1182" s="106" t="s">
        <v>308</v>
      </c>
      <c r="D1182" s="106"/>
      <c r="E1182" s="106" t="s">
        <v>540</v>
      </c>
      <c r="F1182" s="106"/>
      <c r="G1182" s="106"/>
      <c r="H1182" s="106" t="s">
        <v>468</v>
      </c>
      <c r="I1182" s="106" t="s">
        <v>3323</v>
      </c>
      <c r="J1182" s="106" t="s">
        <v>3861</v>
      </c>
      <c r="K1182" s="106">
        <v>2601</v>
      </c>
      <c r="L1182" s="106"/>
      <c r="M1182" s="106">
        <v>22000</v>
      </c>
      <c r="N1182" s="106" t="s">
        <v>308</v>
      </c>
      <c r="O1182" s="106">
        <v>4483.4380000000001</v>
      </c>
      <c r="P1182" s="107">
        <v>1149.5</v>
      </c>
      <c r="Q1182" s="107">
        <v>5153711.9800000004</v>
      </c>
      <c r="R1182" s="106">
        <v>0</v>
      </c>
      <c r="S1182" s="107">
        <v>0</v>
      </c>
      <c r="T1182" s="107">
        <v>0</v>
      </c>
      <c r="U1182" s="106" t="s">
        <v>749</v>
      </c>
      <c r="V1182" s="106" t="s">
        <v>7</v>
      </c>
      <c r="W1182" s="106" t="s">
        <v>64</v>
      </c>
      <c r="X1182" s="108"/>
      <c r="Y1182" s="108">
        <v>0</v>
      </c>
      <c r="Z1182" s="108">
        <v>-5153711.9809999997</v>
      </c>
      <c r="AA1182" s="109" t="s">
        <v>4503</v>
      </c>
      <c r="AB1182" s="109">
        <v>4111</v>
      </c>
      <c r="AC1182" s="109"/>
      <c r="AD1182" s="109"/>
      <c r="AE1182" s="110" t="s">
        <v>510</v>
      </c>
      <c r="AF1182" s="109"/>
      <c r="AG1182" s="138">
        <v>38387</v>
      </c>
      <c r="AH1182" s="138">
        <v>38485</v>
      </c>
      <c r="AI1182" s="138">
        <v>38586</v>
      </c>
      <c r="AJ1182" s="109">
        <v>5434405</v>
      </c>
      <c r="AK1182" s="109"/>
      <c r="AL1182" s="109"/>
      <c r="AM1182" s="109"/>
      <c r="AN1182" s="109"/>
      <c r="AO1182" s="109"/>
      <c r="AP1182" s="109"/>
      <c r="AQ1182" s="109"/>
      <c r="AR1182" s="109"/>
      <c r="AS1182" s="109"/>
      <c r="AT1182" s="109"/>
      <c r="AU1182" s="109"/>
      <c r="AV1182" s="109"/>
      <c r="AW1182" s="109"/>
      <c r="AX1182" s="109"/>
      <c r="AY1182" s="109"/>
    </row>
    <row r="1183" spans="1:51" x14ac:dyDescent="0.25">
      <c r="A1183" s="106">
        <v>1447</v>
      </c>
      <c r="B1183" s="106" t="s">
        <v>1860</v>
      </c>
      <c r="C1183" s="106" t="s">
        <v>308</v>
      </c>
      <c r="D1183" s="106"/>
      <c r="E1183" s="106" t="s">
        <v>540</v>
      </c>
      <c r="F1183" s="106"/>
      <c r="G1183" s="106"/>
      <c r="H1183" s="106" t="s">
        <v>468</v>
      </c>
      <c r="I1183" s="106" t="s">
        <v>3323</v>
      </c>
      <c r="J1183" s="106" t="s">
        <v>3861</v>
      </c>
      <c r="K1183" s="106">
        <v>2881</v>
      </c>
      <c r="L1183" s="106"/>
      <c r="M1183" s="106">
        <v>22000</v>
      </c>
      <c r="N1183" s="106" t="s">
        <v>308</v>
      </c>
      <c r="O1183" s="106">
        <v>23.329000000000001</v>
      </c>
      <c r="P1183" s="107">
        <v>1149.5</v>
      </c>
      <c r="Q1183" s="107">
        <v>26816.69</v>
      </c>
      <c r="R1183" s="106">
        <v>0</v>
      </c>
      <c r="S1183" s="107">
        <v>0</v>
      </c>
      <c r="T1183" s="107">
        <v>0</v>
      </c>
      <c r="U1183" s="106" t="s">
        <v>749</v>
      </c>
      <c r="V1183" s="106" t="s">
        <v>7</v>
      </c>
      <c r="W1183" s="106" t="s">
        <v>64</v>
      </c>
      <c r="X1183" s="108"/>
      <c r="Y1183" s="108">
        <v>0</v>
      </c>
      <c r="Z1183" s="108">
        <v>-26816.6855</v>
      </c>
      <c r="AA1183" s="109" t="s">
        <v>4503</v>
      </c>
      <c r="AB1183" s="109">
        <v>4111</v>
      </c>
      <c r="AC1183" s="109"/>
      <c r="AD1183" s="109"/>
      <c r="AE1183" s="110" t="s">
        <v>510</v>
      </c>
      <c r="AF1183" s="109"/>
      <c r="AG1183" s="138">
        <v>38387</v>
      </c>
      <c r="AH1183" s="138">
        <v>38485</v>
      </c>
      <c r="AI1183" s="138">
        <v>38586</v>
      </c>
      <c r="AJ1183" s="109">
        <v>5434405</v>
      </c>
      <c r="AK1183" s="109"/>
      <c r="AL1183" s="109"/>
      <c r="AM1183" s="109"/>
      <c r="AN1183" s="109"/>
      <c r="AO1183" s="109"/>
      <c r="AP1183" s="109"/>
      <c r="AQ1183" s="109"/>
      <c r="AR1183" s="109"/>
      <c r="AS1183" s="109"/>
      <c r="AT1183" s="109"/>
      <c r="AU1183" s="109"/>
      <c r="AV1183" s="109"/>
      <c r="AW1183" s="109"/>
      <c r="AX1183" s="109"/>
      <c r="AY1183" s="109"/>
    </row>
    <row r="1184" spans="1:51" x14ac:dyDescent="0.25">
      <c r="A1184" s="106">
        <v>1449</v>
      </c>
      <c r="B1184" s="106" t="s">
        <v>1861</v>
      </c>
      <c r="C1184" s="106" t="s">
        <v>308</v>
      </c>
      <c r="D1184" s="106"/>
      <c r="E1184" s="106" t="s">
        <v>540</v>
      </c>
      <c r="F1184" s="106"/>
      <c r="G1184" s="106"/>
      <c r="H1184" s="106" t="s">
        <v>468</v>
      </c>
      <c r="I1184" s="106" t="s">
        <v>3323</v>
      </c>
      <c r="J1184" s="106" t="s">
        <v>3860</v>
      </c>
      <c r="K1184" s="106"/>
      <c r="L1184" s="106"/>
      <c r="M1184" s="106">
        <v>22000</v>
      </c>
      <c r="N1184" s="106" t="s">
        <v>308</v>
      </c>
      <c r="O1184" s="106">
        <v>5232.7550000000001</v>
      </c>
      <c r="P1184" s="107">
        <v>1149.5</v>
      </c>
      <c r="Q1184" s="107">
        <v>6015051.8700000001</v>
      </c>
      <c r="R1184" s="106">
        <v>0</v>
      </c>
      <c r="S1184" s="107">
        <v>0</v>
      </c>
      <c r="T1184" s="107">
        <v>0</v>
      </c>
      <c r="U1184" s="106" t="s">
        <v>797</v>
      </c>
      <c r="V1184" s="106" t="s">
        <v>7</v>
      </c>
      <c r="W1184" s="106" t="s">
        <v>67</v>
      </c>
      <c r="X1184" s="108">
        <v>2054</v>
      </c>
      <c r="Y1184" s="108">
        <v>10748078.77</v>
      </c>
      <c r="Z1184" s="108">
        <v>4733026.897499999</v>
      </c>
      <c r="AA1184" s="109"/>
      <c r="AB1184" s="109">
        <v>4111</v>
      </c>
      <c r="AC1184" s="109"/>
      <c r="AD1184" s="109"/>
      <c r="AE1184" s="110" t="s">
        <v>516</v>
      </c>
      <c r="AF1184" s="109"/>
      <c r="AG1184" s="138">
        <v>38387</v>
      </c>
      <c r="AH1184" s="138">
        <v>38485</v>
      </c>
      <c r="AI1184" s="138">
        <v>38586</v>
      </c>
      <c r="AJ1184" s="109">
        <v>5434405</v>
      </c>
      <c r="AK1184" s="109"/>
      <c r="AL1184" s="109"/>
      <c r="AM1184" s="109"/>
      <c r="AN1184" s="109"/>
      <c r="AO1184" s="109"/>
      <c r="AP1184" s="109"/>
      <c r="AQ1184" s="109"/>
      <c r="AR1184" s="109"/>
      <c r="AS1184" s="109"/>
      <c r="AT1184" s="109"/>
      <c r="AU1184" s="109"/>
      <c r="AV1184" s="109"/>
      <c r="AW1184" s="109"/>
      <c r="AX1184" s="109"/>
      <c r="AY1184" s="109"/>
    </row>
    <row r="1185" spans="1:51" x14ac:dyDescent="0.25">
      <c r="A1185" s="106">
        <v>1450</v>
      </c>
      <c r="B1185" s="106" t="s">
        <v>1862</v>
      </c>
      <c r="C1185" s="106" t="s">
        <v>308</v>
      </c>
      <c r="D1185" s="106"/>
      <c r="E1185" s="106" t="s">
        <v>540</v>
      </c>
      <c r="F1185" s="106"/>
      <c r="G1185" s="106"/>
      <c r="H1185" s="106" t="s">
        <v>468</v>
      </c>
      <c r="I1185" s="106" t="s">
        <v>3323</v>
      </c>
      <c r="J1185" s="106" t="s">
        <v>3861</v>
      </c>
      <c r="K1185" s="106">
        <v>2607</v>
      </c>
      <c r="L1185" s="106"/>
      <c r="M1185" s="106">
        <v>22000</v>
      </c>
      <c r="N1185" s="106" t="s">
        <v>308</v>
      </c>
      <c r="O1185" s="106">
        <v>5931.48</v>
      </c>
      <c r="P1185" s="107">
        <v>1149.5</v>
      </c>
      <c r="Q1185" s="107">
        <v>6818236.2599999998</v>
      </c>
      <c r="R1185" s="106">
        <v>0</v>
      </c>
      <c r="S1185" s="107">
        <v>0</v>
      </c>
      <c r="T1185" s="107">
        <v>0</v>
      </c>
      <c r="U1185" s="106" t="s">
        <v>797</v>
      </c>
      <c r="V1185" s="106" t="s">
        <v>7</v>
      </c>
      <c r="W1185" s="106" t="s">
        <v>67</v>
      </c>
      <c r="X1185" s="108">
        <v>2054</v>
      </c>
      <c r="Y1185" s="108">
        <v>12183259.92</v>
      </c>
      <c r="Z1185" s="108">
        <v>5365023.66</v>
      </c>
      <c r="AA1185" s="109"/>
      <c r="AB1185" s="109">
        <v>4111</v>
      </c>
      <c r="AC1185" s="109"/>
      <c r="AD1185" s="109"/>
      <c r="AE1185" s="110" t="s">
        <v>516</v>
      </c>
      <c r="AF1185" s="109"/>
      <c r="AG1185" s="138">
        <v>38387</v>
      </c>
      <c r="AH1185" s="138">
        <v>38485</v>
      </c>
      <c r="AI1185" s="138">
        <v>38586</v>
      </c>
      <c r="AJ1185" s="109">
        <v>5434405</v>
      </c>
      <c r="AK1185" s="109"/>
      <c r="AL1185" s="109"/>
      <c r="AM1185" s="109"/>
      <c r="AN1185" s="109"/>
      <c r="AO1185" s="109"/>
      <c r="AP1185" s="109"/>
      <c r="AQ1185" s="109"/>
      <c r="AR1185" s="109"/>
      <c r="AS1185" s="109"/>
      <c r="AT1185" s="109"/>
      <c r="AU1185" s="109"/>
      <c r="AV1185" s="109"/>
      <c r="AW1185" s="109"/>
      <c r="AX1185" s="109"/>
      <c r="AY1185" s="109"/>
    </row>
    <row r="1186" spans="1:51" ht="25.5" x14ac:dyDescent="0.25">
      <c r="A1186" s="106">
        <v>1451</v>
      </c>
      <c r="B1186" s="106" t="s">
        <v>1863</v>
      </c>
      <c r="C1186" s="106" t="s">
        <v>308</v>
      </c>
      <c r="D1186" s="106"/>
      <c r="E1186" s="106" t="s">
        <v>540</v>
      </c>
      <c r="F1186" s="106"/>
      <c r="G1186" s="106"/>
      <c r="H1186" s="106" t="s">
        <v>468</v>
      </c>
      <c r="I1186" s="106" t="s">
        <v>3323</v>
      </c>
      <c r="J1186" s="106" t="s">
        <v>3861</v>
      </c>
      <c r="K1186" s="106"/>
      <c r="L1186" s="106"/>
      <c r="M1186" s="106">
        <v>22000</v>
      </c>
      <c r="N1186" s="106" t="s">
        <v>308</v>
      </c>
      <c r="O1186" s="106">
        <v>71.793000000000006</v>
      </c>
      <c r="P1186" s="107">
        <v>1149.5</v>
      </c>
      <c r="Q1186" s="107">
        <v>82526.05</v>
      </c>
      <c r="R1186" s="106">
        <v>0</v>
      </c>
      <c r="S1186" s="107">
        <v>0</v>
      </c>
      <c r="T1186" s="107">
        <v>0</v>
      </c>
      <c r="U1186" s="106" t="s">
        <v>743</v>
      </c>
      <c r="V1186" s="106" t="s">
        <v>7</v>
      </c>
      <c r="W1186" s="106" t="s">
        <v>63</v>
      </c>
      <c r="X1186" s="108"/>
      <c r="Y1186" s="108">
        <v>0</v>
      </c>
      <c r="Z1186" s="108">
        <v>-82526.053500000009</v>
      </c>
      <c r="AA1186" s="109" t="s">
        <v>4503</v>
      </c>
      <c r="AB1186" s="109">
        <v>4111</v>
      </c>
      <c r="AC1186" s="109" t="s">
        <v>4722</v>
      </c>
      <c r="AD1186" s="109"/>
      <c r="AE1186" s="110" t="s">
        <v>4725</v>
      </c>
      <c r="AF1186" s="109"/>
      <c r="AG1186" s="138">
        <v>38387</v>
      </c>
      <c r="AH1186" s="138">
        <v>38485</v>
      </c>
      <c r="AI1186" s="138">
        <v>38586</v>
      </c>
      <c r="AJ1186" s="109">
        <v>5434405</v>
      </c>
      <c r="AK1186" s="109"/>
      <c r="AL1186" s="109"/>
      <c r="AM1186" s="109"/>
      <c r="AN1186" s="109"/>
      <c r="AO1186" s="109"/>
      <c r="AP1186" s="109"/>
      <c r="AQ1186" s="109"/>
      <c r="AR1186" s="109"/>
      <c r="AS1186" s="109"/>
      <c r="AT1186" s="109"/>
      <c r="AU1186" s="109"/>
      <c r="AV1186" s="109"/>
      <c r="AW1186" s="109"/>
      <c r="AX1186" s="109"/>
      <c r="AY1186" s="109"/>
    </row>
    <row r="1187" spans="1:51" x14ac:dyDescent="0.25">
      <c r="A1187" s="106">
        <v>1452</v>
      </c>
      <c r="B1187" s="106" t="s">
        <v>1864</v>
      </c>
      <c r="C1187" s="106" t="s">
        <v>308</v>
      </c>
      <c r="D1187" s="106"/>
      <c r="E1187" s="106" t="s">
        <v>540</v>
      </c>
      <c r="F1187" s="106"/>
      <c r="G1187" s="106"/>
      <c r="H1187" s="106" t="s">
        <v>468</v>
      </c>
      <c r="I1187" s="106"/>
      <c r="J1187" s="106"/>
      <c r="K1187" s="106"/>
      <c r="L1187" s="106"/>
      <c r="M1187" s="106">
        <v>22000</v>
      </c>
      <c r="N1187" s="106" t="s">
        <v>308</v>
      </c>
      <c r="O1187" s="106">
        <v>16515.739000000001</v>
      </c>
      <c r="P1187" s="107">
        <v>1149.5</v>
      </c>
      <c r="Q1187" s="107">
        <v>18984841.98</v>
      </c>
      <c r="R1187" s="106">
        <v>0</v>
      </c>
      <c r="S1187" s="107">
        <v>0</v>
      </c>
      <c r="T1187" s="107">
        <v>0</v>
      </c>
      <c r="U1187" s="106" t="s">
        <v>743</v>
      </c>
      <c r="V1187" s="106" t="s">
        <v>7</v>
      </c>
      <c r="W1187" s="106" t="s">
        <v>63</v>
      </c>
      <c r="X1187" s="108"/>
      <c r="Y1187" s="108">
        <v>0</v>
      </c>
      <c r="Z1187" s="108"/>
      <c r="AA1187" s="109" t="s">
        <v>4435</v>
      </c>
      <c r="AB1187" s="109">
        <v>4111</v>
      </c>
      <c r="AC1187" s="109"/>
      <c r="AD1187" s="109"/>
      <c r="AE1187" s="110" t="s">
        <v>4436</v>
      </c>
      <c r="AF1187" s="109"/>
      <c r="AG1187" s="138">
        <v>38387</v>
      </c>
      <c r="AH1187" s="138">
        <v>38485</v>
      </c>
      <c r="AI1187" s="138">
        <v>38586</v>
      </c>
      <c r="AJ1187" s="109">
        <v>5434405</v>
      </c>
      <c r="AK1187" s="109"/>
      <c r="AL1187" s="109"/>
      <c r="AM1187" s="109"/>
      <c r="AN1187" s="109"/>
      <c r="AO1187" s="109"/>
      <c r="AP1187" s="109"/>
      <c r="AQ1187" s="109"/>
      <c r="AR1187" s="109"/>
      <c r="AS1187" s="109"/>
      <c r="AT1187" s="109"/>
      <c r="AU1187" s="109"/>
      <c r="AV1187" s="109"/>
      <c r="AW1187" s="109"/>
      <c r="AX1187" s="109"/>
      <c r="AY1187" s="109"/>
    </row>
    <row r="1188" spans="1:51" x14ac:dyDescent="0.25">
      <c r="A1188" s="106">
        <v>1453</v>
      </c>
      <c r="B1188" s="106" t="s">
        <v>1865</v>
      </c>
      <c r="C1188" s="106" t="s">
        <v>309</v>
      </c>
      <c r="D1188" s="106"/>
      <c r="E1188" s="106" t="s">
        <v>540</v>
      </c>
      <c r="F1188" s="106"/>
      <c r="G1188" s="106"/>
      <c r="H1188" s="106" t="s">
        <v>465</v>
      </c>
      <c r="I1188" s="106" t="s">
        <v>3323</v>
      </c>
      <c r="J1188" s="106" t="s">
        <v>3597</v>
      </c>
      <c r="K1188" s="106">
        <v>9902</v>
      </c>
      <c r="L1188" s="106"/>
      <c r="M1188" s="106">
        <v>22663</v>
      </c>
      <c r="N1188" s="106" t="s">
        <v>3862</v>
      </c>
      <c r="O1188" s="106">
        <v>2842.6509999999998</v>
      </c>
      <c r="P1188" s="107">
        <v>1065.9000000000001</v>
      </c>
      <c r="Q1188" s="107">
        <v>3029981.7</v>
      </c>
      <c r="R1188" s="106">
        <v>0</v>
      </c>
      <c r="S1188" s="107">
        <v>0</v>
      </c>
      <c r="T1188" s="107">
        <v>0</v>
      </c>
      <c r="U1188" s="106" t="s">
        <v>739</v>
      </c>
      <c r="V1188" s="106" t="s">
        <v>7</v>
      </c>
      <c r="W1188" s="106" t="s">
        <v>61</v>
      </c>
      <c r="X1188" s="108">
        <v>2561</v>
      </c>
      <c r="Y1188" s="108">
        <v>7280029.2109999992</v>
      </c>
      <c r="Z1188" s="108">
        <v>4250047.5100999996</v>
      </c>
      <c r="AA1188" s="109"/>
      <c r="AB1188" s="109">
        <v>2134</v>
      </c>
      <c r="AC1188" s="109"/>
      <c r="AD1188" s="109"/>
      <c r="AE1188" s="110" t="s">
        <v>507</v>
      </c>
      <c r="AF1188" s="109"/>
      <c r="AG1188" s="138">
        <v>37834</v>
      </c>
      <c r="AH1188" s="138">
        <v>38610</v>
      </c>
      <c r="AI1188" s="138">
        <v>38635</v>
      </c>
      <c r="AJ1188" s="109">
        <v>5442122</v>
      </c>
      <c r="AK1188" s="109"/>
      <c r="AL1188" s="109"/>
      <c r="AM1188" s="109"/>
      <c r="AN1188" s="109"/>
      <c r="AO1188" s="109"/>
      <c r="AP1188" s="109"/>
      <c r="AQ1188" s="109"/>
      <c r="AR1188" s="109"/>
      <c r="AS1188" s="109"/>
      <c r="AT1188" s="109"/>
      <c r="AU1188" s="109"/>
      <c r="AV1188" s="109"/>
      <c r="AW1188" s="109"/>
      <c r="AX1188" s="109"/>
      <c r="AY1188" s="109"/>
    </row>
    <row r="1189" spans="1:51" x14ac:dyDescent="0.25">
      <c r="A1189" s="106">
        <v>1454</v>
      </c>
      <c r="B1189" s="106" t="s">
        <v>1866</v>
      </c>
      <c r="C1189" s="106" t="s">
        <v>309</v>
      </c>
      <c r="D1189" s="106"/>
      <c r="E1189" s="106" t="s">
        <v>540</v>
      </c>
      <c r="F1189" s="106"/>
      <c r="G1189" s="106"/>
      <c r="H1189" s="106" t="s">
        <v>465</v>
      </c>
      <c r="I1189" s="106" t="s">
        <v>3335</v>
      </c>
      <c r="J1189" s="106" t="s">
        <v>3863</v>
      </c>
      <c r="K1189" s="106">
        <v>8062</v>
      </c>
      <c r="L1189" s="106"/>
      <c r="M1189" s="106">
        <v>22663</v>
      </c>
      <c r="N1189" s="106" t="s">
        <v>3862</v>
      </c>
      <c r="O1189" s="106">
        <v>9614.81</v>
      </c>
      <c r="P1189" s="107">
        <v>1065.9000000000001</v>
      </c>
      <c r="Q1189" s="107">
        <v>10248425.98</v>
      </c>
      <c r="R1189" s="106">
        <v>0</v>
      </c>
      <c r="S1189" s="107">
        <v>0</v>
      </c>
      <c r="T1189" s="107">
        <v>0</v>
      </c>
      <c r="U1189" s="106" t="s">
        <v>741</v>
      </c>
      <c r="V1189" s="106" t="s">
        <v>7</v>
      </c>
      <c r="W1189" s="106" t="s">
        <v>62</v>
      </c>
      <c r="X1189" s="108">
        <v>2561</v>
      </c>
      <c r="Y1189" s="108">
        <v>24623528.41</v>
      </c>
      <c r="Z1189" s="108">
        <v>14375102.431</v>
      </c>
      <c r="AA1189" s="109"/>
      <c r="AB1189" s="109">
        <v>2134</v>
      </c>
      <c r="AC1189" s="109"/>
      <c r="AD1189" s="109"/>
      <c r="AE1189" s="110" t="s">
        <v>473</v>
      </c>
      <c r="AF1189" s="109" t="s">
        <v>4462</v>
      </c>
      <c r="AG1189" s="138">
        <v>37834</v>
      </c>
      <c r="AH1189" s="138">
        <v>38610</v>
      </c>
      <c r="AI1189" s="138">
        <v>38635</v>
      </c>
      <c r="AJ1189" s="109">
        <v>5442122</v>
      </c>
      <c r="AK1189" s="109"/>
      <c r="AL1189" s="109"/>
      <c r="AM1189" s="109"/>
      <c r="AN1189" s="109"/>
      <c r="AO1189" s="109"/>
      <c r="AP1189" s="109"/>
      <c r="AQ1189" s="109"/>
      <c r="AR1189" s="109"/>
      <c r="AS1189" s="109"/>
      <c r="AT1189" s="109"/>
      <c r="AU1189" s="109"/>
      <c r="AV1189" s="109"/>
      <c r="AW1189" s="109"/>
      <c r="AX1189" s="109"/>
      <c r="AY1189" s="109"/>
    </row>
    <row r="1190" spans="1:51" x14ac:dyDescent="0.25">
      <c r="A1190" s="106">
        <v>1455</v>
      </c>
      <c r="B1190" s="106" t="s">
        <v>1867</v>
      </c>
      <c r="C1190" s="106" t="s">
        <v>309</v>
      </c>
      <c r="D1190" s="106"/>
      <c r="E1190" s="106" t="s">
        <v>540</v>
      </c>
      <c r="F1190" s="106"/>
      <c r="G1190" s="106"/>
      <c r="H1190" s="106" t="s">
        <v>465</v>
      </c>
      <c r="I1190" s="106" t="s">
        <v>3323</v>
      </c>
      <c r="J1190" s="106" t="s">
        <v>3527</v>
      </c>
      <c r="K1190" s="106"/>
      <c r="L1190" s="106"/>
      <c r="M1190" s="106">
        <v>22663</v>
      </c>
      <c r="N1190" s="106" t="s">
        <v>3862</v>
      </c>
      <c r="O1190" s="106">
        <v>942.97799999999995</v>
      </c>
      <c r="P1190" s="107">
        <v>1065.9000000000001</v>
      </c>
      <c r="Q1190" s="107">
        <v>1005120.25</v>
      </c>
      <c r="R1190" s="106">
        <v>0</v>
      </c>
      <c r="S1190" s="107">
        <v>0</v>
      </c>
      <c r="T1190" s="107">
        <v>0</v>
      </c>
      <c r="U1190" s="106" t="s">
        <v>767</v>
      </c>
      <c r="V1190" s="106" t="s">
        <v>7</v>
      </c>
      <c r="W1190" s="106" t="s">
        <v>65</v>
      </c>
      <c r="X1190" s="108">
        <v>2561</v>
      </c>
      <c r="Y1190" s="108">
        <v>2414966.6579999998</v>
      </c>
      <c r="Z1190" s="108">
        <v>1409846.4077999997</v>
      </c>
      <c r="AA1190" s="109"/>
      <c r="AB1190" s="109">
        <v>2134</v>
      </c>
      <c r="AC1190" s="109"/>
      <c r="AD1190" s="109"/>
      <c r="AE1190" s="110" t="s">
        <v>516</v>
      </c>
      <c r="AF1190" s="109"/>
      <c r="AG1190" s="138">
        <v>37834</v>
      </c>
      <c r="AH1190" s="138">
        <v>38610</v>
      </c>
      <c r="AI1190" s="138">
        <v>38635</v>
      </c>
      <c r="AJ1190" s="109">
        <v>5442122</v>
      </c>
      <c r="AK1190" s="109"/>
      <c r="AL1190" s="109"/>
      <c r="AM1190" s="109"/>
      <c r="AN1190" s="109"/>
      <c r="AO1190" s="109"/>
      <c r="AP1190" s="109"/>
      <c r="AQ1190" s="109"/>
      <c r="AR1190" s="109"/>
      <c r="AS1190" s="109"/>
      <c r="AT1190" s="109"/>
      <c r="AU1190" s="109"/>
      <c r="AV1190" s="109"/>
      <c r="AW1190" s="109"/>
      <c r="AX1190" s="109"/>
      <c r="AY1190" s="109"/>
    </row>
    <row r="1191" spans="1:51" ht="25.5" x14ac:dyDescent="0.25">
      <c r="A1191" s="106">
        <v>1456</v>
      </c>
      <c r="B1191" s="106" t="s">
        <v>1868</v>
      </c>
      <c r="C1191" s="106" t="s">
        <v>309</v>
      </c>
      <c r="D1191" s="106"/>
      <c r="E1191" s="106" t="s">
        <v>540</v>
      </c>
      <c r="F1191" s="106"/>
      <c r="G1191" s="106"/>
      <c r="H1191" s="106" t="s">
        <v>465</v>
      </c>
      <c r="I1191" s="106" t="s">
        <v>3323</v>
      </c>
      <c r="J1191" s="106" t="s">
        <v>3864</v>
      </c>
      <c r="K1191" s="106">
        <v>9765</v>
      </c>
      <c r="L1191" s="106"/>
      <c r="M1191" s="106">
        <v>22663</v>
      </c>
      <c r="N1191" s="106" t="s">
        <v>3862</v>
      </c>
      <c r="O1191" s="106">
        <v>111.96</v>
      </c>
      <c r="P1191" s="107">
        <v>1065.9000000000001</v>
      </c>
      <c r="Q1191" s="107">
        <v>119338.16</v>
      </c>
      <c r="R1191" s="106">
        <v>0</v>
      </c>
      <c r="S1191" s="107">
        <v>0</v>
      </c>
      <c r="T1191" s="107">
        <v>0</v>
      </c>
      <c r="U1191" s="106" t="s">
        <v>749</v>
      </c>
      <c r="V1191" s="106" t="s">
        <v>7</v>
      </c>
      <c r="W1191" s="106" t="s">
        <v>64</v>
      </c>
      <c r="X1191" s="108"/>
      <c r="Y1191" s="108">
        <v>0</v>
      </c>
      <c r="Z1191" s="108">
        <v>-119338.164</v>
      </c>
      <c r="AA1191" s="109" t="s">
        <v>4503</v>
      </c>
      <c r="AB1191" s="109">
        <v>2134</v>
      </c>
      <c r="AC1191" s="109" t="s">
        <v>4722</v>
      </c>
      <c r="AD1191" s="109"/>
      <c r="AE1191" s="110" t="s">
        <v>510</v>
      </c>
      <c r="AF1191" s="109"/>
      <c r="AG1191" s="138">
        <v>37834</v>
      </c>
      <c r="AH1191" s="138">
        <v>38610</v>
      </c>
      <c r="AI1191" s="138">
        <v>38635</v>
      </c>
      <c r="AJ1191" s="109">
        <v>5442122</v>
      </c>
      <c r="AK1191" s="109"/>
      <c r="AL1191" s="109"/>
      <c r="AM1191" s="109"/>
      <c r="AN1191" s="109"/>
      <c r="AO1191" s="109"/>
      <c r="AP1191" s="109"/>
      <c r="AQ1191" s="109"/>
      <c r="AR1191" s="109"/>
      <c r="AS1191" s="109"/>
      <c r="AT1191" s="109"/>
      <c r="AU1191" s="109"/>
      <c r="AV1191" s="109"/>
      <c r="AW1191" s="109"/>
      <c r="AX1191" s="109"/>
      <c r="AY1191" s="109"/>
    </row>
    <row r="1192" spans="1:51" ht="25.5" x14ac:dyDescent="0.25">
      <c r="A1192" s="106">
        <v>1457</v>
      </c>
      <c r="B1192" s="106" t="s">
        <v>1869</v>
      </c>
      <c r="C1192" s="106" t="s">
        <v>309</v>
      </c>
      <c r="D1192" s="106"/>
      <c r="E1192" s="106" t="s">
        <v>540</v>
      </c>
      <c r="F1192" s="106"/>
      <c r="G1192" s="106"/>
      <c r="H1192" s="106" t="s">
        <v>465</v>
      </c>
      <c r="I1192" s="106" t="s">
        <v>3323</v>
      </c>
      <c r="J1192" s="106" t="s">
        <v>3864</v>
      </c>
      <c r="K1192" s="106">
        <v>9815</v>
      </c>
      <c r="L1192" s="106"/>
      <c r="M1192" s="106">
        <v>22663</v>
      </c>
      <c r="N1192" s="106" t="s">
        <v>3862</v>
      </c>
      <c r="O1192" s="106">
        <v>141.26599999999999</v>
      </c>
      <c r="P1192" s="107">
        <v>1065.9000000000001</v>
      </c>
      <c r="Q1192" s="107">
        <v>150575.43</v>
      </c>
      <c r="R1192" s="106">
        <v>0</v>
      </c>
      <c r="S1192" s="107">
        <v>0</v>
      </c>
      <c r="T1192" s="107">
        <v>0</v>
      </c>
      <c r="U1192" s="106" t="s">
        <v>749</v>
      </c>
      <c r="V1192" s="106" t="s">
        <v>7</v>
      </c>
      <c r="W1192" s="106" t="s">
        <v>64</v>
      </c>
      <c r="X1192" s="108"/>
      <c r="Y1192" s="108">
        <v>0</v>
      </c>
      <c r="Z1192" s="108">
        <v>-150575.42939999999</v>
      </c>
      <c r="AA1192" s="109" t="s">
        <v>4503</v>
      </c>
      <c r="AB1192" s="109">
        <v>2134</v>
      </c>
      <c r="AC1192" s="109" t="s">
        <v>4722</v>
      </c>
      <c r="AD1192" s="109"/>
      <c r="AE1192" s="110" t="s">
        <v>510</v>
      </c>
      <c r="AF1192" s="109"/>
      <c r="AG1192" s="138">
        <v>37834</v>
      </c>
      <c r="AH1192" s="138">
        <v>38610</v>
      </c>
      <c r="AI1192" s="138">
        <v>38635</v>
      </c>
      <c r="AJ1192" s="109">
        <v>5442122</v>
      </c>
      <c r="AK1192" s="109"/>
      <c r="AL1192" s="109"/>
      <c r="AM1192" s="109"/>
      <c r="AN1192" s="109"/>
      <c r="AO1192" s="109"/>
      <c r="AP1192" s="109"/>
      <c r="AQ1192" s="109"/>
      <c r="AR1192" s="109"/>
      <c r="AS1192" s="109"/>
      <c r="AT1192" s="109"/>
      <c r="AU1192" s="109"/>
      <c r="AV1192" s="109"/>
      <c r="AW1192" s="109"/>
      <c r="AX1192" s="109"/>
      <c r="AY1192" s="109"/>
    </row>
    <row r="1193" spans="1:51" x14ac:dyDescent="0.25">
      <c r="A1193" s="106">
        <v>1458</v>
      </c>
      <c r="B1193" s="106" t="s">
        <v>1750</v>
      </c>
      <c r="C1193" s="106" t="s">
        <v>309</v>
      </c>
      <c r="D1193" s="106"/>
      <c r="E1193" s="106" t="s">
        <v>540</v>
      </c>
      <c r="F1193" s="106"/>
      <c r="G1193" s="106"/>
      <c r="H1193" s="106" t="s">
        <v>465</v>
      </c>
      <c r="I1193" s="106"/>
      <c r="J1193" s="106"/>
      <c r="K1193" s="106"/>
      <c r="L1193" s="106"/>
      <c r="M1193" s="106">
        <v>22663</v>
      </c>
      <c r="N1193" s="106" t="s">
        <v>3862</v>
      </c>
      <c r="O1193" s="106">
        <v>36234.762000000002</v>
      </c>
      <c r="P1193" s="107">
        <v>1065.9000000000001</v>
      </c>
      <c r="Q1193" s="107">
        <v>38622632.82</v>
      </c>
      <c r="R1193" s="106">
        <v>0</v>
      </c>
      <c r="S1193" s="107">
        <v>0</v>
      </c>
      <c r="T1193" s="107">
        <v>0</v>
      </c>
      <c r="U1193" s="106" t="s">
        <v>743</v>
      </c>
      <c r="V1193" s="106" t="s">
        <v>7</v>
      </c>
      <c r="W1193" s="106" t="s">
        <v>63</v>
      </c>
      <c r="X1193" s="108"/>
      <c r="Y1193" s="108">
        <v>0</v>
      </c>
      <c r="Z1193" s="108"/>
      <c r="AA1193" s="109" t="s">
        <v>4435</v>
      </c>
      <c r="AB1193" s="109">
        <v>2134</v>
      </c>
      <c r="AC1193" s="109"/>
      <c r="AD1193" s="109"/>
      <c r="AE1193" s="110" t="s">
        <v>4436</v>
      </c>
      <c r="AF1193" s="109"/>
      <c r="AG1193" s="138">
        <v>37834</v>
      </c>
      <c r="AH1193" s="138">
        <v>38610</v>
      </c>
      <c r="AI1193" s="138">
        <v>38635</v>
      </c>
      <c r="AJ1193" s="109">
        <v>5442122</v>
      </c>
      <c r="AK1193" s="109"/>
      <c r="AL1193" s="109"/>
      <c r="AM1193" s="109"/>
      <c r="AN1193" s="109"/>
      <c r="AO1193" s="109"/>
      <c r="AP1193" s="109"/>
      <c r="AQ1193" s="109"/>
      <c r="AR1193" s="109"/>
      <c r="AS1193" s="109"/>
      <c r="AT1193" s="109"/>
      <c r="AU1193" s="109"/>
      <c r="AV1193" s="109"/>
      <c r="AW1193" s="109"/>
      <c r="AX1193" s="109"/>
      <c r="AY1193" s="109"/>
    </row>
    <row r="1194" spans="1:51" x14ac:dyDescent="0.25">
      <c r="A1194" s="106">
        <v>1459</v>
      </c>
      <c r="B1194" s="106" t="s">
        <v>1870</v>
      </c>
      <c r="C1194" s="106" t="s">
        <v>310</v>
      </c>
      <c r="D1194" s="106"/>
      <c r="E1194" s="106" t="s">
        <v>540</v>
      </c>
      <c r="F1194" s="106"/>
      <c r="G1194" s="106"/>
      <c r="H1194" s="106" t="s">
        <v>464</v>
      </c>
      <c r="I1194" s="106" t="s">
        <v>3325</v>
      </c>
      <c r="J1194" s="106" t="s">
        <v>310</v>
      </c>
      <c r="K1194" s="106"/>
      <c r="L1194" s="106"/>
      <c r="M1194" s="106">
        <v>22000</v>
      </c>
      <c r="N1194" s="106" t="s">
        <v>3865</v>
      </c>
      <c r="O1194" s="106">
        <v>1344.115</v>
      </c>
      <c r="P1194" s="107">
        <v>1950</v>
      </c>
      <c r="Q1194" s="107">
        <v>2621024.25</v>
      </c>
      <c r="R1194" s="106">
        <v>0</v>
      </c>
      <c r="S1194" s="107">
        <v>0</v>
      </c>
      <c r="T1194" s="107">
        <v>0</v>
      </c>
      <c r="U1194" s="106" t="s">
        <v>739</v>
      </c>
      <c r="V1194" s="106" t="s">
        <v>7</v>
      </c>
      <c r="W1194" s="106" t="s">
        <v>61</v>
      </c>
      <c r="X1194" s="108">
        <v>2273</v>
      </c>
      <c r="Y1194" s="108">
        <v>3055173.395</v>
      </c>
      <c r="Z1194" s="108">
        <v>434149.14500000002</v>
      </c>
      <c r="AA1194" s="109"/>
      <c r="AB1194" s="109">
        <v>1122</v>
      </c>
      <c r="AC1194" s="109"/>
      <c r="AD1194" s="109"/>
      <c r="AE1194" s="110" t="s">
        <v>507</v>
      </c>
      <c r="AF1194" s="109"/>
      <c r="AG1194" s="138">
        <v>38422</v>
      </c>
      <c r="AH1194" s="138">
        <v>38498</v>
      </c>
      <c r="AI1194" s="138">
        <v>38720</v>
      </c>
      <c r="AJ1194" s="109">
        <v>5454033</v>
      </c>
      <c r="AK1194" s="109"/>
      <c r="AL1194" s="109"/>
      <c r="AM1194" s="109"/>
      <c r="AN1194" s="109"/>
      <c r="AO1194" s="109"/>
      <c r="AP1194" s="109"/>
      <c r="AQ1194" s="109"/>
      <c r="AR1194" s="109"/>
      <c r="AS1194" s="109"/>
      <c r="AT1194" s="109"/>
      <c r="AU1194" s="109"/>
      <c r="AV1194" s="109"/>
      <c r="AW1194" s="109"/>
      <c r="AX1194" s="109"/>
      <c r="AY1194" s="109"/>
    </row>
    <row r="1195" spans="1:51" x14ac:dyDescent="0.25">
      <c r="A1195" s="106">
        <v>1460</v>
      </c>
      <c r="B1195" s="106" t="s">
        <v>1871</v>
      </c>
      <c r="C1195" s="106" t="s">
        <v>310</v>
      </c>
      <c r="D1195" s="106"/>
      <c r="E1195" s="106" t="s">
        <v>540</v>
      </c>
      <c r="F1195" s="106"/>
      <c r="G1195" s="106"/>
      <c r="H1195" s="106" t="s">
        <v>464</v>
      </c>
      <c r="I1195" s="106" t="s">
        <v>3325</v>
      </c>
      <c r="J1195" s="106" t="s">
        <v>310</v>
      </c>
      <c r="K1195" s="106"/>
      <c r="L1195" s="106"/>
      <c r="M1195" s="106">
        <v>22000</v>
      </c>
      <c r="N1195" s="106" t="s">
        <v>3865</v>
      </c>
      <c r="O1195" s="106">
        <v>2669.9430000000002</v>
      </c>
      <c r="P1195" s="107">
        <v>1950</v>
      </c>
      <c r="Q1195" s="107">
        <v>5206388.8499999996</v>
      </c>
      <c r="R1195" s="106">
        <v>0</v>
      </c>
      <c r="S1195" s="107">
        <v>0</v>
      </c>
      <c r="T1195" s="107">
        <v>0</v>
      </c>
      <c r="U1195" s="106" t="s">
        <v>741</v>
      </c>
      <c r="V1195" s="106" t="s">
        <v>7</v>
      </c>
      <c r="W1195" s="106" t="s">
        <v>62</v>
      </c>
      <c r="X1195" s="108">
        <v>2273</v>
      </c>
      <c r="Y1195" s="108">
        <v>6068780.4390000002</v>
      </c>
      <c r="Z1195" s="108">
        <v>862391.58899999969</v>
      </c>
      <c r="AA1195" s="109"/>
      <c r="AB1195" s="109">
        <v>1122</v>
      </c>
      <c r="AC1195" s="109"/>
      <c r="AD1195" s="109"/>
      <c r="AE1195" s="110" t="s">
        <v>473</v>
      </c>
      <c r="AF1195" s="109" t="s">
        <v>4726</v>
      </c>
      <c r="AG1195" s="138">
        <v>38422</v>
      </c>
      <c r="AH1195" s="138">
        <v>38498</v>
      </c>
      <c r="AI1195" s="138">
        <v>38720</v>
      </c>
      <c r="AJ1195" s="109">
        <v>5454033</v>
      </c>
      <c r="AK1195" s="109"/>
      <c r="AL1195" s="109"/>
      <c r="AM1195" s="109"/>
      <c r="AN1195" s="109"/>
      <c r="AO1195" s="109"/>
      <c r="AP1195" s="109"/>
      <c r="AQ1195" s="109"/>
      <c r="AR1195" s="109"/>
      <c r="AS1195" s="109"/>
      <c r="AT1195" s="109"/>
      <c r="AU1195" s="109"/>
      <c r="AV1195" s="109"/>
      <c r="AW1195" s="109"/>
      <c r="AX1195" s="109"/>
      <c r="AY1195" s="109"/>
    </row>
    <row r="1196" spans="1:51" ht="25.5" x14ac:dyDescent="0.25">
      <c r="A1196" s="106">
        <v>1461</v>
      </c>
      <c r="B1196" s="106" t="s">
        <v>1872</v>
      </c>
      <c r="C1196" s="106" t="s">
        <v>310</v>
      </c>
      <c r="D1196" s="106"/>
      <c r="E1196" s="106" t="s">
        <v>540</v>
      </c>
      <c r="F1196" s="106"/>
      <c r="G1196" s="106"/>
      <c r="H1196" s="106" t="s">
        <v>464</v>
      </c>
      <c r="I1196" s="106" t="s">
        <v>3325</v>
      </c>
      <c r="J1196" s="106" t="s">
        <v>310</v>
      </c>
      <c r="K1196" s="106"/>
      <c r="L1196" s="106"/>
      <c r="M1196" s="106">
        <v>22000</v>
      </c>
      <c r="N1196" s="106" t="s">
        <v>3865</v>
      </c>
      <c r="O1196" s="106">
        <v>1522.826</v>
      </c>
      <c r="P1196" s="107">
        <v>1950</v>
      </c>
      <c r="Q1196" s="107">
        <v>2969510.7</v>
      </c>
      <c r="R1196" s="106">
        <v>0</v>
      </c>
      <c r="S1196" s="107">
        <v>0</v>
      </c>
      <c r="T1196" s="107">
        <v>0</v>
      </c>
      <c r="U1196" s="106" t="s">
        <v>741</v>
      </c>
      <c r="V1196" s="106" t="s">
        <v>7</v>
      </c>
      <c r="W1196" s="106" t="s">
        <v>62</v>
      </c>
      <c r="X1196" s="108">
        <v>2273</v>
      </c>
      <c r="Y1196" s="108">
        <v>3461383.4980000001</v>
      </c>
      <c r="Z1196" s="108">
        <v>491872.79799999995</v>
      </c>
      <c r="AA1196" s="109"/>
      <c r="AB1196" s="109">
        <v>1122</v>
      </c>
      <c r="AC1196" s="109"/>
      <c r="AD1196" s="109"/>
      <c r="AE1196" s="110" t="s">
        <v>473</v>
      </c>
      <c r="AF1196" s="109" t="s">
        <v>4727</v>
      </c>
      <c r="AG1196" s="138">
        <v>38422</v>
      </c>
      <c r="AH1196" s="138">
        <v>38498</v>
      </c>
      <c r="AI1196" s="138">
        <v>38720</v>
      </c>
      <c r="AJ1196" s="109">
        <v>5454033</v>
      </c>
      <c r="AK1196" s="109"/>
      <c r="AL1196" s="109"/>
      <c r="AM1196" s="109"/>
      <c r="AN1196" s="109"/>
      <c r="AO1196" s="109"/>
      <c r="AP1196" s="109"/>
      <c r="AQ1196" s="109"/>
      <c r="AR1196" s="109"/>
      <c r="AS1196" s="109"/>
      <c r="AT1196" s="109"/>
      <c r="AU1196" s="109"/>
      <c r="AV1196" s="109"/>
      <c r="AW1196" s="109"/>
      <c r="AX1196" s="109"/>
      <c r="AY1196" s="109"/>
    </row>
    <row r="1197" spans="1:51" x14ac:dyDescent="0.25">
      <c r="A1197" s="106">
        <v>1462</v>
      </c>
      <c r="B1197" s="106" t="s">
        <v>1873</v>
      </c>
      <c r="C1197" s="106" t="s">
        <v>310</v>
      </c>
      <c r="D1197" s="106"/>
      <c r="E1197" s="106" t="s">
        <v>540</v>
      </c>
      <c r="F1197" s="106"/>
      <c r="G1197" s="106"/>
      <c r="H1197" s="106" t="s">
        <v>464</v>
      </c>
      <c r="I1197" s="106" t="s">
        <v>3325</v>
      </c>
      <c r="J1197" s="106" t="s">
        <v>310</v>
      </c>
      <c r="K1197" s="106"/>
      <c r="L1197" s="106"/>
      <c r="M1197" s="106">
        <v>22000</v>
      </c>
      <c r="N1197" s="106" t="s">
        <v>3865</v>
      </c>
      <c r="O1197" s="106">
        <v>110.854</v>
      </c>
      <c r="P1197" s="107">
        <v>1950</v>
      </c>
      <c r="Q1197" s="107">
        <v>216165.3</v>
      </c>
      <c r="R1197" s="106">
        <v>0</v>
      </c>
      <c r="S1197" s="107">
        <v>0</v>
      </c>
      <c r="T1197" s="107">
        <v>0</v>
      </c>
      <c r="U1197" s="106" t="s">
        <v>749</v>
      </c>
      <c r="V1197" s="106" t="s">
        <v>7</v>
      </c>
      <c r="W1197" s="106" t="s">
        <v>64</v>
      </c>
      <c r="X1197" s="108">
        <v>2273</v>
      </c>
      <c r="Y1197" s="108">
        <v>251971.14199999999</v>
      </c>
      <c r="Z1197" s="108">
        <v>35805.842000000004</v>
      </c>
      <c r="AA1197" s="109"/>
      <c r="AB1197" s="109">
        <v>1122</v>
      </c>
      <c r="AC1197" s="109"/>
      <c r="AD1197" s="109"/>
      <c r="AE1197" s="110" t="s">
        <v>510</v>
      </c>
      <c r="AF1197" s="109"/>
      <c r="AG1197" s="138">
        <v>38422</v>
      </c>
      <c r="AH1197" s="138">
        <v>38498</v>
      </c>
      <c r="AI1197" s="138">
        <v>38720</v>
      </c>
      <c r="AJ1197" s="109">
        <v>5454033</v>
      </c>
      <c r="AK1197" s="109"/>
      <c r="AL1197" s="109"/>
      <c r="AM1197" s="109"/>
      <c r="AN1197" s="109"/>
      <c r="AO1197" s="109"/>
      <c r="AP1197" s="109"/>
      <c r="AQ1197" s="109"/>
      <c r="AR1197" s="109"/>
      <c r="AS1197" s="109"/>
      <c r="AT1197" s="109"/>
      <c r="AU1197" s="109"/>
      <c r="AV1197" s="109"/>
      <c r="AW1197" s="109"/>
      <c r="AX1197" s="109"/>
      <c r="AY1197" s="109"/>
    </row>
    <row r="1198" spans="1:51" x14ac:dyDescent="0.25">
      <c r="A1198" s="106">
        <v>1463</v>
      </c>
      <c r="B1198" s="106" t="s">
        <v>1013</v>
      </c>
      <c r="C1198" s="106" t="s">
        <v>310</v>
      </c>
      <c r="D1198" s="106"/>
      <c r="E1198" s="106" t="s">
        <v>540</v>
      </c>
      <c r="F1198" s="106"/>
      <c r="G1198" s="106"/>
      <c r="H1198" s="106" t="s">
        <v>464</v>
      </c>
      <c r="I1198" s="106"/>
      <c r="J1198" s="106"/>
      <c r="K1198" s="106"/>
      <c r="L1198" s="106"/>
      <c r="M1198" s="106">
        <v>22000</v>
      </c>
      <c r="N1198" s="106" t="s">
        <v>3865</v>
      </c>
      <c r="O1198" s="106">
        <v>15120.602000000001</v>
      </c>
      <c r="P1198" s="107">
        <v>1950</v>
      </c>
      <c r="Q1198" s="107">
        <v>29485173.899999999</v>
      </c>
      <c r="R1198" s="106">
        <v>0</v>
      </c>
      <c r="S1198" s="107">
        <v>0</v>
      </c>
      <c r="T1198" s="107">
        <v>0</v>
      </c>
      <c r="U1198" s="106" t="s">
        <v>743</v>
      </c>
      <c r="V1198" s="106" t="s">
        <v>7</v>
      </c>
      <c r="W1198" s="106" t="s">
        <v>63</v>
      </c>
      <c r="X1198" s="108"/>
      <c r="Y1198" s="108">
        <v>0</v>
      </c>
      <c r="Z1198" s="108"/>
      <c r="AA1198" s="109" t="s">
        <v>4435</v>
      </c>
      <c r="AB1198" s="109">
        <v>1122</v>
      </c>
      <c r="AC1198" s="109"/>
      <c r="AD1198" s="109"/>
      <c r="AE1198" s="110" t="s">
        <v>4436</v>
      </c>
      <c r="AF1198" s="109"/>
      <c r="AG1198" s="138">
        <v>38422</v>
      </c>
      <c r="AH1198" s="138">
        <v>38498</v>
      </c>
      <c r="AI1198" s="138">
        <v>38720</v>
      </c>
      <c r="AJ1198" s="109">
        <v>5454033</v>
      </c>
      <c r="AK1198" s="109"/>
      <c r="AL1198" s="109"/>
      <c r="AM1198" s="109"/>
      <c r="AN1198" s="109"/>
      <c r="AO1198" s="109"/>
      <c r="AP1198" s="109"/>
      <c r="AQ1198" s="109"/>
      <c r="AR1198" s="109"/>
      <c r="AS1198" s="109"/>
      <c r="AT1198" s="109"/>
      <c r="AU1198" s="109"/>
      <c r="AV1198" s="109"/>
      <c r="AW1198" s="109"/>
      <c r="AX1198" s="109"/>
      <c r="AY1198" s="109"/>
    </row>
    <row r="1199" spans="1:51" x14ac:dyDescent="0.25">
      <c r="A1199" s="106">
        <v>1464</v>
      </c>
      <c r="B1199" s="106" t="s">
        <v>1874</v>
      </c>
      <c r="C1199" s="106" t="s">
        <v>311</v>
      </c>
      <c r="D1199" s="106"/>
      <c r="E1199" s="106" t="s">
        <v>540</v>
      </c>
      <c r="F1199" s="106"/>
      <c r="G1199" s="106"/>
      <c r="H1199" s="106" t="s">
        <v>465</v>
      </c>
      <c r="I1199" s="106" t="s">
        <v>3323</v>
      </c>
      <c r="J1199" s="106" t="s">
        <v>3866</v>
      </c>
      <c r="K1199" s="106"/>
      <c r="L1199" s="106"/>
      <c r="M1199" s="106">
        <v>22000</v>
      </c>
      <c r="N1199" s="106" t="s">
        <v>311</v>
      </c>
      <c r="O1199" s="106">
        <v>577.99699999999996</v>
      </c>
      <c r="P1199" s="107">
        <v>756.8</v>
      </c>
      <c r="Q1199" s="107">
        <v>437428.13</v>
      </c>
      <c r="R1199" s="106">
        <v>0</v>
      </c>
      <c r="S1199" s="107">
        <v>0</v>
      </c>
      <c r="T1199" s="107">
        <v>0</v>
      </c>
      <c r="U1199" s="106" t="s">
        <v>739</v>
      </c>
      <c r="V1199" s="106" t="s">
        <v>7</v>
      </c>
      <c r="W1199" s="106" t="s">
        <v>61</v>
      </c>
      <c r="X1199" s="108">
        <v>1528</v>
      </c>
      <c r="Y1199" s="108">
        <v>883179.41599999997</v>
      </c>
      <c r="Z1199" s="108">
        <v>445751.28640000004</v>
      </c>
      <c r="AA1199" s="109"/>
      <c r="AB1199" s="109">
        <v>2137</v>
      </c>
      <c r="AC1199" s="109"/>
      <c r="AD1199" s="109"/>
      <c r="AE1199" s="110" t="s">
        <v>507</v>
      </c>
      <c r="AF1199" s="109"/>
      <c r="AG1199" s="138">
        <v>38170</v>
      </c>
      <c r="AH1199" s="138">
        <v>38684</v>
      </c>
      <c r="AI1199" s="138">
        <v>38770</v>
      </c>
      <c r="AJ1199" s="109">
        <v>5460766</v>
      </c>
      <c r="AK1199" s="109"/>
      <c r="AL1199" s="109"/>
      <c r="AM1199" s="109"/>
      <c r="AN1199" s="109"/>
      <c r="AO1199" s="109"/>
      <c r="AP1199" s="109"/>
      <c r="AQ1199" s="109"/>
      <c r="AR1199" s="109"/>
      <c r="AS1199" s="109"/>
      <c r="AT1199" s="109"/>
      <c r="AU1199" s="109"/>
      <c r="AV1199" s="109"/>
      <c r="AW1199" s="109"/>
      <c r="AX1199" s="109"/>
      <c r="AY1199" s="109"/>
    </row>
    <row r="1200" spans="1:51" x14ac:dyDescent="0.25">
      <c r="A1200" s="106">
        <v>1465</v>
      </c>
      <c r="B1200" s="106" t="s">
        <v>1875</v>
      </c>
      <c r="C1200" s="106" t="s">
        <v>311</v>
      </c>
      <c r="D1200" s="106"/>
      <c r="E1200" s="106" t="s">
        <v>540</v>
      </c>
      <c r="F1200" s="106"/>
      <c r="G1200" s="106"/>
      <c r="H1200" s="106" t="s">
        <v>465</v>
      </c>
      <c r="I1200" s="106" t="s">
        <v>3323</v>
      </c>
      <c r="J1200" s="106" t="s">
        <v>3866</v>
      </c>
      <c r="K1200" s="106"/>
      <c r="L1200" s="106"/>
      <c r="M1200" s="106">
        <v>22000</v>
      </c>
      <c r="N1200" s="106" t="s">
        <v>311</v>
      </c>
      <c r="O1200" s="106">
        <v>252.12799999999999</v>
      </c>
      <c r="P1200" s="107">
        <v>756.8</v>
      </c>
      <c r="Q1200" s="107">
        <v>190810.47</v>
      </c>
      <c r="R1200" s="106">
        <v>0</v>
      </c>
      <c r="S1200" s="107">
        <v>0</v>
      </c>
      <c r="T1200" s="107">
        <v>0</v>
      </c>
      <c r="U1200" s="106" t="s">
        <v>749</v>
      </c>
      <c r="V1200" s="106" t="s">
        <v>7</v>
      </c>
      <c r="W1200" s="106" t="s">
        <v>64</v>
      </c>
      <c r="X1200" s="108">
        <v>858</v>
      </c>
      <c r="Y1200" s="108">
        <v>216325.82399999999</v>
      </c>
      <c r="Z1200" s="108">
        <v>25515.353600000002</v>
      </c>
      <c r="AA1200" s="109"/>
      <c r="AB1200" s="109">
        <v>2137</v>
      </c>
      <c r="AC1200" s="109">
        <v>2137</v>
      </c>
      <c r="AD1200" s="109"/>
      <c r="AE1200" s="110" t="s">
        <v>510</v>
      </c>
      <c r="AF1200" s="109"/>
      <c r="AG1200" s="138">
        <v>38170</v>
      </c>
      <c r="AH1200" s="138">
        <v>38684</v>
      </c>
      <c r="AI1200" s="138">
        <v>38770</v>
      </c>
      <c r="AJ1200" s="109">
        <v>5460766</v>
      </c>
      <c r="AK1200" s="109"/>
      <c r="AL1200" s="109"/>
      <c r="AM1200" s="109"/>
      <c r="AN1200" s="109"/>
      <c r="AO1200" s="109"/>
      <c r="AP1200" s="109"/>
      <c r="AQ1200" s="109"/>
      <c r="AR1200" s="109"/>
      <c r="AS1200" s="109"/>
      <c r="AT1200" s="109"/>
      <c r="AU1200" s="109"/>
      <c r="AV1200" s="109"/>
      <c r="AW1200" s="109"/>
      <c r="AX1200" s="109"/>
      <c r="AY1200" s="109"/>
    </row>
    <row r="1201" spans="1:51" ht="76.5" x14ac:dyDescent="0.25">
      <c r="A1201" s="106">
        <v>1466</v>
      </c>
      <c r="B1201" s="106" t="s">
        <v>1876</v>
      </c>
      <c r="C1201" s="106" t="s">
        <v>311</v>
      </c>
      <c r="D1201" s="106"/>
      <c r="E1201" s="106" t="s">
        <v>540</v>
      </c>
      <c r="F1201" s="106"/>
      <c r="G1201" s="106"/>
      <c r="H1201" s="106" t="s">
        <v>465</v>
      </c>
      <c r="I1201" s="106" t="s">
        <v>3323</v>
      </c>
      <c r="J1201" s="106" t="s">
        <v>3866</v>
      </c>
      <c r="K1201" s="106">
        <v>5442</v>
      </c>
      <c r="L1201" s="106"/>
      <c r="M1201" s="106">
        <v>22000</v>
      </c>
      <c r="N1201" s="106" t="s">
        <v>311</v>
      </c>
      <c r="O1201" s="106">
        <v>1906.328</v>
      </c>
      <c r="P1201" s="107">
        <v>756.8</v>
      </c>
      <c r="Q1201" s="107">
        <v>1442709.03</v>
      </c>
      <c r="R1201" s="106">
        <v>0</v>
      </c>
      <c r="S1201" s="107">
        <v>0</v>
      </c>
      <c r="T1201" s="107">
        <v>0</v>
      </c>
      <c r="U1201" s="106" t="s">
        <v>741</v>
      </c>
      <c r="V1201" s="106" t="s">
        <v>8</v>
      </c>
      <c r="W1201" s="106" t="s">
        <v>62</v>
      </c>
      <c r="X1201" s="108">
        <v>1528</v>
      </c>
      <c r="Y1201" s="108">
        <v>2912869.1839999999</v>
      </c>
      <c r="Z1201" s="108">
        <v>1470160.1536000001</v>
      </c>
      <c r="AA1201" s="109"/>
      <c r="AB1201" s="109">
        <v>2137</v>
      </c>
      <c r="AC1201" s="109"/>
      <c r="AD1201" s="109"/>
      <c r="AE1201" s="110" t="s">
        <v>473</v>
      </c>
      <c r="AF1201" s="109" t="s">
        <v>4728</v>
      </c>
      <c r="AG1201" s="138">
        <v>38170</v>
      </c>
      <c r="AH1201" s="138">
        <v>38684</v>
      </c>
      <c r="AI1201" s="138">
        <v>38770</v>
      </c>
      <c r="AJ1201" s="109">
        <v>5460766</v>
      </c>
      <c r="AK1201" s="109"/>
      <c r="AL1201" s="109"/>
      <c r="AM1201" s="109"/>
      <c r="AN1201" s="109"/>
      <c r="AO1201" s="109"/>
      <c r="AP1201" s="109"/>
      <c r="AQ1201" s="109"/>
      <c r="AR1201" s="109"/>
      <c r="AS1201" s="109"/>
      <c r="AT1201" s="109"/>
      <c r="AU1201" s="109"/>
      <c r="AV1201" s="109"/>
      <c r="AW1201" s="109"/>
      <c r="AX1201" s="109"/>
      <c r="AY1201" s="109"/>
    </row>
    <row r="1202" spans="1:51" x14ac:dyDescent="0.25">
      <c r="A1202" s="106">
        <v>1467</v>
      </c>
      <c r="B1202" s="106" t="s">
        <v>1877</v>
      </c>
      <c r="C1202" s="106" t="s">
        <v>311</v>
      </c>
      <c r="D1202" s="106"/>
      <c r="E1202" s="106" t="s">
        <v>540</v>
      </c>
      <c r="F1202" s="106"/>
      <c r="G1202" s="106"/>
      <c r="H1202" s="106" t="s">
        <v>465</v>
      </c>
      <c r="I1202" s="106" t="s">
        <v>3330</v>
      </c>
      <c r="J1202" s="106" t="s">
        <v>3538</v>
      </c>
      <c r="K1202" s="106"/>
      <c r="L1202" s="106"/>
      <c r="M1202" s="106">
        <v>22000</v>
      </c>
      <c r="N1202" s="106" t="s">
        <v>311</v>
      </c>
      <c r="O1202" s="106">
        <v>1980.8689999999999</v>
      </c>
      <c r="P1202" s="107">
        <v>756.8</v>
      </c>
      <c r="Q1202" s="107">
        <v>1499121.66</v>
      </c>
      <c r="R1202" s="106">
        <v>0</v>
      </c>
      <c r="S1202" s="107">
        <v>0</v>
      </c>
      <c r="T1202" s="107">
        <v>0</v>
      </c>
      <c r="U1202" s="106" t="s">
        <v>767</v>
      </c>
      <c r="V1202" s="106" t="s">
        <v>7</v>
      </c>
      <c r="W1202" s="106" t="s">
        <v>65</v>
      </c>
      <c r="X1202" s="108">
        <v>1528</v>
      </c>
      <c r="Y1202" s="108">
        <v>3026767.8319999999</v>
      </c>
      <c r="Z1202" s="108">
        <v>1527646.1728000001</v>
      </c>
      <c r="AA1202" s="109"/>
      <c r="AB1202" s="109">
        <v>2137</v>
      </c>
      <c r="AC1202" s="109"/>
      <c r="AD1202" s="109"/>
      <c r="AE1202" s="110" t="s">
        <v>516</v>
      </c>
      <c r="AF1202" s="109"/>
      <c r="AG1202" s="138">
        <v>38170</v>
      </c>
      <c r="AH1202" s="138">
        <v>38684</v>
      </c>
      <c r="AI1202" s="138">
        <v>38770</v>
      </c>
      <c r="AJ1202" s="109">
        <v>5460766</v>
      </c>
      <c r="AK1202" s="109"/>
      <c r="AL1202" s="109"/>
      <c r="AM1202" s="109"/>
      <c r="AN1202" s="109"/>
      <c r="AO1202" s="109"/>
      <c r="AP1202" s="109"/>
      <c r="AQ1202" s="109"/>
      <c r="AR1202" s="109"/>
      <c r="AS1202" s="109"/>
      <c r="AT1202" s="109"/>
      <c r="AU1202" s="109"/>
      <c r="AV1202" s="109"/>
      <c r="AW1202" s="109"/>
      <c r="AX1202" s="109"/>
      <c r="AY1202" s="109"/>
    </row>
    <row r="1203" spans="1:51" x14ac:dyDescent="0.25">
      <c r="A1203" s="106">
        <v>1468</v>
      </c>
      <c r="B1203" s="106" t="s">
        <v>1878</v>
      </c>
      <c r="C1203" s="106" t="s">
        <v>311</v>
      </c>
      <c r="D1203" s="106"/>
      <c r="E1203" s="106" t="s">
        <v>540</v>
      </c>
      <c r="F1203" s="106"/>
      <c r="G1203" s="106"/>
      <c r="H1203" s="106" t="s">
        <v>465</v>
      </c>
      <c r="I1203" s="106"/>
      <c r="J1203" s="106"/>
      <c r="K1203" s="106"/>
      <c r="L1203" s="106"/>
      <c r="M1203" s="106">
        <v>22000</v>
      </c>
      <c r="N1203" s="106" t="s">
        <v>311</v>
      </c>
      <c r="O1203" s="106">
        <v>7455.3909999999996</v>
      </c>
      <c r="P1203" s="107">
        <v>756.8</v>
      </c>
      <c r="Q1203" s="107">
        <v>5642239.9100000001</v>
      </c>
      <c r="R1203" s="106">
        <v>0</v>
      </c>
      <c r="S1203" s="107">
        <v>0</v>
      </c>
      <c r="T1203" s="107">
        <v>0</v>
      </c>
      <c r="U1203" s="106" t="s">
        <v>743</v>
      </c>
      <c r="V1203" s="106" t="s">
        <v>7</v>
      </c>
      <c r="W1203" s="106" t="s">
        <v>63</v>
      </c>
      <c r="X1203" s="108"/>
      <c r="Y1203" s="108">
        <v>0</v>
      </c>
      <c r="Z1203" s="108"/>
      <c r="AA1203" s="109" t="s">
        <v>4435</v>
      </c>
      <c r="AB1203" s="109">
        <v>2137</v>
      </c>
      <c r="AC1203" s="109"/>
      <c r="AD1203" s="109"/>
      <c r="AE1203" s="110" t="s">
        <v>4436</v>
      </c>
      <c r="AF1203" s="109"/>
      <c r="AG1203" s="138">
        <v>38170</v>
      </c>
      <c r="AH1203" s="138">
        <v>38684</v>
      </c>
      <c r="AI1203" s="138">
        <v>38770</v>
      </c>
      <c r="AJ1203" s="109">
        <v>5460766</v>
      </c>
      <c r="AK1203" s="109"/>
      <c r="AL1203" s="109"/>
      <c r="AM1203" s="109"/>
      <c r="AN1203" s="109"/>
      <c r="AO1203" s="109"/>
      <c r="AP1203" s="109"/>
      <c r="AQ1203" s="109"/>
      <c r="AR1203" s="109"/>
      <c r="AS1203" s="109"/>
      <c r="AT1203" s="109"/>
      <c r="AU1203" s="109"/>
      <c r="AV1203" s="109"/>
      <c r="AW1203" s="109"/>
      <c r="AX1203" s="109"/>
      <c r="AY1203" s="109"/>
    </row>
    <row r="1204" spans="1:51" x14ac:dyDescent="0.25">
      <c r="A1204" s="106">
        <v>1469</v>
      </c>
      <c r="B1204" s="106" t="s">
        <v>1879</v>
      </c>
      <c r="C1204" s="106" t="s">
        <v>312</v>
      </c>
      <c r="D1204" s="106"/>
      <c r="E1204" s="106" t="s">
        <v>540</v>
      </c>
      <c r="F1204" s="106"/>
      <c r="G1204" s="106"/>
      <c r="H1204" s="106" t="s">
        <v>466</v>
      </c>
      <c r="I1204" s="106" t="s">
        <v>3325</v>
      </c>
      <c r="J1204" s="106" t="s">
        <v>3867</v>
      </c>
      <c r="K1204" s="106">
        <v>20110</v>
      </c>
      <c r="L1204" s="106"/>
      <c r="M1204" s="106">
        <v>22330</v>
      </c>
      <c r="N1204" s="106" t="s">
        <v>312</v>
      </c>
      <c r="O1204" s="106">
        <v>7391.6329999999998</v>
      </c>
      <c r="P1204" s="107">
        <v>349.8</v>
      </c>
      <c r="Q1204" s="107">
        <v>2585593.2200000002</v>
      </c>
      <c r="R1204" s="106">
        <v>0</v>
      </c>
      <c r="S1204" s="107">
        <v>0</v>
      </c>
      <c r="T1204" s="107">
        <v>0</v>
      </c>
      <c r="U1204" s="106" t="s">
        <v>739</v>
      </c>
      <c r="V1204" s="106" t="s">
        <v>7</v>
      </c>
      <c r="W1204" s="106" t="s">
        <v>61</v>
      </c>
      <c r="X1204" s="108">
        <v>920</v>
      </c>
      <c r="Y1204" s="108">
        <v>6800302.3599999994</v>
      </c>
      <c r="Z1204" s="108">
        <v>4214709.1365999989</v>
      </c>
      <c r="AA1204" s="109"/>
      <c r="AB1204" s="109">
        <v>6115</v>
      </c>
      <c r="AC1204" s="109"/>
      <c r="AD1204" s="109"/>
      <c r="AE1204" s="110" t="s">
        <v>507</v>
      </c>
      <c r="AF1204" s="109"/>
      <c r="AG1204" s="138">
        <v>38331</v>
      </c>
      <c r="AH1204" s="138">
        <v>38635</v>
      </c>
      <c r="AI1204" s="138">
        <v>38742</v>
      </c>
      <c r="AJ1204" s="109">
        <v>5457218</v>
      </c>
      <c r="AK1204" s="109"/>
      <c r="AL1204" s="109"/>
      <c r="AM1204" s="109"/>
      <c r="AN1204" s="109"/>
      <c r="AO1204" s="109"/>
      <c r="AP1204" s="109"/>
      <c r="AQ1204" s="109"/>
      <c r="AR1204" s="109"/>
      <c r="AS1204" s="109"/>
      <c r="AT1204" s="109"/>
      <c r="AU1204" s="109"/>
      <c r="AV1204" s="109"/>
      <c r="AW1204" s="109"/>
      <c r="AX1204" s="109"/>
      <c r="AY1204" s="109"/>
    </row>
    <row r="1205" spans="1:51" x14ac:dyDescent="0.25">
      <c r="A1205" s="106">
        <v>1470</v>
      </c>
      <c r="B1205" s="106" t="s">
        <v>1880</v>
      </c>
      <c r="C1205" s="106" t="s">
        <v>312</v>
      </c>
      <c r="D1205" s="106"/>
      <c r="E1205" s="106" t="s">
        <v>540</v>
      </c>
      <c r="F1205" s="106"/>
      <c r="G1205" s="106"/>
      <c r="H1205" s="106" t="s">
        <v>466</v>
      </c>
      <c r="I1205" s="106" t="s">
        <v>3323</v>
      </c>
      <c r="J1205" s="106" t="s">
        <v>3868</v>
      </c>
      <c r="K1205" s="106">
        <v>29401</v>
      </c>
      <c r="L1205" s="106"/>
      <c r="M1205" s="106">
        <v>22330</v>
      </c>
      <c r="N1205" s="106" t="s">
        <v>312</v>
      </c>
      <c r="O1205" s="106">
        <v>517.22199999999998</v>
      </c>
      <c r="P1205" s="107">
        <v>349.8</v>
      </c>
      <c r="Q1205" s="107">
        <v>180924.26</v>
      </c>
      <c r="R1205" s="106">
        <v>0</v>
      </c>
      <c r="S1205" s="107">
        <v>0</v>
      </c>
      <c r="T1205" s="107">
        <v>0</v>
      </c>
      <c r="U1205" s="106" t="s">
        <v>739</v>
      </c>
      <c r="V1205" s="106" t="s">
        <v>7</v>
      </c>
      <c r="W1205" s="106" t="s">
        <v>61</v>
      </c>
      <c r="X1205" s="108">
        <v>920</v>
      </c>
      <c r="Y1205" s="108">
        <v>475844.24</v>
      </c>
      <c r="Z1205" s="108">
        <v>294919.98439999996</v>
      </c>
      <c r="AA1205" s="109"/>
      <c r="AB1205" s="109">
        <v>6115</v>
      </c>
      <c r="AC1205" s="109"/>
      <c r="AD1205" s="109"/>
      <c r="AE1205" s="110" t="s">
        <v>507</v>
      </c>
      <c r="AF1205" s="109"/>
      <c r="AG1205" s="138">
        <v>38331</v>
      </c>
      <c r="AH1205" s="138">
        <v>38635</v>
      </c>
      <c r="AI1205" s="138">
        <v>38742</v>
      </c>
      <c r="AJ1205" s="109">
        <v>5457218</v>
      </c>
      <c r="AK1205" s="109"/>
      <c r="AL1205" s="109"/>
      <c r="AM1205" s="109"/>
      <c r="AN1205" s="109"/>
      <c r="AO1205" s="109"/>
      <c r="AP1205" s="109"/>
      <c r="AQ1205" s="109"/>
      <c r="AR1205" s="109"/>
      <c r="AS1205" s="109"/>
      <c r="AT1205" s="109"/>
      <c r="AU1205" s="109"/>
      <c r="AV1205" s="109"/>
      <c r="AW1205" s="109"/>
      <c r="AX1205" s="109"/>
      <c r="AY1205" s="109"/>
    </row>
    <row r="1206" spans="1:51" ht="25.5" x14ac:dyDescent="0.25">
      <c r="A1206" s="106">
        <v>1471</v>
      </c>
      <c r="B1206" s="106" t="s">
        <v>1881</v>
      </c>
      <c r="C1206" s="106" t="s">
        <v>312</v>
      </c>
      <c r="D1206" s="106"/>
      <c r="E1206" s="106" t="s">
        <v>540</v>
      </c>
      <c r="F1206" s="106"/>
      <c r="G1206" s="106"/>
      <c r="H1206" s="106" t="s">
        <v>466</v>
      </c>
      <c r="I1206" s="106" t="s">
        <v>3326</v>
      </c>
      <c r="J1206" s="106" t="s">
        <v>3869</v>
      </c>
      <c r="K1206" s="106"/>
      <c r="L1206" s="106"/>
      <c r="M1206" s="106">
        <v>22330</v>
      </c>
      <c r="N1206" s="106" t="s">
        <v>312</v>
      </c>
      <c r="O1206" s="106">
        <v>90.03</v>
      </c>
      <c r="P1206" s="107">
        <v>349.8</v>
      </c>
      <c r="Q1206" s="107">
        <v>31492.49</v>
      </c>
      <c r="R1206" s="106">
        <v>0</v>
      </c>
      <c r="S1206" s="107">
        <v>0</v>
      </c>
      <c r="T1206" s="107">
        <v>0</v>
      </c>
      <c r="U1206" s="106" t="s">
        <v>749</v>
      </c>
      <c r="V1206" s="106" t="s">
        <v>7</v>
      </c>
      <c r="W1206" s="106" t="s">
        <v>64</v>
      </c>
      <c r="X1206" s="108"/>
      <c r="Y1206" s="108">
        <v>0</v>
      </c>
      <c r="Z1206" s="108">
        <v>-31492.494000000002</v>
      </c>
      <c r="AA1206" s="109" t="s">
        <v>4503</v>
      </c>
      <c r="AB1206" s="109">
        <v>6115</v>
      </c>
      <c r="AC1206" s="109" t="s">
        <v>4722</v>
      </c>
      <c r="AD1206" s="109"/>
      <c r="AE1206" s="110" t="s">
        <v>510</v>
      </c>
      <c r="AF1206" s="109"/>
      <c r="AG1206" s="138">
        <v>38331</v>
      </c>
      <c r="AH1206" s="138">
        <v>38635</v>
      </c>
      <c r="AI1206" s="138">
        <v>38742</v>
      </c>
      <c r="AJ1206" s="109">
        <v>5457218</v>
      </c>
      <c r="AK1206" s="109"/>
      <c r="AL1206" s="109"/>
      <c r="AM1206" s="109"/>
      <c r="AN1206" s="109"/>
      <c r="AO1206" s="109"/>
      <c r="AP1206" s="109"/>
      <c r="AQ1206" s="109"/>
      <c r="AR1206" s="109"/>
      <c r="AS1206" s="109"/>
      <c r="AT1206" s="109"/>
      <c r="AU1206" s="109"/>
      <c r="AV1206" s="109"/>
      <c r="AW1206" s="109"/>
      <c r="AX1206" s="109"/>
      <c r="AY1206" s="109"/>
    </row>
    <row r="1207" spans="1:51" ht="25.5" x14ac:dyDescent="0.25">
      <c r="A1207" s="106">
        <v>1472</v>
      </c>
      <c r="B1207" s="106" t="s">
        <v>1882</v>
      </c>
      <c r="C1207" s="106" t="s">
        <v>312</v>
      </c>
      <c r="D1207" s="106"/>
      <c r="E1207" s="106" t="s">
        <v>540</v>
      </c>
      <c r="F1207" s="106"/>
      <c r="G1207" s="106"/>
      <c r="H1207" s="106" t="s">
        <v>466</v>
      </c>
      <c r="I1207" s="106" t="s">
        <v>3323</v>
      </c>
      <c r="J1207" s="106" t="s">
        <v>3870</v>
      </c>
      <c r="K1207" s="106"/>
      <c r="L1207" s="106"/>
      <c r="M1207" s="106">
        <v>22330</v>
      </c>
      <c r="N1207" s="106" t="s">
        <v>312</v>
      </c>
      <c r="O1207" s="106">
        <v>239.542</v>
      </c>
      <c r="P1207" s="107">
        <v>349.8</v>
      </c>
      <c r="Q1207" s="107">
        <v>83791.789999999994</v>
      </c>
      <c r="R1207" s="106">
        <v>0</v>
      </c>
      <c r="S1207" s="107">
        <v>0</v>
      </c>
      <c r="T1207" s="107">
        <v>0</v>
      </c>
      <c r="U1207" s="106" t="s">
        <v>749</v>
      </c>
      <c r="V1207" s="106" t="s">
        <v>7</v>
      </c>
      <c r="W1207" s="106" t="s">
        <v>64</v>
      </c>
      <c r="X1207" s="108"/>
      <c r="Y1207" s="108">
        <v>0</v>
      </c>
      <c r="Z1207" s="108">
        <v>-83791.791599999997</v>
      </c>
      <c r="AA1207" s="109" t="s">
        <v>4448</v>
      </c>
      <c r="AB1207" s="109">
        <v>6115</v>
      </c>
      <c r="AC1207" s="109" t="s">
        <v>4722</v>
      </c>
      <c r="AD1207" s="109"/>
      <c r="AE1207" s="110" t="s">
        <v>510</v>
      </c>
      <c r="AF1207" s="109"/>
      <c r="AG1207" s="138">
        <v>38331</v>
      </c>
      <c r="AH1207" s="138">
        <v>38635</v>
      </c>
      <c r="AI1207" s="138">
        <v>38742</v>
      </c>
      <c r="AJ1207" s="109">
        <v>5457218</v>
      </c>
      <c r="AK1207" s="109"/>
      <c r="AL1207" s="109"/>
      <c r="AM1207" s="109"/>
      <c r="AN1207" s="109"/>
      <c r="AO1207" s="109"/>
      <c r="AP1207" s="109"/>
      <c r="AQ1207" s="109"/>
      <c r="AR1207" s="109"/>
      <c r="AS1207" s="109"/>
      <c r="AT1207" s="109"/>
      <c r="AU1207" s="109"/>
      <c r="AV1207" s="109"/>
      <c r="AW1207" s="109"/>
      <c r="AX1207" s="109"/>
      <c r="AY1207" s="109"/>
    </row>
    <row r="1208" spans="1:51" ht="25.5" x14ac:dyDescent="0.25">
      <c r="A1208" s="106">
        <v>1473</v>
      </c>
      <c r="B1208" s="106" t="s">
        <v>1883</v>
      </c>
      <c r="C1208" s="106" t="s">
        <v>312</v>
      </c>
      <c r="D1208" s="106"/>
      <c r="E1208" s="106" t="s">
        <v>540</v>
      </c>
      <c r="F1208" s="106"/>
      <c r="G1208" s="106"/>
      <c r="H1208" s="106" t="s">
        <v>466</v>
      </c>
      <c r="I1208" s="106" t="s">
        <v>3323</v>
      </c>
      <c r="J1208" s="106" t="s">
        <v>3870</v>
      </c>
      <c r="K1208" s="106">
        <v>29507</v>
      </c>
      <c r="L1208" s="106"/>
      <c r="M1208" s="106">
        <v>22330</v>
      </c>
      <c r="N1208" s="106" t="s">
        <v>312</v>
      </c>
      <c r="O1208" s="106">
        <v>220.56200000000001</v>
      </c>
      <c r="P1208" s="107">
        <v>349.8</v>
      </c>
      <c r="Q1208" s="107">
        <v>77152.59</v>
      </c>
      <c r="R1208" s="106">
        <v>0</v>
      </c>
      <c r="S1208" s="107">
        <v>0</v>
      </c>
      <c r="T1208" s="107">
        <v>0</v>
      </c>
      <c r="U1208" s="106" t="s">
        <v>749</v>
      </c>
      <c r="V1208" s="106" t="s">
        <v>7</v>
      </c>
      <c r="W1208" s="106" t="s">
        <v>64</v>
      </c>
      <c r="X1208" s="108"/>
      <c r="Y1208" s="108">
        <v>0</v>
      </c>
      <c r="Z1208" s="108">
        <v>-77152.587600000013</v>
      </c>
      <c r="AA1208" s="109" t="s">
        <v>4503</v>
      </c>
      <c r="AB1208" s="109">
        <v>6115</v>
      </c>
      <c r="AC1208" s="109" t="s">
        <v>4722</v>
      </c>
      <c r="AD1208" s="109"/>
      <c r="AE1208" s="110" t="s">
        <v>510</v>
      </c>
      <c r="AF1208" s="109"/>
      <c r="AG1208" s="138">
        <v>38331</v>
      </c>
      <c r="AH1208" s="138">
        <v>38635</v>
      </c>
      <c r="AI1208" s="138">
        <v>38742</v>
      </c>
      <c r="AJ1208" s="109">
        <v>5457218</v>
      </c>
      <c r="AK1208" s="109"/>
      <c r="AL1208" s="109"/>
      <c r="AM1208" s="109"/>
      <c r="AN1208" s="109"/>
      <c r="AO1208" s="109"/>
      <c r="AP1208" s="109"/>
      <c r="AQ1208" s="109"/>
      <c r="AR1208" s="109"/>
      <c r="AS1208" s="109"/>
      <c r="AT1208" s="109"/>
      <c r="AU1208" s="109"/>
      <c r="AV1208" s="109"/>
      <c r="AW1208" s="109"/>
      <c r="AX1208" s="109"/>
      <c r="AY1208" s="109"/>
    </row>
    <row r="1209" spans="1:51" ht="25.5" x14ac:dyDescent="0.25">
      <c r="A1209" s="106">
        <v>1474</v>
      </c>
      <c r="B1209" s="106" t="s">
        <v>1884</v>
      </c>
      <c r="C1209" s="106" t="s">
        <v>312</v>
      </c>
      <c r="D1209" s="106"/>
      <c r="E1209" s="106" t="s">
        <v>540</v>
      </c>
      <c r="F1209" s="106"/>
      <c r="G1209" s="106"/>
      <c r="H1209" s="106" t="s">
        <v>466</v>
      </c>
      <c r="I1209" s="106" t="s">
        <v>3324</v>
      </c>
      <c r="J1209" s="106" t="s">
        <v>3871</v>
      </c>
      <c r="K1209" s="106"/>
      <c r="L1209" s="106"/>
      <c r="M1209" s="106">
        <v>22330</v>
      </c>
      <c r="N1209" s="106" t="s">
        <v>312</v>
      </c>
      <c r="O1209" s="106">
        <v>701.11900000000003</v>
      </c>
      <c r="P1209" s="107">
        <v>349.8</v>
      </c>
      <c r="Q1209" s="107">
        <v>245251.43</v>
      </c>
      <c r="R1209" s="106">
        <v>0</v>
      </c>
      <c r="S1209" s="107">
        <v>0</v>
      </c>
      <c r="T1209" s="107">
        <v>0</v>
      </c>
      <c r="U1209" s="106" t="s">
        <v>749</v>
      </c>
      <c r="V1209" s="106" t="s">
        <v>7</v>
      </c>
      <c r="W1209" s="106" t="s">
        <v>64</v>
      </c>
      <c r="X1209" s="108"/>
      <c r="Y1209" s="108">
        <v>0</v>
      </c>
      <c r="Z1209" s="108">
        <v>-245251.42620000002</v>
      </c>
      <c r="AA1209" s="109" t="s">
        <v>4503</v>
      </c>
      <c r="AB1209" s="109">
        <v>6115</v>
      </c>
      <c r="AC1209" s="109" t="s">
        <v>4722</v>
      </c>
      <c r="AD1209" s="109"/>
      <c r="AE1209" s="110" t="s">
        <v>510</v>
      </c>
      <c r="AF1209" s="109"/>
      <c r="AG1209" s="138">
        <v>38331</v>
      </c>
      <c r="AH1209" s="138">
        <v>38635</v>
      </c>
      <c r="AI1209" s="138">
        <v>38742</v>
      </c>
      <c r="AJ1209" s="109">
        <v>5457218</v>
      </c>
      <c r="AK1209" s="109"/>
      <c r="AL1209" s="109"/>
      <c r="AM1209" s="109"/>
      <c r="AN1209" s="109"/>
      <c r="AO1209" s="109"/>
      <c r="AP1209" s="109"/>
      <c r="AQ1209" s="109"/>
      <c r="AR1209" s="109"/>
      <c r="AS1209" s="109"/>
      <c r="AT1209" s="109"/>
      <c r="AU1209" s="109"/>
      <c r="AV1209" s="109"/>
      <c r="AW1209" s="109"/>
      <c r="AX1209" s="109"/>
      <c r="AY1209" s="109"/>
    </row>
    <row r="1210" spans="1:51" ht="25.5" x14ac:dyDescent="0.25">
      <c r="A1210" s="106">
        <v>1475</v>
      </c>
      <c r="B1210" s="106" t="s">
        <v>1885</v>
      </c>
      <c r="C1210" s="106" t="s">
        <v>312</v>
      </c>
      <c r="D1210" s="106"/>
      <c r="E1210" s="106" t="s">
        <v>540</v>
      </c>
      <c r="F1210" s="106"/>
      <c r="G1210" s="106"/>
      <c r="H1210" s="106" t="s">
        <v>466</v>
      </c>
      <c r="I1210" s="106" t="s">
        <v>3323</v>
      </c>
      <c r="J1210" s="106" t="s">
        <v>3872</v>
      </c>
      <c r="K1210" s="106"/>
      <c r="L1210" s="106"/>
      <c r="M1210" s="106">
        <v>22330</v>
      </c>
      <c r="N1210" s="106" t="s">
        <v>312</v>
      </c>
      <c r="O1210" s="106">
        <v>60.087000000000003</v>
      </c>
      <c r="P1210" s="107">
        <v>349.8</v>
      </c>
      <c r="Q1210" s="107">
        <v>21018.43</v>
      </c>
      <c r="R1210" s="106">
        <v>0</v>
      </c>
      <c r="S1210" s="107">
        <v>0</v>
      </c>
      <c r="T1210" s="107">
        <v>0</v>
      </c>
      <c r="U1210" s="106" t="s">
        <v>749</v>
      </c>
      <c r="V1210" s="106" t="s">
        <v>7</v>
      </c>
      <c r="W1210" s="106" t="s">
        <v>64</v>
      </c>
      <c r="X1210" s="108"/>
      <c r="Y1210" s="108">
        <v>0</v>
      </c>
      <c r="Z1210" s="108">
        <v>-21018.4326</v>
      </c>
      <c r="AA1210" s="109" t="s">
        <v>4503</v>
      </c>
      <c r="AB1210" s="109">
        <v>6115</v>
      </c>
      <c r="AC1210" s="109" t="s">
        <v>4722</v>
      </c>
      <c r="AD1210" s="109"/>
      <c r="AE1210" s="110" t="s">
        <v>510</v>
      </c>
      <c r="AF1210" s="109"/>
      <c r="AG1210" s="138">
        <v>38331</v>
      </c>
      <c r="AH1210" s="138">
        <v>38635</v>
      </c>
      <c r="AI1210" s="138">
        <v>38742</v>
      </c>
      <c r="AJ1210" s="109">
        <v>5457218</v>
      </c>
      <c r="AK1210" s="109"/>
      <c r="AL1210" s="109"/>
      <c r="AM1210" s="109"/>
      <c r="AN1210" s="109"/>
      <c r="AO1210" s="109"/>
      <c r="AP1210" s="109"/>
      <c r="AQ1210" s="109"/>
      <c r="AR1210" s="109"/>
      <c r="AS1210" s="109"/>
      <c r="AT1210" s="109"/>
      <c r="AU1210" s="109"/>
      <c r="AV1210" s="109"/>
      <c r="AW1210" s="109"/>
      <c r="AX1210" s="109"/>
      <c r="AY1210" s="109"/>
    </row>
    <row r="1211" spans="1:51" x14ac:dyDescent="0.25">
      <c r="A1211" s="106">
        <v>1476</v>
      </c>
      <c r="B1211" s="106" t="s">
        <v>1886</v>
      </c>
      <c r="C1211" s="106" t="s">
        <v>312</v>
      </c>
      <c r="D1211" s="106"/>
      <c r="E1211" s="106" t="s">
        <v>540</v>
      </c>
      <c r="F1211" s="106"/>
      <c r="G1211" s="106"/>
      <c r="H1211" s="106" t="s">
        <v>466</v>
      </c>
      <c r="I1211" s="106" t="s">
        <v>3331</v>
      </c>
      <c r="J1211" s="106" t="s">
        <v>3873</v>
      </c>
      <c r="K1211" s="106">
        <v>5300</v>
      </c>
      <c r="L1211" s="106"/>
      <c r="M1211" s="106">
        <v>22330</v>
      </c>
      <c r="N1211" s="106" t="s">
        <v>312</v>
      </c>
      <c r="O1211" s="106">
        <v>1785.828</v>
      </c>
      <c r="P1211" s="107">
        <v>349.8</v>
      </c>
      <c r="Q1211" s="107">
        <v>624682.63</v>
      </c>
      <c r="R1211" s="106">
        <v>0</v>
      </c>
      <c r="S1211" s="107">
        <v>0</v>
      </c>
      <c r="T1211" s="107">
        <v>0</v>
      </c>
      <c r="U1211" s="106" t="s">
        <v>797</v>
      </c>
      <c r="V1211" s="106" t="s">
        <v>7</v>
      </c>
      <c r="W1211" s="106" t="s">
        <v>67</v>
      </c>
      <c r="X1211" s="108">
        <v>920</v>
      </c>
      <c r="Y1211" s="108">
        <v>1642961.76</v>
      </c>
      <c r="Z1211" s="108">
        <v>1018279.1256</v>
      </c>
      <c r="AA1211" s="109"/>
      <c r="AB1211" s="109">
        <v>6115</v>
      </c>
      <c r="AC1211" s="109"/>
      <c r="AD1211" s="109"/>
      <c r="AE1211" s="110" t="s">
        <v>516</v>
      </c>
      <c r="AF1211" s="109"/>
      <c r="AG1211" s="138">
        <v>38331</v>
      </c>
      <c r="AH1211" s="138">
        <v>38635</v>
      </c>
      <c r="AI1211" s="138">
        <v>38742</v>
      </c>
      <c r="AJ1211" s="109">
        <v>5457218</v>
      </c>
      <c r="AK1211" s="109"/>
      <c r="AL1211" s="109"/>
      <c r="AM1211" s="109"/>
      <c r="AN1211" s="109"/>
      <c r="AO1211" s="109"/>
      <c r="AP1211" s="109"/>
      <c r="AQ1211" s="109"/>
      <c r="AR1211" s="109"/>
      <c r="AS1211" s="109"/>
      <c r="AT1211" s="109"/>
      <c r="AU1211" s="109"/>
      <c r="AV1211" s="109"/>
      <c r="AW1211" s="109"/>
      <c r="AX1211" s="109"/>
      <c r="AY1211" s="109"/>
    </row>
    <row r="1212" spans="1:51" x14ac:dyDescent="0.25">
      <c r="A1212" s="106">
        <v>1477</v>
      </c>
      <c r="B1212" s="106" t="s">
        <v>1887</v>
      </c>
      <c r="C1212" s="106" t="s">
        <v>312</v>
      </c>
      <c r="D1212" s="106"/>
      <c r="E1212" s="106" t="s">
        <v>540</v>
      </c>
      <c r="F1212" s="106"/>
      <c r="G1212" s="106"/>
      <c r="H1212" s="106" t="s">
        <v>466</v>
      </c>
      <c r="I1212" s="106" t="s">
        <v>3323</v>
      </c>
      <c r="J1212" s="106" t="s">
        <v>3874</v>
      </c>
      <c r="K1212" s="106">
        <v>5408</v>
      </c>
      <c r="L1212" s="106"/>
      <c r="M1212" s="106">
        <v>22330</v>
      </c>
      <c r="N1212" s="106" t="s">
        <v>312</v>
      </c>
      <c r="O1212" s="106">
        <v>1097.6559999999999</v>
      </c>
      <c r="P1212" s="107">
        <v>349.8</v>
      </c>
      <c r="Q1212" s="107">
        <v>383960.07</v>
      </c>
      <c r="R1212" s="106">
        <v>0</v>
      </c>
      <c r="S1212" s="107">
        <v>0</v>
      </c>
      <c r="T1212" s="107">
        <v>0</v>
      </c>
      <c r="U1212" s="106" t="s">
        <v>797</v>
      </c>
      <c r="V1212" s="106" t="s">
        <v>7</v>
      </c>
      <c r="W1212" s="106" t="s">
        <v>67</v>
      </c>
      <c r="X1212" s="108">
        <v>920</v>
      </c>
      <c r="Y1212" s="108">
        <v>1009843.5199999999</v>
      </c>
      <c r="Z1212" s="108">
        <v>625883.45119999989</v>
      </c>
      <c r="AA1212" s="109"/>
      <c r="AB1212" s="109">
        <v>6115</v>
      </c>
      <c r="AC1212" s="109"/>
      <c r="AD1212" s="109"/>
      <c r="AE1212" s="110" t="s">
        <v>516</v>
      </c>
      <c r="AF1212" s="109"/>
      <c r="AG1212" s="138">
        <v>38331</v>
      </c>
      <c r="AH1212" s="138">
        <v>38635</v>
      </c>
      <c r="AI1212" s="138">
        <v>38742</v>
      </c>
      <c r="AJ1212" s="109">
        <v>5457218</v>
      </c>
      <c r="AK1212" s="109"/>
      <c r="AL1212" s="109"/>
      <c r="AM1212" s="109"/>
      <c r="AN1212" s="109"/>
      <c r="AO1212" s="109"/>
      <c r="AP1212" s="109"/>
      <c r="AQ1212" s="109"/>
      <c r="AR1212" s="109"/>
      <c r="AS1212" s="109"/>
      <c r="AT1212" s="109"/>
      <c r="AU1212" s="109"/>
      <c r="AV1212" s="109"/>
      <c r="AW1212" s="109"/>
      <c r="AX1212" s="109"/>
      <c r="AY1212" s="109"/>
    </row>
    <row r="1213" spans="1:51" x14ac:dyDescent="0.25">
      <c r="A1213" s="106">
        <v>1478</v>
      </c>
      <c r="B1213" s="106" t="s">
        <v>1888</v>
      </c>
      <c r="C1213" s="106" t="s">
        <v>312</v>
      </c>
      <c r="D1213" s="106"/>
      <c r="E1213" s="106" t="s">
        <v>540</v>
      </c>
      <c r="F1213" s="106"/>
      <c r="G1213" s="106"/>
      <c r="H1213" s="106" t="s">
        <v>466</v>
      </c>
      <c r="I1213" s="106" t="s">
        <v>3331</v>
      </c>
      <c r="J1213" s="106" t="s">
        <v>3873</v>
      </c>
      <c r="K1213" s="106">
        <v>29211</v>
      </c>
      <c r="L1213" s="106"/>
      <c r="M1213" s="106">
        <v>22330</v>
      </c>
      <c r="N1213" s="106" t="s">
        <v>312</v>
      </c>
      <c r="O1213" s="106">
        <v>1886.953</v>
      </c>
      <c r="P1213" s="107">
        <v>349.8</v>
      </c>
      <c r="Q1213" s="107">
        <v>660056.16</v>
      </c>
      <c r="R1213" s="106">
        <v>0</v>
      </c>
      <c r="S1213" s="107">
        <v>0</v>
      </c>
      <c r="T1213" s="107">
        <v>0</v>
      </c>
      <c r="U1213" s="106" t="s">
        <v>797</v>
      </c>
      <c r="V1213" s="106" t="s">
        <v>7</v>
      </c>
      <c r="W1213" s="106" t="s">
        <v>67</v>
      </c>
      <c r="X1213" s="108">
        <v>920</v>
      </c>
      <c r="Y1213" s="108">
        <v>1735996.76</v>
      </c>
      <c r="Z1213" s="108">
        <v>1075940.6006</v>
      </c>
      <c r="AA1213" s="109"/>
      <c r="AB1213" s="109">
        <v>6115</v>
      </c>
      <c r="AC1213" s="109"/>
      <c r="AD1213" s="109"/>
      <c r="AE1213" s="110" t="s">
        <v>516</v>
      </c>
      <c r="AF1213" s="109"/>
      <c r="AG1213" s="138">
        <v>38331</v>
      </c>
      <c r="AH1213" s="138">
        <v>38635</v>
      </c>
      <c r="AI1213" s="138">
        <v>38742</v>
      </c>
      <c r="AJ1213" s="109">
        <v>5457218</v>
      </c>
      <c r="AK1213" s="109"/>
      <c r="AL1213" s="109"/>
      <c r="AM1213" s="109"/>
      <c r="AN1213" s="109"/>
      <c r="AO1213" s="109"/>
      <c r="AP1213" s="109"/>
      <c r="AQ1213" s="109"/>
      <c r="AR1213" s="109"/>
      <c r="AS1213" s="109"/>
      <c r="AT1213" s="109"/>
      <c r="AU1213" s="109"/>
      <c r="AV1213" s="109"/>
      <c r="AW1213" s="109"/>
      <c r="AX1213" s="109"/>
      <c r="AY1213" s="109"/>
    </row>
    <row r="1214" spans="1:51" x14ac:dyDescent="0.25">
      <c r="A1214" s="106">
        <v>1479</v>
      </c>
      <c r="B1214" s="106" t="s">
        <v>1889</v>
      </c>
      <c r="C1214" s="106" t="s">
        <v>312</v>
      </c>
      <c r="D1214" s="106"/>
      <c r="E1214" s="106" t="s">
        <v>540</v>
      </c>
      <c r="F1214" s="106"/>
      <c r="G1214" s="106"/>
      <c r="H1214" s="106" t="s">
        <v>466</v>
      </c>
      <c r="I1214" s="106" t="s">
        <v>3323</v>
      </c>
      <c r="J1214" s="106" t="s">
        <v>3875</v>
      </c>
      <c r="K1214" s="106"/>
      <c r="L1214" s="106"/>
      <c r="M1214" s="106">
        <v>22330</v>
      </c>
      <c r="N1214" s="106" t="s">
        <v>312</v>
      </c>
      <c r="O1214" s="106">
        <v>12733.975</v>
      </c>
      <c r="P1214" s="107">
        <v>349.8</v>
      </c>
      <c r="Q1214" s="107">
        <v>4454344.46</v>
      </c>
      <c r="R1214" s="106">
        <v>0</v>
      </c>
      <c r="S1214" s="107">
        <v>0</v>
      </c>
      <c r="T1214" s="107">
        <v>0</v>
      </c>
      <c r="U1214" s="106" t="s">
        <v>797</v>
      </c>
      <c r="V1214" s="106" t="s">
        <v>7</v>
      </c>
      <c r="W1214" s="106" t="s">
        <v>67</v>
      </c>
      <c r="X1214" s="108">
        <v>920</v>
      </c>
      <c r="Y1214" s="108">
        <v>11715257</v>
      </c>
      <c r="Z1214" s="108">
        <v>7260912.5449999999</v>
      </c>
      <c r="AA1214" s="109"/>
      <c r="AB1214" s="109">
        <v>6115</v>
      </c>
      <c r="AC1214" s="109"/>
      <c r="AD1214" s="109"/>
      <c r="AE1214" s="110" t="s">
        <v>516</v>
      </c>
      <c r="AF1214" s="109"/>
      <c r="AG1214" s="138">
        <v>38331</v>
      </c>
      <c r="AH1214" s="138">
        <v>38635</v>
      </c>
      <c r="AI1214" s="138">
        <v>38742</v>
      </c>
      <c r="AJ1214" s="109">
        <v>5457218</v>
      </c>
      <c r="AK1214" s="109"/>
      <c r="AL1214" s="109"/>
      <c r="AM1214" s="109"/>
      <c r="AN1214" s="109"/>
      <c r="AO1214" s="109"/>
      <c r="AP1214" s="109"/>
      <c r="AQ1214" s="109"/>
      <c r="AR1214" s="109"/>
      <c r="AS1214" s="109"/>
      <c r="AT1214" s="109"/>
      <c r="AU1214" s="109"/>
      <c r="AV1214" s="109"/>
      <c r="AW1214" s="109"/>
      <c r="AX1214" s="109"/>
      <c r="AY1214" s="109"/>
    </row>
    <row r="1215" spans="1:51" x14ac:dyDescent="0.25">
      <c r="A1215" s="106">
        <v>1481</v>
      </c>
      <c r="B1215" s="106" t="s">
        <v>1890</v>
      </c>
      <c r="C1215" s="106" t="s">
        <v>312</v>
      </c>
      <c r="D1215" s="106"/>
      <c r="E1215" s="106" t="s">
        <v>540</v>
      </c>
      <c r="F1215" s="106"/>
      <c r="G1215" s="106"/>
      <c r="H1215" s="106" t="s">
        <v>466</v>
      </c>
      <c r="I1215" s="106" t="s">
        <v>3323</v>
      </c>
      <c r="J1215" s="106" t="s">
        <v>3875</v>
      </c>
      <c r="K1215" s="106"/>
      <c r="L1215" s="106"/>
      <c r="M1215" s="106">
        <v>22330</v>
      </c>
      <c r="N1215" s="106" t="s">
        <v>312</v>
      </c>
      <c r="O1215" s="106">
        <v>2248.098</v>
      </c>
      <c r="P1215" s="107">
        <v>349.8</v>
      </c>
      <c r="Q1215" s="107">
        <v>786384.68</v>
      </c>
      <c r="R1215" s="106">
        <v>0</v>
      </c>
      <c r="S1215" s="107">
        <v>0</v>
      </c>
      <c r="T1215" s="107">
        <v>0</v>
      </c>
      <c r="U1215" s="106" t="s">
        <v>741</v>
      </c>
      <c r="V1215" s="106" t="s">
        <v>7</v>
      </c>
      <c r="W1215" s="106" t="s">
        <v>62</v>
      </c>
      <c r="X1215" s="108">
        <v>920</v>
      </c>
      <c r="Y1215" s="108">
        <v>2068250.16</v>
      </c>
      <c r="Z1215" s="108">
        <v>1281865.4796</v>
      </c>
      <c r="AA1215" s="109"/>
      <c r="AB1215" s="109">
        <v>6115</v>
      </c>
      <c r="AC1215" s="109"/>
      <c r="AD1215" s="109"/>
      <c r="AE1215" s="110" t="s">
        <v>473</v>
      </c>
      <c r="AF1215" s="109" t="s">
        <v>4462</v>
      </c>
      <c r="AG1215" s="138">
        <v>38331</v>
      </c>
      <c r="AH1215" s="138">
        <v>38635</v>
      </c>
      <c r="AI1215" s="138">
        <v>38742</v>
      </c>
      <c r="AJ1215" s="109">
        <v>5457218</v>
      </c>
      <c r="AK1215" s="109"/>
      <c r="AL1215" s="109"/>
      <c r="AM1215" s="109"/>
      <c r="AN1215" s="109"/>
      <c r="AO1215" s="109"/>
      <c r="AP1215" s="109"/>
      <c r="AQ1215" s="109"/>
      <c r="AR1215" s="109"/>
      <c r="AS1215" s="109"/>
      <c r="AT1215" s="109"/>
      <c r="AU1215" s="109"/>
      <c r="AV1215" s="109"/>
      <c r="AW1215" s="109"/>
      <c r="AX1215" s="109"/>
      <c r="AY1215" s="109"/>
    </row>
    <row r="1216" spans="1:51" x14ac:dyDescent="0.25">
      <c r="A1216" s="106">
        <v>1482</v>
      </c>
      <c r="B1216" s="106" t="s">
        <v>1617</v>
      </c>
      <c r="C1216" s="106" t="s">
        <v>312</v>
      </c>
      <c r="D1216" s="106"/>
      <c r="E1216" s="106" t="s">
        <v>540</v>
      </c>
      <c r="F1216" s="106"/>
      <c r="G1216" s="106"/>
      <c r="H1216" s="106" t="s">
        <v>466</v>
      </c>
      <c r="I1216" s="106"/>
      <c r="J1216" s="106"/>
      <c r="K1216" s="106"/>
      <c r="L1216" s="106"/>
      <c r="M1216" s="106">
        <v>22330</v>
      </c>
      <c r="N1216" s="106" t="s">
        <v>312</v>
      </c>
      <c r="O1216" s="106">
        <v>166903.258</v>
      </c>
      <c r="P1216" s="107">
        <v>349.8</v>
      </c>
      <c r="Q1216" s="107">
        <v>58382759.649999999</v>
      </c>
      <c r="R1216" s="106">
        <v>0</v>
      </c>
      <c r="S1216" s="107">
        <v>0</v>
      </c>
      <c r="T1216" s="107">
        <v>0</v>
      </c>
      <c r="U1216" s="106" t="s">
        <v>743</v>
      </c>
      <c r="V1216" s="106" t="s">
        <v>7</v>
      </c>
      <c r="W1216" s="106" t="s">
        <v>63</v>
      </c>
      <c r="X1216" s="108"/>
      <c r="Y1216" s="108">
        <v>0</v>
      </c>
      <c r="Z1216" s="108"/>
      <c r="AA1216" s="109" t="s">
        <v>4435</v>
      </c>
      <c r="AB1216" s="109">
        <v>6115</v>
      </c>
      <c r="AC1216" s="109"/>
      <c r="AD1216" s="109"/>
      <c r="AE1216" s="110" t="s">
        <v>4436</v>
      </c>
      <c r="AF1216" s="109"/>
      <c r="AG1216" s="138">
        <v>38331</v>
      </c>
      <c r="AH1216" s="138">
        <v>38635</v>
      </c>
      <c r="AI1216" s="138">
        <v>38742</v>
      </c>
      <c r="AJ1216" s="109">
        <v>5457218</v>
      </c>
      <c r="AK1216" s="109"/>
      <c r="AL1216" s="109"/>
      <c r="AM1216" s="109"/>
      <c r="AN1216" s="109"/>
      <c r="AO1216" s="109"/>
      <c r="AP1216" s="109"/>
      <c r="AQ1216" s="109"/>
      <c r="AR1216" s="109"/>
      <c r="AS1216" s="109"/>
      <c r="AT1216" s="109"/>
      <c r="AU1216" s="109"/>
      <c r="AV1216" s="109"/>
      <c r="AW1216" s="109"/>
      <c r="AX1216" s="109"/>
      <c r="AY1216" s="109"/>
    </row>
    <row r="1217" spans="1:51" x14ac:dyDescent="0.25">
      <c r="A1217" s="106">
        <v>1483</v>
      </c>
      <c r="B1217" s="106" t="s">
        <v>1891</v>
      </c>
      <c r="C1217" s="106" t="s">
        <v>184</v>
      </c>
      <c r="D1217" s="106"/>
      <c r="E1217" s="106" t="s">
        <v>540</v>
      </c>
      <c r="F1217" s="106"/>
      <c r="G1217" s="106"/>
      <c r="H1217" s="106" t="s">
        <v>466</v>
      </c>
      <c r="I1217" s="106" t="s">
        <v>3324</v>
      </c>
      <c r="J1217" s="106" t="s">
        <v>184</v>
      </c>
      <c r="K1217" s="106"/>
      <c r="L1217" s="106"/>
      <c r="M1217" s="106">
        <v>22244</v>
      </c>
      <c r="N1217" s="106" t="s">
        <v>184</v>
      </c>
      <c r="O1217" s="106">
        <v>210.55</v>
      </c>
      <c r="P1217" s="107">
        <v>935</v>
      </c>
      <c r="Q1217" s="107">
        <v>196864.25</v>
      </c>
      <c r="R1217" s="106">
        <v>0</v>
      </c>
      <c r="S1217" s="107">
        <v>0</v>
      </c>
      <c r="T1217" s="107">
        <v>0</v>
      </c>
      <c r="U1217" s="106" t="s">
        <v>739</v>
      </c>
      <c r="V1217" s="106" t="s">
        <v>7</v>
      </c>
      <c r="W1217" s="106" t="s">
        <v>61</v>
      </c>
      <c r="X1217" s="108">
        <v>1840</v>
      </c>
      <c r="Y1217" s="108">
        <v>387412</v>
      </c>
      <c r="Z1217" s="108">
        <v>190547.75</v>
      </c>
      <c r="AA1217" s="109"/>
      <c r="AB1217" s="109">
        <v>6120</v>
      </c>
      <c r="AC1217" s="109"/>
      <c r="AD1217" s="109"/>
      <c r="AE1217" s="110" t="s">
        <v>507</v>
      </c>
      <c r="AF1217" s="109"/>
      <c r="AG1217" s="138" t="s">
        <v>4729</v>
      </c>
      <c r="AH1217" s="138">
        <v>38287</v>
      </c>
      <c r="AI1217" s="138">
        <v>38325</v>
      </c>
      <c r="AJ1217" s="109">
        <v>5399116</v>
      </c>
      <c r="AK1217" s="109"/>
      <c r="AL1217" s="109"/>
      <c r="AM1217" s="109"/>
      <c r="AN1217" s="109"/>
      <c r="AO1217" s="109"/>
      <c r="AP1217" s="109"/>
      <c r="AQ1217" s="109"/>
      <c r="AR1217" s="109"/>
      <c r="AS1217" s="109"/>
      <c r="AT1217" s="109"/>
      <c r="AU1217" s="109"/>
      <c r="AV1217" s="109"/>
      <c r="AW1217" s="109"/>
      <c r="AX1217" s="109"/>
      <c r="AY1217" s="109"/>
    </row>
    <row r="1218" spans="1:51" x14ac:dyDescent="0.25">
      <c r="A1218" s="106">
        <v>1484</v>
      </c>
      <c r="B1218" s="106" t="s">
        <v>1892</v>
      </c>
      <c r="C1218" s="106" t="s">
        <v>184</v>
      </c>
      <c r="D1218" s="106"/>
      <c r="E1218" s="106" t="s">
        <v>540</v>
      </c>
      <c r="F1218" s="106"/>
      <c r="G1218" s="106"/>
      <c r="H1218" s="106" t="s">
        <v>466</v>
      </c>
      <c r="I1218" s="106" t="s">
        <v>3324</v>
      </c>
      <c r="J1218" s="106" t="s">
        <v>184</v>
      </c>
      <c r="K1218" s="106"/>
      <c r="L1218" s="106"/>
      <c r="M1218" s="106">
        <v>22244</v>
      </c>
      <c r="N1218" s="106" t="s">
        <v>184</v>
      </c>
      <c r="O1218" s="106">
        <v>396.35</v>
      </c>
      <c r="P1218" s="107">
        <v>935</v>
      </c>
      <c r="Q1218" s="107">
        <v>370587.25</v>
      </c>
      <c r="R1218" s="106">
        <v>0</v>
      </c>
      <c r="S1218" s="107">
        <v>0</v>
      </c>
      <c r="T1218" s="107">
        <v>0</v>
      </c>
      <c r="U1218" s="106" t="s">
        <v>739</v>
      </c>
      <c r="V1218" s="106" t="s">
        <v>7</v>
      </c>
      <c r="W1218" s="106" t="s">
        <v>61</v>
      </c>
      <c r="X1218" s="108">
        <v>1840</v>
      </c>
      <c r="Y1218" s="108">
        <v>729284</v>
      </c>
      <c r="Z1218" s="108">
        <v>358696.75</v>
      </c>
      <c r="AA1218" s="109"/>
      <c r="AB1218" s="109">
        <v>6120</v>
      </c>
      <c r="AC1218" s="109"/>
      <c r="AD1218" s="109"/>
      <c r="AE1218" s="110" t="s">
        <v>507</v>
      </c>
      <c r="AF1218" s="109"/>
      <c r="AG1218" s="138" t="s">
        <v>4651</v>
      </c>
      <c r="AH1218" s="138">
        <v>38287</v>
      </c>
      <c r="AI1218" s="138">
        <v>38325</v>
      </c>
      <c r="AJ1218" s="109">
        <v>5399116</v>
      </c>
      <c r="AK1218" s="109"/>
      <c r="AL1218" s="109"/>
      <c r="AM1218" s="109"/>
      <c r="AN1218" s="109"/>
      <c r="AO1218" s="109"/>
      <c r="AP1218" s="109"/>
      <c r="AQ1218" s="109"/>
      <c r="AR1218" s="109"/>
      <c r="AS1218" s="109"/>
      <c r="AT1218" s="109"/>
      <c r="AU1218" s="109"/>
      <c r="AV1218" s="109"/>
      <c r="AW1218" s="109"/>
      <c r="AX1218" s="109"/>
      <c r="AY1218" s="109"/>
    </row>
    <row r="1219" spans="1:51" x14ac:dyDescent="0.25">
      <c r="A1219" s="106">
        <v>1485</v>
      </c>
      <c r="B1219" s="106" t="s">
        <v>1893</v>
      </c>
      <c r="C1219" s="106" t="s">
        <v>184</v>
      </c>
      <c r="D1219" s="106"/>
      <c r="E1219" s="106" t="s">
        <v>540</v>
      </c>
      <c r="F1219" s="106"/>
      <c r="G1219" s="106"/>
      <c r="H1219" s="106" t="s">
        <v>466</v>
      </c>
      <c r="I1219" s="106" t="s">
        <v>3324</v>
      </c>
      <c r="J1219" s="106" t="s">
        <v>184</v>
      </c>
      <c r="K1219" s="106"/>
      <c r="L1219" s="106"/>
      <c r="M1219" s="106">
        <v>22244</v>
      </c>
      <c r="N1219" s="106" t="s">
        <v>184</v>
      </c>
      <c r="O1219" s="106">
        <v>14199.91</v>
      </c>
      <c r="P1219" s="107">
        <v>935</v>
      </c>
      <c r="Q1219" s="107">
        <v>13276915.85</v>
      </c>
      <c r="R1219" s="106">
        <v>0</v>
      </c>
      <c r="S1219" s="107">
        <v>0</v>
      </c>
      <c r="T1219" s="107">
        <v>0</v>
      </c>
      <c r="U1219" s="106" t="s">
        <v>797</v>
      </c>
      <c r="V1219" s="106" t="s">
        <v>7</v>
      </c>
      <c r="W1219" s="106" t="s">
        <v>67</v>
      </c>
      <c r="X1219" s="108">
        <v>1840</v>
      </c>
      <c r="Y1219" s="108">
        <v>26127834.399999999</v>
      </c>
      <c r="Z1219" s="108">
        <v>12850918.549999999</v>
      </c>
      <c r="AA1219" s="109"/>
      <c r="AB1219" s="109">
        <v>6120</v>
      </c>
      <c r="AC1219" s="109"/>
      <c r="AD1219" s="109"/>
      <c r="AE1219" s="110" t="s">
        <v>516</v>
      </c>
      <c r="AF1219" s="109"/>
      <c r="AG1219" s="138" t="s">
        <v>4730</v>
      </c>
      <c r="AH1219" s="138">
        <v>38287</v>
      </c>
      <c r="AI1219" s="138">
        <v>38325</v>
      </c>
      <c r="AJ1219" s="109">
        <v>5399116</v>
      </c>
      <c r="AK1219" s="109"/>
      <c r="AL1219" s="109"/>
      <c r="AM1219" s="109"/>
      <c r="AN1219" s="109"/>
      <c r="AO1219" s="109"/>
      <c r="AP1219" s="109"/>
      <c r="AQ1219" s="109"/>
      <c r="AR1219" s="109"/>
      <c r="AS1219" s="109"/>
      <c r="AT1219" s="109"/>
      <c r="AU1219" s="109"/>
      <c r="AV1219" s="109"/>
      <c r="AW1219" s="109"/>
      <c r="AX1219" s="109"/>
      <c r="AY1219" s="109"/>
    </row>
    <row r="1220" spans="1:51" x14ac:dyDescent="0.25">
      <c r="A1220" s="106">
        <v>1486</v>
      </c>
      <c r="B1220" s="106" t="s">
        <v>1894</v>
      </c>
      <c r="C1220" s="106" t="s">
        <v>184</v>
      </c>
      <c r="D1220" s="106"/>
      <c r="E1220" s="106" t="s">
        <v>540</v>
      </c>
      <c r="F1220" s="106"/>
      <c r="G1220" s="106"/>
      <c r="H1220" s="106" t="s">
        <v>466</v>
      </c>
      <c r="I1220" s="106" t="s">
        <v>3324</v>
      </c>
      <c r="J1220" s="106" t="s">
        <v>184</v>
      </c>
      <c r="K1220" s="106"/>
      <c r="L1220" s="106"/>
      <c r="M1220" s="106">
        <v>22244</v>
      </c>
      <c r="N1220" s="106" t="s">
        <v>184</v>
      </c>
      <c r="O1220" s="106">
        <v>1599.69</v>
      </c>
      <c r="P1220" s="107">
        <v>935</v>
      </c>
      <c r="Q1220" s="107">
        <v>1495710.15</v>
      </c>
      <c r="R1220" s="106">
        <v>0</v>
      </c>
      <c r="S1220" s="107">
        <v>0</v>
      </c>
      <c r="T1220" s="107">
        <v>0</v>
      </c>
      <c r="U1220" s="106" t="s">
        <v>797</v>
      </c>
      <c r="V1220" s="106" t="s">
        <v>7</v>
      </c>
      <c r="W1220" s="106" t="s">
        <v>67</v>
      </c>
      <c r="X1220" s="108">
        <v>1840</v>
      </c>
      <c r="Y1220" s="108">
        <v>2943429.6</v>
      </c>
      <c r="Z1220" s="108">
        <v>1447719.45</v>
      </c>
      <c r="AA1220" s="109"/>
      <c r="AB1220" s="109">
        <v>6120</v>
      </c>
      <c r="AC1220" s="109"/>
      <c r="AD1220" s="109"/>
      <c r="AE1220" s="110" t="s">
        <v>516</v>
      </c>
      <c r="AF1220" s="109"/>
      <c r="AG1220" s="138" t="s">
        <v>4730</v>
      </c>
      <c r="AH1220" s="138">
        <v>38287</v>
      </c>
      <c r="AI1220" s="138">
        <v>38325</v>
      </c>
      <c r="AJ1220" s="109">
        <v>5399116</v>
      </c>
      <c r="AK1220" s="109"/>
      <c r="AL1220" s="109"/>
      <c r="AM1220" s="109"/>
      <c r="AN1220" s="109"/>
      <c r="AO1220" s="109"/>
      <c r="AP1220" s="109"/>
      <c r="AQ1220" s="109"/>
      <c r="AR1220" s="109"/>
      <c r="AS1220" s="109"/>
      <c r="AT1220" s="109"/>
      <c r="AU1220" s="109"/>
      <c r="AV1220" s="109"/>
      <c r="AW1220" s="109"/>
      <c r="AX1220" s="109"/>
      <c r="AY1220" s="109"/>
    </row>
    <row r="1221" spans="1:51" x14ac:dyDescent="0.25">
      <c r="A1221" s="106">
        <v>1487</v>
      </c>
      <c r="B1221" s="106" t="s">
        <v>1895</v>
      </c>
      <c r="C1221" s="106" t="s">
        <v>184</v>
      </c>
      <c r="D1221" s="106"/>
      <c r="E1221" s="106" t="s">
        <v>540</v>
      </c>
      <c r="F1221" s="106"/>
      <c r="G1221" s="106"/>
      <c r="H1221" s="106" t="s">
        <v>466</v>
      </c>
      <c r="I1221" s="106" t="s">
        <v>3323</v>
      </c>
      <c r="J1221" s="106" t="s">
        <v>184</v>
      </c>
      <c r="K1221" s="106"/>
      <c r="L1221" s="106"/>
      <c r="M1221" s="106">
        <v>22244</v>
      </c>
      <c r="N1221" s="106" t="s">
        <v>184</v>
      </c>
      <c r="O1221" s="106">
        <v>1796.79</v>
      </c>
      <c r="P1221" s="107">
        <v>935</v>
      </c>
      <c r="Q1221" s="107">
        <v>1679998.65</v>
      </c>
      <c r="R1221" s="106">
        <v>0</v>
      </c>
      <c r="S1221" s="107">
        <v>0</v>
      </c>
      <c r="T1221" s="107">
        <v>0</v>
      </c>
      <c r="U1221" s="106" t="s">
        <v>797</v>
      </c>
      <c r="V1221" s="106" t="s">
        <v>7</v>
      </c>
      <c r="W1221" s="106" t="s">
        <v>67</v>
      </c>
      <c r="X1221" s="108">
        <v>1840</v>
      </c>
      <c r="Y1221" s="108">
        <v>3306093.6</v>
      </c>
      <c r="Z1221" s="108">
        <v>1626094.9500000002</v>
      </c>
      <c r="AA1221" s="109"/>
      <c r="AB1221" s="109">
        <v>6120</v>
      </c>
      <c r="AC1221" s="109"/>
      <c r="AD1221" s="109"/>
      <c r="AE1221" s="110" t="s">
        <v>516</v>
      </c>
      <c r="AF1221" s="109"/>
      <c r="AG1221" s="138" t="s">
        <v>4730</v>
      </c>
      <c r="AH1221" s="138">
        <v>38287</v>
      </c>
      <c r="AI1221" s="138">
        <v>38325</v>
      </c>
      <c r="AJ1221" s="109">
        <v>5399116</v>
      </c>
      <c r="AK1221" s="109"/>
      <c r="AL1221" s="109"/>
      <c r="AM1221" s="109"/>
      <c r="AN1221" s="109"/>
      <c r="AO1221" s="109"/>
      <c r="AP1221" s="109"/>
      <c r="AQ1221" s="109"/>
      <c r="AR1221" s="109"/>
      <c r="AS1221" s="109"/>
      <c r="AT1221" s="109"/>
      <c r="AU1221" s="109"/>
      <c r="AV1221" s="109"/>
      <c r="AW1221" s="109"/>
      <c r="AX1221" s="109"/>
      <c r="AY1221" s="109"/>
    </row>
    <row r="1222" spans="1:51" ht="25.5" x14ac:dyDescent="0.25">
      <c r="A1222" s="106">
        <v>1488</v>
      </c>
      <c r="B1222" s="106" t="s">
        <v>1896</v>
      </c>
      <c r="C1222" s="106" t="s">
        <v>235</v>
      </c>
      <c r="D1222" s="106"/>
      <c r="E1222" s="106" t="s">
        <v>540</v>
      </c>
      <c r="F1222" s="106"/>
      <c r="G1222" s="106"/>
      <c r="H1222" s="106" t="s">
        <v>466</v>
      </c>
      <c r="I1222" s="106" t="s">
        <v>3323</v>
      </c>
      <c r="J1222" s="106" t="s">
        <v>3876</v>
      </c>
      <c r="K1222" s="106"/>
      <c r="L1222" s="106"/>
      <c r="M1222" s="106">
        <v>22698</v>
      </c>
      <c r="N1222" s="106" t="s">
        <v>235</v>
      </c>
      <c r="O1222" s="106">
        <v>9803.0040000000008</v>
      </c>
      <c r="P1222" s="107">
        <v>1200</v>
      </c>
      <c r="Q1222" s="107">
        <v>11763604.800000001</v>
      </c>
      <c r="R1222" s="106">
        <v>0</v>
      </c>
      <c r="S1222" s="107">
        <v>0</v>
      </c>
      <c r="T1222" s="107">
        <v>0</v>
      </c>
      <c r="U1222" s="106" t="s">
        <v>743</v>
      </c>
      <c r="V1222" s="106" t="s">
        <v>7</v>
      </c>
      <c r="W1222" s="106" t="s">
        <v>63</v>
      </c>
      <c r="X1222" s="108"/>
      <c r="Y1222" s="108">
        <v>0</v>
      </c>
      <c r="Z1222" s="108">
        <v>-11763604.800000001</v>
      </c>
      <c r="AA1222" s="109" t="s">
        <v>4503</v>
      </c>
      <c r="AB1222" s="109">
        <v>6032</v>
      </c>
      <c r="AC1222" s="109" t="s">
        <v>4722</v>
      </c>
      <c r="AD1222" s="109"/>
      <c r="AE1222" s="110" t="s">
        <v>4436</v>
      </c>
      <c r="AF1222" s="109"/>
      <c r="AG1222" s="138">
        <v>32730</v>
      </c>
      <c r="AH1222" s="138">
        <v>38775</v>
      </c>
      <c r="AI1222" s="138">
        <v>38848</v>
      </c>
      <c r="AJ1222" s="109">
        <v>5471764</v>
      </c>
      <c r="AK1222" s="109"/>
      <c r="AL1222" s="109"/>
      <c r="AM1222" s="109"/>
      <c r="AN1222" s="109"/>
      <c r="AO1222" s="109"/>
      <c r="AP1222" s="109"/>
      <c r="AQ1222" s="109"/>
      <c r="AR1222" s="109"/>
      <c r="AS1222" s="109"/>
      <c r="AT1222" s="109"/>
      <c r="AU1222" s="109"/>
      <c r="AV1222" s="109"/>
      <c r="AW1222" s="109"/>
      <c r="AX1222" s="109"/>
      <c r="AY1222" s="109"/>
    </row>
    <row r="1223" spans="1:51" x14ac:dyDescent="0.25">
      <c r="A1223" s="106">
        <v>1489</v>
      </c>
      <c r="B1223" s="106" t="s">
        <v>1897</v>
      </c>
      <c r="C1223" s="106" t="s">
        <v>12</v>
      </c>
      <c r="D1223" s="106"/>
      <c r="E1223" s="106" t="s">
        <v>540</v>
      </c>
      <c r="F1223" s="106"/>
      <c r="G1223" s="106"/>
      <c r="H1223" s="106" t="s">
        <v>469</v>
      </c>
      <c r="I1223" s="106" t="s">
        <v>3324</v>
      </c>
      <c r="J1223" s="106" t="s">
        <v>3645</v>
      </c>
      <c r="K1223" s="106">
        <v>5801</v>
      </c>
      <c r="L1223" s="106"/>
      <c r="M1223" s="106">
        <v>22000</v>
      </c>
      <c r="N1223" s="106" t="s">
        <v>3877</v>
      </c>
      <c r="O1223" s="106">
        <v>311.22300000000001</v>
      </c>
      <c r="P1223" s="107">
        <v>1800</v>
      </c>
      <c r="Q1223" s="107">
        <v>560201.4</v>
      </c>
      <c r="R1223" s="106">
        <v>0</v>
      </c>
      <c r="S1223" s="107">
        <v>0</v>
      </c>
      <c r="T1223" s="107">
        <v>0</v>
      </c>
      <c r="U1223" s="106" t="s">
        <v>739</v>
      </c>
      <c r="V1223" s="106" t="s">
        <v>7</v>
      </c>
      <c r="W1223" s="106" t="s">
        <v>61</v>
      </c>
      <c r="X1223" s="108">
        <v>2269</v>
      </c>
      <c r="Y1223" s="108">
        <v>706164.98700000008</v>
      </c>
      <c r="Z1223" s="108">
        <v>145963.58700000006</v>
      </c>
      <c r="AA1223" s="109"/>
      <c r="AB1223" s="109">
        <v>5231</v>
      </c>
      <c r="AC1223" s="109"/>
      <c r="AD1223" s="109"/>
      <c r="AE1223" s="110" t="s">
        <v>507</v>
      </c>
      <c r="AF1223" s="109"/>
      <c r="AG1223" s="138">
        <v>38688</v>
      </c>
      <c r="AH1223" s="138">
        <v>38742</v>
      </c>
      <c r="AI1223" s="138">
        <v>38880</v>
      </c>
      <c r="AJ1223" s="109">
        <v>5475378</v>
      </c>
      <c r="AK1223" s="109"/>
      <c r="AL1223" s="109"/>
      <c r="AM1223" s="109"/>
      <c r="AN1223" s="109"/>
      <c r="AO1223" s="109"/>
      <c r="AP1223" s="109"/>
      <c r="AQ1223" s="109"/>
      <c r="AR1223" s="109"/>
      <c r="AS1223" s="109"/>
      <c r="AT1223" s="109"/>
      <c r="AU1223" s="109"/>
      <c r="AV1223" s="109"/>
      <c r="AW1223" s="109"/>
      <c r="AX1223" s="109"/>
      <c r="AY1223" s="109"/>
    </row>
    <row r="1224" spans="1:51" x14ac:dyDescent="0.25">
      <c r="A1224" s="106">
        <v>1490</v>
      </c>
      <c r="B1224" s="106" t="s">
        <v>1898</v>
      </c>
      <c r="C1224" s="106" t="s">
        <v>12</v>
      </c>
      <c r="D1224" s="106"/>
      <c r="E1224" s="106" t="s">
        <v>540</v>
      </c>
      <c r="F1224" s="106"/>
      <c r="G1224" s="106"/>
      <c r="H1224" s="106" t="s">
        <v>469</v>
      </c>
      <c r="I1224" s="106" t="s">
        <v>3324</v>
      </c>
      <c r="J1224" s="106" t="s">
        <v>3527</v>
      </c>
      <c r="K1224" s="106">
        <v>13992</v>
      </c>
      <c r="L1224" s="106"/>
      <c r="M1224" s="106">
        <v>22000</v>
      </c>
      <c r="N1224" s="106" t="s">
        <v>3877</v>
      </c>
      <c r="O1224" s="106">
        <v>374.834</v>
      </c>
      <c r="P1224" s="107">
        <v>1800</v>
      </c>
      <c r="Q1224" s="107">
        <v>674701.2</v>
      </c>
      <c r="R1224" s="106">
        <v>0</v>
      </c>
      <c r="S1224" s="107">
        <v>0</v>
      </c>
      <c r="T1224" s="107">
        <v>0</v>
      </c>
      <c r="U1224" s="106" t="s">
        <v>739</v>
      </c>
      <c r="V1224" s="106" t="s">
        <v>7</v>
      </c>
      <c r="W1224" s="106" t="s">
        <v>61</v>
      </c>
      <c r="X1224" s="108">
        <v>2269</v>
      </c>
      <c r="Y1224" s="108">
        <v>850498.34600000002</v>
      </c>
      <c r="Z1224" s="108">
        <v>175797.14600000007</v>
      </c>
      <c r="AA1224" s="109"/>
      <c r="AB1224" s="109">
        <v>5231</v>
      </c>
      <c r="AC1224" s="109"/>
      <c r="AD1224" s="109"/>
      <c r="AE1224" s="110" t="s">
        <v>507</v>
      </c>
      <c r="AF1224" s="109"/>
      <c r="AG1224" s="138">
        <v>38688</v>
      </c>
      <c r="AH1224" s="138">
        <v>38742</v>
      </c>
      <c r="AI1224" s="138">
        <v>38880</v>
      </c>
      <c r="AJ1224" s="109">
        <v>5475378</v>
      </c>
      <c r="AK1224" s="109"/>
      <c r="AL1224" s="109"/>
      <c r="AM1224" s="109"/>
      <c r="AN1224" s="109"/>
      <c r="AO1224" s="109"/>
      <c r="AP1224" s="109"/>
      <c r="AQ1224" s="109"/>
      <c r="AR1224" s="109"/>
      <c r="AS1224" s="109"/>
      <c r="AT1224" s="109"/>
      <c r="AU1224" s="109"/>
      <c r="AV1224" s="109"/>
      <c r="AW1224" s="109"/>
      <c r="AX1224" s="109"/>
      <c r="AY1224" s="109"/>
    </row>
    <row r="1225" spans="1:51" x14ac:dyDescent="0.25">
      <c r="A1225" s="106">
        <v>1491</v>
      </c>
      <c r="B1225" s="106" t="s">
        <v>1899</v>
      </c>
      <c r="C1225" s="106" t="s">
        <v>12</v>
      </c>
      <c r="D1225" s="106"/>
      <c r="E1225" s="106" t="s">
        <v>540</v>
      </c>
      <c r="F1225" s="106"/>
      <c r="G1225" s="106"/>
      <c r="H1225" s="106" t="s">
        <v>469</v>
      </c>
      <c r="I1225" s="106" t="s">
        <v>3324</v>
      </c>
      <c r="J1225" s="106" t="s">
        <v>3645</v>
      </c>
      <c r="K1225" s="106">
        <v>5802</v>
      </c>
      <c r="L1225" s="106"/>
      <c r="M1225" s="106">
        <v>22000</v>
      </c>
      <c r="N1225" s="106" t="s">
        <v>3877</v>
      </c>
      <c r="O1225" s="106">
        <v>330.33499999999998</v>
      </c>
      <c r="P1225" s="107">
        <v>1800</v>
      </c>
      <c r="Q1225" s="107">
        <v>594603</v>
      </c>
      <c r="R1225" s="106">
        <v>0</v>
      </c>
      <c r="S1225" s="107">
        <v>0</v>
      </c>
      <c r="T1225" s="107">
        <v>0</v>
      </c>
      <c r="U1225" s="106" t="s">
        <v>739</v>
      </c>
      <c r="V1225" s="106" t="s">
        <v>7</v>
      </c>
      <c r="W1225" s="106" t="s">
        <v>61</v>
      </c>
      <c r="X1225" s="108">
        <v>2269</v>
      </c>
      <c r="Y1225" s="108">
        <v>749530.11499999999</v>
      </c>
      <c r="Z1225" s="108">
        <v>154927.11499999999</v>
      </c>
      <c r="AA1225" s="109"/>
      <c r="AB1225" s="109">
        <v>5231</v>
      </c>
      <c r="AC1225" s="109"/>
      <c r="AD1225" s="109"/>
      <c r="AE1225" s="110" t="s">
        <v>507</v>
      </c>
      <c r="AF1225" s="109"/>
      <c r="AG1225" s="138">
        <v>38688</v>
      </c>
      <c r="AH1225" s="138">
        <v>38742</v>
      </c>
      <c r="AI1225" s="138">
        <v>38880</v>
      </c>
      <c r="AJ1225" s="109">
        <v>5475378</v>
      </c>
      <c r="AK1225" s="109"/>
      <c r="AL1225" s="109"/>
      <c r="AM1225" s="109"/>
      <c r="AN1225" s="109"/>
      <c r="AO1225" s="109"/>
      <c r="AP1225" s="109"/>
      <c r="AQ1225" s="109"/>
      <c r="AR1225" s="109"/>
      <c r="AS1225" s="109"/>
      <c r="AT1225" s="109"/>
      <c r="AU1225" s="109"/>
      <c r="AV1225" s="109"/>
      <c r="AW1225" s="109"/>
      <c r="AX1225" s="109"/>
      <c r="AY1225" s="109"/>
    </row>
    <row r="1226" spans="1:51" x14ac:dyDescent="0.25">
      <c r="A1226" s="106">
        <v>1492</v>
      </c>
      <c r="B1226" s="106" t="s">
        <v>1900</v>
      </c>
      <c r="C1226" s="106" t="s">
        <v>12</v>
      </c>
      <c r="D1226" s="106"/>
      <c r="E1226" s="106" t="s">
        <v>540</v>
      </c>
      <c r="F1226" s="106"/>
      <c r="G1226" s="106"/>
      <c r="H1226" s="106" t="s">
        <v>469</v>
      </c>
      <c r="I1226" s="106" t="s">
        <v>3324</v>
      </c>
      <c r="J1226" s="106" t="s">
        <v>3527</v>
      </c>
      <c r="K1226" s="106">
        <v>13987</v>
      </c>
      <c r="L1226" s="106"/>
      <c r="M1226" s="106">
        <v>22000</v>
      </c>
      <c r="N1226" s="106" t="s">
        <v>3877</v>
      </c>
      <c r="O1226" s="106">
        <v>844.29300000000001</v>
      </c>
      <c r="P1226" s="107">
        <v>1800</v>
      </c>
      <c r="Q1226" s="107">
        <v>1519727.4</v>
      </c>
      <c r="R1226" s="106">
        <v>0</v>
      </c>
      <c r="S1226" s="107">
        <v>0</v>
      </c>
      <c r="T1226" s="107">
        <v>0</v>
      </c>
      <c r="U1226" s="106" t="s">
        <v>739</v>
      </c>
      <c r="V1226" s="106" t="s">
        <v>7</v>
      </c>
      <c r="W1226" s="106" t="s">
        <v>61</v>
      </c>
      <c r="X1226" s="108">
        <v>2269</v>
      </c>
      <c r="Y1226" s="108">
        <v>1915700.817</v>
      </c>
      <c r="Z1226" s="108">
        <v>395973.41700000013</v>
      </c>
      <c r="AA1226" s="109"/>
      <c r="AB1226" s="109">
        <v>5231</v>
      </c>
      <c r="AC1226" s="109"/>
      <c r="AD1226" s="109"/>
      <c r="AE1226" s="110" t="s">
        <v>507</v>
      </c>
      <c r="AF1226" s="109"/>
      <c r="AG1226" s="138">
        <v>38688</v>
      </c>
      <c r="AH1226" s="138">
        <v>38742</v>
      </c>
      <c r="AI1226" s="138">
        <v>38880</v>
      </c>
      <c r="AJ1226" s="109">
        <v>5475378</v>
      </c>
      <c r="AK1226" s="109"/>
      <c r="AL1226" s="109"/>
      <c r="AM1226" s="109"/>
      <c r="AN1226" s="109"/>
      <c r="AO1226" s="109"/>
      <c r="AP1226" s="109"/>
      <c r="AQ1226" s="109"/>
      <c r="AR1226" s="109"/>
      <c r="AS1226" s="109"/>
      <c r="AT1226" s="109"/>
      <c r="AU1226" s="109"/>
      <c r="AV1226" s="109"/>
      <c r="AW1226" s="109"/>
      <c r="AX1226" s="109"/>
      <c r="AY1226" s="109"/>
    </row>
    <row r="1227" spans="1:51" x14ac:dyDescent="0.25">
      <c r="A1227" s="106">
        <v>1494</v>
      </c>
      <c r="B1227" s="106" t="s">
        <v>1901</v>
      </c>
      <c r="C1227" s="106" t="s">
        <v>12</v>
      </c>
      <c r="D1227" s="106"/>
      <c r="E1227" s="106" t="s">
        <v>540</v>
      </c>
      <c r="F1227" s="106"/>
      <c r="G1227" s="106"/>
      <c r="H1227" s="106" t="s">
        <v>469</v>
      </c>
      <c r="I1227" s="106" t="s">
        <v>3324</v>
      </c>
      <c r="J1227" s="106" t="s">
        <v>3878</v>
      </c>
      <c r="K1227" s="106">
        <v>5921</v>
      </c>
      <c r="L1227" s="106"/>
      <c r="M1227" s="106">
        <v>22000</v>
      </c>
      <c r="N1227" s="106" t="s">
        <v>3877</v>
      </c>
      <c r="O1227" s="106">
        <v>2388.9520000000002</v>
      </c>
      <c r="P1227" s="107">
        <v>2282.27</v>
      </c>
      <c r="Q1227" s="107">
        <v>5452239.7699999996</v>
      </c>
      <c r="R1227" s="106">
        <v>0</v>
      </c>
      <c r="S1227" s="107">
        <v>0</v>
      </c>
      <c r="T1227" s="107">
        <v>0</v>
      </c>
      <c r="U1227" s="106" t="s">
        <v>741</v>
      </c>
      <c r="V1227" s="106" t="s">
        <v>7</v>
      </c>
      <c r="W1227" s="106" t="s">
        <v>62</v>
      </c>
      <c r="X1227" s="108">
        <v>2269</v>
      </c>
      <c r="Y1227" s="108">
        <v>5420532.0880000005</v>
      </c>
      <c r="Z1227" s="108">
        <v>-31707.681999999098</v>
      </c>
      <c r="AA1227" s="109"/>
      <c r="AB1227" s="109">
        <v>5231</v>
      </c>
      <c r="AC1227" s="109"/>
      <c r="AD1227" s="109"/>
      <c r="AE1227" s="110" t="s">
        <v>473</v>
      </c>
      <c r="AF1227" s="109"/>
      <c r="AG1227" s="138">
        <v>38688</v>
      </c>
      <c r="AH1227" s="138">
        <v>38742</v>
      </c>
      <c r="AI1227" s="138">
        <v>38880</v>
      </c>
      <c r="AJ1227" s="109">
        <v>5475378</v>
      </c>
      <c r="AK1227" s="109"/>
      <c r="AL1227" s="109"/>
      <c r="AM1227" s="109"/>
      <c r="AN1227" s="109"/>
      <c r="AO1227" s="109"/>
      <c r="AP1227" s="109"/>
      <c r="AQ1227" s="109"/>
      <c r="AR1227" s="109"/>
      <c r="AS1227" s="109"/>
      <c r="AT1227" s="109"/>
      <c r="AU1227" s="109"/>
      <c r="AV1227" s="109"/>
      <c r="AW1227" s="109"/>
      <c r="AX1227" s="109"/>
      <c r="AY1227" s="109"/>
    </row>
    <row r="1228" spans="1:51" x14ac:dyDescent="0.25">
      <c r="A1228" s="106">
        <v>1496</v>
      </c>
      <c r="B1228" s="106" t="s">
        <v>1902</v>
      </c>
      <c r="C1228" s="106" t="s">
        <v>12</v>
      </c>
      <c r="D1228" s="106"/>
      <c r="E1228" s="106" t="s">
        <v>540</v>
      </c>
      <c r="F1228" s="106"/>
      <c r="G1228" s="106"/>
      <c r="H1228" s="106" t="s">
        <v>469</v>
      </c>
      <c r="I1228" s="106"/>
      <c r="J1228" s="106"/>
      <c r="K1228" s="106"/>
      <c r="L1228" s="106"/>
      <c r="M1228" s="106">
        <v>22000</v>
      </c>
      <c r="N1228" s="106" t="s">
        <v>3877</v>
      </c>
      <c r="O1228" s="106">
        <v>9163.0349999999999</v>
      </c>
      <c r="P1228" s="107">
        <v>1800</v>
      </c>
      <c r="Q1228" s="107">
        <v>16493463</v>
      </c>
      <c r="R1228" s="106">
        <v>0</v>
      </c>
      <c r="S1228" s="107">
        <v>0</v>
      </c>
      <c r="T1228" s="107">
        <v>0</v>
      </c>
      <c r="U1228" s="106" t="s">
        <v>743</v>
      </c>
      <c r="V1228" s="106" t="s">
        <v>7</v>
      </c>
      <c r="W1228" s="106" t="s">
        <v>63</v>
      </c>
      <c r="X1228" s="108"/>
      <c r="Y1228" s="108">
        <v>0</v>
      </c>
      <c r="Z1228" s="108"/>
      <c r="AA1228" s="109" t="s">
        <v>4435</v>
      </c>
      <c r="AB1228" s="109">
        <v>5231</v>
      </c>
      <c r="AC1228" s="109"/>
      <c r="AD1228" s="109"/>
      <c r="AE1228" s="110" t="s">
        <v>4436</v>
      </c>
      <c r="AF1228" s="109"/>
      <c r="AG1228" s="138">
        <v>38688</v>
      </c>
      <c r="AH1228" s="138">
        <v>38742</v>
      </c>
      <c r="AI1228" s="138">
        <v>38880</v>
      </c>
      <c r="AJ1228" s="109">
        <v>5475378</v>
      </c>
      <c r="AK1228" s="109"/>
      <c r="AL1228" s="109"/>
      <c r="AM1228" s="109"/>
      <c r="AN1228" s="109"/>
      <c r="AO1228" s="109"/>
      <c r="AP1228" s="109"/>
      <c r="AQ1228" s="109"/>
      <c r="AR1228" s="109"/>
      <c r="AS1228" s="109"/>
      <c r="AT1228" s="109"/>
      <c r="AU1228" s="109"/>
      <c r="AV1228" s="109"/>
      <c r="AW1228" s="109"/>
      <c r="AX1228" s="109"/>
      <c r="AY1228" s="109"/>
    </row>
    <row r="1229" spans="1:51" x14ac:dyDescent="0.25">
      <c r="A1229" s="106">
        <v>1497</v>
      </c>
      <c r="B1229" s="106" t="s">
        <v>1903</v>
      </c>
      <c r="C1229" s="106" t="s">
        <v>313</v>
      </c>
      <c r="D1229" s="106"/>
      <c r="E1229" s="106" t="s">
        <v>540</v>
      </c>
      <c r="F1229" s="106"/>
      <c r="G1229" s="106"/>
      <c r="H1229" s="106" t="s">
        <v>469</v>
      </c>
      <c r="I1229" s="106"/>
      <c r="J1229" s="106"/>
      <c r="K1229" s="106"/>
      <c r="L1229" s="106"/>
      <c r="M1229" s="106">
        <v>22000</v>
      </c>
      <c r="N1229" s="106" t="s">
        <v>3879</v>
      </c>
      <c r="O1229" s="106">
        <v>338.73</v>
      </c>
      <c r="P1229" s="107">
        <v>748</v>
      </c>
      <c r="Q1229" s="107">
        <v>253370.04</v>
      </c>
      <c r="R1229" s="106">
        <v>0</v>
      </c>
      <c r="S1229" s="107">
        <v>0</v>
      </c>
      <c r="T1229" s="107">
        <v>0</v>
      </c>
      <c r="U1229" s="106" t="s">
        <v>743</v>
      </c>
      <c r="V1229" s="106" t="s">
        <v>7</v>
      </c>
      <c r="W1229" s="106" t="s">
        <v>63</v>
      </c>
      <c r="X1229" s="108"/>
      <c r="Y1229" s="108">
        <v>0</v>
      </c>
      <c r="Z1229" s="108"/>
      <c r="AA1229" s="109" t="s">
        <v>4625</v>
      </c>
      <c r="AB1229" s="109">
        <v>5014</v>
      </c>
      <c r="AC1229" s="109"/>
      <c r="AD1229" s="109"/>
      <c r="AE1229" s="110" t="s">
        <v>4436</v>
      </c>
      <c r="AF1229" s="109"/>
      <c r="AG1229" s="138" t="s">
        <v>4731</v>
      </c>
      <c r="AH1229" s="138">
        <v>38709</v>
      </c>
      <c r="AI1229" s="138">
        <v>38841</v>
      </c>
      <c r="AJ1229" s="109">
        <v>5470168</v>
      </c>
      <c r="AK1229" s="109"/>
      <c r="AL1229" s="109"/>
      <c r="AM1229" s="109"/>
      <c r="AN1229" s="109"/>
      <c r="AO1229" s="109"/>
      <c r="AP1229" s="109"/>
      <c r="AQ1229" s="109"/>
      <c r="AR1229" s="109"/>
      <c r="AS1229" s="109"/>
      <c r="AT1229" s="109"/>
      <c r="AU1229" s="109"/>
      <c r="AV1229" s="109"/>
      <c r="AW1229" s="109"/>
      <c r="AX1229" s="109"/>
      <c r="AY1229" s="109"/>
    </row>
    <row r="1230" spans="1:51" x14ac:dyDescent="0.25">
      <c r="A1230" s="106">
        <v>1498</v>
      </c>
      <c r="B1230" s="106" t="s">
        <v>1904</v>
      </c>
      <c r="C1230" s="106" t="s">
        <v>314</v>
      </c>
      <c r="D1230" s="106"/>
      <c r="E1230" s="106" t="s">
        <v>540</v>
      </c>
      <c r="F1230" s="106"/>
      <c r="G1230" s="106"/>
      <c r="H1230" s="106" t="s">
        <v>509</v>
      </c>
      <c r="I1230" s="106" t="s">
        <v>3323</v>
      </c>
      <c r="J1230" s="106" t="s">
        <v>3880</v>
      </c>
      <c r="K1230" s="106">
        <v>4941</v>
      </c>
      <c r="L1230" s="106"/>
      <c r="M1230" s="106">
        <v>22000</v>
      </c>
      <c r="N1230" s="106" t="s">
        <v>3881</v>
      </c>
      <c r="O1230" s="106">
        <v>1608.741</v>
      </c>
      <c r="P1230" s="107">
        <v>1331</v>
      </c>
      <c r="Q1230" s="107">
        <v>2141234.27</v>
      </c>
      <c r="R1230" s="106">
        <v>0</v>
      </c>
      <c r="S1230" s="107">
        <v>0</v>
      </c>
      <c r="T1230" s="107">
        <v>0</v>
      </c>
      <c r="U1230" s="106" t="s">
        <v>739</v>
      </c>
      <c r="V1230" s="106" t="s">
        <v>7</v>
      </c>
      <c r="W1230" s="106" t="s">
        <v>61</v>
      </c>
      <c r="X1230" s="108">
        <v>1989</v>
      </c>
      <c r="Y1230" s="108">
        <v>3199785.8489999999</v>
      </c>
      <c r="Z1230" s="108">
        <v>1058551.5779999997</v>
      </c>
      <c r="AA1230" s="109"/>
      <c r="AB1230" s="109">
        <v>6185</v>
      </c>
      <c r="AC1230" s="109"/>
      <c r="AD1230" s="109"/>
      <c r="AE1230" s="110" t="s">
        <v>507</v>
      </c>
      <c r="AF1230" s="109"/>
      <c r="AG1230" s="138">
        <v>38548</v>
      </c>
      <c r="AH1230" s="138">
        <v>38582</v>
      </c>
      <c r="AI1230" s="138">
        <v>38757</v>
      </c>
      <c r="AJ1230" s="109">
        <v>5459333</v>
      </c>
      <c r="AK1230" s="109"/>
      <c r="AL1230" s="109"/>
      <c r="AM1230" s="109"/>
      <c r="AN1230" s="109"/>
      <c r="AO1230" s="109"/>
      <c r="AP1230" s="109"/>
      <c r="AQ1230" s="109"/>
      <c r="AR1230" s="109"/>
      <c r="AS1230" s="109"/>
      <c r="AT1230" s="109"/>
      <c r="AU1230" s="109"/>
      <c r="AV1230" s="109"/>
      <c r="AW1230" s="109"/>
      <c r="AX1230" s="109"/>
      <c r="AY1230" s="109"/>
    </row>
    <row r="1231" spans="1:51" ht="25.5" x14ac:dyDescent="0.25">
      <c r="A1231" s="106">
        <v>1499</v>
      </c>
      <c r="B1231" s="106" t="s">
        <v>1905</v>
      </c>
      <c r="C1231" s="106" t="s">
        <v>314</v>
      </c>
      <c r="D1231" s="106"/>
      <c r="E1231" s="106" t="s">
        <v>540</v>
      </c>
      <c r="F1231" s="106"/>
      <c r="G1231" s="106"/>
      <c r="H1231" s="106" t="s">
        <v>509</v>
      </c>
      <c r="I1231" s="106" t="s">
        <v>3323</v>
      </c>
      <c r="J1231" s="106" t="s">
        <v>3882</v>
      </c>
      <c r="K1231" s="106"/>
      <c r="L1231" s="106"/>
      <c r="M1231" s="106">
        <v>22000</v>
      </c>
      <c r="N1231" s="106" t="s">
        <v>3881</v>
      </c>
      <c r="O1231" s="106">
        <v>1192.328</v>
      </c>
      <c r="P1231" s="107">
        <v>1331</v>
      </c>
      <c r="Q1231" s="107">
        <v>1586988.57</v>
      </c>
      <c r="R1231" s="106">
        <v>0</v>
      </c>
      <c r="S1231" s="107">
        <v>0</v>
      </c>
      <c r="T1231" s="107">
        <v>0</v>
      </c>
      <c r="U1231" s="106" t="s">
        <v>749</v>
      </c>
      <c r="V1231" s="106" t="s">
        <v>7</v>
      </c>
      <c r="W1231" s="106" t="s">
        <v>64</v>
      </c>
      <c r="X1231" s="108"/>
      <c r="Y1231" s="108">
        <v>0</v>
      </c>
      <c r="Z1231" s="108">
        <v>-1586988.568</v>
      </c>
      <c r="AA1231" s="109" t="s">
        <v>4503</v>
      </c>
      <c r="AB1231" s="109">
        <v>6185</v>
      </c>
      <c r="AC1231" s="109" t="s">
        <v>4722</v>
      </c>
      <c r="AD1231" s="109"/>
      <c r="AE1231" s="110" t="s">
        <v>510</v>
      </c>
      <c r="AF1231" s="109"/>
      <c r="AG1231" s="138">
        <v>38548</v>
      </c>
      <c r="AH1231" s="138">
        <v>38582</v>
      </c>
      <c r="AI1231" s="138">
        <v>38757</v>
      </c>
      <c r="AJ1231" s="109">
        <v>5459333</v>
      </c>
      <c r="AK1231" s="109"/>
      <c r="AL1231" s="109"/>
      <c r="AM1231" s="109"/>
      <c r="AN1231" s="109"/>
      <c r="AO1231" s="109"/>
      <c r="AP1231" s="109"/>
      <c r="AQ1231" s="109"/>
      <c r="AR1231" s="109"/>
      <c r="AS1231" s="109"/>
      <c r="AT1231" s="109"/>
      <c r="AU1231" s="109"/>
      <c r="AV1231" s="109"/>
      <c r="AW1231" s="109"/>
      <c r="AX1231" s="109"/>
      <c r="AY1231" s="109"/>
    </row>
    <row r="1232" spans="1:51" x14ac:dyDescent="0.25">
      <c r="A1232" s="106">
        <v>1501</v>
      </c>
      <c r="B1232" s="106" t="s">
        <v>1906</v>
      </c>
      <c r="C1232" s="106" t="s">
        <v>314</v>
      </c>
      <c r="D1232" s="106"/>
      <c r="E1232" s="106" t="s">
        <v>540</v>
      </c>
      <c r="F1232" s="106"/>
      <c r="G1232" s="106"/>
      <c r="H1232" s="106" t="s">
        <v>509</v>
      </c>
      <c r="I1232" s="106" t="s">
        <v>3323</v>
      </c>
      <c r="J1232" s="106" t="s">
        <v>3880</v>
      </c>
      <c r="K1232" s="106"/>
      <c r="L1232" s="106"/>
      <c r="M1232" s="106">
        <v>22000</v>
      </c>
      <c r="N1232" s="106" t="s">
        <v>3881</v>
      </c>
      <c r="O1232" s="106">
        <v>1567.94</v>
      </c>
      <c r="P1232" s="107">
        <v>1331</v>
      </c>
      <c r="Q1232" s="107">
        <v>2086928.14</v>
      </c>
      <c r="R1232" s="106">
        <v>0</v>
      </c>
      <c r="S1232" s="107">
        <v>0</v>
      </c>
      <c r="T1232" s="107">
        <v>0</v>
      </c>
      <c r="U1232" s="106" t="s">
        <v>797</v>
      </c>
      <c r="V1232" s="106" t="s">
        <v>7</v>
      </c>
      <c r="W1232" s="106" t="s">
        <v>67</v>
      </c>
      <c r="X1232" s="108">
        <v>1989</v>
      </c>
      <c r="Y1232" s="108">
        <v>3118632.66</v>
      </c>
      <c r="Z1232" s="108">
        <v>1031704.52</v>
      </c>
      <c r="AA1232" s="109"/>
      <c r="AB1232" s="109">
        <v>6185</v>
      </c>
      <c r="AC1232" s="109"/>
      <c r="AD1232" s="109"/>
      <c r="AE1232" s="110" t="s">
        <v>516</v>
      </c>
      <c r="AF1232" s="109"/>
      <c r="AG1232" s="138">
        <v>38548</v>
      </c>
      <c r="AH1232" s="138">
        <v>38582</v>
      </c>
      <c r="AI1232" s="138">
        <v>38757</v>
      </c>
      <c r="AJ1232" s="109">
        <v>5459333</v>
      </c>
      <c r="AK1232" s="109"/>
      <c r="AL1232" s="109"/>
      <c r="AM1232" s="109"/>
      <c r="AN1232" s="109"/>
      <c r="AO1232" s="109"/>
      <c r="AP1232" s="109"/>
      <c r="AQ1232" s="109"/>
      <c r="AR1232" s="109"/>
      <c r="AS1232" s="109"/>
      <c r="AT1232" s="109"/>
      <c r="AU1232" s="109"/>
      <c r="AV1232" s="109"/>
      <c r="AW1232" s="109"/>
      <c r="AX1232" s="109"/>
      <c r="AY1232" s="109"/>
    </row>
    <row r="1233" spans="1:51" x14ac:dyDescent="0.25">
      <c r="A1233" s="106">
        <v>1502</v>
      </c>
      <c r="B1233" s="106" t="s">
        <v>806</v>
      </c>
      <c r="C1233" s="106" t="s">
        <v>314</v>
      </c>
      <c r="D1233" s="106"/>
      <c r="E1233" s="106" t="s">
        <v>540</v>
      </c>
      <c r="F1233" s="106"/>
      <c r="G1233" s="106"/>
      <c r="H1233" s="106" t="s">
        <v>509</v>
      </c>
      <c r="I1233" s="106"/>
      <c r="J1233" s="106"/>
      <c r="K1233" s="106"/>
      <c r="L1233" s="106"/>
      <c r="M1233" s="106">
        <v>22000</v>
      </c>
      <c r="N1233" s="106" t="s">
        <v>3881</v>
      </c>
      <c r="O1233" s="106">
        <v>10114.641</v>
      </c>
      <c r="P1233" s="107">
        <v>1331</v>
      </c>
      <c r="Q1233" s="107">
        <v>13462587.17</v>
      </c>
      <c r="R1233" s="106">
        <v>0</v>
      </c>
      <c r="S1233" s="107">
        <v>0</v>
      </c>
      <c r="T1233" s="107">
        <v>0</v>
      </c>
      <c r="U1233" s="106" t="s">
        <v>743</v>
      </c>
      <c r="V1233" s="106" t="s">
        <v>7</v>
      </c>
      <c r="W1233" s="106" t="s">
        <v>63</v>
      </c>
      <c r="X1233" s="108"/>
      <c r="Y1233" s="108">
        <v>0</v>
      </c>
      <c r="Z1233" s="108"/>
      <c r="AA1233" s="109" t="s">
        <v>4435</v>
      </c>
      <c r="AB1233" s="109">
        <v>6185</v>
      </c>
      <c r="AC1233" s="109"/>
      <c r="AD1233" s="109"/>
      <c r="AE1233" s="110" t="s">
        <v>4436</v>
      </c>
      <c r="AF1233" s="109"/>
      <c r="AG1233" s="138">
        <v>38548</v>
      </c>
      <c r="AH1233" s="138">
        <v>38582</v>
      </c>
      <c r="AI1233" s="138">
        <v>38757</v>
      </c>
      <c r="AJ1233" s="109">
        <v>5459333</v>
      </c>
      <c r="AK1233" s="109"/>
      <c r="AL1233" s="109"/>
      <c r="AM1233" s="109"/>
      <c r="AN1233" s="109"/>
      <c r="AO1233" s="109"/>
      <c r="AP1233" s="109"/>
      <c r="AQ1233" s="109"/>
      <c r="AR1233" s="109"/>
      <c r="AS1233" s="109"/>
      <c r="AT1233" s="109"/>
      <c r="AU1233" s="109"/>
      <c r="AV1233" s="109"/>
      <c r="AW1233" s="109"/>
      <c r="AX1233" s="109"/>
      <c r="AY1233" s="109"/>
    </row>
    <row r="1234" spans="1:51" x14ac:dyDescent="0.25">
      <c r="A1234" s="106">
        <v>1503</v>
      </c>
      <c r="B1234" s="106" t="s">
        <v>1907</v>
      </c>
      <c r="C1234" s="106" t="s">
        <v>27</v>
      </c>
      <c r="D1234" s="106"/>
      <c r="E1234" s="106" t="s">
        <v>540</v>
      </c>
      <c r="F1234" s="106"/>
      <c r="G1234" s="106"/>
      <c r="H1234" s="106" t="s">
        <v>466</v>
      </c>
      <c r="I1234" s="106" t="s">
        <v>3325</v>
      </c>
      <c r="J1234" s="106" t="s">
        <v>3883</v>
      </c>
      <c r="K1234" s="106">
        <v>10106</v>
      </c>
      <c r="L1234" s="106"/>
      <c r="M1234" s="106">
        <v>22000</v>
      </c>
      <c r="N1234" s="106" t="s">
        <v>27</v>
      </c>
      <c r="O1234" s="106">
        <v>617.82399999999996</v>
      </c>
      <c r="P1234" s="107">
        <v>907.5</v>
      </c>
      <c r="Q1234" s="107">
        <v>560675.28</v>
      </c>
      <c r="R1234" s="106">
        <v>0</v>
      </c>
      <c r="S1234" s="107">
        <v>0</v>
      </c>
      <c r="T1234" s="107">
        <v>0</v>
      </c>
      <c r="U1234" s="106" t="s">
        <v>739</v>
      </c>
      <c r="V1234" s="106" t="s">
        <v>7</v>
      </c>
      <c r="W1234" s="106" t="s">
        <v>61</v>
      </c>
      <c r="X1234" s="108">
        <v>1836</v>
      </c>
      <c r="Y1234" s="108">
        <v>1134324.8639999998</v>
      </c>
      <c r="Z1234" s="108">
        <v>573649.58399999992</v>
      </c>
      <c r="AA1234" s="109"/>
      <c r="AB1234" s="109">
        <v>6181</v>
      </c>
      <c r="AC1234" s="109"/>
      <c r="AD1234" s="109"/>
      <c r="AE1234" s="110" t="s">
        <v>507</v>
      </c>
      <c r="AF1234" s="109"/>
      <c r="AG1234" s="138">
        <v>38170</v>
      </c>
      <c r="AH1234" s="138">
        <v>38393</v>
      </c>
      <c r="AI1234" s="138">
        <v>38968</v>
      </c>
      <c r="AJ1234" s="109">
        <v>5490576</v>
      </c>
      <c r="AK1234" s="109"/>
      <c r="AL1234" s="109"/>
      <c r="AM1234" s="109"/>
      <c r="AN1234" s="109"/>
      <c r="AO1234" s="109"/>
      <c r="AP1234" s="109"/>
      <c r="AQ1234" s="109"/>
      <c r="AR1234" s="109"/>
      <c r="AS1234" s="109"/>
      <c r="AT1234" s="109"/>
      <c r="AU1234" s="109"/>
      <c r="AV1234" s="109"/>
      <c r="AW1234" s="109"/>
      <c r="AX1234" s="109"/>
      <c r="AY1234" s="109"/>
    </row>
    <row r="1235" spans="1:51" x14ac:dyDescent="0.25">
      <c r="A1235" s="106">
        <v>1504</v>
      </c>
      <c r="B1235" s="106" t="s">
        <v>1908</v>
      </c>
      <c r="C1235" s="106" t="s">
        <v>27</v>
      </c>
      <c r="D1235" s="106"/>
      <c r="E1235" s="106" t="s">
        <v>540</v>
      </c>
      <c r="F1235" s="106"/>
      <c r="G1235" s="106"/>
      <c r="H1235" s="106" t="s">
        <v>466</v>
      </c>
      <c r="I1235" s="106" t="s">
        <v>3323</v>
      </c>
      <c r="J1235" s="106" t="s">
        <v>3884</v>
      </c>
      <c r="K1235" s="106">
        <v>10301</v>
      </c>
      <c r="L1235" s="106"/>
      <c r="M1235" s="106">
        <v>22000</v>
      </c>
      <c r="N1235" s="106" t="s">
        <v>27</v>
      </c>
      <c r="O1235" s="106">
        <v>1257.6600000000001</v>
      </c>
      <c r="P1235" s="107">
        <v>907.5</v>
      </c>
      <c r="Q1235" s="107">
        <v>1141326.45</v>
      </c>
      <c r="R1235" s="106">
        <v>0</v>
      </c>
      <c r="S1235" s="107">
        <v>0</v>
      </c>
      <c r="T1235" s="107">
        <v>0</v>
      </c>
      <c r="U1235" s="106" t="s">
        <v>739</v>
      </c>
      <c r="V1235" s="106" t="s">
        <v>7</v>
      </c>
      <c r="W1235" s="106" t="s">
        <v>61</v>
      </c>
      <c r="X1235" s="108">
        <v>1836</v>
      </c>
      <c r="Y1235" s="108">
        <v>2309063.7600000002</v>
      </c>
      <c r="Z1235" s="108">
        <v>1167737.31</v>
      </c>
      <c r="AA1235" s="109"/>
      <c r="AB1235" s="109">
        <v>6181</v>
      </c>
      <c r="AC1235" s="109"/>
      <c r="AD1235" s="109"/>
      <c r="AE1235" s="110" t="s">
        <v>507</v>
      </c>
      <c r="AF1235" s="109"/>
      <c r="AG1235" s="138">
        <v>38170</v>
      </c>
      <c r="AH1235" s="138">
        <v>38393</v>
      </c>
      <c r="AI1235" s="138">
        <v>38968</v>
      </c>
      <c r="AJ1235" s="109">
        <v>5490576</v>
      </c>
      <c r="AK1235" s="109"/>
      <c r="AL1235" s="109"/>
      <c r="AM1235" s="109"/>
      <c r="AN1235" s="109"/>
      <c r="AO1235" s="109"/>
      <c r="AP1235" s="109"/>
      <c r="AQ1235" s="109"/>
      <c r="AR1235" s="109"/>
      <c r="AS1235" s="109"/>
      <c r="AT1235" s="109"/>
      <c r="AU1235" s="109"/>
      <c r="AV1235" s="109"/>
      <c r="AW1235" s="109"/>
      <c r="AX1235" s="109"/>
      <c r="AY1235" s="109"/>
    </row>
    <row r="1236" spans="1:51" x14ac:dyDescent="0.25">
      <c r="A1236" s="106">
        <v>1505</v>
      </c>
      <c r="B1236" s="106" t="s">
        <v>1909</v>
      </c>
      <c r="C1236" s="106" t="s">
        <v>27</v>
      </c>
      <c r="D1236" s="106"/>
      <c r="E1236" s="106" t="s">
        <v>540</v>
      </c>
      <c r="F1236" s="106"/>
      <c r="G1236" s="106"/>
      <c r="H1236" s="106" t="s">
        <v>466</v>
      </c>
      <c r="I1236" s="106" t="s">
        <v>3325</v>
      </c>
      <c r="J1236" s="106" t="s">
        <v>3883</v>
      </c>
      <c r="K1236" s="106">
        <v>10101</v>
      </c>
      <c r="L1236" s="106"/>
      <c r="M1236" s="106">
        <v>22000</v>
      </c>
      <c r="N1236" s="106" t="s">
        <v>27</v>
      </c>
      <c r="O1236" s="106">
        <v>3058.7269999999999</v>
      </c>
      <c r="P1236" s="107">
        <v>907.5</v>
      </c>
      <c r="Q1236" s="107">
        <v>2775794.75</v>
      </c>
      <c r="R1236" s="106">
        <v>0</v>
      </c>
      <c r="S1236" s="107">
        <v>0</v>
      </c>
      <c r="T1236" s="107">
        <v>0</v>
      </c>
      <c r="U1236" s="106" t="s">
        <v>739</v>
      </c>
      <c r="V1236" s="106" t="s">
        <v>7</v>
      </c>
      <c r="W1236" s="106" t="s">
        <v>61</v>
      </c>
      <c r="X1236" s="108">
        <v>1836</v>
      </c>
      <c r="Y1236" s="108">
        <v>5615822.7719999999</v>
      </c>
      <c r="Z1236" s="108">
        <v>2840028.0194999999</v>
      </c>
      <c r="AA1236" s="109"/>
      <c r="AB1236" s="109">
        <v>6181</v>
      </c>
      <c r="AC1236" s="109"/>
      <c r="AD1236" s="109"/>
      <c r="AE1236" s="110" t="s">
        <v>507</v>
      </c>
      <c r="AF1236" s="109"/>
      <c r="AG1236" s="138">
        <v>38170</v>
      </c>
      <c r="AH1236" s="138">
        <v>38393</v>
      </c>
      <c r="AI1236" s="138">
        <v>38968</v>
      </c>
      <c r="AJ1236" s="109">
        <v>5490576</v>
      </c>
      <c r="AK1236" s="109"/>
      <c r="AL1236" s="109"/>
      <c r="AM1236" s="109"/>
      <c r="AN1236" s="109"/>
      <c r="AO1236" s="109"/>
      <c r="AP1236" s="109"/>
      <c r="AQ1236" s="109"/>
      <c r="AR1236" s="109"/>
      <c r="AS1236" s="109"/>
      <c r="AT1236" s="109"/>
      <c r="AU1236" s="109"/>
      <c r="AV1236" s="109"/>
      <c r="AW1236" s="109"/>
      <c r="AX1236" s="109"/>
      <c r="AY1236" s="109"/>
    </row>
    <row r="1237" spans="1:51" x14ac:dyDescent="0.25">
      <c r="A1237" s="106">
        <v>1506</v>
      </c>
      <c r="B1237" s="106" t="s">
        <v>1910</v>
      </c>
      <c r="C1237" s="106" t="s">
        <v>27</v>
      </c>
      <c r="D1237" s="106"/>
      <c r="E1237" s="106" t="s">
        <v>540</v>
      </c>
      <c r="F1237" s="106"/>
      <c r="G1237" s="106"/>
      <c r="H1237" s="106" t="s">
        <v>466</v>
      </c>
      <c r="I1237" s="106" t="s">
        <v>3323</v>
      </c>
      <c r="J1237" s="106" t="s">
        <v>3885</v>
      </c>
      <c r="K1237" s="106"/>
      <c r="L1237" s="106"/>
      <c r="M1237" s="106">
        <v>22000</v>
      </c>
      <c r="N1237" s="106" t="s">
        <v>27</v>
      </c>
      <c r="O1237" s="106">
        <v>1440.5609999999999</v>
      </c>
      <c r="P1237" s="107">
        <v>907.5</v>
      </c>
      <c r="Q1237" s="107">
        <v>1307309.1100000001</v>
      </c>
      <c r="R1237" s="106">
        <v>0</v>
      </c>
      <c r="S1237" s="107">
        <v>0</v>
      </c>
      <c r="T1237" s="107">
        <v>0</v>
      </c>
      <c r="U1237" s="106" t="s">
        <v>739</v>
      </c>
      <c r="V1237" s="106" t="s">
        <v>7</v>
      </c>
      <c r="W1237" s="106" t="s">
        <v>61</v>
      </c>
      <c r="X1237" s="108">
        <v>1836</v>
      </c>
      <c r="Y1237" s="108">
        <v>2644869.9959999998</v>
      </c>
      <c r="Z1237" s="108">
        <v>1337560.8884999999</v>
      </c>
      <c r="AA1237" s="109"/>
      <c r="AB1237" s="109">
        <v>6181</v>
      </c>
      <c r="AC1237" s="109"/>
      <c r="AD1237" s="109"/>
      <c r="AE1237" s="110" t="s">
        <v>507</v>
      </c>
      <c r="AF1237" s="109"/>
      <c r="AG1237" s="138">
        <v>38170</v>
      </c>
      <c r="AH1237" s="138">
        <v>38393</v>
      </c>
      <c r="AI1237" s="138">
        <v>38968</v>
      </c>
      <c r="AJ1237" s="109">
        <v>5490576</v>
      </c>
      <c r="AK1237" s="109"/>
      <c r="AL1237" s="109"/>
      <c r="AM1237" s="109"/>
      <c r="AN1237" s="109"/>
      <c r="AO1237" s="109"/>
      <c r="AP1237" s="109"/>
      <c r="AQ1237" s="109"/>
      <c r="AR1237" s="109"/>
      <c r="AS1237" s="109"/>
      <c r="AT1237" s="109"/>
      <c r="AU1237" s="109"/>
      <c r="AV1237" s="109"/>
      <c r="AW1237" s="109"/>
      <c r="AX1237" s="109"/>
      <c r="AY1237" s="109"/>
    </row>
    <row r="1238" spans="1:51" x14ac:dyDescent="0.25">
      <c r="A1238" s="106">
        <v>1507</v>
      </c>
      <c r="B1238" s="106" t="s">
        <v>1911</v>
      </c>
      <c r="C1238" s="106" t="s">
        <v>27</v>
      </c>
      <c r="D1238" s="106"/>
      <c r="E1238" s="106" t="s">
        <v>540</v>
      </c>
      <c r="F1238" s="106"/>
      <c r="G1238" s="106"/>
      <c r="H1238" s="106" t="s">
        <v>466</v>
      </c>
      <c r="I1238" s="106" t="s">
        <v>3323</v>
      </c>
      <c r="J1238" s="106" t="s">
        <v>3886</v>
      </c>
      <c r="K1238" s="106"/>
      <c r="L1238" s="106"/>
      <c r="M1238" s="106">
        <v>22000</v>
      </c>
      <c r="N1238" s="106" t="s">
        <v>27</v>
      </c>
      <c r="O1238" s="106">
        <v>1249.4280000000001</v>
      </c>
      <c r="P1238" s="107">
        <v>907.5</v>
      </c>
      <c r="Q1238" s="107">
        <v>1133855.9099999999</v>
      </c>
      <c r="R1238" s="106">
        <v>0</v>
      </c>
      <c r="S1238" s="107">
        <v>0</v>
      </c>
      <c r="T1238" s="107">
        <v>0</v>
      </c>
      <c r="U1238" s="106" t="s">
        <v>739</v>
      </c>
      <c r="V1238" s="106" t="s">
        <v>7</v>
      </c>
      <c r="W1238" s="106" t="s">
        <v>61</v>
      </c>
      <c r="X1238" s="108">
        <v>1836</v>
      </c>
      <c r="Y1238" s="108">
        <v>2293949.8080000002</v>
      </c>
      <c r="Z1238" s="108">
        <v>1160093.898</v>
      </c>
      <c r="AA1238" s="109"/>
      <c r="AB1238" s="109">
        <v>6181</v>
      </c>
      <c r="AC1238" s="109"/>
      <c r="AD1238" s="109"/>
      <c r="AE1238" s="110" t="s">
        <v>507</v>
      </c>
      <c r="AF1238" s="109"/>
      <c r="AG1238" s="138">
        <v>38170</v>
      </c>
      <c r="AH1238" s="138">
        <v>38393</v>
      </c>
      <c r="AI1238" s="138">
        <v>38968</v>
      </c>
      <c r="AJ1238" s="109">
        <v>5490576</v>
      </c>
      <c r="AK1238" s="109"/>
      <c r="AL1238" s="109"/>
      <c r="AM1238" s="109"/>
      <c r="AN1238" s="109"/>
      <c r="AO1238" s="109"/>
      <c r="AP1238" s="109"/>
      <c r="AQ1238" s="109"/>
      <c r="AR1238" s="109"/>
      <c r="AS1238" s="109"/>
      <c r="AT1238" s="109"/>
      <c r="AU1238" s="109"/>
      <c r="AV1238" s="109"/>
      <c r="AW1238" s="109"/>
      <c r="AX1238" s="109"/>
      <c r="AY1238" s="109"/>
    </row>
    <row r="1239" spans="1:51" x14ac:dyDescent="0.25">
      <c r="A1239" s="106">
        <v>1508</v>
      </c>
      <c r="B1239" s="106" t="s">
        <v>1912</v>
      </c>
      <c r="C1239" s="106" t="s">
        <v>27</v>
      </c>
      <c r="D1239" s="106"/>
      <c r="E1239" s="106" t="s">
        <v>540</v>
      </c>
      <c r="F1239" s="106"/>
      <c r="G1239" s="106"/>
      <c r="H1239" s="106" t="s">
        <v>466</v>
      </c>
      <c r="I1239" s="106" t="s">
        <v>3325</v>
      </c>
      <c r="J1239" s="106" t="s">
        <v>3883</v>
      </c>
      <c r="K1239" s="106">
        <v>10338</v>
      </c>
      <c r="L1239" s="106"/>
      <c r="M1239" s="106">
        <v>22000</v>
      </c>
      <c r="N1239" s="106" t="s">
        <v>27</v>
      </c>
      <c r="O1239" s="106">
        <v>1344.5319999999999</v>
      </c>
      <c r="P1239" s="107">
        <v>907.5</v>
      </c>
      <c r="Q1239" s="107">
        <v>1220162.79</v>
      </c>
      <c r="R1239" s="106">
        <v>0</v>
      </c>
      <c r="S1239" s="107">
        <v>0</v>
      </c>
      <c r="T1239" s="107">
        <v>0</v>
      </c>
      <c r="U1239" s="106" t="s">
        <v>767</v>
      </c>
      <c r="V1239" s="106" t="s">
        <v>7</v>
      </c>
      <c r="W1239" s="106" t="s">
        <v>65</v>
      </c>
      <c r="X1239" s="108">
        <v>1836</v>
      </c>
      <c r="Y1239" s="108">
        <v>2468560.7519999999</v>
      </c>
      <c r="Z1239" s="108">
        <v>1248397.9619999998</v>
      </c>
      <c r="AA1239" s="109"/>
      <c r="AB1239" s="109">
        <v>6181</v>
      </c>
      <c r="AC1239" s="109"/>
      <c r="AD1239" s="109"/>
      <c r="AE1239" s="110" t="s">
        <v>4732</v>
      </c>
      <c r="AF1239" s="109"/>
      <c r="AG1239" s="138">
        <v>38170</v>
      </c>
      <c r="AH1239" s="138">
        <v>38393</v>
      </c>
      <c r="AI1239" s="138">
        <v>38968</v>
      </c>
      <c r="AJ1239" s="109">
        <v>5490576</v>
      </c>
      <c r="AK1239" s="109"/>
      <c r="AL1239" s="109"/>
      <c r="AM1239" s="109"/>
      <c r="AN1239" s="109"/>
      <c r="AO1239" s="109"/>
      <c r="AP1239" s="109"/>
      <c r="AQ1239" s="109"/>
      <c r="AR1239" s="109"/>
      <c r="AS1239" s="109"/>
      <c r="AT1239" s="109"/>
      <c r="AU1239" s="109"/>
      <c r="AV1239" s="109"/>
      <c r="AW1239" s="109"/>
      <c r="AX1239" s="109"/>
      <c r="AY1239" s="109"/>
    </row>
    <row r="1240" spans="1:51" ht="76.5" x14ac:dyDescent="0.25">
      <c r="A1240" s="106">
        <v>1509</v>
      </c>
      <c r="B1240" s="106" t="s">
        <v>1913</v>
      </c>
      <c r="C1240" s="106" t="s">
        <v>27</v>
      </c>
      <c r="D1240" s="106"/>
      <c r="E1240" s="106" t="s">
        <v>540</v>
      </c>
      <c r="F1240" s="106"/>
      <c r="G1240" s="106"/>
      <c r="H1240" s="106" t="s">
        <v>466</v>
      </c>
      <c r="I1240" s="106" t="s">
        <v>3323</v>
      </c>
      <c r="J1240" s="106" t="s">
        <v>3887</v>
      </c>
      <c r="K1240" s="106">
        <v>21381</v>
      </c>
      <c r="L1240" s="106"/>
      <c r="M1240" s="106">
        <v>22000</v>
      </c>
      <c r="N1240" s="106" t="s">
        <v>27</v>
      </c>
      <c r="O1240" s="106">
        <v>13981.32</v>
      </c>
      <c r="P1240" s="107">
        <v>907.5</v>
      </c>
      <c r="Q1240" s="107">
        <v>12688047.9</v>
      </c>
      <c r="R1240" s="106">
        <v>0</v>
      </c>
      <c r="S1240" s="107">
        <v>0</v>
      </c>
      <c r="T1240" s="107">
        <v>0</v>
      </c>
      <c r="U1240" s="106" t="s">
        <v>767</v>
      </c>
      <c r="V1240" s="106" t="s">
        <v>7</v>
      </c>
      <c r="W1240" s="106" t="s">
        <v>65</v>
      </c>
      <c r="X1240" s="108">
        <v>1836</v>
      </c>
      <c r="Y1240" s="108">
        <v>25669703.52</v>
      </c>
      <c r="Z1240" s="108">
        <v>12981655.619999999</v>
      </c>
      <c r="AA1240" s="109"/>
      <c r="AB1240" s="109">
        <v>6181</v>
      </c>
      <c r="AC1240" s="109" t="s">
        <v>4733</v>
      </c>
      <c r="AD1240" s="109" t="s">
        <v>4443</v>
      </c>
      <c r="AE1240" s="110" t="s">
        <v>4732</v>
      </c>
      <c r="AF1240" s="109"/>
      <c r="AG1240" s="138">
        <v>38170</v>
      </c>
      <c r="AH1240" s="138">
        <v>38393</v>
      </c>
      <c r="AI1240" s="138">
        <v>38968</v>
      </c>
      <c r="AJ1240" s="109">
        <v>5490576</v>
      </c>
      <c r="AK1240" s="109"/>
      <c r="AL1240" s="109"/>
      <c r="AM1240" s="109"/>
      <c r="AN1240" s="109"/>
      <c r="AO1240" s="109"/>
      <c r="AP1240" s="109"/>
      <c r="AQ1240" s="109"/>
      <c r="AR1240" s="109"/>
      <c r="AS1240" s="109"/>
      <c r="AT1240" s="109"/>
      <c r="AU1240" s="109"/>
      <c r="AV1240" s="109"/>
      <c r="AW1240" s="109"/>
      <c r="AX1240" s="109"/>
      <c r="AY1240" s="109"/>
    </row>
    <row r="1241" spans="1:51" x14ac:dyDescent="0.25">
      <c r="A1241" s="106">
        <v>1510</v>
      </c>
      <c r="B1241" s="106" t="s">
        <v>1914</v>
      </c>
      <c r="C1241" s="106" t="s">
        <v>27</v>
      </c>
      <c r="D1241" s="106"/>
      <c r="E1241" s="106" t="s">
        <v>540</v>
      </c>
      <c r="F1241" s="106"/>
      <c r="G1241" s="106"/>
      <c r="H1241" s="106" t="s">
        <v>466</v>
      </c>
      <c r="I1241" s="106" t="s">
        <v>3323</v>
      </c>
      <c r="J1241" s="106" t="s">
        <v>3887</v>
      </c>
      <c r="K1241" s="106"/>
      <c r="L1241" s="106"/>
      <c r="M1241" s="106">
        <v>22000</v>
      </c>
      <c r="N1241" s="106" t="s">
        <v>27</v>
      </c>
      <c r="O1241" s="106">
        <v>14903.102000000001</v>
      </c>
      <c r="P1241" s="107">
        <v>907.5</v>
      </c>
      <c r="Q1241" s="107">
        <v>13524565.07</v>
      </c>
      <c r="R1241" s="106">
        <v>0</v>
      </c>
      <c r="S1241" s="107">
        <v>0</v>
      </c>
      <c r="T1241" s="107">
        <v>0</v>
      </c>
      <c r="U1241" s="106" t="s">
        <v>767</v>
      </c>
      <c r="V1241" s="106" t="s">
        <v>7</v>
      </c>
      <c r="W1241" s="106" t="s">
        <v>65</v>
      </c>
      <c r="X1241" s="108">
        <v>1836</v>
      </c>
      <c r="Y1241" s="108">
        <v>27362095.272</v>
      </c>
      <c r="Z1241" s="108">
        <v>13837530.206999999</v>
      </c>
      <c r="AA1241" s="109"/>
      <c r="AB1241" s="109">
        <v>6181</v>
      </c>
      <c r="AC1241" s="109"/>
      <c r="AD1241" s="109"/>
      <c r="AE1241" s="110" t="s">
        <v>4732</v>
      </c>
      <c r="AF1241" s="109"/>
      <c r="AG1241" s="138">
        <v>38170</v>
      </c>
      <c r="AH1241" s="138">
        <v>38393</v>
      </c>
      <c r="AI1241" s="138">
        <v>38968</v>
      </c>
      <c r="AJ1241" s="109">
        <v>5490576</v>
      </c>
      <c r="AK1241" s="109"/>
      <c r="AL1241" s="109"/>
      <c r="AM1241" s="109"/>
      <c r="AN1241" s="109"/>
      <c r="AO1241" s="109"/>
      <c r="AP1241" s="109"/>
      <c r="AQ1241" s="109"/>
      <c r="AR1241" s="109"/>
      <c r="AS1241" s="109"/>
      <c r="AT1241" s="109"/>
      <c r="AU1241" s="109"/>
      <c r="AV1241" s="109"/>
      <c r="AW1241" s="109"/>
      <c r="AX1241" s="109"/>
      <c r="AY1241" s="109"/>
    </row>
    <row r="1242" spans="1:51" x14ac:dyDescent="0.25">
      <c r="A1242" s="106">
        <v>1511</v>
      </c>
      <c r="B1242" s="106" t="s">
        <v>1915</v>
      </c>
      <c r="C1242" s="106" t="s">
        <v>27</v>
      </c>
      <c r="D1242" s="106"/>
      <c r="E1242" s="106" t="s">
        <v>540</v>
      </c>
      <c r="F1242" s="106"/>
      <c r="G1242" s="106"/>
      <c r="H1242" s="106" t="s">
        <v>466</v>
      </c>
      <c r="I1242" s="106" t="s">
        <v>3323</v>
      </c>
      <c r="J1242" s="106" t="s">
        <v>3887</v>
      </c>
      <c r="K1242" s="106">
        <v>21386</v>
      </c>
      <c r="L1242" s="106"/>
      <c r="M1242" s="106">
        <v>22000</v>
      </c>
      <c r="N1242" s="106" t="s">
        <v>27</v>
      </c>
      <c r="O1242" s="106">
        <v>1119.3389999999999</v>
      </c>
      <c r="P1242" s="107">
        <v>907.5</v>
      </c>
      <c r="Q1242" s="107">
        <v>1015800.14</v>
      </c>
      <c r="R1242" s="106">
        <v>0</v>
      </c>
      <c r="S1242" s="107">
        <v>0</v>
      </c>
      <c r="T1242" s="107">
        <v>0</v>
      </c>
      <c r="U1242" s="106" t="s">
        <v>767</v>
      </c>
      <c r="V1242" s="106" t="s">
        <v>7</v>
      </c>
      <c r="W1242" s="106" t="s">
        <v>65</v>
      </c>
      <c r="X1242" s="108">
        <v>1836</v>
      </c>
      <c r="Y1242" s="108">
        <v>2055106.4039999999</v>
      </c>
      <c r="Z1242" s="108">
        <v>1039306.2614999999</v>
      </c>
      <c r="AA1242" s="109"/>
      <c r="AB1242" s="109">
        <v>6181</v>
      </c>
      <c r="AC1242" s="109"/>
      <c r="AD1242" s="109"/>
      <c r="AE1242" s="110" t="s">
        <v>4732</v>
      </c>
      <c r="AF1242" s="109"/>
      <c r="AG1242" s="138">
        <v>38170</v>
      </c>
      <c r="AH1242" s="138">
        <v>38393</v>
      </c>
      <c r="AI1242" s="138">
        <v>38968</v>
      </c>
      <c r="AJ1242" s="109">
        <v>5490576</v>
      </c>
      <c r="AK1242" s="109"/>
      <c r="AL1242" s="109"/>
      <c r="AM1242" s="109"/>
      <c r="AN1242" s="109"/>
      <c r="AO1242" s="109"/>
      <c r="AP1242" s="109"/>
      <c r="AQ1242" s="109"/>
      <c r="AR1242" s="109"/>
      <c r="AS1242" s="109"/>
      <c r="AT1242" s="109"/>
      <c r="AU1242" s="109"/>
      <c r="AV1242" s="109"/>
      <c r="AW1242" s="109"/>
      <c r="AX1242" s="109"/>
      <c r="AY1242" s="109"/>
    </row>
    <row r="1243" spans="1:51" x14ac:dyDescent="0.25">
      <c r="A1243" s="106">
        <v>1512</v>
      </c>
      <c r="B1243" s="106" t="s">
        <v>1916</v>
      </c>
      <c r="C1243" s="106" t="s">
        <v>27</v>
      </c>
      <c r="D1243" s="106"/>
      <c r="E1243" s="106" t="s">
        <v>540</v>
      </c>
      <c r="F1243" s="106"/>
      <c r="G1243" s="106"/>
      <c r="H1243" s="106" t="s">
        <v>466</v>
      </c>
      <c r="I1243" s="106" t="s">
        <v>3323</v>
      </c>
      <c r="J1243" s="106" t="s">
        <v>3885</v>
      </c>
      <c r="K1243" s="106"/>
      <c r="L1243" s="106"/>
      <c r="M1243" s="106">
        <v>22000</v>
      </c>
      <c r="N1243" s="106" t="s">
        <v>27</v>
      </c>
      <c r="O1243" s="106">
        <v>923.14</v>
      </c>
      <c r="P1243" s="107">
        <v>907.5</v>
      </c>
      <c r="Q1243" s="107">
        <v>837749.55</v>
      </c>
      <c r="R1243" s="106">
        <v>0</v>
      </c>
      <c r="S1243" s="107">
        <v>0</v>
      </c>
      <c r="T1243" s="107">
        <v>0</v>
      </c>
      <c r="U1243" s="106" t="s">
        <v>767</v>
      </c>
      <c r="V1243" s="106" t="s">
        <v>7</v>
      </c>
      <c r="W1243" s="106" t="s">
        <v>65</v>
      </c>
      <c r="X1243" s="108">
        <v>1836</v>
      </c>
      <c r="Y1243" s="108">
        <v>1694885.04</v>
      </c>
      <c r="Z1243" s="108">
        <v>857135.49000000011</v>
      </c>
      <c r="AA1243" s="109"/>
      <c r="AB1243" s="109">
        <v>6181</v>
      </c>
      <c r="AC1243" s="109"/>
      <c r="AD1243" s="109"/>
      <c r="AE1243" s="110" t="s">
        <v>4732</v>
      </c>
      <c r="AF1243" s="109"/>
      <c r="AG1243" s="138">
        <v>38170</v>
      </c>
      <c r="AH1243" s="138">
        <v>38393</v>
      </c>
      <c r="AI1243" s="138">
        <v>38968</v>
      </c>
      <c r="AJ1243" s="109">
        <v>5490576</v>
      </c>
      <c r="AK1243" s="109"/>
      <c r="AL1243" s="109"/>
      <c r="AM1243" s="109"/>
      <c r="AN1243" s="109"/>
      <c r="AO1243" s="109"/>
      <c r="AP1243" s="109"/>
      <c r="AQ1243" s="109"/>
      <c r="AR1243" s="109"/>
      <c r="AS1243" s="109"/>
      <c r="AT1243" s="109"/>
      <c r="AU1243" s="109"/>
      <c r="AV1243" s="109"/>
      <c r="AW1243" s="109"/>
      <c r="AX1243" s="109"/>
      <c r="AY1243" s="109"/>
    </row>
    <row r="1244" spans="1:51" x14ac:dyDescent="0.25">
      <c r="A1244" s="106">
        <v>1513</v>
      </c>
      <c r="B1244" s="106" t="s">
        <v>1917</v>
      </c>
      <c r="C1244" s="106" t="s">
        <v>27</v>
      </c>
      <c r="D1244" s="106"/>
      <c r="E1244" s="106" t="s">
        <v>540</v>
      </c>
      <c r="F1244" s="106"/>
      <c r="G1244" s="106"/>
      <c r="H1244" s="106" t="s">
        <v>466</v>
      </c>
      <c r="I1244" s="106" t="s">
        <v>3323</v>
      </c>
      <c r="J1244" s="106" t="s">
        <v>3885</v>
      </c>
      <c r="K1244" s="106"/>
      <c r="L1244" s="106"/>
      <c r="M1244" s="106">
        <v>22000</v>
      </c>
      <c r="N1244" s="106" t="s">
        <v>27</v>
      </c>
      <c r="O1244" s="106">
        <v>3398.5410000000002</v>
      </c>
      <c r="P1244" s="107">
        <v>907.5</v>
      </c>
      <c r="Q1244" s="107">
        <v>3084175.96</v>
      </c>
      <c r="R1244" s="106">
        <v>0</v>
      </c>
      <c r="S1244" s="107">
        <v>0</v>
      </c>
      <c r="T1244" s="107">
        <v>0</v>
      </c>
      <c r="U1244" s="106" t="s">
        <v>767</v>
      </c>
      <c r="V1244" s="106" t="s">
        <v>7</v>
      </c>
      <c r="W1244" s="106" t="s">
        <v>65</v>
      </c>
      <c r="X1244" s="108">
        <v>1836</v>
      </c>
      <c r="Y1244" s="108">
        <v>6239721.2760000005</v>
      </c>
      <c r="Z1244" s="108">
        <v>3155545.3185000005</v>
      </c>
      <c r="AA1244" s="109"/>
      <c r="AB1244" s="109">
        <v>6181</v>
      </c>
      <c r="AC1244" s="109"/>
      <c r="AD1244" s="109"/>
      <c r="AE1244" s="110" t="s">
        <v>4732</v>
      </c>
      <c r="AF1244" s="109"/>
      <c r="AG1244" s="138">
        <v>38170</v>
      </c>
      <c r="AH1244" s="138">
        <v>38393</v>
      </c>
      <c r="AI1244" s="138">
        <v>38968</v>
      </c>
      <c r="AJ1244" s="109">
        <v>5490576</v>
      </c>
      <c r="AK1244" s="109"/>
      <c r="AL1244" s="109"/>
      <c r="AM1244" s="109"/>
      <c r="AN1244" s="109"/>
      <c r="AO1244" s="109"/>
      <c r="AP1244" s="109"/>
      <c r="AQ1244" s="109"/>
      <c r="AR1244" s="109"/>
      <c r="AS1244" s="109"/>
      <c r="AT1244" s="109"/>
      <c r="AU1244" s="109"/>
      <c r="AV1244" s="109"/>
      <c r="AW1244" s="109"/>
      <c r="AX1244" s="109"/>
      <c r="AY1244" s="109"/>
    </row>
    <row r="1245" spans="1:51" x14ac:dyDescent="0.25">
      <c r="A1245" s="106">
        <v>1514</v>
      </c>
      <c r="B1245" s="106" t="s">
        <v>1918</v>
      </c>
      <c r="C1245" s="106" t="s">
        <v>27</v>
      </c>
      <c r="D1245" s="106"/>
      <c r="E1245" s="106" t="s">
        <v>540</v>
      </c>
      <c r="F1245" s="106"/>
      <c r="G1245" s="106"/>
      <c r="H1245" s="106" t="s">
        <v>466</v>
      </c>
      <c r="I1245" s="106" t="s">
        <v>3323</v>
      </c>
      <c r="J1245" s="106" t="s">
        <v>3888</v>
      </c>
      <c r="K1245" s="106"/>
      <c r="L1245" s="106"/>
      <c r="M1245" s="106">
        <v>22000</v>
      </c>
      <c r="N1245" s="106" t="s">
        <v>27</v>
      </c>
      <c r="O1245" s="106">
        <v>1956.287</v>
      </c>
      <c r="P1245" s="107">
        <v>907.5</v>
      </c>
      <c r="Q1245" s="107">
        <v>1775330.45</v>
      </c>
      <c r="R1245" s="106">
        <v>0</v>
      </c>
      <c r="S1245" s="107">
        <v>0</v>
      </c>
      <c r="T1245" s="107">
        <v>0</v>
      </c>
      <c r="U1245" s="106" t="s">
        <v>767</v>
      </c>
      <c r="V1245" s="106" t="s">
        <v>7</v>
      </c>
      <c r="W1245" s="106" t="s">
        <v>65</v>
      </c>
      <c r="X1245" s="108">
        <v>1836</v>
      </c>
      <c r="Y1245" s="108">
        <v>3591742.932</v>
      </c>
      <c r="Z1245" s="108">
        <v>1816412.4794999999</v>
      </c>
      <c r="AA1245" s="109"/>
      <c r="AB1245" s="109">
        <v>6181</v>
      </c>
      <c r="AC1245" s="109"/>
      <c r="AD1245" s="109"/>
      <c r="AE1245" s="110" t="s">
        <v>4732</v>
      </c>
      <c r="AF1245" s="109"/>
      <c r="AG1245" s="138">
        <v>38170</v>
      </c>
      <c r="AH1245" s="138">
        <v>38393</v>
      </c>
      <c r="AI1245" s="138">
        <v>38968</v>
      </c>
      <c r="AJ1245" s="109">
        <v>5490576</v>
      </c>
      <c r="AK1245" s="109"/>
      <c r="AL1245" s="109"/>
      <c r="AM1245" s="109"/>
      <c r="AN1245" s="109"/>
      <c r="AO1245" s="109"/>
      <c r="AP1245" s="109"/>
      <c r="AQ1245" s="109"/>
      <c r="AR1245" s="109"/>
      <c r="AS1245" s="109"/>
      <c r="AT1245" s="109"/>
      <c r="AU1245" s="109"/>
      <c r="AV1245" s="109"/>
      <c r="AW1245" s="109"/>
      <c r="AX1245" s="109"/>
      <c r="AY1245" s="109"/>
    </row>
    <row r="1246" spans="1:51" x14ac:dyDescent="0.25">
      <c r="A1246" s="106">
        <v>1515</v>
      </c>
      <c r="B1246" s="106" t="s">
        <v>1919</v>
      </c>
      <c r="C1246" s="106" t="s">
        <v>27</v>
      </c>
      <c r="D1246" s="106"/>
      <c r="E1246" s="106" t="s">
        <v>540</v>
      </c>
      <c r="F1246" s="106"/>
      <c r="G1246" s="106"/>
      <c r="H1246" s="106" t="s">
        <v>466</v>
      </c>
      <c r="I1246" s="106" t="s">
        <v>3323</v>
      </c>
      <c r="J1246" s="106" t="s">
        <v>3889</v>
      </c>
      <c r="K1246" s="106"/>
      <c r="L1246" s="106"/>
      <c r="M1246" s="106">
        <v>22000</v>
      </c>
      <c r="N1246" s="106" t="s">
        <v>27</v>
      </c>
      <c r="O1246" s="106">
        <v>2095.029</v>
      </c>
      <c r="P1246" s="107">
        <v>907.5</v>
      </c>
      <c r="Q1246" s="107">
        <v>1901238.82</v>
      </c>
      <c r="R1246" s="106">
        <v>0</v>
      </c>
      <c r="S1246" s="107">
        <v>0</v>
      </c>
      <c r="T1246" s="107">
        <v>0</v>
      </c>
      <c r="U1246" s="106" t="s">
        <v>767</v>
      </c>
      <c r="V1246" s="106" t="s">
        <v>7</v>
      </c>
      <c r="W1246" s="106" t="s">
        <v>65</v>
      </c>
      <c r="X1246" s="108">
        <v>1836</v>
      </c>
      <c r="Y1246" s="108">
        <v>3846473.2439999999</v>
      </c>
      <c r="Z1246" s="108">
        <v>1945234.4265000001</v>
      </c>
      <c r="AA1246" s="109"/>
      <c r="AB1246" s="109">
        <v>6181</v>
      </c>
      <c r="AC1246" s="109"/>
      <c r="AD1246" s="109"/>
      <c r="AE1246" s="110" t="s">
        <v>4732</v>
      </c>
      <c r="AF1246" s="109"/>
      <c r="AG1246" s="138">
        <v>38170</v>
      </c>
      <c r="AH1246" s="138">
        <v>38393</v>
      </c>
      <c r="AI1246" s="138">
        <v>38968</v>
      </c>
      <c r="AJ1246" s="109">
        <v>5490576</v>
      </c>
      <c r="AK1246" s="109"/>
      <c r="AL1246" s="109"/>
      <c r="AM1246" s="109"/>
      <c r="AN1246" s="109"/>
      <c r="AO1246" s="109"/>
      <c r="AP1246" s="109"/>
      <c r="AQ1246" s="109"/>
      <c r="AR1246" s="109"/>
      <c r="AS1246" s="109"/>
      <c r="AT1246" s="109"/>
      <c r="AU1246" s="109"/>
      <c r="AV1246" s="109"/>
      <c r="AW1246" s="109"/>
      <c r="AX1246" s="109"/>
      <c r="AY1246" s="109"/>
    </row>
    <row r="1247" spans="1:51" x14ac:dyDescent="0.25">
      <c r="A1247" s="106">
        <v>1516</v>
      </c>
      <c r="B1247" s="106" t="s">
        <v>1920</v>
      </c>
      <c r="C1247" s="106" t="s">
        <v>27</v>
      </c>
      <c r="D1247" s="106"/>
      <c r="E1247" s="106" t="s">
        <v>540</v>
      </c>
      <c r="F1247" s="106"/>
      <c r="G1247" s="106"/>
      <c r="H1247" s="106" t="s">
        <v>466</v>
      </c>
      <c r="I1247" s="106" t="s">
        <v>3325</v>
      </c>
      <c r="J1247" s="106" t="s">
        <v>3890</v>
      </c>
      <c r="K1247" s="106"/>
      <c r="L1247" s="106"/>
      <c r="M1247" s="106">
        <v>22000</v>
      </c>
      <c r="N1247" s="106" t="s">
        <v>27</v>
      </c>
      <c r="O1247" s="106">
        <v>612.93600000000004</v>
      </c>
      <c r="P1247" s="107">
        <v>907.5</v>
      </c>
      <c r="Q1247" s="107">
        <v>556239.42000000004</v>
      </c>
      <c r="R1247" s="106">
        <v>0</v>
      </c>
      <c r="S1247" s="107">
        <v>0</v>
      </c>
      <c r="T1247" s="107">
        <v>0</v>
      </c>
      <c r="U1247" s="106" t="s">
        <v>767</v>
      </c>
      <c r="V1247" s="106" t="s">
        <v>7</v>
      </c>
      <c r="W1247" s="106" t="s">
        <v>65</v>
      </c>
      <c r="X1247" s="108">
        <v>1836</v>
      </c>
      <c r="Y1247" s="108">
        <v>1125350.496</v>
      </c>
      <c r="Z1247" s="108">
        <v>569111.076</v>
      </c>
      <c r="AA1247" s="109"/>
      <c r="AB1247" s="109">
        <v>6181</v>
      </c>
      <c r="AC1247" s="109"/>
      <c r="AD1247" s="109"/>
      <c r="AE1247" s="110" t="s">
        <v>4732</v>
      </c>
      <c r="AF1247" s="109"/>
      <c r="AG1247" s="138">
        <v>38170</v>
      </c>
      <c r="AH1247" s="138">
        <v>38393</v>
      </c>
      <c r="AI1247" s="138">
        <v>38968</v>
      </c>
      <c r="AJ1247" s="109">
        <v>5490576</v>
      </c>
      <c r="AK1247" s="109"/>
      <c r="AL1247" s="109"/>
      <c r="AM1247" s="109"/>
      <c r="AN1247" s="109"/>
      <c r="AO1247" s="109"/>
      <c r="AP1247" s="109"/>
      <c r="AQ1247" s="109"/>
      <c r="AR1247" s="109"/>
      <c r="AS1247" s="109"/>
      <c r="AT1247" s="109"/>
      <c r="AU1247" s="109"/>
      <c r="AV1247" s="109"/>
      <c r="AW1247" s="109"/>
      <c r="AX1247" s="109"/>
      <c r="AY1247" s="109"/>
    </row>
    <row r="1248" spans="1:51" x14ac:dyDescent="0.25">
      <c r="A1248" s="106">
        <v>1517</v>
      </c>
      <c r="B1248" s="106" t="s">
        <v>1921</v>
      </c>
      <c r="C1248" s="106" t="s">
        <v>27</v>
      </c>
      <c r="D1248" s="106"/>
      <c r="E1248" s="106" t="s">
        <v>540</v>
      </c>
      <c r="F1248" s="106"/>
      <c r="G1248" s="106"/>
      <c r="H1248" s="106" t="s">
        <v>466</v>
      </c>
      <c r="I1248" s="106" t="s">
        <v>3323</v>
      </c>
      <c r="J1248" s="106" t="s">
        <v>3889</v>
      </c>
      <c r="K1248" s="106"/>
      <c r="L1248" s="106"/>
      <c r="M1248" s="106">
        <v>22000</v>
      </c>
      <c r="N1248" s="106" t="s">
        <v>27</v>
      </c>
      <c r="O1248" s="106">
        <v>257.02300000000002</v>
      </c>
      <c r="P1248" s="107">
        <v>907.5</v>
      </c>
      <c r="Q1248" s="107">
        <v>233248.37</v>
      </c>
      <c r="R1248" s="106">
        <v>0</v>
      </c>
      <c r="S1248" s="107">
        <v>0</v>
      </c>
      <c r="T1248" s="107">
        <v>0</v>
      </c>
      <c r="U1248" s="106" t="s">
        <v>767</v>
      </c>
      <c r="V1248" s="106" t="s">
        <v>7</v>
      </c>
      <c r="W1248" s="106" t="s">
        <v>65</v>
      </c>
      <c r="X1248" s="108">
        <v>1836</v>
      </c>
      <c r="Y1248" s="108">
        <v>471894.22800000006</v>
      </c>
      <c r="Z1248" s="108">
        <v>238645.85550000003</v>
      </c>
      <c r="AA1248" s="109"/>
      <c r="AB1248" s="109">
        <v>6181</v>
      </c>
      <c r="AC1248" s="109"/>
      <c r="AD1248" s="109"/>
      <c r="AE1248" s="110" t="s">
        <v>4732</v>
      </c>
      <c r="AF1248" s="109"/>
      <c r="AG1248" s="138">
        <v>38170</v>
      </c>
      <c r="AH1248" s="138">
        <v>38393</v>
      </c>
      <c r="AI1248" s="138">
        <v>38968</v>
      </c>
      <c r="AJ1248" s="109">
        <v>5490576</v>
      </c>
      <c r="AK1248" s="109"/>
      <c r="AL1248" s="109"/>
      <c r="AM1248" s="109"/>
      <c r="AN1248" s="109"/>
      <c r="AO1248" s="109"/>
      <c r="AP1248" s="109"/>
      <c r="AQ1248" s="109"/>
      <c r="AR1248" s="109"/>
      <c r="AS1248" s="109"/>
      <c r="AT1248" s="109"/>
      <c r="AU1248" s="109"/>
      <c r="AV1248" s="109"/>
      <c r="AW1248" s="109"/>
      <c r="AX1248" s="109"/>
      <c r="AY1248" s="109"/>
    </row>
    <row r="1249" spans="1:51" x14ac:dyDescent="0.25">
      <c r="A1249" s="106">
        <v>1518</v>
      </c>
      <c r="B1249" s="106" t="s">
        <v>1922</v>
      </c>
      <c r="C1249" s="106" t="s">
        <v>27</v>
      </c>
      <c r="D1249" s="106"/>
      <c r="E1249" s="106" t="s">
        <v>540</v>
      </c>
      <c r="F1249" s="106"/>
      <c r="G1249" s="106"/>
      <c r="H1249" s="106" t="s">
        <v>466</v>
      </c>
      <c r="I1249" s="106" t="s">
        <v>3323</v>
      </c>
      <c r="J1249" s="106" t="s">
        <v>3889</v>
      </c>
      <c r="K1249" s="106"/>
      <c r="L1249" s="106"/>
      <c r="M1249" s="106">
        <v>22000</v>
      </c>
      <c r="N1249" s="106" t="s">
        <v>27</v>
      </c>
      <c r="O1249" s="106">
        <v>270.46899999999999</v>
      </c>
      <c r="P1249" s="107">
        <v>907.5</v>
      </c>
      <c r="Q1249" s="107">
        <v>245450.62</v>
      </c>
      <c r="R1249" s="106">
        <v>0</v>
      </c>
      <c r="S1249" s="107">
        <v>0</v>
      </c>
      <c r="T1249" s="107">
        <v>0</v>
      </c>
      <c r="U1249" s="106" t="s">
        <v>767</v>
      </c>
      <c r="V1249" s="106" t="s">
        <v>7</v>
      </c>
      <c r="W1249" s="106" t="s">
        <v>65</v>
      </c>
      <c r="X1249" s="108">
        <v>1836</v>
      </c>
      <c r="Y1249" s="108">
        <v>496581.08399999997</v>
      </c>
      <c r="Z1249" s="108">
        <v>251130.46649999998</v>
      </c>
      <c r="AA1249" s="109"/>
      <c r="AB1249" s="109">
        <v>6181</v>
      </c>
      <c r="AC1249" s="109"/>
      <c r="AD1249" s="109"/>
      <c r="AE1249" s="110" t="s">
        <v>4732</v>
      </c>
      <c r="AF1249" s="109"/>
      <c r="AG1249" s="138">
        <v>38170</v>
      </c>
      <c r="AH1249" s="138">
        <v>38393</v>
      </c>
      <c r="AI1249" s="138">
        <v>38968</v>
      </c>
      <c r="AJ1249" s="109">
        <v>5490576</v>
      </c>
      <c r="AK1249" s="109"/>
      <c r="AL1249" s="109"/>
      <c r="AM1249" s="109"/>
      <c r="AN1249" s="109"/>
      <c r="AO1249" s="109"/>
      <c r="AP1249" s="109"/>
      <c r="AQ1249" s="109"/>
      <c r="AR1249" s="109"/>
      <c r="AS1249" s="109"/>
      <c r="AT1249" s="109"/>
      <c r="AU1249" s="109"/>
      <c r="AV1249" s="109"/>
      <c r="AW1249" s="109"/>
      <c r="AX1249" s="109"/>
      <c r="AY1249" s="109"/>
    </row>
    <row r="1250" spans="1:51" x14ac:dyDescent="0.25">
      <c r="A1250" s="106">
        <v>1519</v>
      </c>
      <c r="B1250" s="106" t="s">
        <v>1923</v>
      </c>
      <c r="C1250" s="106" t="s">
        <v>27</v>
      </c>
      <c r="D1250" s="106"/>
      <c r="E1250" s="106" t="s">
        <v>540</v>
      </c>
      <c r="F1250" s="106"/>
      <c r="G1250" s="106"/>
      <c r="H1250" s="106" t="s">
        <v>466</v>
      </c>
      <c r="I1250" s="106" t="s">
        <v>3325</v>
      </c>
      <c r="J1250" s="106" t="s">
        <v>3891</v>
      </c>
      <c r="K1250" s="106"/>
      <c r="L1250" s="106"/>
      <c r="M1250" s="106">
        <v>22000</v>
      </c>
      <c r="N1250" s="106" t="s">
        <v>27</v>
      </c>
      <c r="O1250" s="106">
        <v>2256.7069999999999</v>
      </c>
      <c r="P1250" s="107">
        <v>907.5</v>
      </c>
      <c r="Q1250" s="107">
        <v>2047961.6</v>
      </c>
      <c r="R1250" s="106">
        <v>0</v>
      </c>
      <c r="S1250" s="107">
        <v>0</v>
      </c>
      <c r="T1250" s="107">
        <v>0</v>
      </c>
      <c r="U1250" s="106" t="s">
        <v>767</v>
      </c>
      <c r="V1250" s="106" t="s">
        <v>7</v>
      </c>
      <c r="W1250" s="106" t="s">
        <v>65</v>
      </c>
      <c r="X1250" s="108">
        <v>1038</v>
      </c>
      <c r="Y1250" s="108">
        <v>2342461.8659999999</v>
      </c>
      <c r="Z1250" s="108">
        <v>294500.26350000012</v>
      </c>
      <c r="AA1250" s="109"/>
      <c r="AB1250" s="109">
        <v>5181</v>
      </c>
      <c r="AC1250" s="109"/>
      <c r="AD1250" s="109"/>
      <c r="AE1250" s="110" t="s">
        <v>4732</v>
      </c>
      <c r="AF1250" s="109"/>
      <c r="AG1250" s="138">
        <v>38170</v>
      </c>
      <c r="AH1250" s="138">
        <v>38393</v>
      </c>
      <c r="AI1250" s="138">
        <v>38968</v>
      </c>
      <c r="AJ1250" s="109">
        <v>5490576</v>
      </c>
      <c r="AK1250" s="109"/>
      <c r="AL1250" s="109"/>
      <c r="AM1250" s="109"/>
      <c r="AN1250" s="109"/>
      <c r="AO1250" s="109"/>
      <c r="AP1250" s="109"/>
      <c r="AQ1250" s="109"/>
      <c r="AR1250" s="109"/>
      <c r="AS1250" s="109"/>
      <c r="AT1250" s="109"/>
      <c r="AU1250" s="109"/>
      <c r="AV1250" s="109"/>
      <c r="AW1250" s="109"/>
      <c r="AX1250" s="109"/>
      <c r="AY1250" s="109"/>
    </row>
    <row r="1251" spans="1:51" ht="25.5" x14ac:dyDescent="0.25">
      <c r="A1251" s="106">
        <v>1520</v>
      </c>
      <c r="B1251" s="106" t="s">
        <v>1924</v>
      </c>
      <c r="C1251" s="106" t="s">
        <v>27</v>
      </c>
      <c r="D1251" s="106"/>
      <c r="E1251" s="106" t="s">
        <v>540</v>
      </c>
      <c r="F1251" s="106"/>
      <c r="G1251" s="106"/>
      <c r="H1251" s="106" t="s">
        <v>466</v>
      </c>
      <c r="I1251" s="106" t="s">
        <v>3323</v>
      </c>
      <c r="J1251" s="106" t="s">
        <v>3892</v>
      </c>
      <c r="K1251" s="106">
        <v>21002</v>
      </c>
      <c r="L1251" s="106"/>
      <c r="M1251" s="106">
        <v>22000</v>
      </c>
      <c r="N1251" s="106" t="s">
        <v>27</v>
      </c>
      <c r="O1251" s="106">
        <v>180</v>
      </c>
      <c r="P1251" s="107">
        <v>907.5</v>
      </c>
      <c r="Q1251" s="107">
        <v>163350</v>
      </c>
      <c r="R1251" s="106">
        <v>0</v>
      </c>
      <c r="S1251" s="107">
        <v>0</v>
      </c>
      <c r="T1251" s="107">
        <v>0</v>
      </c>
      <c r="U1251" s="106" t="s">
        <v>749</v>
      </c>
      <c r="V1251" s="106" t="s">
        <v>7</v>
      </c>
      <c r="W1251" s="106" t="s">
        <v>64</v>
      </c>
      <c r="X1251" s="108"/>
      <c r="Y1251" s="108">
        <v>0</v>
      </c>
      <c r="Z1251" s="108">
        <v>-163350</v>
      </c>
      <c r="AA1251" s="109" t="s">
        <v>4448</v>
      </c>
      <c r="AB1251" s="109">
        <v>6181</v>
      </c>
      <c r="AC1251" s="109" t="s">
        <v>4686</v>
      </c>
      <c r="AD1251" s="109"/>
      <c r="AE1251" s="110" t="s">
        <v>510</v>
      </c>
      <c r="AF1251" s="109"/>
      <c r="AG1251" s="138">
        <v>38170</v>
      </c>
      <c r="AH1251" s="138">
        <v>38393</v>
      </c>
      <c r="AI1251" s="138">
        <v>38968</v>
      </c>
      <c r="AJ1251" s="109">
        <v>5490576</v>
      </c>
      <c r="AK1251" s="109"/>
      <c r="AL1251" s="109"/>
      <c r="AM1251" s="109"/>
      <c r="AN1251" s="109"/>
      <c r="AO1251" s="109"/>
      <c r="AP1251" s="109"/>
      <c r="AQ1251" s="109"/>
      <c r="AR1251" s="109"/>
      <c r="AS1251" s="109"/>
      <c r="AT1251" s="109"/>
      <c r="AU1251" s="109"/>
      <c r="AV1251" s="109"/>
      <c r="AW1251" s="109"/>
      <c r="AX1251" s="109"/>
      <c r="AY1251" s="109"/>
    </row>
    <row r="1252" spans="1:51" ht="25.5" x14ac:dyDescent="0.25">
      <c r="A1252" s="106">
        <v>1521</v>
      </c>
      <c r="B1252" s="106" t="s">
        <v>1925</v>
      </c>
      <c r="C1252" s="106" t="s">
        <v>27</v>
      </c>
      <c r="D1252" s="106"/>
      <c r="E1252" s="106" t="s">
        <v>540</v>
      </c>
      <c r="F1252" s="106"/>
      <c r="G1252" s="106"/>
      <c r="H1252" s="106" t="s">
        <v>466</v>
      </c>
      <c r="I1252" s="106" t="s">
        <v>3325</v>
      </c>
      <c r="J1252" s="106" t="s">
        <v>3893</v>
      </c>
      <c r="K1252" s="106"/>
      <c r="L1252" s="106"/>
      <c r="M1252" s="106">
        <v>22000</v>
      </c>
      <c r="N1252" s="106" t="s">
        <v>27</v>
      </c>
      <c r="O1252" s="106">
        <v>1097.6579999999999</v>
      </c>
      <c r="P1252" s="107">
        <v>907.5</v>
      </c>
      <c r="Q1252" s="107">
        <v>996124.64</v>
      </c>
      <c r="R1252" s="106">
        <v>0</v>
      </c>
      <c r="S1252" s="107">
        <v>0</v>
      </c>
      <c r="T1252" s="107">
        <v>0</v>
      </c>
      <c r="U1252" s="106" t="s">
        <v>749</v>
      </c>
      <c r="V1252" s="106" t="s">
        <v>7</v>
      </c>
      <c r="W1252" s="106" t="s">
        <v>64</v>
      </c>
      <c r="X1252" s="108"/>
      <c r="Y1252" s="108">
        <v>0</v>
      </c>
      <c r="Z1252" s="108">
        <v>-996124.63499999989</v>
      </c>
      <c r="AA1252" s="109" t="s">
        <v>4503</v>
      </c>
      <c r="AB1252" s="109">
        <v>6181</v>
      </c>
      <c r="AC1252" s="109" t="s">
        <v>4686</v>
      </c>
      <c r="AD1252" s="109"/>
      <c r="AE1252" s="110" t="s">
        <v>510</v>
      </c>
      <c r="AF1252" s="109"/>
      <c r="AG1252" s="138">
        <v>38170</v>
      </c>
      <c r="AH1252" s="138">
        <v>38393</v>
      </c>
      <c r="AI1252" s="138">
        <v>38968</v>
      </c>
      <c r="AJ1252" s="109">
        <v>5490576</v>
      </c>
      <c r="AK1252" s="109"/>
      <c r="AL1252" s="109"/>
      <c r="AM1252" s="109"/>
      <c r="AN1252" s="109"/>
      <c r="AO1252" s="109"/>
      <c r="AP1252" s="109"/>
      <c r="AQ1252" s="109"/>
      <c r="AR1252" s="109"/>
      <c r="AS1252" s="109"/>
      <c r="AT1252" s="109"/>
      <c r="AU1252" s="109"/>
      <c r="AV1252" s="109"/>
      <c r="AW1252" s="109"/>
      <c r="AX1252" s="109"/>
      <c r="AY1252" s="109"/>
    </row>
    <row r="1253" spans="1:51" ht="25.5" x14ac:dyDescent="0.25">
      <c r="A1253" s="106">
        <v>1522</v>
      </c>
      <c r="B1253" s="106" t="s">
        <v>1926</v>
      </c>
      <c r="C1253" s="106" t="s">
        <v>27</v>
      </c>
      <c r="D1253" s="106"/>
      <c r="E1253" s="106" t="s">
        <v>540</v>
      </c>
      <c r="F1253" s="106"/>
      <c r="G1253" s="106"/>
      <c r="H1253" s="106" t="s">
        <v>466</v>
      </c>
      <c r="I1253" s="106" t="s">
        <v>3323</v>
      </c>
      <c r="J1253" s="106" t="s">
        <v>3894</v>
      </c>
      <c r="K1253" s="106">
        <v>21387</v>
      </c>
      <c r="L1253" s="106"/>
      <c r="M1253" s="106">
        <v>22000</v>
      </c>
      <c r="N1253" s="106" t="s">
        <v>27</v>
      </c>
      <c r="O1253" s="106">
        <v>5374.442</v>
      </c>
      <c r="P1253" s="107">
        <v>907.5</v>
      </c>
      <c r="Q1253" s="107">
        <v>4877306.12</v>
      </c>
      <c r="R1253" s="106">
        <v>0</v>
      </c>
      <c r="S1253" s="107">
        <v>0</v>
      </c>
      <c r="T1253" s="107">
        <v>0</v>
      </c>
      <c r="U1253" s="106" t="s">
        <v>749</v>
      </c>
      <c r="V1253" s="106" t="s">
        <v>7</v>
      </c>
      <c r="W1253" s="106" t="s">
        <v>64</v>
      </c>
      <c r="X1253" s="108"/>
      <c r="Y1253" s="108">
        <v>0</v>
      </c>
      <c r="Z1253" s="108">
        <v>-4877306.1150000002</v>
      </c>
      <c r="AA1253" s="109" t="s">
        <v>4503</v>
      </c>
      <c r="AB1253" s="109">
        <v>6181</v>
      </c>
      <c r="AC1253" s="109" t="s">
        <v>4686</v>
      </c>
      <c r="AD1253" s="109"/>
      <c r="AE1253" s="110" t="s">
        <v>510</v>
      </c>
      <c r="AF1253" s="109"/>
      <c r="AG1253" s="138">
        <v>38170</v>
      </c>
      <c r="AH1253" s="138">
        <v>38393</v>
      </c>
      <c r="AI1253" s="138">
        <v>38968</v>
      </c>
      <c r="AJ1253" s="109">
        <v>5490576</v>
      </c>
      <c r="AK1253" s="109"/>
      <c r="AL1253" s="109"/>
      <c r="AM1253" s="109"/>
      <c r="AN1253" s="109"/>
      <c r="AO1253" s="109"/>
      <c r="AP1253" s="109"/>
      <c r="AQ1253" s="109"/>
      <c r="AR1253" s="109"/>
      <c r="AS1253" s="109"/>
      <c r="AT1253" s="109"/>
      <c r="AU1253" s="109"/>
      <c r="AV1253" s="109"/>
      <c r="AW1253" s="109"/>
      <c r="AX1253" s="109"/>
      <c r="AY1253" s="109"/>
    </row>
    <row r="1254" spans="1:51" ht="25.5" x14ac:dyDescent="0.25">
      <c r="A1254" s="106">
        <v>1523</v>
      </c>
      <c r="B1254" s="106" t="s">
        <v>1927</v>
      </c>
      <c r="C1254" s="106" t="s">
        <v>27</v>
      </c>
      <c r="D1254" s="106"/>
      <c r="E1254" s="106" t="s">
        <v>540</v>
      </c>
      <c r="F1254" s="106"/>
      <c r="G1254" s="106"/>
      <c r="H1254" s="106" t="s">
        <v>466</v>
      </c>
      <c r="I1254" s="106" t="s">
        <v>3323</v>
      </c>
      <c r="J1254" s="106" t="s">
        <v>3885</v>
      </c>
      <c r="K1254" s="106"/>
      <c r="L1254" s="106"/>
      <c r="M1254" s="106">
        <v>22000</v>
      </c>
      <c r="N1254" s="106" t="s">
        <v>27</v>
      </c>
      <c r="O1254" s="106">
        <v>147.41999999999999</v>
      </c>
      <c r="P1254" s="107">
        <v>907.5</v>
      </c>
      <c r="Q1254" s="107">
        <v>133783.65</v>
      </c>
      <c r="R1254" s="106">
        <v>0</v>
      </c>
      <c r="S1254" s="107">
        <v>0</v>
      </c>
      <c r="T1254" s="107">
        <v>0</v>
      </c>
      <c r="U1254" s="106" t="s">
        <v>749</v>
      </c>
      <c r="V1254" s="106" t="s">
        <v>7</v>
      </c>
      <c r="W1254" s="106" t="s">
        <v>64</v>
      </c>
      <c r="X1254" s="108"/>
      <c r="Y1254" s="108">
        <v>0</v>
      </c>
      <c r="Z1254" s="108">
        <v>-133783.65</v>
      </c>
      <c r="AA1254" s="109" t="s">
        <v>4503</v>
      </c>
      <c r="AB1254" s="109">
        <v>6181</v>
      </c>
      <c r="AC1254" s="109" t="s">
        <v>4686</v>
      </c>
      <c r="AD1254" s="109"/>
      <c r="AE1254" s="110" t="s">
        <v>510</v>
      </c>
      <c r="AF1254" s="109"/>
      <c r="AG1254" s="138">
        <v>38170</v>
      </c>
      <c r="AH1254" s="138">
        <v>38393</v>
      </c>
      <c r="AI1254" s="138">
        <v>38968</v>
      </c>
      <c r="AJ1254" s="109">
        <v>5490576</v>
      </c>
      <c r="AK1254" s="109"/>
      <c r="AL1254" s="109"/>
      <c r="AM1254" s="109"/>
      <c r="AN1254" s="109"/>
      <c r="AO1254" s="109"/>
      <c r="AP1254" s="109"/>
      <c r="AQ1254" s="109"/>
      <c r="AR1254" s="109"/>
      <c r="AS1254" s="109"/>
      <c r="AT1254" s="109"/>
      <c r="AU1254" s="109"/>
      <c r="AV1254" s="109"/>
      <c r="AW1254" s="109"/>
      <c r="AX1254" s="109"/>
      <c r="AY1254" s="109"/>
    </row>
    <row r="1255" spans="1:51" ht="25.5" x14ac:dyDescent="0.25">
      <c r="A1255" s="106">
        <v>1524</v>
      </c>
      <c r="B1255" s="106" t="s">
        <v>1928</v>
      </c>
      <c r="C1255" s="106" t="s">
        <v>27</v>
      </c>
      <c r="D1255" s="106"/>
      <c r="E1255" s="106" t="s">
        <v>540</v>
      </c>
      <c r="F1255" s="106"/>
      <c r="G1255" s="106"/>
      <c r="H1255" s="106" t="s">
        <v>466</v>
      </c>
      <c r="I1255" s="106" t="s">
        <v>3323</v>
      </c>
      <c r="J1255" s="106" t="s">
        <v>3888</v>
      </c>
      <c r="K1255" s="106"/>
      <c r="L1255" s="106"/>
      <c r="M1255" s="106">
        <v>22000</v>
      </c>
      <c r="N1255" s="106" t="s">
        <v>27</v>
      </c>
      <c r="O1255" s="106">
        <v>141.77199999999999</v>
      </c>
      <c r="P1255" s="107">
        <v>907.5</v>
      </c>
      <c r="Q1255" s="107">
        <v>128658.09</v>
      </c>
      <c r="R1255" s="106">
        <v>0</v>
      </c>
      <c r="S1255" s="107">
        <v>0</v>
      </c>
      <c r="T1255" s="107">
        <v>0</v>
      </c>
      <c r="U1255" s="106" t="s">
        <v>749</v>
      </c>
      <c r="V1255" s="106" t="s">
        <v>7</v>
      </c>
      <c r="W1255" s="106" t="s">
        <v>64</v>
      </c>
      <c r="X1255" s="108"/>
      <c r="Y1255" s="108">
        <v>0</v>
      </c>
      <c r="Z1255" s="108">
        <v>-128658.09</v>
      </c>
      <c r="AA1255" s="109" t="s">
        <v>4503</v>
      </c>
      <c r="AB1255" s="109">
        <v>6181</v>
      </c>
      <c r="AC1255" s="109" t="s">
        <v>4686</v>
      </c>
      <c r="AD1255" s="109"/>
      <c r="AE1255" s="110" t="s">
        <v>510</v>
      </c>
      <c r="AF1255" s="109"/>
      <c r="AG1255" s="138">
        <v>38170</v>
      </c>
      <c r="AH1255" s="138">
        <v>38393</v>
      </c>
      <c r="AI1255" s="138">
        <v>38968</v>
      </c>
      <c r="AJ1255" s="109">
        <v>5490576</v>
      </c>
      <c r="AK1255" s="109"/>
      <c r="AL1255" s="109"/>
      <c r="AM1255" s="109"/>
      <c r="AN1255" s="109"/>
      <c r="AO1255" s="109"/>
      <c r="AP1255" s="109"/>
      <c r="AQ1255" s="109"/>
      <c r="AR1255" s="109"/>
      <c r="AS1255" s="109"/>
      <c r="AT1255" s="109"/>
      <c r="AU1255" s="109"/>
      <c r="AV1255" s="109"/>
      <c r="AW1255" s="109"/>
      <c r="AX1255" s="109"/>
      <c r="AY1255" s="109"/>
    </row>
    <row r="1256" spans="1:51" ht="25.5" x14ac:dyDescent="0.25">
      <c r="A1256" s="106">
        <v>1525</v>
      </c>
      <c r="B1256" s="106" t="s">
        <v>1929</v>
      </c>
      <c r="C1256" s="106" t="s">
        <v>27</v>
      </c>
      <c r="D1256" s="106"/>
      <c r="E1256" s="106" t="s">
        <v>540</v>
      </c>
      <c r="F1256" s="106"/>
      <c r="G1256" s="106"/>
      <c r="H1256" s="106" t="s">
        <v>466</v>
      </c>
      <c r="I1256" s="106" t="s">
        <v>3323</v>
      </c>
      <c r="J1256" s="106" t="s">
        <v>3885</v>
      </c>
      <c r="K1256" s="106"/>
      <c r="L1256" s="106"/>
      <c r="M1256" s="106">
        <v>22000</v>
      </c>
      <c r="N1256" s="106" t="s">
        <v>27</v>
      </c>
      <c r="O1256" s="106">
        <v>668.41899999999998</v>
      </c>
      <c r="P1256" s="107">
        <v>907.5</v>
      </c>
      <c r="Q1256" s="107">
        <v>606590.24</v>
      </c>
      <c r="R1256" s="106">
        <v>0</v>
      </c>
      <c r="S1256" s="107">
        <v>0</v>
      </c>
      <c r="T1256" s="107">
        <v>0</v>
      </c>
      <c r="U1256" s="106" t="s">
        <v>749</v>
      </c>
      <c r="V1256" s="106" t="s">
        <v>7</v>
      </c>
      <c r="W1256" s="106" t="s">
        <v>64</v>
      </c>
      <c r="X1256" s="108"/>
      <c r="Y1256" s="108">
        <v>0</v>
      </c>
      <c r="Z1256" s="108">
        <v>-606590.24249999993</v>
      </c>
      <c r="AA1256" s="109" t="s">
        <v>4503</v>
      </c>
      <c r="AB1256" s="109">
        <v>6181</v>
      </c>
      <c r="AC1256" s="109" t="s">
        <v>4686</v>
      </c>
      <c r="AD1256" s="109"/>
      <c r="AE1256" s="110" t="s">
        <v>510</v>
      </c>
      <c r="AF1256" s="109"/>
      <c r="AG1256" s="138">
        <v>38170</v>
      </c>
      <c r="AH1256" s="138">
        <v>38393</v>
      </c>
      <c r="AI1256" s="138">
        <v>38968</v>
      </c>
      <c r="AJ1256" s="109">
        <v>5490576</v>
      </c>
      <c r="AK1256" s="109"/>
      <c r="AL1256" s="109"/>
      <c r="AM1256" s="109"/>
      <c r="AN1256" s="109"/>
      <c r="AO1256" s="109"/>
      <c r="AP1256" s="109"/>
      <c r="AQ1256" s="109"/>
      <c r="AR1256" s="109"/>
      <c r="AS1256" s="109"/>
      <c r="AT1256" s="109"/>
      <c r="AU1256" s="109"/>
      <c r="AV1256" s="109"/>
      <c r="AW1256" s="109"/>
      <c r="AX1256" s="109"/>
      <c r="AY1256" s="109"/>
    </row>
    <row r="1257" spans="1:51" ht="25.5" x14ac:dyDescent="0.25">
      <c r="A1257" s="106">
        <v>1526</v>
      </c>
      <c r="B1257" s="106" t="s">
        <v>1930</v>
      </c>
      <c r="C1257" s="106" t="s">
        <v>27</v>
      </c>
      <c r="D1257" s="106"/>
      <c r="E1257" s="106" t="s">
        <v>540</v>
      </c>
      <c r="F1257" s="106"/>
      <c r="G1257" s="106"/>
      <c r="H1257" s="106" t="s">
        <v>466</v>
      </c>
      <c r="I1257" s="106" t="s">
        <v>3323</v>
      </c>
      <c r="J1257" s="106" t="s">
        <v>3886</v>
      </c>
      <c r="K1257" s="106"/>
      <c r="L1257" s="106"/>
      <c r="M1257" s="106">
        <v>22000</v>
      </c>
      <c r="N1257" s="106" t="s">
        <v>27</v>
      </c>
      <c r="O1257" s="106">
        <v>1804.117</v>
      </c>
      <c r="P1257" s="107">
        <v>907.5</v>
      </c>
      <c r="Q1257" s="107">
        <v>1637236.18</v>
      </c>
      <c r="R1257" s="106">
        <v>0</v>
      </c>
      <c r="S1257" s="107">
        <v>0</v>
      </c>
      <c r="T1257" s="107">
        <v>0</v>
      </c>
      <c r="U1257" s="106" t="s">
        <v>749</v>
      </c>
      <c r="V1257" s="106" t="s">
        <v>7</v>
      </c>
      <c r="W1257" s="106" t="s">
        <v>64</v>
      </c>
      <c r="X1257" s="108"/>
      <c r="Y1257" s="108">
        <v>0</v>
      </c>
      <c r="Z1257" s="108">
        <v>-1637236.1775</v>
      </c>
      <c r="AA1257" s="109" t="s">
        <v>4503</v>
      </c>
      <c r="AB1257" s="109">
        <v>6181</v>
      </c>
      <c r="AC1257" s="109" t="s">
        <v>4686</v>
      </c>
      <c r="AD1257" s="109"/>
      <c r="AE1257" s="110" t="s">
        <v>510</v>
      </c>
      <c r="AF1257" s="109"/>
      <c r="AG1257" s="138">
        <v>38170</v>
      </c>
      <c r="AH1257" s="138">
        <v>38393</v>
      </c>
      <c r="AI1257" s="138">
        <v>38968</v>
      </c>
      <c r="AJ1257" s="109">
        <v>5490576</v>
      </c>
      <c r="AK1257" s="109"/>
      <c r="AL1257" s="109"/>
      <c r="AM1257" s="109"/>
      <c r="AN1257" s="109"/>
      <c r="AO1257" s="109"/>
      <c r="AP1257" s="109"/>
      <c r="AQ1257" s="109"/>
      <c r="AR1257" s="109"/>
      <c r="AS1257" s="109"/>
      <c r="AT1257" s="109"/>
      <c r="AU1257" s="109"/>
      <c r="AV1257" s="109"/>
      <c r="AW1257" s="109"/>
      <c r="AX1257" s="109"/>
      <c r="AY1257" s="109"/>
    </row>
    <row r="1258" spans="1:51" x14ac:dyDescent="0.25">
      <c r="A1258" s="106">
        <v>1527</v>
      </c>
      <c r="B1258" s="106" t="s">
        <v>1931</v>
      </c>
      <c r="C1258" s="106" t="s">
        <v>27</v>
      </c>
      <c r="D1258" s="106"/>
      <c r="E1258" s="106" t="s">
        <v>540</v>
      </c>
      <c r="F1258" s="106"/>
      <c r="G1258" s="106"/>
      <c r="H1258" s="106" t="s">
        <v>466</v>
      </c>
      <c r="I1258" s="106" t="s">
        <v>3325</v>
      </c>
      <c r="J1258" s="106" t="s">
        <v>3883</v>
      </c>
      <c r="K1258" s="106">
        <v>10352</v>
      </c>
      <c r="L1258" s="106"/>
      <c r="M1258" s="106">
        <v>22000</v>
      </c>
      <c r="N1258" s="106" t="s">
        <v>27</v>
      </c>
      <c r="O1258" s="106">
        <v>12111.84</v>
      </c>
      <c r="P1258" s="107">
        <v>907.5</v>
      </c>
      <c r="Q1258" s="107">
        <v>10991494.800000001</v>
      </c>
      <c r="R1258" s="106">
        <v>0</v>
      </c>
      <c r="S1258" s="107">
        <v>0</v>
      </c>
      <c r="T1258" s="107">
        <v>0</v>
      </c>
      <c r="U1258" s="106" t="s">
        <v>1792</v>
      </c>
      <c r="V1258" s="106" t="s">
        <v>7</v>
      </c>
      <c r="W1258" s="106" t="s">
        <v>78</v>
      </c>
      <c r="X1258" s="108">
        <v>1836</v>
      </c>
      <c r="Y1258" s="108">
        <v>22237338.240000002</v>
      </c>
      <c r="Z1258" s="108">
        <v>11245843.440000001</v>
      </c>
      <c r="AA1258" s="109"/>
      <c r="AB1258" s="109">
        <v>6181</v>
      </c>
      <c r="AC1258" s="109"/>
      <c r="AD1258" s="109"/>
      <c r="AE1258" s="110" t="s">
        <v>4718</v>
      </c>
      <c r="AF1258" s="109"/>
      <c r="AG1258" s="138">
        <v>38170</v>
      </c>
      <c r="AH1258" s="138">
        <v>38393</v>
      </c>
      <c r="AI1258" s="138">
        <v>38968</v>
      </c>
      <c r="AJ1258" s="109">
        <v>5490576</v>
      </c>
      <c r="AK1258" s="109"/>
      <c r="AL1258" s="109"/>
      <c r="AM1258" s="109"/>
      <c r="AN1258" s="109"/>
      <c r="AO1258" s="109"/>
      <c r="AP1258" s="109"/>
      <c r="AQ1258" s="109"/>
      <c r="AR1258" s="109"/>
      <c r="AS1258" s="109"/>
      <c r="AT1258" s="109"/>
      <c r="AU1258" s="109"/>
      <c r="AV1258" s="109"/>
      <c r="AW1258" s="109"/>
      <c r="AX1258" s="109"/>
      <c r="AY1258" s="109"/>
    </row>
    <row r="1259" spans="1:51" x14ac:dyDescent="0.25">
      <c r="A1259" s="106">
        <v>1528</v>
      </c>
      <c r="B1259" s="106" t="s">
        <v>1932</v>
      </c>
      <c r="C1259" s="106" t="s">
        <v>27</v>
      </c>
      <c r="D1259" s="106"/>
      <c r="E1259" s="106" t="s">
        <v>540</v>
      </c>
      <c r="F1259" s="106"/>
      <c r="G1259" s="106"/>
      <c r="H1259" s="106" t="s">
        <v>466</v>
      </c>
      <c r="I1259" s="106" t="s">
        <v>3325</v>
      </c>
      <c r="J1259" s="106" t="s">
        <v>3891</v>
      </c>
      <c r="K1259" s="106"/>
      <c r="L1259" s="106"/>
      <c r="M1259" s="106">
        <v>22000</v>
      </c>
      <c r="N1259" s="106" t="s">
        <v>27</v>
      </c>
      <c r="O1259" s="106">
        <v>18810.638999999999</v>
      </c>
      <c r="P1259" s="107">
        <v>907.5</v>
      </c>
      <c r="Q1259" s="107">
        <v>17070654.890000001</v>
      </c>
      <c r="R1259" s="106">
        <v>0</v>
      </c>
      <c r="S1259" s="107">
        <v>0</v>
      </c>
      <c r="T1259" s="107">
        <v>0</v>
      </c>
      <c r="U1259" s="106" t="s">
        <v>1792</v>
      </c>
      <c r="V1259" s="106" t="s">
        <v>7</v>
      </c>
      <c r="W1259" s="106" t="s">
        <v>78</v>
      </c>
      <c r="X1259" s="108">
        <v>1836</v>
      </c>
      <c r="Y1259" s="108">
        <v>34536333.203999996</v>
      </c>
      <c r="Z1259" s="108">
        <v>17465678.311499998</v>
      </c>
      <c r="AA1259" s="109"/>
      <c r="AB1259" s="109">
        <v>6181</v>
      </c>
      <c r="AC1259" s="109"/>
      <c r="AD1259" s="109"/>
      <c r="AE1259" s="110" t="s">
        <v>4718</v>
      </c>
      <c r="AF1259" s="109"/>
      <c r="AG1259" s="138">
        <v>38170</v>
      </c>
      <c r="AH1259" s="138">
        <v>38393</v>
      </c>
      <c r="AI1259" s="138">
        <v>38968</v>
      </c>
      <c r="AJ1259" s="109">
        <v>5490576</v>
      </c>
      <c r="AK1259" s="109"/>
      <c r="AL1259" s="109"/>
      <c r="AM1259" s="109"/>
      <c r="AN1259" s="109"/>
      <c r="AO1259" s="109"/>
      <c r="AP1259" s="109"/>
      <c r="AQ1259" s="109"/>
      <c r="AR1259" s="109"/>
      <c r="AS1259" s="109"/>
      <c r="AT1259" s="109"/>
      <c r="AU1259" s="109"/>
      <c r="AV1259" s="109"/>
      <c r="AW1259" s="109"/>
      <c r="AX1259" s="109"/>
      <c r="AY1259" s="109"/>
    </row>
    <row r="1260" spans="1:51" ht="25.5" x14ac:dyDescent="0.25">
      <c r="A1260" s="106">
        <v>1529</v>
      </c>
      <c r="B1260" s="106" t="s">
        <v>1933</v>
      </c>
      <c r="C1260" s="106" t="s">
        <v>27</v>
      </c>
      <c r="D1260" s="106"/>
      <c r="E1260" s="106" t="s">
        <v>540</v>
      </c>
      <c r="F1260" s="106"/>
      <c r="G1260" s="106"/>
      <c r="H1260" s="106" t="s">
        <v>466</v>
      </c>
      <c r="I1260" s="106" t="s">
        <v>3323</v>
      </c>
      <c r="J1260" s="106" t="s">
        <v>3887</v>
      </c>
      <c r="K1260" s="106">
        <v>21151</v>
      </c>
      <c r="L1260" s="106"/>
      <c r="M1260" s="106">
        <v>22000</v>
      </c>
      <c r="N1260" s="106" t="s">
        <v>27</v>
      </c>
      <c r="O1260" s="106">
        <v>23684.111000000001</v>
      </c>
      <c r="P1260" s="107">
        <v>1180</v>
      </c>
      <c r="Q1260" s="107">
        <v>27947250.98</v>
      </c>
      <c r="R1260" s="106">
        <v>0</v>
      </c>
      <c r="S1260" s="107">
        <v>0</v>
      </c>
      <c r="T1260" s="107">
        <v>0</v>
      </c>
      <c r="U1260" s="106" t="s">
        <v>741</v>
      </c>
      <c r="V1260" s="106" t="s">
        <v>7</v>
      </c>
      <c r="W1260" s="106" t="s">
        <v>62</v>
      </c>
      <c r="X1260" s="108">
        <v>1836</v>
      </c>
      <c r="Y1260" s="108">
        <v>43484025.960000001</v>
      </c>
      <c r="Z1260" s="108">
        <v>15536776.16</v>
      </c>
      <c r="AA1260" s="109"/>
      <c r="AB1260" s="109">
        <v>6181</v>
      </c>
      <c r="AC1260" s="109"/>
      <c r="AD1260" s="109"/>
      <c r="AE1260" s="110" t="s">
        <v>473</v>
      </c>
      <c r="AF1260" s="109" t="s">
        <v>4727</v>
      </c>
      <c r="AG1260" s="138">
        <v>38170</v>
      </c>
      <c r="AH1260" s="138">
        <v>38393</v>
      </c>
      <c r="AI1260" s="138">
        <v>42689</v>
      </c>
      <c r="AJ1260" s="109">
        <v>6036697</v>
      </c>
      <c r="AK1260" s="109">
        <v>1517724</v>
      </c>
      <c r="AL1260" s="109"/>
      <c r="AM1260" s="109"/>
      <c r="AN1260" s="109"/>
      <c r="AO1260" s="109"/>
      <c r="AP1260" s="109"/>
      <c r="AQ1260" s="109"/>
      <c r="AR1260" s="109"/>
      <c r="AS1260" s="109" t="s">
        <v>4433</v>
      </c>
      <c r="AT1260" s="109"/>
      <c r="AU1260" s="109"/>
      <c r="AV1260" s="109">
        <v>38393</v>
      </c>
      <c r="AW1260" s="109"/>
      <c r="AX1260" s="109"/>
      <c r="AY1260" s="109"/>
    </row>
    <row r="1261" spans="1:51" x14ac:dyDescent="0.25">
      <c r="A1261" s="106">
        <v>1530</v>
      </c>
      <c r="B1261" s="106" t="s">
        <v>1116</v>
      </c>
      <c r="C1261" s="106" t="s">
        <v>27</v>
      </c>
      <c r="D1261" s="106"/>
      <c r="E1261" s="106" t="s">
        <v>540</v>
      </c>
      <c r="F1261" s="106"/>
      <c r="G1261" s="106"/>
      <c r="H1261" s="106" t="s">
        <v>466</v>
      </c>
      <c r="I1261" s="106"/>
      <c r="J1261" s="106"/>
      <c r="K1261" s="106"/>
      <c r="L1261" s="106"/>
      <c r="M1261" s="106">
        <v>22000</v>
      </c>
      <c r="N1261" s="106" t="s">
        <v>27</v>
      </c>
      <c r="O1261" s="106">
        <v>69168.688999999998</v>
      </c>
      <c r="P1261" s="107">
        <v>907.5</v>
      </c>
      <c r="Q1261" s="107">
        <v>62770585.270000003</v>
      </c>
      <c r="R1261" s="106">
        <v>0</v>
      </c>
      <c r="S1261" s="107">
        <v>0</v>
      </c>
      <c r="T1261" s="107">
        <v>0</v>
      </c>
      <c r="U1261" s="106" t="s">
        <v>743</v>
      </c>
      <c r="V1261" s="106" t="s">
        <v>7</v>
      </c>
      <c r="W1261" s="106" t="s">
        <v>63</v>
      </c>
      <c r="X1261" s="108"/>
      <c r="Y1261" s="108">
        <v>0</v>
      </c>
      <c r="Z1261" s="108"/>
      <c r="AA1261" s="109" t="s">
        <v>4435</v>
      </c>
      <c r="AB1261" s="109">
        <v>6181</v>
      </c>
      <c r="AC1261" s="109"/>
      <c r="AD1261" s="109"/>
      <c r="AE1261" s="110" t="s">
        <v>4436</v>
      </c>
      <c r="AF1261" s="109"/>
      <c r="AG1261" s="138">
        <v>38170</v>
      </c>
      <c r="AH1261" s="138">
        <v>38393</v>
      </c>
      <c r="AI1261" s="138">
        <v>38968</v>
      </c>
      <c r="AJ1261" s="109">
        <v>5490576</v>
      </c>
      <c r="AK1261" s="109"/>
      <c r="AL1261" s="109"/>
      <c r="AM1261" s="109"/>
      <c r="AN1261" s="109"/>
      <c r="AO1261" s="109"/>
      <c r="AP1261" s="109"/>
      <c r="AQ1261" s="109"/>
      <c r="AR1261" s="109"/>
      <c r="AS1261" s="109"/>
      <c r="AT1261" s="109"/>
      <c r="AU1261" s="109"/>
      <c r="AV1261" s="109"/>
      <c r="AW1261" s="109"/>
      <c r="AX1261" s="109"/>
      <c r="AY1261" s="109"/>
    </row>
    <row r="1262" spans="1:51" x14ac:dyDescent="0.25">
      <c r="A1262" s="106">
        <v>1531</v>
      </c>
      <c r="B1262" s="106" t="s">
        <v>1934</v>
      </c>
      <c r="C1262" s="106" t="s">
        <v>315</v>
      </c>
      <c r="D1262" s="106"/>
      <c r="E1262" s="106" t="s">
        <v>540</v>
      </c>
      <c r="F1262" s="106"/>
      <c r="G1262" s="106"/>
      <c r="H1262" s="106" t="s">
        <v>465</v>
      </c>
      <c r="I1262" s="106" t="s">
        <v>3324</v>
      </c>
      <c r="J1262" s="106" t="s">
        <v>3714</v>
      </c>
      <c r="K1262" s="106">
        <v>4601</v>
      </c>
      <c r="L1262" s="106"/>
      <c r="M1262" s="106">
        <v>22000</v>
      </c>
      <c r="N1262" s="106" t="s">
        <v>315</v>
      </c>
      <c r="O1262" s="106">
        <v>7903.5690000000004</v>
      </c>
      <c r="P1262" s="107">
        <v>580.79999999999995</v>
      </c>
      <c r="Q1262" s="107">
        <v>4590392.88</v>
      </c>
      <c r="R1262" s="106">
        <v>0</v>
      </c>
      <c r="S1262" s="107">
        <v>0</v>
      </c>
      <c r="T1262" s="107">
        <v>0</v>
      </c>
      <c r="U1262" s="106" t="s">
        <v>739</v>
      </c>
      <c r="V1262" s="106" t="s">
        <v>7</v>
      </c>
      <c r="W1262" s="106" t="s">
        <v>61</v>
      </c>
      <c r="X1262" s="108">
        <v>858</v>
      </c>
      <c r="Y1262" s="108">
        <v>6781262.2020000005</v>
      </c>
      <c r="Z1262" s="108">
        <v>2190869.3268000009</v>
      </c>
      <c r="AA1262" s="109"/>
      <c r="AB1262" s="109">
        <v>2042</v>
      </c>
      <c r="AC1262" s="109"/>
      <c r="AD1262" s="109"/>
      <c r="AE1262" s="110" t="s">
        <v>507</v>
      </c>
      <c r="AF1262" s="109"/>
      <c r="AG1262" s="138">
        <v>38100</v>
      </c>
      <c r="AH1262" s="138">
        <v>38855</v>
      </c>
      <c r="AI1262" s="138">
        <v>38947</v>
      </c>
      <c r="AJ1262" s="109">
        <v>5486477</v>
      </c>
      <c r="AK1262" s="109"/>
      <c r="AL1262" s="109"/>
      <c r="AM1262" s="109"/>
      <c r="AN1262" s="109"/>
      <c r="AO1262" s="109"/>
      <c r="AP1262" s="109"/>
      <c r="AQ1262" s="109"/>
      <c r="AR1262" s="109"/>
      <c r="AS1262" s="109"/>
      <c r="AT1262" s="109"/>
      <c r="AU1262" s="109"/>
      <c r="AV1262" s="109"/>
      <c r="AW1262" s="109"/>
      <c r="AX1262" s="109"/>
      <c r="AY1262" s="109"/>
    </row>
    <row r="1263" spans="1:51" ht="25.5" x14ac:dyDescent="0.25">
      <c r="A1263" s="106">
        <v>1532</v>
      </c>
      <c r="B1263" s="106" t="s">
        <v>1935</v>
      </c>
      <c r="C1263" s="106" t="s">
        <v>315</v>
      </c>
      <c r="D1263" s="106"/>
      <c r="E1263" s="106" t="s">
        <v>540</v>
      </c>
      <c r="F1263" s="106"/>
      <c r="G1263" s="106"/>
      <c r="H1263" s="106" t="s">
        <v>465</v>
      </c>
      <c r="I1263" s="106" t="s">
        <v>3323</v>
      </c>
      <c r="J1263" s="106" t="s">
        <v>3895</v>
      </c>
      <c r="K1263" s="106"/>
      <c r="L1263" s="106"/>
      <c r="M1263" s="106">
        <v>22000</v>
      </c>
      <c r="N1263" s="106" t="s">
        <v>315</v>
      </c>
      <c r="O1263" s="106">
        <v>867.73500000000001</v>
      </c>
      <c r="P1263" s="107">
        <v>580.79999999999995</v>
      </c>
      <c r="Q1263" s="107">
        <v>503980.49</v>
      </c>
      <c r="R1263" s="106">
        <v>0</v>
      </c>
      <c r="S1263" s="107">
        <v>0</v>
      </c>
      <c r="T1263" s="107">
        <v>0</v>
      </c>
      <c r="U1263" s="106" t="s">
        <v>1936</v>
      </c>
      <c r="V1263" s="106" t="s">
        <v>7</v>
      </c>
      <c r="W1263" s="106" t="s">
        <v>79</v>
      </c>
      <c r="X1263" s="108">
        <v>858</v>
      </c>
      <c r="Y1263" s="108">
        <v>744516.63</v>
      </c>
      <c r="Z1263" s="108">
        <v>240536.14200000005</v>
      </c>
      <c r="AA1263" s="109"/>
      <c r="AB1263" s="109">
        <v>2042</v>
      </c>
      <c r="AC1263" s="109" t="s">
        <v>4686</v>
      </c>
      <c r="AD1263" s="109"/>
      <c r="AE1263" s="110" t="s">
        <v>471</v>
      </c>
      <c r="AF1263" s="109"/>
      <c r="AG1263" s="138">
        <v>38100</v>
      </c>
      <c r="AH1263" s="138">
        <v>38855</v>
      </c>
      <c r="AI1263" s="138">
        <v>38947</v>
      </c>
      <c r="AJ1263" s="109">
        <v>5486477</v>
      </c>
      <c r="AK1263" s="109"/>
      <c r="AL1263" s="109"/>
      <c r="AM1263" s="109"/>
      <c r="AN1263" s="109"/>
      <c r="AO1263" s="109"/>
      <c r="AP1263" s="109"/>
      <c r="AQ1263" s="109"/>
      <c r="AR1263" s="109"/>
      <c r="AS1263" s="109"/>
      <c r="AT1263" s="109"/>
      <c r="AU1263" s="109"/>
      <c r="AV1263" s="109"/>
      <c r="AW1263" s="109"/>
      <c r="AX1263" s="109"/>
      <c r="AY1263" s="109"/>
    </row>
    <row r="1264" spans="1:51" x14ac:dyDescent="0.25">
      <c r="A1264" s="106">
        <v>1533</v>
      </c>
      <c r="B1264" s="106" t="s">
        <v>1937</v>
      </c>
      <c r="C1264" s="106" t="s">
        <v>315</v>
      </c>
      <c r="D1264" s="106"/>
      <c r="E1264" s="106" t="s">
        <v>540</v>
      </c>
      <c r="F1264" s="106"/>
      <c r="G1264" s="106"/>
      <c r="H1264" s="106" t="s">
        <v>465</v>
      </c>
      <c r="I1264" s="106" t="s">
        <v>3323</v>
      </c>
      <c r="J1264" s="106" t="s">
        <v>3895</v>
      </c>
      <c r="K1264" s="106">
        <v>4561</v>
      </c>
      <c r="L1264" s="106"/>
      <c r="M1264" s="106">
        <v>22000</v>
      </c>
      <c r="N1264" s="106" t="s">
        <v>315</v>
      </c>
      <c r="O1264" s="106">
        <v>1152.6849999999999</v>
      </c>
      <c r="P1264" s="107">
        <v>580.79999999999995</v>
      </c>
      <c r="Q1264" s="107">
        <v>669479.44999999995</v>
      </c>
      <c r="R1264" s="106">
        <v>0</v>
      </c>
      <c r="S1264" s="107">
        <v>0</v>
      </c>
      <c r="T1264" s="107">
        <v>0</v>
      </c>
      <c r="U1264" s="106" t="s">
        <v>1936</v>
      </c>
      <c r="V1264" s="106" t="s">
        <v>7</v>
      </c>
      <c r="W1264" s="106" t="s">
        <v>79</v>
      </c>
      <c r="X1264" s="108"/>
      <c r="Y1264" s="108">
        <v>0</v>
      </c>
      <c r="Z1264" s="108">
        <v>-669479.44799999986</v>
      </c>
      <c r="AA1264" s="109" t="s">
        <v>4503</v>
      </c>
      <c r="AB1264" s="109">
        <v>2042</v>
      </c>
      <c r="AC1264" s="109"/>
      <c r="AD1264" s="109"/>
      <c r="AE1264" s="110" t="s">
        <v>471</v>
      </c>
      <c r="AF1264" s="109"/>
      <c r="AG1264" s="138">
        <v>38100</v>
      </c>
      <c r="AH1264" s="138">
        <v>38855</v>
      </c>
      <c r="AI1264" s="138">
        <v>38947</v>
      </c>
      <c r="AJ1264" s="109">
        <v>5486477</v>
      </c>
      <c r="AK1264" s="109"/>
      <c r="AL1264" s="109"/>
      <c r="AM1264" s="109"/>
      <c r="AN1264" s="109"/>
      <c r="AO1264" s="109"/>
      <c r="AP1264" s="109"/>
      <c r="AQ1264" s="109"/>
      <c r="AR1264" s="109"/>
      <c r="AS1264" s="109"/>
      <c r="AT1264" s="109"/>
      <c r="AU1264" s="109"/>
      <c r="AV1264" s="109"/>
      <c r="AW1264" s="109"/>
      <c r="AX1264" s="109"/>
      <c r="AY1264" s="109"/>
    </row>
    <row r="1265" spans="1:51" x14ac:dyDescent="0.25">
      <c r="A1265" s="106">
        <v>1534</v>
      </c>
      <c r="B1265" s="106" t="s">
        <v>1938</v>
      </c>
      <c r="C1265" s="106" t="s">
        <v>315</v>
      </c>
      <c r="D1265" s="106"/>
      <c r="E1265" s="106" t="s">
        <v>540</v>
      </c>
      <c r="F1265" s="106"/>
      <c r="G1265" s="106"/>
      <c r="H1265" s="106" t="s">
        <v>465</v>
      </c>
      <c r="I1265" s="106" t="s">
        <v>3323</v>
      </c>
      <c r="J1265" s="106" t="s">
        <v>3896</v>
      </c>
      <c r="K1265" s="106">
        <v>3264</v>
      </c>
      <c r="L1265" s="106"/>
      <c r="M1265" s="106">
        <v>22000</v>
      </c>
      <c r="N1265" s="106" t="s">
        <v>315</v>
      </c>
      <c r="O1265" s="106">
        <v>1287.1769999999999</v>
      </c>
      <c r="P1265" s="107">
        <v>580.79999999999995</v>
      </c>
      <c r="Q1265" s="107">
        <v>747592.4</v>
      </c>
      <c r="R1265" s="106">
        <v>0</v>
      </c>
      <c r="S1265" s="107">
        <v>0</v>
      </c>
      <c r="T1265" s="107">
        <v>0</v>
      </c>
      <c r="U1265" s="106" t="s">
        <v>1936</v>
      </c>
      <c r="V1265" s="106" t="s">
        <v>7</v>
      </c>
      <c r="W1265" s="106" t="s">
        <v>79</v>
      </c>
      <c r="X1265" s="108"/>
      <c r="Y1265" s="108">
        <v>0</v>
      </c>
      <c r="Z1265" s="108">
        <v>-747592.40159999987</v>
      </c>
      <c r="AA1265" s="109" t="s">
        <v>4503</v>
      </c>
      <c r="AB1265" s="109">
        <v>2042</v>
      </c>
      <c r="AC1265" s="109"/>
      <c r="AD1265" s="109"/>
      <c r="AE1265" s="110" t="s">
        <v>471</v>
      </c>
      <c r="AF1265" s="109"/>
      <c r="AG1265" s="138">
        <v>38100</v>
      </c>
      <c r="AH1265" s="138">
        <v>38855</v>
      </c>
      <c r="AI1265" s="138">
        <v>38947</v>
      </c>
      <c r="AJ1265" s="109">
        <v>5486477</v>
      </c>
      <c r="AK1265" s="109"/>
      <c r="AL1265" s="109"/>
      <c r="AM1265" s="109"/>
      <c r="AN1265" s="109"/>
      <c r="AO1265" s="109"/>
      <c r="AP1265" s="109"/>
      <c r="AQ1265" s="109"/>
      <c r="AR1265" s="109"/>
      <c r="AS1265" s="109"/>
      <c r="AT1265" s="109"/>
      <c r="AU1265" s="109"/>
      <c r="AV1265" s="109"/>
      <c r="AW1265" s="109"/>
      <c r="AX1265" s="109"/>
      <c r="AY1265" s="109"/>
    </row>
    <row r="1266" spans="1:51" x14ac:dyDescent="0.25">
      <c r="A1266" s="106">
        <v>1535</v>
      </c>
      <c r="B1266" s="106" t="s">
        <v>1939</v>
      </c>
      <c r="C1266" s="106" t="s">
        <v>315</v>
      </c>
      <c r="D1266" s="106"/>
      <c r="E1266" s="106" t="s">
        <v>540</v>
      </c>
      <c r="F1266" s="106"/>
      <c r="G1266" s="106"/>
      <c r="H1266" s="106" t="s">
        <v>465</v>
      </c>
      <c r="I1266" s="106" t="s">
        <v>3324</v>
      </c>
      <c r="J1266" s="106" t="s">
        <v>3714</v>
      </c>
      <c r="K1266" s="106"/>
      <c r="L1266" s="106"/>
      <c r="M1266" s="106">
        <v>22000</v>
      </c>
      <c r="N1266" s="106" t="s">
        <v>315</v>
      </c>
      <c r="O1266" s="106">
        <v>1772.088</v>
      </c>
      <c r="P1266" s="107">
        <v>580.79999999999995</v>
      </c>
      <c r="Q1266" s="107">
        <v>1029228.71</v>
      </c>
      <c r="R1266" s="106">
        <v>0</v>
      </c>
      <c r="S1266" s="107">
        <v>0</v>
      </c>
      <c r="T1266" s="107">
        <v>0</v>
      </c>
      <c r="U1266" s="106" t="s">
        <v>1936</v>
      </c>
      <c r="V1266" s="106" t="s">
        <v>7</v>
      </c>
      <c r="W1266" s="106" t="s">
        <v>79</v>
      </c>
      <c r="X1266" s="108"/>
      <c r="Y1266" s="108">
        <v>0</v>
      </c>
      <c r="Z1266" s="108">
        <v>-1029228.7103999999</v>
      </c>
      <c r="AA1266" s="109" t="s">
        <v>4503</v>
      </c>
      <c r="AB1266" s="109">
        <v>2042</v>
      </c>
      <c r="AC1266" s="109"/>
      <c r="AD1266" s="109"/>
      <c r="AE1266" s="110" t="s">
        <v>471</v>
      </c>
      <c r="AF1266" s="109"/>
      <c r="AG1266" s="138">
        <v>38100</v>
      </c>
      <c r="AH1266" s="138">
        <v>38855</v>
      </c>
      <c r="AI1266" s="138">
        <v>38947</v>
      </c>
      <c r="AJ1266" s="109">
        <v>5486477</v>
      </c>
      <c r="AK1266" s="109"/>
      <c r="AL1266" s="109"/>
      <c r="AM1266" s="109"/>
      <c r="AN1266" s="109"/>
      <c r="AO1266" s="109"/>
      <c r="AP1266" s="109"/>
      <c r="AQ1266" s="109"/>
      <c r="AR1266" s="109"/>
      <c r="AS1266" s="109"/>
      <c r="AT1266" s="109"/>
      <c r="AU1266" s="109"/>
      <c r="AV1266" s="109"/>
      <c r="AW1266" s="109"/>
      <c r="AX1266" s="109"/>
      <c r="AY1266" s="109"/>
    </row>
    <row r="1267" spans="1:51" x14ac:dyDescent="0.25">
      <c r="A1267" s="106">
        <v>1536</v>
      </c>
      <c r="B1267" s="106" t="s">
        <v>1940</v>
      </c>
      <c r="C1267" s="106" t="s">
        <v>315</v>
      </c>
      <c r="D1267" s="106"/>
      <c r="E1267" s="106" t="s">
        <v>540</v>
      </c>
      <c r="F1267" s="106"/>
      <c r="G1267" s="106"/>
      <c r="H1267" s="106" t="s">
        <v>465</v>
      </c>
      <c r="I1267" s="106" t="s">
        <v>3324</v>
      </c>
      <c r="J1267" s="106" t="s">
        <v>3714</v>
      </c>
      <c r="K1267" s="106">
        <v>3132</v>
      </c>
      <c r="L1267" s="106"/>
      <c r="M1267" s="106">
        <v>22000</v>
      </c>
      <c r="N1267" s="106" t="s">
        <v>315</v>
      </c>
      <c r="O1267" s="106">
        <v>633.02599999999995</v>
      </c>
      <c r="P1267" s="107">
        <v>580.79999999999995</v>
      </c>
      <c r="Q1267" s="107">
        <v>367661.5</v>
      </c>
      <c r="R1267" s="106">
        <v>0</v>
      </c>
      <c r="S1267" s="107">
        <v>0</v>
      </c>
      <c r="T1267" s="107">
        <v>0</v>
      </c>
      <c r="U1267" s="106" t="s">
        <v>1936</v>
      </c>
      <c r="V1267" s="106" t="s">
        <v>7</v>
      </c>
      <c r="W1267" s="106" t="s">
        <v>79</v>
      </c>
      <c r="X1267" s="108"/>
      <c r="Y1267" s="108">
        <v>0</v>
      </c>
      <c r="Z1267" s="108">
        <v>-367661.50079999992</v>
      </c>
      <c r="AA1267" s="109" t="s">
        <v>4503</v>
      </c>
      <c r="AB1267" s="109">
        <v>2042</v>
      </c>
      <c r="AC1267" s="109"/>
      <c r="AD1267" s="109"/>
      <c r="AE1267" s="110" t="s">
        <v>471</v>
      </c>
      <c r="AF1267" s="109"/>
      <c r="AG1267" s="138">
        <v>38100</v>
      </c>
      <c r="AH1267" s="138">
        <v>38855</v>
      </c>
      <c r="AI1267" s="138">
        <v>38947</v>
      </c>
      <c r="AJ1267" s="109">
        <v>5486477</v>
      </c>
      <c r="AK1267" s="109"/>
      <c r="AL1267" s="109"/>
      <c r="AM1267" s="109"/>
      <c r="AN1267" s="109"/>
      <c r="AO1267" s="109"/>
      <c r="AP1267" s="109"/>
      <c r="AQ1267" s="109"/>
      <c r="AR1267" s="109"/>
      <c r="AS1267" s="109"/>
      <c r="AT1267" s="109"/>
      <c r="AU1267" s="109"/>
      <c r="AV1267" s="109"/>
      <c r="AW1267" s="109"/>
      <c r="AX1267" s="109"/>
      <c r="AY1267" s="109"/>
    </row>
    <row r="1268" spans="1:51" x14ac:dyDescent="0.25">
      <c r="A1268" s="106">
        <v>1537</v>
      </c>
      <c r="B1268" s="106" t="s">
        <v>1941</v>
      </c>
      <c r="C1268" s="106" t="s">
        <v>315</v>
      </c>
      <c r="D1268" s="106"/>
      <c r="E1268" s="106" t="s">
        <v>540</v>
      </c>
      <c r="F1268" s="106"/>
      <c r="G1268" s="106"/>
      <c r="H1268" s="106" t="s">
        <v>465</v>
      </c>
      <c r="I1268" s="106" t="s">
        <v>3324</v>
      </c>
      <c r="J1268" s="106" t="s">
        <v>3897</v>
      </c>
      <c r="K1268" s="106">
        <v>4638</v>
      </c>
      <c r="L1268" s="106"/>
      <c r="M1268" s="106">
        <v>22000</v>
      </c>
      <c r="N1268" s="106" t="s">
        <v>315</v>
      </c>
      <c r="O1268" s="106">
        <v>96</v>
      </c>
      <c r="P1268" s="107">
        <v>580.79999999999995</v>
      </c>
      <c r="Q1268" s="107">
        <v>55756.800000000003</v>
      </c>
      <c r="R1268" s="106">
        <v>0</v>
      </c>
      <c r="S1268" s="107">
        <v>0</v>
      </c>
      <c r="T1268" s="107">
        <v>0</v>
      </c>
      <c r="U1268" s="106" t="s">
        <v>1936</v>
      </c>
      <c r="V1268" s="106" t="s">
        <v>7</v>
      </c>
      <c r="W1268" s="106" t="s">
        <v>79</v>
      </c>
      <c r="X1268" s="108"/>
      <c r="Y1268" s="108">
        <v>0</v>
      </c>
      <c r="Z1268" s="108">
        <v>-55756.799999999996</v>
      </c>
      <c r="AA1268" s="109" t="s">
        <v>4503</v>
      </c>
      <c r="AB1268" s="109">
        <v>2042</v>
      </c>
      <c r="AC1268" s="109"/>
      <c r="AD1268" s="109"/>
      <c r="AE1268" s="110" t="s">
        <v>471</v>
      </c>
      <c r="AF1268" s="109"/>
      <c r="AG1268" s="138">
        <v>38100</v>
      </c>
      <c r="AH1268" s="138">
        <v>38855</v>
      </c>
      <c r="AI1268" s="138">
        <v>38947</v>
      </c>
      <c r="AJ1268" s="109">
        <v>5486477</v>
      </c>
      <c r="AK1268" s="109"/>
      <c r="AL1268" s="109"/>
      <c r="AM1268" s="109"/>
      <c r="AN1268" s="109"/>
      <c r="AO1268" s="109"/>
      <c r="AP1268" s="109"/>
      <c r="AQ1268" s="109"/>
      <c r="AR1268" s="109"/>
      <c r="AS1268" s="109"/>
      <c r="AT1268" s="109"/>
      <c r="AU1268" s="109"/>
      <c r="AV1268" s="109"/>
      <c r="AW1268" s="109"/>
      <c r="AX1268" s="109"/>
      <c r="AY1268" s="109"/>
    </row>
    <row r="1269" spans="1:51" x14ac:dyDescent="0.25">
      <c r="A1269" s="106">
        <v>1538</v>
      </c>
      <c r="B1269" s="106" t="s">
        <v>1942</v>
      </c>
      <c r="C1269" s="106" t="s">
        <v>315</v>
      </c>
      <c r="D1269" s="106"/>
      <c r="E1269" s="106" t="s">
        <v>540</v>
      </c>
      <c r="F1269" s="106"/>
      <c r="G1269" s="106"/>
      <c r="H1269" s="106" t="s">
        <v>465</v>
      </c>
      <c r="I1269" s="106" t="s">
        <v>3324</v>
      </c>
      <c r="J1269" s="106" t="s">
        <v>3898</v>
      </c>
      <c r="K1269" s="106"/>
      <c r="L1269" s="106"/>
      <c r="M1269" s="106">
        <v>22000</v>
      </c>
      <c r="N1269" s="106" t="s">
        <v>315</v>
      </c>
      <c r="O1269" s="106">
        <v>819.40200000000004</v>
      </c>
      <c r="P1269" s="107">
        <v>580.79999999999995</v>
      </c>
      <c r="Q1269" s="107">
        <v>475908.68</v>
      </c>
      <c r="R1269" s="106">
        <v>0</v>
      </c>
      <c r="S1269" s="107">
        <v>0</v>
      </c>
      <c r="T1269" s="107">
        <v>0</v>
      </c>
      <c r="U1269" s="106" t="s">
        <v>1936</v>
      </c>
      <c r="V1269" s="106" t="s">
        <v>7</v>
      </c>
      <c r="W1269" s="106" t="s">
        <v>79</v>
      </c>
      <c r="X1269" s="108"/>
      <c r="Y1269" s="108">
        <v>0</v>
      </c>
      <c r="Z1269" s="108">
        <v>-475908.68160000001</v>
      </c>
      <c r="AA1269" s="109" t="s">
        <v>4503</v>
      </c>
      <c r="AB1269" s="109">
        <v>2042</v>
      </c>
      <c r="AC1269" s="109"/>
      <c r="AD1269" s="109"/>
      <c r="AE1269" s="110" t="s">
        <v>471</v>
      </c>
      <c r="AF1269" s="109"/>
      <c r="AG1269" s="138">
        <v>38100</v>
      </c>
      <c r="AH1269" s="138">
        <v>38855</v>
      </c>
      <c r="AI1269" s="138">
        <v>38947</v>
      </c>
      <c r="AJ1269" s="109">
        <v>5486477</v>
      </c>
      <c r="AK1269" s="109"/>
      <c r="AL1269" s="109"/>
      <c r="AM1269" s="109"/>
      <c r="AN1269" s="109"/>
      <c r="AO1269" s="109"/>
      <c r="AP1269" s="109"/>
      <c r="AQ1269" s="109"/>
      <c r="AR1269" s="109"/>
      <c r="AS1269" s="109"/>
      <c r="AT1269" s="109"/>
      <c r="AU1269" s="109"/>
      <c r="AV1269" s="109"/>
      <c r="AW1269" s="109"/>
      <c r="AX1269" s="109"/>
      <c r="AY1269" s="109"/>
    </row>
    <row r="1270" spans="1:51" x14ac:dyDescent="0.25">
      <c r="A1270" s="106">
        <v>1539</v>
      </c>
      <c r="B1270" s="106" t="s">
        <v>1943</v>
      </c>
      <c r="C1270" s="106" t="s">
        <v>315</v>
      </c>
      <c r="D1270" s="106"/>
      <c r="E1270" s="106" t="s">
        <v>540</v>
      </c>
      <c r="F1270" s="106"/>
      <c r="G1270" s="106"/>
      <c r="H1270" s="106" t="s">
        <v>465</v>
      </c>
      <c r="I1270" s="106" t="s">
        <v>3324</v>
      </c>
      <c r="J1270" s="106" t="s">
        <v>3714</v>
      </c>
      <c r="K1270" s="106">
        <v>4878</v>
      </c>
      <c r="L1270" s="106"/>
      <c r="M1270" s="106">
        <v>22000</v>
      </c>
      <c r="N1270" s="106" t="s">
        <v>315</v>
      </c>
      <c r="O1270" s="106">
        <v>804.18200000000002</v>
      </c>
      <c r="P1270" s="107">
        <v>580.79999999999995</v>
      </c>
      <c r="Q1270" s="107">
        <v>467068.91</v>
      </c>
      <c r="R1270" s="106">
        <v>0</v>
      </c>
      <c r="S1270" s="107">
        <v>0</v>
      </c>
      <c r="T1270" s="107">
        <v>0</v>
      </c>
      <c r="U1270" s="106" t="s">
        <v>1936</v>
      </c>
      <c r="V1270" s="106" t="s">
        <v>7</v>
      </c>
      <c r="W1270" s="106" t="s">
        <v>79</v>
      </c>
      <c r="X1270" s="108"/>
      <c r="Y1270" s="108">
        <v>0</v>
      </c>
      <c r="Z1270" s="108">
        <v>-467068.9056</v>
      </c>
      <c r="AA1270" s="109" t="s">
        <v>4503</v>
      </c>
      <c r="AB1270" s="109">
        <v>2042</v>
      </c>
      <c r="AC1270" s="109"/>
      <c r="AD1270" s="109"/>
      <c r="AE1270" s="110" t="s">
        <v>471</v>
      </c>
      <c r="AF1270" s="109"/>
      <c r="AG1270" s="138">
        <v>38100</v>
      </c>
      <c r="AH1270" s="138">
        <v>38855</v>
      </c>
      <c r="AI1270" s="138">
        <v>38947</v>
      </c>
      <c r="AJ1270" s="109">
        <v>5486477</v>
      </c>
      <c r="AK1270" s="109"/>
      <c r="AL1270" s="109"/>
      <c r="AM1270" s="109"/>
      <c r="AN1270" s="109"/>
      <c r="AO1270" s="109"/>
      <c r="AP1270" s="109"/>
      <c r="AQ1270" s="109"/>
      <c r="AR1270" s="109"/>
      <c r="AS1270" s="109"/>
      <c r="AT1270" s="109"/>
      <c r="AU1270" s="109"/>
      <c r="AV1270" s="109"/>
      <c r="AW1270" s="109"/>
      <c r="AX1270" s="109"/>
      <c r="AY1270" s="109"/>
    </row>
    <row r="1271" spans="1:51" x14ac:dyDescent="0.25">
      <c r="A1271" s="106">
        <v>1540</v>
      </c>
      <c r="B1271" s="106" t="s">
        <v>1944</v>
      </c>
      <c r="C1271" s="106" t="s">
        <v>315</v>
      </c>
      <c r="D1271" s="106"/>
      <c r="E1271" s="106" t="s">
        <v>540</v>
      </c>
      <c r="F1271" s="106"/>
      <c r="G1271" s="106"/>
      <c r="H1271" s="106" t="s">
        <v>465</v>
      </c>
      <c r="I1271" s="106" t="s">
        <v>3324</v>
      </c>
      <c r="J1271" s="106" t="s">
        <v>537</v>
      </c>
      <c r="K1271" s="106"/>
      <c r="L1271" s="106"/>
      <c r="M1271" s="106">
        <v>22000</v>
      </c>
      <c r="N1271" s="106" t="s">
        <v>315</v>
      </c>
      <c r="O1271" s="106">
        <v>624.49599999999998</v>
      </c>
      <c r="P1271" s="107">
        <v>580.79999999999995</v>
      </c>
      <c r="Q1271" s="107">
        <v>362707.28</v>
      </c>
      <c r="R1271" s="106">
        <v>0</v>
      </c>
      <c r="S1271" s="107">
        <v>0</v>
      </c>
      <c r="T1271" s="107">
        <v>0</v>
      </c>
      <c r="U1271" s="106" t="s">
        <v>1936</v>
      </c>
      <c r="V1271" s="106" t="s">
        <v>7</v>
      </c>
      <c r="W1271" s="106" t="s">
        <v>79</v>
      </c>
      <c r="X1271" s="108"/>
      <c r="Y1271" s="108">
        <v>0</v>
      </c>
      <c r="Z1271" s="108">
        <v>-362707.27679999993</v>
      </c>
      <c r="AA1271" s="109" t="s">
        <v>4503</v>
      </c>
      <c r="AB1271" s="109">
        <v>2042</v>
      </c>
      <c r="AC1271" s="109"/>
      <c r="AD1271" s="109"/>
      <c r="AE1271" s="110" t="s">
        <v>471</v>
      </c>
      <c r="AF1271" s="109"/>
      <c r="AG1271" s="138">
        <v>38100</v>
      </c>
      <c r="AH1271" s="138">
        <v>38855</v>
      </c>
      <c r="AI1271" s="138">
        <v>38947</v>
      </c>
      <c r="AJ1271" s="109">
        <v>5486477</v>
      </c>
      <c r="AK1271" s="109"/>
      <c r="AL1271" s="109"/>
      <c r="AM1271" s="109"/>
      <c r="AN1271" s="109"/>
      <c r="AO1271" s="109"/>
      <c r="AP1271" s="109"/>
      <c r="AQ1271" s="109"/>
      <c r="AR1271" s="109"/>
      <c r="AS1271" s="109"/>
      <c r="AT1271" s="109"/>
      <c r="AU1271" s="109"/>
      <c r="AV1271" s="109"/>
      <c r="AW1271" s="109"/>
      <c r="AX1271" s="109"/>
      <c r="AY1271" s="109"/>
    </row>
    <row r="1272" spans="1:51" x14ac:dyDescent="0.25">
      <c r="A1272" s="106">
        <v>1541</v>
      </c>
      <c r="B1272" s="106" t="s">
        <v>1945</v>
      </c>
      <c r="C1272" s="106" t="s">
        <v>315</v>
      </c>
      <c r="D1272" s="106"/>
      <c r="E1272" s="106" t="s">
        <v>540</v>
      </c>
      <c r="F1272" s="106"/>
      <c r="G1272" s="106"/>
      <c r="H1272" s="106" t="s">
        <v>465</v>
      </c>
      <c r="I1272" s="106" t="s">
        <v>3324</v>
      </c>
      <c r="J1272" s="106" t="s">
        <v>3899</v>
      </c>
      <c r="K1272" s="106"/>
      <c r="L1272" s="106"/>
      <c r="M1272" s="106">
        <v>22000</v>
      </c>
      <c r="N1272" s="106" t="s">
        <v>315</v>
      </c>
      <c r="O1272" s="106">
        <v>917.65499999999997</v>
      </c>
      <c r="P1272" s="107">
        <v>580.79999999999995</v>
      </c>
      <c r="Q1272" s="107">
        <v>532974.02</v>
      </c>
      <c r="R1272" s="106">
        <v>0</v>
      </c>
      <c r="S1272" s="107">
        <v>0</v>
      </c>
      <c r="T1272" s="107">
        <v>0</v>
      </c>
      <c r="U1272" s="106" t="s">
        <v>1936</v>
      </c>
      <c r="V1272" s="106" t="s">
        <v>7</v>
      </c>
      <c r="W1272" s="106" t="s">
        <v>79</v>
      </c>
      <c r="X1272" s="108"/>
      <c r="Y1272" s="108">
        <v>0</v>
      </c>
      <c r="Z1272" s="108">
        <v>-532974.02399999998</v>
      </c>
      <c r="AA1272" s="109" t="s">
        <v>4503</v>
      </c>
      <c r="AB1272" s="109">
        <v>2042</v>
      </c>
      <c r="AC1272" s="109"/>
      <c r="AD1272" s="109"/>
      <c r="AE1272" s="110" t="s">
        <v>471</v>
      </c>
      <c r="AF1272" s="109"/>
      <c r="AG1272" s="138">
        <v>38100</v>
      </c>
      <c r="AH1272" s="138">
        <v>38855</v>
      </c>
      <c r="AI1272" s="138">
        <v>38947</v>
      </c>
      <c r="AJ1272" s="109">
        <v>5486477</v>
      </c>
      <c r="AK1272" s="109"/>
      <c r="AL1272" s="109"/>
      <c r="AM1272" s="109"/>
      <c r="AN1272" s="109"/>
      <c r="AO1272" s="109"/>
      <c r="AP1272" s="109"/>
      <c r="AQ1272" s="109"/>
      <c r="AR1272" s="109"/>
      <c r="AS1272" s="109"/>
      <c r="AT1272" s="109"/>
      <c r="AU1272" s="109"/>
      <c r="AV1272" s="109"/>
      <c r="AW1272" s="109"/>
      <c r="AX1272" s="109"/>
      <c r="AY1272" s="109"/>
    </row>
    <row r="1273" spans="1:51" ht="25.5" x14ac:dyDescent="0.25">
      <c r="A1273" s="106">
        <v>1542</v>
      </c>
      <c r="B1273" s="106" t="s">
        <v>1946</v>
      </c>
      <c r="C1273" s="106" t="s">
        <v>315</v>
      </c>
      <c r="D1273" s="106"/>
      <c r="E1273" s="106" t="s">
        <v>540</v>
      </c>
      <c r="F1273" s="106"/>
      <c r="G1273" s="106"/>
      <c r="H1273" s="106" t="s">
        <v>465</v>
      </c>
      <c r="I1273" s="106" t="s">
        <v>3324</v>
      </c>
      <c r="J1273" s="106" t="s">
        <v>3900</v>
      </c>
      <c r="K1273" s="106"/>
      <c r="L1273" s="106"/>
      <c r="M1273" s="106">
        <v>22000</v>
      </c>
      <c r="N1273" s="106" t="s">
        <v>315</v>
      </c>
      <c r="O1273" s="106">
        <v>14286.013000000001</v>
      </c>
      <c r="P1273" s="107">
        <v>702.26</v>
      </c>
      <c r="Q1273" s="107">
        <v>10032433.640000001</v>
      </c>
      <c r="R1273" s="106">
        <v>0</v>
      </c>
      <c r="S1273" s="107">
        <v>0</v>
      </c>
      <c r="T1273" s="107">
        <v>0</v>
      </c>
      <c r="U1273" s="106" t="s">
        <v>741</v>
      </c>
      <c r="V1273" s="106" t="s">
        <v>7</v>
      </c>
      <c r="W1273" s="106" t="s">
        <v>62</v>
      </c>
      <c r="X1273" s="108">
        <v>858</v>
      </c>
      <c r="Y1273" s="108">
        <v>12257399.154000001</v>
      </c>
      <c r="Z1273" s="108">
        <v>2224965.5140000004</v>
      </c>
      <c r="AA1273" s="109"/>
      <c r="AB1273" s="109">
        <v>2042</v>
      </c>
      <c r="AC1273" s="109"/>
      <c r="AD1273" s="109"/>
      <c r="AE1273" s="110" t="s">
        <v>473</v>
      </c>
      <c r="AF1273" s="109" t="s">
        <v>4734</v>
      </c>
      <c r="AG1273" s="138">
        <v>38100</v>
      </c>
      <c r="AH1273" s="138">
        <v>38855</v>
      </c>
      <c r="AI1273" s="138">
        <v>38947</v>
      </c>
      <c r="AJ1273" s="109">
        <v>5486477</v>
      </c>
      <c r="AK1273" s="109"/>
      <c r="AL1273" s="109"/>
      <c r="AM1273" s="109"/>
      <c r="AN1273" s="109"/>
      <c r="AO1273" s="109"/>
      <c r="AP1273" s="109"/>
      <c r="AQ1273" s="109"/>
      <c r="AR1273" s="109"/>
      <c r="AS1273" s="109"/>
      <c r="AT1273" s="109"/>
      <c r="AU1273" s="109"/>
      <c r="AV1273" s="109"/>
      <c r="AW1273" s="109"/>
      <c r="AX1273" s="109"/>
      <c r="AY1273" s="109"/>
    </row>
    <row r="1274" spans="1:51" x14ac:dyDescent="0.25">
      <c r="A1274" s="106">
        <v>1543</v>
      </c>
      <c r="B1274" s="106" t="s">
        <v>1947</v>
      </c>
      <c r="C1274" s="106" t="s">
        <v>315</v>
      </c>
      <c r="D1274" s="106"/>
      <c r="E1274" s="106" t="s">
        <v>540</v>
      </c>
      <c r="F1274" s="106"/>
      <c r="G1274" s="106"/>
      <c r="H1274" s="106" t="s">
        <v>465</v>
      </c>
      <c r="I1274" s="106" t="s">
        <v>3324</v>
      </c>
      <c r="J1274" s="106" t="s">
        <v>3900</v>
      </c>
      <c r="K1274" s="106"/>
      <c r="L1274" s="106"/>
      <c r="M1274" s="106">
        <v>22000</v>
      </c>
      <c r="N1274" s="106" t="s">
        <v>315</v>
      </c>
      <c r="O1274" s="106">
        <v>412.48899999999998</v>
      </c>
      <c r="P1274" s="107">
        <v>580.79999999999995</v>
      </c>
      <c r="Q1274" s="107">
        <v>239573.61</v>
      </c>
      <c r="R1274" s="106">
        <v>0</v>
      </c>
      <c r="S1274" s="107">
        <v>0</v>
      </c>
      <c r="T1274" s="107">
        <v>0</v>
      </c>
      <c r="U1274" s="106" t="s">
        <v>797</v>
      </c>
      <c r="V1274" s="106" t="s">
        <v>7</v>
      </c>
      <c r="W1274" s="106" t="s">
        <v>67</v>
      </c>
      <c r="X1274" s="108">
        <v>858</v>
      </c>
      <c r="Y1274" s="108">
        <v>353915.56199999998</v>
      </c>
      <c r="Z1274" s="108">
        <v>114341.95080000002</v>
      </c>
      <c r="AA1274" s="109"/>
      <c r="AB1274" s="109">
        <v>2042</v>
      </c>
      <c r="AC1274" s="109"/>
      <c r="AD1274" s="109"/>
      <c r="AE1274" s="110" t="s">
        <v>516</v>
      </c>
      <c r="AF1274" s="109"/>
      <c r="AG1274" s="138">
        <v>38100</v>
      </c>
      <c r="AH1274" s="138">
        <v>38855</v>
      </c>
      <c r="AI1274" s="138">
        <v>38947</v>
      </c>
      <c r="AJ1274" s="109">
        <v>5486477</v>
      </c>
      <c r="AK1274" s="109"/>
      <c r="AL1274" s="109"/>
      <c r="AM1274" s="109"/>
      <c r="AN1274" s="109"/>
      <c r="AO1274" s="109"/>
      <c r="AP1274" s="109"/>
      <c r="AQ1274" s="109"/>
      <c r="AR1274" s="109"/>
      <c r="AS1274" s="109"/>
      <c r="AT1274" s="109"/>
      <c r="AU1274" s="109"/>
      <c r="AV1274" s="109"/>
      <c r="AW1274" s="109"/>
      <c r="AX1274" s="109"/>
      <c r="AY1274" s="109"/>
    </row>
    <row r="1275" spans="1:51" x14ac:dyDescent="0.25">
      <c r="A1275" s="106">
        <v>1544</v>
      </c>
      <c r="B1275" s="106" t="s">
        <v>1948</v>
      </c>
      <c r="C1275" s="106" t="s">
        <v>315</v>
      </c>
      <c r="D1275" s="106"/>
      <c r="E1275" s="106" t="s">
        <v>540</v>
      </c>
      <c r="F1275" s="106"/>
      <c r="G1275" s="106"/>
      <c r="H1275" s="106" t="s">
        <v>465</v>
      </c>
      <c r="I1275" s="106" t="s">
        <v>3324</v>
      </c>
      <c r="J1275" s="106" t="s">
        <v>3900</v>
      </c>
      <c r="K1275" s="106"/>
      <c r="L1275" s="106"/>
      <c r="M1275" s="106">
        <v>22000</v>
      </c>
      <c r="N1275" s="106" t="s">
        <v>315</v>
      </c>
      <c r="O1275" s="106">
        <v>711.46199999999999</v>
      </c>
      <c r="P1275" s="107">
        <v>580.79999999999995</v>
      </c>
      <c r="Q1275" s="107">
        <v>413217.13</v>
      </c>
      <c r="R1275" s="106">
        <v>0</v>
      </c>
      <c r="S1275" s="107">
        <v>0</v>
      </c>
      <c r="T1275" s="107">
        <v>0</v>
      </c>
      <c r="U1275" s="106" t="s">
        <v>797</v>
      </c>
      <c r="V1275" s="106" t="s">
        <v>7</v>
      </c>
      <c r="W1275" s="106" t="s">
        <v>67</v>
      </c>
      <c r="X1275" s="108">
        <v>858</v>
      </c>
      <c r="Y1275" s="108">
        <v>610434.39599999995</v>
      </c>
      <c r="Z1275" s="108">
        <v>197217.26639999996</v>
      </c>
      <c r="AA1275" s="109"/>
      <c r="AB1275" s="109">
        <v>2042</v>
      </c>
      <c r="AC1275" s="109"/>
      <c r="AD1275" s="109"/>
      <c r="AE1275" s="110" t="s">
        <v>516</v>
      </c>
      <c r="AF1275" s="109"/>
      <c r="AG1275" s="138">
        <v>38100</v>
      </c>
      <c r="AH1275" s="138">
        <v>38855</v>
      </c>
      <c r="AI1275" s="138">
        <v>38947</v>
      </c>
      <c r="AJ1275" s="109">
        <v>5486477</v>
      </c>
      <c r="AK1275" s="109"/>
      <c r="AL1275" s="109"/>
      <c r="AM1275" s="109"/>
      <c r="AN1275" s="109"/>
      <c r="AO1275" s="109"/>
      <c r="AP1275" s="109"/>
      <c r="AQ1275" s="109"/>
      <c r="AR1275" s="109"/>
      <c r="AS1275" s="109"/>
      <c r="AT1275" s="109"/>
      <c r="AU1275" s="109"/>
      <c r="AV1275" s="109"/>
      <c r="AW1275" s="109"/>
      <c r="AX1275" s="109"/>
      <c r="AY1275" s="109"/>
    </row>
    <row r="1276" spans="1:51" x14ac:dyDescent="0.25">
      <c r="A1276" s="106">
        <v>1545</v>
      </c>
      <c r="B1276" s="106" t="s">
        <v>1949</v>
      </c>
      <c r="C1276" s="106" t="s">
        <v>315</v>
      </c>
      <c r="D1276" s="106"/>
      <c r="E1276" s="106" t="s">
        <v>540</v>
      </c>
      <c r="F1276" s="106"/>
      <c r="G1276" s="106"/>
      <c r="H1276" s="106" t="s">
        <v>465</v>
      </c>
      <c r="I1276" s="106" t="s">
        <v>3324</v>
      </c>
      <c r="J1276" s="106" t="s">
        <v>3897</v>
      </c>
      <c r="K1276" s="106">
        <v>4510</v>
      </c>
      <c r="L1276" s="106"/>
      <c r="M1276" s="106">
        <v>22000</v>
      </c>
      <c r="N1276" s="106" t="s">
        <v>315</v>
      </c>
      <c r="O1276" s="106">
        <v>374.048</v>
      </c>
      <c r="P1276" s="107">
        <v>580.79999999999995</v>
      </c>
      <c r="Q1276" s="107">
        <v>217247.08</v>
      </c>
      <c r="R1276" s="106">
        <v>0</v>
      </c>
      <c r="S1276" s="107">
        <v>0</v>
      </c>
      <c r="T1276" s="107">
        <v>0</v>
      </c>
      <c r="U1276" s="106" t="s">
        <v>797</v>
      </c>
      <c r="V1276" s="106" t="s">
        <v>7</v>
      </c>
      <c r="W1276" s="106" t="s">
        <v>67</v>
      </c>
      <c r="X1276" s="108">
        <v>858</v>
      </c>
      <c r="Y1276" s="108">
        <v>320933.18400000001</v>
      </c>
      <c r="Z1276" s="108">
        <v>103686.10560000001</v>
      </c>
      <c r="AA1276" s="109"/>
      <c r="AB1276" s="109">
        <v>2042</v>
      </c>
      <c r="AC1276" s="109"/>
      <c r="AD1276" s="109"/>
      <c r="AE1276" s="110" t="s">
        <v>516</v>
      </c>
      <c r="AF1276" s="109"/>
      <c r="AG1276" s="138">
        <v>38100</v>
      </c>
      <c r="AH1276" s="138">
        <v>38855</v>
      </c>
      <c r="AI1276" s="138">
        <v>38947</v>
      </c>
      <c r="AJ1276" s="109">
        <v>5486477</v>
      </c>
      <c r="AK1276" s="109"/>
      <c r="AL1276" s="109"/>
      <c r="AM1276" s="109"/>
      <c r="AN1276" s="109"/>
      <c r="AO1276" s="109"/>
      <c r="AP1276" s="109"/>
      <c r="AQ1276" s="109"/>
      <c r="AR1276" s="109"/>
      <c r="AS1276" s="109"/>
      <c r="AT1276" s="109"/>
      <c r="AU1276" s="109"/>
      <c r="AV1276" s="109"/>
      <c r="AW1276" s="109"/>
      <c r="AX1276" s="109"/>
      <c r="AY1276" s="109"/>
    </row>
    <row r="1277" spans="1:51" x14ac:dyDescent="0.25">
      <c r="A1277" s="106">
        <v>1546</v>
      </c>
      <c r="B1277" s="106" t="s">
        <v>1950</v>
      </c>
      <c r="C1277" s="106" t="s">
        <v>315</v>
      </c>
      <c r="D1277" s="106"/>
      <c r="E1277" s="106" t="s">
        <v>540</v>
      </c>
      <c r="F1277" s="106"/>
      <c r="G1277" s="106"/>
      <c r="H1277" s="106" t="s">
        <v>465</v>
      </c>
      <c r="I1277" s="106" t="s">
        <v>3324</v>
      </c>
      <c r="J1277" s="106" t="s">
        <v>3897</v>
      </c>
      <c r="K1277" s="106"/>
      <c r="L1277" s="106"/>
      <c r="M1277" s="106">
        <v>22000</v>
      </c>
      <c r="N1277" s="106" t="s">
        <v>315</v>
      </c>
      <c r="O1277" s="106">
        <v>51.95</v>
      </c>
      <c r="P1277" s="107">
        <v>580.79999999999995</v>
      </c>
      <c r="Q1277" s="107">
        <v>30172.560000000001</v>
      </c>
      <c r="R1277" s="106">
        <v>0</v>
      </c>
      <c r="S1277" s="107">
        <v>0</v>
      </c>
      <c r="T1277" s="107">
        <v>0</v>
      </c>
      <c r="U1277" s="106" t="s">
        <v>797</v>
      </c>
      <c r="V1277" s="106" t="s">
        <v>7</v>
      </c>
      <c r="W1277" s="106" t="s">
        <v>67</v>
      </c>
      <c r="X1277" s="108">
        <v>858</v>
      </c>
      <c r="Y1277" s="108">
        <v>44573.100000000006</v>
      </c>
      <c r="Z1277" s="108">
        <v>14400.540000000008</v>
      </c>
      <c r="AA1277" s="109"/>
      <c r="AB1277" s="109">
        <v>2042</v>
      </c>
      <c r="AC1277" s="109"/>
      <c r="AD1277" s="109"/>
      <c r="AE1277" s="110" t="s">
        <v>516</v>
      </c>
      <c r="AF1277" s="109"/>
      <c r="AG1277" s="138">
        <v>38100</v>
      </c>
      <c r="AH1277" s="138">
        <v>38855</v>
      </c>
      <c r="AI1277" s="138">
        <v>38947</v>
      </c>
      <c r="AJ1277" s="109">
        <v>5486477</v>
      </c>
      <c r="AK1277" s="109"/>
      <c r="AL1277" s="109"/>
      <c r="AM1277" s="109"/>
      <c r="AN1277" s="109"/>
      <c r="AO1277" s="109"/>
      <c r="AP1277" s="109"/>
      <c r="AQ1277" s="109"/>
      <c r="AR1277" s="109"/>
      <c r="AS1277" s="109"/>
      <c r="AT1277" s="109"/>
      <c r="AU1277" s="109"/>
      <c r="AV1277" s="109"/>
      <c r="AW1277" s="109"/>
      <c r="AX1277" s="109"/>
      <c r="AY1277" s="109"/>
    </row>
    <row r="1278" spans="1:51" x14ac:dyDescent="0.25">
      <c r="A1278" s="106">
        <v>1547</v>
      </c>
      <c r="B1278" s="106" t="s">
        <v>1951</v>
      </c>
      <c r="C1278" s="106" t="s">
        <v>315</v>
      </c>
      <c r="D1278" s="106"/>
      <c r="E1278" s="106" t="s">
        <v>540</v>
      </c>
      <c r="F1278" s="106"/>
      <c r="G1278" s="106"/>
      <c r="H1278" s="106" t="s">
        <v>465</v>
      </c>
      <c r="I1278" s="106" t="s">
        <v>3324</v>
      </c>
      <c r="J1278" s="106" t="s">
        <v>537</v>
      </c>
      <c r="K1278" s="106">
        <v>5029</v>
      </c>
      <c r="L1278" s="106"/>
      <c r="M1278" s="106">
        <v>22000</v>
      </c>
      <c r="N1278" s="106" t="s">
        <v>315</v>
      </c>
      <c r="O1278" s="106">
        <v>561.55100000000004</v>
      </c>
      <c r="P1278" s="107">
        <v>580.79999999999995</v>
      </c>
      <c r="Q1278" s="107">
        <v>326148.82</v>
      </c>
      <c r="R1278" s="106">
        <v>0</v>
      </c>
      <c r="S1278" s="107">
        <v>0</v>
      </c>
      <c r="T1278" s="107">
        <v>0</v>
      </c>
      <c r="U1278" s="106" t="s">
        <v>797</v>
      </c>
      <c r="V1278" s="106" t="s">
        <v>7</v>
      </c>
      <c r="W1278" s="106" t="s">
        <v>67</v>
      </c>
      <c r="X1278" s="108">
        <v>858</v>
      </c>
      <c r="Y1278" s="108">
        <v>481810.75800000003</v>
      </c>
      <c r="Z1278" s="108">
        <v>155661.93720000004</v>
      </c>
      <c r="AA1278" s="109"/>
      <c r="AB1278" s="109">
        <v>2042</v>
      </c>
      <c r="AC1278" s="109"/>
      <c r="AD1278" s="109"/>
      <c r="AE1278" s="110" t="s">
        <v>516</v>
      </c>
      <c r="AF1278" s="109"/>
      <c r="AG1278" s="138">
        <v>38100</v>
      </c>
      <c r="AH1278" s="138">
        <v>38855</v>
      </c>
      <c r="AI1278" s="138">
        <v>38947</v>
      </c>
      <c r="AJ1278" s="109">
        <v>5486477</v>
      </c>
      <c r="AK1278" s="109"/>
      <c r="AL1278" s="109"/>
      <c r="AM1278" s="109"/>
      <c r="AN1278" s="109"/>
      <c r="AO1278" s="109"/>
      <c r="AP1278" s="109"/>
      <c r="AQ1278" s="109"/>
      <c r="AR1278" s="109"/>
      <c r="AS1278" s="109"/>
      <c r="AT1278" s="109"/>
      <c r="AU1278" s="109"/>
      <c r="AV1278" s="109"/>
      <c r="AW1278" s="109"/>
      <c r="AX1278" s="109"/>
      <c r="AY1278" s="109"/>
    </row>
    <row r="1279" spans="1:51" x14ac:dyDescent="0.25">
      <c r="A1279" s="106">
        <v>1548</v>
      </c>
      <c r="B1279" s="106" t="s">
        <v>1952</v>
      </c>
      <c r="C1279" s="106" t="s">
        <v>315</v>
      </c>
      <c r="D1279" s="106"/>
      <c r="E1279" s="106" t="s">
        <v>540</v>
      </c>
      <c r="F1279" s="106"/>
      <c r="G1279" s="106"/>
      <c r="H1279" s="106" t="s">
        <v>465</v>
      </c>
      <c r="I1279" s="106" t="s">
        <v>3324</v>
      </c>
      <c r="J1279" s="106" t="s">
        <v>3901</v>
      </c>
      <c r="K1279" s="106">
        <v>3253</v>
      </c>
      <c r="L1279" s="106"/>
      <c r="M1279" s="106">
        <v>22000</v>
      </c>
      <c r="N1279" s="106" t="s">
        <v>315</v>
      </c>
      <c r="O1279" s="106">
        <v>753.79399999999998</v>
      </c>
      <c r="P1279" s="107">
        <v>580.79999999999995</v>
      </c>
      <c r="Q1279" s="107">
        <v>437803.56</v>
      </c>
      <c r="R1279" s="106">
        <v>0</v>
      </c>
      <c r="S1279" s="107">
        <v>0</v>
      </c>
      <c r="T1279" s="107">
        <v>0</v>
      </c>
      <c r="U1279" s="106" t="s">
        <v>797</v>
      </c>
      <c r="V1279" s="106" t="s">
        <v>7</v>
      </c>
      <c r="W1279" s="106" t="s">
        <v>67</v>
      </c>
      <c r="X1279" s="108">
        <v>858</v>
      </c>
      <c r="Y1279" s="108">
        <v>646755.25199999998</v>
      </c>
      <c r="Z1279" s="108">
        <v>208951.69680000003</v>
      </c>
      <c r="AA1279" s="109"/>
      <c r="AB1279" s="109">
        <v>2042</v>
      </c>
      <c r="AC1279" s="109"/>
      <c r="AD1279" s="109"/>
      <c r="AE1279" s="110" t="s">
        <v>516</v>
      </c>
      <c r="AF1279" s="109"/>
      <c r="AG1279" s="138">
        <v>38100</v>
      </c>
      <c r="AH1279" s="138">
        <v>38855</v>
      </c>
      <c r="AI1279" s="138">
        <v>38947</v>
      </c>
      <c r="AJ1279" s="109">
        <v>5486477</v>
      </c>
      <c r="AK1279" s="109"/>
      <c r="AL1279" s="109"/>
      <c r="AM1279" s="109"/>
      <c r="AN1279" s="109"/>
      <c r="AO1279" s="109"/>
      <c r="AP1279" s="109"/>
      <c r="AQ1279" s="109"/>
      <c r="AR1279" s="109"/>
      <c r="AS1279" s="109"/>
      <c r="AT1279" s="109"/>
      <c r="AU1279" s="109"/>
      <c r="AV1279" s="109"/>
      <c r="AW1279" s="109"/>
      <c r="AX1279" s="109"/>
      <c r="AY1279" s="109"/>
    </row>
    <row r="1280" spans="1:51" x14ac:dyDescent="0.25">
      <c r="A1280" s="106">
        <v>1549</v>
      </c>
      <c r="B1280" s="106" t="s">
        <v>1953</v>
      </c>
      <c r="C1280" s="106" t="s">
        <v>315</v>
      </c>
      <c r="D1280" s="106"/>
      <c r="E1280" s="106" t="s">
        <v>540</v>
      </c>
      <c r="F1280" s="106"/>
      <c r="G1280" s="106"/>
      <c r="H1280" s="106" t="s">
        <v>465</v>
      </c>
      <c r="I1280" s="106" t="s">
        <v>3324</v>
      </c>
      <c r="J1280" s="106" t="s">
        <v>3897</v>
      </c>
      <c r="K1280" s="106"/>
      <c r="L1280" s="106"/>
      <c r="M1280" s="106">
        <v>22000</v>
      </c>
      <c r="N1280" s="106" t="s">
        <v>315</v>
      </c>
      <c r="O1280" s="106">
        <v>59.164999999999999</v>
      </c>
      <c r="P1280" s="107">
        <v>580.79999999999995</v>
      </c>
      <c r="Q1280" s="107">
        <v>34363.03</v>
      </c>
      <c r="R1280" s="106">
        <v>0</v>
      </c>
      <c r="S1280" s="107">
        <v>0</v>
      </c>
      <c r="T1280" s="107">
        <v>0</v>
      </c>
      <c r="U1280" s="106" t="s">
        <v>797</v>
      </c>
      <c r="V1280" s="106" t="s">
        <v>7</v>
      </c>
      <c r="W1280" s="106" t="s">
        <v>67</v>
      </c>
      <c r="X1280" s="108">
        <v>858</v>
      </c>
      <c r="Y1280" s="108">
        <v>50763.57</v>
      </c>
      <c r="Z1280" s="108">
        <v>16400.538</v>
      </c>
      <c r="AA1280" s="109"/>
      <c r="AB1280" s="109">
        <v>2042</v>
      </c>
      <c r="AC1280" s="109"/>
      <c r="AD1280" s="109"/>
      <c r="AE1280" s="110" t="s">
        <v>516</v>
      </c>
      <c r="AF1280" s="109"/>
      <c r="AG1280" s="138">
        <v>38100</v>
      </c>
      <c r="AH1280" s="138">
        <v>38855</v>
      </c>
      <c r="AI1280" s="138">
        <v>38947</v>
      </c>
      <c r="AJ1280" s="109">
        <v>5486477</v>
      </c>
      <c r="AK1280" s="109"/>
      <c r="AL1280" s="109"/>
      <c r="AM1280" s="109"/>
      <c r="AN1280" s="109"/>
      <c r="AO1280" s="109"/>
      <c r="AP1280" s="109"/>
      <c r="AQ1280" s="109"/>
      <c r="AR1280" s="109"/>
      <c r="AS1280" s="109"/>
      <c r="AT1280" s="109"/>
      <c r="AU1280" s="109"/>
      <c r="AV1280" s="109"/>
      <c r="AW1280" s="109"/>
      <c r="AX1280" s="109"/>
      <c r="AY1280" s="109"/>
    </row>
    <row r="1281" spans="1:51" x14ac:dyDescent="0.25">
      <c r="A1281" s="106">
        <v>1550</v>
      </c>
      <c r="B1281" s="106" t="s">
        <v>1954</v>
      </c>
      <c r="C1281" s="106" t="s">
        <v>315</v>
      </c>
      <c r="D1281" s="106"/>
      <c r="E1281" s="106" t="s">
        <v>540</v>
      </c>
      <c r="F1281" s="106"/>
      <c r="G1281" s="106"/>
      <c r="H1281" s="106" t="s">
        <v>465</v>
      </c>
      <c r="I1281" s="106" t="s">
        <v>3324</v>
      </c>
      <c r="J1281" s="106" t="s">
        <v>3897</v>
      </c>
      <c r="K1281" s="106">
        <v>4730</v>
      </c>
      <c r="L1281" s="106"/>
      <c r="M1281" s="106">
        <v>22000</v>
      </c>
      <c r="N1281" s="106" t="s">
        <v>315</v>
      </c>
      <c r="O1281" s="106">
        <v>162.876</v>
      </c>
      <c r="P1281" s="107">
        <v>580.79999999999995</v>
      </c>
      <c r="Q1281" s="107">
        <v>94598.38</v>
      </c>
      <c r="R1281" s="106">
        <v>0</v>
      </c>
      <c r="S1281" s="107">
        <v>0</v>
      </c>
      <c r="T1281" s="107">
        <v>0</v>
      </c>
      <c r="U1281" s="106" t="s">
        <v>797</v>
      </c>
      <c r="V1281" s="106" t="s">
        <v>7</v>
      </c>
      <c r="W1281" s="106" t="s">
        <v>67</v>
      </c>
      <c r="X1281" s="108">
        <v>858</v>
      </c>
      <c r="Y1281" s="108">
        <v>139747.60800000001</v>
      </c>
      <c r="Z1281" s="108">
        <v>45149.227200000008</v>
      </c>
      <c r="AA1281" s="109"/>
      <c r="AB1281" s="109">
        <v>2042</v>
      </c>
      <c r="AC1281" s="109"/>
      <c r="AD1281" s="109"/>
      <c r="AE1281" s="110" t="s">
        <v>516</v>
      </c>
      <c r="AF1281" s="109"/>
      <c r="AG1281" s="138">
        <v>38100</v>
      </c>
      <c r="AH1281" s="138">
        <v>38855</v>
      </c>
      <c r="AI1281" s="138">
        <v>38947</v>
      </c>
      <c r="AJ1281" s="109">
        <v>5486477</v>
      </c>
      <c r="AK1281" s="109"/>
      <c r="AL1281" s="109"/>
      <c r="AM1281" s="109"/>
      <c r="AN1281" s="109"/>
      <c r="AO1281" s="109"/>
      <c r="AP1281" s="109"/>
      <c r="AQ1281" s="109"/>
      <c r="AR1281" s="109"/>
      <c r="AS1281" s="109"/>
      <c r="AT1281" s="109"/>
      <c r="AU1281" s="109"/>
      <c r="AV1281" s="109"/>
      <c r="AW1281" s="109"/>
      <c r="AX1281" s="109"/>
      <c r="AY1281" s="109"/>
    </row>
    <row r="1282" spans="1:51" x14ac:dyDescent="0.25">
      <c r="A1282" s="106">
        <v>1551</v>
      </c>
      <c r="B1282" s="106" t="s">
        <v>1955</v>
      </c>
      <c r="C1282" s="106" t="s">
        <v>315</v>
      </c>
      <c r="D1282" s="106"/>
      <c r="E1282" s="106" t="s">
        <v>540</v>
      </c>
      <c r="F1282" s="106"/>
      <c r="G1282" s="106"/>
      <c r="H1282" s="106" t="s">
        <v>465</v>
      </c>
      <c r="I1282" s="106" t="s">
        <v>3324</v>
      </c>
      <c r="J1282" s="106" t="s">
        <v>3897</v>
      </c>
      <c r="K1282" s="106">
        <v>4946</v>
      </c>
      <c r="L1282" s="106"/>
      <c r="M1282" s="106">
        <v>22000</v>
      </c>
      <c r="N1282" s="106" t="s">
        <v>315</v>
      </c>
      <c r="O1282" s="106">
        <v>309.32299999999998</v>
      </c>
      <c r="P1282" s="107">
        <v>580.79999999999995</v>
      </c>
      <c r="Q1282" s="107">
        <v>179654.8</v>
      </c>
      <c r="R1282" s="106">
        <v>0</v>
      </c>
      <c r="S1282" s="107">
        <v>0</v>
      </c>
      <c r="T1282" s="107">
        <v>0</v>
      </c>
      <c r="U1282" s="106" t="s">
        <v>797</v>
      </c>
      <c r="V1282" s="106" t="s">
        <v>7</v>
      </c>
      <c r="W1282" s="106" t="s">
        <v>67</v>
      </c>
      <c r="X1282" s="108">
        <v>858</v>
      </c>
      <c r="Y1282" s="108">
        <v>265399.13399999996</v>
      </c>
      <c r="Z1282" s="108">
        <v>85744.335599999991</v>
      </c>
      <c r="AA1282" s="109"/>
      <c r="AB1282" s="109">
        <v>2042</v>
      </c>
      <c r="AC1282" s="109"/>
      <c r="AD1282" s="109"/>
      <c r="AE1282" s="110" t="s">
        <v>516</v>
      </c>
      <c r="AF1282" s="109"/>
      <c r="AG1282" s="138">
        <v>38100</v>
      </c>
      <c r="AH1282" s="138">
        <v>38855</v>
      </c>
      <c r="AI1282" s="138">
        <v>38947</v>
      </c>
      <c r="AJ1282" s="109">
        <v>5486477</v>
      </c>
      <c r="AK1282" s="109"/>
      <c r="AL1282" s="109"/>
      <c r="AM1282" s="109"/>
      <c r="AN1282" s="109"/>
      <c r="AO1282" s="109"/>
      <c r="AP1282" s="109"/>
      <c r="AQ1282" s="109"/>
      <c r="AR1282" s="109"/>
      <c r="AS1282" s="109"/>
      <c r="AT1282" s="109"/>
      <c r="AU1282" s="109"/>
      <c r="AV1282" s="109"/>
      <c r="AW1282" s="109"/>
      <c r="AX1282" s="109"/>
      <c r="AY1282" s="109"/>
    </row>
    <row r="1283" spans="1:51" x14ac:dyDescent="0.25">
      <c r="A1283" s="106">
        <v>1552</v>
      </c>
      <c r="B1283" s="106" t="s">
        <v>1956</v>
      </c>
      <c r="C1283" s="106" t="s">
        <v>315</v>
      </c>
      <c r="D1283" s="106"/>
      <c r="E1283" s="106" t="s">
        <v>540</v>
      </c>
      <c r="F1283" s="106"/>
      <c r="G1283" s="106"/>
      <c r="H1283" s="106" t="s">
        <v>465</v>
      </c>
      <c r="I1283" s="106" t="s">
        <v>3324</v>
      </c>
      <c r="J1283" s="106" t="s">
        <v>3897</v>
      </c>
      <c r="K1283" s="106">
        <v>4952</v>
      </c>
      <c r="L1283" s="106"/>
      <c r="M1283" s="106">
        <v>22000</v>
      </c>
      <c r="N1283" s="106" t="s">
        <v>315</v>
      </c>
      <c r="O1283" s="106">
        <v>71.566000000000003</v>
      </c>
      <c r="P1283" s="107">
        <v>580.79999999999995</v>
      </c>
      <c r="Q1283" s="107">
        <v>41565.53</v>
      </c>
      <c r="R1283" s="106">
        <v>0</v>
      </c>
      <c r="S1283" s="107">
        <v>0</v>
      </c>
      <c r="T1283" s="107">
        <v>0</v>
      </c>
      <c r="U1283" s="106" t="s">
        <v>797</v>
      </c>
      <c r="V1283" s="106" t="s">
        <v>7</v>
      </c>
      <c r="W1283" s="106" t="s">
        <v>67</v>
      </c>
      <c r="X1283" s="108">
        <v>858</v>
      </c>
      <c r="Y1283" s="108">
        <v>61403.628000000004</v>
      </c>
      <c r="Z1283" s="108">
        <v>19838.095200000003</v>
      </c>
      <c r="AA1283" s="109"/>
      <c r="AB1283" s="109">
        <v>2042</v>
      </c>
      <c r="AC1283" s="109"/>
      <c r="AD1283" s="109"/>
      <c r="AE1283" s="110" t="s">
        <v>516</v>
      </c>
      <c r="AF1283" s="109"/>
      <c r="AG1283" s="138">
        <v>38100</v>
      </c>
      <c r="AH1283" s="138">
        <v>38855</v>
      </c>
      <c r="AI1283" s="138">
        <v>38947</v>
      </c>
      <c r="AJ1283" s="109">
        <v>5486477</v>
      </c>
      <c r="AK1283" s="109"/>
      <c r="AL1283" s="109"/>
      <c r="AM1283" s="109"/>
      <c r="AN1283" s="109"/>
      <c r="AO1283" s="109"/>
      <c r="AP1283" s="109"/>
      <c r="AQ1283" s="109"/>
      <c r="AR1283" s="109"/>
      <c r="AS1283" s="109"/>
      <c r="AT1283" s="109"/>
      <c r="AU1283" s="109"/>
      <c r="AV1283" s="109"/>
      <c r="AW1283" s="109"/>
      <c r="AX1283" s="109"/>
      <c r="AY1283" s="109"/>
    </row>
    <row r="1284" spans="1:51" x14ac:dyDescent="0.25">
      <c r="A1284" s="106">
        <v>1553</v>
      </c>
      <c r="B1284" s="106" t="s">
        <v>1957</v>
      </c>
      <c r="C1284" s="106" t="s">
        <v>315</v>
      </c>
      <c r="D1284" s="106"/>
      <c r="E1284" s="106" t="s">
        <v>540</v>
      </c>
      <c r="F1284" s="106"/>
      <c r="G1284" s="106"/>
      <c r="H1284" s="106" t="s">
        <v>465</v>
      </c>
      <c r="I1284" s="106" t="s">
        <v>3324</v>
      </c>
      <c r="J1284" s="106" t="s">
        <v>3899</v>
      </c>
      <c r="K1284" s="106">
        <v>4842</v>
      </c>
      <c r="L1284" s="106"/>
      <c r="M1284" s="106">
        <v>22000</v>
      </c>
      <c r="N1284" s="106" t="s">
        <v>315</v>
      </c>
      <c r="O1284" s="106">
        <v>1062.2059999999999</v>
      </c>
      <c r="P1284" s="107">
        <v>580.79999999999995</v>
      </c>
      <c r="Q1284" s="107">
        <v>616929.24</v>
      </c>
      <c r="R1284" s="106">
        <v>0</v>
      </c>
      <c r="S1284" s="107">
        <v>0</v>
      </c>
      <c r="T1284" s="107">
        <v>0</v>
      </c>
      <c r="U1284" s="106" t="s">
        <v>797</v>
      </c>
      <c r="V1284" s="106" t="s">
        <v>7</v>
      </c>
      <c r="W1284" s="106" t="s">
        <v>67</v>
      </c>
      <c r="X1284" s="108">
        <v>858</v>
      </c>
      <c r="Y1284" s="108">
        <v>911372.74799999991</v>
      </c>
      <c r="Z1284" s="108">
        <v>294443.50320000004</v>
      </c>
      <c r="AA1284" s="109"/>
      <c r="AB1284" s="109">
        <v>2042</v>
      </c>
      <c r="AC1284" s="109"/>
      <c r="AD1284" s="109"/>
      <c r="AE1284" s="110" t="s">
        <v>516</v>
      </c>
      <c r="AF1284" s="109"/>
      <c r="AG1284" s="138">
        <v>38100</v>
      </c>
      <c r="AH1284" s="138">
        <v>38855</v>
      </c>
      <c r="AI1284" s="138">
        <v>38947</v>
      </c>
      <c r="AJ1284" s="109">
        <v>5486477</v>
      </c>
      <c r="AK1284" s="109"/>
      <c r="AL1284" s="109"/>
      <c r="AM1284" s="109"/>
      <c r="AN1284" s="109"/>
      <c r="AO1284" s="109"/>
      <c r="AP1284" s="109"/>
      <c r="AQ1284" s="109"/>
      <c r="AR1284" s="109"/>
      <c r="AS1284" s="109"/>
      <c r="AT1284" s="109"/>
      <c r="AU1284" s="109"/>
      <c r="AV1284" s="109"/>
      <c r="AW1284" s="109"/>
      <c r="AX1284" s="109"/>
      <c r="AY1284" s="109"/>
    </row>
    <row r="1285" spans="1:51" x14ac:dyDescent="0.25">
      <c r="A1285" s="106">
        <v>1554</v>
      </c>
      <c r="B1285" s="106" t="s">
        <v>1958</v>
      </c>
      <c r="C1285" s="106" t="s">
        <v>315</v>
      </c>
      <c r="D1285" s="106"/>
      <c r="E1285" s="106" t="s">
        <v>540</v>
      </c>
      <c r="F1285" s="106"/>
      <c r="G1285" s="106"/>
      <c r="H1285" s="106" t="s">
        <v>465</v>
      </c>
      <c r="I1285" s="106" t="s">
        <v>3324</v>
      </c>
      <c r="J1285" s="106" t="s">
        <v>3714</v>
      </c>
      <c r="K1285" s="106">
        <v>5072</v>
      </c>
      <c r="L1285" s="106"/>
      <c r="M1285" s="106">
        <v>22000</v>
      </c>
      <c r="N1285" s="106" t="s">
        <v>315</v>
      </c>
      <c r="O1285" s="106">
        <v>1088.365</v>
      </c>
      <c r="P1285" s="107">
        <v>580.79999999999995</v>
      </c>
      <c r="Q1285" s="107">
        <v>632122.39</v>
      </c>
      <c r="R1285" s="106">
        <v>0</v>
      </c>
      <c r="S1285" s="107">
        <v>0</v>
      </c>
      <c r="T1285" s="107">
        <v>0</v>
      </c>
      <c r="U1285" s="106" t="s">
        <v>797</v>
      </c>
      <c r="V1285" s="106" t="s">
        <v>7</v>
      </c>
      <c r="W1285" s="106" t="s">
        <v>67</v>
      </c>
      <c r="X1285" s="108">
        <v>858</v>
      </c>
      <c r="Y1285" s="108">
        <v>933817.17</v>
      </c>
      <c r="Z1285" s="108">
        <v>301694.77800000005</v>
      </c>
      <c r="AA1285" s="109"/>
      <c r="AB1285" s="109">
        <v>2042</v>
      </c>
      <c r="AC1285" s="109"/>
      <c r="AD1285" s="109"/>
      <c r="AE1285" s="110" t="s">
        <v>516</v>
      </c>
      <c r="AF1285" s="109"/>
      <c r="AG1285" s="138">
        <v>38100</v>
      </c>
      <c r="AH1285" s="138">
        <v>38855</v>
      </c>
      <c r="AI1285" s="138">
        <v>38947</v>
      </c>
      <c r="AJ1285" s="109">
        <v>5486477</v>
      </c>
      <c r="AK1285" s="109"/>
      <c r="AL1285" s="109"/>
      <c r="AM1285" s="109"/>
      <c r="AN1285" s="109"/>
      <c r="AO1285" s="109"/>
      <c r="AP1285" s="109"/>
      <c r="AQ1285" s="109"/>
      <c r="AR1285" s="109"/>
      <c r="AS1285" s="109"/>
      <c r="AT1285" s="109"/>
      <c r="AU1285" s="109"/>
      <c r="AV1285" s="109"/>
      <c r="AW1285" s="109"/>
      <c r="AX1285" s="109"/>
      <c r="AY1285" s="109"/>
    </row>
    <row r="1286" spans="1:51" ht="51" x14ac:dyDescent="0.25">
      <c r="A1286" s="106">
        <v>1555</v>
      </c>
      <c r="B1286" s="106" t="s">
        <v>1959</v>
      </c>
      <c r="C1286" s="106" t="s">
        <v>315</v>
      </c>
      <c r="D1286" s="106"/>
      <c r="E1286" s="106" t="s">
        <v>540</v>
      </c>
      <c r="F1286" s="106"/>
      <c r="G1286" s="106"/>
      <c r="H1286" s="106" t="s">
        <v>465</v>
      </c>
      <c r="I1286" s="106" t="s">
        <v>3324</v>
      </c>
      <c r="J1286" s="106" t="s">
        <v>3714</v>
      </c>
      <c r="K1286" s="106"/>
      <c r="L1286" s="106"/>
      <c r="M1286" s="106">
        <v>22000</v>
      </c>
      <c r="N1286" s="106" t="s">
        <v>315</v>
      </c>
      <c r="O1286" s="106">
        <v>1626.03</v>
      </c>
      <c r="P1286" s="107">
        <v>580.79999999999995</v>
      </c>
      <c r="Q1286" s="107">
        <v>944398.22</v>
      </c>
      <c r="R1286" s="106">
        <v>0</v>
      </c>
      <c r="S1286" s="107">
        <v>0</v>
      </c>
      <c r="T1286" s="107">
        <v>0</v>
      </c>
      <c r="U1286" s="106" t="s">
        <v>784</v>
      </c>
      <c r="V1286" s="106" t="s">
        <v>7</v>
      </c>
      <c r="W1286" s="106" t="s">
        <v>66</v>
      </c>
      <c r="X1286" s="108"/>
      <c r="Y1286" s="108">
        <v>0</v>
      </c>
      <c r="Z1286" s="108">
        <v>-944398.22399999993</v>
      </c>
      <c r="AA1286" s="109" t="s">
        <v>4503</v>
      </c>
      <c r="AB1286" s="109">
        <v>2042</v>
      </c>
      <c r="AC1286" s="109" t="s">
        <v>4686</v>
      </c>
      <c r="AD1286" s="109" t="s">
        <v>4548</v>
      </c>
      <c r="AE1286" s="110" t="s">
        <v>517</v>
      </c>
      <c r="AF1286" s="109"/>
      <c r="AG1286" s="138">
        <v>38100</v>
      </c>
      <c r="AH1286" s="138">
        <v>38855</v>
      </c>
      <c r="AI1286" s="138">
        <v>38947</v>
      </c>
      <c r="AJ1286" s="109">
        <v>5486477</v>
      </c>
      <c r="AK1286" s="109"/>
      <c r="AL1286" s="109"/>
      <c r="AM1286" s="109"/>
      <c r="AN1286" s="109"/>
      <c r="AO1286" s="109"/>
      <c r="AP1286" s="109"/>
      <c r="AQ1286" s="109"/>
      <c r="AR1286" s="109"/>
      <c r="AS1286" s="109"/>
      <c r="AT1286" s="109"/>
      <c r="AU1286" s="109"/>
      <c r="AV1286" s="109"/>
      <c r="AW1286" s="109"/>
      <c r="AX1286" s="109"/>
      <c r="AY1286" s="109"/>
    </row>
    <row r="1287" spans="1:51" ht="51" x14ac:dyDescent="0.25">
      <c r="A1287" s="106">
        <v>1556</v>
      </c>
      <c r="B1287" s="106" t="s">
        <v>1960</v>
      </c>
      <c r="C1287" s="106" t="s">
        <v>315</v>
      </c>
      <c r="D1287" s="106"/>
      <c r="E1287" s="106" t="s">
        <v>540</v>
      </c>
      <c r="F1287" s="106"/>
      <c r="G1287" s="106"/>
      <c r="H1287" s="106" t="s">
        <v>465</v>
      </c>
      <c r="I1287" s="106" t="s">
        <v>3324</v>
      </c>
      <c r="J1287" s="106" t="s">
        <v>3714</v>
      </c>
      <c r="K1287" s="106"/>
      <c r="L1287" s="106"/>
      <c r="M1287" s="106">
        <v>22000</v>
      </c>
      <c r="N1287" s="106" t="s">
        <v>315</v>
      </c>
      <c r="O1287" s="106">
        <v>566.45500000000004</v>
      </c>
      <c r="P1287" s="107">
        <v>580.79999999999995</v>
      </c>
      <c r="Q1287" s="107">
        <v>328997.06</v>
      </c>
      <c r="R1287" s="106">
        <v>0</v>
      </c>
      <c r="S1287" s="107">
        <v>0</v>
      </c>
      <c r="T1287" s="107">
        <v>0</v>
      </c>
      <c r="U1287" s="106" t="s">
        <v>784</v>
      </c>
      <c r="V1287" s="106" t="s">
        <v>7</v>
      </c>
      <c r="W1287" s="106" t="s">
        <v>66</v>
      </c>
      <c r="X1287" s="108"/>
      <c r="Y1287" s="108">
        <v>0</v>
      </c>
      <c r="Z1287" s="108">
        <v>-328997.06400000001</v>
      </c>
      <c r="AA1287" s="109" t="s">
        <v>4503</v>
      </c>
      <c r="AB1287" s="109">
        <v>2042</v>
      </c>
      <c r="AC1287" s="109" t="s">
        <v>4686</v>
      </c>
      <c r="AD1287" s="109" t="s">
        <v>4548</v>
      </c>
      <c r="AE1287" s="110" t="s">
        <v>517</v>
      </c>
      <c r="AF1287" s="109"/>
      <c r="AG1287" s="138">
        <v>38100</v>
      </c>
      <c r="AH1287" s="138">
        <v>38855</v>
      </c>
      <c r="AI1287" s="138">
        <v>38947</v>
      </c>
      <c r="AJ1287" s="109">
        <v>5486477</v>
      </c>
      <c r="AK1287" s="109"/>
      <c r="AL1287" s="109"/>
      <c r="AM1287" s="109"/>
      <c r="AN1287" s="109"/>
      <c r="AO1287" s="109"/>
      <c r="AP1287" s="109"/>
      <c r="AQ1287" s="109"/>
      <c r="AR1287" s="109"/>
      <c r="AS1287" s="109"/>
      <c r="AT1287" s="109"/>
      <c r="AU1287" s="109"/>
      <c r="AV1287" s="109"/>
      <c r="AW1287" s="109"/>
      <c r="AX1287" s="109"/>
      <c r="AY1287" s="109"/>
    </row>
    <row r="1288" spans="1:51" x14ac:dyDescent="0.25">
      <c r="A1288" s="106">
        <v>1557</v>
      </c>
      <c r="B1288" s="106" t="s">
        <v>1878</v>
      </c>
      <c r="C1288" s="106" t="s">
        <v>315</v>
      </c>
      <c r="D1288" s="106"/>
      <c r="E1288" s="106" t="s">
        <v>540</v>
      </c>
      <c r="F1288" s="106"/>
      <c r="G1288" s="106"/>
      <c r="H1288" s="106" t="s">
        <v>465</v>
      </c>
      <c r="I1288" s="106"/>
      <c r="J1288" s="106"/>
      <c r="K1288" s="106"/>
      <c r="L1288" s="106"/>
      <c r="M1288" s="106">
        <v>22000</v>
      </c>
      <c r="N1288" s="106" t="s">
        <v>315</v>
      </c>
      <c r="O1288" s="106">
        <v>69575.088000000003</v>
      </c>
      <c r="P1288" s="107">
        <v>580.79999999999995</v>
      </c>
      <c r="Q1288" s="107">
        <v>40409211.109999999</v>
      </c>
      <c r="R1288" s="106">
        <v>0</v>
      </c>
      <c r="S1288" s="107">
        <v>0</v>
      </c>
      <c r="T1288" s="107">
        <v>0</v>
      </c>
      <c r="U1288" s="106" t="s">
        <v>743</v>
      </c>
      <c r="V1288" s="106" t="s">
        <v>7</v>
      </c>
      <c r="W1288" s="106" t="s">
        <v>63</v>
      </c>
      <c r="X1288" s="108"/>
      <c r="Y1288" s="108">
        <v>0</v>
      </c>
      <c r="Z1288" s="108"/>
      <c r="AA1288" s="109" t="s">
        <v>4435</v>
      </c>
      <c r="AB1288" s="109">
        <v>2042</v>
      </c>
      <c r="AC1288" s="109"/>
      <c r="AD1288" s="109"/>
      <c r="AE1288" s="110" t="s">
        <v>4436</v>
      </c>
      <c r="AF1288" s="109"/>
      <c r="AG1288" s="138">
        <v>38100</v>
      </c>
      <c r="AH1288" s="138">
        <v>38855</v>
      </c>
      <c r="AI1288" s="138">
        <v>38947</v>
      </c>
      <c r="AJ1288" s="109">
        <v>5486477</v>
      </c>
      <c r="AK1288" s="109"/>
      <c r="AL1288" s="109"/>
      <c r="AM1288" s="109"/>
      <c r="AN1288" s="109"/>
      <c r="AO1288" s="109"/>
      <c r="AP1288" s="109"/>
      <c r="AQ1288" s="109"/>
      <c r="AR1288" s="109"/>
      <c r="AS1288" s="109"/>
      <c r="AT1288" s="109"/>
      <c r="AU1288" s="109"/>
      <c r="AV1288" s="109"/>
      <c r="AW1288" s="109"/>
      <c r="AX1288" s="109"/>
      <c r="AY1288" s="109"/>
    </row>
    <row r="1289" spans="1:51" x14ac:dyDescent="0.25">
      <c r="A1289" s="106">
        <v>1558</v>
      </c>
      <c r="B1289" s="106" t="s">
        <v>1961</v>
      </c>
      <c r="C1289" s="106" t="s">
        <v>316</v>
      </c>
      <c r="D1289" s="106"/>
      <c r="E1289" s="106" t="s">
        <v>540</v>
      </c>
      <c r="F1289" s="106"/>
      <c r="G1289" s="106"/>
      <c r="H1289" s="106" t="s">
        <v>514</v>
      </c>
      <c r="I1289" s="106" t="s">
        <v>3324</v>
      </c>
      <c r="J1289" s="106" t="s">
        <v>3902</v>
      </c>
      <c r="K1289" s="106"/>
      <c r="L1289" s="106"/>
      <c r="M1289" s="106">
        <v>22000</v>
      </c>
      <c r="N1289" s="106" t="s">
        <v>316</v>
      </c>
      <c r="O1289" s="106">
        <v>156.28399999999999</v>
      </c>
      <c r="P1289" s="107">
        <v>1149.5</v>
      </c>
      <c r="Q1289" s="107">
        <v>179648.46</v>
      </c>
      <c r="R1289" s="106">
        <v>0</v>
      </c>
      <c r="S1289" s="107">
        <v>0</v>
      </c>
      <c r="T1289" s="107">
        <v>0</v>
      </c>
      <c r="U1289" s="106" t="s">
        <v>739</v>
      </c>
      <c r="V1289" s="106" t="s">
        <v>7</v>
      </c>
      <c r="W1289" s="106" t="s">
        <v>61</v>
      </c>
      <c r="X1289" s="108">
        <v>2383</v>
      </c>
      <c r="Y1289" s="108">
        <v>372424.772</v>
      </c>
      <c r="Z1289" s="108">
        <v>192776.31400000001</v>
      </c>
      <c r="AA1289" s="109"/>
      <c r="AB1289" s="109">
        <v>2143</v>
      </c>
      <c r="AC1289" s="109"/>
      <c r="AD1289" s="109"/>
      <c r="AE1289" s="110" t="s">
        <v>507</v>
      </c>
      <c r="AF1289" s="109"/>
      <c r="AG1289" s="138">
        <v>38793</v>
      </c>
      <c r="AH1289" s="138">
        <v>38881</v>
      </c>
      <c r="AI1289" s="138">
        <v>39001</v>
      </c>
      <c r="AJ1289" s="109">
        <v>5494887</v>
      </c>
      <c r="AK1289" s="109"/>
      <c r="AL1289" s="109"/>
      <c r="AM1289" s="109"/>
      <c r="AN1289" s="109"/>
      <c r="AO1289" s="109"/>
      <c r="AP1289" s="109"/>
      <c r="AQ1289" s="109"/>
      <c r="AR1289" s="109"/>
      <c r="AS1289" s="109"/>
      <c r="AT1289" s="109"/>
      <c r="AU1289" s="109"/>
      <c r="AV1289" s="109"/>
      <c r="AW1289" s="109"/>
      <c r="AX1289" s="109"/>
      <c r="AY1289" s="109"/>
    </row>
    <row r="1290" spans="1:51" x14ac:dyDescent="0.25">
      <c r="A1290" s="106">
        <v>1559</v>
      </c>
      <c r="B1290" s="106" t="s">
        <v>1962</v>
      </c>
      <c r="C1290" s="106" t="s">
        <v>316</v>
      </c>
      <c r="D1290" s="106"/>
      <c r="E1290" s="106" t="s">
        <v>540</v>
      </c>
      <c r="F1290" s="106"/>
      <c r="G1290" s="106"/>
      <c r="H1290" s="106" t="s">
        <v>514</v>
      </c>
      <c r="I1290" s="106" t="s">
        <v>3324</v>
      </c>
      <c r="J1290" s="106" t="s">
        <v>3903</v>
      </c>
      <c r="K1290" s="106"/>
      <c r="L1290" s="106"/>
      <c r="M1290" s="106">
        <v>22000</v>
      </c>
      <c r="N1290" s="106" t="s">
        <v>316</v>
      </c>
      <c r="O1290" s="106">
        <v>279.25</v>
      </c>
      <c r="P1290" s="107">
        <v>1149.5</v>
      </c>
      <c r="Q1290" s="107">
        <v>320997.88</v>
      </c>
      <c r="R1290" s="106">
        <v>0</v>
      </c>
      <c r="S1290" s="107">
        <v>0</v>
      </c>
      <c r="T1290" s="107">
        <v>0</v>
      </c>
      <c r="U1290" s="106" t="s">
        <v>739</v>
      </c>
      <c r="V1290" s="106" t="s">
        <v>7</v>
      </c>
      <c r="W1290" s="106" t="s">
        <v>61</v>
      </c>
      <c r="X1290" s="108">
        <v>2383</v>
      </c>
      <c r="Y1290" s="108">
        <v>665452.75</v>
      </c>
      <c r="Z1290" s="108">
        <v>344454.875</v>
      </c>
      <c r="AA1290" s="109"/>
      <c r="AB1290" s="109">
        <v>2143</v>
      </c>
      <c r="AC1290" s="109"/>
      <c r="AD1290" s="109"/>
      <c r="AE1290" s="110" t="s">
        <v>507</v>
      </c>
      <c r="AF1290" s="109"/>
      <c r="AG1290" s="138">
        <v>38793</v>
      </c>
      <c r="AH1290" s="138">
        <v>38881</v>
      </c>
      <c r="AI1290" s="138">
        <v>39001</v>
      </c>
      <c r="AJ1290" s="109">
        <v>5494887</v>
      </c>
      <c r="AK1290" s="109"/>
      <c r="AL1290" s="109"/>
      <c r="AM1290" s="109"/>
      <c r="AN1290" s="109"/>
      <c r="AO1290" s="109"/>
      <c r="AP1290" s="109"/>
      <c r="AQ1290" s="109"/>
      <c r="AR1290" s="109"/>
      <c r="AS1290" s="109"/>
      <c r="AT1290" s="109"/>
      <c r="AU1290" s="109"/>
      <c r="AV1290" s="109"/>
      <c r="AW1290" s="109"/>
      <c r="AX1290" s="109"/>
      <c r="AY1290" s="109"/>
    </row>
    <row r="1291" spans="1:51" x14ac:dyDescent="0.25">
      <c r="A1291" s="106">
        <v>1560</v>
      </c>
      <c r="B1291" s="106" t="s">
        <v>1963</v>
      </c>
      <c r="C1291" s="106" t="s">
        <v>316</v>
      </c>
      <c r="D1291" s="106"/>
      <c r="E1291" s="106" t="s">
        <v>540</v>
      </c>
      <c r="F1291" s="106"/>
      <c r="G1291" s="106"/>
      <c r="H1291" s="106" t="s">
        <v>514</v>
      </c>
      <c r="I1291" s="106" t="s">
        <v>3323</v>
      </c>
      <c r="J1291" s="106" t="s">
        <v>3384</v>
      </c>
      <c r="K1291" s="106"/>
      <c r="L1291" s="106"/>
      <c r="M1291" s="106">
        <v>22000</v>
      </c>
      <c r="N1291" s="106" t="s">
        <v>316</v>
      </c>
      <c r="O1291" s="106">
        <v>490.01799999999997</v>
      </c>
      <c r="P1291" s="107">
        <v>1149.5</v>
      </c>
      <c r="Q1291" s="107">
        <v>563275.68999999994</v>
      </c>
      <c r="R1291" s="106">
        <v>0</v>
      </c>
      <c r="S1291" s="107">
        <v>0</v>
      </c>
      <c r="T1291" s="107">
        <v>0</v>
      </c>
      <c r="U1291" s="106" t="s">
        <v>739</v>
      </c>
      <c r="V1291" s="106" t="s">
        <v>7</v>
      </c>
      <c r="W1291" s="106" t="s">
        <v>61</v>
      </c>
      <c r="X1291" s="108">
        <v>2383</v>
      </c>
      <c r="Y1291" s="108">
        <v>1167712.8939999999</v>
      </c>
      <c r="Z1291" s="108">
        <v>604437.20299999986</v>
      </c>
      <c r="AA1291" s="109"/>
      <c r="AB1291" s="109">
        <v>2143</v>
      </c>
      <c r="AC1291" s="109"/>
      <c r="AD1291" s="109"/>
      <c r="AE1291" s="110" t="s">
        <v>507</v>
      </c>
      <c r="AF1291" s="109"/>
      <c r="AG1291" s="138">
        <v>38793</v>
      </c>
      <c r="AH1291" s="138">
        <v>38881</v>
      </c>
      <c r="AI1291" s="138">
        <v>39001</v>
      </c>
      <c r="AJ1291" s="109">
        <v>5494887</v>
      </c>
      <c r="AK1291" s="109"/>
      <c r="AL1291" s="109"/>
      <c r="AM1291" s="109"/>
      <c r="AN1291" s="109"/>
      <c r="AO1291" s="109"/>
      <c r="AP1291" s="109"/>
      <c r="AQ1291" s="109"/>
      <c r="AR1291" s="109"/>
      <c r="AS1291" s="109"/>
      <c r="AT1291" s="109"/>
      <c r="AU1291" s="109"/>
      <c r="AV1291" s="109"/>
      <c r="AW1291" s="109"/>
      <c r="AX1291" s="109"/>
      <c r="AY1291" s="109"/>
    </row>
    <row r="1292" spans="1:51" ht="51" x14ac:dyDescent="0.25">
      <c r="A1292" s="106">
        <v>1561</v>
      </c>
      <c r="B1292" s="106" t="s">
        <v>1964</v>
      </c>
      <c r="C1292" s="106" t="s">
        <v>316</v>
      </c>
      <c r="D1292" s="106"/>
      <c r="E1292" s="106" t="s">
        <v>540</v>
      </c>
      <c r="F1292" s="106"/>
      <c r="G1292" s="106"/>
      <c r="H1292" s="106" t="s">
        <v>514</v>
      </c>
      <c r="I1292" s="106" t="s">
        <v>3324</v>
      </c>
      <c r="J1292" s="106" t="s">
        <v>3902</v>
      </c>
      <c r="K1292" s="106"/>
      <c r="L1292" s="106"/>
      <c r="M1292" s="106">
        <v>22000</v>
      </c>
      <c r="N1292" s="106" t="s">
        <v>316</v>
      </c>
      <c r="O1292" s="106">
        <v>257.053</v>
      </c>
      <c r="P1292" s="107">
        <v>1149.5</v>
      </c>
      <c r="Q1292" s="107">
        <v>295482.42</v>
      </c>
      <c r="R1292" s="106">
        <v>0</v>
      </c>
      <c r="S1292" s="107">
        <v>0</v>
      </c>
      <c r="T1292" s="107">
        <v>0</v>
      </c>
      <c r="U1292" s="106" t="s">
        <v>749</v>
      </c>
      <c r="V1292" s="106" t="s">
        <v>7</v>
      </c>
      <c r="W1292" s="106" t="s">
        <v>64</v>
      </c>
      <c r="X1292" s="108"/>
      <c r="Y1292" s="108">
        <v>0</v>
      </c>
      <c r="Z1292" s="108">
        <v>-295482.42349999998</v>
      </c>
      <c r="AA1292" s="109" t="s">
        <v>4503</v>
      </c>
      <c r="AB1292" s="109">
        <v>2143</v>
      </c>
      <c r="AC1292" s="109" t="s">
        <v>4686</v>
      </c>
      <c r="AD1292" s="109" t="s">
        <v>4548</v>
      </c>
      <c r="AE1292" s="110" t="s">
        <v>510</v>
      </c>
      <c r="AF1292" s="109"/>
      <c r="AG1292" s="138">
        <v>38793</v>
      </c>
      <c r="AH1292" s="138">
        <v>38881</v>
      </c>
      <c r="AI1292" s="138">
        <v>39001</v>
      </c>
      <c r="AJ1292" s="109">
        <v>5494887</v>
      </c>
      <c r="AK1292" s="109"/>
      <c r="AL1292" s="109"/>
      <c r="AM1292" s="109"/>
      <c r="AN1292" s="109"/>
      <c r="AO1292" s="109"/>
      <c r="AP1292" s="109"/>
      <c r="AQ1292" s="109"/>
      <c r="AR1292" s="109"/>
      <c r="AS1292" s="109"/>
      <c r="AT1292" s="109"/>
      <c r="AU1292" s="109"/>
      <c r="AV1292" s="109"/>
      <c r="AW1292" s="109"/>
      <c r="AX1292" s="109"/>
      <c r="AY1292" s="109"/>
    </row>
    <row r="1293" spans="1:51" ht="51" x14ac:dyDescent="0.25">
      <c r="A1293" s="106">
        <v>1562</v>
      </c>
      <c r="B1293" s="106" t="s">
        <v>1965</v>
      </c>
      <c r="C1293" s="106" t="s">
        <v>316</v>
      </c>
      <c r="D1293" s="106"/>
      <c r="E1293" s="106" t="s">
        <v>540</v>
      </c>
      <c r="F1293" s="106"/>
      <c r="G1293" s="106"/>
      <c r="H1293" s="106" t="s">
        <v>514</v>
      </c>
      <c r="I1293" s="106" t="s">
        <v>3324</v>
      </c>
      <c r="J1293" s="106" t="s">
        <v>3902</v>
      </c>
      <c r="K1293" s="106"/>
      <c r="L1293" s="106"/>
      <c r="M1293" s="106">
        <v>22000</v>
      </c>
      <c r="N1293" s="106" t="s">
        <v>316</v>
      </c>
      <c r="O1293" s="106">
        <v>221.988</v>
      </c>
      <c r="P1293" s="107">
        <v>1149.5</v>
      </c>
      <c r="Q1293" s="107">
        <v>255175.21</v>
      </c>
      <c r="R1293" s="106">
        <v>0</v>
      </c>
      <c r="S1293" s="107">
        <v>0</v>
      </c>
      <c r="T1293" s="107">
        <v>0</v>
      </c>
      <c r="U1293" s="106" t="s">
        <v>749</v>
      </c>
      <c r="V1293" s="106" t="s">
        <v>7</v>
      </c>
      <c r="W1293" s="106" t="s">
        <v>64</v>
      </c>
      <c r="X1293" s="108"/>
      <c r="Y1293" s="108">
        <v>0</v>
      </c>
      <c r="Z1293" s="108">
        <v>-255175.20600000001</v>
      </c>
      <c r="AA1293" s="109" t="s">
        <v>4503</v>
      </c>
      <c r="AB1293" s="109">
        <v>2143</v>
      </c>
      <c r="AC1293" s="109" t="s">
        <v>4686</v>
      </c>
      <c r="AD1293" s="109" t="s">
        <v>4548</v>
      </c>
      <c r="AE1293" s="110" t="s">
        <v>510</v>
      </c>
      <c r="AF1293" s="109"/>
      <c r="AG1293" s="138">
        <v>38793</v>
      </c>
      <c r="AH1293" s="138">
        <v>38881</v>
      </c>
      <c r="AI1293" s="138">
        <v>39001</v>
      </c>
      <c r="AJ1293" s="109">
        <v>5494887</v>
      </c>
      <c r="AK1293" s="109"/>
      <c r="AL1293" s="109"/>
      <c r="AM1293" s="109"/>
      <c r="AN1293" s="109"/>
      <c r="AO1293" s="109"/>
      <c r="AP1293" s="109"/>
      <c r="AQ1293" s="109"/>
      <c r="AR1293" s="109"/>
      <c r="AS1293" s="109"/>
      <c r="AT1293" s="109"/>
      <c r="AU1293" s="109"/>
      <c r="AV1293" s="109"/>
      <c r="AW1293" s="109"/>
      <c r="AX1293" s="109"/>
      <c r="AY1293" s="109"/>
    </row>
    <row r="1294" spans="1:51" ht="51" x14ac:dyDescent="0.25">
      <c r="A1294" s="106">
        <v>1563</v>
      </c>
      <c r="B1294" s="106" t="s">
        <v>1966</v>
      </c>
      <c r="C1294" s="106" t="s">
        <v>316</v>
      </c>
      <c r="D1294" s="106"/>
      <c r="E1294" s="106" t="s">
        <v>540</v>
      </c>
      <c r="F1294" s="106"/>
      <c r="G1294" s="106"/>
      <c r="H1294" s="106" t="s">
        <v>514</v>
      </c>
      <c r="I1294" s="106" t="s">
        <v>3324</v>
      </c>
      <c r="J1294" s="106" t="s">
        <v>3902</v>
      </c>
      <c r="K1294" s="106"/>
      <c r="L1294" s="106"/>
      <c r="M1294" s="106">
        <v>22000</v>
      </c>
      <c r="N1294" s="106" t="s">
        <v>316</v>
      </c>
      <c r="O1294" s="106">
        <v>192.476</v>
      </c>
      <c r="P1294" s="107">
        <v>1149.5</v>
      </c>
      <c r="Q1294" s="107">
        <v>221251.16</v>
      </c>
      <c r="R1294" s="106">
        <v>0</v>
      </c>
      <c r="S1294" s="107">
        <v>0</v>
      </c>
      <c r="T1294" s="107">
        <v>0</v>
      </c>
      <c r="U1294" s="106" t="s">
        <v>749</v>
      </c>
      <c r="V1294" s="106" t="s">
        <v>7</v>
      </c>
      <c r="W1294" s="106" t="s">
        <v>64</v>
      </c>
      <c r="X1294" s="108"/>
      <c r="Y1294" s="108">
        <v>0</v>
      </c>
      <c r="Z1294" s="108">
        <v>-221251.16200000001</v>
      </c>
      <c r="AA1294" s="109" t="s">
        <v>4503</v>
      </c>
      <c r="AB1294" s="109">
        <v>2143</v>
      </c>
      <c r="AC1294" s="109" t="s">
        <v>4686</v>
      </c>
      <c r="AD1294" s="109" t="s">
        <v>4548</v>
      </c>
      <c r="AE1294" s="110" t="s">
        <v>510</v>
      </c>
      <c r="AF1294" s="109"/>
      <c r="AG1294" s="138">
        <v>38793</v>
      </c>
      <c r="AH1294" s="138">
        <v>38881</v>
      </c>
      <c r="AI1294" s="138">
        <v>39001</v>
      </c>
      <c r="AJ1294" s="109">
        <v>5494887</v>
      </c>
      <c r="AK1294" s="109"/>
      <c r="AL1294" s="109"/>
      <c r="AM1294" s="109"/>
      <c r="AN1294" s="109"/>
      <c r="AO1294" s="109"/>
      <c r="AP1294" s="109"/>
      <c r="AQ1294" s="109"/>
      <c r="AR1294" s="109"/>
      <c r="AS1294" s="109"/>
      <c r="AT1294" s="109"/>
      <c r="AU1294" s="109"/>
      <c r="AV1294" s="109"/>
      <c r="AW1294" s="109"/>
      <c r="AX1294" s="109"/>
      <c r="AY1294" s="109"/>
    </row>
    <row r="1295" spans="1:51" x14ac:dyDescent="0.25">
      <c r="A1295" s="106">
        <v>1564</v>
      </c>
      <c r="B1295" s="106" t="s">
        <v>1967</v>
      </c>
      <c r="C1295" s="106" t="s">
        <v>316</v>
      </c>
      <c r="D1295" s="106"/>
      <c r="E1295" s="106" t="s">
        <v>540</v>
      </c>
      <c r="F1295" s="106"/>
      <c r="G1295" s="106"/>
      <c r="H1295" s="106" t="s">
        <v>514</v>
      </c>
      <c r="I1295" s="106" t="s">
        <v>3323</v>
      </c>
      <c r="J1295" s="106" t="s">
        <v>3384</v>
      </c>
      <c r="K1295" s="106"/>
      <c r="L1295" s="106"/>
      <c r="M1295" s="106">
        <v>22000</v>
      </c>
      <c r="N1295" s="106" t="s">
        <v>316</v>
      </c>
      <c r="O1295" s="106">
        <v>3079.7350000000001</v>
      </c>
      <c r="P1295" s="107">
        <v>1149.5</v>
      </c>
      <c r="Q1295" s="107">
        <v>3540155.38</v>
      </c>
      <c r="R1295" s="106">
        <v>0</v>
      </c>
      <c r="S1295" s="107">
        <v>0</v>
      </c>
      <c r="T1295" s="107">
        <v>0</v>
      </c>
      <c r="U1295" s="106" t="s">
        <v>741</v>
      </c>
      <c r="V1295" s="106" t="s">
        <v>7</v>
      </c>
      <c r="W1295" s="106" t="s">
        <v>62</v>
      </c>
      <c r="X1295" s="108">
        <v>2883</v>
      </c>
      <c r="Y1295" s="108">
        <v>8878876.0050000008</v>
      </c>
      <c r="Z1295" s="108">
        <v>5338720.6225000005</v>
      </c>
      <c r="AA1295" s="109"/>
      <c r="AB1295" s="109">
        <v>2143</v>
      </c>
      <c r="AC1295" s="109"/>
      <c r="AD1295" s="109"/>
      <c r="AE1295" s="110" t="s">
        <v>473</v>
      </c>
      <c r="AF1295" s="109" t="s">
        <v>4462</v>
      </c>
      <c r="AG1295" s="138">
        <v>38793</v>
      </c>
      <c r="AH1295" s="138">
        <v>38881</v>
      </c>
      <c r="AI1295" s="138">
        <v>39001</v>
      </c>
      <c r="AJ1295" s="109">
        <v>5494887</v>
      </c>
      <c r="AK1295" s="109"/>
      <c r="AL1295" s="109"/>
      <c r="AM1295" s="109"/>
      <c r="AN1295" s="109"/>
      <c r="AO1295" s="109"/>
      <c r="AP1295" s="109"/>
      <c r="AQ1295" s="109"/>
      <c r="AR1295" s="109"/>
      <c r="AS1295" s="109"/>
      <c r="AT1295" s="109"/>
      <c r="AU1295" s="109"/>
      <c r="AV1295" s="109"/>
      <c r="AW1295" s="109"/>
      <c r="AX1295" s="109"/>
      <c r="AY1295" s="109"/>
    </row>
    <row r="1296" spans="1:51" x14ac:dyDescent="0.25">
      <c r="A1296" s="106">
        <v>1565</v>
      </c>
      <c r="B1296" s="106" t="s">
        <v>1968</v>
      </c>
      <c r="C1296" s="106" t="s">
        <v>316</v>
      </c>
      <c r="D1296" s="106"/>
      <c r="E1296" s="106" t="s">
        <v>540</v>
      </c>
      <c r="F1296" s="106"/>
      <c r="G1296" s="106"/>
      <c r="H1296" s="106" t="s">
        <v>514</v>
      </c>
      <c r="I1296" s="106" t="s">
        <v>3324</v>
      </c>
      <c r="J1296" s="106" t="s">
        <v>3902</v>
      </c>
      <c r="K1296" s="106"/>
      <c r="L1296" s="106"/>
      <c r="M1296" s="106">
        <v>22000</v>
      </c>
      <c r="N1296" s="106" t="s">
        <v>316</v>
      </c>
      <c r="O1296" s="106">
        <v>640.26900000000001</v>
      </c>
      <c r="P1296" s="107">
        <v>1149.5</v>
      </c>
      <c r="Q1296" s="107">
        <v>735989.22</v>
      </c>
      <c r="R1296" s="106">
        <v>0</v>
      </c>
      <c r="S1296" s="107">
        <v>0</v>
      </c>
      <c r="T1296" s="107">
        <v>0</v>
      </c>
      <c r="U1296" s="106" t="s">
        <v>797</v>
      </c>
      <c r="V1296" s="106" t="s">
        <v>7</v>
      </c>
      <c r="W1296" s="106" t="s">
        <v>67</v>
      </c>
      <c r="X1296" s="108">
        <v>2883</v>
      </c>
      <c r="Y1296" s="108">
        <v>1845895.527</v>
      </c>
      <c r="Z1296" s="108">
        <v>1109906.3114999998</v>
      </c>
      <c r="AA1296" s="109"/>
      <c r="AB1296" s="109">
        <v>2143</v>
      </c>
      <c r="AC1296" s="109"/>
      <c r="AD1296" s="109"/>
      <c r="AE1296" s="110" t="s">
        <v>516</v>
      </c>
      <c r="AF1296" s="109"/>
      <c r="AG1296" s="138">
        <v>38793</v>
      </c>
      <c r="AH1296" s="138">
        <v>38881</v>
      </c>
      <c r="AI1296" s="138">
        <v>39001</v>
      </c>
      <c r="AJ1296" s="109">
        <v>5494887</v>
      </c>
      <c r="AK1296" s="109"/>
      <c r="AL1296" s="109"/>
      <c r="AM1296" s="109"/>
      <c r="AN1296" s="109"/>
      <c r="AO1296" s="109"/>
      <c r="AP1296" s="109"/>
      <c r="AQ1296" s="109"/>
      <c r="AR1296" s="109"/>
      <c r="AS1296" s="109"/>
      <c r="AT1296" s="109"/>
      <c r="AU1296" s="109"/>
      <c r="AV1296" s="109"/>
      <c r="AW1296" s="109"/>
      <c r="AX1296" s="109"/>
      <c r="AY1296" s="109"/>
    </row>
    <row r="1297" spans="1:51" x14ac:dyDescent="0.25">
      <c r="A1297" s="106">
        <v>1566</v>
      </c>
      <c r="B1297" s="106" t="s">
        <v>1969</v>
      </c>
      <c r="C1297" s="106" t="s">
        <v>316</v>
      </c>
      <c r="D1297" s="106"/>
      <c r="E1297" s="106" t="s">
        <v>540</v>
      </c>
      <c r="F1297" s="106"/>
      <c r="G1297" s="106"/>
      <c r="H1297" s="106" t="s">
        <v>514</v>
      </c>
      <c r="I1297" s="106" t="s">
        <v>3324</v>
      </c>
      <c r="J1297" s="106" t="s">
        <v>3903</v>
      </c>
      <c r="K1297" s="106"/>
      <c r="L1297" s="106"/>
      <c r="M1297" s="106">
        <v>22000</v>
      </c>
      <c r="N1297" s="106" t="s">
        <v>316</v>
      </c>
      <c r="O1297" s="106">
        <v>1537.442</v>
      </c>
      <c r="P1297" s="107">
        <v>1149.5</v>
      </c>
      <c r="Q1297" s="107">
        <v>1767289.58</v>
      </c>
      <c r="R1297" s="106">
        <v>0</v>
      </c>
      <c r="S1297" s="107">
        <v>0</v>
      </c>
      <c r="T1297" s="107">
        <v>0</v>
      </c>
      <c r="U1297" s="106" t="s">
        <v>797</v>
      </c>
      <c r="V1297" s="106" t="s">
        <v>7</v>
      </c>
      <c r="W1297" s="106" t="s">
        <v>67</v>
      </c>
      <c r="X1297" s="108">
        <v>2883</v>
      </c>
      <c r="Y1297" s="108">
        <v>4432445.2860000003</v>
      </c>
      <c r="Z1297" s="108">
        <v>2665155.7070000004</v>
      </c>
      <c r="AA1297" s="109"/>
      <c r="AB1297" s="109">
        <v>2143</v>
      </c>
      <c r="AC1297" s="109"/>
      <c r="AD1297" s="109"/>
      <c r="AE1297" s="110" t="s">
        <v>516</v>
      </c>
      <c r="AF1297" s="109"/>
      <c r="AG1297" s="138">
        <v>38793</v>
      </c>
      <c r="AH1297" s="138">
        <v>38881</v>
      </c>
      <c r="AI1297" s="138">
        <v>39001</v>
      </c>
      <c r="AJ1297" s="109">
        <v>5494887</v>
      </c>
      <c r="AK1297" s="109"/>
      <c r="AL1297" s="109"/>
      <c r="AM1297" s="109"/>
      <c r="AN1297" s="109"/>
      <c r="AO1297" s="109"/>
      <c r="AP1297" s="109"/>
      <c r="AQ1297" s="109"/>
      <c r="AR1297" s="109"/>
      <c r="AS1297" s="109"/>
      <c r="AT1297" s="109"/>
      <c r="AU1297" s="109"/>
      <c r="AV1297" s="109"/>
      <c r="AW1297" s="109"/>
      <c r="AX1297" s="109"/>
      <c r="AY1297" s="109"/>
    </row>
    <row r="1298" spans="1:51" x14ac:dyDescent="0.25">
      <c r="A1298" s="106">
        <v>1567</v>
      </c>
      <c r="B1298" s="106" t="s">
        <v>1970</v>
      </c>
      <c r="C1298" s="106" t="s">
        <v>316</v>
      </c>
      <c r="D1298" s="106"/>
      <c r="E1298" s="106" t="s">
        <v>540</v>
      </c>
      <c r="F1298" s="106"/>
      <c r="G1298" s="106"/>
      <c r="H1298" s="106" t="s">
        <v>514</v>
      </c>
      <c r="I1298" s="106" t="s">
        <v>3323</v>
      </c>
      <c r="J1298" s="106" t="s">
        <v>3903</v>
      </c>
      <c r="K1298" s="106"/>
      <c r="L1298" s="106"/>
      <c r="M1298" s="106">
        <v>22000</v>
      </c>
      <c r="N1298" s="106" t="s">
        <v>316</v>
      </c>
      <c r="O1298" s="106">
        <v>1920.6559999999999</v>
      </c>
      <c r="P1298" s="107">
        <v>1149.5</v>
      </c>
      <c r="Q1298" s="107">
        <v>2207794.0699999998</v>
      </c>
      <c r="R1298" s="106">
        <v>0</v>
      </c>
      <c r="S1298" s="107">
        <v>0</v>
      </c>
      <c r="T1298" s="107">
        <v>0</v>
      </c>
      <c r="U1298" s="106" t="s">
        <v>797</v>
      </c>
      <c r="V1298" s="106" t="s">
        <v>7</v>
      </c>
      <c r="W1298" s="106" t="s">
        <v>67</v>
      </c>
      <c r="X1298" s="108">
        <v>2883</v>
      </c>
      <c r="Y1298" s="108">
        <v>5537251.2479999997</v>
      </c>
      <c r="Z1298" s="108">
        <v>3329457.1759999995</v>
      </c>
      <c r="AA1298" s="109"/>
      <c r="AB1298" s="109">
        <v>2143</v>
      </c>
      <c r="AC1298" s="109"/>
      <c r="AD1298" s="109"/>
      <c r="AE1298" s="110" t="s">
        <v>516</v>
      </c>
      <c r="AF1298" s="109"/>
      <c r="AG1298" s="138">
        <v>38793</v>
      </c>
      <c r="AH1298" s="138">
        <v>38881</v>
      </c>
      <c r="AI1298" s="138">
        <v>39001</v>
      </c>
      <c r="AJ1298" s="109">
        <v>5494887</v>
      </c>
      <c r="AK1298" s="109"/>
      <c r="AL1298" s="109"/>
      <c r="AM1298" s="109"/>
      <c r="AN1298" s="109"/>
      <c r="AO1298" s="109"/>
      <c r="AP1298" s="109"/>
      <c r="AQ1298" s="109"/>
      <c r="AR1298" s="109"/>
      <c r="AS1298" s="109"/>
      <c r="AT1298" s="109"/>
      <c r="AU1298" s="109"/>
      <c r="AV1298" s="109"/>
      <c r="AW1298" s="109"/>
      <c r="AX1298" s="109"/>
      <c r="AY1298" s="109"/>
    </row>
    <row r="1299" spans="1:51" x14ac:dyDescent="0.25">
      <c r="A1299" s="106">
        <v>1568</v>
      </c>
      <c r="B1299" s="106" t="s">
        <v>1971</v>
      </c>
      <c r="C1299" s="106" t="s">
        <v>316</v>
      </c>
      <c r="D1299" s="106"/>
      <c r="E1299" s="106" t="s">
        <v>540</v>
      </c>
      <c r="F1299" s="106"/>
      <c r="G1299" s="106"/>
      <c r="H1299" s="106" t="s">
        <v>514</v>
      </c>
      <c r="I1299" s="106" t="s">
        <v>3323</v>
      </c>
      <c r="J1299" s="106" t="s">
        <v>3903</v>
      </c>
      <c r="K1299" s="106"/>
      <c r="L1299" s="106"/>
      <c r="M1299" s="106">
        <v>22000</v>
      </c>
      <c r="N1299" s="106" t="s">
        <v>316</v>
      </c>
      <c r="O1299" s="106">
        <v>5354.0209999999997</v>
      </c>
      <c r="P1299" s="107">
        <v>1149.5</v>
      </c>
      <c r="Q1299" s="107">
        <v>6154447.1399999997</v>
      </c>
      <c r="R1299" s="106">
        <v>0</v>
      </c>
      <c r="S1299" s="107">
        <v>0</v>
      </c>
      <c r="T1299" s="107">
        <v>0</v>
      </c>
      <c r="U1299" s="106" t="s">
        <v>797</v>
      </c>
      <c r="V1299" s="106" t="s">
        <v>7</v>
      </c>
      <c r="W1299" s="106" t="s">
        <v>67</v>
      </c>
      <c r="X1299" s="108">
        <v>2883</v>
      </c>
      <c r="Y1299" s="108">
        <v>15435642.543</v>
      </c>
      <c r="Z1299" s="108">
        <v>9281195.4035</v>
      </c>
      <c r="AA1299" s="109"/>
      <c r="AB1299" s="109">
        <v>2143</v>
      </c>
      <c r="AC1299" s="109"/>
      <c r="AD1299" s="109"/>
      <c r="AE1299" s="110" t="s">
        <v>516</v>
      </c>
      <c r="AF1299" s="109"/>
      <c r="AG1299" s="138">
        <v>38793</v>
      </c>
      <c r="AH1299" s="138">
        <v>38881</v>
      </c>
      <c r="AI1299" s="138">
        <v>39001</v>
      </c>
      <c r="AJ1299" s="109">
        <v>5494887</v>
      </c>
      <c r="AK1299" s="109"/>
      <c r="AL1299" s="109"/>
      <c r="AM1299" s="109"/>
      <c r="AN1299" s="109"/>
      <c r="AO1299" s="109"/>
      <c r="AP1299" s="109"/>
      <c r="AQ1299" s="109"/>
      <c r="AR1299" s="109"/>
      <c r="AS1299" s="109"/>
      <c r="AT1299" s="109"/>
      <c r="AU1299" s="109"/>
      <c r="AV1299" s="109"/>
      <c r="AW1299" s="109"/>
      <c r="AX1299" s="109"/>
      <c r="AY1299" s="109"/>
    </row>
    <row r="1300" spans="1:51" x14ac:dyDescent="0.25">
      <c r="A1300" s="106">
        <v>1569</v>
      </c>
      <c r="B1300" s="106" t="s">
        <v>761</v>
      </c>
      <c r="C1300" s="106" t="s">
        <v>316</v>
      </c>
      <c r="D1300" s="106"/>
      <c r="E1300" s="106" t="s">
        <v>540</v>
      </c>
      <c r="F1300" s="106"/>
      <c r="G1300" s="106"/>
      <c r="H1300" s="106" t="s">
        <v>514</v>
      </c>
      <c r="I1300" s="106"/>
      <c r="J1300" s="106"/>
      <c r="K1300" s="106"/>
      <c r="L1300" s="106"/>
      <c r="M1300" s="106">
        <v>22000</v>
      </c>
      <c r="N1300" s="106" t="s">
        <v>316</v>
      </c>
      <c r="O1300" s="106">
        <v>15346.272000000001</v>
      </c>
      <c r="P1300" s="107">
        <v>1149.5</v>
      </c>
      <c r="Q1300" s="107">
        <v>17640539.66</v>
      </c>
      <c r="R1300" s="106">
        <v>0</v>
      </c>
      <c r="S1300" s="107">
        <v>0</v>
      </c>
      <c r="T1300" s="107">
        <v>0</v>
      </c>
      <c r="U1300" s="106" t="s">
        <v>743</v>
      </c>
      <c r="V1300" s="106" t="s">
        <v>7</v>
      </c>
      <c r="W1300" s="106" t="s">
        <v>63</v>
      </c>
      <c r="X1300" s="108"/>
      <c r="Y1300" s="108">
        <v>0</v>
      </c>
      <c r="Z1300" s="108"/>
      <c r="AA1300" s="109" t="s">
        <v>4435</v>
      </c>
      <c r="AB1300" s="109">
        <v>2143</v>
      </c>
      <c r="AC1300" s="109"/>
      <c r="AD1300" s="109"/>
      <c r="AE1300" s="110" t="s">
        <v>4436</v>
      </c>
      <c r="AF1300" s="109"/>
      <c r="AG1300" s="138">
        <v>38793</v>
      </c>
      <c r="AH1300" s="138">
        <v>38881</v>
      </c>
      <c r="AI1300" s="138">
        <v>39001</v>
      </c>
      <c r="AJ1300" s="109">
        <v>5494887</v>
      </c>
      <c r="AK1300" s="109"/>
      <c r="AL1300" s="109"/>
      <c r="AM1300" s="109"/>
      <c r="AN1300" s="109"/>
      <c r="AO1300" s="109"/>
      <c r="AP1300" s="109"/>
      <c r="AQ1300" s="109"/>
      <c r="AR1300" s="109"/>
      <c r="AS1300" s="109"/>
      <c r="AT1300" s="109"/>
      <c r="AU1300" s="109"/>
      <c r="AV1300" s="109"/>
      <c r="AW1300" s="109"/>
      <c r="AX1300" s="109"/>
      <c r="AY1300" s="109"/>
    </row>
    <row r="1301" spans="1:51" x14ac:dyDescent="0.25">
      <c r="A1301" s="106">
        <v>1570</v>
      </c>
      <c r="B1301" s="106" t="s">
        <v>1972</v>
      </c>
      <c r="C1301" s="106" t="s">
        <v>317</v>
      </c>
      <c r="D1301" s="106"/>
      <c r="E1301" s="106" t="s">
        <v>540</v>
      </c>
      <c r="F1301" s="106"/>
      <c r="G1301" s="106"/>
      <c r="H1301" s="106" t="s">
        <v>464</v>
      </c>
      <c r="I1301" s="106" t="s">
        <v>3323</v>
      </c>
      <c r="J1301" s="106" t="s">
        <v>3904</v>
      </c>
      <c r="K1301" s="106">
        <v>4332</v>
      </c>
      <c r="L1301" s="106"/>
      <c r="M1301" s="106">
        <v>22000</v>
      </c>
      <c r="N1301" s="106" t="s">
        <v>3905</v>
      </c>
      <c r="O1301" s="106">
        <v>1438.2560000000001</v>
      </c>
      <c r="P1301" s="107">
        <v>1035.0999999999999</v>
      </c>
      <c r="Q1301" s="107">
        <v>1488738.79</v>
      </c>
      <c r="R1301" s="106">
        <v>0</v>
      </c>
      <c r="S1301" s="107">
        <v>0</v>
      </c>
      <c r="T1301" s="107">
        <v>0</v>
      </c>
      <c r="U1301" s="106" t="s">
        <v>739</v>
      </c>
      <c r="V1301" s="106" t="s">
        <v>7</v>
      </c>
      <c r="W1301" s="106" t="s">
        <v>61</v>
      </c>
      <c r="X1301" s="108">
        <v>1703</v>
      </c>
      <c r="Y1301" s="108">
        <v>2449349.9680000003</v>
      </c>
      <c r="Z1301" s="108">
        <v>960611.18240000028</v>
      </c>
      <c r="AA1301" s="109"/>
      <c r="AB1301" s="109">
        <v>1124</v>
      </c>
      <c r="AC1301" s="109"/>
      <c r="AD1301" s="109"/>
      <c r="AE1301" s="110" t="s">
        <v>507</v>
      </c>
      <c r="AF1301" s="109"/>
      <c r="AG1301" s="138">
        <v>38821</v>
      </c>
      <c r="AH1301" s="138">
        <v>38885</v>
      </c>
      <c r="AI1301" s="138">
        <v>38967</v>
      </c>
      <c r="AJ1301" s="109">
        <v>5489956</v>
      </c>
      <c r="AK1301" s="109"/>
      <c r="AL1301" s="109"/>
      <c r="AM1301" s="109"/>
      <c r="AN1301" s="109"/>
      <c r="AO1301" s="109"/>
      <c r="AP1301" s="109"/>
      <c r="AQ1301" s="109"/>
      <c r="AR1301" s="109"/>
      <c r="AS1301" s="109"/>
      <c r="AT1301" s="109"/>
      <c r="AU1301" s="109"/>
      <c r="AV1301" s="109"/>
      <c r="AW1301" s="109"/>
      <c r="AX1301" s="109"/>
      <c r="AY1301" s="109"/>
    </row>
    <row r="1302" spans="1:51" x14ac:dyDescent="0.25">
      <c r="A1302" s="106">
        <v>1571</v>
      </c>
      <c r="B1302" s="106" t="s">
        <v>1973</v>
      </c>
      <c r="C1302" s="106" t="s">
        <v>317</v>
      </c>
      <c r="D1302" s="106"/>
      <c r="E1302" s="106" t="s">
        <v>540</v>
      </c>
      <c r="F1302" s="106"/>
      <c r="G1302" s="106"/>
      <c r="H1302" s="106" t="s">
        <v>464</v>
      </c>
      <c r="I1302" s="106" t="s">
        <v>3325</v>
      </c>
      <c r="J1302" s="106" t="s">
        <v>3906</v>
      </c>
      <c r="K1302" s="106">
        <v>10453</v>
      </c>
      <c r="L1302" s="106"/>
      <c r="M1302" s="106">
        <v>22000</v>
      </c>
      <c r="N1302" s="106" t="s">
        <v>3905</v>
      </c>
      <c r="O1302" s="106">
        <v>3480.4319999999998</v>
      </c>
      <c r="P1302" s="107">
        <v>1035.0999999999999</v>
      </c>
      <c r="Q1302" s="107">
        <v>3602595.16</v>
      </c>
      <c r="R1302" s="106">
        <v>0</v>
      </c>
      <c r="S1302" s="107">
        <v>0</v>
      </c>
      <c r="T1302" s="107">
        <v>0</v>
      </c>
      <c r="U1302" s="106" t="s">
        <v>739</v>
      </c>
      <c r="V1302" s="106" t="s">
        <v>7</v>
      </c>
      <c r="W1302" s="106" t="s">
        <v>61</v>
      </c>
      <c r="X1302" s="108">
        <v>1703</v>
      </c>
      <c r="Y1302" s="108">
        <v>5927175.6959999995</v>
      </c>
      <c r="Z1302" s="108">
        <v>2324580.5328000002</v>
      </c>
      <c r="AA1302" s="109"/>
      <c r="AB1302" s="109">
        <v>1124</v>
      </c>
      <c r="AC1302" s="109"/>
      <c r="AD1302" s="109"/>
      <c r="AE1302" s="110" t="s">
        <v>507</v>
      </c>
      <c r="AF1302" s="109"/>
      <c r="AG1302" s="138">
        <v>38821</v>
      </c>
      <c r="AH1302" s="138">
        <v>38885</v>
      </c>
      <c r="AI1302" s="138">
        <v>38967</v>
      </c>
      <c r="AJ1302" s="109">
        <v>5489956</v>
      </c>
      <c r="AK1302" s="109"/>
      <c r="AL1302" s="109"/>
      <c r="AM1302" s="109"/>
      <c r="AN1302" s="109"/>
      <c r="AO1302" s="109"/>
      <c r="AP1302" s="109"/>
      <c r="AQ1302" s="109"/>
      <c r="AR1302" s="109"/>
      <c r="AS1302" s="109"/>
      <c r="AT1302" s="109"/>
      <c r="AU1302" s="109"/>
      <c r="AV1302" s="109"/>
      <c r="AW1302" s="109"/>
      <c r="AX1302" s="109"/>
      <c r="AY1302" s="109"/>
    </row>
    <row r="1303" spans="1:51" x14ac:dyDescent="0.25">
      <c r="A1303" s="106">
        <v>1572</v>
      </c>
      <c r="B1303" s="106" t="s">
        <v>1974</v>
      </c>
      <c r="C1303" s="106" t="s">
        <v>317</v>
      </c>
      <c r="D1303" s="106"/>
      <c r="E1303" s="106" t="s">
        <v>540</v>
      </c>
      <c r="F1303" s="106"/>
      <c r="G1303" s="106"/>
      <c r="H1303" s="106" t="s">
        <v>464</v>
      </c>
      <c r="I1303" s="106" t="s">
        <v>3325</v>
      </c>
      <c r="J1303" s="106" t="s">
        <v>3906</v>
      </c>
      <c r="K1303" s="106">
        <v>11002</v>
      </c>
      <c r="L1303" s="106"/>
      <c r="M1303" s="106">
        <v>22000</v>
      </c>
      <c r="N1303" s="106" t="s">
        <v>3905</v>
      </c>
      <c r="O1303" s="106">
        <v>3382.1559999999999</v>
      </c>
      <c r="P1303" s="107">
        <v>1035.0999999999999</v>
      </c>
      <c r="Q1303" s="107">
        <v>3500869.68</v>
      </c>
      <c r="R1303" s="106">
        <v>0</v>
      </c>
      <c r="S1303" s="107">
        <v>0</v>
      </c>
      <c r="T1303" s="107">
        <v>0</v>
      </c>
      <c r="U1303" s="106" t="s">
        <v>739</v>
      </c>
      <c r="V1303" s="106" t="s">
        <v>7</v>
      </c>
      <c r="W1303" s="106" t="s">
        <v>61</v>
      </c>
      <c r="X1303" s="108">
        <v>1703</v>
      </c>
      <c r="Y1303" s="108">
        <v>5759811.6679999996</v>
      </c>
      <c r="Z1303" s="108">
        <v>2258941.9923999999</v>
      </c>
      <c r="AA1303" s="109"/>
      <c r="AB1303" s="109">
        <v>1124</v>
      </c>
      <c r="AC1303" s="109"/>
      <c r="AD1303" s="109"/>
      <c r="AE1303" s="110" t="s">
        <v>507</v>
      </c>
      <c r="AF1303" s="109"/>
      <c r="AG1303" s="138">
        <v>38821</v>
      </c>
      <c r="AH1303" s="138">
        <v>38885</v>
      </c>
      <c r="AI1303" s="138">
        <v>38967</v>
      </c>
      <c r="AJ1303" s="109">
        <v>5489956</v>
      </c>
      <c r="AK1303" s="109"/>
      <c r="AL1303" s="109"/>
      <c r="AM1303" s="109"/>
      <c r="AN1303" s="109"/>
      <c r="AO1303" s="109"/>
      <c r="AP1303" s="109"/>
      <c r="AQ1303" s="109"/>
      <c r="AR1303" s="109"/>
      <c r="AS1303" s="109"/>
      <c r="AT1303" s="109"/>
      <c r="AU1303" s="109"/>
      <c r="AV1303" s="109"/>
      <c r="AW1303" s="109"/>
      <c r="AX1303" s="109"/>
      <c r="AY1303" s="109"/>
    </row>
    <row r="1304" spans="1:51" x14ac:dyDescent="0.25">
      <c r="A1304" s="106">
        <v>1573</v>
      </c>
      <c r="B1304" s="106" t="s">
        <v>1975</v>
      </c>
      <c r="C1304" s="106" t="s">
        <v>317</v>
      </c>
      <c r="D1304" s="106"/>
      <c r="E1304" s="106" t="s">
        <v>540</v>
      </c>
      <c r="F1304" s="106"/>
      <c r="G1304" s="106"/>
      <c r="H1304" s="106" t="s">
        <v>464</v>
      </c>
      <c r="I1304" s="106" t="s">
        <v>3325</v>
      </c>
      <c r="J1304" s="106" t="s">
        <v>3906</v>
      </c>
      <c r="K1304" s="106">
        <v>10632</v>
      </c>
      <c r="L1304" s="106"/>
      <c r="M1304" s="106">
        <v>22000</v>
      </c>
      <c r="N1304" s="106" t="s">
        <v>3905</v>
      </c>
      <c r="O1304" s="106">
        <v>3655.4679999999998</v>
      </c>
      <c r="P1304" s="107">
        <v>1035.0999999999999</v>
      </c>
      <c r="Q1304" s="107">
        <v>3783774.93</v>
      </c>
      <c r="R1304" s="106">
        <v>0</v>
      </c>
      <c r="S1304" s="107">
        <v>0</v>
      </c>
      <c r="T1304" s="107">
        <v>0</v>
      </c>
      <c r="U1304" s="106" t="s">
        <v>739</v>
      </c>
      <c r="V1304" s="106" t="s">
        <v>7</v>
      </c>
      <c r="W1304" s="106" t="s">
        <v>61</v>
      </c>
      <c r="X1304" s="108">
        <v>1703</v>
      </c>
      <c r="Y1304" s="108">
        <v>6225262.0039999997</v>
      </c>
      <c r="Z1304" s="108">
        <v>2441487.0772000002</v>
      </c>
      <c r="AA1304" s="109"/>
      <c r="AB1304" s="109">
        <v>1124</v>
      </c>
      <c r="AC1304" s="109"/>
      <c r="AD1304" s="109"/>
      <c r="AE1304" s="110" t="s">
        <v>507</v>
      </c>
      <c r="AF1304" s="109"/>
      <c r="AG1304" s="138">
        <v>38821</v>
      </c>
      <c r="AH1304" s="138">
        <v>38885</v>
      </c>
      <c r="AI1304" s="138">
        <v>38967</v>
      </c>
      <c r="AJ1304" s="109">
        <v>5489956</v>
      </c>
      <c r="AK1304" s="109"/>
      <c r="AL1304" s="109"/>
      <c r="AM1304" s="109"/>
      <c r="AN1304" s="109"/>
      <c r="AO1304" s="109"/>
      <c r="AP1304" s="109"/>
      <c r="AQ1304" s="109"/>
      <c r="AR1304" s="109"/>
      <c r="AS1304" s="109"/>
      <c r="AT1304" s="109"/>
      <c r="AU1304" s="109"/>
      <c r="AV1304" s="109"/>
      <c r="AW1304" s="109"/>
      <c r="AX1304" s="109"/>
      <c r="AY1304" s="109"/>
    </row>
    <row r="1305" spans="1:51" x14ac:dyDescent="0.25">
      <c r="A1305" s="106">
        <v>1574</v>
      </c>
      <c r="B1305" s="106" t="s">
        <v>1976</v>
      </c>
      <c r="C1305" s="106" t="s">
        <v>317</v>
      </c>
      <c r="D1305" s="106"/>
      <c r="E1305" s="106" t="s">
        <v>540</v>
      </c>
      <c r="F1305" s="106"/>
      <c r="G1305" s="106"/>
      <c r="H1305" s="106" t="s">
        <v>464</v>
      </c>
      <c r="I1305" s="106" t="s">
        <v>3325</v>
      </c>
      <c r="J1305" s="106" t="s">
        <v>3906</v>
      </c>
      <c r="K1305" s="106">
        <v>10603</v>
      </c>
      <c r="L1305" s="106"/>
      <c r="M1305" s="106">
        <v>22000</v>
      </c>
      <c r="N1305" s="106" t="s">
        <v>3905</v>
      </c>
      <c r="O1305" s="106">
        <v>177.10499999999999</v>
      </c>
      <c r="P1305" s="107">
        <v>1035.0999999999999</v>
      </c>
      <c r="Q1305" s="107">
        <v>183321.39</v>
      </c>
      <c r="R1305" s="106">
        <v>0</v>
      </c>
      <c r="S1305" s="107">
        <v>0</v>
      </c>
      <c r="T1305" s="107">
        <v>0</v>
      </c>
      <c r="U1305" s="106" t="s">
        <v>739</v>
      </c>
      <c r="V1305" s="106" t="s">
        <v>7</v>
      </c>
      <c r="W1305" s="106" t="s">
        <v>61</v>
      </c>
      <c r="X1305" s="108">
        <v>1703</v>
      </c>
      <c r="Y1305" s="108">
        <v>301609.815</v>
      </c>
      <c r="Z1305" s="108">
        <v>118288.42950000003</v>
      </c>
      <c r="AA1305" s="109"/>
      <c r="AB1305" s="109">
        <v>1124</v>
      </c>
      <c r="AC1305" s="109"/>
      <c r="AD1305" s="109"/>
      <c r="AE1305" s="110" t="s">
        <v>507</v>
      </c>
      <c r="AF1305" s="109"/>
      <c r="AG1305" s="138">
        <v>38821</v>
      </c>
      <c r="AH1305" s="138">
        <v>38885</v>
      </c>
      <c r="AI1305" s="138">
        <v>38967</v>
      </c>
      <c r="AJ1305" s="109">
        <v>5489956</v>
      </c>
      <c r="AK1305" s="109"/>
      <c r="AL1305" s="109"/>
      <c r="AM1305" s="109"/>
      <c r="AN1305" s="109"/>
      <c r="AO1305" s="109"/>
      <c r="AP1305" s="109"/>
      <c r="AQ1305" s="109"/>
      <c r="AR1305" s="109"/>
      <c r="AS1305" s="109"/>
      <c r="AT1305" s="109"/>
      <c r="AU1305" s="109"/>
      <c r="AV1305" s="109"/>
      <c r="AW1305" s="109"/>
      <c r="AX1305" s="109"/>
      <c r="AY1305" s="109"/>
    </row>
    <row r="1306" spans="1:51" ht="38.25" x14ac:dyDescent="0.25">
      <c r="A1306" s="106">
        <v>1575</v>
      </c>
      <c r="B1306" s="106" t="s">
        <v>1977</v>
      </c>
      <c r="C1306" s="106" t="s">
        <v>317</v>
      </c>
      <c r="D1306" s="106"/>
      <c r="E1306" s="106" t="s">
        <v>585</v>
      </c>
      <c r="F1306" s="106"/>
      <c r="G1306" s="106" t="s">
        <v>507</v>
      </c>
      <c r="H1306" s="106" t="s">
        <v>464</v>
      </c>
      <c r="I1306" s="106" t="s">
        <v>3324</v>
      </c>
      <c r="J1306" s="106" t="s">
        <v>3907</v>
      </c>
      <c r="K1306" s="106">
        <v>4231</v>
      </c>
      <c r="L1306" s="106"/>
      <c r="M1306" s="106">
        <v>22000</v>
      </c>
      <c r="N1306" s="106" t="s">
        <v>3905</v>
      </c>
      <c r="O1306" s="106">
        <v>1995.336</v>
      </c>
      <c r="P1306" s="107">
        <v>1035.0999999999999</v>
      </c>
      <c r="Q1306" s="107">
        <v>2065372.29</v>
      </c>
      <c r="R1306" s="106">
        <v>0</v>
      </c>
      <c r="S1306" s="107">
        <v>0</v>
      </c>
      <c r="T1306" s="107">
        <v>0</v>
      </c>
      <c r="U1306" s="106" t="s">
        <v>739</v>
      </c>
      <c r="V1306" s="106" t="s">
        <v>7</v>
      </c>
      <c r="W1306" s="106" t="s">
        <v>61</v>
      </c>
      <c r="X1306" s="108">
        <v>1703</v>
      </c>
      <c r="Y1306" s="108">
        <v>3398057.2080000001</v>
      </c>
      <c r="Z1306" s="108">
        <v>1332684.9144000004</v>
      </c>
      <c r="AA1306" s="109"/>
      <c r="AB1306" s="109">
        <v>1124</v>
      </c>
      <c r="AC1306" s="109"/>
      <c r="AD1306" s="109"/>
      <c r="AE1306" s="110" t="s">
        <v>507</v>
      </c>
      <c r="AF1306" s="109" t="s">
        <v>4735</v>
      </c>
      <c r="AG1306" s="138">
        <v>38821</v>
      </c>
      <c r="AH1306" s="138">
        <v>38885</v>
      </c>
      <c r="AI1306" s="138">
        <v>38967</v>
      </c>
      <c r="AJ1306" s="109">
        <v>5489956</v>
      </c>
      <c r="AK1306" s="109"/>
      <c r="AL1306" s="109"/>
      <c r="AM1306" s="109"/>
      <c r="AN1306" s="109"/>
      <c r="AO1306" s="109"/>
      <c r="AP1306" s="109"/>
      <c r="AQ1306" s="109"/>
      <c r="AR1306" s="109"/>
      <c r="AS1306" s="109"/>
      <c r="AT1306" s="109"/>
      <c r="AU1306" s="109"/>
      <c r="AV1306" s="109"/>
      <c r="AW1306" s="109"/>
      <c r="AX1306" s="109"/>
      <c r="AY1306" s="109"/>
    </row>
    <row r="1307" spans="1:51" ht="51" x14ac:dyDescent="0.25">
      <c r="A1307" s="106">
        <v>1576</v>
      </c>
      <c r="B1307" s="106" t="s">
        <v>1978</v>
      </c>
      <c r="C1307" s="106" t="s">
        <v>317</v>
      </c>
      <c r="D1307" s="106"/>
      <c r="E1307" s="106" t="s">
        <v>540</v>
      </c>
      <c r="F1307" s="106"/>
      <c r="G1307" s="106"/>
      <c r="H1307" s="106" t="s">
        <v>464</v>
      </c>
      <c r="I1307" s="106" t="s">
        <v>3323</v>
      </c>
      <c r="J1307" s="106" t="s">
        <v>3908</v>
      </c>
      <c r="K1307" s="106">
        <v>4355</v>
      </c>
      <c r="L1307" s="106"/>
      <c r="M1307" s="106">
        <v>22000</v>
      </c>
      <c r="N1307" s="106" t="s">
        <v>3905</v>
      </c>
      <c r="O1307" s="106">
        <v>329.29700000000003</v>
      </c>
      <c r="P1307" s="107">
        <v>1035.0999999999999</v>
      </c>
      <c r="Q1307" s="107">
        <v>340855.32</v>
      </c>
      <c r="R1307" s="106">
        <v>0</v>
      </c>
      <c r="S1307" s="107">
        <v>0</v>
      </c>
      <c r="T1307" s="107">
        <v>0</v>
      </c>
      <c r="U1307" s="106" t="s">
        <v>1936</v>
      </c>
      <c r="V1307" s="106" t="s">
        <v>7</v>
      </c>
      <c r="W1307" s="106" t="s">
        <v>79</v>
      </c>
      <c r="X1307" s="108"/>
      <c r="Y1307" s="108">
        <v>0</v>
      </c>
      <c r="Z1307" s="108">
        <v>-340855.3247</v>
      </c>
      <c r="AA1307" s="109" t="s">
        <v>4503</v>
      </c>
      <c r="AB1307" s="109">
        <v>1124</v>
      </c>
      <c r="AC1307" s="109" t="s">
        <v>4722</v>
      </c>
      <c r="AD1307" s="109" t="s">
        <v>4548</v>
      </c>
      <c r="AE1307" s="110" t="s">
        <v>471</v>
      </c>
      <c r="AF1307" s="109"/>
      <c r="AG1307" s="138">
        <v>38821</v>
      </c>
      <c r="AH1307" s="138">
        <v>38885</v>
      </c>
      <c r="AI1307" s="138">
        <v>38967</v>
      </c>
      <c r="AJ1307" s="109">
        <v>5489956</v>
      </c>
      <c r="AK1307" s="109"/>
      <c r="AL1307" s="109"/>
      <c r="AM1307" s="109"/>
      <c r="AN1307" s="109"/>
      <c r="AO1307" s="109"/>
      <c r="AP1307" s="109"/>
      <c r="AQ1307" s="109"/>
      <c r="AR1307" s="109"/>
      <c r="AS1307" s="109"/>
      <c r="AT1307" s="109"/>
      <c r="AU1307" s="109"/>
      <c r="AV1307" s="109"/>
      <c r="AW1307" s="109"/>
      <c r="AX1307" s="109"/>
      <c r="AY1307" s="109"/>
    </row>
    <row r="1308" spans="1:51" ht="51" x14ac:dyDescent="0.25">
      <c r="A1308" s="106">
        <v>1577</v>
      </c>
      <c r="B1308" s="106" t="s">
        <v>1979</v>
      </c>
      <c r="C1308" s="106" t="s">
        <v>317</v>
      </c>
      <c r="D1308" s="106"/>
      <c r="E1308" s="106" t="s">
        <v>540</v>
      </c>
      <c r="F1308" s="106"/>
      <c r="G1308" s="106"/>
      <c r="H1308" s="106" t="s">
        <v>464</v>
      </c>
      <c r="I1308" s="106" t="s">
        <v>3325</v>
      </c>
      <c r="J1308" s="106" t="s">
        <v>3906</v>
      </c>
      <c r="K1308" s="106">
        <v>10232</v>
      </c>
      <c r="L1308" s="106"/>
      <c r="M1308" s="106">
        <v>22000</v>
      </c>
      <c r="N1308" s="106" t="s">
        <v>3905</v>
      </c>
      <c r="O1308" s="106">
        <v>1907.546</v>
      </c>
      <c r="P1308" s="107">
        <v>1035.0999999999999</v>
      </c>
      <c r="Q1308" s="107">
        <v>1974500.86</v>
      </c>
      <c r="R1308" s="106">
        <v>0</v>
      </c>
      <c r="S1308" s="107">
        <v>0</v>
      </c>
      <c r="T1308" s="107">
        <v>0</v>
      </c>
      <c r="U1308" s="106" t="s">
        <v>1936</v>
      </c>
      <c r="V1308" s="106" t="s">
        <v>7</v>
      </c>
      <c r="W1308" s="106" t="s">
        <v>79</v>
      </c>
      <c r="X1308" s="108"/>
      <c r="Y1308" s="108">
        <v>0</v>
      </c>
      <c r="Z1308" s="108">
        <v>-1974500.8646</v>
      </c>
      <c r="AA1308" s="109" t="s">
        <v>4503</v>
      </c>
      <c r="AB1308" s="109">
        <v>1124</v>
      </c>
      <c r="AC1308" s="109" t="s">
        <v>4722</v>
      </c>
      <c r="AD1308" s="109" t="s">
        <v>4548</v>
      </c>
      <c r="AE1308" s="110" t="s">
        <v>471</v>
      </c>
      <c r="AF1308" s="109"/>
      <c r="AG1308" s="138">
        <v>38821</v>
      </c>
      <c r="AH1308" s="138">
        <v>38885</v>
      </c>
      <c r="AI1308" s="138">
        <v>38967</v>
      </c>
      <c r="AJ1308" s="109">
        <v>5489956</v>
      </c>
      <c r="AK1308" s="109"/>
      <c r="AL1308" s="109"/>
      <c r="AM1308" s="109"/>
      <c r="AN1308" s="109"/>
      <c r="AO1308" s="109"/>
      <c r="AP1308" s="109"/>
      <c r="AQ1308" s="109"/>
      <c r="AR1308" s="109"/>
      <c r="AS1308" s="109"/>
      <c r="AT1308" s="109"/>
      <c r="AU1308" s="109"/>
      <c r="AV1308" s="109"/>
      <c r="AW1308" s="109"/>
      <c r="AX1308" s="109"/>
      <c r="AY1308" s="109"/>
    </row>
    <row r="1309" spans="1:51" ht="51" x14ac:dyDescent="0.25">
      <c r="A1309" s="106">
        <v>1578</v>
      </c>
      <c r="B1309" s="106" t="s">
        <v>1980</v>
      </c>
      <c r="C1309" s="106" t="s">
        <v>317</v>
      </c>
      <c r="D1309" s="106"/>
      <c r="E1309" s="106" t="s">
        <v>540</v>
      </c>
      <c r="F1309" s="106"/>
      <c r="G1309" s="106"/>
      <c r="H1309" s="106" t="s">
        <v>464</v>
      </c>
      <c r="I1309" s="106" t="s">
        <v>3323</v>
      </c>
      <c r="J1309" s="106" t="s">
        <v>3909</v>
      </c>
      <c r="K1309" s="106">
        <v>10102</v>
      </c>
      <c r="L1309" s="106"/>
      <c r="M1309" s="106">
        <v>22000</v>
      </c>
      <c r="N1309" s="106" t="s">
        <v>3905</v>
      </c>
      <c r="O1309" s="106">
        <v>76.692999999999998</v>
      </c>
      <c r="P1309" s="107">
        <v>1035.0999999999999</v>
      </c>
      <c r="Q1309" s="107">
        <v>79384.92</v>
      </c>
      <c r="R1309" s="106">
        <v>0</v>
      </c>
      <c r="S1309" s="107">
        <v>0</v>
      </c>
      <c r="T1309" s="107">
        <v>0</v>
      </c>
      <c r="U1309" s="106" t="s">
        <v>1936</v>
      </c>
      <c r="V1309" s="106" t="s">
        <v>7</v>
      </c>
      <c r="W1309" s="106" t="s">
        <v>79</v>
      </c>
      <c r="X1309" s="108"/>
      <c r="Y1309" s="108">
        <v>0</v>
      </c>
      <c r="Z1309" s="108">
        <v>-79384.924299999984</v>
      </c>
      <c r="AA1309" s="109" t="s">
        <v>4503</v>
      </c>
      <c r="AB1309" s="109">
        <v>1124</v>
      </c>
      <c r="AC1309" s="109" t="s">
        <v>4722</v>
      </c>
      <c r="AD1309" s="109" t="s">
        <v>4548</v>
      </c>
      <c r="AE1309" s="110" t="s">
        <v>471</v>
      </c>
      <c r="AF1309" s="109"/>
      <c r="AG1309" s="138">
        <v>38821</v>
      </c>
      <c r="AH1309" s="138">
        <v>38885</v>
      </c>
      <c r="AI1309" s="138">
        <v>38967</v>
      </c>
      <c r="AJ1309" s="109">
        <v>5489956</v>
      </c>
      <c r="AK1309" s="109"/>
      <c r="AL1309" s="109"/>
      <c r="AM1309" s="109"/>
      <c r="AN1309" s="109"/>
      <c r="AO1309" s="109"/>
      <c r="AP1309" s="109"/>
      <c r="AQ1309" s="109"/>
      <c r="AR1309" s="109"/>
      <c r="AS1309" s="109"/>
      <c r="AT1309" s="109"/>
      <c r="AU1309" s="109"/>
      <c r="AV1309" s="109"/>
      <c r="AW1309" s="109"/>
      <c r="AX1309" s="109"/>
      <c r="AY1309" s="109"/>
    </row>
    <row r="1310" spans="1:51" ht="51" x14ac:dyDescent="0.25">
      <c r="A1310" s="106">
        <v>1579</v>
      </c>
      <c r="B1310" s="106" t="s">
        <v>1981</v>
      </c>
      <c r="C1310" s="106" t="s">
        <v>317</v>
      </c>
      <c r="D1310" s="106"/>
      <c r="E1310" s="106" t="s">
        <v>540</v>
      </c>
      <c r="F1310" s="106"/>
      <c r="G1310" s="106"/>
      <c r="H1310" s="106" t="s">
        <v>464</v>
      </c>
      <c r="I1310" s="106" t="s">
        <v>3323</v>
      </c>
      <c r="J1310" s="106" t="s">
        <v>3910</v>
      </c>
      <c r="K1310" s="106">
        <v>10102</v>
      </c>
      <c r="L1310" s="106"/>
      <c r="M1310" s="106">
        <v>22000</v>
      </c>
      <c r="N1310" s="106" t="s">
        <v>3905</v>
      </c>
      <c r="O1310" s="106">
        <v>89.224000000000004</v>
      </c>
      <c r="P1310" s="107">
        <v>1035.0999999999999</v>
      </c>
      <c r="Q1310" s="107">
        <v>92355.76</v>
      </c>
      <c r="R1310" s="106">
        <v>0</v>
      </c>
      <c r="S1310" s="107">
        <v>0</v>
      </c>
      <c r="T1310" s="107">
        <v>0</v>
      </c>
      <c r="U1310" s="106" t="s">
        <v>1936</v>
      </c>
      <c r="V1310" s="106" t="s">
        <v>7</v>
      </c>
      <c r="W1310" s="106" t="s">
        <v>79</v>
      </c>
      <c r="X1310" s="108"/>
      <c r="Y1310" s="108">
        <v>0</v>
      </c>
      <c r="Z1310" s="108">
        <v>-92355.762399999992</v>
      </c>
      <c r="AA1310" s="109" t="s">
        <v>4503</v>
      </c>
      <c r="AB1310" s="109">
        <v>1124</v>
      </c>
      <c r="AC1310" s="109" t="s">
        <v>4722</v>
      </c>
      <c r="AD1310" s="109" t="s">
        <v>4548</v>
      </c>
      <c r="AE1310" s="110" t="s">
        <v>471</v>
      </c>
      <c r="AF1310" s="109"/>
      <c r="AG1310" s="138">
        <v>38821</v>
      </c>
      <c r="AH1310" s="138">
        <v>38885</v>
      </c>
      <c r="AI1310" s="138">
        <v>38967</v>
      </c>
      <c r="AJ1310" s="109">
        <v>5489956</v>
      </c>
      <c r="AK1310" s="109"/>
      <c r="AL1310" s="109"/>
      <c r="AM1310" s="109"/>
      <c r="AN1310" s="109"/>
      <c r="AO1310" s="109"/>
      <c r="AP1310" s="109"/>
      <c r="AQ1310" s="109"/>
      <c r="AR1310" s="109"/>
      <c r="AS1310" s="109"/>
      <c r="AT1310" s="109"/>
      <c r="AU1310" s="109"/>
      <c r="AV1310" s="109"/>
      <c r="AW1310" s="109"/>
      <c r="AX1310" s="109"/>
      <c r="AY1310" s="109"/>
    </row>
    <row r="1311" spans="1:51" ht="51" x14ac:dyDescent="0.25">
      <c r="A1311" s="106">
        <v>1580</v>
      </c>
      <c r="B1311" s="106" t="s">
        <v>1982</v>
      </c>
      <c r="C1311" s="106" t="s">
        <v>317</v>
      </c>
      <c r="D1311" s="106"/>
      <c r="E1311" s="106" t="s">
        <v>540</v>
      </c>
      <c r="F1311" s="106"/>
      <c r="G1311" s="106"/>
      <c r="H1311" s="106" t="s">
        <v>464</v>
      </c>
      <c r="I1311" s="106" t="s">
        <v>3325</v>
      </c>
      <c r="J1311" s="106" t="s">
        <v>3906</v>
      </c>
      <c r="K1311" s="106">
        <v>10231</v>
      </c>
      <c r="L1311" s="106"/>
      <c r="M1311" s="106">
        <v>22000</v>
      </c>
      <c r="N1311" s="106" t="s">
        <v>3905</v>
      </c>
      <c r="O1311" s="106">
        <v>2173.0210000000002</v>
      </c>
      <c r="P1311" s="107">
        <v>1035.0999999999999</v>
      </c>
      <c r="Q1311" s="107">
        <v>2249294.04</v>
      </c>
      <c r="R1311" s="106">
        <v>0</v>
      </c>
      <c r="S1311" s="107">
        <v>0</v>
      </c>
      <c r="T1311" s="107">
        <v>0</v>
      </c>
      <c r="U1311" s="106" t="s">
        <v>1936</v>
      </c>
      <c r="V1311" s="106" t="s">
        <v>7</v>
      </c>
      <c r="W1311" s="106" t="s">
        <v>79</v>
      </c>
      <c r="X1311" s="108"/>
      <c r="Y1311" s="108">
        <v>0</v>
      </c>
      <c r="Z1311" s="108">
        <v>-2249294.0370999998</v>
      </c>
      <c r="AA1311" s="109" t="s">
        <v>4503</v>
      </c>
      <c r="AB1311" s="109">
        <v>1124</v>
      </c>
      <c r="AC1311" s="109" t="s">
        <v>4722</v>
      </c>
      <c r="AD1311" s="109" t="s">
        <v>4548</v>
      </c>
      <c r="AE1311" s="110" t="s">
        <v>471</v>
      </c>
      <c r="AF1311" s="109"/>
      <c r="AG1311" s="138">
        <v>38821</v>
      </c>
      <c r="AH1311" s="138">
        <v>38885</v>
      </c>
      <c r="AI1311" s="138">
        <v>38967</v>
      </c>
      <c r="AJ1311" s="109">
        <v>5489956</v>
      </c>
      <c r="AK1311" s="109"/>
      <c r="AL1311" s="109"/>
      <c r="AM1311" s="109"/>
      <c r="AN1311" s="109"/>
      <c r="AO1311" s="109"/>
      <c r="AP1311" s="109"/>
      <c r="AQ1311" s="109"/>
      <c r="AR1311" s="109"/>
      <c r="AS1311" s="109"/>
      <c r="AT1311" s="109"/>
      <c r="AU1311" s="109"/>
      <c r="AV1311" s="109"/>
      <c r="AW1311" s="109"/>
      <c r="AX1311" s="109"/>
      <c r="AY1311" s="109"/>
    </row>
    <row r="1312" spans="1:51" ht="51" x14ac:dyDescent="0.25">
      <c r="A1312" s="106">
        <v>1581</v>
      </c>
      <c r="B1312" s="106" t="s">
        <v>1983</v>
      </c>
      <c r="C1312" s="106" t="s">
        <v>317</v>
      </c>
      <c r="D1312" s="106"/>
      <c r="E1312" s="106" t="s">
        <v>540</v>
      </c>
      <c r="F1312" s="106"/>
      <c r="G1312" s="106"/>
      <c r="H1312" s="106" t="s">
        <v>464</v>
      </c>
      <c r="I1312" s="106" t="s">
        <v>3325</v>
      </c>
      <c r="J1312" s="106" t="s">
        <v>3906</v>
      </c>
      <c r="K1312" s="106">
        <v>11028</v>
      </c>
      <c r="L1312" s="106"/>
      <c r="M1312" s="106">
        <v>22000</v>
      </c>
      <c r="N1312" s="106" t="s">
        <v>3905</v>
      </c>
      <c r="O1312" s="106">
        <v>476.63600000000002</v>
      </c>
      <c r="P1312" s="107">
        <v>1035.0999999999999</v>
      </c>
      <c r="Q1312" s="107">
        <v>493365.92</v>
      </c>
      <c r="R1312" s="106">
        <v>0</v>
      </c>
      <c r="S1312" s="107">
        <v>0</v>
      </c>
      <c r="T1312" s="107">
        <v>0</v>
      </c>
      <c r="U1312" s="106" t="s">
        <v>1936</v>
      </c>
      <c r="V1312" s="106" t="s">
        <v>7</v>
      </c>
      <c r="W1312" s="106" t="s">
        <v>79</v>
      </c>
      <c r="X1312" s="108"/>
      <c r="Y1312" s="108">
        <v>0</v>
      </c>
      <c r="Z1312" s="108">
        <v>-493365.92359999998</v>
      </c>
      <c r="AA1312" s="109" t="s">
        <v>4503</v>
      </c>
      <c r="AB1312" s="109">
        <v>1124</v>
      </c>
      <c r="AC1312" s="109" t="s">
        <v>4722</v>
      </c>
      <c r="AD1312" s="109" t="s">
        <v>4548</v>
      </c>
      <c r="AE1312" s="110" t="s">
        <v>471</v>
      </c>
      <c r="AF1312" s="109"/>
      <c r="AG1312" s="138">
        <v>38821</v>
      </c>
      <c r="AH1312" s="138">
        <v>38885</v>
      </c>
      <c r="AI1312" s="138">
        <v>38967</v>
      </c>
      <c r="AJ1312" s="109">
        <v>5489956</v>
      </c>
      <c r="AK1312" s="109"/>
      <c r="AL1312" s="109"/>
      <c r="AM1312" s="109"/>
      <c r="AN1312" s="109"/>
      <c r="AO1312" s="109"/>
      <c r="AP1312" s="109"/>
      <c r="AQ1312" s="109"/>
      <c r="AR1312" s="109"/>
      <c r="AS1312" s="109"/>
      <c r="AT1312" s="109"/>
      <c r="AU1312" s="109"/>
      <c r="AV1312" s="109"/>
      <c r="AW1312" s="109"/>
      <c r="AX1312" s="109"/>
      <c r="AY1312" s="109"/>
    </row>
    <row r="1313" spans="1:51" ht="51" x14ac:dyDescent="0.25">
      <c r="A1313" s="106">
        <v>1582</v>
      </c>
      <c r="B1313" s="106" t="s">
        <v>1984</v>
      </c>
      <c r="C1313" s="106" t="s">
        <v>317</v>
      </c>
      <c r="D1313" s="106"/>
      <c r="E1313" s="106" t="s">
        <v>540</v>
      </c>
      <c r="F1313" s="106"/>
      <c r="G1313" s="106"/>
      <c r="H1313" s="106" t="s">
        <v>464</v>
      </c>
      <c r="I1313" s="106" t="s">
        <v>3325</v>
      </c>
      <c r="J1313" s="106" t="s">
        <v>3906</v>
      </c>
      <c r="K1313" s="106">
        <v>11064</v>
      </c>
      <c r="L1313" s="106"/>
      <c r="M1313" s="106">
        <v>22000</v>
      </c>
      <c r="N1313" s="106" t="s">
        <v>3905</v>
      </c>
      <c r="O1313" s="106">
        <v>69</v>
      </c>
      <c r="P1313" s="107">
        <v>1035.0999999999999</v>
      </c>
      <c r="Q1313" s="107">
        <v>71421.899999999994</v>
      </c>
      <c r="R1313" s="106">
        <v>0</v>
      </c>
      <c r="S1313" s="107">
        <v>0</v>
      </c>
      <c r="T1313" s="107">
        <v>0</v>
      </c>
      <c r="U1313" s="106" t="s">
        <v>1936</v>
      </c>
      <c r="V1313" s="106" t="s">
        <v>7</v>
      </c>
      <c r="W1313" s="106" t="s">
        <v>79</v>
      </c>
      <c r="X1313" s="108"/>
      <c r="Y1313" s="108">
        <v>0</v>
      </c>
      <c r="Z1313" s="108">
        <v>-71421.899999999994</v>
      </c>
      <c r="AA1313" s="109" t="s">
        <v>4503</v>
      </c>
      <c r="AB1313" s="109">
        <v>1124</v>
      </c>
      <c r="AC1313" s="109" t="s">
        <v>4722</v>
      </c>
      <c r="AD1313" s="109" t="s">
        <v>4548</v>
      </c>
      <c r="AE1313" s="110" t="s">
        <v>471</v>
      </c>
      <c r="AF1313" s="109"/>
      <c r="AG1313" s="138">
        <v>38821</v>
      </c>
      <c r="AH1313" s="138">
        <v>38885</v>
      </c>
      <c r="AI1313" s="138">
        <v>38967</v>
      </c>
      <c r="AJ1313" s="109">
        <v>5489956</v>
      </c>
      <c r="AK1313" s="109"/>
      <c r="AL1313" s="109"/>
      <c r="AM1313" s="109"/>
      <c r="AN1313" s="109"/>
      <c r="AO1313" s="109"/>
      <c r="AP1313" s="109"/>
      <c r="AQ1313" s="109"/>
      <c r="AR1313" s="109"/>
      <c r="AS1313" s="109"/>
      <c r="AT1313" s="109"/>
      <c r="AU1313" s="109"/>
      <c r="AV1313" s="109"/>
      <c r="AW1313" s="109"/>
      <c r="AX1313" s="109"/>
      <c r="AY1313" s="109"/>
    </row>
    <row r="1314" spans="1:51" ht="51" x14ac:dyDescent="0.25">
      <c r="A1314" s="106">
        <v>1583</v>
      </c>
      <c r="B1314" s="106" t="s">
        <v>1985</v>
      </c>
      <c r="C1314" s="106" t="s">
        <v>317</v>
      </c>
      <c r="D1314" s="106"/>
      <c r="E1314" s="106" t="s">
        <v>540</v>
      </c>
      <c r="F1314" s="106"/>
      <c r="G1314" s="106"/>
      <c r="H1314" s="106" t="s">
        <v>464</v>
      </c>
      <c r="I1314" s="106" t="s">
        <v>3325</v>
      </c>
      <c r="J1314" s="106" t="s">
        <v>3906</v>
      </c>
      <c r="K1314" s="106">
        <v>11080</v>
      </c>
      <c r="L1314" s="106"/>
      <c r="M1314" s="106">
        <v>22000</v>
      </c>
      <c r="N1314" s="106" t="s">
        <v>3905</v>
      </c>
      <c r="O1314" s="106">
        <v>69</v>
      </c>
      <c r="P1314" s="107">
        <v>1035.0999999999999</v>
      </c>
      <c r="Q1314" s="107">
        <v>71421.899999999994</v>
      </c>
      <c r="R1314" s="106">
        <v>0</v>
      </c>
      <c r="S1314" s="107">
        <v>0</v>
      </c>
      <c r="T1314" s="107">
        <v>0</v>
      </c>
      <c r="U1314" s="106" t="s">
        <v>1936</v>
      </c>
      <c r="V1314" s="106" t="s">
        <v>7</v>
      </c>
      <c r="W1314" s="106" t="s">
        <v>79</v>
      </c>
      <c r="X1314" s="108"/>
      <c r="Y1314" s="108">
        <v>0</v>
      </c>
      <c r="Z1314" s="108">
        <v>-71421.899999999994</v>
      </c>
      <c r="AA1314" s="109" t="s">
        <v>4503</v>
      </c>
      <c r="AB1314" s="109">
        <v>1124</v>
      </c>
      <c r="AC1314" s="109" t="s">
        <v>4722</v>
      </c>
      <c r="AD1314" s="109" t="s">
        <v>4548</v>
      </c>
      <c r="AE1314" s="110" t="s">
        <v>471</v>
      </c>
      <c r="AF1314" s="109"/>
      <c r="AG1314" s="138">
        <v>38821</v>
      </c>
      <c r="AH1314" s="138">
        <v>38885</v>
      </c>
      <c r="AI1314" s="138">
        <v>38967</v>
      </c>
      <c r="AJ1314" s="109">
        <v>5489956</v>
      </c>
      <c r="AK1314" s="109"/>
      <c r="AL1314" s="109"/>
      <c r="AM1314" s="109"/>
      <c r="AN1314" s="109"/>
      <c r="AO1314" s="109"/>
      <c r="AP1314" s="109"/>
      <c r="AQ1314" s="109"/>
      <c r="AR1314" s="109"/>
      <c r="AS1314" s="109"/>
      <c r="AT1314" s="109"/>
      <c r="AU1314" s="109"/>
      <c r="AV1314" s="109"/>
      <c r="AW1314" s="109"/>
      <c r="AX1314" s="109"/>
      <c r="AY1314" s="109"/>
    </row>
    <row r="1315" spans="1:51" ht="51" x14ac:dyDescent="0.25">
      <c r="A1315" s="106">
        <v>1584</v>
      </c>
      <c r="B1315" s="106" t="s">
        <v>1986</v>
      </c>
      <c r="C1315" s="106" t="s">
        <v>317</v>
      </c>
      <c r="D1315" s="106"/>
      <c r="E1315" s="106" t="s">
        <v>540</v>
      </c>
      <c r="F1315" s="106"/>
      <c r="G1315" s="106"/>
      <c r="H1315" s="106" t="s">
        <v>464</v>
      </c>
      <c r="I1315" s="106" t="s">
        <v>3323</v>
      </c>
      <c r="J1315" s="106" t="s">
        <v>3911</v>
      </c>
      <c r="K1315" s="106">
        <v>4543</v>
      </c>
      <c r="L1315" s="106"/>
      <c r="M1315" s="106">
        <v>22000</v>
      </c>
      <c r="N1315" s="106" t="s">
        <v>3905</v>
      </c>
      <c r="O1315" s="106">
        <v>364.83100000000002</v>
      </c>
      <c r="P1315" s="107">
        <v>1035.0999999999999</v>
      </c>
      <c r="Q1315" s="107">
        <v>377636.57</v>
      </c>
      <c r="R1315" s="106">
        <v>0</v>
      </c>
      <c r="S1315" s="107">
        <v>0</v>
      </c>
      <c r="T1315" s="107">
        <v>0</v>
      </c>
      <c r="U1315" s="106" t="s">
        <v>1936</v>
      </c>
      <c r="V1315" s="106" t="s">
        <v>7</v>
      </c>
      <c r="W1315" s="106" t="s">
        <v>79</v>
      </c>
      <c r="X1315" s="108"/>
      <c r="Y1315" s="108">
        <v>0</v>
      </c>
      <c r="Z1315" s="108">
        <v>-377636.56809999997</v>
      </c>
      <c r="AA1315" s="109" t="s">
        <v>4503</v>
      </c>
      <c r="AB1315" s="109">
        <v>1124</v>
      </c>
      <c r="AC1315" s="109" t="s">
        <v>4722</v>
      </c>
      <c r="AD1315" s="109" t="s">
        <v>4548</v>
      </c>
      <c r="AE1315" s="110" t="s">
        <v>471</v>
      </c>
      <c r="AF1315" s="109"/>
      <c r="AG1315" s="138">
        <v>38821</v>
      </c>
      <c r="AH1315" s="138">
        <v>38885</v>
      </c>
      <c r="AI1315" s="138">
        <v>38967</v>
      </c>
      <c r="AJ1315" s="109">
        <v>5489956</v>
      </c>
      <c r="AK1315" s="109"/>
      <c r="AL1315" s="109"/>
      <c r="AM1315" s="109"/>
      <c r="AN1315" s="109"/>
      <c r="AO1315" s="109"/>
      <c r="AP1315" s="109"/>
      <c r="AQ1315" s="109"/>
      <c r="AR1315" s="109"/>
      <c r="AS1315" s="109"/>
      <c r="AT1315" s="109"/>
      <c r="AU1315" s="109"/>
      <c r="AV1315" s="109"/>
      <c r="AW1315" s="109"/>
      <c r="AX1315" s="109"/>
      <c r="AY1315" s="109"/>
    </row>
    <row r="1316" spans="1:51" ht="51" x14ac:dyDescent="0.25">
      <c r="A1316" s="106">
        <v>1585</v>
      </c>
      <c r="B1316" s="106" t="s">
        <v>1987</v>
      </c>
      <c r="C1316" s="106" t="s">
        <v>317</v>
      </c>
      <c r="D1316" s="106"/>
      <c r="E1316" s="106" t="s">
        <v>540</v>
      </c>
      <c r="F1316" s="106"/>
      <c r="G1316" s="106"/>
      <c r="H1316" s="106" t="s">
        <v>464</v>
      </c>
      <c r="I1316" s="106" t="s">
        <v>3323</v>
      </c>
      <c r="J1316" s="106" t="s">
        <v>3912</v>
      </c>
      <c r="K1316" s="106">
        <v>10852</v>
      </c>
      <c r="L1316" s="106"/>
      <c r="M1316" s="106">
        <v>22000</v>
      </c>
      <c r="N1316" s="106" t="s">
        <v>3905</v>
      </c>
      <c r="O1316" s="106">
        <v>1143.355</v>
      </c>
      <c r="P1316" s="107">
        <v>1035.0999999999999</v>
      </c>
      <c r="Q1316" s="107">
        <v>1183486.76</v>
      </c>
      <c r="R1316" s="106">
        <v>0</v>
      </c>
      <c r="S1316" s="107">
        <v>0</v>
      </c>
      <c r="T1316" s="107">
        <v>0</v>
      </c>
      <c r="U1316" s="106" t="s">
        <v>1936</v>
      </c>
      <c r="V1316" s="106" t="s">
        <v>7</v>
      </c>
      <c r="W1316" s="106" t="s">
        <v>79</v>
      </c>
      <c r="X1316" s="108"/>
      <c r="Y1316" s="108">
        <v>0</v>
      </c>
      <c r="Z1316" s="108">
        <v>-1183486.7604999999</v>
      </c>
      <c r="AA1316" s="109" t="s">
        <v>4503</v>
      </c>
      <c r="AB1316" s="109">
        <v>1124</v>
      </c>
      <c r="AC1316" s="109" t="s">
        <v>4722</v>
      </c>
      <c r="AD1316" s="109" t="s">
        <v>4548</v>
      </c>
      <c r="AE1316" s="110" t="s">
        <v>471</v>
      </c>
      <c r="AF1316" s="109"/>
      <c r="AG1316" s="138">
        <v>38821</v>
      </c>
      <c r="AH1316" s="138">
        <v>38885</v>
      </c>
      <c r="AI1316" s="138">
        <v>38967</v>
      </c>
      <c r="AJ1316" s="109">
        <v>5494830</v>
      </c>
      <c r="AK1316" s="109"/>
      <c r="AL1316" s="109"/>
      <c r="AM1316" s="109"/>
      <c r="AN1316" s="109"/>
      <c r="AO1316" s="109"/>
      <c r="AP1316" s="109"/>
      <c r="AQ1316" s="109"/>
      <c r="AR1316" s="109"/>
      <c r="AS1316" s="109"/>
      <c r="AT1316" s="109"/>
      <c r="AU1316" s="109"/>
      <c r="AV1316" s="109"/>
      <c r="AW1316" s="109"/>
      <c r="AX1316" s="109"/>
      <c r="AY1316" s="109"/>
    </row>
    <row r="1317" spans="1:51" ht="51" x14ac:dyDescent="0.25">
      <c r="A1317" s="106">
        <v>1586</v>
      </c>
      <c r="B1317" s="106" t="s">
        <v>1988</v>
      </c>
      <c r="C1317" s="106" t="s">
        <v>317</v>
      </c>
      <c r="D1317" s="106"/>
      <c r="E1317" s="106" t="s">
        <v>540</v>
      </c>
      <c r="F1317" s="106"/>
      <c r="G1317" s="106"/>
      <c r="H1317" s="106" t="s">
        <v>464</v>
      </c>
      <c r="I1317" s="106" t="s">
        <v>3323</v>
      </c>
      <c r="J1317" s="106" t="s">
        <v>3907</v>
      </c>
      <c r="K1317" s="106">
        <v>4222</v>
      </c>
      <c r="L1317" s="106"/>
      <c r="M1317" s="106">
        <v>22000</v>
      </c>
      <c r="N1317" s="106" t="s">
        <v>3905</v>
      </c>
      <c r="O1317" s="106">
        <v>50.526000000000003</v>
      </c>
      <c r="P1317" s="107">
        <v>1035.0999999999999</v>
      </c>
      <c r="Q1317" s="107">
        <v>52299.46</v>
      </c>
      <c r="R1317" s="106">
        <v>0</v>
      </c>
      <c r="S1317" s="107">
        <v>0</v>
      </c>
      <c r="T1317" s="107">
        <v>0</v>
      </c>
      <c r="U1317" s="106" t="s">
        <v>1936</v>
      </c>
      <c r="V1317" s="106" t="s">
        <v>7</v>
      </c>
      <c r="W1317" s="106" t="s">
        <v>79</v>
      </c>
      <c r="X1317" s="108"/>
      <c r="Y1317" s="108">
        <v>0</v>
      </c>
      <c r="Z1317" s="108">
        <v>-52299.462599999999</v>
      </c>
      <c r="AA1317" s="109" t="s">
        <v>4503</v>
      </c>
      <c r="AB1317" s="109">
        <v>1124</v>
      </c>
      <c r="AC1317" s="109" t="s">
        <v>4722</v>
      </c>
      <c r="AD1317" s="109" t="s">
        <v>4548</v>
      </c>
      <c r="AE1317" s="110" t="s">
        <v>471</v>
      </c>
      <c r="AF1317" s="109"/>
      <c r="AG1317" s="138">
        <v>38821</v>
      </c>
      <c r="AH1317" s="138">
        <v>38885</v>
      </c>
      <c r="AI1317" s="138">
        <v>38967</v>
      </c>
      <c r="AJ1317" s="109">
        <v>5489956</v>
      </c>
      <c r="AK1317" s="109"/>
      <c r="AL1317" s="109"/>
      <c r="AM1317" s="109"/>
      <c r="AN1317" s="109"/>
      <c r="AO1317" s="109"/>
      <c r="AP1317" s="109"/>
      <c r="AQ1317" s="109"/>
      <c r="AR1317" s="109"/>
      <c r="AS1317" s="109"/>
      <c r="AT1317" s="109"/>
      <c r="AU1317" s="109"/>
      <c r="AV1317" s="109"/>
      <c r="AW1317" s="109"/>
      <c r="AX1317" s="109"/>
      <c r="AY1317" s="109"/>
    </row>
    <row r="1318" spans="1:51" ht="51" x14ac:dyDescent="0.25">
      <c r="A1318" s="106">
        <v>1587</v>
      </c>
      <c r="B1318" s="106" t="s">
        <v>1989</v>
      </c>
      <c r="C1318" s="106" t="s">
        <v>317</v>
      </c>
      <c r="D1318" s="106"/>
      <c r="E1318" s="106" t="s">
        <v>540</v>
      </c>
      <c r="F1318" s="106"/>
      <c r="G1318" s="106"/>
      <c r="H1318" s="106" t="s">
        <v>464</v>
      </c>
      <c r="I1318" s="106" t="s">
        <v>3323</v>
      </c>
      <c r="J1318" s="106" t="s">
        <v>3907</v>
      </c>
      <c r="K1318" s="106">
        <v>4252</v>
      </c>
      <c r="L1318" s="106"/>
      <c r="M1318" s="106">
        <v>22000</v>
      </c>
      <c r="N1318" s="106" t="s">
        <v>3905</v>
      </c>
      <c r="O1318" s="106">
        <v>38.75</v>
      </c>
      <c r="P1318" s="107">
        <v>1035.0999999999999</v>
      </c>
      <c r="Q1318" s="107">
        <v>40110.129999999997</v>
      </c>
      <c r="R1318" s="106">
        <v>0</v>
      </c>
      <c r="S1318" s="107">
        <v>0</v>
      </c>
      <c r="T1318" s="107">
        <v>0</v>
      </c>
      <c r="U1318" s="106" t="s">
        <v>1936</v>
      </c>
      <c r="V1318" s="106" t="s">
        <v>7</v>
      </c>
      <c r="W1318" s="106" t="s">
        <v>79</v>
      </c>
      <c r="X1318" s="108"/>
      <c r="Y1318" s="108">
        <v>0</v>
      </c>
      <c r="Z1318" s="108">
        <v>-40110.125</v>
      </c>
      <c r="AA1318" s="109" t="s">
        <v>4503</v>
      </c>
      <c r="AB1318" s="109">
        <v>1124</v>
      </c>
      <c r="AC1318" s="109" t="s">
        <v>4722</v>
      </c>
      <c r="AD1318" s="109" t="s">
        <v>4548</v>
      </c>
      <c r="AE1318" s="110" t="s">
        <v>471</v>
      </c>
      <c r="AF1318" s="109"/>
      <c r="AG1318" s="138">
        <v>38821</v>
      </c>
      <c r="AH1318" s="138">
        <v>38885</v>
      </c>
      <c r="AI1318" s="138">
        <v>38967</v>
      </c>
      <c r="AJ1318" s="109">
        <v>5494830</v>
      </c>
      <c r="AK1318" s="109"/>
      <c r="AL1318" s="109"/>
      <c r="AM1318" s="109"/>
      <c r="AN1318" s="109"/>
      <c r="AO1318" s="109"/>
      <c r="AP1318" s="109"/>
      <c r="AQ1318" s="109"/>
      <c r="AR1318" s="109"/>
      <c r="AS1318" s="109"/>
      <c r="AT1318" s="109"/>
      <c r="AU1318" s="109"/>
      <c r="AV1318" s="109"/>
      <c r="AW1318" s="109"/>
      <c r="AX1318" s="109"/>
      <c r="AY1318" s="109"/>
    </row>
    <row r="1319" spans="1:51" ht="51" x14ac:dyDescent="0.25">
      <c r="A1319" s="106">
        <v>1588</v>
      </c>
      <c r="B1319" s="106" t="s">
        <v>1990</v>
      </c>
      <c r="C1319" s="106" t="s">
        <v>317</v>
      </c>
      <c r="D1319" s="106"/>
      <c r="E1319" s="106" t="s">
        <v>540</v>
      </c>
      <c r="F1319" s="106"/>
      <c r="G1319" s="106"/>
      <c r="H1319" s="106" t="s">
        <v>464</v>
      </c>
      <c r="I1319" s="106" t="s">
        <v>3323</v>
      </c>
      <c r="J1319" s="106" t="s">
        <v>3907</v>
      </c>
      <c r="K1319" s="106">
        <v>4264</v>
      </c>
      <c r="L1319" s="106"/>
      <c r="M1319" s="106">
        <v>22000</v>
      </c>
      <c r="N1319" s="106" t="s">
        <v>3905</v>
      </c>
      <c r="O1319" s="106">
        <v>28.774999999999999</v>
      </c>
      <c r="P1319" s="107">
        <v>1035.0999999999999</v>
      </c>
      <c r="Q1319" s="107">
        <v>29785</v>
      </c>
      <c r="R1319" s="106">
        <v>0</v>
      </c>
      <c r="S1319" s="107">
        <v>0</v>
      </c>
      <c r="T1319" s="107">
        <v>0</v>
      </c>
      <c r="U1319" s="106" t="s">
        <v>1936</v>
      </c>
      <c r="V1319" s="106" t="s">
        <v>7</v>
      </c>
      <c r="W1319" s="106" t="s">
        <v>79</v>
      </c>
      <c r="X1319" s="108"/>
      <c r="Y1319" s="108">
        <v>0</v>
      </c>
      <c r="Z1319" s="108">
        <v>-29785.002499999995</v>
      </c>
      <c r="AA1319" s="109" t="s">
        <v>4503</v>
      </c>
      <c r="AB1319" s="109">
        <v>1124</v>
      </c>
      <c r="AC1319" s="109" t="s">
        <v>4722</v>
      </c>
      <c r="AD1319" s="109" t="s">
        <v>4548</v>
      </c>
      <c r="AE1319" s="110" t="s">
        <v>471</v>
      </c>
      <c r="AF1319" s="109"/>
      <c r="AG1319" s="138">
        <v>38821</v>
      </c>
      <c r="AH1319" s="138">
        <v>38885</v>
      </c>
      <c r="AI1319" s="138">
        <v>38967</v>
      </c>
      <c r="AJ1319" s="109">
        <v>5489956</v>
      </c>
      <c r="AK1319" s="109"/>
      <c r="AL1319" s="109"/>
      <c r="AM1319" s="109"/>
      <c r="AN1319" s="109"/>
      <c r="AO1319" s="109"/>
      <c r="AP1319" s="109"/>
      <c r="AQ1319" s="109"/>
      <c r="AR1319" s="109"/>
      <c r="AS1319" s="109"/>
      <c r="AT1319" s="109"/>
      <c r="AU1319" s="109"/>
      <c r="AV1319" s="109"/>
      <c r="AW1319" s="109"/>
      <c r="AX1319" s="109"/>
      <c r="AY1319" s="109"/>
    </row>
    <row r="1320" spans="1:51" ht="51" x14ac:dyDescent="0.25">
      <c r="A1320" s="106">
        <v>1589</v>
      </c>
      <c r="B1320" s="106" t="s">
        <v>1991</v>
      </c>
      <c r="C1320" s="106" t="s">
        <v>317</v>
      </c>
      <c r="D1320" s="106"/>
      <c r="E1320" s="106" t="s">
        <v>540</v>
      </c>
      <c r="F1320" s="106"/>
      <c r="G1320" s="106"/>
      <c r="H1320" s="106" t="s">
        <v>464</v>
      </c>
      <c r="I1320" s="106" t="s">
        <v>3325</v>
      </c>
      <c r="J1320" s="106" t="s">
        <v>3906</v>
      </c>
      <c r="K1320" s="106">
        <v>10741</v>
      </c>
      <c r="L1320" s="106"/>
      <c r="M1320" s="106">
        <v>22000</v>
      </c>
      <c r="N1320" s="106" t="s">
        <v>3905</v>
      </c>
      <c r="O1320" s="106">
        <v>26.623999999999999</v>
      </c>
      <c r="P1320" s="107">
        <v>1035.0999999999999</v>
      </c>
      <c r="Q1320" s="107">
        <v>27558.5</v>
      </c>
      <c r="R1320" s="106">
        <v>0</v>
      </c>
      <c r="S1320" s="107">
        <v>0</v>
      </c>
      <c r="T1320" s="107">
        <v>0</v>
      </c>
      <c r="U1320" s="106" t="s">
        <v>1936</v>
      </c>
      <c r="V1320" s="106" t="s">
        <v>7</v>
      </c>
      <c r="W1320" s="106" t="s">
        <v>79</v>
      </c>
      <c r="X1320" s="108"/>
      <c r="Y1320" s="108">
        <v>0</v>
      </c>
      <c r="Z1320" s="108">
        <v>-27558.502399999998</v>
      </c>
      <c r="AA1320" s="109" t="s">
        <v>4503</v>
      </c>
      <c r="AB1320" s="109">
        <v>1124</v>
      </c>
      <c r="AC1320" s="109" t="s">
        <v>4722</v>
      </c>
      <c r="AD1320" s="109" t="s">
        <v>4548</v>
      </c>
      <c r="AE1320" s="110" t="s">
        <v>471</v>
      </c>
      <c r="AF1320" s="109"/>
      <c r="AG1320" s="138">
        <v>38821</v>
      </c>
      <c r="AH1320" s="138">
        <v>38885</v>
      </c>
      <c r="AI1320" s="138">
        <v>38967</v>
      </c>
      <c r="AJ1320" s="109">
        <v>5489956</v>
      </c>
      <c r="AK1320" s="109"/>
      <c r="AL1320" s="109"/>
      <c r="AM1320" s="109"/>
      <c r="AN1320" s="109"/>
      <c r="AO1320" s="109"/>
      <c r="AP1320" s="109"/>
      <c r="AQ1320" s="109"/>
      <c r="AR1320" s="109"/>
      <c r="AS1320" s="109"/>
      <c r="AT1320" s="109"/>
      <c r="AU1320" s="109"/>
      <c r="AV1320" s="109"/>
      <c r="AW1320" s="109"/>
      <c r="AX1320" s="109"/>
      <c r="AY1320" s="109"/>
    </row>
    <row r="1321" spans="1:51" x14ac:dyDescent="0.25">
      <c r="A1321" s="106">
        <v>1592</v>
      </c>
      <c r="B1321" s="106" t="s">
        <v>1992</v>
      </c>
      <c r="C1321" s="106" t="s">
        <v>317</v>
      </c>
      <c r="D1321" s="106"/>
      <c r="E1321" s="106" t="s">
        <v>540</v>
      </c>
      <c r="F1321" s="106"/>
      <c r="G1321" s="106"/>
      <c r="H1321" s="106" t="s">
        <v>464</v>
      </c>
      <c r="I1321" s="106" t="s">
        <v>3325</v>
      </c>
      <c r="J1321" s="106" t="s">
        <v>3447</v>
      </c>
      <c r="K1321" s="106">
        <v>20</v>
      </c>
      <c r="L1321" s="106"/>
      <c r="M1321" s="106">
        <v>22000</v>
      </c>
      <c r="N1321" s="106" t="s">
        <v>3905</v>
      </c>
      <c r="O1321" s="106">
        <v>561.67499999999995</v>
      </c>
      <c r="P1321" s="107">
        <v>1035.0999999999999</v>
      </c>
      <c r="Q1321" s="107">
        <v>581389.79</v>
      </c>
      <c r="R1321" s="106">
        <v>0</v>
      </c>
      <c r="S1321" s="107">
        <v>0</v>
      </c>
      <c r="T1321" s="107">
        <v>0</v>
      </c>
      <c r="U1321" s="106" t="s">
        <v>743</v>
      </c>
      <c r="V1321" s="106" t="s">
        <v>7</v>
      </c>
      <c r="W1321" s="106" t="s">
        <v>63</v>
      </c>
      <c r="X1321" s="108"/>
      <c r="Y1321" s="108">
        <v>0</v>
      </c>
      <c r="Z1321" s="108">
        <v>-581389.79249999986</v>
      </c>
      <c r="AA1321" s="109" t="s">
        <v>4503</v>
      </c>
      <c r="AB1321" s="109">
        <v>1124</v>
      </c>
      <c r="AC1321" s="109"/>
      <c r="AD1321" s="109"/>
      <c r="AE1321" s="110" t="s">
        <v>4436</v>
      </c>
      <c r="AF1321" s="109"/>
      <c r="AG1321" s="138">
        <v>38821</v>
      </c>
      <c r="AH1321" s="138">
        <v>38885</v>
      </c>
      <c r="AI1321" s="138">
        <v>38967</v>
      </c>
      <c r="AJ1321" s="109">
        <v>5494830</v>
      </c>
      <c r="AK1321" s="109"/>
      <c r="AL1321" s="109"/>
      <c r="AM1321" s="109"/>
      <c r="AN1321" s="109"/>
      <c r="AO1321" s="109"/>
      <c r="AP1321" s="109"/>
      <c r="AQ1321" s="109"/>
      <c r="AR1321" s="109"/>
      <c r="AS1321" s="109"/>
      <c r="AT1321" s="109"/>
      <c r="AU1321" s="109"/>
      <c r="AV1321" s="109"/>
      <c r="AW1321" s="109"/>
      <c r="AX1321" s="109"/>
      <c r="AY1321" s="109"/>
    </row>
    <row r="1322" spans="1:51" x14ac:dyDescent="0.25">
      <c r="A1322" s="106">
        <v>1593</v>
      </c>
      <c r="B1322" s="106" t="s">
        <v>1993</v>
      </c>
      <c r="C1322" s="106" t="s">
        <v>317</v>
      </c>
      <c r="D1322" s="106"/>
      <c r="E1322" s="106" t="s">
        <v>540</v>
      </c>
      <c r="F1322" s="106"/>
      <c r="G1322" s="106"/>
      <c r="H1322" s="106" t="s">
        <v>464</v>
      </c>
      <c r="I1322" s="106" t="s">
        <v>3323</v>
      </c>
      <c r="J1322" s="106" t="s">
        <v>3904</v>
      </c>
      <c r="K1322" s="106">
        <v>4201</v>
      </c>
      <c r="L1322" s="106"/>
      <c r="M1322" s="106">
        <v>22000</v>
      </c>
      <c r="N1322" s="106" t="s">
        <v>3905</v>
      </c>
      <c r="O1322" s="106">
        <v>635.90700000000004</v>
      </c>
      <c r="P1322" s="107">
        <v>1035.0999999999999</v>
      </c>
      <c r="Q1322" s="107">
        <v>658227.34</v>
      </c>
      <c r="R1322" s="106">
        <v>0</v>
      </c>
      <c r="S1322" s="107">
        <v>0</v>
      </c>
      <c r="T1322" s="107">
        <v>0</v>
      </c>
      <c r="U1322" s="106" t="s">
        <v>743</v>
      </c>
      <c r="V1322" s="106" t="s">
        <v>7</v>
      </c>
      <c r="W1322" s="106" t="s">
        <v>63</v>
      </c>
      <c r="X1322" s="108"/>
      <c r="Y1322" s="108">
        <v>0</v>
      </c>
      <c r="Z1322" s="108">
        <v>-658227.33569999994</v>
      </c>
      <c r="AA1322" s="109" t="s">
        <v>4503</v>
      </c>
      <c r="AB1322" s="109">
        <v>1124</v>
      </c>
      <c r="AC1322" s="109"/>
      <c r="AD1322" s="109"/>
      <c r="AE1322" s="110" t="s">
        <v>4436</v>
      </c>
      <c r="AF1322" s="109"/>
      <c r="AG1322" s="138">
        <v>38821</v>
      </c>
      <c r="AH1322" s="138">
        <v>38885</v>
      </c>
      <c r="AI1322" s="138">
        <v>38967</v>
      </c>
      <c r="AJ1322" s="109">
        <v>5489956</v>
      </c>
      <c r="AK1322" s="109"/>
      <c r="AL1322" s="109"/>
      <c r="AM1322" s="109"/>
      <c r="AN1322" s="109"/>
      <c r="AO1322" s="109"/>
      <c r="AP1322" s="109"/>
      <c r="AQ1322" s="109"/>
      <c r="AR1322" s="109"/>
      <c r="AS1322" s="109"/>
      <c r="AT1322" s="109"/>
      <c r="AU1322" s="109"/>
      <c r="AV1322" s="109"/>
      <c r="AW1322" s="109"/>
      <c r="AX1322" s="109"/>
      <c r="AY1322" s="109"/>
    </row>
    <row r="1323" spans="1:51" x14ac:dyDescent="0.25">
      <c r="A1323" s="106">
        <v>1594</v>
      </c>
      <c r="B1323" s="106" t="s">
        <v>1994</v>
      </c>
      <c r="C1323" s="106" t="s">
        <v>317</v>
      </c>
      <c r="D1323" s="106"/>
      <c r="E1323" s="106" t="s">
        <v>540</v>
      </c>
      <c r="F1323" s="106"/>
      <c r="G1323" s="106"/>
      <c r="H1323" s="106" t="s">
        <v>464</v>
      </c>
      <c r="I1323" s="106" t="s">
        <v>3323</v>
      </c>
      <c r="J1323" s="106" t="s">
        <v>3843</v>
      </c>
      <c r="K1323" s="106">
        <v>4201</v>
      </c>
      <c r="L1323" s="106"/>
      <c r="M1323" s="106">
        <v>22000</v>
      </c>
      <c r="N1323" s="106" t="s">
        <v>3905</v>
      </c>
      <c r="O1323" s="106">
        <v>293.209</v>
      </c>
      <c r="P1323" s="107">
        <v>1035.0999999999999</v>
      </c>
      <c r="Q1323" s="107">
        <v>303500.64</v>
      </c>
      <c r="R1323" s="106">
        <v>0</v>
      </c>
      <c r="S1323" s="107">
        <v>0</v>
      </c>
      <c r="T1323" s="107">
        <v>0</v>
      </c>
      <c r="U1323" s="106" t="s">
        <v>743</v>
      </c>
      <c r="V1323" s="106" t="s">
        <v>7</v>
      </c>
      <c r="W1323" s="106" t="s">
        <v>63</v>
      </c>
      <c r="X1323" s="108"/>
      <c r="Y1323" s="108">
        <v>0</v>
      </c>
      <c r="Z1323" s="108">
        <v>-303500.63589999999</v>
      </c>
      <c r="AA1323" s="109" t="s">
        <v>4503</v>
      </c>
      <c r="AB1323" s="109">
        <v>1124</v>
      </c>
      <c r="AC1323" s="109"/>
      <c r="AD1323" s="109"/>
      <c r="AE1323" s="110" t="s">
        <v>4436</v>
      </c>
      <c r="AF1323" s="109"/>
      <c r="AG1323" s="138">
        <v>38821</v>
      </c>
      <c r="AH1323" s="138">
        <v>38885</v>
      </c>
      <c r="AI1323" s="138">
        <v>38967</v>
      </c>
      <c r="AJ1323" s="109">
        <v>5489956</v>
      </c>
      <c r="AK1323" s="109"/>
      <c r="AL1323" s="109"/>
      <c r="AM1323" s="109"/>
      <c r="AN1323" s="109"/>
      <c r="AO1323" s="109"/>
      <c r="AP1323" s="109"/>
      <c r="AQ1323" s="109"/>
      <c r="AR1323" s="109"/>
      <c r="AS1323" s="109"/>
      <c r="AT1323" s="109"/>
      <c r="AU1323" s="109"/>
      <c r="AV1323" s="109"/>
      <c r="AW1323" s="109"/>
      <c r="AX1323" s="109"/>
      <c r="AY1323" s="109"/>
    </row>
    <row r="1324" spans="1:51" x14ac:dyDescent="0.25">
      <c r="A1324" s="106">
        <v>1595</v>
      </c>
      <c r="B1324" s="106" t="s">
        <v>1995</v>
      </c>
      <c r="C1324" s="106" t="s">
        <v>317</v>
      </c>
      <c r="D1324" s="106"/>
      <c r="E1324" s="106" t="s">
        <v>540</v>
      </c>
      <c r="F1324" s="106"/>
      <c r="G1324" s="106"/>
      <c r="H1324" s="106" t="s">
        <v>464</v>
      </c>
      <c r="I1324" s="106" t="s">
        <v>3323</v>
      </c>
      <c r="J1324" s="106" t="s">
        <v>3913</v>
      </c>
      <c r="K1324" s="106">
        <v>4201</v>
      </c>
      <c r="L1324" s="106"/>
      <c r="M1324" s="106">
        <v>22000</v>
      </c>
      <c r="N1324" s="106" t="s">
        <v>3905</v>
      </c>
      <c r="O1324" s="106">
        <v>87.796999999999997</v>
      </c>
      <c r="P1324" s="107">
        <v>1035.0999999999999</v>
      </c>
      <c r="Q1324" s="107">
        <v>90878.67</v>
      </c>
      <c r="R1324" s="106">
        <v>0</v>
      </c>
      <c r="S1324" s="107">
        <v>0</v>
      </c>
      <c r="T1324" s="107">
        <v>0</v>
      </c>
      <c r="U1324" s="106" t="s">
        <v>743</v>
      </c>
      <c r="V1324" s="106" t="s">
        <v>7</v>
      </c>
      <c r="W1324" s="106" t="s">
        <v>63</v>
      </c>
      <c r="X1324" s="108"/>
      <c r="Y1324" s="108">
        <v>0</v>
      </c>
      <c r="Z1324" s="108">
        <v>-90878.674699999989</v>
      </c>
      <c r="AA1324" s="109" t="s">
        <v>4503</v>
      </c>
      <c r="AB1324" s="109">
        <v>1124</v>
      </c>
      <c r="AC1324" s="109"/>
      <c r="AD1324" s="109"/>
      <c r="AE1324" s="110" t="s">
        <v>4436</v>
      </c>
      <c r="AF1324" s="109"/>
      <c r="AG1324" s="138">
        <v>38821</v>
      </c>
      <c r="AH1324" s="138">
        <v>38885</v>
      </c>
      <c r="AI1324" s="138">
        <v>38967</v>
      </c>
      <c r="AJ1324" s="109">
        <v>5489956</v>
      </c>
      <c r="AK1324" s="109"/>
      <c r="AL1324" s="109"/>
      <c r="AM1324" s="109"/>
      <c r="AN1324" s="109"/>
      <c r="AO1324" s="109"/>
      <c r="AP1324" s="109"/>
      <c r="AQ1324" s="109"/>
      <c r="AR1324" s="109"/>
      <c r="AS1324" s="109"/>
      <c r="AT1324" s="109"/>
      <c r="AU1324" s="109"/>
      <c r="AV1324" s="109"/>
      <c r="AW1324" s="109"/>
      <c r="AX1324" s="109"/>
      <c r="AY1324" s="109"/>
    </row>
    <row r="1325" spans="1:51" x14ac:dyDescent="0.25">
      <c r="A1325" s="106">
        <v>1596</v>
      </c>
      <c r="B1325" s="106" t="s">
        <v>1996</v>
      </c>
      <c r="C1325" s="106" t="s">
        <v>317</v>
      </c>
      <c r="D1325" s="106"/>
      <c r="E1325" s="106" t="s">
        <v>540</v>
      </c>
      <c r="F1325" s="106"/>
      <c r="G1325" s="106"/>
      <c r="H1325" s="106" t="s">
        <v>464</v>
      </c>
      <c r="I1325" s="106"/>
      <c r="J1325" s="106"/>
      <c r="K1325" s="106"/>
      <c r="L1325" s="106"/>
      <c r="M1325" s="106">
        <v>22000</v>
      </c>
      <c r="N1325" s="106" t="s">
        <v>3905</v>
      </c>
      <c r="O1325" s="106">
        <v>146165.42300000001</v>
      </c>
      <c r="P1325" s="107">
        <v>1035.0999999999999</v>
      </c>
      <c r="Q1325" s="107">
        <v>151295829.34999999</v>
      </c>
      <c r="R1325" s="106">
        <v>0</v>
      </c>
      <c r="S1325" s="107">
        <v>0</v>
      </c>
      <c r="T1325" s="107">
        <v>0</v>
      </c>
      <c r="U1325" s="106" t="s">
        <v>743</v>
      </c>
      <c r="V1325" s="106" t="s">
        <v>7</v>
      </c>
      <c r="W1325" s="106" t="s">
        <v>63</v>
      </c>
      <c r="X1325" s="108"/>
      <c r="Y1325" s="108">
        <v>0</v>
      </c>
      <c r="Z1325" s="108"/>
      <c r="AA1325" s="109" t="s">
        <v>4435</v>
      </c>
      <c r="AB1325" s="109">
        <v>1124</v>
      </c>
      <c r="AC1325" s="109"/>
      <c r="AD1325" s="109"/>
      <c r="AE1325" s="110" t="s">
        <v>4436</v>
      </c>
      <c r="AF1325" s="109"/>
      <c r="AG1325" s="138">
        <v>38821</v>
      </c>
      <c r="AH1325" s="138">
        <v>38885</v>
      </c>
      <c r="AI1325" s="138">
        <v>38967</v>
      </c>
      <c r="AJ1325" s="109">
        <v>5489956</v>
      </c>
      <c r="AK1325" s="109"/>
      <c r="AL1325" s="109"/>
      <c r="AM1325" s="109"/>
      <c r="AN1325" s="109"/>
      <c r="AO1325" s="109"/>
      <c r="AP1325" s="109"/>
      <c r="AQ1325" s="109"/>
      <c r="AR1325" s="109"/>
      <c r="AS1325" s="109"/>
      <c r="AT1325" s="109"/>
      <c r="AU1325" s="109"/>
      <c r="AV1325" s="109"/>
      <c r="AW1325" s="109"/>
      <c r="AX1325" s="109"/>
      <c r="AY1325" s="109"/>
    </row>
    <row r="1326" spans="1:51" ht="51" x14ac:dyDescent="0.25">
      <c r="A1326" s="106">
        <v>1597</v>
      </c>
      <c r="B1326" s="106" t="s">
        <v>1997</v>
      </c>
      <c r="C1326" s="106" t="s">
        <v>318</v>
      </c>
      <c r="D1326" s="106"/>
      <c r="E1326" s="106" t="s">
        <v>540</v>
      </c>
      <c r="F1326" s="106"/>
      <c r="G1326" s="106"/>
      <c r="H1326" s="106" t="s">
        <v>514</v>
      </c>
      <c r="I1326" s="106" t="s">
        <v>3323</v>
      </c>
      <c r="J1326" s="106" t="s">
        <v>3914</v>
      </c>
      <c r="K1326" s="106"/>
      <c r="L1326" s="106"/>
      <c r="M1326" s="106">
        <v>22457</v>
      </c>
      <c r="N1326" s="106" t="s">
        <v>318</v>
      </c>
      <c r="O1326" s="106">
        <v>24.809000000000001</v>
      </c>
      <c r="P1326" s="107">
        <v>691.9</v>
      </c>
      <c r="Q1326" s="107">
        <v>17165.349999999999</v>
      </c>
      <c r="R1326" s="106">
        <v>0</v>
      </c>
      <c r="S1326" s="107">
        <v>0</v>
      </c>
      <c r="T1326" s="107">
        <v>0</v>
      </c>
      <c r="U1326" s="106" t="s">
        <v>749</v>
      </c>
      <c r="V1326" s="106" t="s">
        <v>7</v>
      </c>
      <c r="W1326" s="106" t="s">
        <v>64</v>
      </c>
      <c r="X1326" s="108"/>
      <c r="Y1326" s="108">
        <v>0</v>
      </c>
      <c r="Z1326" s="108">
        <v>-17165.347099999999</v>
      </c>
      <c r="AA1326" s="109" t="s">
        <v>4503</v>
      </c>
      <c r="AB1326" s="109">
        <v>2018</v>
      </c>
      <c r="AC1326" s="109" t="s">
        <v>4722</v>
      </c>
      <c r="AD1326" s="109" t="s">
        <v>4548</v>
      </c>
      <c r="AE1326" s="110" t="s">
        <v>510</v>
      </c>
      <c r="AF1326" s="109"/>
      <c r="AG1326" s="138">
        <v>34341</v>
      </c>
      <c r="AH1326" s="138">
        <v>38923</v>
      </c>
      <c r="AI1326" s="138">
        <v>39020</v>
      </c>
      <c r="AJ1326" s="109">
        <v>5497257</v>
      </c>
      <c r="AK1326" s="109"/>
      <c r="AL1326" s="109"/>
      <c r="AM1326" s="109"/>
      <c r="AN1326" s="109"/>
      <c r="AO1326" s="109"/>
      <c r="AP1326" s="109"/>
      <c r="AQ1326" s="109"/>
      <c r="AR1326" s="109"/>
      <c r="AS1326" s="109"/>
      <c r="AT1326" s="109"/>
      <c r="AU1326" s="109"/>
      <c r="AV1326" s="109"/>
      <c r="AW1326" s="109"/>
      <c r="AX1326" s="109"/>
      <c r="AY1326" s="109"/>
    </row>
    <row r="1327" spans="1:51" ht="51" x14ac:dyDescent="0.25">
      <c r="A1327" s="106">
        <v>1598</v>
      </c>
      <c r="B1327" s="106" t="s">
        <v>1998</v>
      </c>
      <c r="C1327" s="106" t="s">
        <v>318</v>
      </c>
      <c r="D1327" s="106"/>
      <c r="E1327" s="106" t="s">
        <v>540</v>
      </c>
      <c r="F1327" s="106"/>
      <c r="G1327" s="106"/>
      <c r="H1327" s="106" t="s">
        <v>514</v>
      </c>
      <c r="I1327" s="106" t="s">
        <v>3325</v>
      </c>
      <c r="J1327" s="106" t="s">
        <v>3915</v>
      </c>
      <c r="K1327" s="106"/>
      <c r="L1327" s="106"/>
      <c r="M1327" s="106">
        <v>22457</v>
      </c>
      <c r="N1327" s="106" t="s">
        <v>318</v>
      </c>
      <c r="O1327" s="106">
        <v>20.585000000000001</v>
      </c>
      <c r="P1327" s="107">
        <v>691.9</v>
      </c>
      <c r="Q1327" s="107">
        <v>14242.76</v>
      </c>
      <c r="R1327" s="106">
        <v>0</v>
      </c>
      <c r="S1327" s="107">
        <v>0</v>
      </c>
      <c r="T1327" s="107">
        <v>0</v>
      </c>
      <c r="U1327" s="106" t="s">
        <v>749</v>
      </c>
      <c r="V1327" s="106" t="s">
        <v>7</v>
      </c>
      <c r="W1327" s="106" t="s">
        <v>64</v>
      </c>
      <c r="X1327" s="108"/>
      <c r="Y1327" s="108">
        <v>0</v>
      </c>
      <c r="Z1327" s="108">
        <v>-14242.761500000001</v>
      </c>
      <c r="AA1327" s="109" t="s">
        <v>4503</v>
      </c>
      <c r="AB1327" s="109">
        <v>2018</v>
      </c>
      <c r="AC1327" s="109" t="s">
        <v>4722</v>
      </c>
      <c r="AD1327" s="109" t="s">
        <v>4548</v>
      </c>
      <c r="AE1327" s="110" t="s">
        <v>510</v>
      </c>
      <c r="AF1327" s="109"/>
      <c r="AG1327" s="138">
        <v>34341</v>
      </c>
      <c r="AH1327" s="138">
        <v>38923</v>
      </c>
      <c r="AI1327" s="138">
        <v>39020</v>
      </c>
      <c r="AJ1327" s="109">
        <v>5497257</v>
      </c>
      <c r="AK1327" s="109"/>
      <c r="AL1327" s="109"/>
      <c r="AM1327" s="109"/>
      <c r="AN1327" s="109"/>
      <c r="AO1327" s="109"/>
      <c r="AP1327" s="109"/>
      <c r="AQ1327" s="109"/>
      <c r="AR1327" s="109"/>
      <c r="AS1327" s="109"/>
      <c r="AT1327" s="109"/>
      <c r="AU1327" s="109"/>
      <c r="AV1327" s="109"/>
      <c r="AW1327" s="109"/>
      <c r="AX1327" s="109"/>
      <c r="AY1327" s="109"/>
    </row>
    <row r="1328" spans="1:51" x14ac:dyDescent="0.25">
      <c r="A1328" s="106">
        <v>1599</v>
      </c>
      <c r="B1328" s="106" t="s">
        <v>1999</v>
      </c>
      <c r="C1328" s="106" t="s">
        <v>318</v>
      </c>
      <c r="D1328" s="106"/>
      <c r="E1328" s="106" t="s">
        <v>540</v>
      </c>
      <c r="F1328" s="106"/>
      <c r="G1328" s="106"/>
      <c r="H1328" s="106" t="s">
        <v>514</v>
      </c>
      <c r="I1328" s="106" t="s">
        <v>3323</v>
      </c>
      <c r="J1328" s="106" t="s">
        <v>3916</v>
      </c>
      <c r="K1328" s="106"/>
      <c r="L1328" s="106"/>
      <c r="M1328" s="106">
        <v>22457</v>
      </c>
      <c r="N1328" s="106" t="s">
        <v>318</v>
      </c>
      <c r="O1328" s="106">
        <v>312.70100000000002</v>
      </c>
      <c r="P1328" s="107">
        <v>691.9</v>
      </c>
      <c r="Q1328" s="107">
        <v>216357.82</v>
      </c>
      <c r="R1328" s="106">
        <v>0</v>
      </c>
      <c r="S1328" s="107">
        <v>0</v>
      </c>
      <c r="T1328" s="107">
        <v>0</v>
      </c>
      <c r="U1328" s="106" t="s">
        <v>797</v>
      </c>
      <c r="V1328" s="106" t="s">
        <v>7</v>
      </c>
      <c r="W1328" s="106" t="s">
        <v>67</v>
      </c>
      <c r="X1328" s="108">
        <v>2465</v>
      </c>
      <c r="Y1328" s="108">
        <v>770807.96500000008</v>
      </c>
      <c r="Z1328" s="108">
        <v>554450.1431000001</v>
      </c>
      <c r="AA1328" s="109"/>
      <c r="AB1328" s="109">
        <v>2018</v>
      </c>
      <c r="AC1328" s="109"/>
      <c r="AD1328" s="109"/>
      <c r="AE1328" s="110" t="s">
        <v>516</v>
      </c>
      <c r="AF1328" s="109"/>
      <c r="AG1328" s="138">
        <v>34341</v>
      </c>
      <c r="AH1328" s="138">
        <v>38923</v>
      </c>
      <c r="AI1328" s="138">
        <v>39020</v>
      </c>
      <c r="AJ1328" s="109">
        <v>5497257</v>
      </c>
      <c r="AK1328" s="109"/>
      <c r="AL1328" s="109"/>
      <c r="AM1328" s="109"/>
      <c r="AN1328" s="109"/>
      <c r="AO1328" s="109"/>
      <c r="AP1328" s="109"/>
      <c r="AQ1328" s="109"/>
      <c r="AR1328" s="109"/>
      <c r="AS1328" s="109"/>
      <c r="AT1328" s="109"/>
      <c r="AU1328" s="109"/>
      <c r="AV1328" s="109"/>
      <c r="AW1328" s="109"/>
      <c r="AX1328" s="109"/>
      <c r="AY1328" s="109"/>
    </row>
    <row r="1329" spans="1:51" x14ac:dyDescent="0.25">
      <c r="A1329" s="106">
        <v>1600</v>
      </c>
      <c r="B1329" s="106" t="s">
        <v>761</v>
      </c>
      <c r="C1329" s="106" t="s">
        <v>318</v>
      </c>
      <c r="D1329" s="106"/>
      <c r="E1329" s="106" t="s">
        <v>540</v>
      </c>
      <c r="F1329" s="106"/>
      <c r="G1329" s="106"/>
      <c r="H1329" s="106" t="s">
        <v>514</v>
      </c>
      <c r="I1329" s="106"/>
      <c r="J1329" s="106"/>
      <c r="K1329" s="106"/>
      <c r="L1329" s="106"/>
      <c r="M1329" s="106">
        <v>22457</v>
      </c>
      <c r="N1329" s="106" t="s">
        <v>318</v>
      </c>
      <c r="O1329" s="106">
        <v>9933.6280000000006</v>
      </c>
      <c r="P1329" s="107">
        <v>691.9</v>
      </c>
      <c r="Q1329" s="107">
        <v>6873077.21</v>
      </c>
      <c r="R1329" s="106">
        <v>0</v>
      </c>
      <c r="S1329" s="107">
        <v>0</v>
      </c>
      <c r="T1329" s="107">
        <v>0</v>
      </c>
      <c r="U1329" s="106" t="s">
        <v>743</v>
      </c>
      <c r="V1329" s="106" t="s">
        <v>7</v>
      </c>
      <c r="W1329" s="106" t="s">
        <v>63</v>
      </c>
      <c r="X1329" s="108"/>
      <c r="Y1329" s="108">
        <v>0</v>
      </c>
      <c r="Z1329" s="108"/>
      <c r="AA1329" s="109" t="s">
        <v>4435</v>
      </c>
      <c r="AB1329" s="109">
        <v>2018</v>
      </c>
      <c r="AC1329" s="109"/>
      <c r="AD1329" s="109"/>
      <c r="AE1329" s="110" t="s">
        <v>4436</v>
      </c>
      <c r="AF1329" s="109"/>
      <c r="AG1329" s="138">
        <v>34341</v>
      </c>
      <c r="AH1329" s="138">
        <v>38923</v>
      </c>
      <c r="AI1329" s="138">
        <v>39020</v>
      </c>
      <c r="AJ1329" s="109">
        <v>5497257</v>
      </c>
      <c r="AK1329" s="109"/>
      <c r="AL1329" s="109"/>
      <c r="AM1329" s="109"/>
      <c r="AN1329" s="109"/>
      <c r="AO1329" s="109"/>
      <c r="AP1329" s="109"/>
      <c r="AQ1329" s="109"/>
      <c r="AR1329" s="109"/>
      <c r="AS1329" s="109"/>
      <c r="AT1329" s="109"/>
      <c r="AU1329" s="109"/>
      <c r="AV1329" s="109"/>
      <c r="AW1329" s="109"/>
      <c r="AX1329" s="109"/>
      <c r="AY1329" s="109"/>
    </row>
    <row r="1330" spans="1:51" x14ac:dyDescent="0.25">
      <c r="A1330" s="106">
        <v>1601</v>
      </c>
      <c r="B1330" s="106" t="s">
        <v>2000</v>
      </c>
      <c r="C1330" s="106" t="s">
        <v>21</v>
      </c>
      <c r="D1330" s="106"/>
      <c r="E1330" s="106" t="s">
        <v>540</v>
      </c>
      <c r="F1330" s="106"/>
      <c r="G1330" s="106"/>
      <c r="H1330" s="106" t="s">
        <v>472</v>
      </c>
      <c r="I1330" s="106" t="s">
        <v>3323</v>
      </c>
      <c r="J1330" s="106" t="s">
        <v>3917</v>
      </c>
      <c r="K1330" s="106"/>
      <c r="L1330" s="106"/>
      <c r="M1330" s="106">
        <v>22046</v>
      </c>
      <c r="N1330" s="106" t="s">
        <v>3918</v>
      </c>
      <c r="O1330" s="106">
        <v>399.32</v>
      </c>
      <c r="P1330" s="107">
        <v>2431</v>
      </c>
      <c r="Q1330" s="107">
        <v>970746.92</v>
      </c>
      <c r="R1330" s="106">
        <v>0</v>
      </c>
      <c r="S1330" s="107">
        <v>0</v>
      </c>
      <c r="T1330" s="107">
        <v>0</v>
      </c>
      <c r="U1330" s="106" t="s">
        <v>743</v>
      </c>
      <c r="V1330" s="106" t="s">
        <v>7</v>
      </c>
      <c r="W1330" s="106" t="s">
        <v>63</v>
      </c>
      <c r="X1330" s="108"/>
      <c r="Y1330" s="108">
        <v>0</v>
      </c>
      <c r="Z1330" s="108">
        <v>-970746.91999999993</v>
      </c>
      <c r="AA1330" s="109" t="s">
        <v>4448</v>
      </c>
      <c r="AB1330" s="109">
        <v>3012</v>
      </c>
      <c r="AC1330" s="109"/>
      <c r="AD1330" s="109"/>
      <c r="AE1330" s="110" t="s">
        <v>4436</v>
      </c>
      <c r="AF1330" s="109"/>
      <c r="AG1330" s="138">
        <v>32812</v>
      </c>
      <c r="AH1330" s="138">
        <v>38467</v>
      </c>
      <c r="AI1330" s="138">
        <v>39098</v>
      </c>
      <c r="AJ1330" s="109">
        <v>5511231</v>
      </c>
      <c r="AK1330" s="109"/>
      <c r="AL1330" s="109"/>
      <c r="AM1330" s="109"/>
      <c r="AN1330" s="109"/>
      <c r="AO1330" s="109"/>
      <c r="AP1330" s="109"/>
      <c r="AQ1330" s="109"/>
      <c r="AR1330" s="109"/>
      <c r="AS1330" s="109"/>
      <c r="AT1330" s="109"/>
      <c r="AU1330" s="109"/>
      <c r="AV1330" s="109"/>
      <c r="AW1330" s="109"/>
      <c r="AX1330" s="109"/>
      <c r="AY1330" s="109"/>
    </row>
    <row r="1331" spans="1:51" ht="25.5" x14ac:dyDescent="0.25">
      <c r="A1331" s="106">
        <v>1602</v>
      </c>
      <c r="B1331" s="106" t="s">
        <v>2001</v>
      </c>
      <c r="C1331" s="106" t="s">
        <v>217</v>
      </c>
      <c r="D1331" s="106"/>
      <c r="E1331" s="106" t="s">
        <v>540</v>
      </c>
      <c r="F1331" s="106"/>
      <c r="G1331" s="106"/>
      <c r="H1331" s="106" t="s">
        <v>514</v>
      </c>
      <c r="I1331" s="106" t="s">
        <v>3327</v>
      </c>
      <c r="J1331" s="106" t="s">
        <v>3538</v>
      </c>
      <c r="K1331" s="106"/>
      <c r="L1331" s="106"/>
      <c r="M1331" s="106">
        <v>22000</v>
      </c>
      <c r="N1331" s="106" t="s">
        <v>217</v>
      </c>
      <c r="O1331" s="106">
        <v>1092.9100000000001</v>
      </c>
      <c r="P1331" s="107">
        <v>1600</v>
      </c>
      <c r="Q1331" s="107">
        <v>1748656</v>
      </c>
      <c r="R1331" s="106">
        <v>0</v>
      </c>
      <c r="S1331" s="107">
        <v>0</v>
      </c>
      <c r="T1331" s="107">
        <v>0</v>
      </c>
      <c r="U1331" s="106" t="s">
        <v>739</v>
      </c>
      <c r="V1331" s="106" t="s">
        <v>7</v>
      </c>
      <c r="W1331" s="106" t="s">
        <v>61</v>
      </c>
      <c r="X1331" s="108">
        <v>1331</v>
      </c>
      <c r="Y1331" s="108">
        <v>1454663.2100000002</v>
      </c>
      <c r="Z1331" s="108">
        <v>-293992.79000000004</v>
      </c>
      <c r="AA1331" s="109"/>
      <c r="AB1331" s="109" t="s">
        <v>4736</v>
      </c>
      <c r="AC1331" s="109" t="s">
        <v>4737</v>
      </c>
      <c r="AD1331" s="109" t="s">
        <v>4737</v>
      </c>
      <c r="AE1331" s="110" t="s">
        <v>507</v>
      </c>
      <c r="AF1331" s="109"/>
      <c r="AG1331" s="138">
        <v>37246</v>
      </c>
      <c r="AH1331" s="138">
        <v>39027</v>
      </c>
      <c r="AI1331" s="138">
        <v>39093</v>
      </c>
      <c r="AJ1331" s="109">
        <v>5509427</v>
      </c>
      <c r="AK1331" s="109"/>
      <c r="AL1331" s="109"/>
      <c r="AM1331" s="109"/>
      <c r="AN1331" s="109"/>
      <c r="AO1331" s="109"/>
      <c r="AP1331" s="109"/>
      <c r="AQ1331" s="109"/>
      <c r="AR1331" s="109"/>
      <c r="AS1331" s="109"/>
      <c r="AT1331" s="109"/>
      <c r="AU1331" s="109"/>
      <c r="AV1331" s="109"/>
      <c r="AW1331" s="109"/>
      <c r="AX1331" s="109"/>
      <c r="AY1331" s="109"/>
    </row>
    <row r="1332" spans="1:51" ht="25.5" x14ac:dyDescent="0.25">
      <c r="A1332" s="106">
        <v>1603</v>
      </c>
      <c r="B1332" s="106" t="s">
        <v>2002</v>
      </c>
      <c r="C1332" s="106" t="s">
        <v>217</v>
      </c>
      <c r="D1332" s="106"/>
      <c r="E1332" s="106" t="s">
        <v>540</v>
      </c>
      <c r="F1332" s="106"/>
      <c r="G1332" s="106"/>
      <c r="H1332" s="106" t="s">
        <v>514</v>
      </c>
      <c r="I1332" s="106" t="s">
        <v>3327</v>
      </c>
      <c r="J1332" s="106" t="s">
        <v>3538</v>
      </c>
      <c r="K1332" s="106"/>
      <c r="L1332" s="106"/>
      <c r="M1332" s="106">
        <v>22000</v>
      </c>
      <c r="N1332" s="106" t="s">
        <v>217</v>
      </c>
      <c r="O1332" s="106">
        <v>407.59800000000001</v>
      </c>
      <c r="P1332" s="107">
        <v>1600</v>
      </c>
      <c r="Q1332" s="107">
        <v>652156.80000000005</v>
      </c>
      <c r="R1332" s="106">
        <v>0</v>
      </c>
      <c r="S1332" s="107">
        <v>0</v>
      </c>
      <c r="T1332" s="107">
        <v>0</v>
      </c>
      <c r="U1332" s="106" t="s">
        <v>784</v>
      </c>
      <c r="V1332" s="106" t="s">
        <v>7</v>
      </c>
      <c r="W1332" s="106" t="s">
        <v>66</v>
      </c>
      <c r="X1332" s="108">
        <v>1331</v>
      </c>
      <c r="Y1332" s="108">
        <v>542512.93799999997</v>
      </c>
      <c r="Z1332" s="108">
        <v>-109643.86200000008</v>
      </c>
      <c r="AA1332" s="109"/>
      <c r="AB1332" s="109" t="s">
        <v>4736</v>
      </c>
      <c r="AC1332" s="109" t="s">
        <v>4737</v>
      </c>
      <c r="AD1332" s="109" t="s">
        <v>4737</v>
      </c>
      <c r="AE1332" s="110" t="s">
        <v>4440</v>
      </c>
      <c r="AF1332" s="109"/>
      <c r="AG1332" s="138">
        <v>37246</v>
      </c>
      <c r="AH1332" s="138">
        <v>39027</v>
      </c>
      <c r="AI1332" s="138">
        <v>39093</v>
      </c>
      <c r="AJ1332" s="109">
        <v>5509427</v>
      </c>
      <c r="AK1332" s="109"/>
      <c r="AL1332" s="109"/>
      <c r="AM1332" s="109"/>
      <c r="AN1332" s="109"/>
      <c r="AO1332" s="109"/>
      <c r="AP1332" s="109"/>
      <c r="AQ1332" s="109"/>
      <c r="AR1332" s="109"/>
      <c r="AS1332" s="109"/>
      <c r="AT1332" s="109"/>
      <c r="AU1332" s="109"/>
      <c r="AV1332" s="109"/>
      <c r="AW1332" s="109"/>
      <c r="AX1332" s="109"/>
      <c r="AY1332" s="109"/>
    </row>
    <row r="1333" spans="1:51" ht="25.5" x14ac:dyDescent="0.25">
      <c r="A1333" s="106">
        <v>1604</v>
      </c>
      <c r="B1333" s="106" t="s">
        <v>2003</v>
      </c>
      <c r="C1333" s="106" t="s">
        <v>217</v>
      </c>
      <c r="D1333" s="106"/>
      <c r="E1333" s="106" t="s">
        <v>540</v>
      </c>
      <c r="F1333" s="106"/>
      <c r="G1333" s="106"/>
      <c r="H1333" s="106" t="s">
        <v>514</v>
      </c>
      <c r="I1333" s="106" t="s">
        <v>3327</v>
      </c>
      <c r="J1333" s="106" t="s">
        <v>3538</v>
      </c>
      <c r="K1333" s="106"/>
      <c r="L1333" s="106"/>
      <c r="M1333" s="106">
        <v>22000</v>
      </c>
      <c r="N1333" s="106" t="s">
        <v>217</v>
      </c>
      <c r="O1333" s="106">
        <v>2679.7139999999999</v>
      </c>
      <c r="P1333" s="107">
        <v>1600</v>
      </c>
      <c r="Q1333" s="107">
        <v>4287542.4000000004</v>
      </c>
      <c r="R1333" s="106">
        <v>0</v>
      </c>
      <c r="S1333" s="107">
        <v>0</v>
      </c>
      <c r="T1333" s="107">
        <v>0</v>
      </c>
      <c r="U1333" s="106" t="s">
        <v>741</v>
      </c>
      <c r="V1333" s="106" t="s">
        <v>7</v>
      </c>
      <c r="W1333" s="106" t="s">
        <v>62</v>
      </c>
      <c r="X1333" s="108">
        <v>1331</v>
      </c>
      <c r="Y1333" s="108">
        <v>3566699.3339999998</v>
      </c>
      <c r="Z1333" s="108">
        <v>-720843.06600000057</v>
      </c>
      <c r="AA1333" s="109"/>
      <c r="AB1333" s="109" t="s">
        <v>4736</v>
      </c>
      <c r="AC1333" s="109" t="s">
        <v>4737</v>
      </c>
      <c r="AD1333" s="109" t="s">
        <v>4737</v>
      </c>
      <c r="AE1333" s="110" t="s">
        <v>473</v>
      </c>
      <c r="AF1333" s="109" t="s">
        <v>4462</v>
      </c>
      <c r="AG1333" s="138">
        <v>37246</v>
      </c>
      <c r="AH1333" s="138">
        <v>39027</v>
      </c>
      <c r="AI1333" s="138">
        <v>39093</v>
      </c>
      <c r="AJ1333" s="109">
        <v>5509427</v>
      </c>
      <c r="AK1333" s="109"/>
      <c r="AL1333" s="109"/>
      <c r="AM1333" s="109"/>
      <c r="AN1333" s="109"/>
      <c r="AO1333" s="109"/>
      <c r="AP1333" s="109"/>
      <c r="AQ1333" s="109"/>
      <c r="AR1333" s="109"/>
      <c r="AS1333" s="109"/>
      <c r="AT1333" s="109"/>
      <c r="AU1333" s="109"/>
      <c r="AV1333" s="109"/>
      <c r="AW1333" s="109"/>
      <c r="AX1333" s="109"/>
      <c r="AY1333" s="109"/>
    </row>
    <row r="1334" spans="1:51" ht="25.5" x14ac:dyDescent="0.25">
      <c r="A1334" s="106">
        <v>1605</v>
      </c>
      <c r="B1334" s="106" t="s">
        <v>1143</v>
      </c>
      <c r="C1334" s="106" t="s">
        <v>217</v>
      </c>
      <c r="D1334" s="106"/>
      <c r="E1334" s="106" t="s">
        <v>540</v>
      </c>
      <c r="F1334" s="106"/>
      <c r="G1334" s="106"/>
      <c r="H1334" s="106" t="s">
        <v>514</v>
      </c>
      <c r="I1334" s="106"/>
      <c r="J1334" s="106"/>
      <c r="K1334" s="106"/>
      <c r="L1334" s="106"/>
      <c r="M1334" s="106">
        <v>22000</v>
      </c>
      <c r="N1334" s="106" t="s">
        <v>217</v>
      </c>
      <c r="O1334" s="106">
        <v>2822.73</v>
      </c>
      <c r="P1334" s="107">
        <v>1600</v>
      </c>
      <c r="Q1334" s="107">
        <v>4516368</v>
      </c>
      <c r="R1334" s="106">
        <v>0</v>
      </c>
      <c r="S1334" s="107">
        <v>0</v>
      </c>
      <c r="T1334" s="107">
        <v>0</v>
      </c>
      <c r="U1334" s="106" t="s">
        <v>743</v>
      </c>
      <c r="V1334" s="106" t="s">
        <v>7</v>
      </c>
      <c r="W1334" s="106" t="s">
        <v>63</v>
      </c>
      <c r="X1334" s="108"/>
      <c r="Y1334" s="108">
        <v>0</v>
      </c>
      <c r="Z1334" s="108"/>
      <c r="AA1334" s="109" t="s">
        <v>4435</v>
      </c>
      <c r="AB1334" s="109" t="s">
        <v>4736</v>
      </c>
      <c r="AC1334" s="109" t="s">
        <v>4737</v>
      </c>
      <c r="AD1334" s="109" t="s">
        <v>4737</v>
      </c>
      <c r="AE1334" s="110" t="s">
        <v>4436</v>
      </c>
      <c r="AF1334" s="109"/>
      <c r="AG1334" s="138">
        <v>37246</v>
      </c>
      <c r="AH1334" s="138">
        <v>39027</v>
      </c>
      <c r="AI1334" s="138">
        <v>39093</v>
      </c>
      <c r="AJ1334" s="109">
        <v>5509427</v>
      </c>
      <c r="AK1334" s="109"/>
      <c r="AL1334" s="109"/>
      <c r="AM1334" s="109"/>
      <c r="AN1334" s="109"/>
      <c r="AO1334" s="109"/>
      <c r="AP1334" s="109"/>
      <c r="AQ1334" s="109"/>
      <c r="AR1334" s="109"/>
      <c r="AS1334" s="109"/>
      <c r="AT1334" s="109"/>
      <c r="AU1334" s="109"/>
      <c r="AV1334" s="109"/>
      <c r="AW1334" s="109"/>
      <c r="AX1334" s="109"/>
      <c r="AY1334" s="109"/>
    </row>
    <row r="1335" spans="1:51" x14ac:dyDescent="0.25">
      <c r="A1335" s="106">
        <v>1606</v>
      </c>
      <c r="B1335" s="106" t="s">
        <v>2004</v>
      </c>
      <c r="C1335" s="106" t="s">
        <v>319</v>
      </c>
      <c r="D1335" s="106"/>
      <c r="E1335" s="106" t="s">
        <v>540</v>
      </c>
      <c r="F1335" s="106"/>
      <c r="G1335" s="106"/>
      <c r="H1335" s="106" t="s">
        <v>469</v>
      </c>
      <c r="I1335" s="106" t="s">
        <v>3330</v>
      </c>
      <c r="J1335" s="106" t="s">
        <v>3919</v>
      </c>
      <c r="K1335" s="106">
        <v>8498</v>
      </c>
      <c r="L1335" s="106"/>
      <c r="M1335" s="106">
        <v>22000</v>
      </c>
      <c r="N1335" s="106" t="s">
        <v>3920</v>
      </c>
      <c r="O1335" s="106">
        <v>1348.307</v>
      </c>
      <c r="P1335" s="107">
        <v>1084.5999999999999</v>
      </c>
      <c r="Q1335" s="107">
        <v>1462373.77</v>
      </c>
      <c r="R1335" s="106">
        <v>0</v>
      </c>
      <c r="S1335" s="107">
        <v>0</v>
      </c>
      <c r="T1335" s="107">
        <v>0</v>
      </c>
      <c r="U1335" s="106" t="s">
        <v>739</v>
      </c>
      <c r="V1335" s="106" t="s">
        <v>7</v>
      </c>
      <c r="W1335" s="106" t="s">
        <v>61</v>
      </c>
      <c r="X1335" s="108">
        <v>1857</v>
      </c>
      <c r="Y1335" s="108">
        <v>2503806.0989999999</v>
      </c>
      <c r="Z1335" s="108">
        <v>1041432.3267999999</v>
      </c>
      <c r="AA1335" s="109"/>
      <c r="AB1335" s="109">
        <v>6034</v>
      </c>
      <c r="AC1335" s="109"/>
      <c r="AD1335" s="109"/>
      <c r="AE1335" s="110" t="s">
        <v>507</v>
      </c>
      <c r="AF1335" s="109"/>
      <c r="AG1335" s="138">
        <v>38912</v>
      </c>
      <c r="AH1335" s="138">
        <v>39027</v>
      </c>
      <c r="AI1335" s="138">
        <v>39093</v>
      </c>
      <c r="AJ1335" s="109">
        <v>5509374</v>
      </c>
      <c r="AK1335" s="109"/>
      <c r="AL1335" s="109"/>
      <c r="AM1335" s="109"/>
      <c r="AN1335" s="109"/>
      <c r="AO1335" s="109"/>
      <c r="AP1335" s="109"/>
      <c r="AQ1335" s="109"/>
      <c r="AR1335" s="109"/>
      <c r="AS1335" s="109"/>
      <c r="AT1335" s="109"/>
      <c r="AU1335" s="109"/>
      <c r="AV1335" s="109"/>
      <c r="AW1335" s="109"/>
      <c r="AX1335" s="109"/>
      <c r="AY1335" s="109"/>
    </row>
    <row r="1336" spans="1:51" ht="51" x14ac:dyDescent="0.25">
      <c r="A1336" s="106">
        <v>1607</v>
      </c>
      <c r="B1336" s="106" t="s">
        <v>2005</v>
      </c>
      <c r="C1336" s="106" t="s">
        <v>319</v>
      </c>
      <c r="D1336" s="106"/>
      <c r="E1336" s="106" t="s">
        <v>540</v>
      </c>
      <c r="F1336" s="106"/>
      <c r="G1336" s="106"/>
      <c r="H1336" s="106" t="s">
        <v>469</v>
      </c>
      <c r="I1336" s="106" t="s">
        <v>3330</v>
      </c>
      <c r="J1336" s="106" t="s">
        <v>3919</v>
      </c>
      <c r="K1336" s="106">
        <v>8332</v>
      </c>
      <c r="L1336" s="106"/>
      <c r="M1336" s="106">
        <v>22000</v>
      </c>
      <c r="N1336" s="106" t="s">
        <v>3920</v>
      </c>
      <c r="O1336" s="106">
        <v>139.82599999999999</v>
      </c>
      <c r="P1336" s="107">
        <v>1084.5999999999999</v>
      </c>
      <c r="Q1336" s="107">
        <v>151655.28</v>
      </c>
      <c r="R1336" s="106">
        <v>0</v>
      </c>
      <c r="S1336" s="107">
        <v>0</v>
      </c>
      <c r="T1336" s="107">
        <v>0</v>
      </c>
      <c r="U1336" s="106" t="s">
        <v>749</v>
      </c>
      <c r="V1336" s="106" t="s">
        <v>7</v>
      </c>
      <c r="W1336" s="106" t="s">
        <v>64</v>
      </c>
      <c r="X1336" s="108"/>
      <c r="Y1336" s="108">
        <v>0</v>
      </c>
      <c r="Z1336" s="108">
        <v>-151655.27959999998</v>
      </c>
      <c r="AA1336" s="109" t="s">
        <v>4503</v>
      </c>
      <c r="AB1336" s="109">
        <v>6034</v>
      </c>
      <c r="AC1336" s="109" t="s">
        <v>4722</v>
      </c>
      <c r="AD1336" s="109" t="s">
        <v>4548</v>
      </c>
      <c r="AE1336" s="110" t="s">
        <v>510</v>
      </c>
      <c r="AF1336" s="109"/>
      <c r="AG1336" s="138">
        <v>38912</v>
      </c>
      <c r="AH1336" s="138">
        <v>39027</v>
      </c>
      <c r="AI1336" s="138">
        <v>39093</v>
      </c>
      <c r="AJ1336" s="109">
        <v>5509374</v>
      </c>
      <c r="AK1336" s="109"/>
      <c r="AL1336" s="109"/>
      <c r="AM1336" s="109"/>
      <c r="AN1336" s="109"/>
      <c r="AO1336" s="109"/>
      <c r="AP1336" s="109"/>
      <c r="AQ1336" s="109"/>
      <c r="AR1336" s="109"/>
      <c r="AS1336" s="109"/>
      <c r="AT1336" s="109"/>
      <c r="AU1336" s="109"/>
      <c r="AV1336" s="109"/>
      <c r="AW1336" s="109"/>
      <c r="AX1336" s="109"/>
      <c r="AY1336" s="109"/>
    </row>
    <row r="1337" spans="1:51" ht="51" x14ac:dyDescent="0.25">
      <c r="A1337" s="106">
        <v>1608</v>
      </c>
      <c r="B1337" s="106" t="s">
        <v>2006</v>
      </c>
      <c r="C1337" s="106" t="s">
        <v>319</v>
      </c>
      <c r="D1337" s="106"/>
      <c r="E1337" s="106" t="s">
        <v>540</v>
      </c>
      <c r="F1337" s="106"/>
      <c r="G1337" s="106"/>
      <c r="H1337" s="106" t="s">
        <v>469</v>
      </c>
      <c r="I1337" s="106" t="s">
        <v>3330</v>
      </c>
      <c r="J1337" s="106" t="s">
        <v>3919</v>
      </c>
      <c r="K1337" s="106">
        <v>8495</v>
      </c>
      <c r="L1337" s="106"/>
      <c r="M1337" s="106">
        <v>22000</v>
      </c>
      <c r="N1337" s="106" t="s">
        <v>3920</v>
      </c>
      <c r="O1337" s="106">
        <v>5360.66</v>
      </c>
      <c r="P1337" s="107">
        <v>1084.5999999999999</v>
      </c>
      <c r="Q1337" s="107">
        <v>5814171.8399999999</v>
      </c>
      <c r="R1337" s="106">
        <v>0</v>
      </c>
      <c r="S1337" s="107">
        <v>0</v>
      </c>
      <c r="T1337" s="107">
        <v>0</v>
      </c>
      <c r="U1337" s="106" t="s">
        <v>749</v>
      </c>
      <c r="V1337" s="106" t="s">
        <v>7</v>
      </c>
      <c r="W1337" s="106" t="s">
        <v>64</v>
      </c>
      <c r="X1337" s="108"/>
      <c r="Y1337" s="108">
        <v>0</v>
      </c>
      <c r="Z1337" s="108">
        <v>-5814171.8359999992</v>
      </c>
      <c r="AA1337" s="109" t="s">
        <v>4503</v>
      </c>
      <c r="AB1337" s="109">
        <v>6034</v>
      </c>
      <c r="AC1337" s="109" t="s">
        <v>4722</v>
      </c>
      <c r="AD1337" s="109" t="s">
        <v>4548</v>
      </c>
      <c r="AE1337" s="110" t="s">
        <v>510</v>
      </c>
      <c r="AF1337" s="109"/>
      <c r="AG1337" s="138">
        <v>38912</v>
      </c>
      <c r="AH1337" s="138">
        <v>39027</v>
      </c>
      <c r="AI1337" s="138">
        <v>39093</v>
      </c>
      <c r="AJ1337" s="109">
        <v>5509374</v>
      </c>
      <c r="AK1337" s="109"/>
      <c r="AL1337" s="109"/>
      <c r="AM1337" s="109"/>
      <c r="AN1337" s="109"/>
      <c r="AO1337" s="109"/>
      <c r="AP1337" s="109"/>
      <c r="AQ1337" s="109"/>
      <c r="AR1337" s="109"/>
      <c r="AS1337" s="109"/>
      <c r="AT1337" s="109"/>
      <c r="AU1337" s="109"/>
      <c r="AV1337" s="109"/>
      <c r="AW1337" s="109"/>
      <c r="AX1337" s="109"/>
      <c r="AY1337" s="109"/>
    </row>
    <row r="1338" spans="1:51" ht="51" x14ac:dyDescent="0.25">
      <c r="A1338" s="106">
        <v>1610</v>
      </c>
      <c r="B1338" s="106" t="s">
        <v>2007</v>
      </c>
      <c r="C1338" s="106" t="s">
        <v>319</v>
      </c>
      <c r="D1338" s="106"/>
      <c r="E1338" s="106" t="s">
        <v>540</v>
      </c>
      <c r="F1338" s="106"/>
      <c r="G1338" s="106"/>
      <c r="H1338" s="106" t="s">
        <v>469</v>
      </c>
      <c r="I1338" s="106" t="s">
        <v>3330</v>
      </c>
      <c r="J1338" s="106" t="s">
        <v>3919</v>
      </c>
      <c r="K1338" s="106">
        <v>8405</v>
      </c>
      <c r="L1338" s="106"/>
      <c r="M1338" s="106">
        <v>22000</v>
      </c>
      <c r="N1338" s="106" t="s">
        <v>3920</v>
      </c>
      <c r="O1338" s="106">
        <v>993.57500000000005</v>
      </c>
      <c r="P1338" s="107">
        <v>1084.5999999999999</v>
      </c>
      <c r="Q1338" s="107">
        <v>1077631.45</v>
      </c>
      <c r="R1338" s="106">
        <v>0</v>
      </c>
      <c r="S1338" s="107">
        <v>0</v>
      </c>
      <c r="T1338" s="107">
        <v>0</v>
      </c>
      <c r="U1338" s="106" t="s">
        <v>784</v>
      </c>
      <c r="V1338" s="106" t="s">
        <v>7</v>
      </c>
      <c r="W1338" s="106" t="s">
        <v>66</v>
      </c>
      <c r="X1338" s="108"/>
      <c r="Y1338" s="108">
        <v>0</v>
      </c>
      <c r="Z1338" s="108">
        <v>-1077631.4450000001</v>
      </c>
      <c r="AA1338" s="109" t="s">
        <v>4503</v>
      </c>
      <c r="AB1338" s="109">
        <v>6034</v>
      </c>
      <c r="AC1338" s="109" t="s">
        <v>4722</v>
      </c>
      <c r="AD1338" s="109" t="s">
        <v>4548</v>
      </c>
      <c r="AE1338" s="110" t="s">
        <v>4451</v>
      </c>
      <c r="AF1338" s="109"/>
      <c r="AG1338" s="138">
        <v>38912</v>
      </c>
      <c r="AH1338" s="138">
        <v>39027</v>
      </c>
      <c r="AI1338" s="138">
        <v>39093</v>
      </c>
      <c r="AJ1338" s="109">
        <v>5509374</v>
      </c>
      <c r="AK1338" s="109"/>
      <c r="AL1338" s="109"/>
      <c r="AM1338" s="109"/>
      <c r="AN1338" s="109"/>
      <c r="AO1338" s="109"/>
      <c r="AP1338" s="109"/>
      <c r="AQ1338" s="109"/>
      <c r="AR1338" s="109"/>
      <c r="AS1338" s="109"/>
      <c r="AT1338" s="109"/>
      <c r="AU1338" s="109"/>
      <c r="AV1338" s="109"/>
      <c r="AW1338" s="109"/>
      <c r="AX1338" s="109"/>
      <c r="AY1338" s="109"/>
    </row>
    <row r="1339" spans="1:51" ht="51" x14ac:dyDescent="0.25">
      <c r="A1339" s="106">
        <v>1611</v>
      </c>
      <c r="B1339" s="106" t="s">
        <v>2008</v>
      </c>
      <c r="C1339" s="106" t="s">
        <v>319</v>
      </c>
      <c r="D1339" s="106"/>
      <c r="E1339" s="106" t="s">
        <v>540</v>
      </c>
      <c r="F1339" s="106"/>
      <c r="G1339" s="106"/>
      <c r="H1339" s="106" t="s">
        <v>469</v>
      </c>
      <c r="I1339" s="106" t="s">
        <v>3330</v>
      </c>
      <c r="J1339" s="106" t="s">
        <v>3919</v>
      </c>
      <c r="K1339" s="106">
        <v>8406</v>
      </c>
      <c r="L1339" s="106"/>
      <c r="M1339" s="106">
        <v>22000</v>
      </c>
      <c r="N1339" s="106" t="s">
        <v>3920</v>
      </c>
      <c r="O1339" s="106">
        <v>1460.0530000000001</v>
      </c>
      <c r="P1339" s="107">
        <v>1084.5999999999999</v>
      </c>
      <c r="Q1339" s="107">
        <v>1583573.48</v>
      </c>
      <c r="R1339" s="106">
        <v>0</v>
      </c>
      <c r="S1339" s="107">
        <v>0</v>
      </c>
      <c r="T1339" s="107">
        <v>0</v>
      </c>
      <c r="U1339" s="106" t="s">
        <v>784</v>
      </c>
      <c r="V1339" s="106" t="s">
        <v>7</v>
      </c>
      <c r="W1339" s="106" t="s">
        <v>66</v>
      </c>
      <c r="X1339" s="108"/>
      <c r="Y1339" s="108">
        <v>0</v>
      </c>
      <c r="Z1339" s="108">
        <v>-1583573.4838</v>
      </c>
      <c r="AA1339" s="109" t="s">
        <v>4503</v>
      </c>
      <c r="AB1339" s="109">
        <v>6034</v>
      </c>
      <c r="AC1339" s="109" t="s">
        <v>4722</v>
      </c>
      <c r="AD1339" s="109" t="s">
        <v>4548</v>
      </c>
      <c r="AE1339" s="110" t="s">
        <v>4451</v>
      </c>
      <c r="AF1339" s="109"/>
      <c r="AG1339" s="138">
        <v>38912</v>
      </c>
      <c r="AH1339" s="138">
        <v>39027</v>
      </c>
      <c r="AI1339" s="138">
        <v>39093</v>
      </c>
      <c r="AJ1339" s="109">
        <v>5509374</v>
      </c>
      <c r="AK1339" s="109"/>
      <c r="AL1339" s="109"/>
      <c r="AM1339" s="109"/>
      <c r="AN1339" s="109"/>
      <c r="AO1339" s="109"/>
      <c r="AP1339" s="109"/>
      <c r="AQ1339" s="109"/>
      <c r="AR1339" s="109"/>
      <c r="AS1339" s="109"/>
      <c r="AT1339" s="109"/>
      <c r="AU1339" s="109"/>
      <c r="AV1339" s="109"/>
      <c r="AW1339" s="109"/>
      <c r="AX1339" s="109"/>
      <c r="AY1339" s="109"/>
    </row>
    <row r="1340" spans="1:51" x14ac:dyDescent="0.25">
      <c r="A1340" s="106">
        <v>1612</v>
      </c>
      <c r="B1340" s="106" t="s">
        <v>2009</v>
      </c>
      <c r="C1340" s="106" t="s">
        <v>319</v>
      </c>
      <c r="D1340" s="106"/>
      <c r="E1340" s="106" t="s">
        <v>540</v>
      </c>
      <c r="F1340" s="106"/>
      <c r="G1340" s="106"/>
      <c r="H1340" s="106" t="s">
        <v>469</v>
      </c>
      <c r="I1340" s="106" t="s">
        <v>3330</v>
      </c>
      <c r="J1340" s="106" t="s">
        <v>3919</v>
      </c>
      <c r="K1340" s="106">
        <v>8391</v>
      </c>
      <c r="L1340" s="106"/>
      <c r="M1340" s="106">
        <v>22000</v>
      </c>
      <c r="N1340" s="106" t="s">
        <v>3920</v>
      </c>
      <c r="O1340" s="106">
        <v>76.147000000000006</v>
      </c>
      <c r="P1340" s="107">
        <v>1084.5999999999999</v>
      </c>
      <c r="Q1340" s="107">
        <v>82589.039999999994</v>
      </c>
      <c r="R1340" s="106">
        <v>0</v>
      </c>
      <c r="S1340" s="107">
        <v>0</v>
      </c>
      <c r="T1340" s="107">
        <v>0</v>
      </c>
      <c r="U1340" s="106" t="s">
        <v>924</v>
      </c>
      <c r="V1340" s="106" t="s">
        <v>7</v>
      </c>
      <c r="W1340" s="106" t="s">
        <v>76</v>
      </c>
      <c r="X1340" s="108">
        <v>1857</v>
      </c>
      <c r="Y1340" s="108">
        <v>141404.97900000002</v>
      </c>
      <c r="Z1340" s="108">
        <v>58815.942800000019</v>
      </c>
      <c r="AA1340" s="109"/>
      <c r="AB1340" s="109">
        <v>6034</v>
      </c>
      <c r="AC1340" s="109"/>
      <c r="AD1340" s="109"/>
      <c r="AE1340" s="110" t="s">
        <v>4440</v>
      </c>
      <c r="AF1340" s="109"/>
      <c r="AG1340" s="138">
        <v>38912</v>
      </c>
      <c r="AH1340" s="138">
        <v>39027</v>
      </c>
      <c r="AI1340" s="138">
        <v>39093</v>
      </c>
      <c r="AJ1340" s="109">
        <v>5509374</v>
      </c>
      <c r="AK1340" s="109"/>
      <c r="AL1340" s="109"/>
      <c r="AM1340" s="109"/>
      <c r="AN1340" s="109"/>
      <c r="AO1340" s="109"/>
      <c r="AP1340" s="109"/>
      <c r="AQ1340" s="109"/>
      <c r="AR1340" s="109"/>
      <c r="AS1340" s="109"/>
      <c r="AT1340" s="109"/>
      <c r="AU1340" s="109"/>
      <c r="AV1340" s="109"/>
      <c r="AW1340" s="109"/>
      <c r="AX1340" s="109"/>
      <c r="AY1340" s="109"/>
    </row>
    <row r="1341" spans="1:51" x14ac:dyDescent="0.25">
      <c r="A1341" s="106">
        <v>1613</v>
      </c>
      <c r="B1341" s="106" t="s">
        <v>919</v>
      </c>
      <c r="C1341" s="106" t="s">
        <v>319</v>
      </c>
      <c r="D1341" s="106"/>
      <c r="E1341" s="106" t="s">
        <v>540</v>
      </c>
      <c r="F1341" s="106"/>
      <c r="G1341" s="106"/>
      <c r="H1341" s="106" t="s">
        <v>469</v>
      </c>
      <c r="I1341" s="106"/>
      <c r="J1341" s="106"/>
      <c r="K1341" s="106"/>
      <c r="L1341" s="106"/>
      <c r="M1341" s="106">
        <v>22000</v>
      </c>
      <c r="N1341" s="106" t="s">
        <v>3920</v>
      </c>
      <c r="O1341" s="106">
        <v>12784.796</v>
      </c>
      <c r="P1341" s="107">
        <v>1084.5999999999999</v>
      </c>
      <c r="Q1341" s="107">
        <v>13866389.74</v>
      </c>
      <c r="R1341" s="106">
        <v>0</v>
      </c>
      <c r="S1341" s="107">
        <v>0</v>
      </c>
      <c r="T1341" s="107">
        <v>0</v>
      </c>
      <c r="U1341" s="106" t="s">
        <v>743</v>
      </c>
      <c r="V1341" s="106" t="s">
        <v>7</v>
      </c>
      <c r="W1341" s="106" t="s">
        <v>63</v>
      </c>
      <c r="X1341" s="108"/>
      <c r="Y1341" s="108">
        <v>0</v>
      </c>
      <c r="Z1341" s="108"/>
      <c r="AA1341" s="109" t="s">
        <v>4435</v>
      </c>
      <c r="AB1341" s="109">
        <v>6034</v>
      </c>
      <c r="AC1341" s="109"/>
      <c r="AD1341" s="109"/>
      <c r="AE1341" s="110" t="s">
        <v>4436</v>
      </c>
      <c r="AF1341" s="109"/>
      <c r="AG1341" s="138">
        <v>38912</v>
      </c>
      <c r="AH1341" s="138">
        <v>39027</v>
      </c>
      <c r="AI1341" s="138">
        <v>39093</v>
      </c>
      <c r="AJ1341" s="109">
        <v>5509374</v>
      </c>
      <c r="AK1341" s="109"/>
      <c r="AL1341" s="109"/>
      <c r="AM1341" s="109"/>
      <c r="AN1341" s="109"/>
      <c r="AO1341" s="109"/>
      <c r="AP1341" s="109"/>
      <c r="AQ1341" s="109"/>
      <c r="AR1341" s="109"/>
      <c r="AS1341" s="109"/>
      <c r="AT1341" s="109"/>
      <c r="AU1341" s="109"/>
      <c r="AV1341" s="109"/>
      <c r="AW1341" s="109"/>
      <c r="AX1341" s="109"/>
      <c r="AY1341" s="109"/>
    </row>
    <row r="1342" spans="1:51" ht="25.5" x14ac:dyDescent="0.25">
      <c r="A1342" s="106">
        <v>1615</v>
      </c>
      <c r="B1342" s="106" t="s">
        <v>2010</v>
      </c>
      <c r="C1342" s="106" t="s">
        <v>320</v>
      </c>
      <c r="D1342" s="106"/>
      <c r="E1342" s="106" t="s">
        <v>540</v>
      </c>
      <c r="F1342" s="106"/>
      <c r="G1342" s="106"/>
      <c r="H1342" s="106" t="s">
        <v>514</v>
      </c>
      <c r="I1342" s="106" t="s">
        <v>3323</v>
      </c>
      <c r="J1342" s="106" t="s">
        <v>3910</v>
      </c>
      <c r="K1342" s="106"/>
      <c r="L1342" s="106"/>
      <c r="M1342" s="106">
        <v>22000</v>
      </c>
      <c r="N1342" s="106" t="s">
        <v>3921</v>
      </c>
      <c r="O1342" s="106">
        <v>3444.0329999999999</v>
      </c>
      <c r="P1342" s="107">
        <v>1035.0999999999999</v>
      </c>
      <c r="Q1342" s="107">
        <v>3564918.56</v>
      </c>
      <c r="R1342" s="106">
        <v>0</v>
      </c>
      <c r="S1342" s="107">
        <v>0</v>
      </c>
      <c r="T1342" s="107">
        <v>0</v>
      </c>
      <c r="U1342" s="106" t="s">
        <v>739</v>
      </c>
      <c r="V1342" s="106" t="s">
        <v>7</v>
      </c>
      <c r="W1342" s="106" t="s">
        <v>61</v>
      </c>
      <c r="X1342" s="108">
        <v>1557</v>
      </c>
      <c r="Y1342" s="108">
        <v>5362359.3810000001</v>
      </c>
      <c r="Z1342" s="108">
        <v>1797440.8227000004</v>
      </c>
      <c r="AA1342" s="109"/>
      <c r="AB1342" s="109">
        <v>5219</v>
      </c>
      <c r="AC1342" s="109"/>
      <c r="AD1342" s="109"/>
      <c r="AE1342" s="110" t="s">
        <v>507</v>
      </c>
      <c r="AF1342" s="109"/>
      <c r="AG1342" s="138" t="s">
        <v>4738</v>
      </c>
      <c r="AH1342" s="138" t="s">
        <v>4739</v>
      </c>
      <c r="AI1342" s="138" t="s">
        <v>4740</v>
      </c>
      <c r="AJ1342" s="109">
        <v>5529086</v>
      </c>
      <c r="AK1342" s="109"/>
      <c r="AL1342" s="109"/>
      <c r="AM1342" s="109"/>
      <c r="AN1342" s="109"/>
      <c r="AO1342" s="109"/>
      <c r="AP1342" s="109"/>
      <c r="AQ1342" s="109"/>
      <c r="AR1342" s="109"/>
      <c r="AS1342" s="109"/>
      <c r="AT1342" s="109"/>
      <c r="AU1342" s="109"/>
      <c r="AV1342" s="109"/>
      <c r="AW1342" s="109"/>
      <c r="AX1342" s="109"/>
      <c r="AY1342" s="109"/>
    </row>
    <row r="1343" spans="1:51" ht="25.5" x14ac:dyDescent="0.25">
      <c r="A1343" s="106">
        <v>1616</v>
      </c>
      <c r="B1343" s="106" t="s">
        <v>2011</v>
      </c>
      <c r="C1343" s="106" t="s">
        <v>320</v>
      </c>
      <c r="D1343" s="106"/>
      <c r="E1343" s="106" t="s">
        <v>540</v>
      </c>
      <c r="F1343" s="106"/>
      <c r="G1343" s="106"/>
      <c r="H1343" s="106" t="s">
        <v>514</v>
      </c>
      <c r="I1343" s="106" t="s">
        <v>3323</v>
      </c>
      <c r="J1343" s="106" t="s">
        <v>3922</v>
      </c>
      <c r="K1343" s="106"/>
      <c r="L1343" s="106"/>
      <c r="M1343" s="106">
        <v>22000</v>
      </c>
      <c r="N1343" s="106" t="s">
        <v>3921</v>
      </c>
      <c r="O1343" s="106">
        <v>3155.9</v>
      </c>
      <c r="P1343" s="107">
        <v>1035.0999999999999</v>
      </c>
      <c r="Q1343" s="107">
        <v>3266672.09</v>
      </c>
      <c r="R1343" s="106">
        <v>0</v>
      </c>
      <c r="S1343" s="107">
        <v>0</v>
      </c>
      <c r="T1343" s="107">
        <v>0</v>
      </c>
      <c r="U1343" s="106" t="s">
        <v>739</v>
      </c>
      <c r="V1343" s="106" t="s">
        <v>7</v>
      </c>
      <c r="W1343" s="106" t="s">
        <v>61</v>
      </c>
      <c r="X1343" s="108">
        <v>1557</v>
      </c>
      <c r="Y1343" s="108">
        <v>4913736.3</v>
      </c>
      <c r="Z1343" s="108">
        <v>1647064.21</v>
      </c>
      <c r="AA1343" s="109"/>
      <c r="AB1343" s="109">
        <v>5219</v>
      </c>
      <c r="AC1343" s="109"/>
      <c r="AD1343" s="109"/>
      <c r="AE1343" s="110" t="s">
        <v>507</v>
      </c>
      <c r="AF1343" s="109"/>
      <c r="AG1343" s="138" t="s">
        <v>4738</v>
      </c>
      <c r="AH1343" s="138" t="s">
        <v>4739</v>
      </c>
      <c r="AI1343" s="138" t="s">
        <v>4740</v>
      </c>
      <c r="AJ1343" s="109">
        <v>5529086</v>
      </c>
      <c r="AK1343" s="109"/>
      <c r="AL1343" s="109"/>
      <c r="AM1343" s="109"/>
      <c r="AN1343" s="109"/>
      <c r="AO1343" s="109"/>
      <c r="AP1343" s="109"/>
      <c r="AQ1343" s="109"/>
      <c r="AR1343" s="109"/>
      <c r="AS1343" s="109"/>
      <c r="AT1343" s="109"/>
      <c r="AU1343" s="109"/>
      <c r="AV1343" s="109"/>
      <c r="AW1343" s="109"/>
      <c r="AX1343" s="109"/>
      <c r="AY1343" s="109"/>
    </row>
    <row r="1344" spans="1:51" ht="25.5" x14ac:dyDescent="0.25">
      <c r="A1344" s="106">
        <v>1617</v>
      </c>
      <c r="B1344" s="106" t="s">
        <v>2012</v>
      </c>
      <c r="C1344" s="106" t="s">
        <v>320</v>
      </c>
      <c r="D1344" s="106"/>
      <c r="E1344" s="106" t="s">
        <v>540</v>
      </c>
      <c r="F1344" s="106"/>
      <c r="G1344" s="106"/>
      <c r="H1344" s="106" t="s">
        <v>514</v>
      </c>
      <c r="I1344" s="106" t="s">
        <v>3332</v>
      </c>
      <c r="J1344" s="106" t="s">
        <v>3923</v>
      </c>
      <c r="K1344" s="106"/>
      <c r="L1344" s="106"/>
      <c r="M1344" s="106">
        <v>22000</v>
      </c>
      <c r="N1344" s="106" t="s">
        <v>3921</v>
      </c>
      <c r="O1344" s="106">
        <v>6578.9409999999998</v>
      </c>
      <c r="P1344" s="107">
        <v>1035.0999999999999</v>
      </c>
      <c r="Q1344" s="107">
        <v>6809861.8300000001</v>
      </c>
      <c r="R1344" s="106">
        <v>0</v>
      </c>
      <c r="S1344" s="107">
        <v>0</v>
      </c>
      <c r="T1344" s="107">
        <v>0</v>
      </c>
      <c r="U1344" s="106" t="s">
        <v>739</v>
      </c>
      <c r="V1344" s="106" t="s">
        <v>7</v>
      </c>
      <c r="W1344" s="106" t="s">
        <v>61</v>
      </c>
      <c r="X1344" s="108">
        <v>1557</v>
      </c>
      <c r="Y1344" s="108">
        <v>10243411.137</v>
      </c>
      <c r="Z1344" s="108">
        <v>3433549.3079000013</v>
      </c>
      <c r="AA1344" s="109"/>
      <c r="AB1344" s="109">
        <v>5219</v>
      </c>
      <c r="AC1344" s="109"/>
      <c r="AD1344" s="109"/>
      <c r="AE1344" s="110" t="s">
        <v>507</v>
      </c>
      <c r="AF1344" s="109"/>
      <c r="AG1344" s="138" t="s">
        <v>4738</v>
      </c>
      <c r="AH1344" s="138" t="s">
        <v>4739</v>
      </c>
      <c r="AI1344" s="138" t="s">
        <v>4740</v>
      </c>
      <c r="AJ1344" s="109">
        <v>5529086</v>
      </c>
      <c r="AK1344" s="109"/>
      <c r="AL1344" s="109"/>
      <c r="AM1344" s="109"/>
      <c r="AN1344" s="109"/>
      <c r="AO1344" s="109"/>
      <c r="AP1344" s="109"/>
      <c r="AQ1344" s="109"/>
      <c r="AR1344" s="109"/>
      <c r="AS1344" s="109"/>
      <c r="AT1344" s="109"/>
      <c r="AU1344" s="109"/>
      <c r="AV1344" s="109"/>
      <c r="AW1344" s="109"/>
      <c r="AX1344" s="109"/>
      <c r="AY1344" s="109"/>
    </row>
    <row r="1345" spans="1:51" ht="38.25" x14ac:dyDescent="0.25">
      <c r="A1345" s="106">
        <v>1618</v>
      </c>
      <c r="B1345" s="106" t="s">
        <v>2013</v>
      </c>
      <c r="C1345" s="106" t="s">
        <v>320</v>
      </c>
      <c r="D1345" s="106"/>
      <c r="E1345" s="106" t="s">
        <v>540</v>
      </c>
      <c r="F1345" s="106"/>
      <c r="G1345" s="106"/>
      <c r="H1345" s="106" t="s">
        <v>514</v>
      </c>
      <c r="I1345" s="106" t="s">
        <v>3323</v>
      </c>
      <c r="J1345" s="106" t="s">
        <v>3910</v>
      </c>
      <c r="K1345" s="106"/>
      <c r="L1345" s="106"/>
      <c r="M1345" s="106">
        <v>22000</v>
      </c>
      <c r="N1345" s="106" t="s">
        <v>3921</v>
      </c>
      <c r="O1345" s="106">
        <v>6980.6120000000001</v>
      </c>
      <c r="P1345" s="107">
        <v>1035.0999999999999</v>
      </c>
      <c r="Q1345" s="107">
        <v>7225631.4800000004</v>
      </c>
      <c r="R1345" s="106">
        <v>0</v>
      </c>
      <c r="S1345" s="107">
        <v>0</v>
      </c>
      <c r="T1345" s="107">
        <v>0</v>
      </c>
      <c r="U1345" s="106" t="s">
        <v>739</v>
      </c>
      <c r="V1345" s="106" t="s">
        <v>7</v>
      </c>
      <c r="W1345" s="106" t="s">
        <v>61</v>
      </c>
      <c r="X1345" s="108">
        <v>1557</v>
      </c>
      <c r="Y1345" s="108">
        <v>10868812.884</v>
      </c>
      <c r="Z1345" s="108">
        <v>3643181.4028000003</v>
      </c>
      <c r="AA1345" s="109"/>
      <c r="AB1345" s="109">
        <v>5219</v>
      </c>
      <c r="AC1345" s="109" t="s">
        <v>4469</v>
      </c>
      <c r="AD1345" s="109" t="s">
        <v>4741</v>
      </c>
      <c r="AE1345" s="110" t="s">
        <v>507</v>
      </c>
      <c r="AF1345" s="109"/>
      <c r="AG1345" s="138" t="s">
        <v>4738</v>
      </c>
      <c r="AH1345" s="138" t="s">
        <v>4739</v>
      </c>
      <c r="AI1345" s="138" t="s">
        <v>4740</v>
      </c>
      <c r="AJ1345" s="109">
        <v>5529086</v>
      </c>
      <c r="AK1345" s="109"/>
      <c r="AL1345" s="109"/>
      <c r="AM1345" s="109"/>
      <c r="AN1345" s="109"/>
      <c r="AO1345" s="109"/>
      <c r="AP1345" s="109"/>
      <c r="AQ1345" s="109"/>
      <c r="AR1345" s="109"/>
      <c r="AS1345" s="109"/>
      <c r="AT1345" s="109"/>
      <c r="AU1345" s="109"/>
      <c r="AV1345" s="109"/>
      <c r="AW1345" s="109"/>
      <c r="AX1345" s="109"/>
      <c r="AY1345" s="109"/>
    </row>
    <row r="1346" spans="1:51" ht="25.5" x14ac:dyDescent="0.25">
      <c r="A1346" s="106">
        <v>1619</v>
      </c>
      <c r="B1346" s="106" t="s">
        <v>2014</v>
      </c>
      <c r="C1346" s="106" t="s">
        <v>320</v>
      </c>
      <c r="D1346" s="106"/>
      <c r="E1346" s="106" t="s">
        <v>540</v>
      </c>
      <c r="F1346" s="106"/>
      <c r="G1346" s="106"/>
      <c r="H1346" s="106" t="s">
        <v>514</v>
      </c>
      <c r="I1346" s="106" t="s">
        <v>3332</v>
      </c>
      <c r="J1346" s="106" t="s">
        <v>3924</v>
      </c>
      <c r="K1346" s="106"/>
      <c r="L1346" s="106"/>
      <c r="M1346" s="106">
        <v>22000</v>
      </c>
      <c r="N1346" s="106" t="s">
        <v>3921</v>
      </c>
      <c r="O1346" s="106">
        <v>5698.5110000000004</v>
      </c>
      <c r="P1346" s="107">
        <v>1035.0999999999999</v>
      </c>
      <c r="Q1346" s="107">
        <v>5898528.7400000002</v>
      </c>
      <c r="R1346" s="106">
        <v>0</v>
      </c>
      <c r="S1346" s="107">
        <v>0</v>
      </c>
      <c r="T1346" s="107">
        <v>0</v>
      </c>
      <c r="U1346" s="106" t="s">
        <v>749</v>
      </c>
      <c r="V1346" s="106" t="s">
        <v>7</v>
      </c>
      <c r="W1346" s="106" t="s">
        <v>64</v>
      </c>
      <c r="X1346" s="108">
        <v>1557</v>
      </c>
      <c r="Y1346" s="108">
        <v>8872581.6270000003</v>
      </c>
      <c r="Z1346" s="108">
        <v>2974052.8909</v>
      </c>
      <c r="AA1346" s="109"/>
      <c r="AB1346" s="109">
        <v>5219</v>
      </c>
      <c r="AC1346" s="109"/>
      <c r="AD1346" s="109"/>
      <c r="AE1346" s="110" t="s">
        <v>510</v>
      </c>
      <c r="AF1346" s="109"/>
      <c r="AG1346" s="138" t="s">
        <v>4738</v>
      </c>
      <c r="AH1346" s="138" t="s">
        <v>4739</v>
      </c>
      <c r="AI1346" s="138" t="s">
        <v>4740</v>
      </c>
      <c r="AJ1346" s="109">
        <v>5529086</v>
      </c>
      <c r="AK1346" s="109"/>
      <c r="AL1346" s="109"/>
      <c r="AM1346" s="109"/>
      <c r="AN1346" s="109"/>
      <c r="AO1346" s="109"/>
      <c r="AP1346" s="109"/>
      <c r="AQ1346" s="109"/>
      <c r="AR1346" s="109"/>
      <c r="AS1346" s="109"/>
      <c r="AT1346" s="109"/>
      <c r="AU1346" s="109"/>
      <c r="AV1346" s="109"/>
      <c r="AW1346" s="109"/>
      <c r="AX1346" s="109"/>
      <c r="AY1346" s="109"/>
    </row>
    <row r="1347" spans="1:51" ht="25.5" x14ac:dyDescent="0.25">
      <c r="A1347" s="106">
        <v>1620</v>
      </c>
      <c r="B1347" s="106" t="s">
        <v>2015</v>
      </c>
      <c r="C1347" s="106" t="s">
        <v>320</v>
      </c>
      <c r="D1347" s="106"/>
      <c r="E1347" s="106" t="s">
        <v>540</v>
      </c>
      <c r="F1347" s="106"/>
      <c r="G1347" s="106"/>
      <c r="H1347" s="106" t="s">
        <v>514</v>
      </c>
      <c r="I1347" s="106" t="s">
        <v>3332</v>
      </c>
      <c r="J1347" s="106" t="s">
        <v>3925</v>
      </c>
      <c r="K1347" s="106"/>
      <c r="L1347" s="106"/>
      <c r="M1347" s="106">
        <v>22000</v>
      </c>
      <c r="N1347" s="106" t="s">
        <v>3921</v>
      </c>
      <c r="O1347" s="106">
        <v>783.83600000000001</v>
      </c>
      <c r="P1347" s="107">
        <v>1035.0999999999999</v>
      </c>
      <c r="Q1347" s="107">
        <v>811348.64</v>
      </c>
      <c r="R1347" s="106">
        <v>0</v>
      </c>
      <c r="S1347" s="107">
        <v>0</v>
      </c>
      <c r="T1347" s="107">
        <v>0</v>
      </c>
      <c r="U1347" s="106" t="s">
        <v>749</v>
      </c>
      <c r="V1347" s="106" t="s">
        <v>7</v>
      </c>
      <c r="W1347" s="106" t="s">
        <v>64</v>
      </c>
      <c r="X1347" s="108"/>
      <c r="Y1347" s="108">
        <v>0</v>
      </c>
      <c r="Z1347" s="108">
        <v>-811348.64359999995</v>
      </c>
      <c r="AA1347" s="109" t="s">
        <v>4503</v>
      </c>
      <c r="AB1347" s="109">
        <v>5219</v>
      </c>
      <c r="AC1347" s="109"/>
      <c r="AD1347" s="109"/>
      <c r="AE1347" s="110" t="s">
        <v>510</v>
      </c>
      <c r="AF1347" s="109"/>
      <c r="AG1347" s="138" t="s">
        <v>4738</v>
      </c>
      <c r="AH1347" s="138" t="s">
        <v>4739</v>
      </c>
      <c r="AI1347" s="138" t="s">
        <v>4740</v>
      </c>
      <c r="AJ1347" s="109">
        <v>5529086</v>
      </c>
      <c r="AK1347" s="109"/>
      <c r="AL1347" s="109"/>
      <c r="AM1347" s="109"/>
      <c r="AN1347" s="109"/>
      <c r="AO1347" s="109"/>
      <c r="AP1347" s="109"/>
      <c r="AQ1347" s="109"/>
      <c r="AR1347" s="109"/>
      <c r="AS1347" s="109"/>
      <c r="AT1347" s="109"/>
      <c r="AU1347" s="109"/>
      <c r="AV1347" s="109"/>
      <c r="AW1347" s="109"/>
      <c r="AX1347" s="109"/>
      <c r="AY1347" s="109"/>
    </row>
    <row r="1348" spans="1:51" ht="25.5" x14ac:dyDescent="0.25">
      <c r="A1348" s="106">
        <v>1621</v>
      </c>
      <c r="B1348" s="106" t="s">
        <v>2016</v>
      </c>
      <c r="C1348" s="106" t="s">
        <v>320</v>
      </c>
      <c r="D1348" s="106"/>
      <c r="E1348" s="106" t="s">
        <v>540</v>
      </c>
      <c r="F1348" s="106"/>
      <c r="G1348" s="106"/>
      <c r="H1348" s="106" t="s">
        <v>514</v>
      </c>
      <c r="I1348" s="106" t="s">
        <v>3323</v>
      </c>
      <c r="J1348" s="106" t="s">
        <v>3926</v>
      </c>
      <c r="K1348" s="106"/>
      <c r="L1348" s="106"/>
      <c r="M1348" s="106">
        <v>22000</v>
      </c>
      <c r="N1348" s="106" t="s">
        <v>3921</v>
      </c>
      <c r="O1348" s="106">
        <v>3516.7919999999999</v>
      </c>
      <c r="P1348" s="107">
        <v>1035.0999999999999</v>
      </c>
      <c r="Q1348" s="107">
        <v>3640231.4</v>
      </c>
      <c r="R1348" s="106">
        <v>0</v>
      </c>
      <c r="S1348" s="107">
        <v>0</v>
      </c>
      <c r="T1348" s="107">
        <v>0</v>
      </c>
      <c r="U1348" s="106" t="s">
        <v>749</v>
      </c>
      <c r="V1348" s="106" t="s">
        <v>7</v>
      </c>
      <c r="W1348" s="106" t="s">
        <v>64</v>
      </c>
      <c r="X1348" s="108"/>
      <c r="Y1348" s="108">
        <v>0</v>
      </c>
      <c r="Z1348" s="108">
        <v>-3640231.3991999994</v>
      </c>
      <c r="AA1348" s="109" t="s">
        <v>4503</v>
      </c>
      <c r="AB1348" s="109">
        <v>5219</v>
      </c>
      <c r="AC1348" s="109"/>
      <c r="AD1348" s="109"/>
      <c r="AE1348" s="110" t="s">
        <v>510</v>
      </c>
      <c r="AF1348" s="109"/>
      <c r="AG1348" s="138" t="s">
        <v>4738</v>
      </c>
      <c r="AH1348" s="138" t="s">
        <v>4739</v>
      </c>
      <c r="AI1348" s="138" t="s">
        <v>4740</v>
      </c>
      <c r="AJ1348" s="109">
        <v>5529086</v>
      </c>
      <c r="AK1348" s="109"/>
      <c r="AL1348" s="109"/>
      <c r="AM1348" s="109"/>
      <c r="AN1348" s="109"/>
      <c r="AO1348" s="109"/>
      <c r="AP1348" s="109"/>
      <c r="AQ1348" s="109"/>
      <c r="AR1348" s="109"/>
      <c r="AS1348" s="109"/>
      <c r="AT1348" s="109"/>
      <c r="AU1348" s="109"/>
      <c r="AV1348" s="109"/>
      <c r="AW1348" s="109"/>
      <c r="AX1348" s="109"/>
      <c r="AY1348" s="109"/>
    </row>
    <row r="1349" spans="1:51" ht="25.5" x14ac:dyDescent="0.25">
      <c r="A1349" s="106">
        <v>1622</v>
      </c>
      <c r="B1349" s="106" t="s">
        <v>2017</v>
      </c>
      <c r="C1349" s="106" t="s">
        <v>320</v>
      </c>
      <c r="D1349" s="106"/>
      <c r="E1349" s="106" t="s">
        <v>540</v>
      </c>
      <c r="F1349" s="106"/>
      <c r="G1349" s="106"/>
      <c r="H1349" s="106" t="s">
        <v>514</v>
      </c>
      <c r="I1349" s="106" t="s">
        <v>3332</v>
      </c>
      <c r="J1349" s="106" t="s">
        <v>3926</v>
      </c>
      <c r="K1349" s="106"/>
      <c r="L1349" s="106"/>
      <c r="M1349" s="106">
        <v>22000</v>
      </c>
      <c r="N1349" s="106" t="s">
        <v>3921</v>
      </c>
      <c r="O1349" s="106">
        <v>2393.7570000000001</v>
      </c>
      <c r="P1349" s="107">
        <v>1035.0999999999999</v>
      </c>
      <c r="Q1349" s="107">
        <v>2477777.87</v>
      </c>
      <c r="R1349" s="106">
        <v>0</v>
      </c>
      <c r="S1349" s="107">
        <v>0</v>
      </c>
      <c r="T1349" s="107">
        <v>0</v>
      </c>
      <c r="U1349" s="106" t="s">
        <v>749</v>
      </c>
      <c r="V1349" s="106" t="s">
        <v>7</v>
      </c>
      <c r="W1349" s="106" t="s">
        <v>64</v>
      </c>
      <c r="X1349" s="108"/>
      <c r="Y1349" s="108">
        <v>0</v>
      </c>
      <c r="Z1349" s="108">
        <v>-2477777.8706999999</v>
      </c>
      <c r="AA1349" s="109" t="s">
        <v>4503</v>
      </c>
      <c r="AB1349" s="109">
        <v>5219</v>
      </c>
      <c r="AC1349" s="109"/>
      <c r="AD1349" s="109"/>
      <c r="AE1349" s="110" t="s">
        <v>510</v>
      </c>
      <c r="AF1349" s="109"/>
      <c r="AG1349" s="138" t="s">
        <v>4738</v>
      </c>
      <c r="AH1349" s="138" t="s">
        <v>4739</v>
      </c>
      <c r="AI1349" s="138" t="s">
        <v>4740</v>
      </c>
      <c r="AJ1349" s="109">
        <v>5529086</v>
      </c>
      <c r="AK1349" s="109"/>
      <c r="AL1349" s="109"/>
      <c r="AM1349" s="109"/>
      <c r="AN1349" s="109"/>
      <c r="AO1349" s="109"/>
      <c r="AP1349" s="109"/>
      <c r="AQ1349" s="109"/>
      <c r="AR1349" s="109"/>
      <c r="AS1349" s="109"/>
      <c r="AT1349" s="109"/>
      <c r="AU1349" s="109"/>
      <c r="AV1349" s="109"/>
      <c r="AW1349" s="109"/>
      <c r="AX1349" s="109"/>
      <c r="AY1349" s="109"/>
    </row>
    <row r="1350" spans="1:51" ht="25.5" x14ac:dyDescent="0.25">
      <c r="A1350" s="106">
        <v>1623</v>
      </c>
      <c r="B1350" s="106" t="s">
        <v>2018</v>
      </c>
      <c r="C1350" s="106" t="s">
        <v>320</v>
      </c>
      <c r="D1350" s="106"/>
      <c r="E1350" s="106" t="s">
        <v>540</v>
      </c>
      <c r="F1350" s="106"/>
      <c r="G1350" s="106"/>
      <c r="H1350" s="106" t="s">
        <v>514</v>
      </c>
      <c r="I1350" s="106" t="s">
        <v>3332</v>
      </c>
      <c r="J1350" s="106" t="s">
        <v>3927</v>
      </c>
      <c r="K1350" s="106"/>
      <c r="L1350" s="106"/>
      <c r="M1350" s="106">
        <v>22000</v>
      </c>
      <c r="N1350" s="106" t="s">
        <v>3921</v>
      </c>
      <c r="O1350" s="106">
        <v>11238.531999999999</v>
      </c>
      <c r="P1350" s="107">
        <v>1035.0999999999999</v>
      </c>
      <c r="Q1350" s="107">
        <v>11633004.470000001</v>
      </c>
      <c r="R1350" s="106">
        <v>0</v>
      </c>
      <c r="S1350" s="107">
        <v>0</v>
      </c>
      <c r="T1350" s="107">
        <v>0</v>
      </c>
      <c r="U1350" s="106" t="s">
        <v>749</v>
      </c>
      <c r="V1350" s="106" t="s">
        <v>7</v>
      </c>
      <c r="W1350" s="106" t="s">
        <v>64</v>
      </c>
      <c r="X1350" s="108"/>
      <c r="Y1350" s="108">
        <v>0</v>
      </c>
      <c r="Z1350" s="108">
        <v>-11633004.473199999</v>
      </c>
      <c r="AA1350" s="109" t="s">
        <v>4503</v>
      </c>
      <c r="AB1350" s="109">
        <v>5219</v>
      </c>
      <c r="AC1350" s="109"/>
      <c r="AD1350" s="109"/>
      <c r="AE1350" s="110" t="s">
        <v>510</v>
      </c>
      <c r="AF1350" s="109"/>
      <c r="AG1350" s="138" t="s">
        <v>4738</v>
      </c>
      <c r="AH1350" s="138" t="s">
        <v>4739</v>
      </c>
      <c r="AI1350" s="138" t="s">
        <v>4740</v>
      </c>
      <c r="AJ1350" s="109">
        <v>5529086</v>
      </c>
      <c r="AK1350" s="109"/>
      <c r="AL1350" s="109"/>
      <c r="AM1350" s="109"/>
      <c r="AN1350" s="109"/>
      <c r="AO1350" s="109"/>
      <c r="AP1350" s="109"/>
      <c r="AQ1350" s="109"/>
      <c r="AR1350" s="109"/>
      <c r="AS1350" s="109"/>
      <c r="AT1350" s="109"/>
      <c r="AU1350" s="109"/>
      <c r="AV1350" s="109"/>
      <c r="AW1350" s="109"/>
      <c r="AX1350" s="109"/>
      <c r="AY1350" s="109"/>
    </row>
    <row r="1351" spans="1:51" ht="25.5" x14ac:dyDescent="0.25">
      <c r="A1351" s="106">
        <v>1624</v>
      </c>
      <c r="B1351" s="106" t="s">
        <v>2019</v>
      </c>
      <c r="C1351" s="106" t="s">
        <v>320</v>
      </c>
      <c r="D1351" s="106"/>
      <c r="E1351" s="106" t="s">
        <v>540</v>
      </c>
      <c r="F1351" s="106"/>
      <c r="G1351" s="106"/>
      <c r="H1351" s="106" t="s">
        <v>514</v>
      </c>
      <c r="I1351" s="106" t="s">
        <v>3332</v>
      </c>
      <c r="J1351" s="106" t="s">
        <v>3928</v>
      </c>
      <c r="K1351" s="106"/>
      <c r="L1351" s="106"/>
      <c r="M1351" s="106">
        <v>22000</v>
      </c>
      <c r="N1351" s="106" t="s">
        <v>3921</v>
      </c>
      <c r="O1351" s="106">
        <v>523.24199999999996</v>
      </c>
      <c r="P1351" s="107">
        <v>1035.0999999999999</v>
      </c>
      <c r="Q1351" s="107">
        <v>541607.79</v>
      </c>
      <c r="R1351" s="106">
        <v>0</v>
      </c>
      <c r="S1351" s="107">
        <v>0</v>
      </c>
      <c r="T1351" s="107">
        <v>0</v>
      </c>
      <c r="U1351" s="106" t="s">
        <v>749</v>
      </c>
      <c r="V1351" s="106" t="s">
        <v>7</v>
      </c>
      <c r="W1351" s="106" t="s">
        <v>64</v>
      </c>
      <c r="X1351" s="108"/>
      <c r="Y1351" s="108">
        <v>0</v>
      </c>
      <c r="Z1351" s="108">
        <v>-541607.79419999989</v>
      </c>
      <c r="AA1351" s="109" t="s">
        <v>4503</v>
      </c>
      <c r="AB1351" s="109">
        <v>5219</v>
      </c>
      <c r="AC1351" s="109"/>
      <c r="AD1351" s="109"/>
      <c r="AE1351" s="110" t="s">
        <v>510</v>
      </c>
      <c r="AF1351" s="109"/>
      <c r="AG1351" s="138" t="s">
        <v>4738</v>
      </c>
      <c r="AH1351" s="138" t="s">
        <v>4739</v>
      </c>
      <c r="AI1351" s="138" t="s">
        <v>4740</v>
      </c>
      <c r="AJ1351" s="109">
        <v>5529086</v>
      </c>
      <c r="AK1351" s="109"/>
      <c r="AL1351" s="109"/>
      <c r="AM1351" s="109"/>
      <c r="AN1351" s="109"/>
      <c r="AO1351" s="109"/>
      <c r="AP1351" s="109"/>
      <c r="AQ1351" s="109"/>
      <c r="AR1351" s="109"/>
      <c r="AS1351" s="109"/>
      <c r="AT1351" s="109"/>
      <c r="AU1351" s="109"/>
      <c r="AV1351" s="109"/>
      <c r="AW1351" s="109"/>
      <c r="AX1351" s="109"/>
      <c r="AY1351" s="109"/>
    </row>
    <row r="1352" spans="1:51" ht="25.5" x14ac:dyDescent="0.25">
      <c r="A1352" s="106">
        <v>1625</v>
      </c>
      <c r="B1352" s="106" t="s">
        <v>2020</v>
      </c>
      <c r="C1352" s="106" t="s">
        <v>320</v>
      </c>
      <c r="D1352" s="106"/>
      <c r="E1352" s="106" t="s">
        <v>540</v>
      </c>
      <c r="F1352" s="106"/>
      <c r="G1352" s="106"/>
      <c r="H1352" s="106" t="s">
        <v>514</v>
      </c>
      <c r="I1352" s="106" t="s">
        <v>3332</v>
      </c>
      <c r="J1352" s="106" t="s">
        <v>3910</v>
      </c>
      <c r="K1352" s="106"/>
      <c r="L1352" s="106"/>
      <c r="M1352" s="106">
        <v>22000</v>
      </c>
      <c r="N1352" s="106" t="s">
        <v>3921</v>
      </c>
      <c r="O1352" s="106">
        <v>3064.8939999999998</v>
      </c>
      <c r="P1352" s="107">
        <v>1035.0999999999999</v>
      </c>
      <c r="Q1352" s="107">
        <v>3172471.78</v>
      </c>
      <c r="R1352" s="106">
        <v>0</v>
      </c>
      <c r="S1352" s="107">
        <v>0</v>
      </c>
      <c r="T1352" s="107">
        <v>0</v>
      </c>
      <c r="U1352" s="106" t="s">
        <v>749</v>
      </c>
      <c r="V1352" s="106" t="s">
        <v>7</v>
      </c>
      <c r="W1352" s="106" t="s">
        <v>64</v>
      </c>
      <c r="X1352" s="108"/>
      <c r="Y1352" s="108">
        <v>0</v>
      </c>
      <c r="Z1352" s="108">
        <v>-3172471.7793999994</v>
      </c>
      <c r="AA1352" s="109" t="s">
        <v>4503</v>
      </c>
      <c r="AB1352" s="109">
        <v>5219</v>
      </c>
      <c r="AC1352" s="109"/>
      <c r="AD1352" s="109"/>
      <c r="AE1352" s="110" t="s">
        <v>510</v>
      </c>
      <c r="AF1352" s="109"/>
      <c r="AG1352" s="138" t="s">
        <v>4738</v>
      </c>
      <c r="AH1352" s="138" t="s">
        <v>4739</v>
      </c>
      <c r="AI1352" s="138" t="s">
        <v>4740</v>
      </c>
      <c r="AJ1352" s="109">
        <v>5529086</v>
      </c>
      <c r="AK1352" s="109"/>
      <c r="AL1352" s="109"/>
      <c r="AM1352" s="109"/>
      <c r="AN1352" s="109"/>
      <c r="AO1352" s="109"/>
      <c r="AP1352" s="109"/>
      <c r="AQ1352" s="109"/>
      <c r="AR1352" s="109"/>
      <c r="AS1352" s="109"/>
      <c r="AT1352" s="109"/>
      <c r="AU1352" s="109"/>
      <c r="AV1352" s="109"/>
      <c r="AW1352" s="109"/>
      <c r="AX1352" s="109"/>
      <c r="AY1352" s="109"/>
    </row>
    <row r="1353" spans="1:51" ht="25.5" x14ac:dyDescent="0.25">
      <c r="A1353" s="106">
        <v>1626</v>
      </c>
      <c r="B1353" s="106" t="s">
        <v>2021</v>
      </c>
      <c r="C1353" s="106" t="s">
        <v>320</v>
      </c>
      <c r="D1353" s="106"/>
      <c r="E1353" s="106" t="s">
        <v>540</v>
      </c>
      <c r="F1353" s="106"/>
      <c r="G1353" s="106"/>
      <c r="H1353" s="106" t="s">
        <v>514</v>
      </c>
      <c r="I1353" s="106" t="s">
        <v>3332</v>
      </c>
      <c r="J1353" s="106" t="s">
        <v>3929</v>
      </c>
      <c r="K1353" s="106"/>
      <c r="L1353" s="106"/>
      <c r="M1353" s="106">
        <v>22000</v>
      </c>
      <c r="N1353" s="106" t="s">
        <v>3921</v>
      </c>
      <c r="O1353" s="106">
        <v>2695.252</v>
      </c>
      <c r="P1353" s="107">
        <v>1035.0999999999999</v>
      </c>
      <c r="Q1353" s="107">
        <v>2789855.35</v>
      </c>
      <c r="R1353" s="106">
        <v>0</v>
      </c>
      <c r="S1353" s="107">
        <v>0</v>
      </c>
      <c r="T1353" s="107">
        <v>0</v>
      </c>
      <c r="U1353" s="106" t="s">
        <v>749</v>
      </c>
      <c r="V1353" s="106" t="s">
        <v>7</v>
      </c>
      <c r="W1353" s="106" t="s">
        <v>64</v>
      </c>
      <c r="X1353" s="108"/>
      <c r="Y1353" s="108">
        <v>0</v>
      </c>
      <c r="Z1353" s="108">
        <v>-2789855.3451999999</v>
      </c>
      <c r="AA1353" s="109" t="s">
        <v>4503</v>
      </c>
      <c r="AB1353" s="109">
        <v>5219</v>
      </c>
      <c r="AC1353" s="109"/>
      <c r="AD1353" s="109"/>
      <c r="AE1353" s="110" t="s">
        <v>510</v>
      </c>
      <c r="AF1353" s="109"/>
      <c r="AG1353" s="138" t="s">
        <v>4738</v>
      </c>
      <c r="AH1353" s="138" t="s">
        <v>4739</v>
      </c>
      <c r="AI1353" s="138" t="s">
        <v>4740</v>
      </c>
      <c r="AJ1353" s="109">
        <v>5529086</v>
      </c>
      <c r="AK1353" s="109"/>
      <c r="AL1353" s="109"/>
      <c r="AM1353" s="109"/>
      <c r="AN1353" s="109"/>
      <c r="AO1353" s="109"/>
      <c r="AP1353" s="109"/>
      <c r="AQ1353" s="109"/>
      <c r="AR1353" s="109"/>
      <c r="AS1353" s="109"/>
      <c r="AT1353" s="109"/>
      <c r="AU1353" s="109"/>
      <c r="AV1353" s="109"/>
      <c r="AW1353" s="109"/>
      <c r="AX1353" s="109"/>
      <c r="AY1353" s="109"/>
    </row>
    <row r="1354" spans="1:51" ht="25.5" x14ac:dyDescent="0.25">
      <c r="A1354" s="106">
        <v>1627</v>
      </c>
      <c r="B1354" s="106" t="s">
        <v>2022</v>
      </c>
      <c r="C1354" s="106" t="s">
        <v>320</v>
      </c>
      <c r="D1354" s="106"/>
      <c r="E1354" s="106" t="s">
        <v>540</v>
      </c>
      <c r="F1354" s="106"/>
      <c r="G1354" s="106"/>
      <c r="H1354" s="106" t="s">
        <v>514</v>
      </c>
      <c r="I1354" s="106" t="s">
        <v>3332</v>
      </c>
      <c r="J1354" s="106" t="s">
        <v>3929</v>
      </c>
      <c r="K1354" s="106"/>
      <c r="L1354" s="106"/>
      <c r="M1354" s="106">
        <v>22000</v>
      </c>
      <c r="N1354" s="106" t="s">
        <v>3921</v>
      </c>
      <c r="O1354" s="106">
        <v>882.31899999999996</v>
      </c>
      <c r="P1354" s="107">
        <v>1035.0999999999999</v>
      </c>
      <c r="Q1354" s="107">
        <v>913288.4</v>
      </c>
      <c r="R1354" s="106">
        <v>0</v>
      </c>
      <c r="S1354" s="107">
        <v>0</v>
      </c>
      <c r="T1354" s="107">
        <v>0</v>
      </c>
      <c r="U1354" s="106" t="s">
        <v>749</v>
      </c>
      <c r="V1354" s="106" t="s">
        <v>7</v>
      </c>
      <c r="W1354" s="106" t="s">
        <v>64</v>
      </c>
      <c r="X1354" s="108"/>
      <c r="Y1354" s="108">
        <v>0</v>
      </c>
      <c r="Z1354" s="108">
        <v>-913288.39689999993</v>
      </c>
      <c r="AA1354" s="109" t="s">
        <v>4503</v>
      </c>
      <c r="AB1354" s="109">
        <v>5219</v>
      </c>
      <c r="AC1354" s="109"/>
      <c r="AD1354" s="109"/>
      <c r="AE1354" s="110" t="s">
        <v>510</v>
      </c>
      <c r="AF1354" s="109"/>
      <c r="AG1354" s="138" t="s">
        <v>4738</v>
      </c>
      <c r="AH1354" s="138" t="s">
        <v>4739</v>
      </c>
      <c r="AI1354" s="138" t="s">
        <v>4740</v>
      </c>
      <c r="AJ1354" s="109">
        <v>5529086</v>
      </c>
      <c r="AK1354" s="109"/>
      <c r="AL1354" s="109"/>
      <c r="AM1354" s="109"/>
      <c r="AN1354" s="109"/>
      <c r="AO1354" s="109"/>
      <c r="AP1354" s="109"/>
      <c r="AQ1354" s="109"/>
      <c r="AR1354" s="109"/>
      <c r="AS1354" s="109"/>
      <c r="AT1354" s="109"/>
      <c r="AU1354" s="109"/>
      <c r="AV1354" s="109"/>
      <c r="AW1354" s="109"/>
      <c r="AX1354" s="109"/>
      <c r="AY1354" s="109"/>
    </row>
    <row r="1355" spans="1:51" ht="25.5" x14ac:dyDescent="0.25">
      <c r="A1355" s="106">
        <v>1628</v>
      </c>
      <c r="B1355" s="106" t="s">
        <v>2023</v>
      </c>
      <c r="C1355" s="106" t="s">
        <v>320</v>
      </c>
      <c r="D1355" s="106"/>
      <c r="E1355" s="106" t="s">
        <v>540</v>
      </c>
      <c r="F1355" s="106"/>
      <c r="G1355" s="106"/>
      <c r="H1355" s="106" t="s">
        <v>514</v>
      </c>
      <c r="I1355" s="106" t="s">
        <v>3332</v>
      </c>
      <c r="J1355" s="106" t="s">
        <v>3910</v>
      </c>
      <c r="K1355" s="106"/>
      <c r="L1355" s="106"/>
      <c r="M1355" s="106">
        <v>22000</v>
      </c>
      <c r="N1355" s="106" t="s">
        <v>3921</v>
      </c>
      <c r="O1355" s="106">
        <v>1401.7329999999999</v>
      </c>
      <c r="P1355" s="107">
        <v>1035.0999999999999</v>
      </c>
      <c r="Q1355" s="107">
        <v>1450933.83</v>
      </c>
      <c r="R1355" s="106">
        <v>0</v>
      </c>
      <c r="S1355" s="107">
        <v>0</v>
      </c>
      <c r="T1355" s="107">
        <v>0</v>
      </c>
      <c r="U1355" s="106" t="s">
        <v>749</v>
      </c>
      <c r="V1355" s="106" t="s">
        <v>7</v>
      </c>
      <c r="W1355" s="106" t="s">
        <v>64</v>
      </c>
      <c r="X1355" s="108"/>
      <c r="Y1355" s="108">
        <v>0</v>
      </c>
      <c r="Z1355" s="108">
        <v>-1450933.8282999997</v>
      </c>
      <c r="AA1355" s="109" t="s">
        <v>4503</v>
      </c>
      <c r="AB1355" s="109">
        <v>5219</v>
      </c>
      <c r="AC1355" s="109"/>
      <c r="AD1355" s="109"/>
      <c r="AE1355" s="110" t="s">
        <v>510</v>
      </c>
      <c r="AF1355" s="109"/>
      <c r="AG1355" s="138" t="s">
        <v>4738</v>
      </c>
      <c r="AH1355" s="138" t="s">
        <v>4739</v>
      </c>
      <c r="AI1355" s="138" t="s">
        <v>4740</v>
      </c>
      <c r="AJ1355" s="109">
        <v>5529086</v>
      </c>
      <c r="AK1355" s="109"/>
      <c r="AL1355" s="109"/>
      <c r="AM1355" s="109"/>
      <c r="AN1355" s="109"/>
      <c r="AO1355" s="109"/>
      <c r="AP1355" s="109"/>
      <c r="AQ1355" s="109"/>
      <c r="AR1355" s="109"/>
      <c r="AS1355" s="109"/>
      <c r="AT1355" s="109"/>
      <c r="AU1355" s="109"/>
      <c r="AV1355" s="109"/>
      <c r="AW1355" s="109"/>
      <c r="AX1355" s="109"/>
      <c r="AY1355" s="109"/>
    </row>
    <row r="1356" spans="1:51" ht="25.5" x14ac:dyDescent="0.25">
      <c r="A1356" s="106">
        <v>1629</v>
      </c>
      <c r="B1356" s="106" t="s">
        <v>2024</v>
      </c>
      <c r="C1356" s="106" t="s">
        <v>320</v>
      </c>
      <c r="D1356" s="106"/>
      <c r="E1356" s="106" t="s">
        <v>540</v>
      </c>
      <c r="F1356" s="106"/>
      <c r="G1356" s="106"/>
      <c r="H1356" s="106" t="s">
        <v>514</v>
      </c>
      <c r="I1356" s="106" t="s">
        <v>3332</v>
      </c>
      <c r="J1356" s="106" t="s">
        <v>3910</v>
      </c>
      <c r="K1356" s="106"/>
      <c r="L1356" s="106"/>
      <c r="M1356" s="106">
        <v>22000</v>
      </c>
      <c r="N1356" s="106" t="s">
        <v>3921</v>
      </c>
      <c r="O1356" s="106">
        <v>3698.6010000000001</v>
      </c>
      <c r="P1356" s="107">
        <v>1035.0999999999999</v>
      </c>
      <c r="Q1356" s="107">
        <v>3828421.9</v>
      </c>
      <c r="R1356" s="106">
        <v>0</v>
      </c>
      <c r="S1356" s="107">
        <v>0</v>
      </c>
      <c r="T1356" s="107">
        <v>0</v>
      </c>
      <c r="U1356" s="106" t="s">
        <v>749</v>
      </c>
      <c r="V1356" s="106" t="s">
        <v>7</v>
      </c>
      <c r="W1356" s="106" t="s">
        <v>64</v>
      </c>
      <c r="X1356" s="108"/>
      <c r="Y1356" s="108">
        <v>0</v>
      </c>
      <c r="Z1356" s="108">
        <v>-3828421.8950999998</v>
      </c>
      <c r="AA1356" s="109" t="s">
        <v>4503</v>
      </c>
      <c r="AB1356" s="109">
        <v>5219</v>
      </c>
      <c r="AC1356" s="109"/>
      <c r="AD1356" s="109"/>
      <c r="AE1356" s="110" t="s">
        <v>510</v>
      </c>
      <c r="AF1356" s="109"/>
      <c r="AG1356" s="138" t="s">
        <v>4738</v>
      </c>
      <c r="AH1356" s="138" t="s">
        <v>4739</v>
      </c>
      <c r="AI1356" s="138" t="s">
        <v>4740</v>
      </c>
      <c r="AJ1356" s="109">
        <v>5529086</v>
      </c>
      <c r="AK1356" s="109"/>
      <c r="AL1356" s="109"/>
      <c r="AM1356" s="109"/>
      <c r="AN1356" s="109"/>
      <c r="AO1356" s="109"/>
      <c r="AP1356" s="109"/>
      <c r="AQ1356" s="109"/>
      <c r="AR1356" s="109"/>
      <c r="AS1356" s="109"/>
      <c r="AT1356" s="109"/>
      <c r="AU1356" s="109"/>
      <c r="AV1356" s="109"/>
      <c r="AW1356" s="109"/>
      <c r="AX1356" s="109"/>
      <c r="AY1356" s="109"/>
    </row>
    <row r="1357" spans="1:51" ht="25.5" x14ac:dyDescent="0.25">
      <c r="A1357" s="106">
        <v>1630</v>
      </c>
      <c r="B1357" s="106" t="s">
        <v>2025</v>
      </c>
      <c r="C1357" s="106" t="s">
        <v>320</v>
      </c>
      <c r="D1357" s="106"/>
      <c r="E1357" s="106" t="s">
        <v>540</v>
      </c>
      <c r="F1357" s="106"/>
      <c r="G1357" s="106"/>
      <c r="H1357" s="106" t="s">
        <v>514</v>
      </c>
      <c r="I1357" s="106" t="s">
        <v>3332</v>
      </c>
      <c r="J1357" s="106" t="s">
        <v>3930</v>
      </c>
      <c r="K1357" s="106"/>
      <c r="L1357" s="106"/>
      <c r="M1357" s="106">
        <v>22000</v>
      </c>
      <c r="N1357" s="106" t="s">
        <v>3921</v>
      </c>
      <c r="O1357" s="106">
        <v>2275.9119999999998</v>
      </c>
      <c r="P1357" s="107">
        <v>1035.0999999999999</v>
      </c>
      <c r="Q1357" s="107">
        <v>2355796.5099999998</v>
      </c>
      <c r="R1357" s="106">
        <v>0</v>
      </c>
      <c r="S1357" s="107">
        <v>0</v>
      </c>
      <c r="T1357" s="107">
        <v>0</v>
      </c>
      <c r="U1357" s="106" t="s">
        <v>749</v>
      </c>
      <c r="V1357" s="106" t="s">
        <v>7</v>
      </c>
      <c r="W1357" s="106" t="s">
        <v>64</v>
      </c>
      <c r="X1357" s="108"/>
      <c r="Y1357" s="108">
        <v>0</v>
      </c>
      <c r="Z1357" s="108">
        <v>-2355796.5111999996</v>
      </c>
      <c r="AA1357" s="109" t="s">
        <v>4503</v>
      </c>
      <c r="AB1357" s="109">
        <v>5219</v>
      </c>
      <c r="AC1357" s="109"/>
      <c r="AD1357" s="109"/>
      <c r="AE1357" s="110" t="s">
        <v>510</v>
      </c>
      <c r="AF1357" s="109"/>
      <c r="AG1357" s="138" t="s">
        <v>4738</v>
      </c>
      <c r="AH1357" s="138" t="s">
        <v>4739</v>
      </c>
      <c r="AI1357" s="138" t="s">
        <v>4740</v>
      </c>
      <c r="AJ1357" s="109">
        <v>5529086</v>
      </c>
      <c r="AK1357" s="109"/>
      <c r="AL1357" s="109"/>
      <c r="AM1357" s="109"/>
      <c r="AN1357" s="109"/>
      <c r="AO1357" s="109"/>
      <c r="AP1357" s="109"/>
      <c r="AQ1357" s="109"/>
      <c r="AR1357" s="109"/>
      <c r="AS1357" s="109"/>
      <c r="AT1357" s="109"/>
      <c r="AU1357" s="109"/>
      <c r="AV1357" s="109"/>
      <c r="AW1357" s="109"/>
      <c r="AX1357" s="109"/>
      <c r="AY1357" s="109"/>
    </row>
    <row r="1358" spans="1:51" ht="25.5" x14ac:dyDescent="0.25">
      <c r="A1358" s="106">
        <v>1631</v>
      </c>
      <c r="B1358" s="106" t="s">
        <v>2026</v>
      </c>
      <c r="C1358" s="106" t="s">
        <v>320</v>
      </c>
      <c r="D1358" s="106"/>
      <c r="E1358" s="106" t="s">
        <v>540</v>
      </c>
      <c r="F1358" s="106"/>
      <c r="G1358" s="106"/>
      <c r="H1358" s="106" t="s">
        <v>514</v>
      </c>
      <c r="I1358" s="106" t="s">
        <v>3332</v>
      </c>
      <c r="J1358" s="106" t="s">
        <v>3930</v>
      </c>
      <c r="K1358" s="106"/>
      <c r="L1358" s="106"/>
      <c r="M1358" s="106">
        <v>22000</v>
      </c>
      <c r="N1358" s="106" t="s">
        <v>3921</v>
      </c>
      <c r="O1358" s="106">
        <v>2344.04</v>
      </c>
      <c r="P1358" s="107">
        <v>1035.0999999999999</v>
      </c>
      <c r="Q1358" s="107">
        <v>2426315.7999999998</v>
      </c>
      <c r="R1358" s="106">
        <v>0</v>
      </c>
      <c r="S1358" s="107">
        <v>0</v>
      </c>
      <c r="T1358" s="107">
        <v>0</v>
      </c>
      <c r="U1358" s="106" t="s">
        <v>749</v>
      </c>
      <c r="V1358" s="106" t="s">
        <v>7</v>
      </c>
      <c r="W1358" s="106" t="s">
        <v>64</v>
      </c>
      <c r="X1358" s="108"/>
      <c r="Y1358" s="108">
        <v>0</v>
      </c>
      <c r="Z1358" s="108">
        <v>-2426315.8039999995</v>
      </c>
      <c r="AA1358" s="109" t="s">
        <v>4503</v>
      </c>
      <c r="AB1358" s="109">
        <v>5219</v>
      </c>
      <c r="AC1358" s="109"/>
      <c r="AD1358" s="109"/>
      <c r="AE1358" s="110" t="s">
        <v>510</v>
      </c>
      <c r="AF1358" s="109"/>
      <c r="AG1358" s="138" t="s">
        <v>4738</v>
      </c>
      <c r="AH1358" s="138" t="s">
        <v>4739</v>
      </c>
      <c r="AI1358" s="138" t="s">
        <v>4740</v>
      </c>
      <c r="AJ1358" s="109">
        <v>5529086</v>
      </c>
      <c r="AK1358" s="109"/>
      <c r="AL1358" s="109"/>
      <c r="AM1358" s="109"/>
      <c r="AN1358" s="109"/>
      <c r="AO1358" s="109"/>
      <c r="AP1358" s="109"/>
      <c r="AQ1358" s="109"/>
      <c r="AR1358" s="109"/>
      <c r="AS1358" s="109"/>
      <c r="AT1358" s="109"/>
      <c r="AU1358" s="109"/>
      <c r="AV1358" s="109"/>
      <c r="AW1358" s="109"/>
      <c r="AX1358" s="109"/>
      <c r="AY1358" s="109"/>
    </row>
    <row r="1359" spans="1:51" ht="25.5" x14ac:dyDescent="0.25">
      <c r="A1359" s="106">
        <v>1632</v>
      </c>
      <c r="B1359" s="106" t="s">
        <v>2027</v>
      </c>
      <c r="C1359" s="106" t="s">
        <v>320</v>
      </c>
      <c r="D1359" s="106"/>
      <c r="E1359" s="106" t="s">
        <v>540</v>
      </c>
      <c r="F1359" s="106"/>
      <c r="G1359" s="106"/>
      <c r="H1359" s="106" t="s">
        <v>514</v>
      </c>
      <c r="I1359" s="106" t="s">
        <v>3332</v>
      </c>
      <c r="J1359" s="106" t="s">
        <v>3910</v>
      </c>
      <c r="K1359" s="106"/>
      <c r="L1359" s="106"/>
      <c r="M1359" s="106">
        <v>22000</v>
      </c>
      <c r="N1359" s="106" t="s">
        <v>3921</v>
      </c>
      <c r="O1359" s="106">
        <v>946.30499999999995</v>
      </c>
      <c r="P1359" s="107">
        <v>1035.0999999999999</v>
      </c>
      <c r="Q1359" s="107">
        <v>979520.31</v>
      </c>
      <c r="R1359" s="106">
        <v>0</v>
      </c>
      <c r="S1359" s="107">
        <v>0</v>
      </c>
      <c r="T1359" s="107">
        <v>0</v>
      </c>
      <c r="U1359" s="106" t="s">
        <v>749</v>
      </c>
      <c r="V1359" s="106" t="s">
        <v>7</v>
      </c>
      <c r="W1359" s="106" t="s">
        <v>64</v>
      </c>
      <c r="X1359" s="108"/>
      <c r="Y1359" s="108">
        <v>0</v>
      </c>
      <c r="Z1359" s="108">
        <v>-979520.3054999999</v>
      </c>
      <c r="AA1359" s="109" t="s">
        <v>4503</v>
      </c>
      <c r="AB1359" s="109">
        <v>5219</v>
      </c>
      <c r="AC1359" s="109"/>
      <c r="AD1359" s="109"/>
      <c r="AE1359" s="110" t="s">
        <v>510</v>
      </c>
      <c r="AF1359" s="109"/>
      <c r="AG1359" s="138" t="s">
        <v>4738</v>
      </c>
      <c r="AH1359" s="138" t="s">
        <v>4739</v>
      </c>
      <c r="AI1359" s="138" t="s">
        <v>4740</v>
      </c>
      <c r="AJ1359" s="109">
        <v>5529086</v>
      </c>
      <c r="AK1359" s="109"/>
      <c r="AL1359" s="109"/>
      <c r="AM1359" s="109"/>
      <c r="AN1359" s="109"/>
      <c r="AO1359" s="109"/>
      <c r="AP1359" s="109"/>
      <c r="AQ1359" s="109"/>
      <c r="AR1359" s="109"/>
      <c r="AS1359" s="109"/>
      <c r="AT1359" s="109"/>
      <c r="AU1359" s="109"/>
      <c r="AV1359" s="109"/>
      <c r="AW1359" s="109"/>
      <c r="AX1359" s="109"/>
      <c r="AY1359" s="109"/>
    </row>
    <row r="1360" spans="1:51" ht="25.5" x14ac:dyDescent="0.25">
      <c r="A1360" s="106">
        <v>1633</v>
      </c>
      <c r="B1360" s="106" t="s">
        <v>2028</v>
      </c>
      <c r="C1360" s="106" t="s">
        <v>320</v>
      </c>
      <c r="D1360" s="106"/>
      <c r="E1360" s="106" t="s">
        <v>540</v>
      </c>
      <c r="F1360" s="106"/>
      <c r="G1360" s="106"/>
      <c r="H1360" s="106" t="s">
        <v>514</v>
      </c>
      <c r="I1360" s="106" t="s">
        <v>3332</v>
      </c>
      <c r="J1360" s="106" t="s">
        <v>3910</v>
      </c>
      <c r="K1360" s="106"/>
      <c r="L1360" s="106"/>
      <c r="M1360" s="106">
        <v>22000</v>
      </c>
      <c r="N1360" s="106" t="s">
        <v>3921</v>
      </c>
      <c r="O1360" s="106">
        <v>1844.635</v>
      </c>
      <c r="P1360" s="107">
        <v>1035.0999999999999</v>
      </c>
      <c r="Q1360" s="107">
        <v>1909381.69</v>
      </c>
      <c r="R1360" s="106">
        <v>0</v>
      </c>
      <c r="S1360" s="107">
        <v>0</v>
      </c>
      <c r="T1360" s="107">
        <v>0</v>
      </c>
      <c r="U1360" s="106" t="s">
        <v>749</v>
      </c>
      <c r="V1360" s="106" t="s">
        <v>7</v>
      </c>
      <c r="W1360" s="106" t="s">
        <v>64</v>
      </c>
      <c r="X1360" s="108"/>
      <c r="Y1360" s="108">
        <v>0</v>
      </c>
      <c r="Z1360" s="108">
        <v>-1909381.6884999999</v>
      </c>
      <c r="AA1360" s="109" t="s">
        <v>4503</v>
      </c>
      <c r="AB1360" s="109">
        <v>5219</v>
      </c>
      <c r="AC1360" s="109"/>
      <c r="AD1360" s="109"/>
      <c r="AE1360" s="110" t="s">
        <v>510</v>
      </c>
      <c r="AF1360" s="109"/>
      <c r="AG1360" s="138" t="s">
        <v>4738</v>
      </c>
      <c r="AH1360" s="138" t="s">
        <v>4739</v>
      </c>
      <c r="AI1360" s="138" t="s">
        <v>4740</v>
      </c>
      <c r="AJ1360" s="109">
        <v>5529086</v>
      </c>
      <c r="AK1360" s="109"/>
      <c r="AL1360" s="109"/>
      <c r="AM1360" s="109"/>
      <c r="AN1360" s="109"/>
      <c r="AO1360" s="109"/>
      <c r="AP1360" s="109"/>
      <c r="AQ1360" s="109"/>
      <c r="AR1360" s="109"/>
      <c r="AS1360" s="109"/>
      <c r="AT1360" s="109"/>
      <c r="AU1360" s="109"/>
      <c r="AV1360" s="109"/>
      <c r="AW1360" s="109"/>
      <c r="AX1360" s="109"/>
      <c r="AY1360" s="109"/>
    </row>
    <row r="1361" spans="1:51" ht="25.5" x14ac:dyDescent="0.25">
      <c r="A1361" s="106">
        <v>1634</v>
      </c>
      <c r="B1361" s="106" t="s">
        <v>2029</v>
      </c>
      <c r="C1361" s="106" t="s">
        <v>320</v>
      </c>
      <c r="D1361" s="106"/>
      <c r="E1361" s="106" t="s">
        <v>540</v>
      </c>
      <c r="F1361" s="106"/>
      <c r="G1361" s="106"/>
      <c r="H1361" s="106" t="s">
        <v>514</v>
      </c>
      <c r="I1361" s="106" t="s">
        <v>3323</v>
      </c>
      <c r="J1361" s="106" t="s">
        <v>3910</v>
      </c>
      <c r="K1361" s="106"/>
      <c r="L1361" s="106"/>
      <c r="M1361" s="106">
        <v>22000</v>
      </c>
      <c r="N1361" s="106" t="s">
        <v>3921</v>
      </c>
      <c r="O1361" s="106">
        <v>1953.0309999999999</v>
      </c>
      <c r="P1361" s="107">
        <v>1035.0999999999999</v>
      </c>
      <c r="Q1361" s="107">
        <v>2021582.39</v>
      </c>
      <c r="R1361" s="106">
        <v>0</v>
      </c>
      <c r="S1361" s="107">
        <v>0</v>
      </c>
      <c r="T1361" s="107">
        <v>0</v>
      </c>
      <c r="U1361" s="106" t="s">
        <v>749</v>
      </c>
      <c r="V1361" s="106" t="s">
        <v>7</v>
      </c>
      <c r="W1361" s="106" t="s">
        <v>64</v>
      </c>
      <c r="X1361" s="108"/>
      <c r="Y1361" s="108">
        <v>0</v>
      </c>
      <c r="Z1361" s="108">
        <v>-2021582.3880999999</v>
      </c>
      <c r="AA1361" s="109" t="s">
        <v>4503</v>
      </c>
      <c r="AB1361" s="109">
        <v>5219</v>
      </c>
      <c r="AC1361" s="109"/>
      <c r="AD1361" s="109"/>
      <c r="AE1361" s="110" t="s">
        <v>510</v>
      </c>
      <c r="AF1361" s="109"/>
      <c r="AG1361" s="138" t="s">
        <v>4738</v>
      </c>
      <c r="AH1361" s="138" t="s">
        <v>4739</v>
      </c>
      <c r="AI1361" s="138" t="s">
        <v>4740</v>
      </c>
      <c r="AJ1361" s="109">
        <v>5529086</v>
      </c>
      <c r="AK1361" s="109"/>
      <c r="AL1361" s="109"/>
      <c r="AM1361" s="109"/>
      <c r="AN1361" s="109"/>
      <c r="AO1361" s="109"/>
      <c r="AP1361" s="109"/>
      <c r="AQ1361" s="109"/>
      <c r="AR1361" s="109"/>
      <c r="AS1361" s="109"/>
      <c r="AT1361" s="109"/>
      <c r="AU1361" s="109"/>
      <c r="AV1361" s="109"/>
      <c r="AW1361" s="109"/>
      <c r="AX1361" s="109"/>
      <c r="AY1361" s="109"/>
    </row>
    <row r="1362" spans="1:51" ht="25.5" x14ac:dyDescent="0.25">
      <c r="A1362" s="106">
        <v>1635</v>
      </c>
      <c r="B1362" s="106" t="s">
        <v>2030</v>
      </c>
      <c r="C1362" s="106" t="s">
        <v>320</v>
      </c>
      <c r="D1362" s="106"/>
      <c r="E1362" s="106" t="s">
        <v>540</v>
      </c>
      <c r="F1362" s="106"/>
      <c r="G1362" s="106"/>
      <c r="H1362" s="106" t="s">
        <v>514</v>
      </c>
      <c r="I1362" s="106" t="s">
        <v>3323</v>
      </c>
      <c r="J1362" s="106" t="s">
        <v>3931</v>
      </c>
      <c r="K1362" s="106"/>
      <c r="L1362" s="106"/>
      <c r="M1362" s="106">
        <v>22000</v>
      </c>
      <c r="N1362" s="106" t="s">
        <v>3921</v>
      </c>
      <c r="O1362" s="106">
        <v>2644.2379999999998</v>
      </c>
      <c r="P1362" s="107">
        <v>1035.0999999999999</v>
      </c>
      <c r="Q1362" s="107">
        <v>2737050.75</v>
      </c>
      <c r="R1362" s="106">
        <v>0</v>
      </c>
      <c r="S1362" s="107">
        <v>0</v>
      </c>
      <c r="T1362" s="107">
        <v>0</v>
      </c>
      <c r="U1362" s="106" t="s">
        <v>749</v>
      </c>
      <c r="V1362" s="106" t="s">
        <v>7</v>
      </c>
      <c r="W1362" s="106" t="s">
        <v>64</v>
      </c>
      <c r="X1362" s="108"/>
      <c r="Y1362" s="108">
        <v>0</v>
      </c>
      <c r="Z1362" s="108">
        <v>-2737050.7537999996</v>
      </c>
      <c r="AA1362" s="109" t="s">
        <v>4503</v>
      </c>
      <c r="AB1362" s="109">
        <v>5219</v>
      </c>
      <c r="AC1362" s="109"/>
      <c r="AD1362" s="109"/>
      <c r="AE1362" s="110" t="s">
        <v>510</v>
      </c>
      <c r="AF1362" s="109"/>
      <c r="AG1362" s="138" t="s">
        <v>4738</v>
      </c>
      <c r="AH1362" s="138" t="s">
        <v>4739</v>
      </c>
      <c r="AI1362" s="138" t="s">
        <v>4740</v>
      </c>
      <c r="AJ1362" s="109">
        <v>5529086</v>
      </c>
      <c r="AK1362" s="109"/>
      <c r="AL1362" s="109"/>
      <c r="AM1362" s="109"/>
      <c r="AN1362" s="109"/>
      <c r="AO1362" s="109"/>
      <c r="AP1362" s="109"/>
      <c r="AQ1362" s="109"/>
      <c r="AR1362" s="109"/>
      <c r="AS1362" s="109"/>
      <c r="AT1362" s="109"/>
      <c r="AU1362" s="109"/>
      <c r="AV1362" s="109"/>
      <c r="AW1362" s="109"/>
      <c r="AX1362" s="109"/>
      <c r="AY1362" s="109"/>
    </row>
    <row r="1363" spans="1:51" ht="25.5" x14ac:dyDescent="0.25">
      <c r="A1363" s="106">
        <v>1636</v>
      </c>
      <c r="B1363" s="106" t="s">
        <v>2031</v>
      </c>
      <c r="C1363" s="106" t="s">
        <v>320</v>
      </c>
      <c r="D1363" s="106"/>
      <c r="E1363" s="106" t="s">
        <v>540</v>
      </c>
      <c r="F1363" s="106"/>
      <c r="G1363" s="106"/>
      <c r="H1363" s="106" t="s">
        <v>514</v>
      </c>
      <c r="I1363" s="106" t="s">
        <v>3332</v>
      </c>
      <c r="J1363" s="106" t="s">
        <v>3932</v>
      </c>
      <c r="K1363" s="106"/>
      <c r="L1363" s="106"/>
      <c r="M1363" s="106">
        <v>22000</v>
      </c>
      <c r="N1363" s="106" t="s">
        <v>3921</v>
      </c>
      <c r="O1363" s="106">
        <v>1521.876</v>
      </c>
      <c r="P1363" s="107">
        <v>1035.0999999999999</v>
      </c>
      <c r="Q1363" s="107">
        <v>1575293.85</v>
      </c>
      <c r="R1363" s="106">
        <v>0</v>
      </c>
      <c r="S1363" s="107">
        <v>0</v>
      </c>
      <c r="T1363" s="107">
        <v>0</v>
      </c>
      <c r="U1363" s="106" t="s">
        <v>749</v>
      </c>
      <c r="V1363" s="106" t="s">
        <v>7</v>
      </c>
      <c r="W1363" s="106" t="s">
        <v>64</v>
      </c>
      <c r="X1363" s="108"/>
      <c r="Y1363" s="108">
        <v>0</v>
      </c>
      <c r="Z1363" s="108">
        <v>-1575293.8475999997</v>
      </c>
      <c r="AA1363" s="109" t="s">
        <v>4503</v>
      </c>
      <c r="AB1363" s="109">
        <v>5219</v>
      </c>
      <c r="AC1363" s="109"/>
      <c r="AD1363" s="109"/>
      <c r="AE1363" s="110" t="s">
        <v>510</v>
      </c>
      <c r="AF1363" s="109"/>
      <c r="AG1363" s="138" t="s">
        <v>4738</v>
      </c>
      <c r="AH1363" s="138" t="s">
        <v>4739</v>
      </c>
      <c r="AI1363" s="138" t="s">
        <v>4740</v>
      </c>
      <c r="AJ1363" s="109">
        <v>5529086</v>
      </c>
      <c r="AK1363" s="109"/>
      <c r="AL1363" s="109"/>
      <c r="AM1363" s="109"/>
      <c r="AN1363" s="109"/>
      <c r="AO1363" s="109"/>
      <c r="AP1363" s="109"/>
      <c r="AQ1363" s="109"/>
      <c r="AR1363" s="109"/>
      <c r="AS1363" s="109"/>
      <c r="AT1363" s="109"/>
      <c r="AU1363" s="109"/>
      <c r="AV1363" s="109"/>
      <c r="AW1363" s="109"/>
      <c r="AX1363" s="109"/>
      <c r="AY1363" s="109"/>
    </row>
    <row r="1364" spans="1:51" ht="25.5" x14ac:dyDescent="0.25">
      <c r="A1364" s="106">
        <v>1637</v>
      </c>
      <c r="B1364" s="106" t="s">
        <v>2032</v>
      </c>
      <c r="C1364" s="106" t="s">
        <v>320</v>
      </c>
      <c r="D1364" s="106"/>
      <c r="E1364" s="106" t="s">
        <v>540</v>
      </c>
      <c r="F1364" s="106"/>
      <c r="G1364" s="106"/>
      <c r="H1364" s="106" t="s">
        <v>514</v>
      </c>
      <c r="I1364" s="106" t="s">
        <v>3323</v>
      </c>
      <c r="J1364" s="106" t="s">
        <v>3932</v>
      </c>
      <c r="K1364" s="106"/>
      <c r="L1364" s="106"/>
      <c r="M1364" s="106">
        <v>22000</v>
      </c>
      <c r="N1364" s="106" t="s">
        <v>3921</v>
      </c>
      <c r="O1364" s="106">
        <v>2418.8690000000001</v>
      </c>
      <c r="P1364" s="107">
        <v>1035.0999999999999</v>
      </c>
      <c r="Q1364" s="107">
        <v>2503771.2999999998</v>
      </c>
      <c r="R1364" s="106">
        <v>0</v>
      </c>
      <c r="S1364" s="107">
        <v>0</v>
      </c>
      <c r="T1364" s="107">
        <v>0</v>
      </c>
      <c r="U1364" s="106" t="s">
        <v>749</v>
      </c>
      <c r="V1364" s="106" t="s">
        <v>7</v>
      </c>
      <c r="W1364" s="106" t="s">
        <v>64</v>
      </c>
      <c r="X1364" s="108"/>
      <c r="Y1364" s="108">
        <v>0</v>
      </c>
      <c r="Z1364" s="108">
        <v>-2503771.3018999998</v>
      </c>
      <c r="AA1364" s="109" t="s">
        <v>4503</v>
      </c>
      <c r="AB1364" s="109">
        <v>5219</v>
      </c>
      <c r="AC1364" s="109"/>
      <c r="AD1364" s="109"/>
      <c r="AE1364" s="110" t="s">
        <v>510</v>
      </c>
      <c r="AF1364" s="109"/>
      <c r="AG1364" s="138" t="s">
        <v>4738</v>
      </c>
      <c r="AH1364" s="138" t="s">
        <v>4739</v>
      </c>
      <c r="AI1364" s="138" t="s">
        <v>4740</v>
      </c>
      <c r="AJ1364" s="109">
        <v>5529086</v>
      </c>
      <c r="AK1364" s="109"/>
      <c r="AL1364" s="109"/>
      <c r="AM1364" s="109"/>
      <c r="AN1364" s="109"/>
      <c r="AO1364" s="109"/>
      <c r="AP1364" s="109"/>
      <c r="AQ1364" s="109"/>
      <c r="AR1364" s="109"/>
      <c r="AS1364" s="109"/>
      <c r="AT1364" s="109"/>
      <c r="AU1364" s="109"/>
      <c r="AV1364" s="109"/>
      <c r="AW1364" s="109"/>
      <c r="AX1364" s="109"/>
      <c r="AY1364" s="109"/>
    </row>
    <row r="1365" spans="1:51" ht="25.5" x14ac:dyDescent="0.25">
      <c r="A1365" s="106">
        <v>1638</v>
      </c>
      <c r="B1365" s="106" t="s">
        <v>2033</v>
      </c>
      <c r="C1365" s="106" t="s">
        <v>320</v>
      </c>
      <c r="D1365" s="106"/>
      <c r="E1365" s="106" t="s">
        <v>540</v>
      </c>
      <c r="F1365" s="106"/>
      <c r="G1365" s="106"/>
      <c r="H1365" s="106" t="s">
        <v>514</v>
      </c>
      <c r="I1365" s="106" t="s">
        <v>3323</v>
      </c>
      <c r="J1365" s="106" t="s">
        <v>3933</v>
      </c>
      <c r="K1365" s="106"/>
      <c r="L1365" s="106"/>
      <c r="M1365" s="106">
        <v>22000</v>
      </c>
      <c r="N1365" s="106" t="s">
        <v>3921</v>
      </c>
      <c r="O1365" s="106">
        <v>383.29500000000002</v>
      </c>
      <c r="P1365" s="107">
        <v>1035.0999999999999</v>
      </c>
      <c r="Q1365" s="107">
        <v>396748.65</v>
      </c>
      <c r="R1365" s="106">
        <v>0</v>
      </c>
      <c r="S1365" s="107">
        <v>0</v>
      </c>
      <c r="T1365" s="107">
        <v>0</v>
      </c>
      <c r="U1365" s="106" t="s">
        <v>749</v>
      </c>
      <c r="V1365" s="106" t="s">
        <v>7</v>
      </c>
      <c r="W1365" s="106" t="s">
        <v>64</v>
      </c>
      <c r="X1365" s="108"/>
      <c r="Y1365" s="108">
        <v>0</v>
      </c>
      <c r="Z1365" s="108">
        <v>-396748.6545</v>
      </c>
      <c r="AA1365" s="109" t="s">
        <v>4503</v>
      </c>
      <c r="AB1365" s="109">
        <v>5219</v>
      </c>
      <c r="AC1365" s="109"/>
      <c r="AD1365" s="109"/>
      <c r="AE1365" s="110" t="s">
        <v>510</v>
      </c>
      <c r="AF1365" s="109"/>
      <c r="AG1365" s="138" t="s">
        <v>4738</v>
      </c>
      <c r="AH1365" s="138" t="s">
        <v>4739</v>
      </c>
      <c r="AI1365" s="138" t="s">
        <v>4740</v>
      </c>
      <c r="AJ1365" s="109">
        <v>5529086</v>
      </c>
      <c r="AK1365" s="109"/>
      <c r="AL1365" s="109"/>
      <c r="AM1365" s="109"/>
      <c r="AN1365" s="109"/>
      <c r="AO1365" s="109"/>
      <c r="AP1365" s="109"/>
      <c r="AQ1365" s="109"/>
      <c r="AR1365" s="109"/>
      <c r="AS1365" s="109"/>
      <c r="AT1365" s="109"/>
      <c r="AU1365" s="109"/>
      <c r="AV1365" s="109"/>
      <c r="AW1365" s="109"/>
      <c r="AX1365" s="109"/>
      <c r="AY1365" s="109"/>
    </row>
    <row r="1366" spans="1:51" ht="25.5" x14ac:dyDescent="0.25">
      <c r="A1366" s="106">
        <v>1639</v>
      </c>
      <c r="B1366" s="106" t="s">
        <v>2034</v>
      </c>
      <c r="C1366" s="106" t="s">
        <v>320</v>
      </c>
      <c r="D1366" s="106"/>
      <c r="E1366" s="106" t="s">
        <v>540</v>
      </c>
      <c r="F1366" s="106"/>
      <c r="G1366" s="106"/>
      <c r="H1366" s="106" t="s">
        <v>514</v>
      </c>
      <c r="I1366" s="106" t="s">
        <v>3323</v>
      </c>
      <c r="J1366" s="106" t="s">
        <v>3933</v>
      </c>
      <c r="K1366" s="106"/>
      <c r="L1366" s="106"/>
      <c r="M1366" s="106">
        <v>22000</v>
      </c>
      <c r="N1366" s="106" t="s">
        <v>3921</v>
      </c>
      <c r="O1366" s="106">
        <v>666.70600000000002</v>
      </c>
      <c r="P1366" s="107">
        <v>1035.0999999999999</v>
      </c>
      <c r="Q1366" s="107">
        <v>690107.38</v>
      </c>
      <c r="R1366" s="106">
        <v>0</v>
      </c>
      <c r="S1366" s="107">
        <v>0</v>
      </c>
      <c r="T1366" s="107">
        <v>0</v>
      </c>
      <c r="U1366" s="106" t="s">
        <v>749</v>
      </c>
      <c r="V1366" s="106" t="s">
        <v>7</v>
      </c>
      <c r="W1366" s="106" t="s">
        <v>64</v>
      </c>
      <c r="X1366" s="108"/>
      <c r="Y1366" s="108">
        <v>0</v>
      </c>
      <c r="Z1366" s="108">
        <v>-690107.38059999992</v>
      </c>
      <c r="AA1366" s="109" t="s">
        <v>4503</v>
      </c>
      <c r="AB1366" s="109">
        <v>5219</v>
      </c>
      <c r="AC1366" s="109"/>
      <c r="AD1366" s="109"/>
      <c r="AE1366" s="110" t="s">
        <v>510</v>
      </c>
      <c r="AF1366" s="109"/>
      <c r="AG1366" s="138" t="s">
        <v>4738</v>
      </c>
      <c r="AH1366" s="138" t="s">
        <v>4739</v>
      </c>
      <c r="AI1366" s="138" t="s">
        <v>4740</v>
      </c>
      <c r="AJ1366" s="109">
        <v>5529086</v>
      </c>
      <c r="AK1366" s="109"/>
      <c r="AL1366" s="109"/>
      <c r="AM1366" s="109"/>
      <c r="AN1366" s="109"/>
      <c r="AO1366" s="109"/>
      <c r="AP1366" s="109"/>
      <c r="AQ1366" s="109"/>
      <c r="AR1366" s="109"/>
      <c r="AS1366" s="109"/>
      <c r="AT1366" s="109"/>
      <c r="AU1366" s="109"/>
      <c r="AV1366" s="109"/>
      <c r="AW1366" s="109"/>
      <c r="AX1366" s="109"/>
      <c r="AY1366" s="109"/>
    </row>
    <row r="1367" spans="1:51" ht="25.5" x14ac:dyDescent="0.25">
      <c r="A1367" s="106">
        <v>1640</v>
      </c>
      <c r="B1367" s="106" t="s">
        <v>2035</v>
      </c>
      <c r="C1367" s="106" t="s">
        <v>320</v>
      </c>
      <c r="D1367" s="106"/>
      <c r="E1367" s="106" t="s">
        <v>540</v>
      </c>
      <c r="F1367" s="106"/>
      <c r="G1367" s="106"/>
      <c r="H1367" s="106" t="s">
        <v>514</v>
      </c>
      <c r="I1367" s="106" t="s">
        <v>3323</v>
      </c>
      <c r="J1367" s="106" t="s">
        <v>3934</v>
      </c>
      <c r="K1367" s="106"/>
      <c r="L1367" s="106"/>
      <c r="M1367" s="106">
        <v>22000</v>
      </c>
      <c r="N1367" s="106" t="s">
        <v>3921</v>
      </c>
      <c r="O1367" s="106">
        <v>5242.1949999999997</v>
      </c>
      <c r="P1367" s="107">
        <v>1035.0999999999999</v>
      </c>
      <c r="Q1367" s="107">
        <v>5426196.04</v>
      </c>
      <c r="R1367" s="106">
        <v>0</v>
      </c>
      <c r="S1367" s="107">
        <v>0</v>
      </c>
      <c r="T1367" s="107">
        <v>0</v>
      </c>
      <c r="U1367" s="106" t="s">
        <v>749</v>
      </c>
      <c r="V1367" s="106" t="s">
        <v>7</v>
      </c>
      <c r="W1367" s="106" t="s">
        <v>64</v>
      </c>
      <c r="X1367" s="108"/>
      <c r="Y1367" s="108">
        <v>0</v>
      </c>
      <c r="Z1367" s="108">
        <v>-5426196.0444999989</v>
      </c>
      <c r="AA1367" s="109" t="s">
        <v>4503</v>
      </c>
      <c r="AB1367" s="109">
        <v>5219</v>
      </c>
      <c r="AC1367" s="109"/>
      <c r="AD1367" s="109"/>
      <c r="AE1367" s="110" t="s">
        <v>510</v>
      </c>
      <c r="AF1367" s="109"/>
      <c r="AG1367" s="138" t="s">
        <v>4738</v>
      </c>
      <c r="AH1367" s="138" t="s">
        <v>4739</v>
      </c>
      <c r="AI1367" s="138" t="s">
        <v>4740</v>
      </c>
      <c r="AJ1367" s="109">
        <v>5529086</v>
      </c>
      <c r="AK1367" s="109"/>
      <c r="AL1367" s="109"/>
      <c r="AM1367" s="109"/>
      <c r="AN1367" s="109"/>
      <c r="AO1367" s="109"/>
      <c r="AP1367" s="109"/>
      <c r="AQ1367" s="109"/>
      <c r="AR1367" s="109"/>
      <c r="AS1367" s="109"/>
      <c r="AT1367" s="109"/>
      <c r="AU1367" s="109"/>
      <c r="AV1367" s="109"/>
      <c r="AW1367" s="109"/>
      <c r="AX1367" s="109"/>
      <c r="AY1367" s="109"/>
    </row>
    <row r="1368" spans="1:51" ht="51" x14ac:dyDescent="0.25">
      <c r="A1368" s="106">
        <v>1644</v>
      </c>
      <c r="B1368" s="106" t="s">
        <v>2036</v>
      </c>
      <c r="C1368" s="106" t="s">
        <v>320</v>
      </c>
      <c r="D1368" s="106"/>
      <c r="E1368" s="106" t="s">
        <v>540</v>
      </c>
      <c r="F1368" s="106"/>
      <c r="G1368" s="106"/>
      <c r="H1368" s="106" t="s">
        <v>514</v>
      </c>
      <c r="I1368" s="106" t="s">
        <v>3323</v>
      </c>
      <c r="J1368" s="106" t="s">
        <v>3935</v>
      </c>
      <c r="K1368" s="106"/>
      <c r="L1368" s="106"/>
      <c r="M1368" s="106">
        <v>22000</v>
      </c>
      <c r="N1368" s="106" t="s">
        <v>3921</v>
      </c>
      <c r="O1368" s="106">
        <v>282.767</v>
      </c>
      <c r="P1368" s="107">
        <v>1035.0999999999999</v>
      </c>
      <c r="Q1368" s="107">
        <v>292692.12</v>
      </c>
      <c r="R1368" s="106">
        <v>0</v>
      </c>
      <c r="S1368" s="107">
        <v>0</v>
      </c>
      <c r="T1368" s="107">
        <v>0</v>
      </c>
      <c r="U1368" s="106" t="s">
        <v>743</v>
      </c>
      <c r="V1368" s="106" t="s">
        <v>7</v>
      </c>
      <c r="W1368" s="106" t="s">
        <v>63</v>
      </c>
      <c r="X1368" s="108"/>
      <c r="Y1368" s="108">
        <v>0</v>
      </c>
      <c r="Z1368" s="108">
        <v>-292692.12169999996</v>
      </c>
      <c r="AA1368" s="109" t="s">
        <v>4503</v>
      </c>
      <c r="AB1368" s="109">
        <v>5219</v>
      </c>
      <c r="AC1368" s="109" t="s">
        <v>4717</v>
      </c>
      <c r="AD1368" s="109" t="s">
        <v>4548</v>
      </c>
      <c r="AE1368" s="110" t="s">
        <v>4436</v>
      </c>
      <c r="AF1368" s="109"/>
      <c r="AG1368" s="138" t="s">
        <v>4738</v>
      </c>
      <c r="AH1368" s="138" t="s">
        <v>4739</v>
      </c>
      <c r="AI1368" s="138" t="s">
        <v>4740</v>
      </c>
      <c r="AJ1368" s="109">
        <v>5529086</v>
      </c>
      <c r="AK1368" s="109"/>
      <c r="AL1368" s="109"/>
      <c r="AM1368" s="109"/>
      <c r="AN1368" s="109"/>
      <c r="AO1368" s="109"/>
      <c r="AP1368" s="109"/>
      <c r="AQ1368" s="109"/>
      <c r="AR1368" s="109"/>
      <c r="AS1368" s="109"/>
      <c r="AT1368" s="109"/>
      <c r="AU1368" s="109"/>
      <c r="AV1368" s="109"/>
      <c r="AW1368" s="109"/>
      <c r="AX1368" s="109"/>
      <c r="AY1368" s="109"/>
    </row>
    <row r="1369" spans="1:51" ht="51" x14ac:dyDescent="0.25">
      <c r="A1369" s="106">
        <v>1645</v>
      </c>
      <c r="B1369" s="106" t="s">
        <v>2037</v>
      </c>
      <c r="C1369" s="106" t="s">
        <v>320</v>
      </c>
      <c r="D1369" s="106"/>
      <c r="E1369" s="106" t="s">
        <v>540</v>
      </c>
      <c r="F1369" s="106"/>
      <c r="G1369" s="106"/>
      <c r="H1369" s="106" t="s">
        <v>514</v>
      </c>
      <c r="I1369" s="106" t="s">
        <v>3323</v>
      </c>
      <c r="J1369" s="106" t="s">
        <v>3935</v>
      </c>
      <c r="K1369" s="106"/>
      <c r="L1369" s="106"/>
      <c r="M1369" s="106">
        <v>22000</v>
      </c>
      <c r="N1369" s="106" t="s">
        <v>3921</v>
      </c>
      <c r="O1369" s="106">
        <v>458.2</v>
      </c>
      <c r="P1369" s="107">
        <v>1035.0999999999999</v>
      </c>
      <c r="Q1369" s="107">
        <v>474282.82</v>
      </c>
      <c r="R1369" s="106">
        <v>0</v>
      </c>
      <c r="S1369" s="107">
        <v>0</v>
      </c>
      <c r="T1369" s="107">
        <v>0</v>
      </c>
      <c r="U1369" s="106" t="s">
        <v>743</v>
      </c>
      <c r="V1369" s="106" t="s">
        <v>7</v>
      </c>
      <c r="W1369" s="106" t="s">
        <v>63</v>
      </c>
      <c r="X1369" s="108"/>
      <c r="Y1369" s="108">
        <v>0</v>
      </c>
      <c r="Z1369" s="108">
        <v>-474282.81999999995</v>
      </c>
      <c r="AA1369" s="109" t="s">
        <v>4503</v>
      </c>
      <c r="AB1369" s="109">
        <v>5219</v>
      </c>
      <c r="AC1369" s="109" t="s">
        <v>4717</v>
      </c>
      <c r="AD1369" s="109" t="s">
        <v>4548</v>
      </c>
      <c r="AE1369" s="110" t="s">
        <v>4436</v>
      </c>
      <c r="AF1369" s="109"/>
      <c r="AG1369" s="138" t="s">
        <v>4738</v>
      </c>
      <c r="AH1369" s="138" t="s">
        <v>4739</v>
      </c>
      <c r="AI1369" s="138" t="s">
        <v>4740</v>
      </c>
      <c r="AJ1369" s="109">
        <v>5529086</v>
      </c>
      <c r="AK1369" s="109"/>
      <c r="AL1369" s="109"/>
      <c r="AM1369" s="109"/>
      <c r="AN1369" s="109"/>
      <c r="AO1369" s="109"/>
      <c r="AP1369" s="109"/>
      <c r="AQ1369" s="109"/>
      <c r="AR1369" s="109"/>
      <c r="AS1369" s="109"/>
      <c r="AT1369" s="109"/>
      <c r="AU1369" s="109"/>
      <c r="AV1369" s="109"/>
      <c r="AW1369" s="109"/>
      <c r="AX1369" s="109"/>
      <c r="AY1369" s="109"/>
    </row>
    <row r="1370" spans="1:51" ht="51" x14ac:dyDescent="0.25">
      <c r="A1370" s="106">
        <v>1646</v>
      </c>
      <c r="B1370" s="106" t="s">
        <v>2038</v>
      </c>
      <c r="C1370" s="106" t="s">
        <v>320</v>
      </c>
      <c r="D1370" s="106"/>
      <c r="E1370" s="106" t="s">
        <v>540</v>
      </c>
      <c r="F1370" s="106"/>
      <c r="G1370" s="106"/>
      <c r="H1370" s="106" t="s">
        <v>514</v>
      </c>
      <c r="I1370" s="106" t="s">
        <v>3323</v>
      </c>
      <c r="J1370" s="106" t="s">
        <v>3926</v>
      </c>
      <c r="K1370" s="106"/>
      <c r="L1370" s="106"/>
      <c r="M1370" s="106">
        <v>22000</v>
      </c>
      <c r="N1370" s="106" t="s">
        <v>3921</v>
      </c>
      <c r="O1370" s="106">
        <v>590.29499999999996</v>
      </c>
      <c r="P1370" s="107">
        <v>1035.0999999999999</v>
      </c>
      <c r="Q1370" s="107">
        <v>611014.35</v>
      </c>
      <c r="R1370" s="106">
        <v>0</v>
      </c>
      <c r="S1370" s="107">
        <v>0</v>
      </c>
      <c r="T1370" s="107">
        <v>0</v>
      </c>
      <c r="U1370" s="106" t="s">
        <v>743</v>
      </c>
      <c r="V1370" s="106" t="s">
        <v>7</v>
      </c>
      <c r="W1370" s="106" t="s">
        <v>63</v>
      </c>
      <c r="X1370" s="108"/>
      <c r="Y1370" s="108">
        <v>0</v>
      </c>
      <c r="Z1370" s="108">
        <v>-611014.3544999999</v>
      </c>
      <c r="AA1370" s="109" t="s">
        <v>4503</v>
      </c>
      <c r="AB1370" s="109">
        <v>5219</v>
      </c>
      <c r="AC1370" s="109" t="s">
        <v>4717</v>
      </c>
      <c r="AD1370" s="109" t="s">
        <v>4548</v>
      </c>
      <c r="AE1370" s="110" t="s">
        <v>4436</v>
      </c>
      <c r="AF1370" s="109"/>
      <c r="AG1370" s="138" t="s">
        <v>4738</v>
      </c>
      <c r="AH1370" s="138" t="s">
        <v>4739</v>
      </c>
      <c r="AI1370" s="138" t="s">
        <v>4740</v>
      </c>
      <c r="AJ1370" s="109">
        <v>5529086</v>
      </c>
      <c r="AK1370" s="109"/>
      <c r="AL1370" s="109"/>
      <c r="AM1370" s="109"/>
      <c r="AN1370" s="109"/>
      <c r="AO1370" s="109"/>
      <c r="AP1370" s="109"/>
      <c r="AQ1370" s="109"/>
      <c r="AR1370" s="109"/>
      <c r="AS1370" s="109"/>
      <c r="AT1370" s="109"/>
      <c r="AU1370" s="109"/>
      <c r="AV1370" s="109"/>
      <c r="AW1370" s="109"/>
      <c r="AX1370" s="109"/>
      <c r="AY1370" s="109"/>
    </row>
    <row r="1371" spans="1:51" ht="51" x14ac:dyDescent="0.25">
      <c r="A1371" s="106">
        <v>1647</v>
      </c>
      <c r="B1371" s="106" t="s">
        <v>2039</v>
      </c>
      <c r="C1371" s="106" t="s">
        <v>320</v>
      </c>
      <c r="D1371" s="106"/>
      <c r="E1371" s="106" t="s">
        <v>540</v>
      </c>
      <c r="F1371" s="106"/>
      <c r="G1371" s="106"/>
      <c r="H1371" s="106" t="s">
        <v>514</v>
      </c>
      <c r="I1371" s="106" t="s">
        <v>3323</v>
      </c>
      <c r="J1371" s="106" t="s">
        <v>3936</v>
      </c>
      <c r="K1371" s="106"/>
      <c r="L1371" s="106"/>
      <c r="M1371" s="106">
        <v>22000</v>
      </c>
      <c r="N1371" s="106" t="s">
        <v>3921</v>
      </c>
      <c r="O1371" s="106">
        <v>109.199</v>
      </c>
      <c r="P1371" s="107">
        <v>1035.0999999999999</v>
      </c>
      <c r="Q1371" s="107">
        <v>113031.88</v>
      </c>
      <c r="R1371" s="106">
        <v>0</v>
      </c>
      <c r="S1371" s="107">
        <v>0</v>
      </c>
      <c r="T1371" s="107">
        <v>0</v>
      </c>
      <c r="U1371" s="106" t="s">
        <v>743</v>
      </c>
      <c r="V1371" s="106" t="s">
        <v>7</v>
      </c>
      <c r="W1371" s="106" t="s">
        <v>63</v>
      </c>
      <c r="X1371" s="108"/>
      <c r="Y1371" s="108">
        <v>0</v>
      </c>
      <c r="Z1371" s="108">
        <v>-113031.88489999999</v>
      </c>
      <c r="AA1371" s="109" t="s">
        <v>4503</v>
      </c>
      <c r="AB1371" s="109">
        <v>5219</v>
      </c>
      <c r="AC1371" s="109" t="s">
        <v>4717</v>
      </c>
      <c r="AD1371" s="109" t="s">
        <v>4548</v>
      </c>
      <c r="AE1371" s="110" t="s">
        <v>4436</v>
      </c>
      <c r="AF1371" s="109"/>
      <c r="AG1371" s="138" t="s">
        <v>4738</v>
      </c>
      <c r="AH1371" s="138" t="s">
        <v>4739</v>
      </c>
      <c r="AI1371" s="138" t="s">
        <v>4740</v>
      </c>
      <c r="AJ1371" s="109">
        <v>5529086</v>
      </c>
      <c r="AK1371" s="109"/>
      <c r="AL1371" s="109"/>
      <c r="AM1371" s="109"/>
      <c r="AN1371" s="109"/>
      <c r="AO1371" s="109"/>
      <c r="AP1371" s="109"/>
      <c r="AQ1371" s="109"/>
      <c r="AR1371" s="109"/>
      <c r="AS1371" s="109"/>
      <c r="AT1371" s="109"/>
      <c r="AU1371" s="109"/>
      <c r="AV1371" s="109"/>
      <c r="AW1371" s="109"/>
      <c r="AX1371" s="109"/>
      <c r="AY1371" s="109"/>
    </row>
    <row r="1372" spans="1:51" ht="25.5" x14ac:dyDescent="0.25">
      <c r="A1372" s="106">
        <v>1648</v>
      </c>
      <c r="B1372" s="106" t="s">
        <v>2040</v>
      </c>
      <c r="C1372" s="106" t="s">
        <v>320</v>
      </c>
      <c r="D1372" s="106"/>
      <c r="E1372" s="106" t="s">
        <v>540</v>
      </c>
      <c r="F1372" s="106"/>
      <c r="G1372" s="106"/>
      <c r="H1372" s="106" t="s">
        <v>514</v>
      </c>
      <c r="I1372" s="106"/>
      <c r="J1372" s="106"/>
      <c r="K1372" s="106"/>
      <c r="L1372" s="106"/>
      <c r="M1372" s="106">
        <v>22000</v>
      </c>
      <c r="N1372" s="106" t="s">
        <v>3921</v>
      </c>
      <c r="O1372" s="106">
        <v>173087.99799999999</v>
      </c>
      <c r="P1372" s="107">
        <v>1035.0999999999999</v>
      </c>
      <c r="Q1372" s="107">
        <v>179163386.72999999</v>
      </c>
      <c r="R1372" s="106">
        <v>0</v>
      </c>
      <c r="S1372" s="107">
        <v>0</v>
      </c>
      <c r="T1372" s="107">
        <v>0</v>
      </c>
      <c r="U1372" s="106" t="s">
        <v>743</v>
      </c>
      <c r="V1372" s="106" t="s">
        <v>7</v>
      </c>
      <c r="W1372" s="106" t="s">
        <v>63</v>
      </c>
      <c r="X1372" s="108"/>
      <c r="Y1372" s="108">
        <v>0</v>
      </c>
      <c r="Z1372" s="108"/>
      <c r="AA1372" s="109" t="s">
        <v>4435</v>
      </c>
      <c r="AB1372" s="109">
        <v>5219</v>
      </c>
      <c r="AC1372" s="109"/>
      <c r="AD1372" s="109"/>
      <c r="AE1372" s="110" t="s">
        <v>4436</v>
      </c>
      <c r="AF1372" s="109"/>
      <c r="AG1372" s="138" t="s">
        <v>4738</v>
      </c>
      <c r="AH1372" s="138" t="s">
        <v>4739</v>
      </c>
      <c r="AI1372" s="138" t="s">
        <v>4740</v>
      </c>
      <c r="AJ1372" s="109">
        <v>5544058</v>
      </c>
      <c r="AK1372" s="109"/>
      <c r="AL1372" s="109"/>
      <c r="AM1372" s="109"/>
      <c r="AN1372" s="109"/>
      <c r="AO1372" s="109"/>
      <c r="AP1372" s="109"/>
      <c r="AQ1372" s="109"/>
      <c r="AR1372" s="109"/>
      <c r="AS1372" s="109"/>
      <c r="AT1372" s="109"/>
      <c r="AU1372" s="109"/>
      <c r="AV1372" s="109"/>
      <c r="AW1372" s="109"/>
      <c r="AX1372" s="109"/>
      <c r="AY1372" s="109"/>
    </row>
    <row r="1373" spans="1:51" x14ac:dyDescent="0.25">
      <c r="A1373" s="106">
        <v>1649</v>
      </c>
      <c r="B1373" s="106" t="s">
        <v>2041</v>
      </c>
      <c r="C1373" s="106" t="s">
        <v>321</v>
      </c>
      <c r="D1373" s="106"/>
      <c r="E1373" s="106" t="s">
        <v>540</v>
      </c>
      <c r="F1373" s="106"/>
      <c r="G1373" s="106"/>
      <c r="H1373" s="106" t="s">
        <v>466</v>
      </c>
      <c r="I1373" s="106" t="s">
        <v>3323</v>
      </c>
      <c r="J1373" s="106" t="s">
        <v>3937</v>
      </c>
      <c r="K1373" s="106">
        <v>12701</v>
      </c>
      <c r="L1373" s="106"/>
      <c r="M1373" s="106">
        <v>22000</v>
      </c>
      <c r="N1373" s="106" t="s">
        <v>428</v>
      </c>
      <c r="O1373" s="106">
        <v>2797.7310000000002</v>
      </c>
      <c r="P1373" s="107">
        <v>1150</v>
      </c>
      <c r="Q1373" s="107">
        <v>3217390.65</v>
      </c>
      <c r="R1373" s="106">
        <v>0</v>
      </c>
      <c r="S1373" s="107">
        <v>0</v>
      </c>
      <c r="T1373" s="107">
        <v>0</v>
      </c>
      <c r="U1373" s="106" t="s">
        <v>739</v>
      </c>
      <c r="V1373" s="106" t="s">
        <v>7</v>
      </c>
      <c r="W1373" s="106" t="s">
        <v>61</v>
      </c>
      <c r="X1373" s="108">
        <v>1557</v>
      </c>
      <c r="Y1373" s="108">
        <v>4356067.1670000004</v>
      </c>
      <c r="Z1373" s="108">
        <v>1138676.517</v>
      </c>
      <c r="AA1373" s="109"/>
      <c r="AB1373" s="109">
        <v>5210</v>
      </c>
      <c r="AC1373" s="109"/>
      <c r="AD1373" s="109"/>
      <c r="AE1373" s="110" t="s">
        <v>507</v>
      </c>
      <c r="AF1373" s="109"/>
      <c r="AG1373" s="138" t="s">
        <v>4742</v>
      </c>
      <c r="AH1373" s="138" t="s">
        <v>4743</v>
      </c>
      <c r="AI1373" s="138">
        <v>41880</v>
      </c>
      <c r="AJ1373" s="109">
        <v>5933661</v>
      </c>
      <c r="AK1373" s="109"/>
      <c r="AL1373" s="109"/>
      <c r="AM1373" s="109"/>
      <c r="AN1373" s="109"/>
      <c r="AO1373" s="109"/>
      <c r="AP1373" s="109"/>
      <c r="AQ1373" s="109"/>
      <c r="AR1373" s="109"/>
      <c r="AS1373" s="109"/>
      <c r="AT1373" s="109"/>
      <c r="AU1373" s="109"/>
      <c r="AV1373" s="109"/>
      <c r="AW1373" s="109"/>
      <c r="AX1373" s="109"/>
      <c r="AY1373" s="109"/>
    </row>
    <row r="1374" spans="1:51" x14ac:dyDescent="0.25">
      <c r="A1374" s="106">
        <v>1650</v>
      </c>
      <c r="B1374" s="106" t="s">
        <v>2042</v>
      </c>
      <c r="C1374" s="106" t="s">
        <v>321</v>
      </c>
      <c r="D1374" s="106"/>
      <c r="E1374" s="106" t="s">
        <v>540</v>
      </c>
      <c r="F1374" s="106"/>
      <c r="G1374" s="106"/>
      <c r="H1374" s="106" t="s">
        <v>466</v>
      </c>
      <c r="I1374" s="106" t="s">
        <v>3323</v>
      </c>
      <c r="J1374" s="106" t="s">
        <v>3938</v>
      </c>
      <c r="K1374" s="106">
        <v>12831</v>
      </c>
      <c r="L1374" s="106"/>
      <c r="M1374" s="106">
        <v>22000</v>
      </c>
      <c r="N1374" s="106" t="s">
        <v>428</v>
      </c>
      <c r="O1374" s="106">
        <v>5085.7030000000004</v>
      </c>
      <c r="P1374" s="107">
        <v>1035.0999999999999</v>
      </c>
      <c r="Q1374" s="107">
        <v>5264211.18</v>
      </c>
      <c r="R1374" s="106">
        <v>0</v>
      </c>
      <c r="S1374" s="107">
        <v>0</v>
      </c>
      <c r="T1374" s="107">
        <v>0</v>
      </c>
      <c r="U1374" s="106" t="s">
        <v>739</v>
      </c>
      <c r="V1374" s="106" t="s">
        <v>7</v>
      </c>
      <c r="W1374" s="106" t="s">
        <v>61</v>
      </c>
      <c r="X1374" s="108">
        <v>1557</v>
      </c>
      <c r="Y1374" s="108">
        <v>7918439.5710000005</v>
      </c>
      <c r="Z1374" s="108">
        <v>2654228.3957000002</v>
      </c>
      <c r="AA1374" s="109"/>
      <c r="AB1374" s="109">
        <v>5210</v>
      </c>
      <c r="AC1374" s="109"/>
      <c r="AD1374" s="109"/>
      <c r="AE1374" s="110" t="s">
        <v>507</v>
      </c>
      <c r="AF1374" s="109"/>
      <c r="AG1374" s="138" t="s">
        <v>4742</v>
      </c>
      <c r="AH1374" s="138" t="s">
        <v>4743</v>
      </c>
      <c r="AI1374" s="138" t="s">
        <v>4744</v>
      </c>
      <c r="AJ1374" s="109">
        <v>5434305</v>
      </c>
      <c r="AK1374" s="109"/>
      <c r="AL1374" s="109"/>
      <c r="AM1374" s="109"/>
      <c r="AN1374" s="109"/>
      <c r="AO1374" s="109"/>
      <c r="AP1374" s="109"/>
      <c r="AQ1374" s="109"/>
      <c r="AR1374" s="109"/>
      <c r="AS1374" s="109"/>
      <c r="AT1374" s="109"/>
      <c r="AU1374" s="109"/>
      <c r="AV1374" s="109"/>
      <c r="AW1374" s="109"/>
      <c r="AX1374" s="109"/>
      <c r="AY1374" s="109"/>
    </row>
    <row r="1375" spans="1:51" ht="25.5" x14ac:dyDescent="0.25">
      <c r="A1375" s="106">
        <v>1651</v>
      </c>
      <c r="B1375" s="106" t="s">
        <v>2043</v>
      </c>
      <c r="C1375" s="106" t="s">
        <v>321</v>
      </c>
      <c r="D1375" s="106"/>
      <c r="E1375" s="106" t="s">
        <v>586</v>
      </c>
      <c r="F1375" s="106"/>
      <c r="G1375" s="106" t="s">
        <v>711</v>
      </c>
      <c r="H1375" s="106" t="s">
        <v>466</v>
      </c>
      <c r="I1375" s="106" t="s">
        <v>3323</v>
      </c>
      <c r="J1375" s="106" t="s">
        <v>3939</v>
      </c>
      <c r="K1375" s="106">
        <v>12721</v>
      </c>
      <c r="L1375" s="106"/>
      <c r="M1375" s="106">
        <v>22000</v>
      </c>
      <c r="N1375" s="106" t="s">
        <v>428</v>
      </c>
      <c r="O1375" s="106">
        <v>5989.7659999999996</v>
      </c>
      <c r="P1375" s="107">
        <v>1035.0999999999999</v>
      </c>
      <c r="Q1375" s="107">
        <v>6200006.79</v>
      </c>
      <c r="R1375" s="106">
        <v>0</v>
      </c>
      <c r="S1375" s="107">
        <v>0</v>
      </c>
      <c r="T1375" s="107">
        <v>0</v>
      </c>
      <c r="U1375" s="106" t="s">
        <v>739</v>
      </c>
      <c r="V1375" s="106" t="s">
        <v>7</v>
      </c>
      <c r="W1375" s="106" t="s">
        <v>61</v>
      </c>
      <c r="X1375" s="108">
        <v>1557</v>
      </c>
      <c r="Y1375" s="108">
        <v>9326065.6619999986</v>
      </c>
      <c r="Z1375" s="108">
        <v>3126058.8753999993</v>
      </c>
      <c r="AA1375" s="109" t="s">
        <v>4745</v>
      </c>
      <c r="AB1375" s="109">
        <v>5210</v>
      </c>
      <c r="AC1375" s="109"/>
      <c r="AD1375" s="109"/>
      <c r="AE1375" s="110" t="s">
        <v>507</v>
      </c>
      <c r="AF1375" s="109" t="s">
        <v>4745</v>
      </c>
      <c r="AG1375" s="138" t="s">
        <v>4742</v>
      </c>
      <c r="AH1375" s="138" t="s">
        <v>4743</v>
      </c>
      <c r="AI1375" s="138" t="s">
        <v>4744</v>
      </c>
      <c r="AJ1375" s="109">
        <v>5434305</v>
      </c>
      <c r="AK1375" s="109"/>
      <c r="AL1375" s="109"/>
      <c r="AM1375" s="109"/>
      <c r="AN1375" s="109"/>
      <c r="AO1375" s="109"/>
      <c r="AP1375" s="109"/>
      <c r="AQ1375" s="109"/>
      <c r="AR1375" s="109"/>
      <c r="AS1375" s="109"/>
      <c r="AT1375" s="109"/>
      <c r="AU1375" s="109"/>
      <c r="AV1375" s="109"/>
      <c r="AW1375" s="109"/>
      <c r="AX1375" s="109"/>
      <c r="AY1375" s="109"/>
    </row>
    <row r="1376" spans="1:51" ht="25.5" x14ac:dyDescent="0.25">
      <c r="A1376" s="106">
        <v>1652</v>
      </c>
      <c r="B1376" s="106" t="s">
        <v>2044</v>
      </c>
      <c r="C1376" s="106" t="s">
        <v>321</v>
      </c>
      <c r="D1376" s="106"/>
      <c r="E1376" s="106" t="s">
        <v>586</v>
      </c>
      <c r="F1376" s="106"/>
      <c r="G1376" s="106"/>
      <c r="H1376" s="106" t="s">
        <v>466</v>
      </c>
      <c r="I1376" s="106" t="s">
        <v>3323</v>
      </c>
      <c r="J1376" s="106" t="s">
        <v>3939</v>
      </c>
      <c r="K1376" s="106">
        <v>12971</v>
      </c>
      <c r="L1376" s="106"/>
      <c r="M1376" s="106">
        <v>22000</v>
      </c>
      <c r="N1376" s="106" t="s">
        <v>428</v>
      </c>
      <c r="O1376" s="106">
        <v>1888.5219999999999</v>
      </c>
      <c r="P1376" s="107">
        <v>1035.0999999999999</v>
      </c>
      <c r="Q1376" s="107">
        <v>1954809.12</v>
      </c>
      <c r="R1376" s="106">
        <v>0</v>
      </c>
      <c r="S1376" s="107">
        <v>0</v>
      </c>
      <c r="T1376" s="107">
        <v>0</v>
      </c>
      <c r="U1376" s="106" t="s">
        <v>739</v>
      </c>
      <c r="V1376" s="106" t="s">
        <v>7</v>
      </c>
      <c r="W1376" s="106" t="s">
        <v>61</v>
      </c>
      <c r="X1376" s="108">
        <v>1557</v>
      </c>
      <c r="Y1376" s="108">
        <v>2940428.7539999997</v>
      </c>
      <c r="Z1376" s="108">
        <v>985619.63179999986</v>
      </c>
      <c r="AA1376" s="109" t="s">
        <v>4745</v>
      </c>
      <c r="AB1376" s="109">
        <v>5210</v>
      </c>
      <c r="AC1376" s="109"/>
      <c r="AD1376" s="109"/>
      <c r="AE1376" s="110" t="s">
        <v>507</v>
      </c>
      <c r="AF1376" s="109" t="s">
        <v>4745</v>
      </c>
      <c r="AG1376" s="138" t="s">
        <v>4742</v>
      </c>
      <c r="AH1376" s="138" t="s">
        <v>4743</v>
      </c>
      <c r="AI1376" s="138" t="s">
        <v>4744</v>
      </c>
      <c r="AJ1376" s="109">
        <v>5434305</v>
      </c>
      <c r="AK1376" s="109"/>
      <c r="AL1376" s="109"/>
      <c r="AM1376" s="109"/>
      <c r="AN1376" s="109"/>
      <c r="AO1376" s="109"/>
      <c r="AP1376" s="109"/>
      <c r="AQ1376" s="109"/>
      <c r="AR1376" s="109"/>
      <c r="AS1376" s="109"/>
      <c r="AT1376" s="109"/>
      <c r="AU1376" s="109"/>
      <c r="AV1376" s="109"/>
      <c r="AW1376" s="109"/>
      <c r="AX1376" s="109"/>
      <c r="AY1376" s="109"/>
    </row>
    <row r="1377" spans="1:51" ht="51" x14ac:dyDescent="0.25">
      <c r="A1377" s="106">
        <v>1653</v>
      </c>
      <c r="B1377" s="106" t="s">
        <v>2045</v>
      </c>
      <c r="C1377" s="106" t="s">
        <v>321</v>
      </c>
      <c r="D1377" s="106"/>
      <c r="E1377" s="106" t="s">
        <v>540</v>
      </c>
      <c r="F1377" s="106"/>
      <c r="G1377" s="106"/>
      <c r="H1377" s="106" t="s">
        <v>466</v>
      </c>
      <c r="I1377" s="106" t="s">
        <v>3323</v>
      </c>
      <c r="J1377" s="106" t="s">
        <v>3939</v>
      </c>
      <c r="K1377" s="106">
        <v>12601</v>
      </c>
      <c r="L1377" s="106"/>
      <c r="M1377" s="106">
        <v>22000</v>
      </c>
      <c r="N1377" s="106" t="s">
        <v>428</v>
      </c>
      <c r="O1377" s="106">
        <v>1015.169</v>
      </c>
      <c r="P1377" s="107">
        <v>1035.0999999999999</v>
      </c>
      <c r="Q1377" s="107">
        <v>1050801.43</v>
      </c>
      <c r="R1377" s="106">
        <v>0</v>
      </c>
      <c r="S1377" s="107">
        <v>0</v>
      </c>
      <c r="T1377" s="107">
        <v>0</v>
      </c>
      <c r="U1377" s="106" t="s">
        <v>749</v>
      </c>
      <c r="V1377" s="106" t="s">
        <v>7</v>
      </c>
      <c r="W1377" s="106" t="s">
        <v>64</v>
      </c>
      <c r="X1377" s="108"/>
      <c r="Y1377" s="108">
        <v>0</v>
      </c>
      <c r="Z1377" s="108">
        <v>-1050801.4319</v>
      </c>
      <c r="AA1377" s="109" t="s">
        <v>4503</v>
      </c>
      <c r="AB1377" s="109">
        <v>5210</v>
      </c>
      <c r="AC1377" s="109" t="s">
        <v>4686</v>
      </c>
      <c r="AD1377" s="109" t="s">
        <v>4548</v>
      </c>
      <c r="AE1377" s="110" t="s">
        <v>510</v>
      </c>
      <c r="AF1377" s="109"/>
      <c r="AG1377" s="138" t="s">
        <v>4742</v>
      </c>
      <c r="AH1377" s="138" t="s">
        <v>4743</v>
      </c>
      <c r="AI1377" s="138" t="s">
        <v>4744</v>
      </c>
      <c r="AJ1377" s="109">
        <v>5434305</v>
      </c>
      <c r="AK1377" s="109"/>
      <c r="AL1377" s="109"/>
      <c r="AM1377" s="109"/>
      <c r="AN1377" s="109"/>
      <c r="AO1377" s="109"/>
      <c r="AP1377" s="109"/>
      <c r="AQ1377" s="109"/>
      <c r="AR1377" s="109"/>
      <c r="AS1377" s="109"/>
      <c r="AT1377" s="109"/>
      <c r="AU1377" s="109"/>
      <c r="AV1377" s="109"/>
      <c r="AW1377" s="109"/>
      <c r="AX1377" s="109"/>
      <c r="AY1377" s="109"/>
    </row>
    <row r="1378" spans="1:51" ht="51" x14ac:dyDescent="0.25">
      <c r="A1378" s="106">
        <v>1654</v>
      </c>
      <c r="B1378" s="106" t="s">
        <v>2046</v>
      </c>
      <c r="C1378" s="106" t="s">
        <v>321</v>
      </c>
      <c r="D1378" s="106"/>
      <c r="E1378" s="106" t="s">
        <v>540</v>
      </c>
      <c r="F1378" s="106"/>
      <c r="G1378" s="106"/>
      <c r="H1378" s="106" t="s">
        <v>466</v>
      </c>
      <c r="I1378" s="106" t="s">
        <v>3323</v>
      </c>
      <c r="J1378" s="106" t="s">
        <v>3940</v>
      </c>
      <c r="K1378" s="106">
        <v>4822</v>
      </c>
      <c r="L1378" s="106"/>
      <c r="M1378" s="106">
        <v>22000</v>
      </c>
      <c r="N1378" s="106" t="s">
        <v>428</v>
      </c>
      <c r="O1378" s="106">
        <v>155.172</v>
      </c>
      <c r="P1378" s="107">
        <v>1035.0999999999999</v>
      </c>
      <c r="Q1378" s="107">
        <v>160618.54</v>
      </c>
      <c r="R1378" s="106">
        <v>0</v>
      </c>
      <c r="S1378" s="107">
        <v>0</v>
      </c>
      <c r="T1378" s="107">
        <v>0</v>
      </c>
      <c r="U1378" s="106" t="s">
        <v>749</v>
      </c>
      <c r="V1378" s="106" t="s">
        <v>7</v>
      </c>
      <c r="W1378" s="106" t="s">
        <v>64</v>
      </c>
      <c r="X1378" s="108"/>
      <c r="Y1378" s="108">
        <v>0</v>
      </c>
      <c r="Z1378" s="108">
        <v>-160618.53719999999</v>
      </c>
      <c r="AA1378" s="109" t="s">
        <v>4503</v>
      </c>
      <c r="AB1378" s="109">
        <v>5210</v>
      </c>
      <c r="AC1378" s="109" t="s">
        <v>4686</v>
      </c>
      <c r="AD1378" s="109" t="s">
        <v>4548</v>
      </c>
      <c r="AE1378" s="110" t="s">
        <v>510</v>
      </c>
      <c r="AF1378" s="109"/>
      <c r="AG1378" s="138" t="s">
        <v>4742</v>
      </c>
      <c r="AH1378" s="138" t="s">
        <v>4743</v>
      </c>
      <c r="AI1378" s="138" t="s">
        <v>4744</v>
      </c>
      <c r="AJ1378" s="109">
        <v>5434305</v>
      </c>
      <c r="AK1378" s="109"/>
      <c r="AL1378" s="109"/>
      <c r="AM1378" s="109"/>
      <c r="AN1378" s="109"/>
      <c r="AO1378" s="109"/>
      <c r="AP1378" s="109"/>
      <c r="AQ1378" s="109"/>
      <c r="AR1378" s="109"/>
      <c r="AS1378" s="109"/>
      <c r="AT1378" s="109"/>
      <c r="AU1378" s="109"/>
      <c r="AV1378" s="109"/>
      <c r="AW1378" s="109"/>
      <c r="AX1378" s="109"/>
      <c r="AY1378" s="109"/>
    </row>
    <row r="1379" spans="1:51" ht="51" x14ac:dyDescent="0.25">
      <c r="A1379" s="106">
        <v>1655</v>
      </c>
      <c r="B1379" s="106" t="s">
        <v>2047</v>
      </c>
      <c r="C1379" s="106" t="s">
        <v>321</v>
      </c>
      <c r="D1379" s="106"/>
      <c r="E1379" s="106" t="s">
        <v>540</v>
      </c>
      <c r="F1379" s="106"/>
      <c r="G1379" s="106"/>
      <c r="H1379" s="106" t="s">
        <v>466</v>
      </c>
      <c r="I1379" s="106" t="s">
        <v>3323</v>
      </c>
      <c r="J1379" s="106" t="s">
        <v>3939</v>
      </c>
      <c r="K1379" s="106">
        <v>13972</v>
      </c>
      <c r="L1379" s="106"/>
      <c r="M1379" s="106">
        <v>22000</v>
      </c>
      <c r="N1379" s="106" t="s">
        <v>428</v>
      </c>
      <c r="O1379" s="106">
        <v>1016.649</v>
      </c>
      <c r="P1379" s="107">
        <v>1035.0999999999999</v>
      </c>
      <c r="Q1379" s="107">
        <v>1052333.3799999999</v>
      </c>
      <c r="R1379" s="106">
        <v>0</v>
      </c>
      <c r="S1379" s="107">
        <v>0</v>
      </c>
      <c r="T1379" s="107">
        <v>0</v>
      </c>
      <c r="U1379" s="106" t="s">
        <v>749</v>
      </c>
      <c r="V1379" s="106" t="s">
        <v>7</v>
      </c>
      <c r="W1379" s="106" t="s">
        <v>64</v>
      </c>
      <c r="X1379" s="108"/>
      <c r="Y1379" s="108">
        <v>0</v>
      </c>
      <c r="Z1379" s="108">
        <v>-1052333.3798999998</v>
      </c>
      <c r="AA1379" s="109" t="s">
        <v>4503</v>
      </c>
      <c r="AB1379" s="109">
        <v>5210</v>
      </c>
      <c r="AC1379" s="109" t="s">
        <v>4686</v>
      </c>
      <c r="AD1379" s="109" t="s">
        <v>4548</v>
      </c>
      <c r="AE1379" s="110" t="s">
        <v>510</v>
      </c>
      <c r="AF1379" s="109"/>
      <c r="AG1379" s="138" t="s">
        <v>4742</v>
      </c>
      <c r="AH1379" s="138" t="s">
        <v>4743</v>
      </c>
      <c r="AI1379" s="138" t="s">
        <v>4744</v>
      </c>
      <c r="AJ1379" s="109">
        <v>5434305</v>
      </c>
      <c r="AK1379" s="109"/>
      <c r="AL1379" s="109"/>
      <c r="AM1379" s="109"/>
      <c r="AN1379" s="109"/>
      <c r="AO1379" s="109"/>
      <c r="AP1379" s="109"/>
      <c r="AQ1379" s="109"/>
      <c r="AR1379" s="109"/>
      <c r="AS1379" s="109"/>
      <c r="AT1379" s="109"/>
      <c r="AU1379" s="109"/>
      <c r="AV1379" s="109"/>
      <c r="AW1379" s="109"/>
      <c r="AX1379" s="109"/>
      <c r="AY1379" s="109"/>
    </row>
    <row r="1380" spans="1:51" ht="51" x14ac:dyDescent="0.25">
      <c r="A1380" s="106">
        <v>1656</v>
      </c>
      <c r="B1380" s="106" t="s">
        <v>2048</v>
      </c>
      <c r="C1380" s="106" t="s">
        <v>321</v>
      </c>
      <c r="D1380" s="106"/>
      <c r="E1380" s="106" t="s">
        <v>540</v>
      </c>
      <c r="F1380" s="106"/>
      <c r="G1380" s="106"/>
      <c r="H1380" s="106" t="s">
        <v>466</v>
      </c>
      <c r="I1380" s="106" t="s">
        <v>3323</v>
      </c>
      <c r="J1380" s="106" t="s">
        <v>3941</v>
      </c>
      <c r="K1380" s="106">
        <v>5073</v>
      </c>
      <c r="L1380" s="106"/>
      <c r="M1380" s="106">
        <v>22000</v>
      </c>
      <c r="N1380" s="106" t="s">
        <v>428</v>
      </c>
      <c r="O1380" s="106">
        <v>1258.8</v>
      </c>
      <c r="P1380" s="107">
        <v>1035.0999999999999</v>
      </c>
      <c r="Q1380" s="107">
        <v>1302983.8799999999</v>
      </c>
      <c r="R1380" s="106">
        <v>0</v>
      </c>
      <c r="S1380" s="107">
        <v>0</v>
      </c>
      <c r="T1380" s="107">
        <v>0</v>
      </c>
      <c r="U1380" s="106" t="s">
        <v>749</v>
      </c>
      <c r="V1380" s="106" t="s">
        <v>7</v>
      </c>
      <c r="W1380" s="106" t="s">
        <v>64</v>
      </c>
      <c r="X1380" s="108"/>
      <c r="Y1380" s="108">
        <v>0</v>
      </c>
      <c r="Z1380" s="108">
        <v>-1302983.8799999999</v>
      </c>
      <c r="AA1380" s="109" t="s">
        <v>4503</v>
      </c>
      <c r="AB1380" s="109">
        <v>5210</v>
      </c>
      <c r="AC1380" s="109" t="s">
        <v>4686</v>
      </c>
      <c r="AD1380" s="109" t="s">
        <v>4548</v>
      </c>
      <c r="AE1380" s="110" t="s">
        <v>510</v>
      </c>
      <c r="AF1380" s="109"/>
      <c r="AG1380" s="138" t="s">
        <v>4742</v>
      </c>
      <c r="AH1380" s="138" t="s">
        <v>4743</v>
      </c>
      <c r="AI1380" s="138" t="s">
        <v>4744</v>
      </c>
      <c r="AJ1380" s="109">
        <v>5434305</v>
      </c>
      <c r="AK1380" s="109"/>
      <c r="AL1380" s="109"/>
      <c r="AM1380" s="109"/>
      <c r="AN1380" s="109"/>
      <c r="AO1380" s="109"/>
      <c r="AP1380" s="109"/>
      <c r="AQ1380" s="109"/>
      <c r="AR1380" s="109"/>
      <c r="AS1380" s="109"/>
      <c r="AT1380" s="109"/>
      <c r="AU1380" s="109"/>
      <c r="AV1380" s="109"/>
      <c r="AW1380" s="109"/>
      <c r="AX1380" s="109"/>
      <c r="AY1380" s="109"/>
    </row>
    <row r="1381" spans="1:51" ht="51" x14ac:dyDescent="0.25">
      <c r="A1381" s="106">
        <v>1657</v>
      </c>
      <c r="B1381" s="106" t="s">
        <v>2049</v>
      </c>
      <c r="C1381" s="106" t="s">
        <v>321</v>
      </c>
      <c r="D1381" s="106"/>
      <c r="E1381" s="106" t="s">
        <v>540</v>
      </c>
      <c r="F1381" s="106"/>
      <c r="G1381" s="106"/>
      <c r="H1381" s="106" t="s">
        <v>466</v>
      </c>
      <c r="I1381" s="106" t="s">
        <v>3323</v>
      </c>
      <c r="J1381" s="106" t="s">
        <v>3942</v>
      </c>
      <c r="K1381" s="106">
        <v>5079</v>
      </c>
      <c r="L1381" s="106"/>
      <c r="M1381" s="106">
        <v>22000</v>
      </c>
      <c r="N1381" s="106" t="s">
        <v>428</v>
      </c>
      <c r="O1381" s="106">
        <v>974.13</v>
      </c>
      <c r="P1381" s="107">
        <v>1035.0999999999999</v>
      </c>
      <c r="Q1381" s="107">
        <v>1008321.96</v>
      </c>
      <c r="R1381" s="106">
        <v>0</v>
      </c>
      <c r="S1381" s="107">
        <v>0</v>
      </c>
      <c r="T1381" s="107">
        <v>0</v>
      </c>
      <c r="U1381" s="106" t="s">
        <v>749</v>
      </c>
      <c r="V1381" s="106" t="s">
        <v>7</v>
      </c>
      <c r="W1381" s="106" t="s">
        <v>64</v>
      </c>
      <c r="X1381" s="108"/>
      <c r="Y1381" s="108">
        <v>0</v>
      </c>
      <c r="Z1381" s="108">
        <v>-1008321.9629999999</v>
      </c>
      <c r="AA1381" s="109" t="s">
        <v>4503</v>
      </c>
      <c r="AB1381" s="109">
        <v>5210</v>
      </c>
      <c r="AC1381" s="109" t="s">
        <v>4686</v>
      </c>
      <c r="AD1381" s="109" t="s">
        <v>4548</v>
      </c>
      <c r="AE1381" s="110" t="s">
        <v>510</v>
      </c>
      <c r="AF1381" s="109"/>
      <c r="AG1381" s="138" t="s">
        <v>4742</v>
      </c>
      <c r="AH1381" s="138" t="s">
        <v>4743</v>
      </c>
      <c r="AI1381" s="138" t="s">
        <v>4744</v>
      </c>
      <c r="AJ1381" s="109">
        <v>5434305</v>
      </c>
      <c r="AK1381" s="109"/>
      <c r="AL1381" s="109"/>
      <c r="AM1381" s="109"/>
      <c r="AN1381" s="109"/>
      <c r="AO1381" s="109"/>
      <c r="AP1381" s="109"/>
      <c r="AQ1381" s="109"/>
      <c r="AR1381" s="109"/>
      <c r="AS1381" s="109"/>
      <c r="AT1381" s="109"/>
      <c r="AU1381" s="109"/>
      <c r="AV1381" s="109"/>
      <c r="AW1381" s="109"/>
      <c r="AX1381" s="109"/>
      <c r="AY1381" s="109"/>
    </row>
    <row r="1382" spans="1:51" ht="51" x14ac:dyDescent="0.25">
      <c r="A1382" s="106">
        <v>1658</v>
      </c>
      <c r="B1382" s="106" t="s">
        <v>2050</v>
      </c>
      <c r="C1382" s="106" t="s">
        <v>321</v>
      </c>
      <c r="D1382" s="106"/>
      <c r="E1382" s="106" t="s">
        <v>540</v>
      </c>
      <c r="F1382" s="106"/>
      <c r="G1382" s="106"/>
      <c r="H1382" s="106" t="s">
        <v>466</v>
      </c>
      <c r="I1382" s="106" t="s">
        <v>3323</v>
      </c>
      <c r="J1382" s="106" t="s">
        <v>3939</v>
      </c>
      <c r="K1382" s="106">
        <v>5070</v>
      </c>
      <c r="L1382" s="106"/>
      <c r="M1382" s="106">
        <v>22000</v>
      </c>
      <c r="N1382" s="106" t="s">
        <v>428</v>
      </c>
      <c r="O1382" s="106">
        <v>991.89300000000003</v>
      </c>
      <c r="P1382" s="107">
        <v>1035.0999999999999</v>
      </c>
      <c r="Q1382" s="107">
        <v>1026708.44</v>
      </c>
      <c r="R1382" s="106">
        <v>0</v>
      </c>
      <c r="S1382" s="107">
        <v>0</v>
      </c>
      <c r="T1382" s="107">
        <v>0</v>
      </c>
      <c r="U1382" s="106" t="s">
        <v>749</v>
      </c>
      <c r="V1382" s="106" t="s">
        <v>7</v>
      </c>
      <c r="W1382" s="106" t="s">
        <v>64</v>
      </c>
      <c r="X1382" s="108"/>
      <c r="Y1382" s="108">
        <v>0</v>
      </c>
      <c r="Z1382" s="108">
        <v>-1026708.4443</v>
      </c>
      <c r="AA1382" s="109" t="s">
        <v>4503</v>
      </c>
      <c r="AB1382" s="109">
        <v>5210</v>
      </c>
      <c r="AC1382" s="109" t="s">
        <v>4686</v>
      </c>
      <c r="AD1382" s="109" t="s">
        <v>4548</v>
      </c>
      <c r="AE1382" s="110" t="s">
        <v>510</v>
      </c>
      <c r="AF1382" s="109"/>
      <c r="AG1382" s="138" t="s">
        <v>4742</v>
      </c>
      <c r="AH1382" s="138" t="s">
        <v>4743</v>
      </c>
      <c r="AI1382" s="138" t="s">
        <v>4744</v>
      </c>
      <c r="AJ1382" s="109">
        <v>5434305</v>
      </c>
      <c r="AK1382" s="109"/>
      <c r="AL1382" s="109"/>
      <c r="AM1382" s="109"/>
      <c r="AN1382" s="109"/>
      <c r="AO1382" s="109"/>
      <c r="AP1382" s="109"/>
      <c r="AQ1382" s="109"/>
      <c r="AR1382" s="109"/>
      <c r="AS1382" s="109"/>
      <c r="AT1382" s="109"/>
      <c r="AU1382" s="109"/>
      <c r="AV1382" s="109"/>
      <c r="AW1382" s="109"/>
      <c r="AX1382" s="109"/>
      <c r="AY1382" s="109"/>
    </row>
    <row r="1383" spans="1:51" x14ac:dyDescent="0.25">
      <c r="A1383" s="106">
        <v>1661</v>
      </c>
      <c r="B1383" s="106" t="s">
        <v>2051</v>
      </c>
      <c r="C1383" s="106" t="s">
        <v>321</v>
      </c>
      <c r="D1383" s="106"/>
      <c r="E1383" s="106" t="s">
        <v>540</v>
      </c>
      <c r="F1383" s="106"/>
      <c r="G1383" s="106"/>
      <c r="H1383" s="106" t="s">
        <v>466</v>
      </c>
      <c r="I1383" s="106"/>
      <c r="J1383" s="106" t="s">
        <v>3383</v>
      </c>
      <c r="K1383" s="106"/>
      <c r="L1383" s="106"/>
      <c r="M1383" s="106">
        <v>22000</v>
      </c>
      <c r="N1383" s="106" t="s">
        <v>428</v>
      </c>
      <c r="O1383" s="106">
        <v>31928.345000000001</v>
      </c>
      <c r="P1383" s="107">
        <v>1035.0999999999999</v>
      </c>
      <c r="Q1383" s="107">
        <v>33049029.91</v>
      </c>
      <c r="R1383" s="106">
        <v>0</v>
      </c>
      <c r="S1383" s="107">
        <v>0</v>
      </c>
      <c r="T1383" s="107">
        <v>0</v>
      </c>
      <c r="U1383" s="106" t="s">
        <v>797</v>
      </c>
      <c r="V1383" s="106" t="s">
        <v>7</v>
      </c>
      <c r="W1383" s="106" t="s">
        <v>67</v>
      </c>
      <c r="X1383" s="108">
        <v>1557</v>
      </c>
      <c r="Y1383" s="108">
        <v>49712433.164999999</v>
      </c>
      <c r="Z1383" s="108">
        <v>16663403.2555</v>
      </c>
      <c r="AA1383" s="109"/>
      <c r="AB1383" s="109">
        <v>5210</v>
      </c>
      <c r="AC1383" s="109"/>
      <c r="AD1383" s="109"/>
      <c r="AE1383" s="110" t="s">
        <v>516</v>
      </c>
      <c r="AF1383" s="109"/>
      <c r="AG1383" s="138" t="s">
        <v>4742</v>
      </c>
      <c r="AH1383" s="138" t="s">
        <v>4743</v>
      </c>
      <c r="AI1383" s="138" t="s">
        <v>4744</v>
      </c>
      <c r="AJ1383" s="109">
        <v>5434305</v>
      </c>
      <c r="AK1383" s="109"/>
      <c r="AL1383" s="109"/>
      <c r="AM1383" s="109"/>
      <c r="AN1383" s="109"/>
      <c r="AO1383" s="109"/>
      <c r="AP1383" s="109"/>
      <c r="AQ1383" s="109"/>
      <c r="AR1383" s="109"/>
      <c r="AS1383" s="109"/>
      <c r="AT1383" s="109"/>
      <c r="AU1383" s="109"/>
      <c r="AV1383" s="109"/>
      <c r="AW1383" s="109"/>
      <c r="AX1383" s="109"/>
      <c r="AY1383" s="109"/>
    </row>
    <row r="1384" spans="1:51" x14ac:dyDescent="0.25">
      <c r="A1384" s="106">
        <v>1662</v>
      </c>
      <c r="B1384" s="106" t="s">
        <v>2052</v>
      </c>
      <c r="C1384" s="106" t="s">
        <v>321</v>
      </c>
      <c r="D1384" s="106"/>
      <c r="E1384" s="106" t="s">
        <v>540</v>
      </c>
      <c r="F1384" s="106"/>
      <c r="G1384" s="106"/>
      <c r="H1384" s="106" t="s">
        <v>466</v>
      </c>
      <c r="I1384" s="106" t="s">
        <v>3323</v>
      </c>
      <c r="J1384" s="106" t="s">
        <v>3943</v>
      </c>
      <c r="K1384" s="106">
        <v>5001</v>
      </c>
      <c r="L1384" s="106"/>
      <c r="M1384" s="106">
        <v>22000</v>
      </c>
      <c r="N1384" s="106" t="s">
        <v>428</v>
      </c>
      <c r="O1384" s="106">
        <v>3141.24</v>
      </c>
      <c r="P1384" s="107">
        <v>1035.0999999999999</v>
      </c>
      <c r="Q1384" s="107">
        <v>3251497.52</v>
      </c>
      <c r="R1384" s="106">
        <v>0</v>
      </c>
      <c r="S1384" s="107">
        <v>0</v>
      </c>
      <c r="T1384" s="107">
        <v>0</v>
      </c>
      <c r="U1384" s="106" t="s">
        <v>797</v>
      </c>
      <c r="V1384" s="106" t="s">
        <v>7</v>
      </c>
      <c r="W1384" s="106" t="s">
        <v>67</v>
      </c>
      <c r="X1384" s="108">
        <v>1557</v>
      </c>
      <c r="Y1384" s="108">
        <v>4890910.68</v>
      </c>
      <c r="Z1384" s="108">
        <v>1639413.1560000004</v>
      </c>
      <c r="AA1384" s="109"/>
      <c r="AB1384" s="109">
        <v>5210</v>
      </c>
      <c r="AC1384" s="109"/>
      <c r="AD1384" s="109"/>
      <c r="AE1384" s="110" t="s">
        <v>516</v>
      </c>
      <c r="AF1384" s="109"/>
      <c r="AG1384" s="138" t="s">
        <v>4742</v>
      </c>
      <c r="AH1384" s="138" t="s">
        <v>4743</v>
      </c>
      <c r="AI1384" s="138" t="s">
        <v>4744</v>
      </c>
      <c r="AJ1384" s="109">
        <v>5434305</v>
      </c>
      <c r="AK1384" s="109"/>
      <c r="AL1384" s="109"/>
      <c r="AM1384" s="109"/>
      <c r="AN1384" s="109"/>
      <c r="AO1384" s="109"/>
      <c r="AP1384" s="109"/>
      <c r="AQ1384" s="109"/>
      <c r="AR1384" s="109"/>
      <c r="AS1384" s="109"/>
      <c r="AT1384" s="109"/>
      <c r="AU1384" s="109"/>
      <c r="AV1384" s="109"/>
      <c r="AW1384" s="109"/>
      <c r="AX1384" s="109"/>
      <c r="AY1384" s="109"/>
    </row>
    <row r="1385" spans="1:51" x14ac:dyDescent="0.25">
      <c r="A1385" s="106">
        <v>1663</v>
      </c>
      <c r="B1385" s="106" t="s">
        <v>2053</v>
      </c>
      <c r="C1385" s="106" t="s">
        <v>321</v>
      </c>
      <c r="D1385" s="106"/>
      <c r="E1385" s="106" t="s">
        <v>540</v>
      </c>
      <c r="F1385" s="106"/>
      <c r="G1385" s="106"/>
      <c r="H1385" s="106" t="s">
        <v>466</v>
      </c>
      <c r="I1385" s="106" t="s">
        <v>3323</v>
      </c>
      <c r="J1385" s="106" t="s">
        <v>3940</v>
      </c>
      <c r="K1385" s="106">
        <v>4801</v>
      </c>
      <c r="L1385" s="106"/>
      <c r="M1385" s="106">
        <v>22000</v>
      </c>
      <c r="N1385" s="106" t="s">
        <v>428</v>
      </c>
      <c r="O1385" s="106">
        <v>37056.858</v>
      </c>
      <c r="P1385" s="107">
        <v>1035.0999999999999</v>
      </c>
      <c r="Q1385" s="107">
        <v>38357553.719999999</v>
      </c>
      <c r="R1385" s="106">
        <v>0</v>
      </c>
      <c r="S1385" s="107">
        <v>0</v>
      </c>
      <c r="T1385" s="107">
        <v>0</v>
      </c>
      <c r="U1385" s="106" t="s">
        <v>797</v>
      </c>
      <c r="V1385" s="106" t="s">
        <v>7</v>
      </c>
      <c r="W1385" s="106" t="s">
        <v>67</v>
      </c>
      <c r="X1385" s="108">
        <v>1557</v>
      </c>
      <c r="Y1385" s="108">
        <v>57697527.906000003</v>
      </c>
      <c r="Z1385" s="108">
        <v>19339974.190200008</v>
      </c>
      <c r="AA1385" s="109"/>
      <c r="AB1385" s="109">
        <v>5210</v>
      </c>
      <c r="AC1385" s="109"/>
      <c r="AD1385" s="109"/>
      <c r="AE1385" s="110" t="s">
        <v>516</v>
      </c>
      <c r="AF1385" s="109"/>
      <c r="AG1385" s="138" t="s">
        <v>4742</v>
      </c>
      <c r="AH1385" s="138" t="s">
        <v>4743</v>
      </c>
      <c r="AI1385" s="138" t="s">
        <v>4744</v>
      </c>
      <c r="AJ1385" s="109">
        <v>5457177</v>
      </c>
      <c r="AK1385" s="109"/>
      <c r="AL1385" s="109"/>
      <c r="AM1385" s="109"/>
      <c r="AN1385" s="109"/>
      <c r="AO1385" s="109"/>
      <c r="AP1385" s="109"/>
      <c r="AQ1385" s="109"/>
      <c r="AR1385" s="109"/>
      <c r="AS1385" s="109"/>
      <c r="AT1385" s="109"/>
      <c r="AU1385" s="109"/>
      <c r="AV1385" s="109"/>
      <c r="AW1385" s="109"/>
      <c r="AX1385" s="109"/>
      <c r="AY1385" s="109"/>
    </row>
    <row r="1386" spans="1:51" x14ac:dyDescent="0.25">
      <c r="A1386" s="106">
        <v>1665</v>
      </c>
      <c r="B1386" s="106" t="s">
        <v>2054</v>
      </c>
      <c r="C1386" s="106" t="s">
        <v>321</v>
      </c>
      <c r="D1386" s="106"/>
      <c r="E1386" s="106" t="s">
        <v>540</v>
      </c>
      <c r="F1386" s="106"/>
      <c r="G1386" s="106"/>
      <c r="H1386" s="106" t="s">
        <v>466</v>
      </c>
      <c r="I1386" s="106" t="s">
        <v>3323</v>
      </c>
      <c r="J1386" s="106" t="s">
        <v>3940</v>
      </c>
      <c r="K1386" s="106">
        <v>4801</v>
      </c>
      <c r="L1386" s="106"/>
      <c r="M1386" s="106">
        <v>22000</v>
      </c>
      <c r="N1386" s="106" t="s">
        <v>428</v>
      </c>
      <c r="O1386" s="106">
        <v>945.39400000000001</v>
      </c>
      <c r="P1386" s="107">
        <v>1035.0999999999999</v>
      </c>
      <c r="Q1386" s="107">
        <v>978577.33</v>
      </c>
      <c r="R1386" s="106">
        <v>0</v>
      </c>
      <c r="S1386" s="107">
        <v>0</v>
      </c>
      <c r="T1386" s="107">
        <v>0</v>
      </c>
      <c r="U1386" s="106" t="s">
        <v>797</v>
      </c>
      <c r="V1386" s="106" t="s">
        <v>7</v>
      </c>
      <c r="W1386" s="106" t="s">
        <v>67</v>
      </c>
      <c r="X1386" s="108">
        <v>1557</v>
      </c>
      <c r="Y1386" s="108">
        <v>1471978.4580000001</v>
      </c>
      <c r="Z1386" s="108">
        <v>493401.12860000017</v>
      </c>
      <c r="AA1386" s="109"/>
      <c r="AB1386" s="109">
        <v>5210</v>
      </c>
      <c r="AC1386" s="109"/>
      <c r="AD1386" s="109"/>
      <c r="AE1386" s="110" t="s">
        <v>516</v>
      </c>
      <c r="AF1386" s="109"/>
      <c r="AG1386" s="138" t="s">
        <v>4742</v>
      </c>
      <c r="AH1386" s="138" t="s">
        <v>4743</v>
      </c>
      <c r="AI1386" s="138" t="s">
        <v>4744</v>
      </c>
      <c r="AJ1386" s="109">
        <v>5457177</v>
      </c>
      <c r="AK1386" s="109"/>
      <c r="AL1386" s="109"/>
      <c r="AM1386" s="109"/>
      <c r="AN1386" s="109"/>
      <c r="AO1386" s="109"/>
      <c r="AP1386" s="109"/>
      <c r="AQ1386" s="109"/>
      <c r="AR1386" s="109"/>
      <c r="AS1386" s="109"/>
      <c r="AT1386" s="109"/>
      <c r="AU1386" s="109"/>
      <c r="AV1386" s="109"/>
      <c r="AW1386" s="109"/>
      <c r="AX1386" s="109"/>
      <c r="AY1386" s="109"/>
    </row>
    <row r="1387" spans="1:51" x14ac:dyDescent="0.25">
      <c r="A1387" s="106">
        <v>1666</v>
      </c>
      <c r="B1387" s="106" t="s">
        <v>2055</v>
      </c>
      <c r="C1387" s="106" t="s">
        <v>321</v>
      </c>
      <c r="D1387" s="106"/>
      <c r="E1387" s="106" t="s">
        <v>540</v>
      </c>
      <c r="F1387" s="106"/>
      <c r="G1387" s="106"/>
      <c r="H1387" s="106" t="s">
        <v>466</v>
      </c>
      <c r="I1387" s="106" t="s">
        <v>3323</v>
      </c>
      <c r="J1387" s="106" t="s">
        <v>3940</v>
      </c>
      <c r="K1387" s="106">
        <v>4801</v>
      </c>
      <c r="L1387" s="106"/>
      <c r="M1387" s="106">
        <v>22000</v>
      </c>
      <c r="N1387" s="106" t="s">
        <v>428</v>
      </c>
      <c r="O1387" s="106">
        <v>2859.6590000000001</v>
      </c>
      <c r="P1387" s="107">
        <v>1035.0999999999999</v>
      </c>
      <c r="Q1387" s="107">
        <v>2960033.03</v>
      </c>
      <c r="R1387" s="106">
        <v>0</v>
      </c>
      <c r="S1387" s="107">
        <v>0</v>
      </c>
      <c r="T1387" s="107">
        <v>0</v>
      </c>
      <c r="U1387" s="106" t="s">
        <v>797</v>
      </c>
      <c r="V1387" s="106" t="s">
        <v>7</v>
      </c>
      <c r="W1387" s="106" t="s">
        <v>67</v>
      </c>
      <c r="X1387" s="108">
        <v>1557</v>
      </c>
      <c r="Y1387" s="108">
        <v>4452489.0630000001</v>
      </c>
      <c r="Z1387" s="108">
        <v>1492456.0321000004</v>
      </c>
      <c r="AA1387" s="109"/>
      <c r="AB1387" s="109">
        <v>5210</v>
      </c>
      <c r="AC1387" s="109"/>
      <c r="AD1387" s="109"/>
      <c r="AE1387" s="110" t="s">
        <v>516</v>
      </c>
      <c r="AF1387" s="109"/>
      <c r="AG1387" s="138" t="s">
        <v>4742</v>
      </c>
      <c r="AH1387" s="138" t="s">
        <v>4743</v>
      </c>
      <c r="AI1387" s="138" t="s">
        <v>4744</v>
      </c>
      <c r="AJ1387" s="109">
        <v>5457177</v>
      </c>
      <c r="AK1387" s="109"/>
      <c r="AL1387" s="109"/>
      <c r="AM1387" s="109"/>
      <c r="AN1387" s="109"/>
      <c r="AO1387" s="109"/>
      <c r="AP1387" s="109"/>
      <c r="AQ1387" s="109"/>
      <c r="AR1387" s="109"/>
      <c r="AS1387" s="109"/>
      <c r="AT1387" s="109"/>
      <c r="AU1387" s="109"/>
      <c r="AV1387" s="109"/>
      <c r="AW1387" s="109"/>
      <c r="AX1387" s="109"/>
      <c r="AY1387" s="109"/>
    </row>
    <row r="1388" spans="1:51" x14ac:dyDescent="0.25">
      <c r="A1388" s="106">
        <v>1667</v>
      </c>
      <c r="B1388" s="106" t="s">
        <v>2056</v>
      </c>
      <c r="C1388" s="106" t="s">
        <v>321</v>
      </c>
      <c r="D1388" s="106"/>
      <c r="E1388" s="106" t="s">
        <v>540</v>
      </c>
      <c r="F1388" s="106"/>
      <c r="G1388" s="106"/>
      <c r="H1388" s="106" t="s">
        <v>466</v>
      </c>
      <c r="I1388" s="106" t="s">
        <v>3323</v>
      </c>
      <c r="J1388" s="106" t="s">
        <v>3944</v>
      </c>
      <c r="K1388" s="106">
        <v>12986</v>
      </c>
      <c r="L1388" s="106"/>
      <c r="M1388" s="106">
        <v>22000</v>
      </c>
      <c r="N1388" s="106" t="s">
        <v>428</v>
      </c>
      <c r="O1388" s="106">
        <v>7401.4110000000001</v>
      </c>
      <c r="P1388" s="107">
        <v>1035.0999999999999</v>
      </c>
      <c r="Q1388" s="107">
        <v>7661200.5300000003</v>
      </c>
      <c r="R1388" s="106">
        <v>0</v>
      </c>
      <c r="S1388" s="107">
        <v>0</v>
      </c>
      <c r="T1388" s="107">
        <v>0</v>
      </c>
      <c r="U1388" s="106" t="s">
        <v>797</v>
      </c>
      <c r="V1388" s="106" t="s">
        <v>7</v>
      </c>
      <c r="W1388" s="106" t="s">
        <v>67</v>
      </c>
      <c r="X1388" s="108">
        <v>1557</v>
      </c>
      <c r="Y1388" s="108">
        <v>11523996.926999999</v>
      </c>
      <c r="Z1388" s="108">
        <v>3862796.4008999998</v>
      </c>
      <c r="AA1388" s="109"/>
      <c r="AB1388" s="109">
        <v>5210</v>
      </c>
      <c r="AC1388" s="109"/>
      <c r="AD1388" s="109"/>
      <c r="AE1388" s="110" t="s">
        <v>516</v>
      </c>
      <c r="AF1388" s="109"/>
      <c r="AG1388" s="138" t="s">
        <v>4742</v>
      </c>
      <c r="AH1388" s="138" t="s">
        <v>4743</v>
      </c>
      <c r="AI1388" s="138" t="s">
        <v>4744</v>
      </c>
      <c r="AJ1388" s="109">
        <v>5434305</v>
      </c>
      <c r="AK1388" s="109"/>
      <c r="AL1388" s="109"/>
      <c r="AM1388" s="109"/>
      <c r="AN1388" s="109"/>
      <c r="AO1388" s="109"/>
      <c r="AP1388" s="109"/>
      <c r="AQ1388" s="109"/>
      <c r="AR1388" s="109"/>
      <c r="AS1388" s="109"/>
      <c r="AT1388" s="109"/>
      <c r="AU1388" s="109"/>
      <c r="AV1388" s="109"/>
      <c r="AW1388" s="109"/>
      <c r="AX1388" s="109"/>
      <c r="AY1388" s="109"/>
    </row>
    <row r="1389" spans="1:51" x14ac:dyDescent="0.25">
      <c r="A1389" s="106">
        <v>1668</v>
      </c>
      <c r="B1389" s="106" t="s">
        <v>2057</v>
      </c>
      <c r="C1389" s="106" t="s">
        <v>321</v>
      </c>
      <c r="D1389" s="106"/>
      <c r="E1389" s="106" t="s">
        <v>540</v>
      </c>
      <c r="F1389" s="106"/>
      <c r="G1389" s="106"/>
      <c r="H1389" s="106" t="s">
        <v>466</v>
      </c>
      <c r="I1389" s="106" t="s">
        <v>3323</v>
      </c>
      <c r="J1389" s="106" t="s">
        <v>3943</v>
      </c>
      <c r="K1389" s="106">
        <v>5002</v>
      </c>
      <c r="L1389" s="106"/>
      <c r="M1389" s="106">
        <v>22000</v>
      </c>
      <c r="N1389" s="106" t="s">
        <v>428</v>
      </c>
      <c r="O1389" s="106">
        <v>14302.944</v>
      </c>
      <c r="P1389" s="107">
        <v>1035.0999999999999</v>
      </c>
      <c r="Q1389" s="107">
        <v>14804977.33</v>
      </c>
      <c r="R1389" s="106">
        <v>0</v>
      </c>
      <c r="S1389" s="107">
        <v>0</v>
      </c>
      <c r="T1389" s="107">
        <v>0</v>
      </c>
      <c r="U1389" s="106" t="s">
        <v>797</v>
      </c>
      <c r="V1389" s="106" t="s">
        <v>7</v>
      </c>
      <c r="W1389" s="106" t="s">
        <v>67</v>
      </c>
      <c r="X1389" s="108">
        <v>1557</v>
      </c>
      <c r="Y1389" s="108">
        <v>22269683.807999998</v>
      </c>
      <c r="Z1389" s="108">
        <v>7464706.4736000001</v>
      </c>
      <c r="AA1389" s="109"/>
      <c r="AB1389" s="109">
        <v>5210</v>
      </c>
      <c r="AC1389" s="109"/>
      <c r="AD1389" s="109"/>
      <c r="AE1389" s="110" t="s">
        <v>516</v>
      </c>
      <c r="AF1389" s="109"/>
      <c r="AG1389" s="138" t="s">
        <v>4742</v>
      </c>
      <c r="AH1389" s="138" t="s">
        <v>4743</v>
      </c>
      <c r="AI1389" s="138" t="s">
        <v>4744</v>
      </c>
      <c r="AJ1389" s="109">
        <v>5434305</v>
      </c>
      <c r="AK1389" s="109"/>
      <c r="AL1389" s="109"/>
      <c r="AM1389" s="109"/>
      <c r="AN1389" s="109"/>
      <c r="AO1389" s="109"/>
      <c r="AP1389" s="109"/>
      <c r="AQ1389" s="109"/>
      <c r="AR1389" s="109"/>
      <c r="AS1389" s="109"/>
      <c r="AT1389" s="109"/>
      <c r="AU1389" s="109"/>
      <c r="AV1389" s="109"/>
      <c r="AW1389" s="109"/>
      <c r="AX1389" s="109"/>
      <c r="AY1389" s="109"/>
    </row>
    <row r="1390" spans="1:51" x14ac:dyDescent="0.25">
      <c r="A1390" s="106">
        <v>1669</v>
      </c>
      <c r="B1390" s="106" t="s">
        <v>2058</v>
      </c>
      <c r="C1390" s="106" t="s">
        <v>321</v>
      </c>
      <c r="D1390" s="106"/>
      <c r="E1390" s="106" t="s">
        <v>540</v>
      </c>
      <c r="F1390" s="106"/>
      <c r="G1390" s="106"/>
      <c r="H1390" s="106" t="s">
        <v>466</v>
      </c>
      <c r="I1390" s="106"/>
      <c r="J1390" s="106"/>
      <c r="K1390" s="106"/>
      <c r="L1390" s="106"/>
      <c r="M1390" s="106">
        <v>22000</v>
      </c>
      <c r="N1390" s="106" t="s">
        <v>428</v>
      </c>
      <c r="O1390" s="106">
        <v>110037.01300000001</v>
      </c>
      <c r="P1390" s="107">
        <v>1035.0999999999999</v>
      </c>
      <c r="Q1390" s="107">
        <v>113899312.16</v>
      </c>
      <c r="R1390" s="106">
        <v>0</v>
      </c>
      <c r="S1390" s="107">
        <v>0</v>
      </c>
      <c r="T1390" s="107">
        <v>0</v>
      </c>
      <c r="U1390" s="106" t="s">
        <v>743</v>
      </c>
      <c r="V1390" s="106" t="s">
        <v>7</v>
      </c>
      <c r="W1390" s="106" t="s">
        <v>63</v>
      </c>
      <c r="X1390" s="108"/>
      <c r="Y1390" s="108">
        <v>0</v>
      </c>
      <c r="Z1390" s="108"/>
      <c r="AA1390" s="109" t="s">
        <v>4435</v>
      </c>
      <c r="AB1390" s="109">
        <v>5210</v>
      </c>
      <c r="AC1390" s="109"/>
      <c r="AD1390" s="109"/>
      <c r="AE1390" s="110" t="s">
        <v>4436</v>
      </c>
      <c r="AF1390" s="109"/>
      <c r="AG1390" s="138" t="s">
        <v>4742</v>
      </c>
      <c r="AH1390" s="138" t="s">
        <v>4743</v>
      </c>
      <c r="AI1390" s="138" t="s">
        <v>4744</v>
      </c>
      <c r="AJ1390" s="109">
        <v>5434305</v>
      </c>
      <c r="AK1390" s="109"/>
      <c r="AL1390" s="109"/>
      <c r="AM1390" s="109"/>
      <c r="AN1390" s="109"/>
      <c r="AO1390" s="109"/>
      <c r="AP1390" s="109"/>
      <c r="AQ1390" s="109"/>
      <c r="AR1390" s="109"/>
      <c r="AS1390" s="109"/>
      <c r="AT1390" s="109"/>
      <c r="AU1390" s="109"/>
      <c r="AV1390" s="109"/>
      <c r="AW1390" s="109"/>
      <c r="AX1390" s="109"/>
      <c r="AY1390" s="109"/>
    </row>
    <row r="1391" spans="1:51" x14ac:dyDescent="0.25">
      <c r="A1391" s="106">
        <v>1670</v>
      </c>
      <c r="B1391" s="106" t="s">
        <v>2059</v>
      </c>
      <c r="C1391" s="106" t="s">
        <v>322</v>
      </c>
      <c r="D1391" s="106"/>
      <c r="E1391" s="106" t="s">
        <v>540</v>
      </c>
      <c r="F1391" s="106"/>
      <c r="G1391" s="106"/>
      <c r="H1391" s="106" t="s">
        <v>466</v>
      </c>
      <c r="I1391" s="106" t="s">
        <v>3323</v>
      </c>
      <c r="J1391" s="106" t="s">
        <v>3770</v>
      </c>
      <c r="K1391" s="106"/>
      <c r="L1391" s="106"/>
      <c r="M1391" s="106">
        <v>22330</v>
      </c>
      <c r="N1391" s="106" t="s">
        <v>3945</v>
      </c>
      <c r="O1391" s="106">
        <v>5071.7619999999997</v>
      </c>
      <c r="P1391" s="107">
        <v>380.6</v>
      </c>
      <c r="Q1391" s="107">
        <v>1930312.62</v>
      </c>
      <c r="R1391" s="106">
        <v>0</v>
      </c>
      <c r="S1391" s="107">
        <v>0</v>
      </c>
      <c r="T1391" s="107">
        <v>0</v>
      </c>
      <c r="U1391" s="106" t="s">
        <v>739</v>
      </c>
      <c r="V1391" s="106" t="s">
        <v>7</v>
      </c>
      <c r="W1391" s="106" t="s">
        <v>61</v>
      </c>
      <c r="X1391" s="108">
        <v>920</v>
      </c>
      <c r="Y1391" s="108">
        <v>4666021.04</v>
      </c>
      <c r="Z1391" s="108">
        <v>2735708.4227999998</v>
      </c>
      <c r="AA1391" s="109"/>
      <c r="AB1391" s="109">
        <v>6163</v>
      </c>
      <c r="AC1391" s="109"/>
      <c r="AD1391" s="109"/>
      <c r="AE1391" s="110" t="s">
        <v>507</v>
      </c>
      <c r="AF1391" s="109"/>
      <c r="AG1391" s="138">
        <v>37747</v>
      </c>
      <c r="AH1391" s="138" t="s">
        <v>4746</v>
      </c>
      <c r="AI1391" s="138" t="s">
        <v>4747</v>
      </c>
      <c r="AJ1391" s="109">
        <v>5395821</v>
      </c>
      <c r="AK1391" s="109"/>
      <c r="AL1391" s="109"/>
      <c r="AM1391" s="109"/>
      <c r="AN1391" s="109"/>
      <c r="AO1391" s="109"/>
      <c r="AP1391" s="109"/>
      <c r="AQ1391" s="109"/>
      <c r="AR1391" s="109"/>
      <c r="AS1391" s="109"/>
      <c r="AT1391" s="109"/>
      <c r="AU1391" s="109"/>
      <c r="AV1391" s="109"/>
      <c r="AW1391" s="109"/>
      <c r="AX1391" s="109"/>
      <c r="AY1391" s="109"/>
    </row>
    <row r="1392" spans="1:51" x14ac:dyDescent="0.25">
      <c r="A1392" s="106">
        <v>1671</v>
      </c>
      <c r="B1392" s="106" t="s">
        <v>2060</v>
      </c>
      <c r="C1392" s="106" t="s">
        <v>322</v>
      </c>
      <c r="D1392" s="106"/>
      <c r="E1392" s="106" t="s">
        <v>540</v>
      </c>
      <c r="F1392" s="106"/>
      <c r="G1392" s="106"/>
      <c r="H1392" s="106" t="s">
        <v>466</v>
      </c>
      <c r="I1392" s="106" t="s">
        <v>3323</v>
      </c>
      <c r="J1392" s="106" t="s">
        <v>3770</v>
      </c>
      <c r="K1392" s="106"/>
      <c r="L1392" s="106"/>
      <c r="M1392" s="106">
        <v>22330</v>
      </c>
      <c r="N1392" s="106" t="s">
        <v>3945</v>
      </c>
      <c r="O1392" s="106">
        <v>2051</v>
      </c>
      <c r="P1392" s="107">
        <v>380.6</v>
      </c>
      <c r="Q1392" s="107">
        <v>780610.6</v>
      </c>
      <c r="R1392" s="106">
        <v>0</v>
      </c>
      <c r="S1392" s="107">
        <v>0</v>
      </c>
      <c r="T1392" s="107">
        <v>0</v>
      </c>
      <c r="U1392" s="106" t="s">
        <v>739</v>
      </c>
      <c r="V1392" s="106" t="s">
        <v>7</v>
      </c>
      <c r="W1392" s="106" t="s">
        <v>61</v>
      </c>
      <c r="X1392" s="108">
        <v>920</v>
      </c>
      <c r="Y1392" s="108">
        <v>1886920</v>
      </c>
      <c r="Z1392" s="108">
        <v>1106309.3999999999</v>
      </c>
      <c r="AA1392" s="109"/>
      <c r="AB1392" s="109">
        <v>6163</v>
      </c>
      <c r="AC1392" s="109"/>
      <c r="AD1392" s="109"/>
      <c r="AE1392" s="110" t="s">
        <v>507</v>
      </c>
      <c r="AF1392" s="109"/>
      <c r="AG1392" s="138">
        <v>37747</v>
      </c>
      <c r="AH1392" s="138" t="s">
        <v>4746</v>
      </c>
      <c r="AI1392" s="138" t="s">
        <v>4747</v>
      </c>
      <c r="AJ1392" s="109">
        <v>5393339</v>
      </c>
      <c r="AK1392" s="109"/>
      <c r="AL1392" s="109"/>
      <c r="AM1392" s="109"/>
      <c r="AN1392" s="109"/>
      <c r="AO1392" s="109"/>
      <c r="AP1392" s="109"/>
      <c r="AQ1392" s="109"/>
      <c r="AR1392" s="109"/>
      <c r="AS1392" s="109"/>
      <c r="AT1392" s="109"/>
      <c r="AU1392" s="109"/>
      <c r="AV1392" s="109"/>
      <c r="AW1392" s="109"/>
      <c r="AX1392" s="109"/>
      <c r="AY1392" s="109"/>
    </row>
    <row r="1393" spans="1:51" x14ac:dyDescent="0.25">
      <c r="A1393" s="106">
        <v>1673</v>
      </c>
      <c r="B1393" s="106" t="s">
        <v>2061</v>
      </c>
      <c r="C1393" s="106" t="s">
        <v>322</v>
      </c>
      <c r="D1393" s="106"/>
      <c r="E1393" s="106" t="s">
        <v>540</v>
      </c>
      <c r="F1393" s="106"/>
      <c r="G1393" s="106"/>
      <c r="H1393" s="106" t="s">
        <v>466</v>
      </c>
      <c r="I1393" s="106" t="s">
        <v>3323</v>
      </c>
      <c r="J1393" s="106" t="s">
        <v>3946</v>
      </c>
      <c r="K1393" s="106"/>
      <c r="L1393" s="106"/>
      <c r="M1393" s="106">
        <v>22330</v>
      </c>
      <c r="N1393" s="106" t="s">
        <v>3945</v>
      </c>
      <c r="O1393" s="106">
        <v>1051.5709999999999</v>
      </c>
      <c r="P1393" s="107">
        <v>380.6</v>
      </c>
      <c r="Q1393" s="107">
        <v>400227.92</v>
      </c>
      <c r="R1393" s="106">
        <v>0</v>
      </c>
      <c r="S1393" s="107">
        <v>0</v>
      </c>
      <c r="T1393" s="107">
        <v>0</v>
      </c>
      <c r="U1393" s="106" t="s">
        <v>797</v>
      </c>
      <c r="V1393" s="106" t="s">
        <v>7</v>
      </c>
      <c r="W1393" s="106" t="s">
        <v>67</v>
      </c>
      <c r="X1393" s="108">
        <v>920</v>
      </c>
      <c r="Y1393" s="108">
        <v>967445.32</v>
      </c>
      <c r="Z1393" s="108">
        <v>567217.3973999999</v>
      </c>
      <c r="AA1393" s="109"/>
      <c r="AB1393" s="109">
        <v>6163</v>
      </c>
      <c r="AC1393" s="109"/>
      <c r="AD1393" s="109"/>
      <c r="AE1393" s="110" t="s">
        <v>516</v>
      </c>
      <c r="AF1393" s="109"/>
      <c r="AG1393" s="138">
        <v>37747</v>
      </c>
      <c r="AH1393" s="138" t="s">
        <v>4746</v>
      </c>
      <c r="AI1393" s="138" t="s">
        <v>4747</v>
      </c>
      <c r="AJ1393" s="109">
        <v>5393339</v>
      </c>
      <c r="AK1393" s="109"/>
      <c r="AL1393" s="109"/>
      <c r="AM1393" s="109"/>
      <c r="AN1393" s="109"/>
      <c r="AO1393" s="109"/>
      <c r="AP1393" s="109"/>
      <c r="AQ1393" s="109"/>
      <c r="AR1393" s="109"/>
      <c r="AS1393" s="109"/>
      <c r="AT1393" s="109"/>
      <c r="AU1393" s="109"/>
      <c r="AV1393" s="109"/>
      <c r="AW1393" s="109"/>
      <c r="AX1393" s="109"/>
      <c r="AY1393" s="109"/>
    </row>
    <row r="1394" spans="1:51" x14ac:dyDescent="0.25">
      <c r="A1394" s="106">
        <v>1674</v>
      </c>
      <c r="B1394" s="106" t="s">
        <v>2062</v>
      </c>
      <c r="C1394" s="106" t="s">
        <v>322</v>
      </c>
      <c r="D1394" s="106"/>
      <c r="E1394" s="106" t="s">
        <v>540</v>
      </c>
      <c r="F1394" s="106"/>
      <c r="G1394" s="106"/>
      <c r="H1394" s="106" t="s">
        <v>466</v>
      </c>
      <c r="I1394" s="106" t="s">
        <v>3323</v>
      </c>
      <c r="J1394" s="106" t="s">
        <v>3946</v>
      </c>
      <c r="K1394" s="106"/>
      <c r="L1394" s="106"/>
      <c r="M1394" s="106">
        <v>22330</v>
      </c>
      <c r="N1394" s="106" t="s">
        <v>3945</v>
      </c>
      <c r="O1394" s="106">
        <v>966.31</v>
      </c>
      <c r="P1394" s="107">
        <v>380.6</v>
      </c>
      <c r="Q1394" s="107">
        <v>367777.59</v>
      </c>
      <c r="R1394" s="106">
        <v>0</v>
      </c>
      <c r="S1394" s="107">
        <v>0</v>
      </c>
      <c r="T1394" s="107">
        <v>0</v>
      </c>
      <c r="U1394" s="106" t="s">
        <v>797</v>
      </c>
      <c r="V1394" s="106" t="s">
        <v>7</v>
      </c>
      <c r="W1394" s="106" t="s">
        <v>67</v>
      </c>
      <c r="X1394" s="108">
        <v>920</v>
      </c>
      <c r="Y1394" s="108">
        <v>889005.2</v>
      </c>
      <c r="Z1394" s="108">
        <v>521227.61399999994</v>
      </c>
      <c r="AA1394" s="109"/>
      <c r="AB1394" s="109">
        <v>6163</v>
      </c>
      <c r="AC1394" s="109"/>
      <c r="AD1394" s="109"/>
      <c r="AE1394" s="110" t="s">
        <v>516</v>
      </c>
      <c r="AF1394" s="109"/>
      <c r="AG1394" s="138">
        <v>37747</v>
      </c>
      <c r="AH1394" s="138" t="s">
        <v>4746</v>
      </c>
      <c r="AI1394" s="138" t="s">
        <v>4747</v>
      </c>
      <c r="AJ1394" s="109">
        <v>5393339</v>
      </c>
      <c r="AK1394" s="109"/>
      <c r="AL1394" s="109"/>
      <c r="AM1394" s="109"/>
      <c r="AN1394" s="109"/>
      <c r="AO1394" s="109"/>
      <c r="AP1394" s="109"/>
      <c r="AQ1394" s="109"/>
      <c r="AR1394" s="109"/>
      <c r="AS1394" s="109"/>
      <c r="AT1394" s="109"/>
      <c r="AU1394" s="109"/>
      <c r="AV1394" s="109"/>
      <c r="AW1394" s="109"/>
      <c r="AX1394" s="109"/>
      <c r="AY1394" s="109"/>
    </row>
    <row r="1395" spans="1:51" x14ac:dyDescent="0.25">
      <c r="A1395" s="106">
        <v>1675</v>
      </c>
      <c r="B1395" s="106" t="s">
        <v>2063</v>
      </c>
      <c r="C1395" s="106" t="s">
        <v>322</v>
      </c>
      <c r="D1395" s="106"/>
      <c r="E1395" s="106" t="s">
        <v>540</v>
      </c>
      <c r="F1395" s="106"/>
      <c r="G1395" s="106"/>
      <c r="H1395" s="106" t="s">
        <v>466</v>
      </c>
      <c r="I1395" s="106" t="s">
        <v>3323</v>
      </c>
      <c r="J1395" s="106" t="s">
        <v>3608</v>
      </c>
      <c r="K1395" s="106"/>
      <c r="L1395" s="106"/>
      <c r="M1395" s="106">
        <v>22330</v>
      </c>
      <c r="N1395" s="106" t="s">
        <v>3945</v>
      </c>
      <c r="O1395" s="106">
        <v>5962.6390000000001</v>
      </c>
      <c r="P1395" s="107">
        <v>380.6</v>
      </c>
      <c r="Q1395" s="107">
        <v>2269380.4</v>
      </c>
      <c r="R1395" s="106">
        <v>0</v>
      </c>
      <c r="S1395" s="107">
        <v>0</v>
      </c>
      <c r="T1395" s="107">
        <v>0</v>
      </c>
      <c r="U1395" s="106" t="s">
        <v>797</v>
      </c>
      <c r="V1395" s="106" t="s">
        <v>7</v>
      </c>
      <c r="W1395" s="106" t="s">
        <v>67</v>
      </c>
      <c r="X1395" s="108">
        <v>920</v>
      </c>
      <c r="Y1395" s="108">
        <v>5485627.8799999999</v>
      </c>
      <c r="Z1395" s="108">
        <v>3216247.4765999997</v>
      </c>
      <c r="AA1395" s="109"/>
      <c r="AB1395" s="109">
        <v>6163</v>
      </c>
      <c r="AC1395" s="109"/>
      <c r="AD1395" s="109"/>
      <c r="AE1395" s="110" t="s">
        <v>516</v>
      </c>
      <c r="AF1395" s="109"/>
      <c r="AG1395" s="138">
        <v>37747</v>
      </c>
      <c r="AH1395" s="138" t="s">
        <v>4746</v>
      </c>
      <c r="AI1395" s="138" t="s">
        <v>4747</v>
      </c>
      <c r="AJ1395" s="109">
        <v>5393339</v>
      </c>
      <c r="AK1395" s="109"/>
      <c r="AL1395" s="109"/>
      <c r="AM1395" s="109"/>
      <c r="AN1395" s="109"/>
      <c r="AO1395" s="109"/>
      <c r="AP1395" s="109"/>
      <c r="AQ1395" s="109"/>
      <c r="AR1395" s="109"/>
      <c r="AS1395" s="109"/>
      <c r="AT1395" s="109"/>
      <c r="AU1395" s="109"/>
      <c r="AV1395" s="109"/>
      <c r="AW1395" s="109"/>
      <c r="AX1395" s="109"/>
      <c r="AY1395" s="109"/>
    </row>
    <row r="1396" spans="1:51" x14ac:dyDescent="0.25">
      <c r="A1396" s="106">
        <v>1676</v>
      </c>
      <c r="B1396" s="106" t="s">
        <v>1617</v>
      </c>
      <c r="C1396" s="106" t="s">
        <v>322</v>
      </c>
      <c r="D1396" s="106"/>
      <c r="E1396" s="106" t="s">
        <v>540</v>
      </c>
      <c r="F1396" s="106"/>
      <c r="G1396" s="106"/>
      <c r="H1396" s="106" t="s">
        <v>466</v>
      </c>
      <c r="I1396" s="106"/>
      <c r="J1396" s="106"/>
      <c r="K1396" s="106"/>
      <c r="L1396" s="106"/>
      <c r="M1396" s="106">
        <v>22330</v>
      </c>
      <c r="N1396" s="106" t="s">
        <v>3945</v>
      </c>
      <c r="O1396" s="106">
        <v>66093.687999999995</v>
      </c>
      <c r="P1396" s="107">
        <v>380.6</v>
      </c>
      <c r="Q1396" s="107">
        <v>25155257.649999999</v>
      </c>
      <c r="R1396" s="106">
        <v>0</v>
      </c>
      <c r="S1396" s="107">
        <v>0</v>
      </c>
      <c r="T1396" s="107">
        <v>0</v>
      </c>
      <c r="U1396" s="106" t="s">
        <v>743</v>
      </c>
      <c r="V1396" s="106" t="s">
        <v>7</v>
      </c>
      <c r="W1396" s="106" t="s">
        <v>63</v>
      </c>
      <c r="X1396" s="108"/>
      <c r="Y1396" s="108">
        <v>0</v>
      </c>
      <c r="Z1396" s="108"/>
      <c r="AA1396" s="109" t="s">
        <v>4435</v>
      </c>
      <c r="AB1396" s="109">
        <v>6163</v>
      </c>
      <c r="AC1396" s="109"/>
      <c r="AD1396" s="109"/>
      <c r="AE1396" s="110" t="s">
        <v>4436</v>
      </c>
      <c r="AF1396" s="109"/>
      <c r="AG1396" s="138">
        <v>37747</v>
      </c>
      <c r="AH1396" s="138" t="s">
        <v>4746</v>
      </c>
      <c r="AI1396" s="138" t="s">
        <v>4747</v>
      </c>
      <c r="AJ1396" s="109">
        <v>5393339</v>
      </c>
      <c r="AK1396" s="109"/>
      <c r="AL1396" s="109"/>
      <c r="AM1396" s="109"/>
      <c r="AN1396" s="109"/>
      <c r="AO1396" s="109"/>
      <c r="AP1396" s="109"/>
      <c r="AQ1396" s="109"/>
      <c r="AR1396" s="109"/>
      <c r="AS1396" s="109"/>
      <c r="AT1396" s="109"/>
      <c r="AU1396" s="109"/>
      <c r="AV1396" s="109"/>
      <c r="AW1396" s="109"/>
      <c r="AX1396" s="109"/>
      <c r="AY1396" s="109"/>
    </row>
    <row r="1397" spans="1:51" ht="38.25" x14ac:dyDescent="0.25">
      <c r="A1397" s="106">
        <v>1677</v>
      </c>
      <c r="B1397" s="106" t="s">
        <v>2064</v>
      </c>
      <c r="C1397" s="106" t="s">
        <v>274</v>
      </c>
      <c r="D1397" s="106" t="s">
        <v>670</v>
      </c>
      <c r="E1397" s="106" t="s">
        <v>587</v>
      </c>
      <c r="F1397" s="106"/>
      <c r="G1397" s="106" t="s">
        <v>711</v>
      </c>
      <c r="H1397" s="106" t="s">
        <v>467</v>
      </c>
      <c r="I1397" s="106" t="s">
        <v>3323</v>
      </c>
      <c r="J1397" s="106" t="s">
        <v>3373</v>
      </c>
      <c r="K1397" s="106"/>
      <c r="L1397" s="106"/>
      <c r="M1397" s="106">
        <v>22236</v>
      </c>
      <c r="N1397" s="106" t="s">
        <v>3947</v>
      </c>
      <c r="O1397" s="106">
        <v>13220.9</v>
      </c>
      <c r="P1397" s="107">
        <v>1041.7</v>
      </c>
      <c r="Q1397" s="107">
        <v>13772211.529999999</v>
      </c>
      <c r="R1397" s="106">
        <v>0</v>
      </c>
      <c r="S1397" s="107">
        <v>0</v>
      </c>
      <c r="T1397" s="107">
        <v>0</v>
      </c>
      <c r="U1397" s="106" t="s">
        <v>741</v>
      </c>
      <c r="V1397" s="106" t="s">
        <v>7</v>
      </c>
      <c r="W1397" s="106" t="s">
        <v>62</v>
      </c>
      <c r="X1397" s="108">
        <v>1632</v>
      </c>
      <c r="Y1397" s="108">
        <v>21576508.800000001</v>
      </c>
      <c r="Z1397" s="108">
        <v>7804297.2700000014</v>
      </c>
      <c r="AA1397" s="109"/>
      <c r="AB1397" s="109">
        <v>6164</v>
      </c>
      <c r="AC1397" s="109"/>
      <c r="AD1397" s="109"/>
      <c r="AE1397" s="110" t="s">
        <v>473</v>
      </c>
      <c r="AF1397" s="109" t="s">
        <v>4748</v>
      </c>
      <c r="AG1397" s="138" t="s">
        <v>4749</v>
      </c>
      <c r="AH1397" s="138" t="s">
        <v>4750</v>
      </c>
      <c r="AI1397" s="138" t="s">
        <v>4751</v>
      </c>
      <c r="AJ1397" s="109">
        <v>5397248</v>
      </c>
      <c r="AK1397" s="109"/>
      <c r="AL1397" s="109"/>
      <c r="AM1397" s="109"/>
      <c r="AN1397" s="109"/>
      <c r="AO1397" s="109"/>
      <c r="AP1397" s="109"/>
      <c r="AQ1397" s="109"/>
      <c r="AR1397" s="109"/>
      <c r="AS1397" s="109"/>
      <c r="AT1397" s="109"/>
      <c r="AU1397" s="109"/>
      <c r="AV1397" s="109"/>
      <c r="AW1397" s="109"/>
      <c r="AX1397" s="109"/>
      <c r="AY1397" s="109"/>
    </row>
    <row r="1398" spans="1:51" ht="25.5" x14ac:dyDescent="0.25">
      <c r="A1398" s="106">
        <v>1678</v>
      </c>
      <c r="B1398" s="106" t="s">
        <v>2065</v>
      </c>
      <c r="C1398" s="106" t="s">
        <v>274</v>
      </c>
      <c r="D1398" s="106" t="s">
        <v>671</v>
      </c>
      <c r="E1398" s="106" t="s">
        <v>552</v>
      </c>
      <c r="F1398" s="106"/>
      <c r="G1398" s="106"/>
      <c r="H1398" s="106" t="s">
        <v>467</v>
      </c>
      <c r="I1398" s="106" t="s">
        <v>3323</v>
      </c>
      <c r="J1398" s="106" t="s">
        <v>3373</v>
      </c>
      <c r="K1398" s="106"/>
      <c r="L1398" s="106"/>
      <c r="M1398" s="106">
        <v>22236</v>
      </c>
      <c r="N1398" s="106" t="s">
        <v>3947</v>
      </c>
      <c r="O1398" s="106">
        <v>11613.43</v>
      </c>
      <c r="P1398" s="107">
        <v>1041.7</v>
      </c>
      <c r="Q1398" s="107">
        <v>12097710.029999999</v>
      </c>
      <c r="R1398" s="106">
        <v>0</v>
      </c>
      <c r="S1398" s="107">
        <v>0</v>
      </c>
      <c r="T1398" s="107">
        <v>0</v>
      </c>
      <c r="U1398" s="106" t="s">
        <v>741</v>
      </c>
      <c r="V1398" s="106" t="s">
        <v>7</v>
      </c>
      <c r="W1398" s="106" t="s">
        <v>62</v>
      </c>
      <c r="X1398" s="108">
        <v>1632</v>
      </c>
      <c r="Y1398" s="108">
        <v>18953117.760000002</v>
      </c>
      <c r="Z1398" s="108">
        <v>6855407.7290000003</v>
      </c>
      <c r="AA1398" s="109"/>
      <c r="AB1398" s="109">
        <v>6164</v>
      </c>
      <c r="AC1398" s="109"/>
      <c r="AD1398" s="109"/>
      <c r="AE1398" s="110" t="s">
        <v>473</v>
      </c>
      <c r="AF1398" s="109" t="s">
        <v>4752</v>
      </c>
      <c r="AG1398" s="138" t="s">
        <v>4749</v>
      </c>
      <c r="AH1398" s="138" t="s">
        <v>4750</v>
      </c>
      <c r="AI1398" s="138" t="s">
        <v>4751</v>
      </c>
      <c r="AJ1398" s="109">
        <v>5397248</v>
      </c>
      <c r="AK1398" s="109"/>
      <c r="AL1398" s="109"/>
      <c r="AM1398" s="109"/>
      <c r="AN1398" s="109"/>
      <c r="AO1398" s="109"/>
      <c r="AP1398" s="109"/>
      <c r="AQ1398" s="109"/>
      <c r="AR1398" s="109"/>
      <c r="AS1398" s="109"/>
      <c r="AT1398" s="109"/>
      <c r="AU1398" s="109"/>
      <c r="AV1398" s="109"/>
      <c r="AW1398" s="109"/>
      <c r="AX1398" s="109"/>
      <c r="AY1398" s="109"/>
    </row>
    <row r="1399" spans="1:51" ht="25.5" x14ac:dyDescent="0.25">
      <c r="A1399" s="106">
        <v>1679</v>
      </c>
      <c r="B1399" s="106" t="s">
        <v>2066</v>
      </c>
      <c r="C1399" s="106" t="s">
        <v>274</v>
      </c>
      <c r="D1399" s="106"/>
      <c r="E1399" s="106" t="s">
        <v>540</v>
      </c>
      <c r="F1399" s="106"/>
      <c r="G1399" s="106"/>
      <c r="H1399" s="106" t="s">
        <v>467</v>
      </c>
      <c r="I1399" s="106" t="s">
        <v>3323</v>
      </c>
      <c r="J1399" s="106" t="s">
        <v>3373</v>
      </c>
      <c r="K1399" s="106"/>
      <c r="L1399" s="106"/>
      <c r="M1399" s="106">
        <v>22236</v>
      </c>
      <c r="N1399" s="106" t="s">
        <v>3947</v>
      </c>
      <c r="O1399" s="106">
        <v>18857.421999999999</v>
      </c>
      <c r="P1399" s="107">
        <v>1041.7</v>
      </c>
      <c r="Q1399" s="107">
        <v>19643776.5</v>
      </c>
      <c r="R1399" s="106">
        <v>0</v>
      </c>
      <c r="S1399" s="107">
        <v>0</v>
      </c>
      <c r="T1399" s="107">
        <v>0</v>
      </c>
      <c r="U1399" s="106" t="s">
        <v>741</v>
      </c>
      <c r="V1399" s="106" t="s">
        <v>7</v>
      </c>
      <c r="W1399" s="106" t="s">
        <v>62</v>
      </c>
      <c r="X1399" s="108">
        <v>1632</v>
      </c>
      <c r="Y1399" s="108">
        <v>30775312.703999996</v>
      </c>
      <c r="Z1399" s="108">
        <v>11131536.206599995</v>
      </c>
      <c r="AA1399" s="109"/>
      <c r="AB1399" s="109">
        <v>6164</v>
      </c>
      <c r="AC1399" s="109"/>
      <c r="AD1399" s="109"/>
      <c r="AE1399" s="110" t="s">
        <v>473</v>
      </c>
      <c r="AF1399" s="109" t="s">
        <v>4753</v>
      </c>
      <c r="AG1399" s="138" t="s">
        <v>4754</v>
      </c>
      <c r="AH1399" s="138" t="s">
        <v>4750</v>
      </c>
      <c r="AI1399" s="138" t="s">
        <v>4751</v>
      </c>
      <c r="AJ1399" s="109">
        <v>5461571</v>
      </c>
      <c r="AK1399" s="109"/>
      <c r="AL1399" s="109"/>
      <c r="AM1399" s="109"/>
      <c r="AN1399" s="109"/>
      <c r="AO1399" s="109"/>
      <c r="AP1399" s="109"/>
      <c r="AQ1399" s="109"/>
      <c r="AR1399" s="109"/>
      <c r="AS1399" s="109"/>
      <c r="AT1399" s="109"/>
      <c r="AU1399" s="109"/>
      <c r="AV1399" s="109"/>
      <c r="AW1399" s="109"/>
      <c r="AX1399" s="109"/>
      <c r="AY1399" s="109"/>
    </row>
    <row r="1400" spans="1:51" ht="25.5" x14ac:dyDescent="0.25">
      <c r="A1400" s="106">
        <v>1681</v>
      </c>
      <c r="B1400" s="106" t="s">
        <v>2067</v>
      </c>
      <c r="C1400" s="106" t="s">
        <v>274</v>
      </c>
      <c r="D1400" s="106"/>
      <c r="E1400" s="106" t="s">
        <v>540</v>
      </c>
      <c r="F1400" s="106"/>
      <c r="G1400" s="106"/>
      <c r="H1400" s="106" t="s">
        <v>467</v>
      </c>
      <c r="I1400" s="106" t="s">
        <v>3323</v>
      </c>
      <c r="J1400" s="106" t="s">
        <v>3373</v>
      </c>
      <c r="K1400" s="106"/>
      <c r="L1400" s="106"/>
      <c r="M1400" s="106">
        <v>22236</v>
      </c>
      <c r="N1400" s="106" t="s">
        <v>3947</v>
      </c>
      <c r="O1400" s="106">
        <v>4083.8919999999998</v>
      </c>
      <c r="P1400" s="107">
        <v>1041.7</v>
      </c>
      <c r="Q1400" s="107">
        <v>4254190.3</v>
      </c>
      <c r="R1400" s="106">
        <v>0</v>
      </c>
      <c r="S1400" s="107">
        <v>0</v>
      </c>
      <c r="T1400" s="107">
        <v>0</v>
      </c>
      <c r="U1400" s="106" t="s">
        <v>739</v>
      </c>
      <c r="V1400" s="106" t="s">
        <v>7</v>
      </c>
      <c r="W1400" s="106" t="s">
        <v>61</v>
      </c>
      <c r="X1400" s="108">
        <v>1632</v>
      </c>
      <c r="Y1400" s="108">
        <v>6664911.7439999999</v>
      </c>
      <c r="Z1400" s="108">
        <v>2410721.4475999996</v>
      </c>
      <c r="AA1400" s="109"/>
      <c r="AB1400" s="109">
        <v>6164</v>
      </c>
      <c r="AC1400" s="109"/>
      <c r="AD1400" s="109"/>
      <c r="AE1400" s="110" t="s">
        <v>507</v>
      </c>
      <c r="AF1400" s="109"/>
      <c r="AG1400" s="138" t="s">
        <v>4754</v>
      </c>
      <c r="AH1400" s="138" t="s">
        <v>4750</v>
      </c>
      <c r="AI1400" s="138" t="s">
        <v>4751</v>
      </c>
      <c r="AJ1400" s="109">
        <v>5397248</v>
      </c>
      <c r="AK1400" s="109"/>
      <c r="AL1400" s="109"/>
      <c r="AM1400" s="109"/>
      <c r="AN1400" s="109"/>
      <c r="AO1400" s="109"/>
      <c r="AP1400" s="109"/>
      <c r="AQ1400" s="109"/>
      <c r="AR1400" s="109"/>
      <c r="AS1400" s="109"/>
      <c r="AT1400" s="109"/>
      <c r="AU1400" s="109"/>
      <c r="AV1400" s="109"/>
      <c r="AW1400" s="109"/>
      <c r="AX1400" s="109"/>
      <c r="AY1400" s="109"/>
    </row>
    <row r="1401" spans="1:51" ht="25.5" x14ac:dyDescent="0.25">
      <c r="A1401" s="106">
        <v>1682</v>
      </c>
      <c r="B1401" s="106" t="s">
        <v>2068</v>
      </c>
      <c r="C1401" s="106" t="s">
        <v>274</v>
      </c>
      <c r="D1401" s="106"/>
      <c r="E1401" s="106" t="s">
        <v>540</v>
      </c>
      <c r="F1401" s="106"/>
      <c r="G1401" s="106"/>
      <c r="H1401" s="106" t="s">
        <v>467</v>
      </c>
      <c r="I1401" s="106" t="s">
        <v>3323</v>
      </c>
      <c r="J1401" s="106" t="s">
        <v>3948</v>
      </c>
      <c r="K1401" s="106">
        <v>7778</v>
      </c>
      <c r="L1401" s="106"/>
      <c r="M1401" s="106">
        <v>22236</v>
      </c>
      <c r="N1401" s="106" t="s">
        <v>3947</v>
      </c>
      <c r="O1401" s="106">
        <v>6194.5529999999999</v>
      </c>
      <c r="P1401" s="107">
        <v>1041.7</v>
      </c>
      <c r="Q1401" s="107">
        <v>6452865.8600000003</v>
      </c>
      <c r="R1401" s="106">
        <v>0</v>
      </c>
      <c r="S1401" s="107">
        <v>0</v>
      </c>
      <c r="T1401" s="107">
        <v>0</v>
      </c>
      <c r="U1401" s="106" t="s">
        <v>739</v>
      </c>
      <c r="V1401" s="106" t="s">
        <v>7</v>
      </c>
      <c r="W1401" s="106" t="s">
        <v>61</v>
      </c>
      <c r="X1401" s="108">
        <v>1632</v>
      </c>
      <c r="Y1401" s="108">
        <v>10109510.495999999</v>
      </c>
      <c r="Z1401" s="108">
        <v>3656644.6358999992</v>
      </c>
      <c r="AA1401" s="109"/>
      <c r="AB1401" s="109">
        <v>6164</v>
      </c>
      <c r="AC1401" s="109"/>
      <c r="AD1401" s="109"/>
      <c r="AE1401" s="110" t="s">
        <v>507</v>
      </c>
      <c r="AF1401" s="109"/>
      <c r="AG1401" s="138" t="s">
        <v>4754</v>
      </c>
      <c r="AH1401" s="138" t="s">
        <v>4750</v>
      </c>
      <c r="AI1401" s="138" t="s">
        <v>4751</v>
      </c>
      <c r="AJ1401" s="109">
        <v>5397248</v>
      </c>
      <c r="AK1401" s="109"/>
      <c r="AL1401" s="109"/>
      <c r="AM1401" s="109"/>
      <c r="AN1401" s="109"/>
      <c r="AO1401" s="109"/>
      <c r="AP1401" s="109"/>
      <c r="AQ1401" s="109"/>
      <c r="AR1401" s="109"/>
      <c r="AS1401" s="109"/>
      <c r="AT1401" s="109"/>
      <c r="AU1401" s="109"/>
      <c r="AV1401" s="109"/>
      <c r="AW1401" s="109"/>
      <c r="AX1401" s="109"/>
      <c r="AY1401" s="109"/>
    </row>
    <row r="1402" spans="1:51" ht="38.25" x14ac:dyDescent="0.25">
      <c r="A1402" s="106">
        <v>1683</v>
      </c>
      <c r="B1402" s="106" t="s">
        <v>2069</v>
      </c>
      <c r="C1402" s="106" t="s">
        <v>274</v>
      </c>
      <c r="D1402" s="106"/>
      <c r="E1402" s="106" t="s">
        <v>540</v>
      </c>
      <c r="F1402" s="106"/>
      <c r="G1402" s="106"/>
      <c r="H1402" s="106" t="s">
        <v>467</v>
      </c>
      <c r="I1402" s="106" t="s">
        <v>3325</v>
      </c>
      <c r="J1402" s="106" t="s">
        <v>3363</v>
      </c>
      <c r="K1402" s="106">
        <v>7711</v>
      </c>
      <c r="L1402" s="106"/>
      <c r="M1402" s="106">
        <v>22236</v>
      </c>
      <c r="N1402" s="106" t="s">
        <v>3947</v>
      </c>
      <c r="O1402" s="106">
        <v>478.05599999999998</v>
      </c>
      <c r="P1402" s="107">
        <v>1041.7</v>
      </c>
      <c r="Q1402" s="107">
        <v>497990.94</v>
      </c>
      <c r="R1402" s="106">
        <v>0</v>
      </c>
      <c r="S1402" s="107">
        <v>0</v>
      </c>
      <c r="T1402" s="107">
        <v>0</v>
      </c>
      <c r="U1402" s="106" t="s">
        <v>767</v>
      </c>
      <c r="V1402" s="106" t="s">
        <v>7</v>
      </c>
      <c r="W1402" s="106" t="s">
        <v>65</v>
      </c>
      <c r="X1402" s="108"/>
      <c r="Y1402" s="108">
        <v>0</v>
      </c>
      <c r="Z1402" s="108">
        <v>-497990.93520000001</v>
      </c>
      <c r="AA1402" s="109" t="s">
        <v>4448</v>
      </c>
      <c r="AB1402" s="109">
        <v>6164</v>
      </c>
      <c r="AC1402" s="109" t="s">
        <v>4469</v>
      </c>
      <c r="AD1402" s="109" t="s">
        <v>4741</v>
      </c>
      <c r="AE1402" s="110" t="s">
        <v>516</v>
      </c>
      <c r="AF1402" s="109"/>
      <c r="AG1402" s="138" t="s">
        <v>4754</v>
      </c>
      <c r="AH1402" s="138" t="s">
        <v>4750</v>
      </c>
      <c r="AI1402" s="138" t="s">
        <v>4751</v>
      </c>
      <c r="AJ1402" s="109">
        <v>5397248</v>
      </c>
      <c r="AK1402" s="109"/>
      <c r="AL1402" s="109"/>
      <c r="AM1402" s="109"/>
      <c r="AN1402" s="109"/>
      <c r="AO1402" s="109"/>
      <c r="AP1402" s="109"/>
      <c r="AQ1402" s="109"/>
      <c r="AR1402" s="109"/>
      <c r="AS1402" s="109"/>
      <c r="AT1402" s="109"/>
      <c r="AU1402" s="109"/>
      <c r="AV1402" s="109"/>
      <c r="AW1402" s="109"/>
      <c r="AX1402" s="109"/>
      <c r="AY1402" s="109"/>
    </row>
    <row r="1403" spans="1:51" ht="25.5" x14ac:dyDescent="0.25">
      <c r="A1403" s="106">
        <v>1684</v>
      </c>
      <c r="B1403" s="106" t="s">
        <v>2070</v>
      </c>
      <c r="C1403" s="106" t="s">
        <v>274</v>
      </c>
      <c r="D1403" s="106"/>
      <c r="E1403" s="106" t="s">
        <v>540</v>
      </c>
      <c r="F1403" s="106"/>
      <c r="G1403" s="106"/>
      <c r="H1403" s="106" t="s">
        <v>467</v>
      </c>
      <c r="I1403" s="106" t="s">
        <v>3323</v>
      </c>
      <c r="J1403" s="106" t="s">
        <v>3949</v>
      </c>
      <c r="K1403" s="106">
        <v>7765</v>
      </c>
      <c r="L1403" s="106" t="s">
        <v>3950</v>
      </c>
      <c r="M1403" s="106">
        <v>22236</v>
      </c>
      <c r="N1403" s="106" t="s">
        <v>3947</v>
      </c>
      <c r="O1403" s="106">
        <v>1548.7760000000001</v>
      </c>
      <c r="P1403" s="107">
        <v>1041.7</v>
      </c>
      <c r="Q1403" s="107">
        <v>1613359.96</v>
      </c>
      <c r="R1403" s="106">
        <v>0</v>
      </c>
      <c r="S1403" s="107">
        <v>0</v>
      </c>
      <c r="T1403" s="107">
        <v>0</v>
      </c>
      <c r="U1403" s="106" t="s">
        <v>767</v>
      </c>
      <c r="V1403" s="106" t="s">
        <v>7</v>
      </c>
      <c r="W1403" s="106" t="s">
        <v>65</v>
      </c>
      <c r="X1403" s="108">
        <v>1632</v>
      </c>
      <c r="Y1403" s="108">
        <v>2527602.432</v>
      </c>
      <c r="Z1403" s="108">
        <v>914242.47279999987</v>
      </c>
      <c r="AA1403" s="109"/>
      <c r="AB1403" s="109">
        <v>6164</v>
      </c>
      <c r="AC1403" s="109"/>
      <c r="AD1403" s="109"/>
      <c r="AE1403" s="110" t="s">
        <v>516</v>
      </c>
      <c r="AF1403" s="109"/>
      <c r="AG1403" s="138" t="s">
        <v>4754</v>
      </c>
      <c r="AH1403" s="138" t="s">
        <v>4750</v>
      </c>
      <c r="AI1403" s="138" t="s">
        <v>4751</v>
      </c>
      <c r="AJ1403" s="109">
        <v>5397248</v>
      </c>
      <c r="AK1403" s="109"/>
      <c r="AL1403" s="109"/>
      <c r="AM1403" s="109"/>
      <c r="AN1403" s="109"/>
      <c r="AO1403" s="109"/>
      <c r="AP1403" s="109"/>
      <c r="AQ1403" s="109"/>
      <c r="AR1403" s="109"/>
      <c r="AS1403" s="109"/>
      <c r="AT1403" s="109"/>
      <c r="AU1403" s="109"/>
      <c r="AV1403" s="109"/>
      <c r="AW1403" s="109"/>
      <c r="AX1403" s="109"/>
      <c r="AY1403" s="109"/>
    </row>
    <row r="1404" spans="1:51" ht="25.5" x14ac:dyDescent="0.25">
      <c r="A1404" s="106">
        <v>1685</v>
      </c>
      <c r="B1404" s="106" t="s">
        <v>2071</v>
      </c>
      <c r="C1404" s="106" t="s">
        <v>274</v>
      </c>
      <c r="D1404" s="106"/>
      <c r="E1404" s="106" t="s">
        <v>540</v>
      </c>
      <c r="F1404" s="106"/>
      <c r="G1404" s="106"/>
      <c r="H1404" s="106" t="s">
        <v>467</v>
      </c>
      <c r="I1404" s="106" t="s">
        <v>3323</v>
      </c>
      <c r="J1404" s="106" t="s">
        <v>3951</v>
      </c>
      <c r="K1404" s="106">
        <v>7769</v>
      </c>
      <c r="L1404" s="106" t="s">
        <v>3950</v>
      </c>
      <c r="M1404" s="106">
        <v>22236</v>
      </c>
      <c r="N1404" s="106" t="s">
        <v>3947</v>
      </c>
      <c r="O1404" s="106">
        <v>1574.327</v>
      </c>
      <c r="P1404" s="107">
        <v>1041.7</v>
      </c>
      <c r="Q1404" s="107">
        <v>1639976.44</v>
      </c>
      <c r="R1404" s="106">
        <v>0</v>
      </c>
      <c r="S1404" s="107">
        <v>0</v>
      </c>
      <c r="T1404" s="107">
        <v>0</v>
      </c>
      <c r="U1404" s="106" t="s">
        <v>767</v>
      </c>
      <c r="V1404" s="106" t="s">
        <v>7</v>
      </c>
      <c r="W1404" s="106" t="s">
        <v>65</v>
      </c>
      <c r="X1404" s="108">
        <v>1632</v>
      </c>
      <c r="Y1404" s="108">
        <v>2569301.6639999999</v>
      </c>
      <c r="Z1404" s="108">
        <v>929325.22809999972</v>
      </c>
      <c r="AA1404" s="109"/>
      <c r="AB1404" s="109">
        <v>6164</v>
      </c>
      <c r="AC1404" s="109"/>
      <c r="AD1404" s="109"/>
      <c r="AE1404" s="110" t="s">
        <v>516</v>
      </c>
      <c r="AF1404" s="109"/>
      <c r="AG1404" s="138" t="s">
        <v>4754</v>
      </c>
      <c r="AH1404" s="138" t="s">
        <v>4750</v>
      </c>
      <c r="AI1404" s="138" t="s">
        <v>4751</v>
      </c>
      <c r="AJ1404" s="109">
        <v>5397248</v>
      </c>
      <c r="AK1404" s="109"/>
      <c r="AL1404" s="109"/>
      <c r="AM1404" s="109"/>
      <c r="AN1404" s="109"/>
      <c r="AO1404" s="109"/>
      <c r="AP1404" s="109"/>
      <c r="AQ1404" s="109"/>
      <c r="AR1404" s="109"/>
      <c r="AS1404" s="109"/>
      <c r="AT1404" s="109"/>
      <c r="AU1404" s="109"/>
      <c r="AV1404" s="109"/>
      <c r="AW1404" s="109"/>
      <c r="AX1404" s="109"/>
      <c r="AY1404" s="109"/>
    </row>
    <row r="1405" spans="1:51" ht="25.5" x14ac:dyDescent="0.25">
      <c r="A1405" s="106">
        <v>1686</v>
      </c>
      <c r="B1405" s="106" t="s">
        <v>2072</v>
      </c>
      <c r="C1405" s="106" t="s">
        <v>274</v>
      </c>
      <c r="D1405" s="106"/>
      <c r="E1405" s="106" t="s">
        <v>540</v>
      </c>
      <c r="F1405" s="106"/>
      <c r="G1405" s="106"/>
      <c r="H1405" s="106" t="s">
        <v>467</v>
      </c>
      <c r="I1405" s="106" t="s">
        <v>3323</v>
      </c>
      <c r="J1405" s="106" t="s">
        <v>3951</v>
      </c>
      <c r="K1405" s="106">
        <v>7773</v>
      </c>
      <c r="L1405" s="106" t="s">
        <v>3950</v>
      </c>
      <c r="M1405" s="106">
        <v>22236</v>
      </c>
      <c r="N1405" s="106" t="s">
        <v>3947</v>
      </c>
      <c r="O1405" s="106">
        <v>1386.6980000000001</v>
      </c>
      <c r="P1405" s="107">
        <v>1041.7</v>
      </c>
      <c r="Q1405" s="107">
        <v>1444523.31</v>
      </c>
      <c r="R1405" s="106">
        <v>0</v>
      </c>
      <c r="S1405" s="107">
        <v>0</v>
      </c>
      <c r="T1405" s="107">
        <v>0</v>
      </c>
      <c r="U1405" s="106" t="s">
        <v>767</v>
      </c>
      <c r="V1405" s="106" t="s">
        <v>7</v>
      </c>
      <c r="W1405" s="106" t="s">
        <v>65</v>
      </c>
      <c r="X1405" s="108">
        <v>1632</v>
      </c>
      <c r="Y1405" s="108">
        <v>2263091.1359999999</v>
      </c>
      <c r="Z1405" s="108">
        <v>818567.8293999997</v>
      </c>
      <c r="AA1405" s="109"/>
      <c r="AB1405" s="109">
        <v>6164</v>
      </c>
      <c r="AC1405" s="109"/>
      <c r="AD1405" s="109"/>
      <c r="AE1405" s="110" t="s">
        <v>516</v>
      </c>
      <c r="AF1405" s="109"/>
      <c r="AG1405" s="138" t="s">
        <v>4754</v>
      </c>
      <c r="AH1405" s="138" t="s">
        <v>4750</v>
      </c>
      <c r="AI1405" s="138" t="s">
        <v>4751</v>
      </c>
      <c r="AJ1405" s="109">
        <v>5397248</v>
      </c>
      <c r="AK1405" s="109"/>
      <c r="AL1405" s="109"/>
      <c r="AM1405" s="109"/>
      <c r="AN1405" s="109"/>
      <c r="AO1405" s="109"/>
      <c r="AP1405" s="109"/>
      <c r="AQ1405" s="109"/>
      <c r="AR1405" s="109"/>
      <c r="AS1405" s="109"/>
      <c r="AT1405" s="109"/>
      <c r="AU1405" s="109"/>
      <c r="AV1405" s="109"/>
      <c r="AW1405" s="109"/>
      <c r="AX1405" s="109"/>
      <c r="AY1405" s="109"/>
    </row>
    <row r="1406" spans="1:51" ht="25.5" x14ac:dyDescent="0.25">
      <c r="A1406" s="106">
        <v>1687</v>
      </c>
      <c r="B1406" s="106" t="s">
        <v>2073</v>
      </c>
      <c r="C1406" s="106" t="s">
        <v>274</v>
      </c>
      <c r="D1406" s="106"/>
      <c r="E1406" s="106" t="s">
        <v>540</v>
      </c>
      <c r="F1406" s="106"/>
      <c r="G1406" s="106"/>
      <c r="H1406" s="106" t="s">
        <v>467</v>
      </c>
      <c r="I1406" s="106" t="s">
        <v>3323</v>
      </c>
      <c r="J1406" s="106" t="s">
        <v>3951</v>
      </c>
      <c r="K1406" s="106">
        <v>7766</v>
      </c>
      <c r="L1406" s="106" t="s">
        <v>3950</v>
      </c>
      <c r="M1406" s="106">
        <v>22236</v>
      </c>
      <c r="N1406" s="106" t="s">
        <v>3947</v>
      </c>
      <c r="O1406" s="106">
        <v>1165.4449999999999</v>
      </c>
      <c r="P1406" s="107">
        <v>1041.7</v>
      </c>
      <c r="Q1406" s="107">
        <v>1214044.06</v>
      </c>
      <c r="R1406" s="106">
        <v>0</v>
      </c>
      <c r="S1406" s="107">
        <v>0</v>
      </c>
      <c r="T1406" s="107">
        <v>0</v>
      </c>
      <c r="U1406" s="106" t="s">
        <v>767</v>
      </c>
      <c r="V1406" s="106" t="s">
        <v>7</v>
      </c>
      <c r="W1406" s="106" t="s">
        <v>65</v>
      </c>
      <c r="X1406" s="108">
        <v>1632</v>
      </c>
      <c r="Y1406" s="108">
        <v>1902006.24</v>
      </c>
      <c r="Z1406" s="108">
        <v>687962.18350000004</v>
      </c>
      <c r="AA1406" s="109"/>
      <c r="AB1406" s="109">
        <v>6164</v>
      </c>
      <c r="AC1406" s="109"/>
      <c r="AD1406" s="109"/>
      <c r="AE1406" s="110" t="s">
        <v>516</v>
      </c>
      <c r="AF1406" s="109"/>
      <c r="AG1406" s="138" t="s">
        <v>4754</v>
      </c>
      <c r="AH1406" s="138" t="s">
        <v>4750</v>
      </c>
      <c r="AI1406" s="138" t="s">
        <v>4751</v>
      </c>
      <c r="AJ1406" s="109">
        <v>5397248</v>
      </c>
      <c r="AK1406" s="109"/>
      <c r="AL1406" s="109"/>
      <c r="AM1406" s="109"/>
      <c r="AN1406" s="109"/>
      <c r="AO1406" s="109"/>
      <c r="AP1406" s="109"/>
      <c r="AQ1406" s="109"/>
      <c r="AR1406" s="109"/>
      <c r="AS1406" s="109"/>
      <c r="AT1406" s="109"/>
      <c r="AU1406" s="109"/>
      <c r="AV1406" s="109"/>
      <c r="AW1406" s="109"/>
      <c r="AX1406" s="109"/>
      <c r="AY1406" s="109"/>
    </row>
    <row r="1407" spans="1:51" ht="25.5" x14ac:dyDescent="0.25">
      <c r="A1407" s="106">
        <v>1688</v>
      </c>
      <c r="B1407" s="106" t="s">
        <v>2074</v>
      </c>
      <c r="C1407" s="106" t="s">
        <v>274</v>
      </c>
      <c r="D1407" s="106"/>
      <c r="E1407" s="106" t="s">
        <v>540</v>
      </c>
      <c r="F1407" s="106"/>
      <c r="G1407" s="106"/>
      <c r="H1407" s="106" t="s">
        <v>467</v>
      </c>
      <c r="I1407" s="106" t="s">
        <v>3323</v>
      </c>
      <c r="J1407" s="106" t="s">
        <v>3373</v>
      </c>
      <c r="K1407" s="106"/>
      <c r="L1407" s="106"/>
      <c r="M1407" s="106">
        <v>22236</v>
      </c>
      <c r="N1407" s="106" t="s">
        <v>3947</v>
      </c>
      <c r="O1407" s="106">
        <v>1167.07</v>
      </c>
      <c r="P1407" s="107">
        <v>1041.7</v>
      </c>
      <c r="Q1407" s="107">
        <v>1215736.82</v>
      </c>
      <c r="R1407" s="106">
        <v>0</v>
      </c>
      <c r="S1407" s="107">
        <v>0</v>
      </c>
      <c r="T1407" s="107">
        <v>0</v>
      </c>
      <c r="U1407" s="106" t="s">
        <v>767</v>
      </c>
      <c r="V1407" s="106" t="s">
        <v>7</v>
      </c>
      <c r="W1407" s="106" t="s">
        <v>65</v>
      </c>
      <c r="X1407" s="108">
        <v>1632</v>
      </c>
      <c r="Y1407" s="108">
        <v>1904658.24</v>
      </c>
      <c r="Z1407" s="108">
        <v>688921.42100000009</v>
      </c>
      <c r="AA1407" s="109"/>
      <c r="AB1407" s="109">
        <v>6164</v>
      </c>
      <c r="AC1407" s="109"/>
      <c r="AD1407" s="109"/>
      <c r="AE1407" s="110" t="s">
        <v>516</v>
      </c>
      <c r="AF1407" s="109"/>
      <c r="AG1407" s="138" t="s">
        <v>4754</v>
      </c>
      <c r="AH1407" s="138" t="s">
        <v>4750</v>
      </c>
      <c r="AI1407" s="138" t="s">
        <v>4751</v>
      </c>
      <c r="AJ1407" s="109">
        <v>5397248</v>
      </c>
      <c r="AK1407" s="109"/>
      <c r="AL1407" s="109"/>
      <c r="AM1407" s="109"/>
      <c r="AN1407" s="109"/>
      <c r="AO1407" s="109"/>
      <c r="AP1407" s="109"/>
      <c r="AQ1407" s="109"/>
      <c r="AR1407" s="109"/>
      <c r="AS1407" s="109"/>
      <c r="AT1407" s="109"/>
      <c r="AU1407" s="109"/>
      <c r="AV1407" s="109"/>
      <c r="AW1407" s="109"/>
      <c r="AX1407" s="109"/>
      <c r="AY1407" s="109"/>
    </row>
    <row r="1408" spans="1:51" ht="25.5" x14ac:dyDescent="0.25">
      <c r="A1408" s="106">
        <v>1689</v>
      </c>
      <c r="B1408" s="106" t="s">
        <v>2075</v>
      </c>
      <c r="C1408" s="106" t="s">
        <v>274</v>
      </c>
      <c r="D1408" s="106"/>
      <c r="E1408" s="106" t="s">
        <v>540</v>
      </c>
      <c r="F1408" s="106"/>
      <c r="G1408" s="106"/>
      <c r="H1408" s="106" t="s">
        <v>467</v>
      </c>
      <c r="I1408" s="106" t="s">
        <v>3323</v>
      </c>
      <c r="J1408" s="106" t="s">
        <v>3373</v>
      </c>
      <c r="K1408" s="106"/>
      <c r="L1408" s="106"/>
      <c r="M1408" s="106">
        <v>22236</v>
      </c>
      <c r="N1408" s="106" t="s">
        <v>3947</v>
      </c>
      <c r="O1408" s="106">
        <v>1119.3340000000001</v>
      </c>
      <c r="P1408" s="107">
        <v>1041.7</v>
      </c>
      <c r="Q1408" s="107">
        <v>1166010.23</v>
      </c>
      <c r="R1408" s="106">
        <v>0</v>
      </c>
      <c r="S1408" s="107">
        <v>0</v>
      </c>
      <c r="T1408" s="107">
        <v>0</v>
      </c>
      <c r="U1408" s="106" t="s">
        <v>767</v>
      </c>
      <c r="V1408" s="106" t="s">
        <v>7</v>
      </c>
      <c r="W1408" s="106" t="s">
        <v>65</v>
      </c>
      <c r="X1408" s="108">
        <v>1632</v>
      </c>
      <c r="Y1408" s="108">
        <v>1826753.088</v>
      </c>
      <c r="Z1408" s="108">
        <v>660742.86019999976</v>
      </c>
      <c r="AA1408" s="109"/>
      <c r="AB1408" s="109">
        <v>6164</v>
      </c>
      <c r="AC1408" s="109"/>
      <c r="AD1408" s="109"/>
      <c r="AE1408" s="110" t="s">
        <v>516</v>
      </c>
      <c r="AF1408" s="109"/>
      <c r="AG1408" s="138" t="s">
        <v>4754</v>
      </c>
      <c r="AH1408" s="138" t="s">
        <v>4750</v>
      </c>
      <c r="AI1408" s="138" t="s">
        <v>4751</v>
      </c>
      <c r="AJ1408" s="109">
        <v>5397248</v>
      </c>
      <c r="AK1408" s="109"/>
      <c r="AL1408" s="109"/>
      <c r="AM1408" s="109"/>
      <c r="AN1408" s="109"/>
      <c r="AO1408" s="109"/>
      <c r="AP1408" s="109"/>
      <c r="AQ1408" s="109"/>
      <c r="AR1408" s="109"/>
      <c r="AS1408" s="109"/>
      <c r="AT1408" s="109"/>
      <c r="AU1408" s="109"/>
      <c r="AV1408" s="109"/>
      <c r="AW1408" s="109"/>
      <c r="AX1408" s="109"/>
      <c r="AY1408" s="109"/>
    </row>
    <row r="1409" spans="1:51" ht="25.5" x14ac:dyDescent="0.25">
      <c r="A1409" s="106">
        <v>1690</v>
      </c>
      <c r="B1409" s="106" t="s">
        <v>2076</v>
      </c>
      <c r="C1409" s="106" t="s">
        <v>274</v>
      </c>
      <c r="D1409" s="106"/>
      <c r="E1409" s="106" t="s">
        <v>540</v>
      </c>
      <c r="F1409" s="106"/>
      <c r="G1409" s="106"/>
      <c r="H1409" s="106" t="s">
        <v>467</v>
      </c>
      <c r="I1409" s="106" t="s">
        <v>3323</v>
      </c>
      <c r="J1409" s="106" t="s">
        <v>3951</v>
      </c>
      <c r="K1409" s="106"/>
      <c r="L1409" s="106"/>
      <c r="M1409" s="106">
        <v>22236</v>
      </c>
      <c r="N1409" s="106" t="s">
        <v>3947</v>
      </c>
      <c r="O1409" s="106">
        <v>506.15899999999999</v>
      </c>
      <c r="P1409" s="107">
        <v>1041.7</v>
      </c>
      <c r="Q1409" s="107">
        <v>527265.82999999996</v>
      </c>
      <c r="R1409" s="106">
        <v>0</v>
      </c>
      <c r="S1409" s="107">
        <v>0</v>
      </c>
      <c r="T1409" s="107">
        <v>0</v>
      </c>
      <c r="U1409" s="106" t="s">
        <v>767</v>
      </c>
      <c r="V1409" s="106" t="s">
        <v>7</v>
      </c>
      <c r="W1409" s="106" t="s">
        <v>65</v>
      </c>
      <c r="X1409" s="108">
        <v>1632</v>
      </c>
      <c r="Y1409" s="108">
        <v>826051.48800000001</v>
      </c>
      <c r="Z1409" s="108">
        <v>298785.65769999998</v>
      </c>
      <c r="AA1409" s="109"/>
      <c r="AB1409" s="109">
        <v>6164</v>
      </c>
      <c r="AC1409" s="109"/>
      <c r="AD1409" s="109"/>
      <c r="AE1409" s="110" t="s">
        <v>516</v>
      </c>
      <c r="AF1409" s="109"/>
      <c r="AG1409" s="138" t="s">
        <v>4754</v>
      </c>
      <c r="AH1409" s="138" t="s">
        <v>4750</v>
      </c>
      <c r="AI1409" s="138" t="s">
        <v>4751</v>
      </c>
      <c r="AJ1409" s="109">
        <v>5397248</v>
      </c>
      <c r="AK1409" s="109"/>
      <c r="AL1409" s="109"/>
      <c r="AM1409" s="109"/>
      <c r="AN1409" s="109"/>
      <c r="AO1409" s="109"/>
      <c r="AP1409" s="109"/>
      <c r="AQ1409" s="109"/>
      <c r="AR1409" s="109"/>
      <c r="AS1409" s="109"/>
      <c r="AT1409" s="109"/>
      <c r="AU1409" s="109"/>
      <c r="AV1409" s="109"/>
      <c r="AW1409" s="109"/>
      <c r="AX1409" s="109"/>
      <c r="AY1409" s="109"/>
    </row>
    <row r="1410" spans="1:51" ht="25.5" x14ac:dyDescent="0.25">
      <c r="A1410" s="106">
        <v>1691</v>
      </c>
      <c r="B1410" s="106" t="s">
        <v>2077</v>
      </c>
      <c r="C1410" s="106" t="s">
        <v>274</v>
      </c>
      <c r="D1410" s="106"/>
      <c r="E1410" s="106" t="s">
        <v>540</v>
      </c>
      <c r="F1410" s="106"/>
      <c r="G1410" s="106"/>
      <c r="H1410" s="106" t="s">
        <v>467</v>
      </c>
      <c r="I1410" s="106" t="s">
        <v>3323</v>
      </c>
      <c r="J1410" s="106" t="s">
        <v>3951</v>
      </c>
      <c r="K1410" s="106">
        <v>7777</v>
      </c>
      <c r="L1410" s="106" t="s">
        <v>3950</v>
      </c>
      <c r="M1410" s="106">
        <v>22236</v>
      </c>
      <c r="N1410" s="106" t="s">
        <v>3947</v>
      </c>
      <c r="O1410" s="106">
        <v>1675.8040000000001</v>
      </c>
      <c r="P1410" s="107">
        <v>1041.7</v>
      </c>
      <c r="Q1410" s="107">
        <v>1745685.03</v>
      </c>
      <c r="R1410" s="106">
        <v>0</v>
      </c>
      <c r="S1410" s="107">
        <v>0</v>
      </c>
      <c r="T1410" s="107">
        <v>0</v>
      </c>
      <c r="U1410" s="106" t="s">
        <v>767</v>
      </c>
      <c r="V1410" s="106" t="s">
        <v>7</v>
      </c>
      <c r="W1410" s="106" t="s">
        <v>65</v>
      </c>
      <c r="X1410" s="108">
        <v>1632</v>
      </c>
      <c r="Y1410" s="108">
        <v>2734912.128</v>
      </c>
      <c r="Z1410" s="108">
        <v>989227.10119999992</v>
      </c>
      <c r="AA1410" s="109"/>
      <c r="AB1410" s="109">
        <v>6164</v>
      </c>
      <c r="AC1410" s="109"/>
      <c r="AD1410" s="109"/>
      <c r="AE1410" s="110" t="s">
        <v>516</v>
      </c>
      <c r="AF1410" s="109"/>
      <c r="AG1410" s="138" t="s">
        <v>4754</v>
      </c>
      <c r="AH1410" s="138" t="s">
        <v>4750</v>
      </c>
      <c r="AI1410" s="138" t="s">
        <v>4751</v>
      </c>
      <c r="AJ1410" s="109">
        <v>5397248</v>
      </c>
      <c r="AK1410" s="109"/>
      <c r="AL1410" s="109"/>
      <c r="AM1410" s="109"/>
      <c r="AN1410" s="109"/>
      <c r="AO1410" s="109"/>
      <c r="AP1410" s="109"/>
      <c r="AQ1410" s="109"/>
      <c r="AR1410" s="109"/>
      <c r="AS1410" s="109"/>
      <c r="AT1410" s="109"/>
      <c r="AU1410" s="109"/>
      <c r="AV1410" s="109"/>
      <c r="AW1410" s="109"/>
      <c r="AX1410" s="109"/>
      <c r="AY1410" s="109"/>
    </row>
    <row r="1411" spans="1:51" ht="25.5" x14ac:dyDescent="0.25">
      <c r="A1411" s="106">
        <v>1692</v>
      </c>
      <c r="B1411" s="106" t="s">
        <v>2078</v>
      </c>
      <c r="C1411" s="106" t="s">
        <v>274</v>
      </c>
      <c r="D1411" s="106"/>
      <c r="E1411" s="106" t="s">
        <v>540</v>
      </c>
      <c r="F1411" s="106"/>
      <c r="G1411" s="106"/>
      <c r="H1411" s="106" t="s">
        <v>467</v>
      </c>
      <c r="I1411" s="106" t="s">
        <v>3323</v>
      </c>
      <c r="J1411" s="106" t="s">
        <v>3951</v>
      </c>
      <c r="K1411" s="106"/>
      <c r="L1411" s="106"/>
      <c r="M1411" s="106">
        <v>22236</v>
      </c>
      <c r="N1411" s="106" t="s">
        <v>3947</v>
      </c>
      <c r="O1411" s="106">
        <v>1801.75</v>
      </c>
      <c r="P1411" s="107">
        <v>1041.7</v>
      </c>
      <c r="Q1411" s="107">
        <v>1876882.98</v>
      </c>
      <c r="R1411" s="106">
        <v>0</v>
      </c>
      <c r="S1411" s="107">
        <v>0</v>
      </c>
      <c r="T1411" s="107">
        <v>0</v>
      </c>
      <c r="U1411" s="106" t="s">
        <v>767</v>
      </c>
      <c r="V1411" s="106" t="s">
        <v>7</v>
      </c>
      <c r="W1411" s="106" t="s">
        <v>65</v>
      </c>
      <c r="X1411" s="108">
        <v>1632</v>
      </c>
      <c r="Y1411" s="108">
        <v>2940456</v>
      </c>
      <c r="Z1411" s="108">
        <v>1063573.0249999999</v>
      </c>
      <c r="AA1411" s="109"/>
      <c r="AB1411" s="109">
        <v>6164</v>
      </c>
      <c r="AC1411" s="109"/>
      <c r="AD1411" s="109"/>
      <c r="AE1411" s="110" t="s">
        <v>516</v>
      </c>
      <c r="AF1411" s="109"/>
      <c r="AG1411" s="138" t="s">
        <v>4754</v>
      </c>
      <c r="AH1411" s="138" t="s">
        <v>4750</v>
      </c>
      <c r="AI1411" s="138" t="s">
        <v>4751</v>
      </c>
      <c r="AJ1411" s="109">
        <v>5397248</v>
      </c>
      <c r="AK1411" s="109"/>
      <c r="AL1411" s="109"/>
      <c r="AM1411" s="109"/>
      <c r="AN1411" s="109"/>
      <c r="AO1411" s="109"/>
      <c r="AP1411" s="109"/>
      <c r="AQ1411" s="109"/>
      <c r="AR1411" s="109"/>
      <c r="AS1411" s="109"/>
      <c r="AT1411" s="109"/>
      <c r="AU1411" s="109"/>
      <c r="AV1411" s="109"/>
      <c r="AW1411" s="109"/>
      <c r="AX1411" s="109"/>
      <c r="AY1411" s="109"/>
    </row>
    <row r="1412" spans="1:51" ht="25.5" x14ac:dyDescent="0.25">
      <c r="A1412" s="106">
        <v>1693</v>
      </c>
      <c r="B1412" s="106" t="s">
        <v>2079</v>
      </c>
      <c r="C1412" s="106" t="s">
        <v>274</v>
      </c>
      <c r="D1412" s="106"/>
      <c r="E1412" s="106" t="s">
        <v>540</v>
      </c>
      <c r="F1412" s="106"/>
      <c r="G1412" s="106"/>
      <c r="H1412" s="106" t="s">
        <v>467</v>
      </c>
      <c r="I1412" s="106" t="s">
        <v>3323</v>
      </c>
      <c r="J1412" s="106" t="s">
        <v>3951</v>
      </c>
      <c r="K1412" s="106">
        <v>22812</v>
      </c>
      <c r="L1412" s="106" t="s">
        <v>3950</v>
      </c>
      <c r="M1412" s="106">
        <v>22236</v>
      </c>
      <c r="N1412" s="106" t="s">
        <v>3947</v>
      </c>
      <c r="O1412" s="106">
        <v>1524.6079999999999</v>
      </c>
      <c r="P1412" s="107">
        <v>1041.7</v>
      </c>
      <c r="Q1412" s="107">
        <v>1588184.15</v>
      </c>
      <c r="R1412" s="106">
        <v>0</v>
      </c>
      <c r="S1412" s="107">
        <v>0</v>
      </c>
      <c r="T1412" s="107">
        <v>0</v>
      </c>
      <c r="U1412" s="106" t="s">
        <v>767</v>
      </c>
      <c r="V1412" s="106" t="s">
        <v>7</v>
      </c>
      <c r="W1412" s="106" t="s">
        <v>65</v>
      </c>
      <c r="X1412" s="108">
        <v>1632</v>
      </c>
      <c r="Y1412" s="108">
        <v>2488160.2560000001</v>
      </c>
      <c r="Z1412" s="108">
        <v>899976.10239999997</v>
      </c>
      <c r="AA1412" s="109"/>
      <c r="AB1412" s="109">
        <v>6164</v>
      </c>
      <c r="AC1412" s="109"/>
      <c r="AD1412" s="109"/>
      <c r="AE1412" s="110" t="s">
        <v>516</v>
      </c>
      <c r="AF1412" s="109"/>
      <c r="AG1412" s="138" t="s">
        <v>4754</v>
      </c>
      <c r="AH1412" s="138" t="s">
        <v>4750</v>
      </c>
      <c r="AI1412" s="138" t="s">
        <v>4751</v>
      </c>
      <c r="AJ1412" s="109">
        <v>5397248</v>
      </c>
      <c r="AK1412" s="109"/>
      <c r="AL1412" s="109"/>
      <c r="AM1412" s="109"/>
      <c r="AN1412" s="109"/>
      <c r="AO1412" s="109"/>
      <c r="AP1412" s="109"/>
      <c r="AQ1412" s="109"/>
      <c r="AR1412" s="109"/>
      <c r="AS1412" s="109"/>
      <c r="AT1412" s="109"/>
      <c r="AU1412" s="109"/>
      <c r="AV1412" s="109"/>
      <c r="AW1412" s="109"/>
      <c r="AX1412" s="109"/>
      <c r="AY1412" s="109"/>
    </row>
    <row r="1413" spans="1:51" ht="25.5" x14ac:dyDescent="0.25">
      <c r="A1413" s="106">
        <v>1694</v>
      </c>
      <c r="B1413" s="106" t="s">
        <v>2080</v>
      </c>
      <c r="C1413" s="106" t="s">
        <v>274</v>
      </c>
      <c r="D1413" s="106"/>
      <c r="E1413" s="106" t="s">
        <v>540</v>
      </c>
      <c r="F1413" s="106"/>
      <c r="G1413" s="106"/>
      <c r="H1413" s="106" t="s">
        <v>467</v>
      </c>
      <c r="I1413" s="106" t="s">
        <v>3323</v>
      </c>
      <c r="J1413" s="106" t="s">
        <v>3948</v>
      </c>
      <c r="K1413" s="106">
        <v>7778</v>
      </c>
      <c r="L1413" s="106" t="s">
        <v>3950</v>
      </c>
      <c r="M1413" s="106">
        <v>22236</v>
      </c>
      <c r="N1413" s="106" t="s">
        <v>3947</v>
      </c>
      <c r="O1413" s="106">
        <v>877.93799999999999</v>
      </c>
      <c r="P1413" s="107">
        <v>1041.7</v>
      </c>
      <c r="Q1413" s="107">
        <v>914548.01</v>
      </c>
      <c r="R1413" s="106">
        <v>0</v>
      </c>
      <c r="S1413" s="107">
        <v>0</v>
      </c>
      <c r="T1413" s="107">
        <v>0</v>
      </c>
      <c r="U1413" s="106" t="s">
        <v>767</v>
      </c>
      <c r="V1413" s="106" t="s">
        <v>7</v>
      </c>
      <c r="W1413" s="106" t="s">
        <v>65</v>
      </c>
      <c r="X1413" s="108">
        <v>1632</v>
      </c>
      <c r="Y1413" s="108">
        <v>1432794.8159999999</v>
      </c>
      <c r="Z1413" s="108">
        <v>518246.80139999988</v>
      </c>
      <c r="AA1413" s="109"/>
      <c r="AB1413" s="109">
        <v>6164</v>
      </c>
      <c r="AC1413" s="109"/>
      <c r="AD1413" s="109"/>
      <c r="AE1413" s="110" t="s">
        <v>516</v>
      </c>
      <c r="AF1413" s="109"/>
      <c r="AG1413" s="138" t="s">
        <v>4754</v>
      </c>
      <c r="AH1413" s="138" t="s">
        <v>4750</v>
      </c>
      <c r="AI1413" s="138" t="s">
        <v>4751</v>
      </c>
      <c r="AJ1413" s="109">
        <v>5397248</v>
      </c>
      <c r="AK1413" s="109"/>
      <c r="AL1413" s="109"/>
      <c r="AM1413" s="109"/>
      <c r="AN1413" s="109"/>
      <c r="AO1413" s="109"/>
      <c r="AP1413" s="109"/>
      <c r="AQ1413" s="109"/>
      <c r="AR1413" s="109"/>
      <c r="AS1413" s="109"/>
      <c r="AT1413" s="109"/>
      <c r="AU1413" s="109"/>
      <c r="AV1413" s="109"/>
      <c r="AW1413" s="109"/>
      <c r="AX1413" s="109"/>
      <c r="AY1413" s="109"/>
    </row>
    <row r="1414" spans="1:51" ht="25.5" x14ac:dyDescent="0.25">
      <c r="A1414" s="106">
        <v>1695</v>
      </c>
      <c r="B1414" s="106" t="s">
        <v>1555</v>
      </c>
      <c r="C1414" s="106" t="s">
        <v>274</v>
      </c>
      <c r="D1414" s="106"/>
      <c r="E1414" s="106" t="s">
        <v>540</v>
      </c>
      <c r="F1414" s="106"/>
      <c r="G1414" s="106"/>
      <c r="H1414" s="106" t="s">
        <v>467</v>
      </c>
      <c r="I1414" s="106"/>
      <c r="J1414" s="106"/>
      <c r="K1414" s="106"/>
      <c r="L1414" s="106"/>
      <c r="M1414" s="106">
        <v>22236</v>
      </c>
      <c r="N1414" s="106" t="s">
        <v>3947</v>
      </c>
      <c r="O1414" s="106">
        <v>48102.883999999998</v>
      </c>
      <c r="P1414" s="107">
        <v>1041.7</v>
      </c>
      <c r="Q1414" s="107">
        <v>50108774.259999998</v>
      </c>
      <c r="R1414" s="106">
        <v>0</v>
      </c>
      <c r="S1414" s="107">
        <v>0</v>
      </c>
      <c r="T1414" s="107">
        <v>0</v>
      </c>
      <c r="U1414" s="106" t="s">
        <v>743</v>
      </c>
      <c r="V1414" s="106" t="s">
        <v>7</v>
      </c>
      <c r="W1414" s="106" t="s">
        <v>63</v>
      </c>
      <c r="X1414" s="108"/>
      <c r="Y1414" s="108">
        <v>0</v>
      </c>
      <c r="Z1414" s="108"/>
      <c r="AA1414" s="109" t="s">
        <v>4435</v>
      </c>
      <c r="AB1414" s="109">
        <v>6164</v>
      </c>
      <c r="AC1414" s="109"/>
      <c r="AD1414" s="109"/>
      <c r="AE1414" s="110" t="s">
        <v>4436</v>
      </c>
      <c r="AF1414" s="109"/>
      <c r="AG1414" s="138" t="s">
        <v>4754</v>
      </c>
      <c r="AH1414" s="138" t="s">
        <v>4750</v>
      </c>
      <c r="AI1414" s="138" t="s">
        <v>4751</v>
      </c>
      <c r="AJ1414" s="109">
        <v>5397248</v>
      </c>
      <c r="AK1414" s="109"/>
      <c r="AL1414" s="109"/>
      <c r="AM1414" s="109"/>
      <c r="AN1414" s="109"/>
      <c r="AO1414" s="109"/>
      <c r="AP1414" s="109"/>
      <c r="AQ1414" s="109"/>
      <c r="AR1414" s="109"/>
      <c r="AS1414" s="109"/>
      <c r="AT1414" s="109"/>
      <c r="AU1414" s="109"/>
      <c r="AV1414" s="109"/>
      <c r="AW1414" s="109"/>
      <c r="AX1414" s="109"/>
      <c r="AY1414" s="109"/>
    </row>
    <row r="1415" spans="1:51" x14ac:dyDescent="0.25">
      <c r="A1415" s="106">
        <v>1696</v>
      </c>
      <c r="B1415" s="106" t="s">
        <v>2081</v>
      </c>
      <c r="C1415" s="106" t="s">
        <v>323</v>
      </c>
      <c r="D1415" s="106"/>
      <c r="E1415" s="106" t="s">
        <v>540</v>
      </c>
      <c r="F1415" s="106"/>
      <c r="G1415" s="106"/>
      <c r="H1415" s="106" t="s">
        <v>464</v>
      </c>
      <c r="I1415" s="106" t="s">
        <v>3323</v>
      </c>
      <c r="J1415" s="106" t="s">
        <v>3952</v>
      </c>
      <c r="K1415" s="106"/>
      <c r="L1415" s="106"/>
      <c r="M1415" s="106">
        <v>22000</v>
      </c>
      <c r="N1415" s="106" t="s">
        <v>323</v>
      </c>
      <c r="O1415" s="106">
        <v>344.56700000000001</v>
      </c>
      <c r="P1415" s="107">
        <v>1135.2</v>
      </c>
      <c r="Q1415" s="107">
        <v>391152.46</v>
      </c>
      <c r="R1415" s="106">
        <v>0</v>
      </c>
      <c r="S1415" s="107">
        <v>0</v>
      </c>
      <c r="T1415" s="107">
        <v>0</v>
      </c>
      <c r="U1415" s="106" t="s">
        <v>739</v>
      </c>
      <c r="V1415" s="106" t="s">
        <v>7</v>
      </c>
      <c r="W1415" s="106" t="s">
        <v>61</v>
      </c>
      <c r="X1415" s="108">
        <v>2021</v>
      </c>
      <c r="Y1415" s="108">
        <v>696369.90700000001</v>
      </c>
      <c r="Z1415" s="108">
        <v>305217.4486</v>
      </c>
      <c r="AA1415" s="109"/>
      <c r="AB1415" s="109">
        <v>1104</v>
      </c>
      <c r="AC1415" s="109"/>
      <c r="AD1415" s="109"/>
      <c r="AE1415" s="110" t="s">
        <v>507</v>
      </c>
      <c r="AF1415" s="109"/>
      <c r="AG1415" s="138" t="s">
        <v>4755</v>
      </c>
      <c r="AH1415" s="138">
        <v>38753</v>
      </c>
      <c r="AI1415" s="138" t="s">
        <v>4756</v>
      </c>
      <c r="AJ1415" s="109">
        <v>5485671</v>
      </c>
      <c r="AK1415" s="109"/>
      <c r="AL1415" s="109"/>
      <c r="AM1415" s="109"/>
      <c r="AN1415" s="109"/>
      <c r="AO1415" s="109"/>
      <c r="AP1415" s="109"/>
      <c r="AQ1415" s="109"/>
      <c r="AR1415" s="109"/>
      <c r="AS1415" s="109"/>
      <c r="AT1415" s="109"/>
      <c r="AU1415" s="109"/>
      <c r="AV1415" s="109"/>
      <c r="AW1415" s="109"/>
      <c r="AX1415" s="109"/>
      <c r="AY1415" s="109"/>
    </row>
    <row r="1416" spans="1:51" x14ac:dyDescent="0.25">
      <c r="A1416" s="106">
        <v>1697</v>
      </c>
      <c r="B1416" s="106" t="s">
        <v>2082</v>
      </c>
      <c r="C1416" s="106" t="s">
        <v>323</v>
      </c>
      <c r="D1416" s="106"/>
      <c r="E1416" s="106" t="s">
        <v>540</v>
      </c>
      <c r="F1416" s="106"/>
      <c r="G1416" s="106"/>
      <c r="H1416" s="106" t="s">
        <v>464</v>
      </c>
      <c r="I1416" s="106" t="s">
        <v>3323</v>
      </c>
      <c r="J1416" s="106" t="s">
        <v>3952</v>
      </c>
      <c r="K1416" s="106"/>
      <c r="L1416" s="106"/>
      <c r="M1416" s="106">
        <v>22000</v>
      </c>
      <c r="N1416" s="106" t="s">
        <v>323</v>
      </c>
      <c r="O1416" s="106">
        <v>1128.595</v>
      </c>
      <c r="P1416" s="107">
        <v>1135.2</v>
      </c>
      <c r="Q1416" s="107">
        <v>1281181.04</v>
      </c>
      <c r="R1416" s="106">
        <v>0</v>
      </c>
      <c r="S1416" s="107">
        <v>0</v>
      </c>
      <c r="T1416" s="107">
        <v>0</v>
      </c>
      <c r="U1416" s="106" t="s">
        <v>741</v>
      </c>
      <c r="V1416" s="106" t="s">
        <v>7</v>
      </c>
      <c r="W1416" s="106" t="s">
        <v>62</v>
      </c>
      <c r="X1416" s="108">
        <v>2021</v>
      </c>
      <c r="Y1416" s="108">
        <v>2280890.4950000001</v>
      </c>
      <c r="Z1416" s="108">
        <v>999709.45100000012</v>
      </c>
      <c r="AA1416" s="109"/>
      <c r="AB1416" s="109">
        <v>1104</v>
      </c>
      <c r="AC1416" s="109"/>
      <c r="AD1416" s="109"/>
      <c r="AE1416" s="110" t="s">
        <v>473</v>
      </c>
      <c r="AF1416" s="109" t="s">
        <v>4536</v>
      </c>
      <c r="AG1416" s="138" t="s">
        <v>4755</v>
      </c>
      <c r="AH1416" s="138">
        <v>38753</v>
      </c>
      <c r="AI1416" s="138" t="s">
        <v>4756</v>
      </c>
      <c r="AJ1416" s="109">
        <v>5485671</v>
      </c>
      <c r="AK1416" s="109"/>
      <c r="AL1416" s="109"/>
      <c r="AM1416" s="109"/>
      <c r="AN1416" s="109"/>
      <c r="AO1416" s="109"/>
      <c r="AP1416" s="109"/>
      <c r="AQ1416" s="109"/>
      <c r="AR1416" s="109"/>
      <c r="AS1416" s="109"/>
      <c r="AT1416" s="109"/>
      <c r="AU1416" s="109"/>
      <c r="AV1416" s="109"/>
      <c r="AW1416" s="109"/>
      <c r="AX1416" s="109"/>
      <c r="AY1416" s="109"/>
    </row>
    <row r="1417" spans="1:51" x14ac:dyDescent="0.25">
      <c r="A1417" s="106">
        <v>1698</v>
      </c>
      <c r="B1417" s="106" t="s">
        <v>2083</v>
      </c>
      <c r="C1417" s="106" t="s">
        <v>323</v>
      </c>
      <c r="D1417" s="106"/>
      <c r="E1417" s="106" t="s">
        <v>540</v>
      </c>
      <c r="F1417" s="106"/>
      <c r="G1417" s="106"/>
      <c r="H1417" s="106" t="s">
        <v>464</v>
      </c>
      <c r="I1417" s="106" t="s">
        <v>3323</v>
      </c>
      <c r="J1417" s="106" t="s">
        <v>3952</v>
      </c>
      <c r="K1417" s="106"/>
      <c r="L1417" s="106"/>
      <c r="M1417" s="106">
        <v>22000</v>
      </c>
      <c r="N1417" s="106" t="s">
        <v>323</v>
      </c>
      <c r="O1417" s="106">
        <v>436.32600000000002</v>
      </c>
      <c r="P1417" s="107">
        <v>1135.2</v>
      </c>
      <c r="Q1417" s="107">
        <v>495317.28</v>
      </c>
      <c r="R1417" s="106">
        <v>0</v>
      </c>
      <c r="S1417" s="107">
        <v>0</v>
      </c>
      <c r="T1417" s="107">
        <v>0</v>
      </c>
      <c r="U1417" s="106" t="s">
        <v>767</v>
      </c>
      <c r="V1417" s="106" t="s">
        <v>7</v>
      </c>
      <c r="W1417" s="106" t="s">
        <v>65</v>
      </c>
      <c r="X1417" s="108">
        <v>2021</v>
      </c>
      <c r="Y1417" s="108">
        <v>881814.84600000002</v>
      </c>
      <c r="Z1417" s="108">
        <v>386497.57079999999</v>
      </c>
      <c r="AA1417" s="109"/>
      <c r="AB1417" s="109">
        <v>1104</v>
      </c>
      <c r="AC1417" s="109"/>
      <c r="AD1417" s="109"/>
      <c r="AE1417" s="110" t="s">
        <v>516</v>
      </c>
      <c r="AF1417" s="109"/>
      <c r="AG1417" s="138" t="s">
        <v>4755</v>
      </c>
      <c r="AH1417" s="138">
        <v>38753</v>
      </c>
      <c r="AI1417" s="138" t="s">
        <v>4756</v>
      </c>
      <c r="AJ1417" s="109">
        <v>5485671</v>
      </c>
      <c r="AK1417" s="109"/>
      <c r="AL1417" s="109"/>
      <c r="AM1417" s="109"/>
      <c r="AN1417" s="109"/>
      <c r="AO1417" s="109"/>
      <c r="AP1417" s="109"/>
      <c r="AQ1417" s="109"/>
      <c r="AR1417" s="109"/>
      <c r="AS1417" s="109"/>
      <c r="AT1417" s="109"/>
      <c r="AU1417" s="109"/>
      <c r="AV1417" s="109"/>
      <c r="AW1417" s="109"/>
      <c r="AX1417" s="109"/>
      <c r="AY1417" s="109"/>
    </row>
    <row r="1418" spans="1:51" x14ac:dyDescent="0.25">
      <c r="A1418" s="106">
        <v>1699</v>
      </c>
      <c r="B1418" s="106" t="s">
        <v>1339</v>
      </c>
      <c r="C1418" s="106" t="s">
        <v>323</v>
      </c>
      <c r="D1418" s="106"/>
      <c r="E1418" s="106" t="s">
        <v>540</v>
      </c>
      <c r="F1418" s="106"/>
      <c r="G1418" s="106"/>
      <c r="H1418" s="106" t="s">
        <v>464</v>
      </c>
      <c r="I1418" s="106"/>
      <c r="J1418" s="106"/>
      <c r="K1418" s="106"/>
      <c r="L1418" s="106"/>
      <c r="M1418" s="106">
        <v>22000</v>
      </c>
      <c r="N1418" s="106" t="s">
        <v>323</v>
      </c>
      <c r="O1418" s="106">
        <v>4645.585</v>
      </c>
      <c r="P1418" s="107">
        <v>1135.2</v>
      </c>
      <c r="Q1418" s="107">
        <v>5273668.09</v>
      </c>
      <c r="R1418" s="106">
        <v>0</v>
      </c>
      <c r="S1418" s="107">
        <v>0</v>
      </c>
      <c r="T1418" s="107">
        <v>0</v>
      </c>
      <c r="U1418" s="106" t="s">
        <v>743</v>
      </c>
      <c r="V1418" s="106" t="s">
        <v>7</v>
      </c>
      <c r="W1418" s="106" t="s">
        <v>63</v>
      </c>
      <c r="X1418" s="108"/>
      <c r="Y1418" s="108">
        <v>0</v>
      </c>
      <c r="Z1418" s="108"/>
      <c r="AA1418" s="109" t="s">
        <v>4435</v>
      </c>
      <c r="AB1418" s="109">
        <v>1104</v>
      </c>
      <c r="AC1418" s="109"/>
      <c r="AD1418" s="109"/>
      <c r="AE1418" s="110" t="s">
        <v>4436</v>
      </c>
      <c r="AF1418" s="109"/>
      <c r="AG1418" s="138" t="s">
        <v>4755</v>
      </c>
      <c r="AH1418" s="138">
        <v>38753</v>
      </c>
      <c r="AI1418" s="138" t="s">
        <v>4756</v>
      </c>
      <c r="AJ1418" s="109">
        <v>5485671</v>
      </c>
      <c r="AK1418" s="109"/>
      <c r="AL1418" s="109"/>
      <c r="AM1418" s="109"/>
      <c r="AN1418" s="109"/>
      <c r="AO1418" s="109"/>
      <c r="AP1418" s="109"/>
      <c r="AQ1418" s="109"/>
      <c r="AR1418" s="109"/>
      <c r="AS1418" s="109"/>
      <c r="AT1418" s="109"/>
      <c r="AU1418" s="109"/>
      <c r="AV1418" s="109"/>
      <c r="AW1418" s="109"/>
      <c r="AX1418" s="109"/>
      <c r="AY1418" s="109"/>
    </row>
    <row r="1419" spans="1:51" x14ac:dyDescent="0.25">
      <c r="A1419" s="106">
        <v>1700</v>
      </c>
      <c r="B1419" s="106" t="s">
        <v>2084</v>
      </c>
      <c r="C1419" s="106" t="s">
        <v>324</v>
      </c>
      <c r="D1419" s="106"/>
      <c r="E1419" s="106" t="s">
        <v>540</v>
      </c>
      <c r="F1419" s="106"/>
      <c r="G1419" s="106"/>
      <c r="H1419" s="106" t="s">
        <v>464</v>
      </c>
      <c r="I1419" s="106" t="s">
        <v>3323</v>
      </c>
      <c r="J1419" s="106" t="s">
        <v>3953</v>
      </c>
      <c r="K1419" s="106"/>
      <c r="L1419" s="106"/>
      <c r="M1419" s="106">
        <v>22000</v>
      </c>
      <c r="N1419" s="106" t="s">
        <v>3954</v>
      </c>
      <c r="O1419" s="106">
        <v>1412.49</v>
      </c>
      <c r="P1419" s="107">
        <v>162.80000000000001</v>
      </c>
      <c r="Q1419" s="107">
        <v>229953.37</v>
      </c>
      <c r="R1419" s="106">
        <v>0</v>
      </c>
      <c r="S1419" s="107">
        <v>0</v>
      </c>
      <c r="T1419" s="107">
        <v>0</v>
      </c>
      <c r="U1419" s="106" t="s">
        <v>739</v>
      </c>
      <c r="V1419" s="106" t="s">
        <v>7</v>
      </c>
      <c r="W1419" s="106" t="s">
        <v>61</v>
      </c>
      <c r="X1419" s="108">
        <v>314</v>
      </c>
      <c r="Y1419" s="108">
        <v>443521.86</v>
      </c>
      <c r="Z1419" s="108">
        <v>213568.48799999998</v>
      </c>
      <c r="AA1419" s="109"/>
      <c r="AB1419" s="109">
        <v>1100</v>
      </c>
      <c r="AC1419" s="109"/>
      <c r="AD1419" s="109"/>
      <c r="AE1419" s="110" t="s">
        <v>507</v>
      </c>
      <c r="AF1419" s="109"/>
      <c r="AG1419" s="138" t="s">
        <v>4757</v>
      </c>
      <c r="AH1419" s="138" t="s">
        <v>4758</v>
      </c>
      <c r="AI1419" s="138" t="s">
        <v>4759</v>
      </c>
      <c r="AJ1419" s="109">
        <v>5519185</v>
      </c>
      <c r="AK1419" s="109"/>
      <c r="AL1419" s="109"/>
      <c r="AM1419" s="109"/>
      <c r="AN1419" s="109"/>
      <c r="AO1419" s="109"/>
      <c r="AP1419" s="109"/>
      <c r="AQ1419" s="109"/>
      <c r="AR1419" s="109"/>
      <c r="AS1419" s="109"/>
      <c r="AT1419" s="109"/>
      <c r="AU1419" s="109"/>
      <c r="AV1419" s="109"/>
      <c r="AW1419" s="109"/>
      <c r="AX1419" s="109"/>
      <c r="AY1419" s="109"/>
    </row>
    <row r="1420" spans="1:51" x14ac:dyDescent="0.25">
      <c r="A1420" s="106">
        <v>1701</v>
      </c>
      <c r="B1420" s="106" t="s">
        <v>2085</v>
      </c>
      <c r="C1420" s="106" t="s">
        <v>324</v>
      </c>
      <c r="D1420" s="106"/>
      <c r="E1420" s="106" t="s">
        <v>540</v>
      </c>
      <c r="F1420" s="106"/>
      <c r="G1420" s="106"/>
      <c r="H1420" s="106" t="s">
        <v>464</v>
      </c>
      <c r="I1420" s="106" t="s">
        <v>3323</v>
      </c>
      <c r="J1420" s="106" t="s">
        <v>3953</v>
      </c>
      <c r="K1420" s="106"/>
      <c r="L1420" s="106"/>
      <c r="M1420" s="106">
        <v>22000</v>
      </c>
      <c r="N1420" s="106" t="s">
        <v>3954</v>
      </c>
      <c r="O1420" s="106">
        <v>2701.27</v>
      </c>
      <c r="P1420" s="107">
        <v>162.80000000000001</v>
      </c>
      <c r="Q1420" s="107">
        <v>439766.76</v>
      </c>
      <c r="R1420" s="106">
        <v>0</v>
      </c>
      <c r="S1420" s="107">
        <v>0</v>
      </c>
      <c r="T1420" s="107">
        <v>0</v>
      </c>
      <c r="U1420" s="106" t="s">
        <v>741</v>
      </c>
      <c r="V1420" s="106" t="s">
        <v>7</v>
      </c>
      <c r="W1420" s="106" t="s">
        <v>62</v>
      </c>
      <c r="X1420" s="108">
        <v>314</v>
      </c>
      <c r="Y1420" s="108">
        <v>848198.78</v>
      </c>
      <c r="Z1420" s="108">
        <v>408432.02399999998</v>
      </c>
      <c r="AA1420" s="109"/>
      <c r="AB1420" s="109">
        <v>1100</v>
      </c>
      <c r="AC1420" s="109"/>
      <c r="AD1420" s="109"/>
      <c r="AE1420" s="110" t="s">
        <v>473</v>
      </c>
      <c r="AF1420" s="109" t="s">
        <v>4536</v>
      </c>
      <c r="AG1420" s="138" t="s">
        <v>4757</v>
      </c>
      <c r="AH1420" s="138" t="s">
        <v>4758</v>
      </c>
      <c r="AI1420" s="138" t="s">
        <v>4759</v>
      </c>
      <c r="AJ1420" s="109">
        <v>5519185</v>
      </c>
      <c r="AK1420" s="109"/>
      <c r="AL1420" s="109"/>
      <c r="AM1420" s="109"/>
      <c r="AN1420" s="109"/>
      <c r="AO1420" s="109"/>
      <c r="AP1420" s="109"/>
      <c r="AQ1420" s="109"/>
      <c r="AR1420" s="109"/>
      <c r="AS1420" s="109"/>
      <c r="AT1420" s="109"/>
      <c r="AU1420" s="109"/>
      <c r="AV1420" s="109"/>
      <c r="AW1420" s="109"/>
      <c r="AX1420" s="109"/>
      <c r="AY1420" s="109"/>
    </row>
    <row r="1421" spans="1:51" x14ac:dyDescent="0.25">
      <c r="A1421" s="106">
        <v>1702</v>
      </c>
      <c r="B1421" s="106" t="s">
        <v>2086</v>
      </c>
      <c r="C1421" s="106" t="s">
        <v>324</v>
      </c>
      <c r="D1421" s="106"/>
      <c r="E1421" s="106" t="s">
        <v>540</v>
      </c>
      <c r="F1421" s="106"/>
      <c r="G1421" s="106"/>
      <c r="H1421" s="106" t="s">
        <v>464</v>
      </c>
      <c r="I1421" s="106" t="s">
        <v>3323</v>
      </c>
      <c r="J1421" s="106" t="s">
        <v>3953</v>
      </c>
      <c r="K1421" s="106"/>
      <c r="L1421" s="106"/>
      <c r="M1421" s="106">
        <v>22000</v>
      </c>
      <c r="N1421" s="106" t="s">
        <v>3954</v>
      </c>
      <c r="O1421" s="106">
        <v>1994.15</v>
      </c>
      <c r="P1421" s="107">
        <v>162.80000000000001</v>
      </c>
      <c r="Q1421" s="107">
        <v>324647.62</v>
      </c>
      <c r="R1421" s="106">
        <v>0</v>
      </c>
      <c r="S1421" s="107">
        <v>0</v>
      </c>
      <c r="T1421" s="107">
        <v>0</v>
      </c>
      <c r="U1421" s="106" t="s">
        <v>741</v>
      </c>
      <c r="V1421" s="106" t="s">
        <v>7</v>
      </c>
      <c r="W1421" s="106" t="s">
        <v>62</v>
      </c>
      <c r="X1421" s="108">
        <v>314</v>
      </c>
      <c r="Y1421" s="108">
        <v>626163.1</v>
      </c>
      <c r="Z1421" s="108">
        <v>301515.47999999992</v>
      </c>
      <c r="AA1421" s="109"/>
      <c r="AB1421" s="109">
        <v>1100</v>
      </c>
      <c r="AC1421" s="109"/>
      <c r="AD1421" s="109"/>
      <c r="AE1421" s="110" t="s">
        <v>473</v>
      </c>
      <c r="AF1421" s="109" t="s">
        <v>4536</v>
      </c>
      <c r="AG1421" s="138" t="s">
        <v>4757</v>
      </c>
      <c r="AH1421" s="138" t="s">
        <v>4758</v>
      </c>
      <c r="AI1421" s="138" t="s">
        <v>4759</v>
      </c>
      <c r="AJ1421" s="109">
        <v>5519185</v>
      </c>
      <c r="AK1421" s="109"/>
      <c r="AL1421" s="109"/>
      <c r="AM1421" s="109"/>
      <c r="AN1421" s="109"/>
      <c r="AO1421" s="109"/>
      <c r="AP1421" s="109"/>
      <c r="AQ1421" s="109"/>
      <c r="AR1421" s="109"/>
      <c r="AS1421" s="109"/>
      <c r="AT1421" s="109"/>
      <c r="AU1421" s="109"/>
      <c r="AV1421" s="109"/>
      <c r="AW1421" s="109"/>
      <c r="AX1421" s="109"/>
      <c r="AY1421" s="109"/>
    </row>
    <row r="1422" spans="1:51" x14ac:dyDescent="0.25">
      <c r="A1422" s="106">
        <v>1703</v>
      </c>
      <c r="B1422" s="106" t="s">
        <v>2087</v>
      </c>
      <c r="C1422" s="106" t="s">
        <v>324</v>
      </c>
      <c r="D1422" s="106"/>
      <c r="E1422" s="106" t="s">
        <v>540</v>
      </c>
      <c r="F1422" s="106"/>
      <c r="G1422" s="106"/>
      <c r="H1422" s="106" t="s">
        <v>464</v>
      </c>
      <c r="I1422" s="106" t="s">
        <v>3323</v>
      </c>
      <c r="J1422" s="106" t="s">
        <v>3955</v>
      </c>
      <c r="K1422" s="106"/>
      <c r="L1422" s="106"/>
      <c r="M1422" s="106">
        <v>22000</v>
      </c>
      <c r="N1422" s="106" t="s">
        <v>3954</v>
      </c>
      <c r="O1422" s="106">
        <v>91.09</v>
      </c>
      <c r="P1422" s="107">
        <v>162.80000000000001</v>
      </c>
      <c r="Q1422" s="107">
        <v>14829.45</v>
      </c>
      <c r="R1422" s="106">
        <v>0</v>
      </c>
      <c r="S1422" s="107">
        <v>0</v>
      </c>
      <c r="T1422" s="107">
        <v>0</v>
      </c>
      <c r="U1422" s="106" t="s">
        <v>797</v>
      </c>
      <c r="V1422" s="106" t="s">
        <v>7</v>
      </c>
      <c r="W1422" s="106" t="s">
        <v>67</v>
      </c>
      <c r="X1422" s="108">
        <v>314</v>
      </c>
      <c r="Y1422" s="108">
        <v>28602.260000000002</v>
      </c>
      <c r="Z1422" s="108">
        <v>13772.808000000001</v>
      </c>
      <c r="AA1422" s="109"/>
      <c r="AB1422" s="109">
        <v>1100</v>
      </c>
      <c r="AC1422" s="109"/>
      <c r="AD1422" s="109"/>
      <c r="AE1422" s="110" t="s">
        <v>516</v>
      </c>
      <c r="AF1422" s="109"/>
      <c r="AG1422" s="138" t="s">
        <v>4757</v>
      </c>
      <c r="AH1422" s="138" t="s">
        <v>4758</v>
      </c>
      <c r="AI1422" s="138" t="s">
        <v>4759</v>
      </c>
      <c r="AJ1422" s="109">
        <v>5519185</v>
      </c>
      <c r="AK1422" s="109"/>
      <c r="AL1422" s="109"/>
      <c r="AM1422" s="109"/>
      <c r="AN1422" s="109"/>
      <c r="AO1422" s="109"/>
      <c r="AP1422" s="109"/>
      <c r="AQ1422" s="109"/>
      <c r="AR1422" s="109"/>
      <c r="AS1422" s="109"/>
      <c r="AT1422" s="109"/>
      <c r="AU1422" s="109"/>
      <c r="AV1422" s="109"/>
      <c r="AW1422" s="109"/>
      <c r="AX1422" s="109"/>
      <c r="AY1422" s="109"/>
    </row>
    <row r="1423" spans="1:51" x14ac:dyDescent="0.25">
      <c r="A1423" s="106">
        <v>1704</v>
      </c>
      <c r="B1423" s="106" t="s">
        <v>2088</v>
      </c>
      <c r="C1423" s="106" t="s">
        <v>324</v>
      </c>
      <c r="D1423" s="106"/>
      <c r="E1423" s="106" t="s">
        <v>540</v>
      </c>
      <c r="F1423" s="106"/>
      <c r="G1423" s="106"/>
      <c r="H1423" s="106" t="s">
        <v>464</v>
      </c>
      <c r="I1423" s="106" t="s">
        <v>3323</v>
      </c>
      <c r="J1423" s="106" t="s">
        <v>3955</v>
      </c>
      <c r="K1423" s="106"/>
      <c r="L1423" s="106"/>
      <c r="M1423" s="106">
        <v>22000</v>
      </c>
      <c r="N1423" s="106" t="s">
        <v>3954</v>
      </c>
      <c r="O1423" s="106">
        <v>85.24</v>
      </c>
      <c r="P1423" s="107">
        <v>162.80000000000001</v>
      </c>
      <c r="Q1423" s="107">
        <v>13877.07</v>
      </c>
      <c r="R1423" s="106">
        <v>0</v>
      </c>
      <c r="S1423" s="107">
        <v>0</v>
      </c>
      <c r="T1423" s="107">
        <v>0</v>
      </c>
      <c r="U1423" s="106" t="s">
        <v>797</v>
      </c>
      <c r="V1423" s="106" t="s">
        <v>7</v>
      </c>
      <c r="W1423" s="106" t="s">
        <v>67</v>
      </c>
      <c r="X1423" s="108">
        <v>314</v>
      </c>
      <c r="Y1423" s="108">
        <v>26765.359999999997</v>
      </c>
      <c r="Z1423" s="108">
        <v>12888.287999999997</v>
      </c>
      <c r="AA1423" s="109"/>
      <c r="AB1423" s="109">
        <v>1100</v>
      </c>
      <c r="AC1423" s="109"/>
      <c r="AD1423" s="109"/>
      <c r="AE1423" s="110" t="s">
        <v>516</v>
      </c>
      <c r="AF1423" s="109"/>
      <c r="AG1423" s="138" t="s">
        <v>4757</v>
      </c>
      <c r="AH1423" s="138" t="s">
        <v>4758</v>
      </c>
      <c r="AI1423" s="138" t="s">
        <v>4759</v>
      </c>
      <c r="AJ1423" s="109">
        <v>5519185</v>
      </c>
      <c r="AK1423" s="109"/>
      <c r="AL1423" s="109"/>
      <c r="AM1423" s="109"/>
      <c r="AN1423" s="109"/>
      <c r="AO1423" s="109"/>
      <c r="AP1423" s="109"/>
      <c r="AQ1423" s="109"/>
      <c r="AR1423" s="109"/>
      <c r="AS1423" s="109"/>
      <c r="AT1423" s="109"/>
      <c r="AU1423" s="109"/>
      <c r="AV1423" s="109"/>
      <c r="AW1423" s="109"/>
      <c r="AX1423" s="109"/>
      <c r="AY1423" s="109"/>
    </row>
    <row r="1424" spans="1:51" ht="63.75" x14ac:dyDescent="0.25">
      <c r="A1424" s="106">
        <v>1705</v>
      </c>
      <c r="B1424" s="106" t="s">
        <v>2089</v>
      </c>
      <c r="C1424" s="106" t="s">
        <v>324</v>
      </c>
      <c r="D1424" s="106"/>
      <c r="E1424" s="106" t="s">
        <v>540</v>
      </c>
      <c r="F1424" s="106"/>
      <c r="G1424" s="106"/>
      <c r="H1424" s="106" t="s">
        <v>464</v>
      </c>
      <c r="I1424" s="106" t="s">
        <v>3323</v>
      </c>
      <c r="J1424" s="106" t="s">
        <v>3955</v>
      </c>
      <c r="K1424" s="106"/>
      <c r="L1424" s="106"/>
      <c r="M1424" s="106">
        <v>22000</v>
      </c>
      <c r="N1424" s="106" t="s">
        <v>3954</v>
      </c>
      <c r="O1424" s="106">
        <v>116.19</v>
      </c>
      <c r="P1424" s="107">
        <v>162.80000000000001</v>
      </c>
      <c r="Q1424" s="107">
        <v>18915.73</v>
      </c>
      <c r="R1424" s="106">
        <v>0</v>
      </c>
      <c r="S1424" s="107">
        <v>0</v>
      </c>
      <c r="T1424" s="107">
        <v>0</v>
      </c>
      <c r="U1424" s="106" t="s">
        <v>797</v>
      </c>
      <c r="V1424" s="106" t="s">
        <v>7</v>
      </c>
      <c r="W1424" s="106" t="s">
        <v>67</v>
      </c>
      <c r="X1424" s="108">
        <v>314</v>
      </c>
      <c r="Y1424" s="108">
        <v>36483.659999999996</v>
      </c>
      <c r="Z1424" s="108">
        <v>17567.927999999996</v>
      </c>
      <c r="AA1424" s="109"/>
      <c r="AB1424" s="109">
        <v>1100</v>
      </c>
      <c r="AC1424" s="109" t="s">
        <v>4760</v>
      </c>
      <c r="AD1424" s="109" t="s">
        <v>4473</v>
      </c>
      <c r="AE1424" s="110" t="s">
        <v>516</v>
      </c>
      <c r="AF1424" s="109"/>
      <c r="AG1424" s="138" t="s">
        <v>4757</v>
      </c>
      <c r="AH1424" s="138" t="s">
        <v>4758</v>
      </c>
      <c r="AI1424" s="138" t="s">
        <v>4759</v>
      </c>
      <c r="AJ1424" s="109">
        <v>5519185</v>
      </c>
      <c r="AK1424" s="109"/>
      <c r="AL1424" s="109"/>
      <c r="AM1424" s="109"/>
      <c r="AN1424" s="109"/>
      <c r="AO1424" s="109"/>
      <c r="AP1424" s="109"/>
      <c r="AQ1424" s="109"/>
      <c r="AR1424" s="109"/>
      <c r="AS1424" s="109"/>
      <c r="AT1424" s="109"/>
      <c r="AU1424" s="109"/>
      <c r="AV1424" s="109"/>
      <c r="AW1424" s="109"/>
      <c r="AX1424" s="109"/>
      <c r="AY1424" s="109"/>
    </row>
    <row r="1425" spans="1:51" x14ac:dyDescent="0.25">
      <c r="A1425" s="106">
        <v>1706</v>
      </c>
      <c r="B1425" s="106" t="s">
        <v>1996</v>
      </c>
      <c r="C1425" s="106" t="s">
        <v>324</v>
      </c>
      <c r="D1425" s="106"/>
      <c r="E1425" s="106" t="s">
        <v>540</v>
      </c>
      <c r="F1425" s="106"/>
      <c r="G1425" s="106"/>
      <c r="H1425" s="106" t="s">
        <v>464</v>
      </c>
      <c r="I1425" s="106"/>
      <c r="J1425" s="106"/>
      <c r="K1425" s="106"/>
      <c r="L1425" s="106"/>
      <c r="M1425" s="106">
        <v>22000</v>
      </c>
      <c r="N1425" s="106" t="s">
        <v>3954</v>
      </c>
      <c r="O1425" s="106">
        <v>19810.73</v>
      </c>
      <c r="P1425" s="107">
        <v>162.80000000000001</v>
      </c>
      <c r="Q1425" s="107">
        <v>3225186.84</v>
      </c>
      <c r="R1425" s="106">
        <v>0</v>
      </c>
      <c r="S1425" s="107">
        <v>0</v>
      </c>
      <c r="T1425" s="107">
        <v>0</v>
      </c>
      <c r="U1425" s="106" t="s">
        <v>743</v>
      </c>
      <c r="V1425" s="106" t="s">
        <v>7</v>
      </c>
      <c r="W1425" s="106" t="s">
        <v>63</v>
      </c>
      <c r="X1425" s="108"/>
      <c r="Y1425" s="108">
        <v>0</v>
      </c>
      <c r="Z1425" s="108"/>
      <c r="AA1425" s="109" t="s">
        <v>4435</v>
      </c>
      <c r="AB1425" s="109">
        <v>1100</v>
      </c>
      <c r="AC1425" s="109"/>
      <c r="AD1425" s="109"/>
      <c r="AE1425" s="110" t="s">
        <v>4436</v>
      </c>
      <c r="AF1425" s="109"/>
      <c r="AG1425" s="138" t="s">
        <v>4757</v>
      </c>
      <c r="AH1425" s="138" t="s">
        <v>4758</v>
      </c>
      <c r="AI1425" s="138" t="s">
        <v>4759</v>
      </c>
      <c r="AJ1425" s="109">
        <v>5519185</v>
      </c>
      <c r="AK1425" s="109"/>
      <c r="AL1425" s="109"/>
      <c r="AM1425" s="109"/>
      <c r="AN1425" s="109"/>
      <c r="AO1425" s="109"/>
      <c r="AP1425" s="109"/>
      <c r="AQ1425" s="109"/>
      <c r="AR1425" s="109"/>
      <c r="AS1425" s="109"/>
      <c r="AT1425" s="109"/>
      <c r="AU1425" s="109"/>
      <c r="AV1425" s="109"/>
      <c r="AW1425" s="109"/>
      <c r="AX1425" s="109"/>
      <c r="AY1425" s="109"/>
    </row>
    <row r="1426" spans="1:51" ht="25.5" x14ac:dyDescent="0.25">
      <c r="A1426" s="106">
        <v>1714</v>
      </c>
      <c r="B1426" s="106" t="s">
        <v>2090</v>
      </c>
      <c r="C1426" s="106" t="s">
        <v>106</v>
      </c>
      <c r="D1426" s="106"/>
      <c r="E1426" s="106" t="s">
        <v>540</v>
      </c>
      <c r="F1426" s="106"/>
      <c r="G1426" s="106"/>
      <c r="H1426" s="106" t="s">
        <v>464</v>
      </c>
      <c r="I1426" s="106" t="s">
        <v>3323</v>
      </c>
      <c r="J1426" s="106" t="s">
        <v>3404</v>
      </c>
      <c r="K1426" s="106">
        <v>3900</v>
      </c>
      <c r="L1426" s="106"/>
      <c r="M1426" s="106">
        <v>22536</v>
      </c>
      <c r="N1426" s="106" t="s">
        <v>106</v>
      </c>
      <c r="O1426" s="106">
        <v>30.3</v>
      </c>
      <c r="P1426" s="107">
        <v>1109.9000000000001</v>
      </c>
      <c r="Q1426" s="107">
        <v>33629.97</v>
      </c>
      <c r="R1426" s="106">
        <v>0</v>
      </c>
      <c r="S1426" s="107">
        <v>0</v>
      </c>
      <c r="T1426" s="107">
        <v>0</v>
      </c>
      <c r="U1426" s="106" t="s">
        <v>797</v>
      </c>
      <c r="V1426" s="106" t="s">
        <v>7</v>
      </c>
      <c r="W1426" s="106" t="s">
        <v>67</v>
      </c>
      <c r="X1426" s="108"/>
      <c r="Y1426" s="108">
        <v>0</v>
      </c>
      <c r="Z1426" s="108">
        <v>-33629.97</v>
      </c>
      <c r="AA1426" s="109" t="s">
        <v>4448</v>
      </c>
      <c r="AB1426" s="109">
        <v>1014</v>
      </c>
      <c r="AC1426" s="109"/>
      <c r="AD1426" s="109"/>
      <c r="AE1426" s="110" t="s">
        <v>516</v>
      </c>
      <c r="AF1426" s="109"/>
      <c r="AG1426" s="138"/>
      <c r="AH1426" s="138">
        <v>40077</v>
      </c>
      <c r="AI1426" s="138" t="s">
        <v>4761</v>
      </c>
      <c r="AJ1426" s="109" t="s">
        <v>4762</v>
      </c>
      <c r="AK1426" s="109"/>
      <c r="AL1426" s="109"/>
      <c r="AM1426" s="109"/>
      <c r="AN1426" s="109"/>
      <c r="AO1426" s="109"/>
      <c r="AP1426" s="109"/>
      <c r="AQ1426" s="109"/>
      <c r="AR1426" s="109"/>
      <c r="AS1426" s="109"/>
      <c r="AT1426" s="109"/>
      <c r="AU1426" s="109"/>
      <c r="AV1426" s="109"/>
      <c r="AW1426" s="109"/>
      <c r="AX1426" s="109"/>
      <c r="AY1426" s="109"/>
    </row>
    <row r="1427" spans="1:51" ht="25.5" x14ac:dyDescent="0.25">
      <c r="A1427" s="106">
        <v>1716</v>
      </c>
      <c r="B1427" s="106" t="s">
        <v>2091</v>
      </c>
      <c r="C1427" s="106" t="s">
        <v>325</v>
      </c>
      <c r="D1427" s="106" t="s">
        <v>672</v>
      </c>
      <c r="E1427" s="106" t="s">
        <v>540</v>
      </c>
      <c r="F1427" s="106"/>
      <c r="G1427" s="106"/>
      <c r="H1427" s="106" t="s">
        <v>468</v>
      </c>
      <c r="I1427" s="106" t="s">
        <v>3324</v>
      </c>
      <c r="J1427" s="106" t="s">
        <v>3695</v>
      </c>
      <c r="K1427" s="106"/>
      <c r="L1427" s="106"/>
      <c r="M1427" s="106">
        <v>22435</v>
      </c>
      <c r="N1427" s="106" t="s">
        <v>3956</v>
      </c>
      <c r="O1427" s="106">
        <v>2358.9969999999998</v>
      </c>
      <c r="P1427" s="107">
        <v>991.1</v>
      </c>
      <c r="Q1427" s="107">
        <v>2338001.9300000002</v>
      </c>
      <c r="R1427" s="106">
        <v>0</v>
      </c>
      <c r="S1427" s="107">
        <v>0</v>
      </c>
      <c r="T1427" s="107">
        <v>0</v>
      </c>
      <c r="U1427" s="106" t="s">
        <v>743</v>
      </c>
      <c r="V1427" s="106" t="s">
        <v>7</v>
      </c>
      <c r="W1427" s="106" t="s">
        <v>63</v>
      </c>
      <c r="X1427" s="108">
        <v>1857</v>
      </c>
      <c r="Y1427" s="108">
        <v>4380657.4289999995</v>
      </c>
      <c r="Z1427" s="108">
        <v>2042655.5022999998</v>
      </c>
      <c r="AA1427" s="109"/>
      <c r="AB1427" s="109">
        <v>4033</v>
      </c>
      <c r="AC1427" s="109"/>
      <c r="AD1427" s="109"/>
      <c r="AE1427" s="110" t="s">
        <v>4436</v>
      </c>
      <c r="AF1427" s="109"/>
      <c r="AG1427" s="138" t="s">
        <v>4483</v>
      </c>
      <c r="AH1427" s="138">
        <v>39359</v>
      </c>
      <c r="AI1427" s="138">
        <v>39266</v>
      </c>
      <c r="AJ1427" s="109">
        <v>5539825</v>
      </c>
      <c r="AK1427" s="109"/>
      <c r="AL1427" s="109"/>
      <c r="AM1427" s="109"/>
      <c r="AN1427" s="109"/>
      <c r="AO1427" s="109"/>
      <c r="AP1427" s="109"/>
      <c r="AQ1427" s="109"/>
      <c r="AR1427" s="109"/>
      <c r="AS1427" s="109"/>
      <c r="AT1427" s="109"/>
      <c r="AU1427" s="109"/>
      <c r="AV1427" s="109"/>
      <c r="AW1427" s="109"/>
      <c r="AX1427" s="109"/>
      <c r="AY1427" s="109"/>
    </row>
    <row r="1428" spans="1:51" ht="51" x14ac:dyDescent="0.25">
      <c r="A1428" s="106">
        <v>1717</v>
      </c>
      <c r="B1428" s="106" t="s">
        <v>2092</v>
      </c>
      <c r="C1428" s="106" t="s">
        <v>326</v>
      </c>
      <c r="D1428" s="106"/>
      <c r="E1428" s="106" t="s">
        <v>540</v>
      </c>
      <c r="F1428" s="106"/>
      <c r="G1428" s="106"/>
      <c r="H1428" s="106" t="s">
        <v>466</v>
      </c>
      <c r="I1428" s="106" t="s">
        <v>3324</v>
      </c>
      <c r="J1428" s="106" t="s">
        <v>3957</v>
      </c>
      <c r="K1428" s="106"/>
      <c r="L1428" s="106"/>
      <c r="M1428" s="106">
        <v>22255</v>
      </c>
      <c r="N1428" s="106" t="s">
        <v>326</v>
      </c>
      <c r="O1428" s="106">
        <v>102</v>
      </c>
      <c r="P1428" s="107">
        <v>885.5</v>
      </c>
      <c r="Q1428" s="107">
        <v>90321</v>
      </c>
      <c r="R1428" s="106">
        <v>0</v>
      </c>
      <c r="S1428" s="107">
        <v>0</v>
      </c>
      <c r="T1428" s="107">
        <v>0</v>
      </c>
      <c r="U1428" s="106" t="s">
        <v>749</v>
      </c>
      <c r="V1428" s="106" t="s">
        <v>7</v>
      </c>
      <c r="W1428" s="106" t="s">
        <v>64</v>
      </c>
      <c r="X1428" s="108"/>
      <c r="Y1428" s="108">
        <v>0</v>
      </c>
      <c r="Z1428" s="108">
        <v>-90321</v>
      </c>
      <c r="AA1428" s="109" t="s">
        <v>4503</v>
      </c>
      <c r="AB1428" s="109">
        <v>6084</v>
      </c>
      <c r="AC1428" s="109" t="s">
        <v>4722</v>
      </c>
      <c r="AD1428" s="109" t="s">
        <v>4548</v>
      </c>
      <c r="AE1428" s="110" t="s">
        <v>510</v>
      </c>
      <c r="AF1428" s="109"/>
      <c r="AG1428" s="138" t="s">
        <v>4763</v>
      </c>
      <c r="AH1428" s="138" t="s">
        <v>4764</v>
      </c>
      <c r="AI1428" s="138">
        <v>38178</v>
      </c>
      <c r="AJ1428" s="109">
        <v>5391720</v>
      </c>
      <c r="AK1428" s="109"/>
      <c r="AL1428" s="109"/>
      <c r="AM1428" s="109"/>
      <c r="AN1428" s="109"/>
      <c r="AO1428" s="109"/>
      <c r="AP1428" s="109"/>
      <c r="AQ1428" s="109"/>
      <c r="AR1428" s="109"/>
      <c r="AS1428" s="109"/>
      <c r="AT1428" s="109"/>
      <c r="AU1428" s="109"/>
      <c r="AV1428" s="109"/>
      <c r="AW1428" s="109"/>
      <c r="AX1428" s="109"/>
      <c r="AY1428" s="109"/>
    </row>
    <row r="1429" spans="1:51" ht="51" x14ac:dyDescent="0.25">
      <c r="A1429" s="106">
        <v>1718</v>
      </c>
      <c r="B1429" s="106" t="s">
        <v>2093</v>
      </c>
      <c r="C1429" s="106" t="s">
        <v>326</v>
      </c>
      <c r="D1429" s="106"/>
      <c r="E1429" s="106" t="s">
        <v>540</v>
      </c>
      <c r="F1429" s="106"/>
      <c r="G1429" s="106"/>
      <c r="H1429" s="106" t="s">
        <v>466</v>
      </c>
      <c r="I1429" s="106" t="s">
        <v>3324</v>
      </c>
      <c r="J1429" s="106" t="s">
        <v>3958</v>
      </c>
      <c r="K1429" s="106"/>
      <c r="L1429" s="106"/>
      <c r="M1429" s="106">
        <v>22255</v>
      </c>
      <c r="N1429" s="106" t="s">
        <v>326</v>
      </c>
      <c r="O1429" s="106">
        <v>70.05</v>
      </c>
      <c r="P1429" s="107">
        <v>885.5</v>
      </c>
      <c r="Q1429" s="107">
        <v>62029.279999999999</v>
      </c>
      <c r="R1429" s="106">
        <v>0</v>
      </c>
      <c r="S1429" s="107">
        <v>0</v>
      </c>
      <c r="T1429" s="107">
        <v>0</v>
      </c>
      <c r="U1429" s="106" t="s">
        <v>749</v>
      </c>
      <c r="V1429" s="106" t="s">
        <v>7</v>
      </c>
      <c r="W1429" s="106" t="s">
        <v>64</v>
      </c>
      <c r="X1429" s="108"/>
      <c r="Y1429" s="108">
        <v>0</v>
      </c>
      <c r="Z1429" s="108">
        <v>-62029.274999999994</v>
      </c>
      <c r="AA1429" s="109" t="s">
        <v>4503</v>
      </c>
      <c r="AB1429" s="109">
        <v>6084</v>
      </c>
      <c r="AC1429" s="109" t="s">
        <v>4722</v>
      </c>
      <c r="AD1429" s="109" t="s">
        <v>4548</v>
      </c>
      <c r="AE1429" s="110" t="s">
        <v>510</v>
      </c>
      <c r="AF1429" s="109"/>
      <c r="AG1429" s="138" t="s">
        <v>4763</v>
      </c>
      <c r="AH1429" s="138" t="s">
        <v>4764</v>
      </c>
      <c r="AI1429" s="138">
        <v>38178</v>
      </c>
      <c r="AJ1429" s="109">
        <v>5391720</v>
      </c>
      <c r="AK1429" s="109"/>
      <c r="AL1429" s="109"/>
      <c r="AM1429" s="109"/>
      <c r="AN1429" s="109"/>
      <c r="AO1429" s="109"/>
      <c r="AP1429" s="109"/>
      <c r="AQ1429" s="109"/>
      <c r="AR1429" s="109"/>
      <c r="AS1429" s="109"/>
      <c r="AT1429" s="109"/>
      <c r="AU1429" s="109"/>
      <c r="AV1429" s="109"/>
      <c r="AW1429" s="109"/>
      <c r="AX1429" s="109"/>
      <c r="AY1429" s="109"/>
    </row>
    <row r="1430" spans="1:51" ht="51" x14ac:dyDescent="0.25">
      <c r="A1430" s="106">
        <v>1719</v>
      </c>
      <c r="B1430" s="106" t="s">
        <v>2094</v>
      </c>
      <c r="C1430" s="106" t="s">
        <v>326</v>
      </c>
      <c r="D1430" s="106"/>
      <c r="E1430" s="106" t="s">
        <v>540</v>
      </c>
      <c r="F1430" s="106"/>
      <c r="G1430" s="106"/>
      <c r="H1430" s="106" t="s">
        <v>466</v>
      </c>
      <c r="I1430" s="106" t="s">
        <v>3324</v>
      </c>
      <c r="J1430" s="106" t="s">
        <v>3959</v>
      </c>
      <c r="K1430" s="106"/>
      <c r="L1430" s="106"/>
      <c r="M1430" s="106">
        <v>22255</v>
      </c>
      <c r="N1430" s="106" t="s">
        <v>326</v>
      </c>
      <c r="O1430" s="106">
        <v>102</v>
      </c>
      <c r="P1430" s="107">
        <v>885.5</v>
      </c>
      <c r="Q1430" s="107">
        <v>90321</v>
      </c>
      <c r="R1430" s="106">
        <v>0</v>
      </c>
      <c r="S1430" s="107">
        <v>0</v>
      </c>
      <c r="T1430" s="107">
        <v>0</v>
      </c>
      <c r="U1430" s="106" t="s">
        <v>749</v>
      </c>
      <c r="V1430" s="106" t="s">
        <v>7</v>
      </c>
      <c r="W1430" s="106" t="s">
        <v>64</v>
      </c>
      <c r="X1430" s="108"/>
      <c r="Y1430" s="108">
        <v>0</v>
      </c>
      <c r="Z1430" s="108">
        <v>-90321</v>
      </c>
      <c r="AA1430" s="109" t="s">
        <v>4503</v>
      </c>
      <c r="AB1430" s="109">
        <v>6084</v>
      </c>
      <c r="AC1430" s="109" t="s">
        <v>4722</v>
      </c>
      <c r="AD1430" s="109" t="s">
        <v>4548</v>
      </c>
      <c r="AE1430" s="110" t="s">
        <v>510</v>
      </c>
      <c r="AF1430" s="109"/>
      <c r="AG1430" s="138" t="s">
        <v>4763</v>
      </c>
      <c r="AH1430" s="138" t="s">
        <v>4764</v>
      </c>
      <c r="AI1430" s="138">
        <v>38178</v>
      </c>
      <c r="AJ1430" s="109">
        <v>5391720</v>
      </c>
      <c r="AK1430" s="109"/>
      <c r="AL1430" s="109"/>
      <c r="AM1430" s="109"/>
      <c r="AN1430" s="109"/>
      <c r="AO1430" s="109"/>
      <c r="AP1430" s="109"/>
      <c r="AQ1430" s="109"/>
      <c r="AR1430" s="109"/>
      <c r="AS1430" s="109"/>
      <c r="AT1430" s="109"/>
      <c r="AU1430" s="109"/>
      <c r="AV1430" s="109"/>
      <c r="AW1430" s="109"/>
      <c r="AX1430" s="109"/>
      <c r="AY1430" s="109"/>
    </row>
    <row r="1431" spans="1:51" ht="51" x14ac:dyDescent="0.25">
      <c r="A1431" s="106">
        <v>1720</v>
      </c>
      <c r="B1431" s="106" t="s">
        <v>2095</v>
      </c>
      <c r="C1431" s="106" t="s">
        <v>326</v>
      </c>
      <c r="D1431" s="106"/>
      <c r="E1431" s="106" t="s">
        <v>540</v>
      </c>
      <c r="F1431" s="106"/>
      <c r="G1431" s="106"/>
      <c r="H1431" s="106" t="s">
        <v>466</v>
      </c>
      <c r="I1431" s="106" t="s">
        <v>3326</v>
      </c>
      <c r="J1431" s="106" t="s">
        <v>3960</v>
      </c>
      <c r="K1431" s="106"/>
      <c r="L1431" s="106"/>
      <c r="M1431" s="106">
        <v>22255</v>
      </c>
      <c r="N1431" s="106" t="s">
        <v>326</v>
      </c>
      <c r="O1431" s="106">
        <v>85</v>
      </c>
      <c r="P1431" s="107">
        <v>885.5</v>
      </c>
      <c r="Q1431" s="107">
        <v>75267.5</v>
      </c>
      <c r="R1431" s="106">
        <v>0</v>
      </c>
      <c r="S1431" s="107">
        <v>0</v>
      </c>
      <c r="T1431" s="107">
        <v>0</v>
      </c>
      <c r="U1431" s="106" t="s">
        <v>749</v>
      </c>
      <c r="V1431" s="106" t="s">
        <v>7</v>
      </c>
      <c r="W1431" s="106" t="s">
        <v>64</v>
      </c>
      <c r="X1431" s="108"/>
      <c r="Y1431" s="108">
        <v>0</v>
      </c>
      <c r="Z1431" s="108">
        <v>-75267.5</v>
      </c>
      <c r="AA1431" s="109" t="s">
        <v>4503</v>
      </c>
      <c r="AB1431" s="109">
        <v>6084</v>
      </c>
      <c r="AC1431" s="109" t="s">
        <v>4722</v>
      </c>
      <c r="AD1431" s="109" t="s">
        <v>4548</v>
      </c>
      <c r="AE1431" s="110" t="s">
        <v>510</v>
      </c>
      <c r="AF1431" s="109"/>
      <c r="AG1431" s="138" t="s">
        <v>4763</v>
      </c>
      <c r="AH1431" s="138" t="s">
        <v>4764</v>
      </c>
      <c r="AI1431" s="138">
        <v>38178</v>
      </c>
      <c r="AJ1431" s="109">
        <v>5391720</v>
      </c>
      <c r="AK1431" s="109"/>
      <c r="AL1431" s="109"/>
      <c r="AM1431" s="109"/>
      <c r="AN1431" s="109"/>
      <c r="AO1431" s="109"/>
      <c r="AP1431" s="109"/>
      <c r="AQ1431" s="109"/>
      <c r="AR1431" s="109"/>
      <c r="AS1431" s="109"/>
      <c r="AT1431" s="109"/>
      <c r="AU1431" s="109"/>
      <c r="AV1431" s="109"/>
      <c r="AW1431" s="109"/>
      <c r="AX1431" s="109"/>
      <c r="AY1431" s="109"/>
    </row>
    <row r="1432" spans="1:51" ht="51" x14ac:dyDescent="0.25">
      <c r="A1432" s="106">
        <v>1721</v>
      </c>
      <c r="B1432" s="106" t="s">
        <v>2096</v>
      </c>
      <c r="C1432" s="106" t="s">
        <v>326</v>
      </c>
      <c r="D1432" s="106"/>
      <c r="E1432" s="106" t="s">
        <v>540</v>
      </c>
      <c r="F1432" s="106"/>
      <c r="G1432" s="106"/>
      <c r="H1432" s="106" t="s">
        <v>466</v>
      </c>
      <c r="I1432" s="106" t="s">
        <v>3326</v>
      </c>
      <c r="J1432" s="106" t="s">
        <v>3961</v>
      </c>
      <c r="K1432" s="106"/>
      <c r="L1432" s="106"/>
      <c r="M1432" s="106">
        <v>22255</v>
      </c>
      <c r="N1432" s="106" t="s">
        <v>326</v>
      </c>
      <c r="O1432" s="106">
        <v>58.5</v>
      </c>
      <c r="P1432" s="107">
        <v>885.5</v>
      </c>
      <c r="Q1432" s="107">
        <v>51801.75</v>
      </c>
      <c r="R1432" s="106">
        <v>0</v>
      </c>
      <c r="S1432" s="107">
        <v>0</v>
      </c>
      <c r="T1432" s="107">
        <v>0</v>
      </c>
      <c r="U1432" s="106" t="s">
        <v>749</v>
      </c>
      <c r="V1432" s="106" t="s">
        <v>7</v>
      </c>
      <c r="W1432" s="106" t="s">
        <v>64</v>
      </c>
      <c r="X1432" s="108"/>
      <c r="Y1432" s="108">
        <v>0</v>
      </c>
      <c r="Z1432" s="108">
        <v>-51801.75</v>
      </c>
      <c r="AA1432" s="109" t="s">
        <v>4503</v>
      </c>
      <c r="AB1432" s="109">
        <v>6084</v>
      </c>
      <c r="AC1432" s="109" t="s">
        <v>4722</v>
      </c>
      <c r="AD1432" s="109" t="s">
        <v>4548</v>
      </c>
      <c r="AE1432" s="110" t="s">
        <v>510</v>
      </c>
      <c r="AF1432" s="109"/>
      <c r="AG1432" s="138" t="s">
        <v>4763</v>
      </c>
      <c r="AH1432" s="138" t="s">
        <v>4764</v>
      </c>
      <c r="AI1432" s="138">
        <v>38178</v>
      </c>
      <c r="AJ1432" s="109">
        <v>5391720</v>
      </c>
      <c r="AK1432" s="109"/>
      <c r="AL1432" s="109"/>
      <c r="AM1432" s="109"/>
      <c r="AN1432" s="109"/>
      <c r="AO1432" s="109"/>
      <c r="AP1432" s="109"/>
      <c r="AQ1432" s="109"/>
      <c r="AR1432" s="109"/>
      <c r="AS1432" s="109"/>
      <c r="AT1432" s="109"/>
      <c r="AU1432" s="109"/>
      <c r="AV1432" s="109"/>
      <c r="AW1432" s="109"/>
      <c r="AX1432" s="109"/>
      <c r="AY1432" s="109"/>
    </row>
    <row r="1433" spans="1:51" ht="51" x14ac:dyDescent="0.25">
      <c r="A1433" s="106">
        <v>1722</v>
      </c>
      <c r="B1433" s="106" t="s">
        <v>2097</v>
      </c>
      <c r="C1433" s="106" t="s">
        <v>326</v>
      </c>
      <c r="D1433" s="106"/>
      <c r="E1433" s="106" t="s">
        <v>540</v>
      </c>
      <c r="F1433" s="106"/>
      <c r="G1433" s="106"/>
      <c r="H1433" s="106" t="s">
        <v>466</v>
      </c>
      <c r="I1433" s="106" t="s">
        <v>3326</v>
      </c>
      <c r="J1433" s="106" t="s">
        <v>3962</v>
      </c>
      <c r="K1433" s="106"/>
      <c r="L1433" s="106"/>
      <c r="M1433" s="106">
        <v>22255</v>
      </c>
      <c r="N1433" s="106" t="s">
        <v>326</v>
      </c>
      <c r="O1433" s="106">
        <v>55.5</v>
      </c>
      <c r="P1433" s="107">
        <v>885.5</v>
      </c>
      <c r="Q1433" s="107">
        <v>49145.25</v>
      </c>
      <c r="R1433" s="106">
        <v>0</v>
      </c>
      <c r="S1433" s="107">
        <v>0</v>
      </c>
      <c r="T1433" s="107">
        <v>0</v>
      </c>
      <c r="U1433" s="106" t="s">
        <v>749</v>
      </c>
      <c r="V1433" s="106" t="s">
        <v>7</v>
      </c>
      <c r="W1433" s="106" t="s">
        <v>64</v>
      </c>
      <c r="X1433" s="108"/>
      <c r="Y1433" s="108">
        <v>0</v>
      </c>
      <c r="Z1433" s="108">
        <v>-49145.25</v>
      </c>
      <c r="AA1433" s="109" t="s">
        <v>4503</v>
      </c>
      <c r="AB1433" s="109">
        <v>6084</v>
      </c>
      <c r="AC1433" s="109" t="s">
        <v>4722</v>
      </c>
      <c r="AD1433" s="109" t="s">
        <v>4548</v>
      </c>
      <c r="AE1433" s="110" t="s">
        <v>510</v>
      </c>
      <c r="AF1433" s="109"/>
      <c r="AG1433" s="138" t="s">
        <v>4763</v>
      </c>
      <c r="AH1433" s="138" t="s">
        <v>4764</v>
      </c>
      <c r="AI1433" s="138">
        <v>38178</v>
      </c>
      <c r="AJ1433" s="109">
        <v>5391720</v>
      </c>
      <c r="AK1433" s="109"/>
      <c r="AL1433" s="109"/>
      <c r="AM1433" s="109"/>
      <c r="AN1433" s="109"/>
      <c r="AO1433" s="109"/>
      <c r="AP1433" s="109"/>
      <c r="AQ1433" s="109"/>
      <c r="AR1433" s="109"/>
      <c r="AS1433" s="109"/>
      <c r="AT1433" s="109"/>
      <c r="AU1433" s="109"/>
      <c r="AV1433" s="109"/>
      <c r="AW1433" s="109"/>
      <c r="AX1433" s="109"/>
      <c r="AY1433" s="109"/>
    </row>
    <row r="1434" spans="1:51" ht="51" x14ac:dyDescent="0.25">
      <c r="A1434" s="106">
        <v>1723</v>
      </c>
      <c r="B1434" s="106" t="s">
        <v>2098</v>
      </c>
      <c r="C1434" s="106" t="s">
        <v>326</v>
      </c>
      <c r="D1434" s="106"/>
      <c r="E1434" s="106" t="s">
        <v>540</v>
      </c>
      <c r="F1434" s="106"/>
      <c r="G1434" s="106"/>
      <c r="H1434" s="106" t="s">
        <v>466</v>
      </c>
      <c r="I1434" s="106" t="s">
        <v>3326</v>
      </c>
      <c r="J1434" s="106" t="s">
        <v>3963</v>
      </c>
      <c r="K1434" s="106"/>
      <c r="L1434" s="106"/>
      <c r="M1434" s="106">
        <v>22255</v>
      </c>
      <c r="N1434" s="106" t="s">
        <v>326</v>
      </c>
      <c r="O1434" s="106">
        <v>55.5</v>
      </c>
      <c r="P1434" s="107">
        <v>885.5</v>
      </c>
      <c r="Q1434" s="107">
        <v>49145.25</v>
      </c>
      <c r="R1434" s="106">
        <v>0</v>
      </c>
      <c r="S1434" s="107">
        <v>0</v>
      </c>
      <c r="T1434" s="107">
        <v>0</v>
      </c>
      <c r="U1434" s="106" t="s">
        <v>749</v>
      </c>
      <c r="V1434" s="106" t="s">
        <v>7</v>
      </c>
      <c r="W1434" s="106" t="s">
        <v>64</v>
      </c>
      <c r="X1434" s="108"/>
      <c r="Y1434" s="108">
        <v>0</v>
      </c>
      <c r="Z1434" s="108">
        <v>-49145.25</v>
      </c>
      <c r="AA1434" s="109" t="s">
        <v>4503</v>
      </c>
      <c r="AB1434" s="109">
        <v>6084</v>
      </c>
      <c r="AC1434" s="109" t="s">
        <v>4722</v>
      </c>
      <c r="AD1434" s="109" t="s">
        <v>4548</v>
      </c>
      <c r="AE1434" s="110" t="s">
        <v>510</v>
      </c>
      <c r="AF1434" s="109"/>
      <c r="AG1434" s="138" t="s">
        <v>4763</v>
      </c>
      <c r="AH1434" s="138" t="s">
        <v>4764</v>
      </c>
      <c r="AI1434" s="138">
        <v>38178</v>
      </c>
      <c r="AJ1434" s="109">
        <v>5391720</v>
      </c>
      <c r="AK1434" s="109"/>
      <c r="AL1434" s="109"/>
      <c r="AM1434" s="109"/>
      <c r="AN1434" s="109"/>
      <c r="AO1434" s="109"/>
      <c r="AP1434" s="109"/>
      <c r="AQ1434" s="109"/>
      <c r="AR1434" s="109"/>
      <c r="AS1434" s="109"/>
      <c r="AT1434" s="109"/>
      <c r="AU1434" s="109"/>
      <c r="AV1434" s="109"/>
      <c r="AW1434" s="109"/>
      <c r="AX1434" s="109"/>
      <c r="AY1434" s="109"/>
    </row>
    <row r="1435" spans="1:51" ht="51" x14ac:dyDescent="0.25">
      <c r="A1435" s="106">
        <v>1724</v>
      </c>
      <c r="B1435" s="106" t="s">
        <v>2099</v>
      </c>
      <c r="C1435" s="106" t="s">
        <v>326</v>
      </c>
      <c r="D1435" s="106"/>
      <c r="E1435" s="106" t="s">
        <v>540</v>
      </c>
      <c r="F1435" s="106"/>
      <c r="G1435" s="106"/>
      <c r="H1435" s="106" t="s">
        <v>466</v>
      </c>
      <c r="I1435" s="106" t="s">
        <v>3324</v>
      </c>
      <c r="J1435" s="106" t="s">
        <v>3964</v>
      </c>
      <c r="K1435" s="106"/>
      <c r="L1435" s="106"/>
      <c r="M1435" s="106">
        <v>22255</v>
      </c>
      <c r="N1435" s="106" t="s">
        <v>326</v>
      </c>
      <c r="O1435" s="106">
        <v>72</v>
      </c>
      <c r="P1435" s="107">
        <v>885.5</v>
      </c>
      <c r="Q1435" s="107">
        <v>63756</v>
      </c>
      <c r="R1435" s="106">
        <v>0</v>
      </c>
      <c r="S1435" s="107">
        <v>0</v>
      </c>
      <c r="T1435" s="107">
        <v>0</v>
      </c>
      <c r="U1435" s="106" t="s">
        <v>749</v>
      </c>
      <c r="V1435" s="106" t="s">
        <v>7</v>
      </c>
      <c r="W1435" s="106" t="s">
        <v>64</v>
      </c>
      <c r="X1435" s="108"/>
      <c r="Y1435" s="108">
        <v>0</v>
      </c>
      <c r="Z1435" s="108">
        <v>-63756</v>
      </c>
      <c r="AA1435" s="109" t="s">
        <v>4503</v>
      </c>
      <c r="AB1435" s="109">
        <v>6084</v>
      </c>
      <c r="AC1435" s="109" t="s">
        <v>4722</v>
      </c>
      <c r="AD1435" s="109" t="s">
        <v>4548</v>
      </c>
      <c r="AE1435" s="110" t="s">
        <v>510</v>
      </c>
      <c r="AF1435" s="109"/>
      <c r="AG1435" s="138" t="s">
        <v>4763</v>
      </c>
      <c r="AH1435" s="138" t="s">
        <v>4764</v>
      </c>
      <c r="AI1435" s="138">
        <v>38178</v>
      </c>
      <c r="AJ1435" s="109">
        <v>5391720</v>
      </c>
      <c r="AK1435" s="109"/>
      <c r="AL1435" s="109"/>
      <c r="AM1435" s="109"/>
      <c r="AN1435" s="109"/>
      <c r="AO1435" s="109"/>
      <c r="AP1435" s="109"/>
      <c r="AQ1435" s="109"/>
      <c r="AR1435" s="109"/>
      <c r="AS1435" s="109"/>
      <c r="AT1435" s="109"/>
      <c r="AU1435" s="109"/>
      <c r="AV1435" s="109"/>
      <c r="AW1435" s="109"/>
      <c r="AX1435" s="109"/>
      <c r="AY1435" s="109"/>
    </row>
    <row r="1436" spans="1:51" ht="51" x14ac:dyDescent="0.25">
      <c r="A1436" s="106">
        <v>1725</v>
      </c>
      <c r="B1436" s="106" t="s">
        <v>2100</v>
      </c>
      <c r="C1436" s="106" t="s">
        <v>326</v>
      </c>
      <c r="D1436" s="106"/>
      <c r="E1436" s="106" t="s">
        <v>540</v>
      </c>
      <c r="F1436" s="106"/>
      <c r="G1436" s="106"/>
      <c r="H1436" s="106" t="s">
        <v>466</v>
      </c>
      <c r="I1436" s="106" t="s">
        <v>3326</v>
      </c>
      <c r="J1436" s="106" t="s">
        <v>3965</v>
      </c>
      <c r="K1436" s="106"/>
      <c r="L1436" s="106"/>
      <c r="M1436" s="106">
        <v>22255</v>
      </c>
      <c r="N1436" s="106" t="s">
        <v>326</v>
      </c>
      <c r="O1436" s="106">
        <v>55.5</v>
      </c>
      <c r="P1436" s="107">
        <v>885.5</v>
      </c>
      <c r="Q1436" s="107">
        <v>49145.25</v>
      </c>
      <c r="R1436" s="106">
        <v>0</v>
      </c>
      <c r="S1436" s="107">
        <v>0</v>
      </c>
      <c r="T1436" s="107">
        <v>0</v>
      </c>
      <c r="U1436" s="106" t="s">
        <v>749</v>
      </c>
      <c r="V1436" s="106" t="s">
        <v>7</v>
      </c>
      <c r="W1436" s="106" t="s">
        <v>64</v>
      </c>
      <c r="X1436" s="108"/>
      <c r="Y1436" s="108">
        <v>0</v>
      </c>
      <c r="Z1436" s="108">
        <v>-49145.25</v>
      </c>
      <c r="AA1436" s="109" t="s">
        <v>4503</v>
      </c>
      <c r="AB1436" s="109">
        <v>6084</v>
      </c>
      <c r="AC1436" s="109" t="s">
        <v>4722</v>
      </c>
      <c r="AD1436" s="109" t="s">
        <v>4548</v>
      </c>
      <c r="AE1436" s="110" t="s">
        <v>510</v>
      </c>
      <c r="AF1436" s="109"/>
      <c r="AG1436" s="138" t="s">
        <v>4763</v>
      </c>
      <c r="AH1436" s="138" t="s">
        <v>4764</v>
      </c>
      <c r="AI1436" s="138">
        <v>38178</v>
      </c>
      <c r="AJ1436" s="109">
        <v>5391720</v>
      </c>
      <c r="AK1436" s="109"/>
      <c r="AL1436" s="109"/>
      <c r="AM1436" s="109"/>
      <c r="AN1436" s="109"/>
      <c r="AO1436" s="109"/>
      <c r="AP1436" s="109"/>
      <c r="AQ1436" s="109"/>
      <c r="AR1436" s="109"/>
      <c r="AS1436" s="109"/>
      <c r="AT1436" s="109"/>
      <c r="AU1436" s="109"/>
      <c r="AV1436" s="109"/>
      <c r="AW1436" s="109"/>
      <c r="AX1436" s="109"/>
      <c r="AY1436" s="109"/>
    </row>
    <row r="1437" spans="1:51" ht="51" x14ac:dyDescent="0.25">
      <c r="A1437" s="106">
        <v>1726</v>
      </c>
      <c r="B1437" s="106" t="s">
        <v>2101</v>
      </c>
      <c r="C1437" s="106" t="s">
        <v>326</v>
      </c>
      <c r="D1437" s="106"/>
      <c r="E1437" s="106" t="s">
        <v>540</v>
      </c>
      <c r="F1437" s="106"/>
      <c r="G1437" s="106"/>
      <c r="H1437" s="106" t="s">
        <v>466</v>
      </c>
      <c r="I1437" s="106" t="s">
        <v>3326</v>
      </c>
      <c r="J1437" s="106" t="s">
        <v>3966</v>
      </c>
      <c r="K1437" s="106"/>
      <c r="L1437" s="106"/>
      <c r="M1437" s="106">
        <v>22255</v>
      </c>
      <c r="N1437" s="106" t="s">
        <v>326</v>
      </c>
      <c r="O1437" s="106">
        <v>55.5</v>
      </c>
      <c r="P1437" s="107">
        <v>885.5</v>
      </c>
      <c r="Q1437" s="107">
        <v>49145.25</v>
      </c>
      <c r="R1437" s="106">
        <v>0</v>
      </c>
      <c r="S1437" s="107">
        <v>0</v>
      </c>
      <c r="T1437" s="107">
        <v>0</v>
      </c>
      <c r="U1437" s="106" t="s">
        <v>749</v>
      </c>
      <c r="V1437" s="106" t="s">
        <v>7</v>
      </c>
      <c r="W1437" s="106" t="s">
        <v>64</v>
      </c>
      <c r="X1437" s="108"/>
      <c r="Y1437" s="108">
        <v>0</v>
      </c>
      <c r="Z1437" s="108">
        <v>-49145.25</v>
      </c>
      <c r="AA1437" s="109" t="s">
        <v>4503</v>
      </c>
      <c r="AB1437" s="109">
        <v>6084</v>
      </c>
      <c r="AC1437" s="109" t="s">
        <v>4722</v>
      </c>
      <c r="AD1437" s="109" t="s">
        <v>4548</v>
      </c>
      <c r="AE1437" s="110" t="s">
        <v>510</v>
      </c>
      <c r="AF1437" s="109"/>
      <c r="AG1437" s="138" t="s">
        <v>4763</v>
      </c>
      <c r="AH1437" s="138" t="s">
        <v>4764</v>
      </c>
      <c r="AI1437" s="138">
        <v>38178</v>
      </c>
      <c r="AJ1437" s="109">
        <v>5391720</v>
      </c>
      <c r="AK1437" s="109"/>
      <c r="AL1437" s="109"/>
      <c r="AM1437" s="109"/>
      <c r="AN1437" s="109"/>
      <c r="AO1437" s="109"/>
      <c r="AP1437" s="109"/>
      <c r="AQ1437" s="109"/>
      <c r="AR1437" s="109"/>
      <c r="AS1437" s="109"/>
      <c r="AT1437" s="109"/>
      <c r="AU1437" s="109"/>
      <c r="AV1437" s="109"/>
      <c r="AW1437" s="109"/>
      <c r="AX1437" s="109"/>
      <c r="AY1437" s="109"/>
    </row>
    <row r="1438" spans="1:51" ht="51" x14ac:dyDescent="0.25">
      <c r="A1438" s="106">
        <v>1727</v>
      </c>
      <c r="B1438" s="106" t="s">
        <v>2102</v>
      </c>
      <c r="C1438" s="106" t="s">
        <v>326</v>
      </c>
      <c r="D1438" s="106"/>
      <c r="E1438" s="106" t="s">
        <v>540</v>
      </c>
      <c r="F1438" s="106"/>
      <c r="G1438" s="106"/>
      <c r="H1438" s="106" t="s">
        <v>466</v>
      </c>
      <c r="I1438" s="106" t="s">
        <v>3326</v>
      </c>
      <c r="J1438" s="106" t="s">
        <v>3967</v>
      </c>
      <c r="K1438" s="106"/>
      <c r="L1438" s="106"/>
      <c r="M1438" s="106">
        <v>22255</v>
      </c>
      <c r="N1438" s="106" t="s">
        <v>326</v>
      </c>
      <c r="O1438" s="106">
        <v>55.5</v>
      </c>
      <c r="P1438" s="107">
        <v>885.5</v>
      </c>
      <c r="Q1438" s="107">
        <v>49145.25</v>
      </c>
      <c r="R1438" s="106">
        <v>0</v>
      </c>
      <c r="S1438" s="107">
        <v>0</v>
      </c>
      <c r="T1438" s="107">
        <v>0</v>
      </c>
      <c r="U1438" s="106" t="s">
        <v>749</v>
      </c>
      <c r="V1438" s="106" t="s">
        <v>7</v>
      </c>
      <c r="W1438" s="106" t="s">
        <v>64</v>
      </c>
      <c r="X1438" s="108"/>
      <c r="Y1438" s="108">
        <v>0</v>
      </c>
      <c r="Z1438" s="108">
        <v>-49145.25</v>
      </c>
      <c r="AA1438" s="109" t="s">
        <v>4503</v>
      </c>
      <c r="AB1438" s="109">
        <v>6084</v>
      </c>
      <c r="AC1438" s="109" t="s">
        <v>4722</v>
      </c>
      <c r="AD1438" s="109" t="s">
        <v>4548</v>
      </c>
      <c r="AE1438" s="110" t="s">
        <v>510</v>
      </c>
      <c r="AF1438" s="109"/>
      <c r="AG1438" s="138" t="s">
        <v>4763</v>
      </c>
      <c r="AH1438" s="138" t="s">
        <v>4764</v>
      </c>
      <c r="AI1438" s="138">
        <v>38178</v>
      </c>
      <c r="AJ1438" s="109">
        <v>5391720</v>
      </c>
      <c r="AK1438" s="109"/>
      <c r="AL1438" s="109"/>
      <c r="AM1438" s="109"/>
      <c r="AN1438" s="109"/>
      <c r="AO1438" s="109"/>
      <c r="AP1438" s="109"/>
      <c r="AQ1438" s="109"/>
      <c r="AR1438" s="109"/>
      <c r="AS1438" s="109"/>
      <c r="AT1438" s="109"/>
      <c r="AU1438" s="109"/>
      <c r="AV1438" s="109"/>
      <c r="AW1438" s="109"/>
      <c r="AX1438" s="109"/>
      <c r="AY1438" s="109"/>
    </row>
    <row r="1439" spans="1:51" ht="25.5" x14ac:dyDescent="0.25">
      <c r="A1439" s="106">
        <v>1728</v>
      </c>
      <c r="B1439" s="106" t="s">
        <v>2103</v>
      </c>
      <c r="C1439" s="106" t="s">
        <v>326</v>
      </c>
      <c r="D1439" s="106"/>
      <c r="E1439" s="106" t="s">
        <v>540</v>
      </c>
      <c r="F1439" s="106"/>
      <c r="G1439" s="106"/>
      <c r="H1439" s="106" t="s">
        <v>466</v>
      </c>
      <c r="I1439" s="106" t="s">
        <v>3327</v>
      </c>
      <c r="J1439" s="106" t="s">
        <v>3507</v>
      </c>
      <c r="K1439" s="106">
        <v>17850</v>
      </c>
      <c r="L1439" s="106">
        <v>73</v>
      </c>
      <c r="M1439" s="106">
        <v>22255</v>
      </c>
      <c r="N1439" s="106" t="s">
        <v>326</v>
      </c>
      <c r="O1439" s="106">
        <v>4643.3599999999997</v>
      </c>
      <c r="P1439" s="107">
        <v>885.5</v>
      </c>
      <c r="Q1439" s="107">
        <v>4111695.28</v>
      </c>
      <c r="R1439" s="106">
        <v>0</v>
      </c>
      <c r="S1439" s="107">
        <v>0</v>
      </c>
      <c r="T1439" s="107">
        <v>0</v>
      </c>
      <c r="U1439" s="106" t="s">
        <v>739</v>
      </c>
      <c r="V1439" s="106" t="s">
        <v>7</v>
      </c>
      <c r="W1439" s="106" t="s">
        <v>61</v>
      </c>
      <c r="X1439" s="108">
        <v>1709</v>
      </c>
      <c r="Y1439" s="108">
        <v>7935502.2399999993</v>
      </c>
      <c r="Z1439" s="108">
        <v>3823806.9599999995</v>
      </c>
      <c r="AA1439" s="109"/>
      <c r="AB1439" s="109">
        <v>6084</v>
      </c>
      <c r="AC1439" s="109"/>
      <c r="AD1439" s="109"/>
      <c r="AE1439" s="110" t="s">
        <v>507</v>
      </c>
      <c r="AF1439" s="109"/>
      <c r="AG1439" s="138" t="s">
        <v>4763</v>
      </c>
      <c r="AH1439" s="138" t="s">
        <v>4764</v>
      </c>
      <c r="AI1439" s="138">
        <v>38178</v>
      </c>
      <c r="AJ1439" s="109">
        <v>5391720</v>
      </c>
      <c r="AK1439" s="109"/>
      <c r="AL1439" s="109"/>
      <c r="AM1439" s="109"/>
      <c r="AN1439" s="109"/>
      <c r="AO1439" s="109"/>
      <c r="AP1439" s="109"/>
      <c r="AQ1439" s="109"/>
      <c r="AR1439" s="109"/>
      <c r="AS1439" s="109"/>
      <c r="AT1439" s="109"/>
      <c r="AU1439" s="109"/>
      <c r="AV1439" s="109"/>
      <c r="AW1439" s="109"/>
      <c r="AX1439" s="109"/>
      <c r="AY1439" s="109"/>
    </row>
    <row r="1440" spans="1:51" ht="25.5" x14ac:dyDescent="0.25">
      <c r="A1440" s="106">
        <v>1729</v>
      </c>
      <c r="B1440" s="106" t="s">
        <v>2104</v>
      </c>
      <c r="C1440" s="106" t="s">
        <v>326</v>
      </c>
      <c r="D1440" s="106"/>
      <c r="E1440" s="106" t="s">
        <v>540</v>
      </c>
      <c r="F1440" s="106"/>
      <c r="G1440" s="106"/>
      <c r="H1440" s="106" t="s">
        <v>466</v>
      </c>
      <c r="I1440" s="106" t="s">
        <v>3327</v>
      </c>
      <c r="J1440" s="106" t="s">
        <v>3507</v>
      </c>
      <c r="K1440" s="106">
        <v>17850</v>
      </c>
      <c r="L1440" s="106">
        <v>73</v>
      </c>
      <c r="M1440" s="106">
        <v>22255</v>
      </c>
      <c r="N1440" s="106" t="s">
        <v>326</v>
      </c>
      <c r="O1440" s="106">
        <v>8311.76</v>
      </c>
      <c r="P1440" s="107">
        <v>885.5</v>
      </c>
      <c r="Q1440" s="107">
        <v>7360063.4800000004</v>
      </c>
      <c r="R1440" s="106">
        <v>0</v>
      </c>
      <c r="S1440" s="107">
        <v>0</v>
      </c>
      <c r="T1440" s="107">
        <v>0</v>
      </c>
      <c r="U1440" s="106" t="s">
        <v>797</v>
      </c>
      <c r="V1440" s="106" t="s">
        <v>7</v>
      </c>
      <c r="W1440" s="106" t="s">
        <v>67</v>
      </c>
      <c r="X1440" s="108">
        <v>1709</v>
      </c>
      <c r="Y1440" s="108">
        <v>14204797.84</v>
      </c>
      <c r="Z1440" s="108">
        <v>6844734.3599999994</v>
      </c>
      <c r="AA1440" s="109"/>
      <c r="AB1440" s="109">
        <v>6084</v>
      </c>
      <c r="AC1440" s="109"/>
      <c r="AD1440" s="109"/>
      <c r="AE1440" s="110" t="s">
        <v>516</v>
      </c>
      <c r="AF1440" s="109"/>
      <c r="AG1440" s="138" t="s">
        <v>4763</v>
      </c>
      <c r="AH1440" s="138" t="s">
        <v>4764</v>
      </c>
      <c r="AI1440" s="138">
        <v>38178</v>
      </c>
      <c r="AJ1440" s="109">
        <v>5391720</v>
      </c>
      <c r="AK1440" s="109"/>
      <c r="AL1440" s="109"/>
      <c r="AM1440" s="109"/>
      <c r="AN1440" s="109"/>
      <c r="AO1440" s="109"/>
      <c r="AP1440" s="109"/>
      <c r="AQ1440" s="109"/>
      <c r="AR1440" s="109"/>
      <c r="AS1440" s="109"/>
      <c r="AT1440" s="109"/>
      <c r="AU1440" s="109"/>
      <c r="AV1440" s="109"/>
      <c r="AW1440" s="109"/>
      <c r="AX1440" s="109"/>
      <c r="AY1440" s="109"/>
    </row>
    <row r="1441" spans="1:51" ht="63.75" x14ac:dyDescent="0.25">
      <c r="A1441" s="106">
        <v>1730</v>
      </c>
      <c r="B1441" s="106" t="s">
        <v>2105</v>
      </c>
      <c r="C1441" s="106" t="s">
        <v>326</v>
      </c>
      <c r="D1441" s="106" t="s">
        <v>673</v>
      </c>
      <c r="E1441" s="106" t="s">
        <v>588</v>
      </c>
      <c r="F1441" s="106"/>
      <c r="G1441" s="106"/>
      <c r="H1441" s="106" t="s">
        <v>466</v>
      </c>
      <c r="I1441" s="106" t="s">
        <v>3323</v>
      </c>
      <c r="J1441" s="106" t="s">
        <v>3968</v>
      </c>
      <c r="K1441" s="106"/>
      <c r="L1441" s="106"/>
      <c r="M1441" s="106">
        <v>22255</v>
      </c>
      <c r="N1441" s="106" t="s">
        <v>326</v>
      </c>
      <c r="O1441" s="106">
        <v>30552.16</v>
      </c>
      <c r="P1441" s="107">
        <v>885.5</v>
      </c>
      <c r="Q1441" s="107">
        <v>27053937.68</v>
      </c>
      <c r="R1441" s="106">
        <v>0</v>
      </c>
      <c r="S1441" s="107">
        <v>0</v>
      </c>
      <c r="T1441" s="107">
        <v>0</v>
      </c>
      <c r="U1441" s="106" t="s">
        <v>741</v>
      </c>
      <c r="V1441" s="106" t="s">
        <v>7</v>
      </c>
      <c r="W1441" s="106" t="s">
        <v>62</v>
      </c>
      <c r="X1441" s="108">
        <v>1709</v>
      </c>
      <c r="Y1441" s="108">
        <v>52213641.439999998</v>
      </c>
      <c r="Z1441" s="108">
        <v>25159703.759999998</v>
      </c>
      <c r="AA1441" s="109"/>
      <c r="AB1441" s="109">
        <v>6084</v>
      </c>
      <c r="AC1441" s="109" t="s">
        <v>4473</v>
      </c>
      <c r="AD1441" s="109"/>
      <c r="AE1441" s="110" t="s">
        <v>473</v>
      </c>
      <c r="AF1441" s="109" t="s">
        <v>4765</v>
      </c>
      <c r="AG1441" s="138" t="s">
        <v>4763</v>
      </c>
      <c r="AH1441" s="138" t="s">
        <v>4764</v>
      </c>
      <c r="AI1441" s="138">
        <v>38282</v>
      </c>
      <c r="AJ1441" s="109">
        <v>5393580</v>
      </c>
      <c r="AK1441" s="109"/>
      <c r="AL1441" s="109"/>
      <c r="AM1441" s="109"/>
      <c r="AN1441" s="109"/>
      <c r="AO1441" s="109"/>
      <c r="AP1441" s="109"/>
      <c r="AQ1441" s="109"/>
      <c r="AR1441" s="109"/>
      <c r="AS1441" s="109"/>
      <c r="AT1441" s="109"/>
      <c r="AU1441" s="109"/>
      <c r="AV1441" s="109"/>
      <c r="AW1441" s="109"/>
      <c r="AX1441" s="109"/>
      <c r="AY1441" s="109"/>
    </row>
    <row r="1442" spans="1:51" ht="25.5" x14ac:dyDescent="0.25">
      <c r="A1442" s="106">
        <v>1732</v>
      </c>
      <c r="B1442" s="106" t="s">
        <v>1116</v>
      </c>
      <c r="C1442" s="106" t="s">
        <v>326</v>
      </c>
      <c r="D1442" s="106"/>
      <c r="E1442" s="106" t="s">
        <v>540</v>
      </c>
      <c r="F1442" s="106"/>
      <c r="G1442" s="106"/>
      <c r="H1442" s="106" t="s">
        <v>466</v>
      </c>
      <c r="I1442" s="106"/>
      <c r="J1442" s="106"/>
      <c r="K1442" s="106"/>
      <c r="L1442" s="106"/>
      <c r="M1442" s="106">
        <v>22255</v>
      </c>
      <c r="N1442" s="106" t="s">
        <v>326</v>
      </c>
      <c r="O1442" s="106">
        <v>222599.92499999999</v>
      </c>
      <c r="P1442" s="107">
        <v>885.5</v>
      </c>
      <c r="Q1442" s="107">
        <v>197112233.59</v>
      </c>
      <c r="R1442" s="106">
        <v>0</v>
      </c>
      <c r="S1442" s="107">
        <v>0</v>
      </c>
      <c r="T1442" s="107">
        <v>0</v>
      </c>
      <c r="U1442" s="106" t="s">
        <v>743</v>
      </c>
      <c r="V1442" s="106" t="s">
        <v>7</v>
      </c>
      <c r="W1442" s="106" t="s">
        <v>63</v>
      </c>
      <c r="X1442" s="108"/>
      <c r="Y1442" s="108">
        <v>0</v>
      </c>
      <c r="Z1442" s="108"/>
      <c r="AA1442" s="109" t="s">
        <v>4435</v>
      </c>
      <c r="AB1442" s="109">
        <v>6084</v>
      </c>
      <c r="AC1442" s="109"/>
      <c r="AD1442" s="109"/>
      <c r="AE1442" s="110" t="s">
        <v>4436</v>
      </c>
      <c r="AF1442" s="109"/>
      <c r="AG1442" s="138" t="s">
        <v>4763</v>
      </c>
      <c r="AH1442" s="138" t="s">
        <v>4764</v>
      </c>
      <c r="AI1442" s="138">
        <v>38178</v>
      </c>
      <c r="AJ1442" s="109">
        <v>5391720</v>
      </c>
      <c r="AK1442" s="109"/>
      <c r="AL1442" s="109"/>
      <c r="AM1442" s="109"/>
      <c r="AN1442" s="109"/>
      <c r="AO1442" s="109"/>
      <c r="AP1442" s="109"/>
      <c r="AQ1442" s="109"/>
      <c r="AR1442" s="109"/>
      <c r="AS1442" s="109"/>
      <c r="AT1442" s="109"/>
      <c r="AU1442" s="109"/>
      <c r="AV1442" s="109"/>
      <c r="AW1442" s="109"/>
      <c r="AX1442" s="109"/>
      <c r="AY1442" s="109"/>
    </row>
    <row r="1443" spans="1:51" ht="25.5" x14ac:dyDescent="0.25">
      <c r="A1443" s="106">
        <v>1733</v>
      </c>
      <c r="B1443" s="106" t="s">
        <v>2106</v>
      </c>
      <c r="C1443" s="106" t="s">
        <v>327</v>
      </c>
      <c r="D1443" s="106"/>
      <c r="E1443" s="106" t="s">
        <v>540</v>
      </c>
      <c r="F1443" s="106"/>
      <c r="G1443" s="106"/>
      <c r="H1443" s="106" t="s">
        <v>469</v>
      </c>
      <c r="I1443" s="106" t="s">
        <v>3323</v>
      </c>
      <c r="J1443" s="106" t="s">
        <v>3969</v>
      </c>
      <c r="K1443" s="106"/>
      <c r="L1443" s="106"/>
      <c r="M1443" s="106">
        <v>22000</v>
      </c>
      <c r="N1443" s="106" t="s">
        <v>3970</v>
      </c>
      <c r="O1443" s="106">
        <v>303.08999999999997</v>
      </c>
      <c r="P1443" s="107">
        <v>1047.2</v>
      </c>
      <c r="Q1443" s="107">
        <v>317395.84999999998</v>
      </c>
      <c r="R1443" s="106">
        <v>0</v>
      </c>
      <c r="S1443" s="107">
        <v>0</v>
      </c>
      <c r="T1443" s="107">
        <v>0</v>
      </c>
      <c r="U1443" s="106" t="s">
        <v>879</v>
      </c>
      <c r="V1443" s="106" t="s">
        <v>7</v>
      </c>
      <c r="W1443" s="106" t="s">
        <v>72</v>
      </c>
      <c r="X1443" s="108">
        <v>2103</v>
      </c>
      <c r="Y1443" s="108">
        <v>637398.2699999999</v>
      </c>
      <c r="Z1443" s="108">
        <v>320002.4219999999</v>
      </c>
      <c r="AA1443" s="109"/>
      <c r="AB1443" s="109">
        <v>5179</v>
      </c>
      <c r="AC1443" s="109"/>
      <c r="AD1443" s="109"/>
      <c r="AE1443" s="110" t="s">
        <v>4440</v>
      </c>
      <c r="AF1443" s="109"/>
      <c r="AG1443" s="138">
        <v>37827</v>
      </c>
      <c r="AH1443" s="138" t="s">
        <v>4766</v>
      </c>
      <c r="AI1443" s="138">
        <v>39390</v>
      </c>
      <c r="AJ1443" s="109">
        <v>5527492</v>
      </c>
      <c r="AK1443" s="109"/>
      <c r="AL1443" s="109"/>
      <c r="AM1443" s="109"/>
      <c r="AN1443" s="109"/>
      <c r="AO1443" s="109"/>
      <c r="AP1443" s="109"/>
      <c r="AQ1443" s="109"/>
      <c r="AR1443" s="109"/>
      <c r="AS1443" s="109"/>
      <c r="AT1443" s="109"/>
      <c r="AU1443" s="109"/>
      <c r="AV1443" s="109"/>
      <c r="AW1443" s="109"/>
      <c r="AX1443" s="109"/>
      <c r="AY1443" s="109"/>
    </row>
    <row r="1444" spans="1:51" ht="25.5" x14ac:dyDescent="0.25">
      <c r="A1444" s="106">
        <v>1734</v>
      </c>
      <c r="B1444" s="106" t="s">
        <v>2107</v>
      </c>
      <c r="C1444" s="106" t="s">
        <v>328</v>
      </c>
      <c r="D1444" s="106"/>
      <c r="E1444" s="106" t="s">
        <v>540</v>
      </c>
      <c r="F1444" s="106"/>
      <c r="G1444" s="106"/>
      <c r="H1444" s="106" t="s">
        <v>472</v>
      </c>
      <c r="I1444" s="106" t="s">
        <v>3323</v>
      </c>
      <c r="J1444" s="106" t="s">
        <v>3971</v>
      </c>
      <c r="K1444" s="106">
        <v>8612</v>
      </c>
      <c r="L1444" s="106"/>
      <c r="M1444" s="106">
        <v>22046</v>
      </c>
      <c r="N1444" s="106" t="s">
        <v>3972</v>
      </c>
      <c r="O1444" s="106">
        <v>765.55499999999995</v>
      </c>
      <c r="P1444" s="107">
        <v>2431</v>
      </c>
      <c r="Q1444" s="107">
        <v>1861064.21</v>
      </c>
      <c r="R1444" s="106">
        <v>0</v>
      </c>
      <c r="S1444" s="107">
        <v>0</v>
      </c>
      <c r="T1444" s="107">
        <v>0</v>
      </c>
      <c r="U1444" s="106" t="s">
        <v>739</v>
      </c>
      <c r="V1444" s="106" t="s">
        <v>7</v>
      </c>
      <c r="W1444" s="106" t="s">
        <v>61</v>
      </c>
      <c r="X1444" s="108">
        <v>3819</v>
      </c>
      <c r="Y1444" s="108">
        <v>2923654.5449999999</v>
      </c>
      <c r="Z1444" s="108">
        <v>1062590.3400000001</v>
      </c>
      <c r="AA1444" s="109"/>
      <c r="AB1444" s="109">
        <v>3012</v>
      </c>
      <c r="AC1444" s="109"/>
      <c r="AD1444" s="109"/>
      <c r="AE1444" s="110" t="s">
        <v>507</v>
      </c>
      <c r="AF1444" s="109"/>
      <c r="AG1444" s="138">
        <v>32812</v>
      </c>
      <c r="AH1444" s="138" t="s">
        <v>4767</v>
      </c>
      <c r="AI1444" s="138">
        <v>39336</v>
      </c>
      <c r="AJ1444" s="109">
        <v>5563007</v>
      </c>
      <c r="AK1444" s="109"/>
      <c r="AL1444" s="109"/>
      <c r="AM1444" s="109"/>
      <c r="AN1444" s="109"/>
      <c r="AO1444" s="109"/>
      <c r="AP1444" s="109"/>
      <c r="AQ1444" s="109"/>
      <c r="AR1444" s="109"/>
      <c r="AS1444" s="109"/>
      <c r="AT1444" s="109"/>
      <c r="AU1444" s="109"/>
      <c r="AV1444" s="109"/>
      <c r="AW1444" s="109">
        <v>43581</v>
      </c>
      <c r="AX1444" s="109"/>
      <c r="AY1444" s="109"/>
    </row>
    <row r="1445" spans="1:51" ht="25.5" x14ac:dyDescent="0.25">
      <c r="A1445" s="106">
        <v>1735</v>
      </c>
      <c r="B1445" s="106" t="s">
        <v>2108</v>
      </c>
      <c r="C1445" s="106" t="s">
        <v>328</v>
      </c>
      <c r="D1445" s="106"/>
      <c r="E1445" s="106" t="s">
        <v>540</v>
      </c>
      <c r="F1445" s="106"/>
      <c r="G1445" s="106"/>
      <c r="H1445" s="106" t="s">
        <v>472</v>
      </c>
      <c r="I1445" s="106" t="s">
        <v>3323</v>
      </c>
      <c r="J1445" s="106" t="s">
        <v>3971</v>
      </c>
      <c r="K1445" s="106">
        <v>8692</v>
      </c>
      <c r="L1445" s="106"/>
      <c r="M1445" s="106">
        <v>22046</v>
      </c>
      <c r="N1445" s="106" t="s">
        <v>3972</v>
      </c>
      <c r="O1445" s="106">
        <v>214.946</v>
      </c>
      <c r="P1445" s="107">
        <v>2431</v>
      </c>
      <c r="Q1445" s="107">
        <v>522533.73</v>
      </c>
      <c r="R1445" s="106">
        <v>0</v>
      </c>
      <c r="S1445" s="107">
        <v>0</v>
      </c>
      <c r="T1445" s="107">
        <v>0</v>
      </c>
      <c r="U1445" s="106" t="s">
        <v>749</v>
      </c>
      <c r="V1445" s="106" t="s">
        <v>7</v>
      </c>
      <c r="W1445" s="106" t="s">
        <v>64</v>
      </c>
      <c r="X1445" s="108"/>
      <c r="Y1445" s="108">
        <v>0</v>
      </c>
      <c r="Z1445" s="108">
        <v>-522533.72599999997</v>
      </c>
      <c r="AA1445" s="109" t="s">
        <v>4503</v>
      </c>
      <c r="AB1445" s="109">
        <v>3012</v>
      </c>
      <c r="AC1445" s="109"/>
      <c r="AD1445" s="109"/>
      <c r="AE1445" s="110" t="s">
        <v>510</v>
      </c>
      <c r="AF1445" s="109"/>
      <c r="AG1445" s="138">
        <v>32812</v>
      </c>
      <c r="AH1445" s="138" t="s">
        <v>4767</v>
      </c>
      <c r="AI1445" s="138">
        <v>39336</v>
      </c>
      <c r="AJ1445" s="109">
        <v>5563007</v>
      </c>
      <c r="AK1445" s="109"/>
      <c r="AL1445" s="109"/>
      <c r="AM1445" s="109"/>
      <c r="AN1445" s="109"/>
      <c r="AO1445" s="109"/>
      <c r="AP1445" s="109"/>
      <c r="AQ1445" s="109"/>
      <c r="AR1445" s="109"/>
      <c r="AS1445" s="109"/>
      <c r="AT1445" s="109"/>
      <c r="AU1445" s="109"/>
      <c r="AV1445" s="109"/>
      <c r="AW1445" s="109">
        <v>43581</v>
      </c>
      <c r="AX1445" s="109"/>
      <c r="AY1445" s="109"/>
    </row>
    <row r="1446" spans="1:51" ht="25.5" x14ac:dyDescent="0.25">
      <c r="A1446" s="106">
        <v>1737</v>
      </c>
      <c r="B1446" s="106" t="s">
        <v>2109</v>
      </c>
      <c r="C1446" s="106" t="s">
        <v>328</v>
      </c>
      <c r="D1446" s="106"/>
      <c r="E1446" s="106" t="s">
        <v>540</v>
      </c>
      <c r="F1446" s="106"/>
      <c r="G1446" s="106"/>
      <c r="H1446" s="106" t="s">
        <v>472</v>
      </c>
      <c r="I1446" s="106"/>
      <c r="J1446" s="106"/>
      <c r="K1446" s="106"/>
      <c r="L1446" s="106"/>
      <c r="M1446" s="106">
        <v>22046</v>
      </c>
      <c r="N1446" s="106" t="s">
        <v>3972</v>
      </c>
      <c r="O1446" s="106">
        <v>7346.7219999999998</v>
      </c>
      <c r="P1446" s="107">
        <v>2431</v>
      </c>
      <c r="Q1446" s="107">
        <v>17859881.18</v>
      </c>
      <c r="R1446" s="106">
        <v>0</v>
      </c>
      <c r="S1446" s="107">
        <v>0</v>
      </c>
      <c r="T1446" s="107">
        <v>0</v>
      </c>
      <c r="U1446" s="106" t="s">
        <v>743</v>
      </c>
      <c r="V1446" s="106" t="s">
        <v>7</v>
      </c>
      <c r="W1446" s="106" t="s">
        <v>63</v>
      </c>
      <c r="X1446" s="108"/>
      <c r="Y1446" s="108">
        <v>0</v>
      </c>
      <c r="Z1446" s="108"/>
      <c r="AA1446" s="109" t="s">
        <v>4521</v>
      </c>
      <c r="AB1446" s="109">
        <v>3012</v>
      </c>
      <c r="AC1446" s="109"/>
      <c r="AD1446" s="109"/>
      <c r="AE1446" s="110" t="s">
        <v>4436</v>
      </c>
      <c r="AF1446" s="109"/>
      <c r="AG1446" s="138">
        <v>32812</v>
      </c>
      <c r="AH1446" s="138" t="s">
        <v>4767</v>
      </c>
      <c r="AI1446" s="138">
        <v>39336</v>
      </c>
      <c r="AJ1446" s="109">
        <v>5563007</v>
      </c>
      <c r="AK1446" s="109"/>
      <c r="AL1446" s="109"/>
      <c r="AM1446" s="109"/>
      <c r="AN1446" s="109"/>
      <c r="AO1446" s="109"/>
      <c r="AP1446" s="109"/>
      <c r="AQ1446" s="109"/>
      <c r="AR1446" s="109"/>
      <c r="AS1446" s="109"/>
      <c r="AT1446" s="109"/>
      <c r="AU1446" s="109"/>
      <c r="AV1446" s="109"/>
      <c r="AW1446" s="109">
        <v>43581</v>
      </c>
      <c r="AX1446" s="109"/>
      <c r="AY1446" s="109"/>
    </row>
    <row r="1447" spans="1:51" x14ac:dyDescent="0.25">
      <c r="A1447" s="106">
        <v>1738</v>
      </c>
      <c r="B1447" s="106" t="s">
        <v>2110</v>
      </c>
      <c r="C1447" s="106" t="s">
        <v>329</v>
      </c>
      <c r="D1447" s="106"/>
      <c r="E1447" s="106" t="s">
        <v>540</v>
      </c>
      <c r="F1447" s="106"/>
      <c r="G1447" s="106"/>
      <c r="H1447" s="106" t="s">
        <v>468</v>
      </c>
      <c r="I1447" s="106" t="s">
        <v>3323</v>
      </c>
      <c r="J1447" s="106" t="s">
        <v>3973</v>
      </c>
      <c r="K1447" s="106">
        <v>11765</v>
      </c>
      <c r="L1447" s="106"/>
      <c r="M1447" s="106">
        <v>22000</v>
      </c>
      <c r="N1447" s="106" t="s">
        <v>3974</v>
      </c>
      <c r="O1447" s="106">
        <v>2487.105</v>
      </c>
      <c r="P1447" s="107">
        <v>1050</v>
      </c>
      <c r="Q1447" s="107">
        <v>2611460.25</v>
      </c>
      <c r="R1447" s="106">
        <v>0</v>
      </c>
      <c r="S1447" s="107">
        <v>0</v>
      </c>
      <c r="T1447" s="107">
        <v>0</v>
      </c>
      <c r="U1447" s="106" t="s">
        <v>739</v>
      </c>
      <c r="V1447" s="106" t="s">
        <v>7</v>
      </c>
      <c r="W1447" s="106" t="s">
        <v>61</v>
      </c>
      <c r="X1447" s="108">
        <v>449</v>
      </c>
      <c r="Y1447" s="108">
        <v>1116710.145</v>
      </c>
      <c r="Z1447" s="108">
        <v>-1494750.105</v>
      </c>
      <c r="AA1447" s="109"/>
      <c r="AB1447" s="109">
        <v>6198</v>
      </c>
      <c r="AC1447" s="109"/>
      <c r="AD1447" s="109"/>
      <c r="AE1447" s="110" t="s">
        <v>507</v>
      </c>
      <c r="AF1447" s="109"/>
      <c r="AG1447" s="138" t="s">
        <v>4768</v>
      </c>
      <c r="AH1447" s="138">
        <v>39349</v>
      </c>
      <c r="AI1447" s="138">
        <v>39386</v>
      </c>
      <c r="AJ1447" s="109">
        <v>5560731</v>
      </c>
      <c r="AK1447" s="109"/>
      <c r="AL1447" s="109"/>
      <c r="AM1447" s="109"/>
      <c r="AN1447" s="109"/>
      <c r="AO1447" s="109"/>
      <c r="AP1447" s="109"/>
      <c r="AQ1447" s="109"/>
      <c r="AR1447" s="109"/>
      <c r="AS1447" s="109"/>
      <c r="AT1447" s="109"/>
      <c r="AU1447" s="109"/>
      <c r="AV1447" s="109"/>
      <c r="AW1447" s="109"/>
      <c r="AX1447" s="109"/>
      <c r="AY1447" s="109"/>
    </row>
    <row r="1448" spans="1:51" x14ac:dyDescent="0.25">
      <c r="A1448" s="106">
        <v>1739</v>
      </c>
      <c r="B1448" s="106" t="s">
        <v>2111</v>
      </c>
      <c r="C1448" s="106" t="s">
        <v>329</v>
      </c>
      <c r="D1448" s="106"/>
      <c r="E1448" s="106" t="s">
        <v>540</v>
      </c>
      <c r="F1448" s="106"/>
      <c r="G1448" s="106"/>
      <c r="H1448" s="106" t="s">
        <v>468</v>
      </c>
      <c r="I1448" s="106" t="s">
        <v>3323</v>
      </c>
      <c r="J1448" s="106" t="s">
        <v>3975</v>
      </c>
      <c r="K1448" s="106">
        <v>25918</v>
      </c>
      <c r="L1448" s="106"/>
      <c r="M1448" s="106">
        <v>22000</v>
      </c>
      <c r="N1448" s="106" t="s">
        <v>3974</v>
      </c>
      <c r="O1448" s="106">
        <v>2027.9290000000001</v>
      </c>
      <c r="P1448" s="107">
        <v>1050</v>
      </c>
      <c r="Q1448" s="107">
        <v>2129325.4500000002</v>
      </c>
      <c r="R1448" s="106">
        <v>0</v>
      </c>
      <c r="S1448" s="107">
        <v>0</v>
      </c>
      <c r="T1448" s="107">
        <v>0</v>
      </c>
      <c r="U1448" s="106" t="s">
        <v>739</v>
      </c>
      <c r="V1448" s="106" t="s">
        <v>7</v>
      </c>
      <c r="W1448" s="106" t="s">
        <v>61</v>
      </c>
      <c r="X1448" s="108">
        <v>449</v>
      </c>
      <c r="Y1448" s="108">
        <v>910540.12100000004</v>
      </c>
      <c r="Z1448" s="108">
        <v>-1218785.3290000001</v>
      </c>
      <c r="AA1448" s="109"/>
      <c r="AB1448" s="109">
        <v>6198</v>
      </c>
      <c r="AC1448" s="109"/>
      <c r="AD1448" s="109"/>
      <c r="AE1448" s="110" t="s">
        <v>507</v>
      </c>
      <c r="AF1448" s="109"/>
      <c r="AG1448" s="138" t="s">
        <v>4768</v>
      </c>
      <c r="AH1448" s="138">
        <v>39349</v>
      </c>
      <c r="AI1448" s="138">
        <v>39386</v>
      </c>
      <c r="AJ1448" s="109">
        <v>5560731</v>
      </c>
      <c r="AK1448" s="109"/>
      <c r="AL1448" s="109"/>
      <c r="AM1448" s="109"/>
      <c r="AN1448" s="109"/>
      <c r="AO1448" s="109"/>
      <c r="AP1448" s="109"/>
      <c r="AQ1448" s="109"/>
      <c r="AR1448" s="109"/>
      <c r="AS1448" s="109"/>
      <c r="AT1448" s="109"/>
      <c r="AU1448" s="109"/>
      <c r="AV1448" s="109"/>
      <c r="AW1448" s="109"/>
      <c r="AX1448" s="109"/>
      <c r="AY1448" s="109"/>
    </row>
    <row r="1449" spans="1:51" x14ac:dyDescent="0.25">
      <c r="A1449" s="106">
        <v>1740</v>
      </c>
      <c r="B1449" s="106" t="s">
        <v>2112</v>
      </c>
      <c r="C1449" s="106" t="s">
        <v>329</v>
      </c>
      <c r="D1449" s="106"/>
      <c r="E1449" s="106" t="s">
        <v>540</v>
      </c>
      <c r="F1449" s="106"/>
      <c r="G1449" s="106"/>
      <c r="H1449" s="106" t="s">
        <v>468</v>
      </c>
      <c r="I1449" s="106" t="s">
        <v>3323</v>
      </c>
      <c r="J1449" s="106" t="s">
        <v>3976</v>
      </c>
      <c r="K1449" s="106">
        <v>11716</v>
      </c>
      <c r="L1449" s="106"/>
      <c r="M1449" s="106">
        <v>22000</v>
      </c>
      <c r="N1449" s="106" t="s">
        <v>3974</v>
      </c>
      <c r="O1449" s="106">
        <v>2211.0740000000001</v>
      </c>
      <c r="P1449" s="107">
        <v>1050</v>
      </c>
      <c r="Q1449" s="107">
        <v>2321627.7000000002</v>
      </c>
      <c r="R1449" s="106">
        <v>0</v>
      </c>
      <c r="S1449" s="107">
        <v>0</v>
      </c>
      <c r="T1449" s="107">
        <v>0</v>
      </c>
      <c r="U1449" s="106" t="s">
        <v>739</v>
      </c>
      <c r="V1449" s="106" t="s">
        <v>7</v>
      </c>
      <c r="W1449" s="106" t="s">
        <v>61</v>
      </c>
      <c r="X1449" s="108">
        <v>449</v>
      </c>
      <c r="Y1449" s="108">
        <v>992772.22600000002</v>
      </c>
      <c r="Z1449" s="108">
        <v>-1328855.4740000002</v>
      </c>
      <c r="AA1449" s="109"/>
      <c r="AB1449" s="109">
        <v>6198</v>
      </c>
      <c r="AC1449" s="109"/>
      <c r="AD1449" s="109"/>
      <c r="AE1449" s="110" t="s">
        <v>507</v>
      </c>
      <c r="AF1449" s="109"/>
      <c r="AG1449" s="138" t="s">
        <v>4768</v>
      </c>
      <c r="AH1449" s="138">
        <v>39349</v>
      </c>
      <c r="AI1449" s="138">
        <v>39386</v>
      </c>
      <c r="AJ1449" s="109">
        <v>5560731</v>
      </c>
      <c r="AK1449" s="109"/>
      <c r="AL1449" s="109"/>
      <c r="AM1449" s="109"/>
      <c r="AN1449" s="109"/>
      <c r="AO1449" s="109"/>
      <c r="AP1449" s="109"/>
      <c r="AQ1449" s="109"/>
      <c r="AR1449" s="109"/>
      <c r="AS1449" s="109"/>
      <c r="AT1449" s="109"/>
      <c r="AU1449" s="109"/>
      <c r="AV1449" s="109"/>
      <c r="AW1449" s="109"/>
      <c r="AX1449" s="109"/>
      <c r="AY1449" s="109"/>
    </row>
    <row r="1450" spans="1:51" x14ac:dyDescent="0.25">
      <c r="A1450" s="106">
        <v>1741</v>
      </c>
      <c r="B1450" s="106" t="s">
        <v>2113</v>
      </c>
      <c r="C1450" s="106" t="s">
        <v>329</v>
      </c>
      <c r="D1450" s="106"/>
      <c r="E1450" s="106" t="s">
        <v>540</v>
      </c>
      <c r="F1450" s="106"/>
      <c r="G1450" s="106"/>
      <c r="H1450" s="106" t="s">
        <v>468</v>
      </c>
      <c r="I1450" s="106" t="s">
        <v>3323</v>
      </c>
      <c r="J1450" s="106" t="s">
        <v>3977</v>
      </c>
      <c r="K1450" s="106"/>
      <c r="L1450" s="106"/>
      <c r="M1450" s="106">
        <v>22000</v>
      </c>
      <c r="N1450" s="106" t="s">
        <v>3974</v>
      </c>
      <c r="O1450" s="106">
        <v>232.70400000000001</v>
      </c>
      <c r="P1450" s="107">
        <v>1050</v>
      </c>
      <c r="Q1450" s="107">
        <v>244339.20000000001</v>
      </c>
      <c r="R1450" s="106">
        <v>0</v>
      </c>
      <c r="S1450" s="107">
        <v>0</v>
      </c>
      <c r="T1450" s="107">
        <v>0</v>
      </c>
      <c r="U1450" s="106" t="s">
        <v>749</v>
      </c>
      <c r="V1450" s="106" t="s">
        <v>7</v>
      </c>
      <c r="W1450" s="106" t="s">
        <v>64</v>
      </c>
      <c r="X1450" s="108"/>
      <c r="Y1450" s="108">
        <v>0</v>
      </c>
      <c r="Z1450" s="108">
        <v>-244339.20000000001</v>
      </c>
      <c r="AA1450" s="109" t="s">
        <v>4503</v>
      </c>
      <c r="AB1450" s="109">
        <v>6198</v>
      </c>
      <c r="AC1450" s="109"/>
      <c r="AD1450" s="109"/>
      <c r="AE1450" s="110" t="s">
        <v>510</v>
      </c>
      <c r="AF1450" s="109"/>
      <c r="AG1450" s="138" t="s">
        <v>4768</v>
      </c>
      <c r="AH1450" s="138">
        <v>39349</v>
      </c>
      <c r="AI1450" s="138">
        <v>39386</v>
      </c>
      <c r="AJ1450" s="109">
        <v>5560731</v>
      </c>
      <c r="AK1450" s="109"/>
      <c r="AL1450" s="109"/>
      <c r="AM1450" s="109"/>
      <c r="AN1450" s="109"/>
      <c r="AO1450" s="109"/>
      <c r="AP1450" s="109"/>
      <c r="AQ1450" s="109"/>
      <c r="AR1450" s="109"/>
      <c r="AS1450" s="109"/>
      <c r="AT1450" s="109"/>
      <c r="AU1450" s="109"/>
      <c r="AV1450" s="109"/>
      <c r="AW1450" s="109"/>
      <c r="AX1450" s="109"/>
      <c r="AY1450" s="109"/>
    </row>
    <row r="1451" spans="1:51" x14ac:dyDescent="0.25">
      <c r="A1451" s="106">
        <v>1742</v>
      </c>
      <c r="B1451" s="106" t="s">
        <v>2114</v>
      </c>
      <c r="C1451" s="106" t="s">
        <v>329</v>
      </c>
      <c r="D1451" s="106"/>
      <c r="E1451" s="106" t="s">
        <v>540</v>
      </c>
      <c r="F1451" s="106"/>
      <c r="G1451" s="106"/>
      <c r="H1451" s="106" t="s">
        <v>468</v>
      </c>
      <c r="I1451" s="106" t="s">
        <v>3323</v>
      </c>
      <c r="J1451" s="106" t="s">
        <v>3978</v>
      </c>
      <c r="K1451" s="106"/>
      <c r="L1451" s="106"/>
      <c r="M1451" s="106">
        <v>22000</v>
      </c>
      <c r="N1451" s="106" t="s">
        <v>3974</v>
      </c>
      <c r="O1451" s="106">
        <v>2448.223</v>
      </c>
      <c r="P1451" s="107">
        <v>1050</v>
      </c>
      <c r="Q1451" s="107">
        <v>2570634.15</v>
      </c>
      <c r="R1451" s="106">
        <v>0</v>
      </c>
      <c r="S1451" s="107">
        <v>0</v>
      </c>
      <c r="T1451" s="107">
        <v>0</v>
      </c>
      <c r="U1451" s="106" t="s">
        <v>749</v>
      </c>
      <c r="V1451" s="106" t="s">
        <v>7</v>
      </c>
      <c r="W1451" s="106" t="s">
        <v>64</v>
      </c>
      <c r="X1451" s="108"/>
      <c r="Y1451" s="108">
        <v>0</v>
      </c>
      <c r="Z1451" s="108">
        <v>-2570634.15</v>
      </c>
      <c r="AA1451" s="109" t="s">
        <v>4503</v>
      </c>
      <c r="AB1451" s="109">
        <v>6198</v>
      </c>
      <c r="AC1451" s="109"/>
      <c r="AD1451" s="109"/>
      <c r="AE1451" s="110" t="s">
        <v>510</v>
      </c>
      <c r="AF1451" s="109"/>
      <c r="AG1451" s="138" t="s">
        <v>4768</v>
      </c>
      <c r="AH1451" s="138">
        <v>39349</v>
      </c>
      <c r="AI1451" s="138">
        <v>39386</v>
      </c>
      <c r="AJ1451" s="109">
        <v>5560731</v>
      </c>
      <c r="AK1451" s="109"/>
      <c r="AL1451" s="109"/>
      <c r="AM1451" s="109"/>
      <c r="AN1451" s="109"/>
      <c r="AO1451" s="109"/>
      <c r="AP1451" s="109"/>
      <c r="AQ1451" s="109"/>
      <c r="AR1451" s="109"/>
      <c r="AS1451" s="109"/>
      <c r="AT1451" s="109"/>
      <c r="AU1451" s="109"/>
      <c r="AV1451" s="109"/>
      <c r="AW1451" s="109"/>
      <c r="AX1451" s="109"/>
      <c r="AY1451" s="109"/>
    </row>
    <row r="1452" spans="1:51" x14ac:dyDescent="0.25">
      <c r="A1452" s="106">
        <v>1743</v>
      </c>
      <c r="B1452" s="106" t="s">
        <v>2115</v>
      </c>
      <c r="C1452" s="106" t="s">
        <v>329</v>
      </c>
      <c r="D1452" s="106"/>
      <c r="E1452" s="106" t="s">
        <v>540</v>
      </c>
      <c r="F1452" s="106"/>
      <c r="G1452" s="106"/>
      <c r="H1452" s="106" t="s">
        <v>468</v>
      </c>
      <c r="I1452" s="106" t="s">
        <v>3323</v>
      </c>
      <c r="J1452" s="106" t="s">
        <v>3973</v>
      </c>
      <c r="K1452" s="106"/>
      <c r="L1452" s="106"/>
      <c r="M1452" s="106">
        <v>22000</v>
      </c>
      <c r="N1452" s="106" t="s">
        <v>3974</v>
      </c>
      <c r="O1452" s="106">
        <v>7228.5829999999996</v>
      </c>
      <c r="P1452" s="107">
        <v>1050</v>
      </c>
      <c r="Q1452" s="107">
        <v>7590012.1500000004</v>
      </c>
      <c r="R1452" s="106">
        <v>0</v>
      </c>
      <c r="S1452" s="107">
        <v>0</v>
      </c>
      <c r="T1452" s="107">
        <v>0</v>
      </c>
      <c r="U1452" s="106" t="s">
        <v>749</v>
      </c>
      <c r="V1452" s="106" t="s">
        <v>7</v>
      </c>
      <c r="W1452" s="106" t="s">
        <v>64</v>
      </c>
      <c r="X1452" s="108"/>
      <c r="Y1452" s="108">
        <v>0</v>
      </c>
      <c r="Z1452" s="108">
        <v>-7590012.1499999994</v>
      </c>
      <c r="AA1452" s="109" t="s">
        <v>4503</v>
      </c>
      <c r="AB1452" s="109">
        <v>6198</v>
      </c>
      <c r="AC1452" s="109"/>
      <c r="AD1452" s="109"/>
      <c r="AE1452" s="110" t="s">
        <v>510</v>
      </c>
      <c r="AF1452" s="109"/>
      <c r="AG1452" s="138" t="s">
        <v>4768</v>
      </c>
      <c r="AH1452" s="138">
        <v>39349</v>
      </c>
      <c r="AI1452" s="138">
        <v>39386</v>
      </c>
      <c r="AJ1452" s="109">
        <v>5560731</v>
      </c>
      <c r="AK1452" s="109"/>
      <c r="AL1452" s="109"/>
      <c r="AM1452" s="109"/>
      <c r="AN1452" s="109"/>
      <c r="AO1452" s="109"/>
      <c r="AP1452" s="109"/>
      <c r="AQ1452" s="109"/>
      <c r="AR1452" s="109"/>
      <c r="AS1452" s="109"/>
      <c r="AT1452" s="109"/>
      <c r="AU1452" s="109"/>
      <c r="AV1452" s="109"/>
      <c r="AW1452" s="109"/>
      <c r="AX1452" s="109"/>
      <c r="AY1452" s="109"/>
    </row>
    <row r="1453" spans="1:51" x14ac:dyDescent="0.25">
      <c r="A1453" s="106">
        <v>1744</v>
      </c>
      <c r="B1453" s="106" t="s">
        <v>2116</v>
      </c>
      <c r="C1453" s="106" t="s">
        <v>329</v>
      </c>
      <c r="D1453" s="106"/>
      <c r="E1453" s="106" t="s">
        <v>540</v>
      </c>
      <c r="F1453" s="106"/>
      <c r="G1453" s="106"/>
      <c r="H1453" s="106" t="s">
        <v>468</v>
      </c>
      <c r="I1453" s="106" t="s">
        <v>3323</v>
      </c>
      <c r="J1453" s="106" t="s">
        <v>3973</v>
      </c>
      <c r="K1453" s="106"/>
      <c r="L1453" s="106"/>
      <c r="M1453" s="106">
        <v>22000</v>
      </c>
      <c r="N1453" s="106" t="s">
        <v>3974</v>
      </c>
      <c r="O1453" s="106">
        <v>1002.6130000000001</v>
      </c>
      <c r="P1453" s="107">
        <v>1050</v>
      </c>
      <c r="Q1453" s="107">
        <v>1052743.6499999999</v>
      </c>
      <c r="R1453" s="106">
        <v>0</v>
      </c>
      <c r="S1453" s="107">
        <v>0</v>
      </c>
      <c r="T1453" s="107">
        <v>0</v>
      </c>
      <c r="U1453" s="106" t="s">
        <v>749</v>
      </c>
      <c r="V1453" s="106" t="s">
        <v>7</v>
      </c>
      <c r="W1453" s="106" t="s">
        <v>64</v>
      </c>
      <c r="X1453" s="108"/>
      <c r="Y1453" s="108">
        <v>0</v>
      </c>
      <c r="Z1453" s="108">
        <v>-1052743.6500000001</v>
      </c>
      <c r="AA1453" s="109" t="s">
        <v>4503</v>
      </c>
      <c r="AB1453" s="109">
        <v>6198</v>
      </c>
      <c r="AC1453" s="109"/>
      <c r="AD1453" s="109"/>
      <c r="AE1453" s="110" t="s">
        <v>510</v>
      </c>
      <c r="AF1453" s="109"/>
      <c r="AG1453" s="138" t="s">
        <v>4768</v>
      </c>
      <c r="AH1453" s="138">
        <v>39349</v>
      </c>
      <c r="AI1453" s="138">
        <v>39386</v>
      </c>
      <c r="AJ1453" s="109">
        <v>5560731</v>
      </c>
      <c r="AK1453" s="109"/>
      <c r="AL1453" s="109"/>
      <c r="AM1453" s="109"/>
      <c r="AN1453" s="109"/>
      <c r="AO1453" s="109"/>
      <c r="AP1453" s="109"/>
      <c r="AQ1453" s="109"/>
      <c r="AR1453" s="109"/>
      <c r="AS1453" s="109"/>
      <c r="AT1453" s="109"/>
      <c r="AU1453" s="109"/>
      <c r="AV1453" s="109"/>
      <c r="AW1453" s="109"/>
      <c r="AX1453" s="109"/>
      <c r="AY1453" s="109"/>
    </row>
    <row r="1454" spans="1:51" x14ac:dyDescent="0.25">
      <c r="A1454" s="106">
        <v>1745</v>
      </c>
      <c r="B1454" s="106" t="s">
        <v>2117</v>
      </c>
      <c r="C1454" s="106" t="s">
        <v>329</v>
      </c>
      <c r="D1454" s="106"/>
      <c r="E1454" s="106" t="s">
        <v>540</v>
      </c>
      <c r="F1454" s="106"/>
      <c r="G1454" s="106"/>
      <c r="H1454" s="106" t="s">
        <v>468</v>
      </c>
      <c r="I1454" s="106" t="s">
        <v>3323</v>
      </c>
      <c r="J1454" s="106" t="s">
        <v>3979</v>
      </c>
      <c r="K1454" s="106"/>
      <c r="L1454" s="106"/>
      <c r="M1454" s="106">
        <v>22000</v>
      </c>
      <c r="N1454" s="106" t="s">
        <v>3974</v>
      </c>
      <c r="O1454" s="106">
        <v>1582.4490000000001</v>
      </c>
      <c r="P1454" s="107">
        <v>1050</v>
      </c>
      <c r="Q1454" s="107">
        <v>1661571.45</v>
      </c>
      <c r="R1454" s="106">
        <v>0</v>
      </c>
      <c r="S1454" s="107">
        <v>0</v>
      </c>
      <c r="T1454" s="107">
        <v>0</v>
      </c>
      <c r="U1454" s="106" t="s">
        <v>749</v>
      </c>
      <c r="V1454" s="106" t="s">
        <v>7</v>
      </c>
      <c r="W1454" s="106" t="s">
        <v>64</v>
      </c>
      <c r="X1454" s="108"/>
      <c r="Y1454" s="108">
        <v>0</v>
      </c>
      <c r="Z1454" s="108">
        <v>-1661571.4500000002</v>
      </c>
      <c r="AA1454" s="109" t="s">
        <v>4503</v>
      </c>
      <c r="AB1454" s="109">
        <v>6198</v>
      </c>
      <c r="AC1454" s="109"/>
      <c r="AD1454" s="109"/>
      <c r="AE1454" s="110" t="s">
        <v>510</v>
      </c>
      <c r="AF1454" s="109"/>
      <c r="AG1454" s="138" t="s">
        <v>4768</v>
      </c>
      <c r="AH1454" s="138">
        <v>39349</v>
      </c>
      <c r="AI1454" s="138">
        <v>39386</v>
      </c>
      <c r="AJ1454" s="109">
        <v>5560731</v>
      </c>
      <c r="AK1454" s="109"/>
      <c r="AL1454" s="109"/>
      <c r="AM1454" s="109"/>
      <c r="AN1454" s="109"/>
      <c r="AO1454" s="109"/>
      <c r="AP1454" s="109"/>
      <c r="AQ1454" s="109"/>
      <c r="AR1454" s="109"/>
      <c r="AS1454" s="109"/>
      <c r="AT1454" s="109"/>
      <c r="AU1454" s="109"/>
      <c r="AV1454" s="109"/>
      <c r="AW1454" s="109"/>
      <c r="AX1454" s="109"/>
      <c r="AY1454" s="109"/>
    </row>
    <row r="1455" spans="1:51" x14ac:dyDescent="0.25">
      <c r="A1455" s="106">
        <v>1748</v>
      </c>
      <c r="B1455" s="106" t="s">
        <v>2118</v>
      </c>
      <c r="C1455" s="106" t="s">
        <v>329</v>
      </c>
      <c r="D1455" s="106"/>
      <c r="E1455" s="106" t="s">
        <v>540</v>
      </c>
      <c r="F1455" s="106"/>
      <c r="G1455" s="106"/>
      <c r="H1455" s="106" t="s">
        <v>468</v>
      </c>
      <c r="I1455" s="106" t="s">
        <v>3323</v>
      </c>
      <c r="J1455" s="106" t="s">
        <v>3973</v>
      </c>
      <c r="K1455" s="106">
        <v>11797</v>
      </c>
      <c r="L1455" s="106"/>
      <c r="M1455" s="106">
        <v>22000</v>
      </c>
      <c r="N1455" s="106" t="s">
        <v>3974</v>
      </c>
      <c r="O1455" s="106">
        <v>306.47000000000003</v>
      </c>
      <c r="P1455" s="107">
        <v>1050</v>
      </c>
      <c r="Q1455" s="107">
        <v>321793.5</v>
      </c>
      <c r="R1455" s="106">
        <v>0</v>
      </c>
      <c r="S1455" s="107">
        <v>0</v>
      </c>
      <c r="T1455" s="107">
        <v>0</v>
      </c>
      <c r="U1455" s="106" t="s">
        <v>924</v>
      </c>
      <c r="V1455" s="106" t="s">
        <v>7</v>
      </c>
      <c r="W1455" s="106" t="s">
        <v>76</v>
      </c>
      <c r="X1455" s="108">
        <v>449</v>
      </c>
      <c r="Y1455" s="108">
        <v>137605.03</v>
      </c>
      <c r="Z1455" s="108">
        <v>-184188.47</v>
      </c>
      <c r="AA1455" s="109"/>
      <c r="AB1455" s="109">
        <v>6198</v>
      </c>
      <c r="AC1455" s="109"/>
      <c r="AD1455" s="109"/>
      <c r="AE1455" s="110" t="s">
        <v>4440</v>
      </c>
      <c r="AF1455" s="109"/>
      <c r="AG1455" s="138" t="s">
        <v>4768</v>
      </c>
      <c r="AH1455" s="138">
        <v>39349</v>
      </c>
      <c r="AI1455" s="138">
        <v>39386</v>
      </c>
      <c r="AJ1455" s="109">
        <v>5560731</v>
      </c>
      <c r="AK1455" s="109"/>
      <c r="AL1455" s="109"/>
      <c r="AM1455" s="109"/>
      <c r="AN1455" s="109"/>
      <c r="AO1455" s="109"/>
      <c r="AP1455" s="109"/>
      <c r="AQ1455" s="109"/>
      <c r="AR1455" s="109"/>
      <c r="AS1455" s="109"/>
      <c r="AT1455" s="109"/>
      <c r="AU1455" s="109"/>
      <c r="AV1455" s="109"/>
      <c r="AW1455" s="109"/>
      <c r="AX1455" s="109"/>
      <c r="AY1455" s="109"/>
    </row>
    <row r="1456" spans="1:51" x14ac:dyDescent="0.25">
      <c r="A1456" s="106">
        <v>1749</v>
      </c>
      <c r="B1456" s="106" t="s">
        <v>2119</v>
      </c>
      <c r="C1456" s="106" t="s">
        <v>329</v>
      </c>
      <c r="D1456" s="106"/>
      <c r="E1456" s="106" t="s">
        <v>540</v>
      </c>
      <c r="F1456" s="106"/>
      <c r="G1456" s="106"/>
      <c r="H1456" s="106" t="s">
        <v>468</v>
      </c>
      <c r="I1456" s="106" t="s">
        <v>3323</v>
      </c>
      <c r="J1456" s="106" t="s">
        <v>3973</v>
      </c>
      <c r="K1456" s="106">
        <v>11772</v>
      </c>
      <c r="L1456" s="106"/>
      <c r="M1456" s="106">
        <v>22000</v>
      </c>
      <c r="N1456" s="106" t="s">
        <v>3974</v>
      </c>
      <c r="O1456" s="106">
        <v>139.72</v>
      </c>
      <c r="P1456" s="107">
        <v>1050</v>
      </c>
      <c r="Q1456" s="107">
        <v>146706</v>
      </c>
      <c r="R1456" s="106">
        <v>0</v>
      </c>
      <c r="S1456" s="107">
        <v>0</v>
      </c>
      <c r="T1456" s="107">
        <v>0</v>
      </c>
      <c r="U1456" s="106" t="s">
        <v>924</v>
      </c>
      <c r="V1456" s="106" t="s">
        <v>7</v>
      </c>
      <c r="W1456" s="106" t="s">
        <v>76</v>
      </c>
      <c r="X1456" s="108">
        <v>449</v>
      </c>
      <c r="Y1456" s="108">
        <v>62734.28</v>
      </c>
      <c r="Z1456" s="108">
        <v>-83971.72</v>
      </c>
      <c r="AA1456" s="109"/>
      <c r="AB1456" s="109">
        <v>6198</v>
      </c>
      <c r="AC1456" s="109"/>
      <c r="AD1456" s="109"/>
      <c r="AE1456" s="110" t="s">
        <v>4440</v>
      </c>
      <c r="AF1456" s="109"/>
      <c r="AG1456" s="138" t="s">
        <v>4768</v>
      </c>
      <c r="AH1456" s="138">
        <v>39349</v>
      </c>
      <c r="AI1456" s="138">
        <v>39386</v>
      </c>
      <c r="AJ1456" s="109">
        <v>5560731</v>
      </c>
      <c r="AK1456" s="109"/>
      <c r="AL1456" s="109"/>
      <c r="AM1456" s="109"/>
      <c r="AN1456" s="109"/>
      <c r="AO1456" s="109"/>
      <c r="AP1456" s="109"/>
      <c r="AQ1456" s="109"/>
      <c r="AR1456" s="109"/>
      <c r="AS1456" s="109"/>
      <c r="AT1456" s="109"/>
      <c r="AU1456" s="109"/>
      <c r="AV1456" s="109"/>
      <c r="AW1456" s="109"/>
      <c r="AX1456" s="109"/>
      <c r="AY1456" s="109"/>
    </row>
    <row r="1457" spans="1:51" x14ac:dyDescent="0.25">
      <c r="A1457" s="106">
        <v>1750</v>
      </c>
      <c r="B1457" s="106" t="s">
        <v>1481</v>
      </c>
      <c r="C1457" s="106" t="s">
        <v>329</v>
      </c>
      <c r="D1457" s="106"/>
      <c r="E1457" s="106" t="s">
        <v>540</v>
      </c>
      <c r="F1457" s="106"/>
      <c r="G1457" s="106"/>
      <c r="H1457" s="106" t="s">
        <v>468</v>
      </c>
      <c r="I1457" s="106"/>
      <c r="J1457" s="106"/>
      <c r="K1457" s="106"/>
      <c r="L1457" s="106"/>
      <c r="M1457" s="106">
        <v>22000</v>
      </c>
      <c r="N1457" s="106" t="s">
        <v>3974</v>
      </c>
      <c r="O1457" s="106">
        <v>58212.474000000002</v>
      </c>
      <c r="P1457" s="107">
        <v>1050</v>
      </c>
      <c r="Q1457" s="107">
        <v>61123097.700000003</v>
      </c>
      <c r="R1457" s="106">
        <v>0</v>
      </c>
      <c r="S1457" s="107">
        <v>0</v>
      </c>
      <c r="T1457" s="107">
        <v>0</v>
      </c>
      <c r="U1457" s="106" t="s">
        <v>743</v>
      </c>
      <c r="V1457" s="106" t="s">
        <v>7</v>
      </c>
      <c r="W1457" s="106" t="s">
        <v>63</v>
      </c>
      <c r="X1457" s="108"/>
      <c r="Y1457" s="108">
        <v>0</v>
      </c>
      <c r="Z1457" s="108"/>
      <c r="AA1457" s="109" t="s">
        <v>4435</v>
      </c>
      <c r="AB1457" s="109">
        <v>6198</v>
      </c>
      <c r="AC1457" s="109"/>
      <c r="AD1457" s="109"/>
      <c r="AE1457" s="110" t="s">
        <v>4436</v>
      </c>
      <c r="AF1457" s="109"/>
      <c r="AG1457" s="138" t="s">
        <v>4768</v>
      </c>
      <c r="AH1457" s="138">
        <v>39349</v>
      </c>
      <c r="AI1457" s="138">
        <v>39386</v>
      </c>
      <c r="AJ1457" s="109">
        <v>5560731</v>
      </c>
      <c r="AK1457" s="109"/>
      <c r="AL1457" s="109"/>
      <c r="AM1457" s="109"/>
      <c r="AN1457" s="109"/>
      <c r="AO1457" s="109"/>
      <c r="AP1457" s="109"/>
      <c r="AQ1457" s="109"/>
      <c r="AR1457" s="109"/>
      <c r="AS1457" s="109"/>
      <c r="AT1457" s="109"/>
      <c r="AU1457" s="109"/>
      <c r="AV1457" s="109"/>
      <c r="AW1457" s="109"/>
      <c r="AX1457" s="109"/>
      <c r="AY1457" s="109"/>
    </row>
    <row r="1458" spans="1:51" x14ac:dyDescent="0.25">
      <c r="A1458" s="106">
        <v>1751</v>
      </c>
      <c r="B1458" s="106" t="s">
        <v>2120</v>
      </c>
      <c r="C1458" s="106" t="s">
        <v>330</v>
      </c>
      <c r="D1458" s="106"/>
      <c r="E1458" s="106" t="s">
        <v>540</v>
      </c>
      <c r="F1458" s="106"/>
      <c r="G1458" s="106"/>
      <c r="H1458" s="106" t="s">
        <v>465</v>
      </c>
      <c r="I1458" s="106" t="s">
        <v>3323</v>
      </c>
      <c r="J1458" s="106" t="s">
        <v>3980</v>
      </c>
      <c r="K1458" s="106">
        <v>7101</v>
      </c>
      <c r="L1458" s="106"/>
      <c r="M1458" s="106">
        <v>22000</v>
      </c>
      <c r="N1458" s="106" t="s">
        <v>3981</v>
      </c>
      <c r="O1458" s="106">
        <v>5002.518</v>
      </c>
      <c r="P1458" s="107">
        <v>518.1</v>
      </c>
      <c r="Q1458" s="107">
        <v>2591804.58</v>
      </c>
      <c r="R1458" s="106">
        <v>0</v>
      </c>
      <c r="S1458" s="107">
        <v>0</v>
      </c>
      <c r="T1458" s="107">
        <v>0</v>
      </c>
      <c r="U1458" s="106" t="s">
        <v>739</v>
      </c>
      <c r="V1458" s="106" t="s">
        <v>7</v>
      </c>
      <c r="W1458" s="106" t="s">
        <v>61</v>
      </c>
      <c r="X1458" s="108">
        <v>1799</v>
      </c>
      <c r="Y1458" s="108">
        <v>8999529.8819999993</v>
      </c>
      <c r="Z1458" s="108">
        <v>6407725.3061999995</v>
      </c>
      <c r="AA1458" s="109"/>
      <c r="AB1458" s="109">
        <v>2102</v>
      </c>
      <c r="AC1458" s="109"/>
      <c r="AD1458" s="109"/>
      <c r="AE1458" s="110" t="s">
        <v>507</v>
      </c>
      <c r="AF1458" s="109"/>
      <c r="AG1458" s="138">
        <v>39164</v>
      </c>
      <c r="AH1458" s="138">
        <v>39246</v>
      </c>
      <c r="AI1458" s="138">
        <v>39414</v>
      </c>
      <c r="AJ1458" s="109">
        <v>5565655</v>
      </c>
      <c r="AK1458" s="109"/>
      <c r="AL1458" s="109"/>
      <c r="AM1458" s="109"/>
      <c r="AN1458" s="109"/>
      <c r="AO1458" s="109"/>
      <c r="AP1458" s="109"/>
      <c r="AQ1458" s="109"/>
      <c r="AR1458" s="109"/>
      <c r="AS1458" s="109"/>
      <c r="AT1458" s="109"/>
      <c r="AU1458" s="109"/>
      <c r="AV1458" s="109"/>
      <c r="AW1458" s="109"/>
      <c r="AX1458" s="109"/>
      <c r="AY1458" s="109"/>
    </row>
    <row r="1459" spans="1:51" x14ac:dyDescent="0.25">
      <c r="A1459" s="106">
        <v>1752</v>
      </c>
      <c r="B1459" s="106" t="s">
        <v>2121</v>
      </c>
      <c r="C1459" s="106" t="s">
        <v>330</v>
      </c>
      <c r="D1459" s="106"/>
      <c r="E1459" s="106" t="s">
        <v>540</v>
      </c>
      <c r="F1459" s="106"/>
      <c r="G1459" s="106"/>
      <c r="H1459" s="106" t="s">
        <v>465</v>
      </c>
      <c r="I1459" s="106" t="s">
        <v>3323</v>
      </c>
      <c r="J1459" s="106" t="s">
        <v>3982</v>
      </c>
      <c r="K1459" s="106">
        <v>6602</v>
      </c>
      <c r="L1459" s="106"/>
      <c r="M1459" s="106">
        <v>22000</v>
      </c>
      <c r="N1459" s="106" t="s">
        <v>3981</v>
      </c>
      <c r="O1459" s="106">
        <v>2736.5419999999999</v>
      </c>
      <c r="P1459" s="107">
        <v>518.1</v>
      </c>
      <c r="Q1459" s="107">
        <v>1417802.41</v>
      </c>
      <c r="R1459" s="106">
        <v>0</v>
      </c>
      <c r="S1459" s="107">
        <v>0</v>
      </c>
      <c r="T1459" s="107">
        <v>0</v>
      </c>
      <c r="U1459" s="106" t="s">
        <v>749</v>
      </c>
      <c r="V1459" s="106" t="s">
        <v>7</v>
      </c>
      <c r="W1459" s="106" t="s">
        <v>64</v>
      </c>
      <c r="X1459" s="108"/>
      <c r="Y1459" s="108">
        <v>0</v>
      </c>
      <c r="Z1459" s="108">
        <v>-1417802.4102</v>
      </c>
      <c r="AA1459" s="109" t="s">
        <v>4503</v>
      </c>
      <c r="AB1459" s="109">
        <v>2102</v>
      </c>
      <c r="AC1459" s="109"/>
      <c r="AD1459" s="109"/>
      <c r="AE1459" s="110" t="s">
        <v>510</v>
      </c>
      <c r="AF1459" s="109"/>
      <c r="AG1459" s="138">
        <v>39164</v>
      </c>
      <c r="AH1459" s="138">
        <v>39246</v>
      </c>
      <c r="AI1459" s="138">
        <v>39414</v>
      </c>
      <c r="AJ1459" s="109">
        <v>5565655</v>
      </c>
      <c r="AK1459" s="109"/>
      <c r="AL1459" s="109"/>
      <c r="AM1459" s="109"/>
      <c r="AN1459" s="109"/>
      <c r="AO1459" s="109"/>
      <c r="AP1459" s="109"/>
      <c r="AQ1459" s="109"/>
      <c r="AR1459" s="109"/>
      <c r="AS1459" s="109"/>
      <c r="AT1459" s="109"/>
      <c r="AU1459" s="109"/>
      <c r="AV1459" s="109"/>
      <c r="AW1459" s="109"/>
      <c r="AX1459" s="109"/>
      <c r="AY1459" s="109"/>
    </row>
    <row r="1460" spans="1:51" x14ac:dyDescent="0.25">
      <c r="A1460" s="106">
        <v>1753</v>
      </c>
      <c r="B1460" s="106" t="s">
        <v>2122</v>
      </c>
      <c r="C1460" s="106" t="s">
        <v>330</v>
      </c>
      <c r="D1460" s="106"/>
      <c r="E1460" s="106" t="s">
        <v>540</v>
      </c>
      <c r="F1460" s="106"/>
      <c r="G1460" s="106"/>
      <c r="H1460" s="106" t="s">
        <v>465</v>
      </c>
      <c r="I1460" s="106" t="s">
        <v>3323</v>
      </c>
      <c r="J1460" s="106" t="s">
        <v>3983</v>
      </c>
      <c r="K1460" s="106">
        <v>7159</v>
      </c>
      <c r="L1460" s="106"/>
      <c r="M1460" s="106">
        <v>22000</v>
      </c>
      <c r="N1460" s="106" t="s">
        <v>3981</v>
      </c>
      <c r="O1460" s="106">
        <v>124.56399999999999</v>
      </c>
      <c r="P1460" s="107">
        <v>518.1</v>
      </c>
      <c r="Q1460" s="107">
        <v>64536.61</v>
      </c>
      <c r="R1460" s="106">
        <v>0</v>
      </c>
      <c r="S1460" s="107">
        <v>0</v>
      </c>
      <c r="T1460" s="107">
        <v>0</v>
      </c>
      <c r="U1460" s="106" t="s">
        <v>749</v>
      </c>
      <c r="V1460" s="106" t="s">
        <v>7</v>
      </c>
      <c r="W1460" s="106" t="s">
        <v>64</v>
      </c>
      <c r="X1460" s="108"/>
      <c r="Y1460" s="108">
        <v>0</v>
      </c>
      <c r="Z1460" s="108">
        <v>-64536.608399999997</v>
      </c>
      <c r="AA1460" s="109" t="s">
        <v>4503</v>
      </c>
      <c r="AB1460" s="109">
        <v>2102</v>
      </c>
      <c r="AC1460" s="109"/>
      <c r="AD1460" s="109"/>
      <c r="AE1460" s="110" t="s">
        <v>510</v>
      </c>
      <c r="AF1460" s="109"/>
      <c r="AG1460" s="138">
        <v>39164</v>
      </c>
      <c r="AH1460" s="138">
        <v>39246</v>
      </c>
      <c r="AI1460" s="138">
        <v>39414</v>
      </c>
      <c r="AJ1460" s="109">
        <v>5565655</v>
      </c>
      <c r="AK1460" s="109"/>
      <c r="AL1460" s="109"/>
      <c r="AM1460" s="109"/>
      <c r="AN1460" s="109"/>
      <c r="AO1460" s="109"/>
      <c r="AP1460" s="109"/>
      <c r="AQ1460" s="109"/>
      <c r="AR1460" s="109"/>
      <c r="AS1460" s="109"/>
      <c r="AT1460" s="109"/>
      <c r="AU1460" s="109"/>
      <c r="AV1460" s="109"/>
      <c r="AW1460" s="109"/>
      <c r="AX1460" s="109"/>
      <c r="AY1460" s="109"/>
    </row>
    <row r="1461" spans="1:51" x14ac:dyDescent="0.25">
      <c r="A1461" s="106">
        <v>1754</v>
      </c>
      <c r="B1461" s="106" t="s">
        <v>2123</v>
      </c>
      <c r="C1461" s="106" t="s">
        <v>330</v>
      </c>
      <c r="D1461" s="106"/>
      <c r="E1461" s="106" t="s">
        <v>540</v>
      </c>
      <c r="F1461" s="106"/>
      <c r="G1461" s="106"/>
      <c r="H1461" s="106" t="s">
        <v>465</v>
      </c>
      <c r="I1461" s="106" t="s">
        <v>3323</v>
      </c>
      <c r="J1461" s="106" t="s">
        <v>3984</v>
      </c>
      <c r="K1461" s="106">
        <v>6602</v>
      </c>
      <c r="L1461" s="106"/>
      <c r="M1461" s="106">
        <v>22000</v>
      </c>
      <c r="N1461" s="106" t="s">
        <v>3981</v>
      </c>
      <c r="O1461" s="106">
        <v>691.38</v>
      </c>
      <c r="P1461" s="107">
        <v>518.1</v>
      </c>
      <c r="Q1461" s="107">
        <v>358203.98</v>
      </c>
      <c r="R1461" s="106">
        <v>0</v>
      </c>
      <c r="S1461" s="107">
        <v>0</v>
      </c>
      <c r="T1461" s="107">
        <v>0</v>
      </c>
      <c r="U1461" s="106" t="s">
        <v>749</v>
      </c>
      <c r="V1461" s="106" t="s">
        <v>7</v>
      </c>
      <c r="W1461" s="106" t="s">
        <v>64</v>
      </c>
      <c r="X1461" s="108"/>
      <c r="Y1461" s="108">
        <v>0</v>
      </c>
      <c r="Z1461" s="108">
        <v>-358203.978</v>
      </c>
      <c r="AA1461" s="109" t="s">
        <v>4503</v>
      </c>
      <c r="AB1461" s="109">
        <v>2102</v>
      </c>
      <c r="AC1461" s="109"/>
      <c r="AD1461" s="109"/>
      <c r="AE1461" s="110" t="s">
        <v>510</v>
      </c>
      <c r="AF1461" s="109"/>
      <c r="AG1461" s="138">
        <v>39164</v>
      </c>
      <c r="AH1461" s="138">
        <v>39246</v>
      </c>
      <c r="AI1461" s="138">
        <v>39414</v>
      </c>
      <c r="AJ1461" s="109">
        <v>5565655</v>
      </c>
      <c r="AK1461" s="109"/>
      <c r="AL1461" s="109"/>
      <c r="AM1461" s="109"/>
      <c r="AN1461" s="109"/>
      <c r="AO1461" s="109"/>
      <c r="AP1461" s="109"/>
      <c r="AQ1461" s="109"/>
      <c r="AR1461" s="109"/>
      <c r="AS1461" s="109"/>
      <c r="AT1461" s="109"/>
      <c r="AU1461" s="109"/>
      <c r="AV1461" s="109"/>
      <c r="AW1461" s="109"/>
      <c r="AX1461" s="109"/>
      <c r="AY1461" s="109"/>
    </row>
    <row r="1462" spans="1:51" x14ac:dyDescent="0.25">
      <c r="A1462" s="106">
        <v>1755</v>
      </c>
      <c r="B1462" s="106" t="s">
        <v>2124</v>
      </c>
      <c r="C1462" s="106" t="s">
        <v>330</v>
      </c>
      <c r="D1462" s="106"/>
      <c r="E1462" s="106" t="s">
        <v>540</v>
      </c>
      <c r="F1462" s="106"/>
      <c r="G1462" s="106"/>
      <c r="H1462" s="106" t="s">
        <v>465</v>
      </c>
      <c r="I1462" s="106" t="s">
        <v>3323</v>
      </c>
      <c r="J1462" s="106" t="s">
        <v>3985</v>
      </c>
      <c r="K1462" s="106">
        <v>6830</v>
      </c>
      <c r="L1462" s="106"/>
      <c r="M1462" s="106">
        <v>22000</v>
      </c>
      <c r="N1462" s="106" t="s">
        <v>3981</v>
      </c>
      <c r="O1462" s="106">
        <v>1655.223</v>
      </c>
      <c r="P1462" s="107">
        <v>518.1</v>
      </c>
      <c r="Q1462" s="107">
        <v>857571.04</v>
      </c>
      <c r="R1462" s="106">
        <v>0</v>
      </c>
      <c r="S1462" s="107">
        <v>0</v>
      </c>
      <c r="T1462" s="107">
        <v>0</v>
      </c>
      <c r="U1462" s="106" t="s">
        <v>797</v>
      </c>
      <c r="V1462" s="106" t="s">
        <v>7</v>
      </c>
      <c r="W1462" s="106" t="s">
        <v>67</v>
      </c>
      <c r="X1462" s="108">
        <v>1799</v>
      </c>
      <c r="Y1462" s="108">
        <v>2977746.1770000001</v>
      </c>
      <c r="Z1462" s="108">
        <v>2120175.1407000003</v>
      </c>
      <c r="AA1462" s="109"/>
      <c r="AB1462" s="109">
        <v>2102</v>
      </c>
      <c r="AC1462" s="109"/>
      <c r="AD1462" s="109"/>
      <c r="AE1462" s="110" t="s">
        <v>516</v>
      </c>
      <c r="AF1462" s="109"/>
      <c r="AG1462" s="138">
        <v>39164</v>
      </c>
      <c r="AH1462" s="138">
        <v>39246</v>
      </c>
      <c r="AI1462" s="138">
        <v>39414</v>
      </c>
      <c r="AJ1462" s="109">
        <v>5565655</v>
      </c>
      <c r="AK1462" s="109"/>
      <c r="AL1462" s="109"/>
      <c r="AM1462" s="109"/>
      <c r="AN1462" s="109"/>
      <c r="AO1462" s="109"/>
      <c r="AP1462" s="109"/>
      <c r="AQ1462" s="109"/>
      <c r="AR1462" s="109"/>
      <c r="AS1462" s="109"/>
      <c r="AT1462" s="109"/>
      <c r="AU1462" s="109"/>
      <c r="AV1462" s="109"/>
      <c r="AW1462" s="109"/>
      <c r="AX1462" s="109"/>
      <c r="AY1462" s="109"/>
    </row>
    <row r="1463" spans="1:51" x14ac:dyDescent="0.25">
      <c r="A1463" s="106">
        <v>1756</v>
      </c>
      <c r="B1463" s="106" t="s">
        <v>2125</v>
      </c>
      <c r="C1463" s="106" t="s">
        <v>330</v>
      </c>
      <c r="D1463" s="106"/>
      <c r="E1463" s="106" t="s">
        <v>540</v>
      </c>
      <c r="F1463" s="106"/>
      <c r="G1463" s="106"/>
      <c r="H1463" s="106" t="s">
        <v>465</v>
      </c>
      <c r="I1463" s="106" t="s">
        <v>3323</v>
      </c>
      <c r="J1463" s="106" t="s">
        <v>3986</v>
      </c>
      <c r="K1463" s="106">
        <v>6742</v>
      </c>
      <c r="L1463" s="106"/>
      <c r="M1463" s="106">
        <v>22000</v>
      </c>
      <c r="N1463" s="106" t="s">
        <v>3981</v>
      </c>
      <c r="O1463" s="106">
        <v>230.34700000000001</v>
      </c>
      <c r="P1463" s="107">
        <v>518.1</v>
      </c>
      <c r="Q1463" s="107">
        <v>119342.78</v>
      </c>
      <c r="R1463" s="106">
        <v>0</v>
      </c>
      <c r="S1463" s="107">
        <v>0</v>
      </c>
      <c r="T1463" s="107">
        <v>0</v>
      </c>
      <c r="U1463" s="106" t="s">
        <v>797</v>
      </c>
      <c r="V1463" s="106" t="s">
        <v>7</v>
      </c>
      <c r="W1463" s="106" t="s">
        <v>67</v>
      </c>
      <c r="X1463" s="108">
        <v>1799</v>
      </c>
      <c r="Y1463" s="108">
        <v>414394.25300000003</v>
      </c>
      <c r="Z1463" s="108">
        <v>295051.47230000002</v>
      </c>
      <c r="AA1463" s="109"/>
      <c r="AB1463" s="109">
        <v>2102</v>
      </c>
      <c r="AC1463" s="109"/>
      <c r="AD1463" s="109"/>
      <c r="AE1463" s="110" t="s">
        <v>516</v>
      </c>
      <c r="AF1463" s="109"/>
      <c r="AG1463" s="138">
        <v>39164</v>
      </c>
      <c r="AH1463" s="138">
        <v>39246</v>
      </c>
      <c r="AI1463" s="138">
        <v>39414</v>
      </c>
      <c r="AJ1463" s="109">
        <v>5565655</v>
      </c>
      <c r="AK1463" s="109"/>
      <c r="AL1463" s="109"/>
      <c r="AM1463" s="109"/>
      <c r="AN1463" s="109"/>
      <c r="AO1463" s="109"/>
      <c r="AP1463" s="109"/>
      <c r="AQ1463" s="109"/>
      <c r="AR1463" s="109"/>
      <c r="AS1463" s="109"/>
      <c r="AT1463" s="109"/>
      <c r="AU1463" s="109"/>
      <c r="AV1463" s="109"/>
      <c r="AW1463" s="109"/>
      <c r="AX1463" s="109"/>
      <c r="AY1463" s="109"/>
    </row>
    <row r="1464" spans="1:51" x14ac:dyDescent="0.25">
      <c r="A1464" s="106">
        <v>1757</v>
      </c>
      <c r="B1464" s="106" t="s">
        <v>2126</v>
      </c>
      <c r="C1464" s="106" t="s">
        <v>330</v>
      </c>
      <c r="D1464" s="106"/>
      <c r="E1464" s="106" t="s">
        <v>540</v>
      </c>
      <c r="F1464" s="106"/>
      <c r="G1464" s="106"/>
      <c r="H1464" s="106" t="s">
        <v>465</v>
      </c>
      <c r="I1464" s="106" t="s">
        <v>3323</v>
      </c>
      <c r="J1464" s="106" t="s">
        <v>3986</v>
      </c>
      <c r="K1464" s="106">
        <v>6812</v>
      </c>
      <c r="L1464" s="106"/>
      <c r="M1464" s="106">
        <v>22000</v>
      </c>
      <c r="N1464" s="106" t="s">
        <v>3981</v>
      </c>
      <c r="O1464" s="106">
        <v>671.73199999999997</v>
      </c>
      <c r="P1464" s="107">
        <v>518.1</v>
      </c>
      <c r="Q1464" s="107">
        <v>348024.35</v>
      </c>
      <c r="R1464" s="106">
        <v>0</v>
      </c>
      <c r="S1464" s="107">
        <v>0</v>
      </c>
      <c r="T1464" s="107">
        <v>0</v>
      </c>
      <c r="U1464" s="106" t="s">
        <v>797</v>
      </c>
      <c r="V1464" s="106" t="s">
        <v>7</v>
      </c>
      <c r="W1464" s="106" t="s">
        <v>67</v>
      </c>
      <c r="X1464" s="108">
        <v>1799</v>
      </c>
      <c r="Y1464" s="108">
        <v>1208445.868</v>
      </c>
      <c r="Z1464" s="108">
        <v>860421.51879999996</v>
      </c>
      <c r="AA1464" s="109"/>
      <c r="AB1464" s="109">
        <v>2102</v>
      </c>
      <c r="AC1464" s="109"/>
      <c r="AD1464" s="109"/>
      <c r="AE1464" s="110" t="s">
        <v>516</v>
      </c>
      <c r="AF1464" s="109"/>
      <c r="AG1464" s="138">
        <v>39164</v>
      </c>
      <c r="AH1464" s="138">
        <v>39246</v>
      </c>
      <c r="AI1464" s="138">
        <v>39414</v>
      </c>
      <c r="AJ1464" s="109">
        <v>5565655</v>
      </c>
      <c r="AK1464" s="109"/>
      <c r="AL1464" s="109"/>
      <c r="AM1464" s="109"/>
      <c r="AN1464" s="109"/>
      <c r="AO1464" s="109"/>
      <c r="AP1464" s="109"/>
      <c r="AQ1464" s="109"/>
      <c r="AR1464" s="109"/>
      <c r="AS1464" s="109"/>
      <c r="AT1464" s="109"/>
      <c r="AU1464" s="109"/>
      <c r="AV1464" s="109"/>
      <c r="AW1464" s="109"/>
      <c r="AX1464" s="109"/>
      <c r="AY1464" s="109"/>
    </row>
    <row r="1465" spans="1:51" x14ac:dyDescent="0.25">
      <c r="A1465" s="106">
        <v>1758</v>
      </c>
      <c r="B1465" s="106" t="s">
        <v>2127</v>
      </c>
      <c r="C1465" s="106" t="s">
        <v>330</v>
      </c>
      <c r="D1465" s="106"/>
      <c r="E1465" s="106" t="s">
        <v>540</v>
      </c>
      <c r="F1465" s="106"/>
      <c r="G1465" s="106"/>
      <c r="H1465" s="106" t="s">
        <v>465</v>
      </c>
      <c r="I1465" s="106" t="s">
        <v>3323</v>
      </c>
      <c r="J1465" s="106" t="s">
        <v>3987</v>
      </c>
      <c r="K1465" s="106">
        <v>6101</v>
      </c>
      <c r="L1465" s="106"/>
      <c r="M1465" s="106">
        <v>22000</v>
      </c>
      <c r="N1465" s="106" t="s">
        <v>3981</v>
      </c>
      <c r="O1465" s="106">
        <v>7996.0529999999999</v>
      </c>
      <c r="P1465" s="107">
        <v>518.1</v>
      </c>
      <c r="Q1465" s="107">
        <v>4142755.06</v>
      </c>
      <c r="R1465" s="106">
        <v>0</v>
      </c>
      <c r="S1465" s="107">
        <v>0</v>
      </c>
      <c r="T1465" s="107">
        <v>0</v>
      </c>
      <c r="U1465" s="106" t="s">
        <v>797</v>
      </c>
      <c r="V1465" s="106" t="s">
        <v>7</v>
      </c>
      <c r="W1465" s="106" t="s">
        <v>67</v>
      </c>
      <c r="X1465" s="108">
        <v>1799</v>
      </c>
      <c r="Y1465" s="108">
        <v>14384899.346999999</v>
      </c>
      <c r="Z1465" s="108">
        <v>10242144.287699999</v>
      </c>
      <c r="AA1465" s="109"/>
      <c r="AB1465" s="109">
        <v>2102</v>
      </c>
      <c r="AC1465" s="109"/>
      <c r="AD1465" s="109"/>
      <c r="AE1465" s="110" t="s">
        <v>516</v>
      </c>
      <c r="AF1465" s="109"/>
      <c r="AG1465" s="138">
        <v>39164</v>
      </c>
      <c r="AH1465" s="138">
        <v>39246</v>
      </c>
      <c r="AI1465" s="138">
        <v>39414</v>
      </c>
      <c r="AJ1465" s="109">
        <v>5565655</v>
      </c>
      <c r="AK1465" s="109"/>
      <c r="AL1465" s="109"/>
      <c r="AM1465" s="109"/>
      <c r="AN1465" s="109"/>
      <c r="AO1465" s="109"/>
      <c r="AP1465" s="109"/>
      <c r="AQ1465" s="109"/>
      <c r="AR1465" s="109"/>
      <c r="AS1465" s="109"/>
      <c r="AT1465" s="109"/>
      <c r="AU1465" s="109"/>
      <c r="AV1465" s="109"/>
      <c r="AW1465" s="109"/>
      <c r="AX1465" s="109"/>
      <c r="AY1465" s="109"/>
    </row>
    <row r="1466" spans="1:51" x14ac:dyDescent="0.25">
      <c r="A1466" s="106">
        <v>1759</v>
      </c>
      <c r="B1466" s="106" t="s">
        <v>2128</v>
      </c>
      <c r="C1466" s="106" t="s">
        <v>330</v>
      </c>
      <c r="D1466" s="106"/>
      <c r="E1466" s="106" t="s">
        <v>540</v>
      </c>
      <c r="F1466" s="106"/>
      <c r="G1466" s="106"/>
      <c r="H1466" s="106" t="s">
        <v>465</v>
      </c>
      <c r="I1466" s="106"/>
      <c r="J1466" s="106"/>
      <c r="K1466" s="106"/>
      <c r="L1466" s="106"/>
      <c r="M1466" s="106">
        <v>22000</v>
      </c>
      <c r="N1466" s="106" t="s">
        <v>3981</v>
      </c>
      <c r="O1466" s="106">
        <v>88578.510999999999</v>
      </c>
      <c r="P1466" s="107">
        <v>518.1</v>
      </c>
      <c r="Q1466" s="107">
        <v>45892526.549999997</v>
      </c>
      <c r="R1466" s="106">
        <v>0</v>
      </c>
      <c r="S1466" s="107">
        <v>0</v>
      </c>
      <c r="T1466" s="107">
        <v>0</v>
      </c>
      <c r="U1466" s="106" t="s">
        <v>743</v>
      </c>
      <c r="V1466" s="106" t="s">
        <v>7</v>
      </c>
      <c r="W1466" s="106" t="s">
        <v>63</v>
      </c>
      <c r="X1466" s="108"/>
      <c r="Y1466" s="108">
        <v>0</v>
      </c>
      <c r="Z1466" s="108"/>
      <c r="AA1466" s="109" t="s">
        <v>4435</v>
      </c>
      <c r="AB1466" s="109">
        <v>2102</v>
      </c>
      <c r="AC1466" s="109"/>
      <c r="AD1466" s="109"/>
      <c r="AE1466" s="110" t="s">
        <v>4436</v>
      </c>
      <c r="AF1466" s="109"/>
      <c r="AG1466" s="138">
        <v>39164</v>
      </c>
      <c r="AH1466" s="138">
        <v>39246</v>
      </c>
      <c r="AI1466" s="138">
        <v>39414</v>
      </c>
      <c r="AJ1466" s="109">
        <v>5680627</v>
      </c>
      <c r="AK1466" s="109"/>
      <c r="AL1466" s="109"/>
      <c r="AM1466" s="109"/>
      <c r="AN1466" s="109"/>
      <c r="AO1466" s="109"/>
      <c r="AP1466" s="109"/>
      <c r="AQ1466" s="109"/>
      <c r="AR1466" s="109"/>
      <c r="AS1466" s="109"/>
      <c r="AT1466" s="109"/>
      <c r="AU1466" s="109"/>
      <c r="AV1466" s="109"/>
      <c r="AW1466" s="109"/>
      <c r="AX1466" s="109"/>
      <c r="AY1466" s="109"/>
    </row>
    <row r="1467" spans="1:51" ht="38.25" x14ac:dyDescent="0.25">
      <c r="A1467" s="106">
        <v>1760</v>
      </c>
      <c r="B1467" s="106" t="s">
        <v>2129</v>
      </c>
      <c r="C1467" s="106" t="s">
        <v>331</v>
      </c>
      <c r="D1467" s="106" t="s">
        <v>674</v>
      </c>
      <c r="E1467" s="106" t="s">
        <v>544</v>
      </c>
      <c r="F1467" s="106"/>
      <c r="G1467" s="106"/>
      <c r="H1467" s="106" t="s">
        <v>464</v>
      </c>
      <c r="I1467" s="106" t="s">
        <v>3323</v>
      </c>
      <c r="J1467" s="106" t="s">
        <v>464</v>
      </c>
      <c r="K1467" s="106">
        <v>392</v>
      </c>
      <c r="L1467" s="106"/>
      <c r="M1467" s="106">
        <v>22000</v>
      </c>
      <c r="N1467" s="106" t="s">
        <v>3988</v>
      </c>
      <c r="O1467" s="106">
        <v>13045.81</v>
      </c>
      <c r="P1467" s="107">
        <v>1944.8</v>
      </c>
      <c r="Q1467" s="107">
        <v>25371491.289999999</v>
      </c>
      <c r="R1467" s="106">
        <v>0</v>
      </c>
      <c r="S1467" s="107">
        <v>0</v>
      </c>
      <c r="T1467" s="107">
        <v>0</v>
      </c>
      <c r="U1467" s="106" t="s">
        <v>739</v>
      </c>
      <c r="V1467" s="106" t="s">
        <v>7</v>
      </c>
      <c r="W1467" s="106" t="s">
        <v>61</v>
      </c>
      <c r="X1467" s="108">
        <v>3129</v>
      </c>
      <c r="Y1467" s="108">
        <v>40820339.490000002</v>
      </c>
      <c r="Z1467" s="108">
        <v>15448848.202000003</v>
      </c>
      <c r="AA1467" s="109"/>
      <c r="AB1467" s="109">
        <v>96</v>
      </c>
      <c r="AC1467" s="109"/>
      <c r="AD1467" s="109"/>
      <c r="AE1467" s="110" t="s">
        <v>507</v>
      </c>
      <c r="AF1467" s="109"/>
      <c r="AG1467" s="138" t="s">
        <v>4483</v>
      </c>
      <c r="AH1467" s="138">
        <v>39413</v>
      </c>
      <c r="AI1467" s="138">
        <v>39490</v>
      </c>
      <c r="AJ1467" s="109">
        <v>5575280</v>
      </c>
      <c r="AK1467" s="109"/>
      <c r="AL1467" s="109"/>
      <c r="AM1467" s="109"/>
      <c r="AN1467" s="109"/>
      <c r="AO1467" s="109"/>
      <c r="AP1467" s="109"/>
      <c r="AQ1467" s="109"/>
      <c r="AR1467" s="109"/>
      <c r="AS1467" s="109"/>
      <c r="AT1467" s="109"/>
      <c r="AU1467" s="109"/>
      <c r="AV1467" s="109"/>
      <c r="AW1467" s="109"/>
      <c r="AX1467" s="109"/>
      <c r="AY1467" s="109"/>
    </row>
    <row r="1468" spans="1:51" x14ac:dyDescent="0.25">
      <c r="A1468" s="106">
        <v>1762</v>
      </c>
      <c r="B1468" s="106" t="s">
        <v>2130</v>
      </c>
      <c r="C1468" s="106" t="s">
        <v>332</v>
      </c>
      <c r="D1468" s="106"/>
      <c r="E1468" s="106" t="s">
        <v>540</v>
      </c>
      <c r="F1468" s="106"/>
      <c r="G1468" s="106"/>
      <c r="H1468" s="106" t="s">
        <v>465</v>
      </c>
      <c r="I1468" s="106" t="s">
        <v>3323</v>
      </c>
      <c r="J1468" s="106" t="s">
        <v>3989</v>
      </c>
      <c r="K1468" s="106"/>
      <c r="L1468" s="106"/>
      <c r="M1468" s="106">
        <v>22665</v>
      </c>
      <c r="N1468" s="106" t="s">
        <v>332</v>
      </c>
      <c r="O1468" s="106">
        <v>4223.75</v>
      </c>
      <c r="P1468" s="107">
        <v>368.5</v>
      </c>
      <c r="Q1468" s="107">
        <v>1556451.88</v>
      </c>
      <c r="R1468" s="106">
        <v>0</v>
      </c>
      <c r="S1468" s="107">
        <v>0</v>
      </c>
      <c r="T1468" s="107">
        <v>0</v>
      </c>
      <c r="U1468" s="106" t="s">
        <v>739</v>
      </c>
      <c r="V1468" s="106" t="s">
        <v>7</v>
      </c>
      <c r="W1468" s="106" t="s">
        <v>61</v>
      </c>
      <c r="X1468" s="108">
        <v>776</v>
      </c>
      <c r="Y1468" s="108">
        <v>3277630</v>
      </c>
      <c r="Z1468" s="108">
        <v>1721178.125</v>
      </c>
      <c r="AA1468" s="109"/>
      <c r="AB1468" s="109">
        <v>2105</v>
      </c>
      <c r="AC1468" s="109"/>
      <c r="AD1468" s="109"/>
      <c r="AE1468" s="110" t="s">
        <v>507</v>
      </c>
      <c r="AF1468" s="109"/>
      <c r="AG1468" s="138">
        <v>38205</v>
      </c>
      <c r="AH1468" s="138">
        <v>39365</v>
      </c>
      <c r="AI1468" s="138">
        <v>39486</v>
      </c>
      <c r="AJ1468" s="109">
        <v>5574271</v>
      </c>
      <c r="AK1468" s="109"/>
      <c r="AL1468" s="109"/>
      <c r="AM1468" s="109"/>
      <c r="AN1468" s="109"/>
      <c r="AO1468" s="109"/>
      <c r="AP1468" s="109"/>
      <c r="AQ1468" s="109"/>
      <c r="AR1468" s="109"/>
      <c r="AS1468" s="109"/>
      <c r="AT1468" s="109"/>
      <c r="AU1468" s="109"/>
      <c r="AV1468" s="109"/>
      <c r="AW1468" s="109"/>
      <c r="AX1468" s="109"/>
      <c r="AY1468" s="109"/>
    </row>
    <row r="1469" spans="1:51" x14ac:dyDescent="0.25">
      <c r="A1469" s="106">
        <v>1763</v>
      </c>
      <c r="B1469" s="106" t="s">
        <v>2131</v>
      </c>
      <c r="C1469" s="106" t="s">
        <v>332</v>
      </c>
      <c r="D1469" s="106"/>
      <c r="E1469" s="106" t="s">
        <v>540</v>
      </c>
      <c r="F1469" s="106"/>
      <c r="G1469" s="106"/>
      <c r="H1469" s="106" t="s">
        <v>465</v>
      </c>
      <c r="I1469" s="106" t="s">
        <v>3332</v>
      </c>
      <c r="J1469" s="106" t="s">
        <v>3989</v>
      </c>
      <c r="K1469" s="106"/>
      <c r="L1469" s="106"/>
      <c r="M1469" s="106">
        <v>22665</v>
      </c>
      <c r="N1469" s="106" t="s">
        <v>332</v>
      </c>
      <c r="O1469" s="106">
        <v>6860.73</v>
      </c>
      <c r="P1469" s="107">
        <v>368.5</v>
      </c>
      <c r="Q1469" s="107">
        <v>2528179.0099999998</v>
      </c>
      <c r="R1469" s="106">
        <v>0</v>
      </c>
      <c r="S1469" s="107">
        <v>0</v>
      </c>
      <c r="T1469" s="107">
        <v>0</v>
      </c>
      <c r="U1469" s="106" t="s">
        <v>797</v>
      </c>
      <c r="V1469" s="106" t="s">
        <v>7</v>
      </c>
      <c r="W1469" s="106" t="s">
        <v>67</v>
      </c>
      <c r="X1469" s="108">
        <v>776</v>
      </c>
      <c r="Y1469" s="108">
        <v>5323926.4799999995</v>
      </c>
      <c r="Z1469" s="108">
        <v>2795747.4749999996</v>
      </c>
      <c r="AA1469" s="109"/>
      <c r="AB1469" s="109">
        <v>2105</v>
      </c>
      <c r="AC1469" s="109"/>
      <c r="AD1469" s="109"/>
      <c r="AE1469" s="110" t="s">
        <v>516</v>
      </c>
      <c r="AF1469" s="109"/>
      <c r="AG1469" s="138">
        <v>38205</v>
      </c>
      <c r="AH1469" s="138">
        <v>39731</v>
      </c>
      <c r="AI1469" s="138">
        <v>39486</v>
      </c>
      <c r="AJ1469" s="109">
        <v>5574271</v>
      </c>
      <c r="AK1469" s="109"/>
      <c r="AL1469" s="109"/>
      <c r="AM1469" s="109"/>
      <c r="AN1469" s="109"/>
      <c r="AO1469" s="109"/>
      <c r="AP1469" s="109"/>
      <c r="AQ1469" s="109"/>
      <c r="AR1469" s="109"/>
      <c r="AS1469" s="109"/>
      <c r="AT1469" s="109"/>
      <c r="AU1469" s="109"/>
      <c r="AV1469" s="109"/>
      <c r="AW1469" s="109"/>
      <c r="AX1469" s="109"/>
      <c r="AY1469" s="109"/>
    </row>
    <row r="1470" spans="1:51" x14ac:dyDescent="0.25">
      <c r="A1470" s="106">
        <v>1764</v>
      </c>
      <c r="B1470" s="106" t="s">
        <v>2132</v>
      </c>
      <c r="C1470" s="106" t="s">
        <v>332</v>
      </c>
      <c r="D1470" s="106"/>
      <c r="E1470" s="106" t="s">
        <v>540</v>
      </c>
      <c r="F1470" s="106"/>
      <c r="G1470" s="106"/>
      <c r="H1470" s="106" t="s">
        <v>465</v>
      </c>
      <c r="I1470" s="106" t="s">
        <v>3324</v>
      </c>
      <c r="J1470" s="106" t="s">
        <v>3990</v>
      </c>
      <c r="K1470" s="106"/>
      <c r="L1470" s="106"/>
      <c r="M1470" s="106">
        <v>22665</v>
      </c>
      <c r="N1470" s="106" t="s">
        <v>332</v>
      </c>
      <c r="O1470" s="106">
        <v>15625.65</v>
      </c>
      <c r="P1470" s="107">
        <v>368.5</v>
      </c>
      <c r="Q1470" s="107">
        <v>5758052.0300000003</v>
      </c>
      <c r="R1470" s="106">
        <v>0</v>
      </c>
      <c r="S1470" s="107">
        <v>0</v>
      </c>
      <c r="T1470" s="107">
        <v>0</v>
      </c>
      <c r="U1470" s="106" t="s">
        <v>797</v>
      </c>
      <c r="V1470" s="106" t="s">
        <v>7</v>
      </c>
      <c r="W1470" s="106" t="s">
        <v>67</v>
      </c>
      <c r="X1470" s="108">
        <v>776</v>
      </c>
      <c r="Y1470" s="108">
        <v>12125504.4</v>
      </c>
      <c r="Z1470" s="108">
        <v>6367452.3750000009</v>
      </c>
      <c r="AA1470" s="109"/>
      <c r="AB1470" s="109">
        <v>2105</v>
      </c>
      <c r="AC1470" s="109"/>
      <c r="AD1470" s="109"/>
      <c r="AE1470" s="110" t="s">
        <v>516</v>
      </c>
      <c r="AF1470" s="109"/>
      <c r="AG1470" s="138">
        <v>38205</v>
      </c>
      <c r="AH1470" s="138">
        <v>39731</v>
      </c>
      <c r="AI1470" s="138">
        <v>39486</v>
      </c>
      <c r="AJ1470" s="109">
        <v>5574271</v>
      </c>
      <c r="AK1470" s="109"/>
      <c r="AL1470" s="109"/>
      <c r="AM1470" s="109"/>
      <c r="AN1470" s="109"/>
      <c r="AO1470" s="109"/>
      <c r="AP1470" s="109"/>
      <c r="AQ1470" s="109"/>
      <c r="AR1470" s="109"/>
      <c r="AS1470" s="109"/>
      <c r="AT1470" s="109"/>
      <c r="AU1470" s="109"/>
      <c r="AV1470" s="109"/>
      <c r="AW1470" s="109"/>
      <c r="AX1470" s="109"/>
      <c r="AY1470" s="109"/>
    </row>
    <row r="1471" spans="1:51" x14ac:dyDescent="0.25">
      <c r="A1471" s="106">
        <v>1765</v>
      </c>
      <c r="B1471" s="106" t="s">
        <v>2133</v>
      </c>
      <c r="C1471" s="106" t="s">
        <v>332</v>
      </c>
      <c r="D1471" s="106"/>
      <c r="E1471" s="106" t="s">
        <v>540</v>
      </c>
      <c r="F1471" s="106"/>
      <c r="G1471" s="106"/>
      <c r="H1471" s="106" t="s">
        <v>465</v>
      </c>
      <c r="I1471" s="106" t="s">
        <v>3324</v>
      </c>
      <c r="J1471" s="106" t="s">
        <v>3990</v>
      </c>
      <c r="K1471" s="106"/>
      <c r="L1471" s="106"/>
      <c r="M1471" s="106">
        <v>22665</v>
      </c>
      <c r="N1471" s="106" t="s">
        <v>332</v>
      </c>
      <c r="O1471" s="106">
        <v>4408.8599999999997</v>
      </c>
      <c r="P1471" s="107">
        <v>368.5</v>
      </c>
      <c r="Q1471" s="107">
        <v>1624664.91</v>
      </c>
      <c r="R1471" s="106">
        <v>0</v>
      </c>
      <c r="S1471" s="107">
        <v>0</v>
      </c>
      <c r="T1471" s="107">
        <v>0</v>
      </c>
      <c r="U1471" s="106" t="s">
        <v>797</v>
      </c>
      <c r="V1471" s="106" t="s">
        <v>7</v>
      </c>
      <c r="W1471" s="106" t="s">
        <v>67</v>
      </c>
      <c r="X1471" s="108">
        <v>776</v>
      </c>
      <c r="Y1471" s="108">
        <v>3421275.36</v>
      </c>
      <c r="Z1471" s="108">
        <v>1796610.45</v>
      </c>
      <c r="AA1471" s="109"/>
      <c r="AB1471" s="109">
        <v>2105</v>
      </c>
      <c r="AC1471" s="109"/>
      <c r="AD1471" s="109"/>
      <c r="AE1471" s="110" t="s">
        <v>516</v>
      </c>
      <c r="AF1471" s="109"/>
      <c r="AG1471" s="138">
        <v>38205</v>
      </c>
      <c r="AH1471" s="138">
        <v>39731</v>
      </c>
      <c r="AI1471" s="138">
        <v>39486</v>
      </c>
      <c r="AJ1471" s="109">
        <v>5574271</v>
      </c>
      <c r="AK1471" s="109"/>
      <c r="AL1471" s="109"/>
      <c r="AM1471" s="109"/>
      <c r="AN1471" s="109"/>
      <c r="AO1471" s="109"/>
      <c r="AP1471" s="109"/>
      <c r="AQ1471" s="109"/>
      <c r="AR1471" s="109"/>
      <c r="AS1471" s="109"/>
      <c r="AT1471" s="109"/>
      <c r="AU1471" s="109"/>
      <c r="AV1471" s="109"/>
      <c r="AW1471" s="109"/>
      <c r="AX1471" s="109"/>
      <c r="AY1471" s="109"/>
    </row>
    <row r="1472" spans="1:51" x14ac:dyDescent="0.25">
      <c r="A1472" s="106">
        <v>1766</v>
      </c>
      <c r="B1472" s="106" t="s">
        <v>2134</v>
      </c>
      <c r="C1472" s="106" t="s">
        <v>332</v>
      </c>
      <c r="D1472" s="106"/>
      <c r="E1472" s="106" t="s">
        <v>540</v>
      </c>
      <c r="F1472" s="106"/>
      <c r="G1472" s="106"/>
      <c r="H1472" s="106" t="s">
        <v>465</v>
      </c>
      <c r="I1472" s="106" t="s">
        <v>3324</v>
      </c>
      <c r="J1472" s="106" t="s">
        <v>3990</v>
      </c>
      <c r="K1472" s="106"/>
      <c r="L1472" s="106"/>
      <c r="M1472" s="106">
        <v>22665</v>
      </c>
      <c r="N1472" s="106" t="s">
        <v>332</v>
      </c>
      <c r="O1472" s="106">
        <v>23604.01</v>
      </c>
      <c r="P1472" s="107">
        <v>368.5</v>
      </c>
      <c r="Q1472" s="107">
        <v>8698077.6899999995</v>
      </c>
      <c r="R1472" s="106">
        <v>0</v>
      </c>
      <c r="S1472" s="107">
        <v>0</v>
      </c>
      <c r="T1472" s="107">
        <v>0</v>
      </c>
      <c r="U1472" s="106" t="s">
        <v>797</v>
      </c>
      <c r="V1472" s="106" t="s">
        <v>7</v>
      </c>
      <c r="W1472" s="106" t="s">
        <v>67</v>
      </c>
      <c r="X1472" s="108">
        <v>776</v>
      </c>
      <c r="Y1472" s="108">
        <v>18316711.759999998</v>
      </c>
      <c r="Z1472" s="108">
        <v>9618634.0749999993</v>
      </c>
      <c r="AA1472" s="109"/>
      <c r="AB1472" s="109">
        <v>2105</v>
      </c>
      <c r="AC1472" s="109"/>
      <c r="AD1472" s="109"/>
      <c r="AE1472" s="110" t="s">
        <v>516</v>
      </c>
      <c r="AF1472" s="109"/>
      <c r="AG1472" s="138">
        <v>38205</v>
      </c>
      <c r="AH1472" s="138">
        <v>39731</v>
      </c>
      <c r="AI1472" s="138">
        <v>39486</v>
      </c>
      <c r="AJ1472" s="109">
        <v>5574271</v>
      </c>
      <c r="AK1472" s="109"/>
      <c r="AL1472" s="109"/>
      <c r="AM1472" s="109"/>
      <c r="AN1472" s="109"/>
      <c r="AO1472" s="109"/>
      <c r="AP1472" s="109"/>
      <c r="AQ1472" s="109"/>
      <c r="AR1472" s="109"/>
      <c r="AS1472" s="109"/>
      <c r="AT1472" s="109"/>
      <c r="AU1472" s="109"/>
      <c r="AV1472" s="109"/>
      <c r="AW1472" s="109"/>
      <c r="AX1472" s="109"/>
      <c r="AY1472" s="109"/>
    </row>
    <row r="1473" spans="1:51" x14ac:dyDescent="0.25">
      <c r="A1473" s="106">
        <v>1767</v>
      </c>
      <c r="B1473" s="106" t="s">
        <v>2135</v>
      </c>
      <c r="C1473" s="106" t="s">
        <v>332</v>
      </c>
      <c r="D1473" s="106"/>
      <c r="E1473" s="106" t="s">
        <v>540</v>
      </c>
      <c r="F1473" s="106"/>
      <c r="G1473" s="106"/>
      <c r="H1473" s="106" t="s">
        <v>465</v>
      </c>
      <c r="I1473" s="106" t="s">
        <v>3324</v>
      </c>
      <c r="J1473" s="106" t="s">
        <v>3990</v>
      </c>
      <c r="K1473" s="106"/>
      <c r="L1473" s="106"/>
      <c r="M1473" s="106">
        <v>22665</v>
      </c>
      <c r="N1473" s="106" t="s">
        <v>332</v>
      </c>
      <c r="O1473" s="106">
        <v>265.08</v>
      </c>
      <c r="P1473" s="107">
        <v>368.5</v>
      </c>
      <c r="Q1473" s="107">
        <v>97681.98</v>
      </c>
      <c r="R1473" s="106">
        <v>0</v>
      </c>
      <c r="S1473" s="107">
        <v>0</v>
      </c>
      <c r="T1473" s="107">
        <v>0</v>
      </c>
      <c r="U1473" s="106" t="s">
        <v>741</v>
      </c>
      <c r="V1473" s="106" t="s">
        <v>7</v>
      </c>
      <c r="W1473" s="106" t="s">
        <v>62</v>
      </c>
      <c r="X1473" s="108">
        <v>776</v>
      </c>
      <c r="Y1473" s="108">
        <v>205702.08</v>
      </c>
      <c r="Z1473" s="108">
        <v>108020.09999999999</v>
      </c>
      <c r="AA1473" s="109"/>
      <c r="AB1473" s="109">
        <v>2105</v>
      </c>
      <c r="AC1473" s="109"/>
      <c r="AD1473" s="109"/>
      <c r="AE1473" s="110" t="s">
        <v>473</v>
      </c>
      <c r="AF1473" s="109" t="s">
        <v>4462</v>
      </c>
      <c r="AG1473" s="138">
        <v>38205</v>
      </c>
      <c r="AH1473" s="138">
        <v>39731</v>
      </c>
      <c r="AI1473" s="138">
        <v>39486</v>
      </c>
      <c r="AJ1473" s="109">
        <v>5574271</v>
      </c>
      <c r="AK1473" s="109"/>
      <c r="AL1473" s="109"/>
      <c r="AM1473" s="109"/>
      <c r="AN1473" s="109"/>
      <c r="AO1473" s="109"/>
      <c r="AP1473" s="109"/>
      <c r="AQ1473" s="109"/>
      <c r="AR1473" s="109"/>
      <c r="AS1473" s="109"/>
      <c r="AT1473" s="109"/>
      <c r="AU1473" s="109"/>
      <c r="AV1473" s="109"/>
      <c r="AW1473" s="109"/>
      <c r="AX1473" s="109"/>
      <c r="AY1473" s="109"/>
    </row>
    <row r="1474" spans="1:51" x14ac:dyDescent="0.25">
      <c r="A1474" s="106">
        <v>1768</v>
      </c>
      <c r="B1474" s="106" t="s">
        <v>2136</v>
      </c>
      <c r="C1474" s="106" t="s">
        <v>332</v>
      </c>
      <c r="D1474" s="106"/>
      <c r="E1474" s="106" t="s">
        <v>540</v>
      </c>
      <c r="F1474" s="106"/>
      <c r="G1474" s="106"/>
      <c r="H1474" s="106" t="s">
        <v>465</v>
      </c>
      <c r="I1474" s="106" t="s">
        <v>3324</v>
      </c>
      <c r="J1474" s="106" t="s">
        <v>3990</v>
      </c>
      <c r="K1474" s="106"/>
      <c r="L1474" s="106"/>
      <c r="M1474" s="106">
        <v>22665</v>
      </c>
      <c r="N1474" s="106" t="s">
        <v>332</v>
      </c>
      <c r="O1474" s="106">
        <v>278.81</v>
      </c>
      <c r="P1474" s="107">
        <v>368.5</v>
      </c>
      <c r="Q1474" s="107">
        <v>102741.49</v>
      </c>
      <c r="R1474" s="106">
        <v>0</v>
      </c>
      <c r="S1474" s="107">
        <v>0</v>
      </c>
      <c r="T1474" s="107">
        <v>0</v>
      </c>
      <c r="U1474" s="106" t="s">
        <v>741</v>
      </c>
      <c r="V1474" s="106" t="s">
        <v>7</v>
      </c>
      <c r="W1474" s="106" t="s">
        <v>62</v>
      </c>
      <c r="X1474" s="108">
        <v>776</v>
      </c>
      <c r="Y1474" s="108">
        <v>216356.56</v>
      </c>
      <c r="Z1474" s="108">
        <v>113615.075</v>
      </c>
      <c r="AA1474" s="109"/>
      <c r="AB1474" s="109">
        <v>2105</v>
      </c>
      <c r="AC1474" s="109"/>
      <c r="AD1474" s="109"/>
      <c r="AE1474" s="110" t="s">
        <v>473</v>
      </c>
      <c r="AF1474" s="109" t="s">
        <v>4462</v>
      </c>
      <c r="AG1474" s="138">
        <v>38205</v>
      </c>
      <c r="AH1474" s="138">
        <v>39731</v>
      </c>
      <c r="AI1474" s="138">
        <v>39486</v>
      </c>
      <c r="AJ1474" s="109">
        <v>5574271</v>
      </c>
      <c r="AK1474" s="109"/>
      <c r="AL1474" s="109"/>
      <c r="AM1474" s="109"/>
      <c r="AN1474" s="109"/>
      <c r="AO1474" s="109"/>
      <c r="AP1474" s="109"/>
      <c r="AQ1474" s="109"/>
      <c r="AR1474" s="109"/>
      <c r="AS1474" s="109"/>
      <c r="AT1474" s="109"/>
      <c r="AU1474" s="109"/>
      <c r="AV1474" s="109"/>
      <c r="AW1474" s="109"/>
      <c r="AX1474" s="109"/>
      <c r="AY1474" s="109"/>
    </row>
    <row r="1475" spans="1:51" x14ac:dyDescent="0.25">
      <c r="A1475" s="106">
        <v>1769</v>
      </c>
      <c r="B1475" s="106" t="s">
        <v>2137</v>
      </c>
      <c r="C1475" s="106" t="s">
        <v>332</v>
      </c>
      <c r="D1475" s="106"/>
      <c r="E1475" s="106" t="s">
        <v>540</v>
      </c>
      <c r="F1475" s="106"/>
      <c r="G1475" s="106"/>
      <c r="H1475" s="106" t="s">
        <v>465</v>
      </c>
      <c r="I1475" s="106" t="s">
        <v>3324</v>
      </c>
      <c r="J1475" s="106" t="s">
        <v>3990</v>
      </c>
      <c r="K1475" s="106"/>
      <c r="L1475" s="106"/>
      <c r="M1475" s="106">
        <v>22665</v>
      </c>
      <c r="N1475" s="106" t="s">
        <v>332</v>
      </c>
      <c r="O1475" s="106">
        <v>309.20999999999998</v>
      </c>
      <c r="P1475" s="107">
        <v>368.5</v>
      </c>
      <c r="Q1475" s="107">
        <v>113943.89</v>
      </c>
      <c r="R1475" s="106">
        <v>0</v>
      </c>
      <c r="S1475" s="107">
        <v>0</v>
      </c>
      <c r="T1475" s="107">
        <v>0</v>
      </c>
      <c r="U1475" s="106" t="s">
        <v>741</v>
      </c>
      <c r="V1475" s="106" t="s">
        <v>7</v>
      </c>
      <c r="W1475" s="106" t="s">
        <v>62</v>
      </c>
      <c r="X1475" s="108">
        <v>776</v>
      </c>
      <c r="Y1475" s="108">
        <v>239946.96</v>
      </c>
      <c r="Z1475" s="108">
        <v>126003.075</v>
      </c>
      <c r="AA1475" s="109"/>
      <c r="AB1475" s="109">
        <v>2105</v>
      </c>
      <c r="AC1475" s="109"/>
      <c r="AD1475" s="109"/>
      <c r="AE1475" s="110" t="s">
        <v>473</v>
      </c>
      <c r="AF1475" s="109" t="s">
        <v>4462</v>
      </c>
      <c r="AG1475" s="138">
        <v>38205</v>
      </c>
      <c r="AH1475" s="138">
        <v>39731</v>
      </c>
      <c r="AI1475" s="138">
        <v>39486</v>
      </c>
      <c r="AJ1475" s="109">
        <v>5574271</v>
      </c>
      <c r="AK1475" s="109"/>
      <c r="AL1475" s="109"/>
      <c r="AM1475" s="109"/>
      <c r="AN1475" s="109"/>
      <c r="AO1475" s="109"/>
      <c r="AP1475" s="109"/>
      <c r="AQ1475" s="109"/>
      <c r="AR1475" s="109"/>
      <c r="AS1475" s="109"/>
      <c r="AT1475" s="109"/>
      <c r="AU1475" s="109"/>
      <c r="AV1475" s="109"/>
      <c r="AW1475" s="109"/>
      <c r="AX1475" s="109"/>
      <c r="AY1475" s="109"/>
    </row>
    <row r="1476" spans="1:51" x14ac:dyDescent="0.25">
      <c r="A1476" s="106">
        <v>1770</v>
      </c>
      <c r="B1476" s="106" t="s">
        <v>2138</v>
      </c>
      <c r="C1476" s="106" t="s">
        <v>332</v>
      </c>
      <c r="D1476" s="106"/>
      <c r="E1476" s="106" t="s">
        <v>540</v>
      </c>
      <c r="F1476" s="106"/>
      <c r="G1476" s="106"/>
      <c r="H1476" s="106" t="s">
        <v>465</v>
      </c>
      <c r="I1476" s="106" t="s">
        <v>3324</v>
      </c>
      <c r="J1476" s="106" t="s">
        <v>3990</v>
      </c>
      <c r="K1476" s="106"/>
      <c r="L1476" s="106"/>
      <c r="M1476" s="106">
        <v>22665</v>
      </c>
      <c r="N1476" s="106" t="s">
        <v>332</v>
      </c>
      <c r="O1476" s="106">
        <v>339.61</v>
      </c>
      <c r="P1476" s="107">
        <v>368.5</v>
      </c>
      <c r="Q1476" s="107">
        <v>125146.29</v>
      </c>
      <c r="R1476" s="106">
        <v>0</v>
      </c>
      <c r="S1476" s="107">
        <v>0</v>
      </c>
      <c r="T1476" s="107">
        <v>0</v>
      </c>
      <c r="U1476" s="106" t="s">
        <v>741</v>
      </c>
      <c r="V1476" s="106" t="s">
        <v>7</v>
      </c>
      <c r="W1476" s="106" t="s">
        <v>62</v>
      </c>
      <c r="X1476" s="108">
        <v>776</v>
      </c>
      <c r="Y1476" s="108">
        <v>263537.36</v>
      </c>
      <c r="Z1476" s="108">
        <v>138391.07499999998</v>
      </c>
      <c r="AA1476" s="109"/>
      <c r="AB1476" s="109">
        <v>2105</v>
      </c>
      <c r="AC1476" s="109"/>
      <c r="AD1476" s="109"/>
      <c r="AE1476" s="110" t="s">
        <v>473</v>
      </c>
      <c r="AF1476" s="109" t="s">
        <v>4462</v>
      </c>
      <c r="AG1476" s="138">
        <v>38205</v>
      </c>
      <c r="AH1476" s="138">
        <v>39731</v>
      </c>
      <c r="AI1476" s="138">
        <v>39486</v>
      </c>
      <c r="AJ1476" s="109">
        <v>5574271</v>
      </c>
      <c r="AK1476" s="109"/>
      <c r="AL1476" s="109"/>
      <c r="AM1476" s="109"/>
      <c r="AN1476" s="109"/>
      <c r="AO1476" s="109"/>
      <c r="AP1476" s="109"/>
      <c r="AQ1476" s="109"/>
      <c r="AR1476" s="109"/>
      <c r="AS1476" s="109"/>
      <c r="AT1476" s="109"/>
      <c r="AU1476" s="109"/>
      <c r="AV1476" s="109"/>
      <c r="AW1476" s="109"/>
      <c r="AX1476" s="109"/>
      <c r="AY1476" s="109"/>
    </row>
    <row r="1477" spans="1:51" x14ac:dyDescent="0.25">
      <c r="A1477" s="106">
        <v>1771</v>
      </c>
      <c r="B1477" s="106" t="s">
        <v>2139</v>
      </c>
      <c r="C1477" s="106" t="s">
        <v>332</v>
      </c>
      <c r="D1477" s="106"/>
      <c r="E1477" s="106" t="s">
        <v>540</v>
      </c>
      <c r="F1477" s="106"/>
      <c r="G1477" s="106"/>
      <c r="H1477" s="106" t="s">
        <v>465</v>
      </c>
      <c r="I1477" s="106" t="s">
        <v>3324</v>
      </c>
      <c r="J1477" s="106" t="s">
        <v>3990</v>
      </c>
      <c r="K1477" s="106"/>
      <c r="L1477" s="106"/>
      <c r="M1477" s="106">
        <v>22665</v>
      </c>
      <c r="N1477" s="106" t="s">
        <v>332</v>
      </c>
      <c r="O1477" s="106">
        <v>314.47000000000003</v>
      </c>
      <c r="P1477" s="107">
        <v>368.5</v>
      </c>
      <c r="Q1477" s="107">
        <v>115882.2</v>
      </c>
      <c r="R1477" s="106">
        <v>0</v>
      </c>
      <c r="S1477" s="107">
        <v>0</v>
      </c>
      <c r="T1477" s="107">
        <v>0</v>
      </c>
      <c r="U1477" s="106" t="s">
        <v>741</v>
      </c>
      <c r="V1477" s="106" t="s">
        <v>7</v>
      </c>
      <c r="W1477" s="106" t="s">
        <v>62</v>
      </c>
      <c r="X1477" s="108">
        <v>776</v>
      </c>
      <c r="Y1477" s="108">
        <v>244028.72000000003</v>
      </c>
      <c r="Z1477" s="108">
        <v>128146.52500000002</v>
      </c>
      <c r="AA1477" s="109"/>
      <c r="AB1477" s="109">
        <v>2105</v>
      </c>
      <c r="AC1477" s="109"/>
      <c r="AD1477" s="109"/>
      <c r="AE1477" s="110" t="s">
        <v>473</v>
      </c>
      <c r="AF1477" s="109" t="s">
        <v>4462</v>
      </c>
      <c r="AG1477" s="138">
        <v>38205</v>
      </c>
      <c r="AH1477" s="138">
        <v>39731</v>
      </c>
      <c r="AI1477" s="138">
        <v>39486</v>
      </c>
      <c r="AJ1477" s="109">
        <v>5574271</v>
      </c>
      <c r="AK1477" s="109"/>
      <c r="AL1477" s="109"/>
      <c r="AM1477" s="109"/>
      <c r="AN1477" s="109"/>
      <c r="AO1477" s="109"/>
      <c r="AP1477" s="109"/>
      <c r="AQ1477" s="109"/>
      <c r="AR1477" s="109"/>
      <c r="AS1477" s="109"/>
      <c r="AT1477" s="109"/>
      <c r="AU1477" s="109"/>
      <c r="AV1477" s="109"/>
      <c r="AW1477" s="109"/>
      <c r="AX1477" s="109"/>
      <c r="AY1477" s="109"/>
    </row>
    <row r="1478" spans="1:51" x14ac:dyDescent="0.25">
      <c r="A1478" s="106">
        <v>1772</v>
      </c>
      <c r="B1478" s="106" t="s">
        <v>2140</v>
      </c>
      <c r="C1478" s="106" t="s">
        <v>332</v>
      </c>
      <c r="D1478" s="106"/>
      <c r="E1478" s="106" t="s">
        <v>540</v>
      </c>
      <c r="F1478" s="106"/>
      <c r="G1478" s="106"/>
      <c r="H1478" s="106" t="s">
        <v>465</v>
      </c>
      <c r="I1478" s="106" t="s">
        <v>3324</v>
      </c>
      <c r="J1478" s="106" t="s">
        <v>3990</v>
      </c>
      <c r="K1478" s="106"/>
      <c r="L1478" s="106"/>
      <c r="M1478" s="106">
        <v>22665</v>
      </c>
      <c r="N1478" s="106" t="s">
        <v>332</v>
      </c>
      <c r="O1478" s="106">
        <v>329.67</v>
      </c>
      <c r="P1478" s="107">
        <v>368.5</v>
      </c>
      <c r="Q1478" s="107">
        <v>121483.4</v>
      </c>
      <c r="R1478" s="106">
        <v>0</v>
      </c>
      <c r="S1478" s="107">
        <v>0</v>
      </c>
      <c r="T1478" s="107">
        <v>0</v>
      </c>
      <c r="U1478" s="106" t="s">
        <v>741</v>
      </c>
      <c r="V1478" s="106" t="s">
        <v>7</v>
      </c>
      <c r="W1478" s="106" t="s">
        <v>62</v>
      </c>
      <c r="X1478" s="108">
        <v>776</v>
      </c>
      <c r="Y1478" s="108">
        <v>255823.92</v>
      </c>
      <c r="Z1478" s="108">
        <v>134340.52500000002</v>
      </c>
      <c r="AA1478" s="109"/>
      <c r="AB1478" s="109">
        <v>2105</v>
      </c>
      <c r="AC1478" s="109"/>
      <c r="AD1478" s="109"/>
      <c r="AE1478" s="110" t="s">
        <v>473</v>
      </c>
      <c r="AF1478" s="109" t="s">
        <v>4462</v>
      </c>
      <c r="AG1478" s="138">
        <v>38205</v>
      </c>
      <c r="AH1478" s="138">
        <v>39731</v>
      </c>
      <c r="AI1478" s="138">
        <v>39486</v>
      </c>
      <c r="AJ1478" s="109">
        <v>5574271</v>
      </c>
      <c r="AK1478" s="109"/>
      <c r="AL1478" s="109"/>
      <c r="AM1478" s="109"/>
      <c r="AN1478" s="109"/>
      <c r="AO1478" s="109"/>
      <c r="AP1478" s="109"/>
      <c r="AQ1478" s="109"/>
      <c r="AR1478" s="109"/>
      <c r="AS1478" s="109"/>
      <c r="AT1478" s="109"/>
      <c r="AU1478" s="109"/>
      <c r="AV1478" s="109"/>
      <c r="AW1478" s="109"/>
      <c r="AX1478" s="109"/>
      <c r="AY1478" s="109"/>
    </row>
    <row r="1479" spans="1:51" ht="25.5" x14ac:dyDescent="0.25">
      <c r="A1479" s="106">
        <v>1773</v>
      </c>
      <c r="B1479" s="106" t="s">
        <v>2141</v>
      </c>
      <c r="C1479" s="106" t="s">
        <v>332</v>
      </c>
      <c r="D1479" s="106"/>
      <c r="E1479" s="106" t="s">
        <v>540</v>
      </c>
      <c r="F1479" s="106"/>
      <c r="G1479" s="106"/>
      <c r="H1479" s="106" t="s">
        <v>465</v>
      </c>
      <c r="I1479" s="106" t="s">
        <v>3324</v>
      </c>
      <c r="J1479" s="106" t="s">
        <v>3990</v>
      </c>
      <c r="K1479" s="106"/>
      <c r="L1479" s="106"/>
      <c r="M1479" s="106">
        <v>22665</v>
      </c>
      <c r="N1479" s="106" t="s">
        <v>332</v>
      </c>
      <c r="O1479" s="106">
        <v>388.42</v>
      </c>
      <c r="P1479" s="107">
        <v>368.5</v>
      </c>
      <c r="Q1479" s="107">
        <v>143132.76999999999</v>
      </c>
      <c r="R1479" s="106">
        <v>0</v>
      </c>
      <c r="S1479" s="107">
        <v>0</v>
      </c>
      <c r="T1479" s="107">
        <v>0</v>
      </c>
      <c r="U1479" s="106" t="s">
        <v>741</v>
      </c>
      <c r="V1479" s="106" t="s">
        <v>7</v>
      </c>
      <c r="W1479" s="106" t="s">
        <v>62</v>
      </c>
      <c r="X1479" s="108">
        <v>776</v>
      </c>
      <c r="Y1479" s="108">
        <v>301413.92</v>
      </c>
      <c r="Z1479" s="108">
        <v>158281.14999999997</v>
      </c>
      <c r="AA1479" s="109"/>
      <c r="AB1479" s="109">
        <v>2105</v>
      </c>
      <c r="AC1479" s="109"/>
      <c r="AD1479" s="109"/>
      <c r="AE1479" s="110" t="s">
        <v>473</v>
      </c>
      <c r="AF1479" s="109" t="s">
        <v>4769</v>
      </c>
      <c r="AG1479" s="138">
        <v>38205</v>
      </c>
      <c r="AH1479" s="138">
        <v>39731</v>
      </c>
      <c r="AI1479" s="138">
        <v>39486</v>
      </c>
      <c r="AJ1479" s="109">
        <v>5574271</v>
      </c>
      <c r="AK1479" s="109"/>
      <c r="AL1479" s="109"/>
      <c r="AM1479" s="109"/>
      <c r="AN1479" s="109"/>
      <c r="AO1479" s="109"/>
      <c r="AP1479" s="109"/>
      <c r="AQ1479" s="109"/>
      <c r="AR1479" s="109"/>
      <c r="AS1479" s="109"/>
      <c r="AT1479" s="109"/>
      <c r="AU1479" s="109"/>
      <c r="AV1479" s="109"/>
      <c r="AW1479" s="109"/>
      <c r="AX1479" s="109"/>
      <c r="AY1479" s="109"/>
    </row>
    <row r="1480" spans="1:51" ht="25.5" x14ac:dyDescent="0.25">
      <c r="A1480" s="106">
        <v>1774</v>
      </c>
      <c r="B1480" s="106" t="s">
        <v>2142</v>
      </c>
      <c r="C1480" s="106" t="s">
        <v>332</v>
      </c>
      <c r="D1480" s="106"/>
      <c r="E1480" s="106" t="s">
        <v>540</v>
      </c>
      <c r="F1480" s="106"/>
      <c r="G1480" s="106"/>
      <c r="H1480" s="106" t="s">
        <v>465</v>
      </c>
      <c r="I1480" s="106" t="s">
        <v>3324</v>
      </c>
      <c r="J1480" s="106" t="s">
        <v>3990</v>
      </c>
      <c r="K1480" s="106"/>
      <c r="L1480" s="106"/>
      <c r="M1480" s="106">
        <v>22665</v>
      </c>
      <c r="N1480" s="106" t="s">
        <v>332</v>
      </c>
      <c r="O1480" s="106">
        <v>275.14999999999998</v>
      </c>
      <c r="P1480" s="107">
        <v>368.5</v>
      </c>
      <c r="Q1480" s="107">
        <v>101392.78</v>
      </c>
      <c r="R1480" s="106">
        <v>0</v>
      </c>
      <c r="S1480" s="107">
        <v>0</v>
      </c>
      <c r="T1480" s="107">
        <v>0</v>
      </c>
      <c r="U1480" s="106" t="s">
        <v>741</v>
      </c>
      <c r="V1480" s="106" t="s">
        <v>7</v>
      </c>
      <c r="W1480" s="106" t="s">
        <v>62</v>
      </c>
      <c r="X1480" s="108">
        <v>776</v>
      </c>
      <c r="Y1480" s="108">
        <v>213516.4</v>
      </c>
      <c r="Z1480" s="108">
        <v>112123.625</v>
      </c>
      <c r="AA1480" s="109"/>
      <c r="AB1480" s="109">
        <v>2105</v>
      </c>
      <c r="AC1480" s="109"/>
      <c r="AD1480" s="109"/>
      <c r="AE1480" s="110" t="s">
        <v>473</v>
      </c>
      <c r="AF1480" s="109" t="s">
        <v>4769</v>
      </c>
      <c r="AG1480" s="138">
        <v>38205</v>
      </c>
      <c r="AH1480" s="138">
        <v>39731</v>
      </c>
      <c r="AI1480" s="138">
        <v>39486</v>
      </c>
      <c r="AJ1480" s="109">
        <v>5574271</v>
      </c>
      <c r="AK1480" s="109"/>
      <c r="AL1480" s="109"/>
      <c r="AM1480" s="109"/>
      <c r="AN1480" s="109"/>
      <c r="AO1480" s="109"/>
      <c r="AP1480" s="109"/>
      <c r="AQ1480" s="109"/>
      <c r="AR1480" s="109"/>
      <c r="AS1480" s="109"/>
      <c r="AT1480" s="109"/>
      <c r="AU1480" s="109"/>
      <c r="AV1480" s="109"/>
      <c r="AW1480" s="109"/>
      <c r="AX1480" s="109"/>
      <c r="AY1480" s="109"/>
    </row>
    <row r="1481" spans="1:51" ht="25.5" x14ac:dyDescent="0.25">
      <c r="A1481" s="106">
        <v>1775</v>
      </c>
      <c r="B1481" s="106" t="s">
        <v>2143</v>
      </c>
      <c r="C1481" s="106" t="s">
        <v>332</v>
      </c>
      <c r="D1481" s="106"/>
      <c r="E1481" s="106" t="s">
        <v>540</v>
      </c>
      <c r="F1481" s="106"/>
      <c r="G1481" s="106"/>
      <c r="H1481" s="106" t="s">
        <v>465</v>
      </c>
      <c r="I1481" s="106" t="s">
        <v>3323</v>
      </c>
      <c r="J1481" s="106" t="s">
        <v>3991</v>
      </c>
      <c r="K1481" s="106"/>
      <c r="L1481" s="106"/>
      <c r="M1481" s="106">
        <v>22665</v>
      </c>
      <c r="N1481" s="106" t="s">
        <v>332</v>
      </c>
      <c r="O1481" s="106">
        <v>196.16</v>
      </c>
      <c r="P1481" s="107">
        <v>368.5</v>
      </c>
      <c r="Q1481" s="107">
        <v>72284.960000000006</v>
      </c>
      <c r="R1481" s="106">
        <v>0</v>
      </c>
      <c r="S1481" s="107">
        <v>0</v>
      </c>
      <c r="T1481" s="107">
        <v>0</v>
      </c>
      <c r="U1481" s="106" t="s">
        <v>741</v>
      </c>
      <c r="V1481" s="106" t="s">
        <v>7</v>
      </c>
      <c r="W1481" s="106" t="s">
        <v>62</v>
      </c>
      <c r="X1481" s="108">
        <v>776</v>
      </c>
      <c r="Y1481" s="108">
        <v>152220.16</v>
      </c>
      <c r="Z1481" s="108">
        <v>79935.200000000012</v>
      </c>
      <c r="AA1481" s="109"/>
      <c r="AB1481" s="109">
        <v>2105</v>
      </c>
      <c r="AC1481" s="109"/>
      <c r="AD1481" s="109"/>
      <c r="AE1481" s="110" t="s">
        <v>473</v>
      </c>
      <c r="AF1481" s="109" t="s">
        <v>4769</v>
      </c>
      <c r="AG1481" s="138">
        <v>38205</v>
      </c>
      <c r="AH1481" s="138">
        <v>39731</v>
      </c>
      <c r="AI1481" s="138">
        <v>39486</v>
      </c>
      <c r="AJ1481" s="109">
        <v>5574271</v>
      </c>
      <c r="AK1481" s="109"/>
      <c r="AL1481" s="109"/>
      <c r="AM1481" s="109"/>
      <c r="AN1481" s="109"/>
      <c r="AO1481" s="109"/>
      <c r="AP1481" s="109"/>
      <c r="AQ1481" s="109"/>
      <c r="AR1481" s="109"/>
      <c r="AS1481" s="109"/>
      <c r="AT1481" s="109"/>
      <c r="AU1481" s="109"/>
      <c r="AV1481" s="109"/>
      <c r="AW1481" s="109"/>
      <c r="AX1481" s="109"/>
      <c r="AY1481" s="109"/>
    </row>
    <row r="1482" spans="1:51" x14ac:dyDescent="0.25">
      <c r="A1482" s="106">
        <v>1776</v>
      </c>
      <c r="B1482" s="106" t="s">
        <v>2144</v>
      </c>
      <c r="C1482" s="106" t="s">
        <v>332</v>
      </c>
      <c r="D1482" s="106"/>
      <c r="E1482" s="106" t="s">
        <v>540</v>
      </c>
      <c r="F1482" s="106"/>
      <c r="G1482" s="106"/>
      <c r="H1482" s="106" t="s">
        <v>465</v>
      </c>
      <c r="I1482" s="106" t="s">
        <v>3323</v>
      </c>
      <c r="J1482" s="106" t="s">
        <v>3991</v>
      </c>
      <c r="K1482" s="106"/>
      <c r="L1482" s="106"/>
      <c r="M1482" s="106">
        <v>22665</v>
      </c>
      <c r="N1482" s="106" t="s">
        <v>332</v>
      </c>
      <c r="O1482" s="106">
        <v>196.7</v>
      </c>
      <c r="P1482" s="107">
        <v>368.5</v>
      </c>
      <c r="Q1482" s="107">
        <v>72483.95</v>
      </c>
      <c r="R1482" s="106">
        <v>0</v>
      </c>
      <c r="S1482" s="107">
        <v>0</v>
      </c>
      <c r="T1482" s="107">
        <v>0</v>
      </c>
      <c r="U1482" s="106" t="s">
        <v>741</v>
      </c>
      <c r="V1482" s="106" t="s">
        <v>7</v>
      </c>
      <c r="W1482" s="106" t="s">
        <v>62</v>
      </c>
      <c r="X1482" s="108">
        <v>776</v>
      </c>
      <c r="Y1482" s="108">
        <v>152639.19999999998</v>
      </c>
      <c r="Z1482" s="108">
        <v>80155.249999999985</v>
      </c>
      <c r="AA1482" s="109"/>
      <c r="AB1482" s="109">
        <v>2105</v>
      </c>
      <c r="AC1482" s="109"/>
      <c r="AD1482" s="109"/>
      <c r="AE1482" s="110" t="s">
        <v>473</v>
      </c>
      <c r="AF1482" s="109" t="s">
        <v>4462</v>
      </c>
      <c r="AG1482" s="138">
        <v>38205</v>
      </c>
      <c r="AH1482" s="138">
        <v>39731</v>
      </c>
      <c r="AI1482" s="138">
        <v>39486</v>
      </c>
      <c r="AJ1482" s="109">
        <v>5574271</v>
      </c>
      <c r="AK1482" s="109"/>
      <c r="AL1482" s="109"/>
      <c r="AM1482" s="109"/>
      <c r="AN1482" s="109"/>
      <c r="AO1482" s="109"/>
      <c r="AP1482" s="109"/>
      <c r="AQ1482" s="109"/>
      <c r="AR1482" s="109"/>
      <c r="AS1482" s="109"/>
      <c r="AT1482" s="109"/>
      <c r="AU1482" s="109"/>
      <c r="AV1482" s="109"/>
      <c r="AW1482" s="109"/>
      <c r="AX1482" s="109"/>
      <c r="AY1482" s="109"/>
    </row>
    <row r="1483" spans="1:51" x14ac:dyDescent="0.25">
      <c r="A1483" s="106">
        <v>1777</v>
      </c>
      <c r="B1483" s="106" t="s">
        <v>2145</v>
      </c>
      <c r="C1483" s="106" t="s">
        <v>332</v>
      </c>
      <c r="D1483" s="106"/>
      <c r="E1483" s="106" t="s">
        <v>540</v>
      </c>
      <c r="F1483" s="106"/>
      <c r="G1483" s="106"/>
      <c r="H1483" s="106" t="s">
        <v>465</v>
      </c>
      <c r="I1483" s="106" t="s">
        <v>3323</v>
      </c>
      <c r="J1483" s="106" t="s">
        <v>3991</v>
      </c>
      <c r="K1483" s="106"/>
      <c r="L1483" s="106"/>
      <c r="M1483" s="106">
        <v>22665</v>
      </c>
      <c r="N1483" s="106" t="s">
        <v>332</v>
      </c>
      <c r="O1483" s="106">
        <v>414.72</v>
      </c>
      <c r="P1483" s="107">
        <v>368.5</v>
      </c>
      <c r="Q1483" s="107">
        <v>152824.32000000001</v>
      </c>
      <c r="R1483" s="106">
        <v>0</v>
      </c>
      <c r="S1483" s="107">
        <v>0</v>
      </c>
      <c r="T1483" s="107">
        <v>0</v>
      </c>
      <c r="U1483" s="106" t="s">
        <v>741</v>
      </c>
      <c r="V1483" s="106" t="s">
        <v>7</v>
      </c>
      <c r="W1483" s="106" t="s">
        <v>62</v>
      </c>
      <c r="X1483" s="108">
        <v>776</v>
      </c>
      <c r="Y1483" s="108">
        <v>321822.72000000003</v>
      </c>
      <c r="Z1483" s="108">
        <v>168998.40000000002</v>
      </c>
      <c r="AA1483" s="109"/>
      <c r="AB1483" s="109">
        <v>2105</v>
      </c>
      <c r="AC1483" s="109"/>
      <c r="AD1483" s="109"/>
      <c r="AE1483" s="110" t="s">
        <v>473</v>
      </c>
      <c r="AF1483" s="109" t="s">
        <v>4462</v>
      </c>
      <c r="AG1483" s="138">
        <v>38205</v>
      </c>
      <c r="AH1483" s="138">
        <v>39731</v>
      </c>
      <c r="AI1483" s="138">
        <v>39486</v>
      </c>
      <c r="AJ1483" s="109">
        <v>5574271</v>
      </c>
      <c r="AK1483" s="109"/>
      <c r="AL1483" s="109"/>
      <c r="AM1483" s="109"/>
      <c r="AN1483" s="109"/>
      <c r="AO1483" s="109"/>
      <c r="AP1483" s="109"/>
      <c r="AQ1483" s="109"/>
      <c r="AR1483" s="109"/>
      <c r="AS1483" s="109"/>
      <c r="AT1483" s="109"/>
      <c r="AU1483" s="109"/>
      <c r="AV1483" s="109"/>
      <c r="AW1483" s="109"/>
      <c r="AX1483" s="109"/>
      <c r="AY1483" s="109"/>
    </row>
    <row r="1484" spans="1:51" x14ac:dyDescent="0.25">
      <c r="A1484" s="106">
        <v>1778</v>
      </c>
      <c r="B1484" s="106" t="s">
        <v>2146</v>
      </c>
      <c r="C1484" s="106" t="s">
        <v>332</v>
      </c>
      <c r="D1484" s="106"/>
      <c r="E1484" s="106" t="s">
        <v>540</v>
      </c>
      <c r="F1484" s="106"/>
      <c r="G1484" s="106"/>
      <c r="H1484" s="106" t="s">
        <v>465</v>
      </c>
      <c r="I1484" s="106" t="s">
        <v>3323</v>
      </c>
      <c r="J1484" s="106" t="s">
        <v>3991</v>
      </c>
      <c r="K1484" s="106"/>
      <c r="L1484" s="106"/>
      <c r="M1484" s="106">
        <v>22665</v>
      </c>
      <c r="N1484" s="106" t="s">
        <v>332</v>
      </c>
      <c r="O1484" s="106">
        <v>275</v>
      </c>
      <c r="P1484" s="107">
        <v>368.5</v>
      </c>
      <c r="Q1484" s="107">
        <v>101337.5</v>
      </c>
      <c r="R1484" s="106">
        <v>0</v>
      </c>
      <c r="S1484" s="107">
        <v>0</v>
      </c>
      <c r="T1484" s="107">
        <v>0</v>
      </c>
      <c r="U1484" s="106" t="s">
        <v>741</v>
      </c>
      <c r="V1484" s="106" t="s">
        <v>7</v>
      </c>
      <c r="W1484" s="106" t="s">
        <v>62</v>
      </c>
      <c r="X1484" s="108">
        <v>776</v>
      </c>
      <c r="Y1484" s="108">
        <v>213400</v>
      </c>
      <c r="Z1484" s="108">
        <v>112062.5</v>
      </c>
      <c r="AA1484" s="109"/>
      <c r="AB1484" s="109">
        <v>2105</v>
      </c>
      <c r="AC1484" s="109"/>
      <c r="AD1484" s="109"/>
      <c r="AE1484" s="110" t="s">
        <v>473</v>
      </c>
      <c r="AF1484" s="109" t="s">
        <v>4462</v>
      </c>
      <c r="AG1484" s="138">
        <v>38205</v>
      </c>
      <c r="AH1484" s="138">
        <v>39731</v>
      </c>
      <c r="AI1484" s="138">
        <v>39486</v>
      </c>
      <c r="AJ1484" s="109">
        <v>5574271</v>
      </c>
      <c r="AK1484" s="109"/>
      <c r="AL1484" s="109"/>
      <c r="AM1484" s="109"/>
      <c r="AN1484" s="109"/>
      <c r="AO1484" s="109"/>
      <c r="AP1484" s="109"/>
      <c r="AQ1484" s="109"/>
      <c r="AR1484" s="109"/>
      <c r="AS1484" s="109"/>
      <c r="AT1484" s="109"/>
      <c r="AU1484" s="109"/>
      <c r="AV1484" s="109"/>
      <c r="AW1484" s="109"/>
      <c r="AX1484" s="109"/>
      <c r="AY1484" s="109"/>
    </row>
    <row r="1485" spans="1:51" x14ac:dyDescent="0.25">
      <c r="A1485" s="106">
        <v>1779</v>
      </c>
      <c r="B1485" s="106" t="s">
        <v>2147</v>
      </c>
      <c r="C1485" s="106" t="s">
        <v>332</v>
      </c>
      <c r="D1485" s="106"/>
      <c r="E1485" s="106" t="s">
        <v>540</v>
      </c>
      <c r="F1485" s="106"/>
      <c r="G1485" s="106"/>
      <c r="H1485" s="106" t="s">
        <v>465</v>
      </c>
      <c r="I1485" s="106" t="s">
        <v>3323</v>
      </c>
      <c r="J1485" s="106" t="s">
        <v>3991</v>
      </c>
      <c r="K1485" s="106"/>
      <c r="L1485" s="106"/>
      <c r="M1485" s="106">
        <v>22665</v>
      </c>
      <c r="N1485" s="106" t="s">
        <v>332</v>
      </c>
      <c r="O1485" s="106">
        <v>275</v>
      </c>
      <c r="P1485" s="107">
        <v>368.5</v>
      </c>
      <c r="Q1485" s="107">
        <v>101337.5</v>
      </c>
      <c r="R1485" s="106">
        <v>0</v>
      </c>
      <c r="S1485" s="107">
        <v>0</v>
      </c>
      <c r="T1485" s="107">
        <v>0</v>
      </c>
      <c r="U1485" s="106" t="s">
        <v>741</v>
      </c>
      <c r="V1485" s="106" t="s">
        <v>7</v>
      </c>
      <c r="W1485" s="106" t="s">
        <v>62</v>
      </c>
      <c r="X1485" s="108">
        <v>776</v>
      </c>
      <c r="Y1485" s="108">
        <v>213400</v>
      </c>
      <c r="Z1485" s="108">
        <v>112062.5</v>
      </c>
      <c r="AA1485" s="109"/>
      <c r="AB1485" s="109">
        <v>2105</v>
      </c>
      <c r="AC1485" s="109"/>
      <c r="AD1485" s="109"/>
      <c r="AE1485" s="110" t="s">
        <v>473</v>
      </c>
      <c r="AF1485" s="109" t="s">
        <v>4462</v>
      </c>
      <c r="AG1485" s="138">
        <v>38205</v>
      </c>
      <c r="AH1485" s="138">
        <v>39731</v>
      </c>
      <c r="AI1485" s="138">
        <v>39486</v>
      </c>
      <c r="AJ1485" s="109">
        <v>5574271</v>
      </c>
      <c r="AK1485" s="109"/>
      <c r="AL1485" s="109"/>
      <c r="AM1485" s="109"/>
      <c r="AN1485" s="109"/>
      <c r="AO1485" s="109"/>
      <c r="AP1485" s="109"/>
      <c r="AQ1485" s="109"/>
      <c r="AR1485" s="109"/>
      <c r="AS1485" s="109"/>
      <c r="AT1485" s="109"/>
      <c r="AU1485" s="109"/>
      <c r="AV1485" s="109"/>
      <c r="AW1485" s="109"/>
      <c r="AX1485" s="109"/>
      <c r="AY1485" s="109"/>
    </row>
    <row r="1486" spans="1:51" x14ac:dyDescent="0.25">
      <c r="A1486" s="106">
        <v>1780</v>
      </c>
      <c r="B1486" s="106" t="s">
        <v>2148</v>
      </c>
      <c r="C1486" s="106" t="s">
        <v>332</v>
      </c>
      <c r="D1486" s="106"/>
      <c r="E1486" s="106" t="s">
        <v>540</v>
      </c>
      <c r="F1486" s="106"/>
      <c r="G1486" s="106"/>
      <c r="H1486" s="106" t="s">
        <v>465</v>
      </c>
      <c r="I1486" s="106" t="s">
        <v>3323</v>
      </c>
      <c r="J1486" s="106" t="s">
        <v>3991</v>
      </c>
      <c r="K1486" s="106"/>
      <c r="L1486" s="106"/>
      <c r="M1486" s="106">
        <v>22665</v>
      </c>
      <c r="N1486" s="106" t="s">
        <v>332</v>
      </c>
      <c r="O1486" s="106">
        <v>275</v>
      </c>
      <c r="P1486" s="107">
        <v>368.5</v>
      </c>
      <c r="Q1486" s="107">
        <v>101337.5</v>
      </c>
      <c r="R1486" s="106">
        <v>0</v>
      </c>
      <c r="S1486" s="107">
        <v>0</v>
      </c>
      <c r="T1486" s="107">
        <v>0</v>
      </c>
      <c r="U1486" s="106" t="s">
        <v>741</v>
      </c>
      <c r="V1486" s="106" t="s">
        <v>7</v>
      </c>
      <c r="W1486" s="106" t="s">
        <v>62</v>
      </c>
      <c r="X1486" s="108">
        <v>776</v>
      </c>
      <c r="Y1486" s="108">
        <v>213400</v>
      </c>
      <c r="Z1486" s="108">
        <v>112062.5</v>
      </c>
      <c r="AA1486" s="109"/>
      <c r="AB1486" s="109">
        <v>2105</v>
      </c>
      <c r="AC1486" s="109"/>
      <c r="AD1486" s="109"/>
      <c r="AE1486" s="110" t="s">
        <v>473</v>
      </c>
      <c r="AF1486" s="109" t="s">
        <v>4462</v>
      </c>
      <c r="AG1486" s="138">
        <v>38205</v>
      </c>
      <c r="AH1486" s="138">
        <v>39731</v>
      </c>
      <c r="AI1486" s="138">
        <v>39486</v>
      </c>
      <c r="AJ1486" s="109">
        <v>5574271</v>
      </c>
      <c r="AK1486" s="109"/>
      <c r="AL1486" s="109"/>
      <c r="AM1486" s="109"/>
      <c r="AN1486" s="109"/>
      <c r="AO1486" s="109"/>
      <c r="AP1486" s="109"/>
      <c r="AQ1486" s="109"/>
      <c r="AR1486" s="109"/>
      <c r="AS1486" s="109"/>
      <c r="AT1486" s="109"/>
      <c r="AU1486" s="109"/>
      <c r="AV1486" s="109"/>
      <c r="AW1486" s="109"/>
      <c r="AX1486" s="109"/>
      <c r="AY1486" s="109"/>
    </row>
    <row r="1487" spans="1:51" x14ac:dyDescent="0.25">
      <c r="A1487" s="106">
        <v>1781</v>
      </c>
      <c r="B1487" s="106" t="s">
        <v>2149</v>
      </c>
      <c r="C1487" s="106" t="s">
        <v>332</v>
      </c>
      <c r="D1487" s="106"/>
      <c r="E1487" s="106" t="s">
        <v>540</v>
      </c>
      <c r="F1487" s="106"/>
      <c r="G1487" s="106"/>
      <c r="H1487" s="106" t="s">
        <v>465</v>
      </c>
      <c r="I1487" s="106" t="s">
        <v>3323</v>
      </c>
      <c r="J1487" s="106" t="s">
        <v>3991</v>
      </c>
      <c r="K1487" s="106"/>
      <c r="L1487" s="106"/>
      <c r="M1487" s="106">
        <v>22665</v>
      </c>
      <c r="N1487" s="106" t="s">
        <v>332</v>
      </c>
      <c r="O1487" s="106">
        <v>275</v>
      </c>
      <c r="P1487" s="107">
        <v>368.5</v>
      </c>
      <c r="Q1487" s="107">
        <v>101337.5</v>
      </c>
      <c r="R1487" s="106">
        <v>0</v>
      </c>
      <c r="S1487" s="107">
        <v>0</v>
      </c>
      <c r="T1487" s="107">
        <v>0</v>
      </c>
      <c r="U1487" s="106" t="s">
        <v>741</v>
      </c>
      <c r="V1487" s="106" t="s">
        <v>7</v>
      </c>
      <c r="W1487" s="106" t="s">
        <v>62</v>
      </c>
      <c r="X1487" s="108">
        <v>776</v>
      </c>
      <c r="Y1487" s="108">
        <v>213400</v>
      </c>
      <c r="Z1487" s="108">
        <v>112062.5</v>
      </c>
      <c r="AA1487" s="109"/>
      <c r="AB1487" s="109">
        <v>2105</v>
      </c>
      <c r="AC1487" s="109"/>
      <c r="AD1487" s="109"/>
      <c r="AE1487" s="110" t="s">
        <v>473</v>
      </c>
      <c r="AF1487" s="109" t="s">
        <v>4462</v>
      </c>
      <c r="AG1487" s="138">
        <v>38205</v>
      </c>
      <c r="AH1487" s="138">
        <v>39731</v>
      </c>
      <c r="AI1487" s="138">
        <v>39486</v>
      </c>
      <c r="AJ1487" s="109">
        <v>5574271</v>
      </c>
      <c r="AK1487" s="109"/>
      <c r="AL1487" s="109"/>
      <c r="AM1487" s="109"/>
      <c r="AN1487" s="109"/>
      <c r="AO1487" s="109"/>
      <c r="AP1487" s="109"/>
      <c r="AQ1487" s="109"/>
      <c r="AR1487" s="109"/>
      <c r="AS1487" s="109"/>
      <c r="AT1487" s="109"/>
      <c r="AU1487" s="109"/>
      <c r="AV1487" s="109"/>
      <c r="AW1487" s="109"/>
      <c r="AX1487" s="109"/>
      <c r="AY1487" s="109"/>
    </row>
    <row r="1488" spans="1:51" x14ac:dyDescent="0.25">
      <c r="A1488" s="106">
        <v>1782</v>
      </c>
      <c r="B1488" s="106" t="s">
        <v>2150</v>
      </c>
      <c r="C1488" s="106" t="s">
        <v>332</v>
      </c>
      <c r="D1488" s="106"/>
      <c r="E1488" s="106" t="s">
        <v>540</v>
      </c>
      <c r="F1488" s="106"/>
      <c r="G1488" s="106"/>
      <c r="H1488" s="106" t="s">
        <v>465</v>
      </c>
      <c r="I1488" s="106" t="s">
        <v>3323</v>
      </c>
      <c r="J1488" s="106" t="s">
        <v>3991</v>
      </c>
      <c r="K1488" s="106"/>
      <c r="L1488" s="106"/>
      <c r="M1488" s="106">
        <v>22665</v>
      </c>
      <c r="N1488" s="106" t="s">
        <v>332</v>
      </c>
      <c r="O1488" s="106">
        <v>274.89</v>
      </c>
      <c r="P1488" s="107">
        <v>368.5</v>
      </c>
      <c r="Q1488" s="107">
        <v>101296.97</v>
      </c>
      <c r="R1488" s="106">
        <v>0</v>
      </c>
      <c r="S1488" s="107">
        <v>0</v>
      </c>
      <c r="T1488" s="107">
        <v>0</v>
      </c>
      <c r="U1488" s="106" t="s">
        <v>741</v>
      </c>
      <c r="V1488" s="106" t="s">
        <v>7</v>
      </c>
      <c r="W1488" s="106" t="s">
        <v>62</v>
      </c>
      <c r="X1488" s="108">
        <v>776</v>
      </c>
      <c r="Y1488" s="108">
        <v>213314.63999999998</v>
      </c>
      <c r="Z1488" s="108">
        <v>112017.67499999999</v>
      </c>
      <c r="AA1488" s="109"/>
      <c r="AB1488" s="109">
        <v>2105</v>
      </c>
      <c r="AC1488" s="109"/>
      <c r="AD1488" s="109"/>
      <c r="AE1488" s="110" t="s">
        <v>473</v>
      </c>
      <c r="AF1488" s="109" t="s">
        <v>4462</v>
      </c>
      <c r="AG1488" s="138">
        <v>38205</v>
      </c>
      <c r="AH1488" s="138">
        <v>39731</v>
      </c>
      <c r="AI1488" s="138">
        <v>39486</v>
      </c>
      <c r="AJ1488" s="109">
        <v>5574271</v>
      </c>
      <c r="AK1488" s="109"/>
      <c r="AL1488" s="109"/>
      <c r="AM1488" s="109"/>
      <c r="AN1488" s="109"/>
      <c r="AO1488" s="109"/>
      <c r="AP1488" s="109"/>
      <c r="AQ1488" s="109"/>
      <c r="AR1488" s="109"/>
      <c r="AS1488" s="109"/>
      <c r="AT1488" s="109"/>
      <c r="AU1488" s="109"/>
      <c r="AV1488" s="109"/>
      <c r="AW1488" s="109"/>
      <c r="AX1488" s="109"/>
      <c r="AY1488" s="109"/>
    </row>
    <row r="1489" spans="1:51" x14ac:dyDescent="0.25">
      <c r="A1489" s="106">
        <v>1783</v>
      </c>
      <c r="B1489" s="106" t="s">
        <v>2151</v>
      </c>
      <c r="C1489" s="106" t="s">
        <v>332</v>
      </c>
      <c r="D1489" s="106"/>
      <c r="E1489" s="106" t="s">
        <v>540</v>
      </c>
      <c r="F1489" s="106"/>
      <c r="G1489" s="106"/>
      <c r="H1489" s="106" t="s">
        <v>465</v>
      </c>
      <c r="I1489" s="106" t="s">
        <v>3323</v>
      </c>
      <c r="J1489" s="106" t="s">
        <v>3991</v>
      </c>
      <c r="K1489" s="106"/>
      <c r="L1489" s="106"/>
      <c r="M1489" s="106">
        <v>22665</v>
      </c>
      <c r="N1489" s="106" t="s">
        <v>332</v>
      </c>
      <c r="O1489" s="106">
        <v>255.63</v>
      </c>
      <c r="P1489" s="107">
        <v>368.5</v>
      </c>
      <c r="Q1489" s="107">
        <v>94199.66</v>
      </c>
      <c r="R1489" s="106">
        <v>0</v>
      </c>
      <c r="S1489" s="107">
        <v>0</v>
      </c>
      <c r="T1489" s="107">
        <v>0</v>
      </c>
      <c r="U1489" s="106" t="s">
        <v>741</v>
      </c>
      <c r="V1489" s="106" t="s">
        <v>7</v>
      </c>
      <c r="W1489" s="106" t="s">
        <v>62</v>
      </c>
      <c r="X1489" s="108">
        <v>776</v>
      </c>
      <c r="Y1489" s="108">
        <v>198368.88</v>
      </c>
      <c r="Z1489" s="108">
        <v>104169.22500000001</v>
      </c>
      <c r="AA1489" s="109"/>
      <c r="AB1489" s="109">
        <v>2105</v>
      </c>
      <c r="AC1489" s="109"/>
      <c r="AD1489" s="109"/>
      <c r="AE1489" s="110" t="s">
        <v>473</v>
      </c>
      <c r="AF1489" s="109" t="s">
        <v>4462</v>
      </c>
      <c r="AG1489" s="138">
        <v>38205</v>
      </c>
      <c r="AH1489" s="138">
        <v>39731</v>
      </c>
      <c r="AI1489" s="138">
        <v>39486</v>
      </c>
      <c r="AJ1489" s="109">
        <v>5574271</v>
      </c>
      <c r="AK1489" s="109"/>
      <c r="AL1489" s="109"/>
      <c r="AM1489" s="109"/>
      <c r="AN1489" s="109"/>
      <c r="AO1489" s="109"/>
      <c r="AP1489" s="109"/>
      <c r="AQ1489" s="109"/>
      <c r="AR1489" s="109"/>
      <c r="AS1489" s="109"/>
      <c r="AT1489" s="109"/>
      <c r="AU1489" s="109"/>
      <c r="AV1489" s="109"/>
      <c r="AW1489" s="109"/>
      <c r="AX1489" s="109"/>
      <c r="AY1489" s="109"/>
    </row>
    <row r="1490" spans="1:51" x14ac:dyDescent="0.25">
      <c r="A1490" s="106">
        <v>1784</v>
      </c>
      <c r="B1490" s="106" t="s">
        <v>2152</v>
      </c>
      <c r="C1490" s="106" t="s">
        <v>332</v>
      </c>
      <c r="D1490" s="106"/>
      <c r="E1490" s="106" t="s">
        <v>540</v>
      </c>
      <c r="F1490" s="106"/>
      <c r="G1490" s="106"/>
      <c r="H1490" s="106" t="s">
        <v>465</v>
      </c>
      <c r="I1490" s="106" t="s">
        <v>3323</v>
      </c>
      <c r="J1490" s="106" t="s">
        <v>3991</v>
      </c>
      <c r="K1490" s="106"/>
      <c r="L1490" s="106"/>
      <c r="M1490" s="106">
        <v>22665</v>
      </c>
      <c r="N1490" s="106" t="s">
        <v>332</v>
      </c>
      <c r="O1490" s="106">
        <v>222.3</v>
      </c>
      <c r="P1490" s="107">
        <v>368.5</v>
      </c>
      <c r="Q1490" s="107">
        <v>81917.55</v>
      </c>
      <c r="R1490" s="106">
        <v>0</v>
      </c>
      <c r="S1490" s="107">
        <v>0</v>
      </c>
      <c r="T1490" s="107">
        <v>0</v>
      </c>
      <c r="U1490" s="106" t="s">
        <v>741</v>
      </c>
      <c r="V1490" s="106" t="s">
        <v>7</v>
      </c>
      <c r="W1490" s="106" t="s">
        <v>62</v>
      </c>
      <c r="X1490" s="108">
        <v>776</v>
      </c>
      <c r="Y1490" s="108">
        <v>172504.80000000002</v>
      </c>
      <c r="Z1490" s="108">
        <v>90587.250000000015</v>
      </c>
      <c r="AA1490" s="109"/>
      <c r="AB1490" s="109">
        <v>2105</v>
      </c>
      <c r="AC1490" s="109"/>
      <c r="AD1490" s="109"/>
      <c r="AE1490" s="110" t="s">
        <v>473</v>
      </c>
      <c r="AF1490" s="109" t="s">
        <v>4462</v>
      </c>
      <c r="AG1490" s="138">
        <v>38205</v>
      </c>
      <c r="AH1490" s="138">
        <v>39731</v>
      </c>
      <c r="AI1490" s="138">
        <v>39486</v>
      </c>
      <c r="AJ1490" s="109">
        <v>5574271</v>
      </c>
      <c r="AK1490" s="109"/>
      <c r="AL1490" s="109"/>
      <c r="AM1490" s="109"/>
      <c r="AN1490" s="109"/>
      <c r="AO1490" s="109"/>
      <c r="AP1490" s="109"/>
      <c r="AQ1490" s="109"/>
      <c r="AR1490" s="109"/>
      <c r="AS1490" s="109"/>
      <c r="AT1490" s="109"/>
      <c r="AU1490" s="109"/>
      <c r="AV1490" s="109"/>
      <c r="AW1490" s="109"/>
      <c r="AX1490" s="109"/>
      <c r="AY1490" s="109"/>
    </row>
    <row r="1491" spans="1:51" x14ac:dyDescent="0.25">
      <c r="A1491" s="106">
        <v>1785</v>
      </c>
      <c r="B1491" s="106" t="s">
        <v>2153</v>
      </c>
      <c r="C1491" s="106" t="s">
        <v>332</v>
      </c>
      <c r="D1491" s="106"/>
      <c r="E1491" s="106" t="s">
        <v>540</v>
      </c>
      <c r="F1491" s="106"/>
      <c r="G1491" s="106"/>
      <c r="H1491" s="106" t="s">
        <v>465</v>
      </c>
      <c r="I1491" s="106" t="s">
        <v>3323</v>
      </c>
      <c r="J1491" s="106" t="s">
        <v>3991</v>
      </c>
      <c r="K1491" s="106"/>
      <c r="L1491" s="106"/>
      <c r="M1491" s="106">
        <v>22665</v>
      </c>
      <c r="N1491" s="106" t="s">
        <v>332</v>
      </c>
      <c r="O1491" s="106">
        <v>194.07</v>
      </c>
      <c r="P1491" s="107">
        <v>368.5</v>
      </c>
      <c r="Q1491" s="107">
        <v>71514.8</v>
      </c>
      <c r="R1491" s="106">
        <v>0</v>
      </c>
      <c r="S1491" s="107">
        <v>0</v>
      </c>
      <c r="T1491" s="107">
        <v>0</v>
      </c>
      <c r="U1491" s="106" t="s">
        <v>741</v>
      </c>
      <c r="V1491" s="106" t="s">
        <v>7</v>
      </c>
      <c r="W1491" s="106" t="s">
        <v>62</v>
      </c>
      <c r="X1491" s="108">
        <v>776</v>
      </c>
      <c r="Y1491" s="108">
        <v>150598.32</v>
      </c>
      <c r="Z1491" s="108">
        <v>79083.525000000009</v>
      </c>
      <c r="AA1491" s="109"/>
      <c r="AB1491" s="109">
        <v>2105</v>
      </c>
      <c r="AC1491" s="109"/>
      <c r="AD1491" s="109"/>
      <c r="AE1491" s="110" t="s">
        <v>473</v>
      </c>
      <c r="AF1491" s="109" t="s">
        <v>4462</v>
      </c>
      <c r="AG1491" s="138">
        <v>38205</v>
      </c>
      <c r="AH1491" s="138">
        <v>39731</v>
      </c>
      <c r="AI1491" s="138">
        <v>39486</v>
      </c>
      <c r="AJ1491" s="109">
        <v>5574271</v>
      </c>
      <c r="AK1491" s="109"/>
      <c r="AL1491" s="109"/>
      <c r="AM1491" s="109"/>
      <c r="AN1491" s="109"/>
      <c r="AO1491" s="109"/>
      <c r="AP1491" s="109"/>
      <c r="AQ1491" s="109"/>
      <c r="AR1491" s="109"/>
      <c r="AS1491" s="109"/>
      <c r="AT1491" s="109"/>
      <c r="AU1491" s="109"/>
      <c r="AV1491" s="109"/>
      <c r="AW1491" s="109"/>
      <c r="AX1491" s="109"/>
      <c r="AY1491" s="109"/>
    </row>
    <row r="1492" spans="1:51" x14ac:dyDescent="0.25">
      <c r="A1492" s="106">
        <v>1786</v>
      </c>
      <c r="B1492" s="106" t="s">
        <v>2154</v>
      </c>
      <c r="C1492" s="106" t="s">
        <v>332</v>
      </c>
      <c r="D1492" s="106"/>
      <c r="E1492" s="106" t="s">
        <v>540</v>
      </c>
      <c r="F1492" s="106"/>
      <c r="G1492" s="106"/>
      <c r="H1492" s="106" t="s">
        <v>465</v>
      </c>
      <c r="I1492" s="106" t="s">
        <v>3323</v>
      </c>
      <c r="J1492" s="106" t="s">
        <v>3991</v>
      </c>
      <c r="K1492" s="106"/>
      <c r="L1492" s="106"/>
      <c r="M1492" s="106">
        <v>22665</v>
      </c>
      <c r="N1492" s="106" t="s">
        <v>332</v>
      </c>
      <c r="O1492" s="106">
        <v>180</v>
      </c>
      <c r="P1492" s="107">
        <v>368.5</v>
      </c>
      <c r="Q1492" s="107">
        <v>66330</v>
      </c>
      <c r="R1492" s="106">
        <v>0</v>
      </c>
      <c r="S1492" s="107">
        <v>0</v>
      </c>
      <c r="T1492" s="107">
        <v>0</v>
      </c>
      <c r="U1492" s="106" t="s">
        <v>741</v>
      </c>
      <c r="V1492" s="106" t="s">
        <v>7</v>
      </c>
      <c r="W1492" s="106" t="s">
        <v>62</v>
      </c>
      <c r="X1492" s="108">
        <v>776</v>
      </c>
      <c r="Y1492" s="108">
        <v>139680</v>
      </c>
      <c r="Z1492" s="108">
        <v>73350</v>
      </c>
      <c r="AA1492" s="109"/>
      <c r="AB1492" s="109">
        <v>2105</v>
      </c>
      <c r="AC1492" s="109"/>
      <c r="AD1492" s="109"/>
      <c r="AE1492" s="110" t="s">
        <v>473</v>
      </c>
      <c r="AF1492" s="109" t="s">
        <v>4462</v>
      </c>
      <c r="AG1492" s="138">
        <v>38205</v>
      </c>
      <c r="AH1492" s="138">
        <v>39731</v>
      </c>
      <c r="AI1492" s="138">
        <v>39486</v>
      </c>
      <c r="AJ1492" s="109">
        <v>5574271</v>
      </c>
      <c r="AK1492" s="109"/>
      <c r="AL1492" s="109"/>
      <c r="AM1492" s="109"/>
      <c r="AN1492" s="109"/>
      <c r="AO1492" s="109"/>
      <c r="AP1492" s="109"/>
      <c r="AQ1492" s="109"/>
      <c r="AR1492" s="109"/>
      <c r="AS1492" s="109"/>
      <c r="AT1492" s="109"/>
      <c r="AU1492" s="109"/>
      <c r="AV1492" s="109"/>
      <c r="AW1492" s="109"/>
      <c r="AX1492" s="109"/>
      <c r="AY1492" s="109"/>
    </row>
    <row r="1493" spans="1:51" x14ac:dyDescent="0.25">
      <c r="A1493" s="106">
        <v>1787</v>
      </c>
      <c r="B1493" s="106" t="s">
        <v>2155</v>
      </c>
      <c r="C1493" s="106" t="s">
        <v>332</v>
      </c>
      <c r="D1493" s="106"/>
      <c r="E1493" s="106" t="s">
        <v>540</v>
      </c>
      <c r="F1493" s="106"/>
      <c r="G1493" s="106"/>
      <c r="H1493" s="106" t="s">
        <v>465</v>
      </c>
      <c r="I1493" s="106" t="s">
        <v>3323</v>
      </c>
      <c r="J1493" s="106" t="s">
        <v>3991</v>
      </c>
      <c r="K1493" s="106"/>
      <c r="L1493" s="106"/>
      <c r="M1493" s="106">
        <v>22665</v>
      </c>
      <c r="N1493" s="106" t="s">
        <v>332</v>
      </c>
      <c r="O1493" s="106">
        <v>180.01</v>
      </c>
      <c r="P1493" s="107">
        <v>368.5</v>
      </c>
      <c r="Q1493" s="107">
        <v>66333.69</v>
      </c>
      <c r="R1493" s="106">
        <v>0</v>
      </c>
      <c r="S1493" s="107">
        <v>0</v>
      </c>
      <c r="T1493" s="107">
        <v>0</v>
      </c>
      <c r="U1493" s="106" t="s">
        <v>741</v>
      </c>
      <c r="V1493" s="106" t="s">
        <v>7</v>
      </c>
      <c r="W1493" s="106" t="s">
        <v>62</v>
      </c>
      <c r="X1493" s="108">
        <v>776</v>
      </c>
      <c r="Y1493" s="108">
        <v>139687.75999999998</v>
      </c>
      <c r="Z1493" s="108">
        <v>73354.074999999983</v>
      </c>
      <c r="AA1493" s="109"/>
      <c r="AB1493" s="109">
        <v>2105</v>
      </c>
      <c r="AC1493" s="109"/>
      <c r="AD1493" s="109"/>
      <c r="AE1493" s="110" t="s">
        <v>473</v>
      </c>
      <c r="AF1493" s="109" t="s">
        <v>4462</v>
      </c>
      <c r="AG1493" s="138">
        <v>38205</v>
      </c>
      <c r="AH1493" s="138">
        <v>39731</v>
      </c>
      <c r="AI1493" s="138">
        <v>39486</v>
      </c>
      <c r="AJ1493" s="109">
        <v>5574271</v>
      </c>
      <c r="AK1493" s="109"/>
      <c r="AL1493" s="109"/>
      <c r="AM1493" s="109"/>
      <c r="AN1493" s="109"/>
      <c r="AO1493" s="109"/>
      <c r="AP1493" s="109"/>
      <c r="AQ1493" s="109"/>
      <c r="AR1493" s="109"/>
      <c r="AS1493" s="109"/>
      <c r="AT1493" s="109"/>
      <c r="AU1493" s="109"/>
      <c r="AV1493" s="109"/>
      <c r="AW1493" s="109"/>
      <c r="AX1493" s="109"/>
      <c r="AY1493" s="109"/>
    </row>
    <row r="1494" spans="1:51" x14ac:dyDescent="0.25">
      <c r="A1494" s="106">
        <v>1788</v>
      </c>
      <c r="B1494" s="106" t="s">
        <v>2156</v>
      </c>
      <c r="C1494" s="106" t="s">
        <v>332</v>
      </c>
      <c r="D1494" s="106"/>
      <c r="E1494" s="106" t="s">
        <v>540</v>
      </c>
      <c r="F1494" s="106"/>
      <c r="G1494" s="106"/>
      <c r="H1494" s="106" t="s">
        <v>465</v>
      </c>
      <c r="I1494" s="106" t="s">
        <v>3323</v>
      </c>
      <c r="J1494" s="106" t="s">
        <v>3991</v>
      </c>
      <c r="K1494" s="106"/>
      <c r="L1494" s="106"/>
      <c r="M1494" s="106">
        <v>22665</v>
      </c>
      <c r="N1494" s="106" t="s">
        <v>332</v>
      </c>
      <c r="O1494" s="106">
        <v>180</v>
      </c>
      <c r="P1494" s="107">
        <v>368.5</v>
      </c>
      <c r="Q1494" s="107">
        <v>66330</v>
      </c>
      <c r="R1494" s="106">
        <v>0</v>
      </c>
      <c r="S1494" s="107">
        <v>0</v>
      </c>
      <c r="T1494" s="107">
        <v>0</v>
      </c>
      <c r="U1494" s="106" t="s">
        <v>741</v>
      </c>
      <c r="V1494" s="106" t="s">
        <v>7</v>
      </c>
      <c r="W1494" s="106" t="s">
        <v>62</v>
      </c>
      <c r="X1494" s="108">
        <v>776</v>
      </c>
      <c r="Y1494" s="108">
        <v>139680</v>
      </c>
      <c r="Z1494" s="108">
        <v>73350</v>
      </c>
      <c r="AA1494" s="109"/>
      <c r="AB1494" s="109">
        <v>2105</v>
      </c>
      <c r="AC1494" s="109"/>
      <c r="AD1494" s="109"/>
      <c r="AE1494" s="110" t="s">
        <v>473</v>
      </c>
      <c r="AF1494" s="109" t="s">
        <v>4462</v>
      </c>
      <c r="AG1494" s="138">
        <v>38205</v>
      </c>
      <c r="AH1494" s="138">
        <v>39731</v>
      </c>
      <c r="AI1494" s="138">
        <v>39486</v>
      </c>
      <c r="AJ1494" s="109">
        <v>5574271</v>
      </c>
      <c r="AK1494" s="109"/>
      <c r="AL1494" s="109"/>
      <c r="AM1494" s="109"/>
      <c r="AN1494" s="109"/>
      <c r="AO1494" s="109"/>
      <c r="AP1494" s="109"/>
      <c r="AQ1494" s="109"/>
      <c r="AR1494" s="109"/>
      <c r="AS1494" s="109"/>
      <c r="AT1494" s="109"/>
      <c r="AU1494" s="109"/>
      <c r="AV1494" s="109"/>
      <c r="AW1494" s="109"/>
      <c r="AX1494" s="109"/>
      <c r="AY1494" s="109"/>
    </row>
    <row r="1495" spans="1:51" x14ac:dyDescent="0.25">
      <c r="A1495" s="106">
        <v>1789</v>
      </c>
      <c r="B1495" s="106" t="s">
        <v>2157</v>
      </c>
      <c r="C1495" s="106" t="s">
        <v>332</v>
      </c>
      <c r="D1495" s="106"/>
      <c r="E1495" s="106" t="s">
        <v>540</v>
      </c>
      <c r="F1495" s="106"/>
      <c r="G1495" s="106"/>
      <c r="H1495" s="106" t="s">
        <v>465</v>
      </c>
      <c r="I1495" s="106" t="s">
        <v>3323</v>
      </c>
      <c r="J1495" s="106" t="s">
        <v>3991</v>
      </c>
      <c r="K1495" s="106"/>
      <c r="L1495" s="106"/>
      <c r="M1495" s="106">
        <v>22665</v>
      </c>
      <c r="N1495" s="106" t="s">
        <v>332</v>
      </c>
      <c r="O1495" s="106">
        <v>303.10000000000002</v>
      </c>
      <c r="P1495" s="107">
        <v>368.5</v>
      </c>
      <c r="Q1495" s="107">
        <v>111692.35</v>
      </c>
      <c r="R1495" s="106">
        <v>0</v>
      </c>
      <c r="S1495" s="107">
        <v>0</v>
      </c>
      <c r="T1495" s="107">
        <v>0</v>
      </c>
      <c r="U1495" s="106" t="s">
        <v>741</v>
      </c>
      <c r="V1495" s="106" t="s">
        <v>7</v>
      </c>
      <c r="W1495" s="106" t="s">
        <v>62</v>
      </c>
      <c r="X1495" s="108">
        <v>776</v>
      </c>
      <c r="Y1495" s="108">
        <v>235205.6</v>
      </c>
      <c r="Z1495" s="108">
        <v>123513.25</v>
      </c>
      <c r="AA1495" s="109"/>
      <c r="AB1495" s="109">
        <v>2105</v>
      </c>
      <c r="AC1495" s="109"/>
      <c r="AD1495" s="109"/>
      <c r="AE1495" s="110" t="s">
        <v>473</v>
      </c>
      <c r="AF1495" s="109" t="s">
        <v>4462</v>
      </c>
      <c r="AG1495" s="138">
        <v>38205</v>
      </c>
      <c r="AH1495" s="138">
        <v>39731</v>
      </c>
      <c r="AI1495" s="138">
        <v>39486</v>
      </c>
      <c r="AJ1495" s="109">
        <v>5574271</v>
      </c>
      <c r="AK1495" s="109"/>
      <c r="AL1495" s="109"/>
      <c r="AM1495" s="109"/>
      <c r="AN1495" s="109"/>
      <c r="AO1495" s="109"/>
      <c r="AP1495" s="109"/>
      <c r="AQ1495" s="109"/>
      <c r="AR1495" s="109"/>
      <c r="AS1495" s="109"/>
      <c r="AT1495" s="109"/>
      <c r="AU1495" s="109"/>
      <c r="AV1495" s="109"/>
      <c r="AW1495" s="109"/>
      <c r="AX1495" s="109"/>
      <c r="AY1495" s="109"/>
    </row>
    <row r="1496" spans="1:51" x14ac:dyDescent="0.25">
      <c r="A1496" s="106">
        <v>1790</v>
      </c>
      <c r="B1496" s="106" t="s">
        <v>2158</v>
      </c>
      <c r="C1496" s="106" t="s">
        <v>332</v>
      </c>
      <c r="D1496" s="106"/>
      <c r="E1496" s="106" t="s">
        <v>540</v>
      </c>
      <c r="F1496" s="106"/>
      <c r="G1496" s="106"/>
      <c r="H1496" s="106" t="s">
        <v>465</v>
      </c>
      <c r="I1496" s="106" t="s">
        <v>3323</v>
      </c>
      <c r="J1496" s="106" t="s">
        <v>3991</v>
      </c>
      <c r="K1496" s="106"/>
      <c r="L1496" s="106"/>
      <c r="M1496" s="106">
        <v>22665</v>
      </c>
      <c r="N1496" s="106" t="s">
        <v>332</v>
      </c>
      <c r="O1496" s="106">
        <v>196.01</v>
      </c>
      <c r="P1496" s="107">
        <v>368.5</v>
      </c>
      <c r="Q1496" s="107">
        <v>72229.69</v>
      </c>
      <c r="R1496" s="106">
        <v>0</v>
      </c>
      <c r="S1496" s="107">
        <v>0</v>
      </c>
      <c r="T1496" s="107">
        <v>0</v>
      </c>
      <c r="U1496" s="106" t="s">
        <v>741</v>
      </c>
      <c r="V1496" s="106" t="s">
        <v>7</v>
      </c>
      <c r="W1496" s="106" t="s">
        <v>62</v>
      </c>
      <c r="X1496" s="108">
        <v>776</v>
      </c>
      <c r="Y1496" s="108">
        <v>152103.75999999998</v>
      </c>
      <c r="Z1496" s="108">
        <v>79874.074999999983</v>
      </c>
      <c r="AA1496" s="109"/>
      <c r="AB1496" s="109">
        <v>2105</v>
      </c>
      <c r="AC1496" s="109"/>
      <c r="AD1496" s="109"/>
      <c r="AE1496" s="110" t="s">
        <v>473</v>
      </c>
      <c r="AF1496" s="109" t="s">
        <v>4462</v>
      </c>
      <c r="AG1496" s="138">
        <v>38205</v>
      </c>
      <c r="AH1496" s="138">
        <v>39731</v>
      </c>
      <c r="AI1496" s="138">
        <v>39486</v>
      </c>
      <c r="AJ1496" s="109">
        <v>5574271</v>
      </c>
      <c r="AK1496" s="109"/>
      <c r="AL1496" s="109"/>
      <c r="AM1496" s="109"/>
      <c r="AN1496" s="109"/>
      <c r="AO1496" s="109"/>
      <c r="AP1496" s="109"/>
      <c r="AQ1496" s="109"/>
      <c r="AR1496" s="109"/>
      <c r="AS1496" s="109"/>
      <c r="AT1496" s="109"/>
      <c r="AU1496" s="109"/>
      <c r="AV1496" s="109"/>
      <c r="AW1496" s="109"/>
      <c r="AX1496" s="109"/>
      <c r="AY1496" s="109"/>
    </row>
    <row r="1497" spans="1:51" x14ac:dyDescent="0.25">
      <c r="A1497" s="106">
        <v>1791</v>
      </c>
      <c r="B1497" s="106" t="s">
        <v>2159</v>
      </c>
      <c r="C1497" s="106" t="s">
        <v>332</v>
      </c>
      <c r="D1497" s="106"/>
      <c r="E1497" s="106" t="s">
        <v>540</v>
      </c>
      <c r="F1497" s="106"/>
      <c r="G1497" s="106"/>
      <c r="H1497" s="106" t="s">
        <v>465</v>
      </c>
      <c r="I1497" s="106" t="s">
        <v>3323</v>
      </c>
      <c r="J1497" s="106" t="s">
        <v>3991</v>
      </c>
      <c r="K1497" s="106"/>
      <c r="L1497" s="106"/>
      <c r="M1497" s="106">
        <v>22665</v>
      </c>
      <c r="N1497" s="106" t="s">
        <v>332</v>
      </c>
      <c r="O1497" s="106">
        <v>200</v>
      </c>
      <c r="P1497" s="107">
        <v>368.5</v>
      </c>
      <c r="Q1497" s="107">
        <v>73700</v>
      </c>
      <c r="R1497" s="106">
        <v>0</v>
      </c>
      <c r="S1497" s="107">
        <v>0</v>
      </c>
      <c r="T1497" s="107">
        <v>0</v>
      </c>
      <c r="U1497" s="106" t="s">
        <v>741</v>
      </c>
      <c r="V1497" s="106" t="s">
        <v>7</v>
      </c>
      <c r="W1497" s="106" t="s">
        <v>62</v>
      </c>
      <c r="X1497" s="108">
        <v>776</v>
      </c>
      <c r="Y1497" s="108">
        <v>155200</v>
      </c>
      <c r="Z1497" s="108">
        <v>81500</v>
      </c>
      <c r="AA1497" s="109"/>
      <c r="AB1497" s="109">
        <v>2105</v>
      </c>
      <c r="AC1497" s="109"/>
      <c r="AD1497" s="109"/>
      <c r="AE1497" s="110" t="s">
        <v>473</v>
      </c>
      <c r="AF1497" s="109" t="s">
        <v>4462</v>
      </c>
      <c r="AG1497" s="138">
        <v>38205</v>
      </c>
      <c r="AH1497" s="138">
        <v>39731</v>
      </c>
      <c r="AI1497" s="138">
        <v>39486</v>
      </c>
      <c r="AJ1497" s="109">
        <v>5574271</v>
      </c>
      <c r="AK1497" s="109"/>
      <c r="AL1497" s="109"/>
      <c r="AM1497" s="109"/>
      <c r="AN1497" s="109"/>
      <c r="AO1497" s="109"/>
      <c r="AP1497" s="109"/>
      <c r="AQ1497" s="109"/>
      <c r="AR1497" s="109"/>
      <c r="AS1497" s="109"/>
      <c r="AT1497" s="109"/>
      <c r="AU1497" s="109"/>
      <c r="AV1497" s="109"/>
      <c r="AW1497" s="109"/>
      <c r="AX1497" s="109"/>
      <c r="AY1497" s="109"/>
    </row>
    <row r="1498" spans="1:51" x14ac:dyDescent="0.25">
      <c r="A1498" s="106">
        <v>1792</v>
      </c>
      <c r="B1498" s="106" t="s">
        <v>2160</v>
      </c>
      <c r="C1498" s="106" t="s">
        <v>332</v>
      </c>
      <c r="D1498" s="106"/>
      <c r="E1498" s="106" t="s">
        <v>540</v>
      </c>
      <c r="F1498" s="106"/>
      <c r="G1498" s="106"/>
      <c r="H1498" s="106" t="s">
        <v>465</v>
      </c>
      <c r="I1498" s="106" t="s">
        <v>3323</v>
      </c>
      <c r="J1498" s="106" t="s">
        <v>3991</v>
      </c>
      <c r="K1498" s="106"/>
      <c r="L1498" s="106"/>
      <c r="M1498" s="106">
        <v>22665</v>
      </c>
      <c r="N1498" s="106" t="s">
        <v>332</v>
      </c>
      <c r="O1498" s="106">
        <v>200</v>
      </c>
      <c r="P1498" s="107">
        <v>368.5</v>
      </c>
      <c r="Q1498" s="107">
        <v>73700</v>
      </c>
      <c r="R1498" s="106">
        <v>0</v>
      </c>
      <c r="S1498" s="107">
        <v>0</v>
      </c>
      <c r="T1498" s="107">
        <v>0</v>
      </c>
      <c r="U1498" s="106" t="s">
        <v>741</v>
      </c>
      <c r="V1498" s="106" t="s">
        <v>7</v>
      </c>
      <c r="W1498" s="106" t="s">
        <v>62</v>
      </c>
      <c r="X1498" s="108">
        <v>776</v>
      </c>
      <c r="Y1498" s="108">
        <v>155200</v>
      </c>
      <c r="Z1498" s="108">
        <v>81500</v>
      </c>
      <c r="AA1498" s="109"/>
      <c r="AB1498" s="109">
        <v>2105</v>
      </c>
      <c r="AC1498" s="109"/>
      <c r="AD1498" s="109"/>
      <c r="AE1498" s="110" t="s">
        <v>473</v>
      </c>
      <c r="AF1498" s="109" t="s">
        <v>4462</v>
      </c>
      <c r="AG1498" s="138">
        <v>38205</v>
      </c>
      <c r="AH1498" s="138">
        <v>39731</v>
      </c>
      <c r="AI1498" s="138">
        <v>39486</v>
      </c>
      <c r="AJ1498" s="109">
        <v>5574271</v>
      </c>
      <c r="AK1498" s="109"/>
      <c r="AL1498" s="109"/>
      <c r="AM1498" s="109"/>
      <c r="AN1498" s="109"/>
      <c r="AO1498" s="109"/>
      <c r="AP1498" s="109"/>
      <c r="AQ1498" s="109"/>
      <c r="AR1498" s="109"/>
      <c r="AS1498" s="109"/>
      <c r="AT1498" s="109"/>
      <c r="AU1498" s="109"/>
      <c r="AV1498" s="109"/>
      <c r="AW1498" s="109"/>
      <c r="AX1498" s="109"/>
      <c r="AY1498" s="109"/>
    </row>
    <row r="1499" spans="1:51" x14ac:dyDescent="0.25">
      <c r="A1499" s="106">
        <v>1793</v>
      </c>
      <c r="B1499" s="106" t="s">
        <v>2161</v>
      </c>
      <c r="C1499" s="106" t="s">
        <v>332</v>
      </c>
      <c r="D1499" s="106"/>
      <c r="E1499" s="106" t="s">
        <v>540</v>
      </c>
      <c r="F1499" s="106"/>
      <c r="G1499" s="106"/>
      <c r="H1499" s="106" t="s">
        <v>465</v>
      </c>
      <c r="I1499" s="106" t="s">
        <v>3323</v>
      </c>
      <c r="J1499" s="106" t="s">
        <v>3991</v>
      </c>
      <c r="K1499" s="106"/>
      <c r="L1499" s="106"/>
      <c r="M1499" s="106">
        <v>22665</v>
      </c>
      <c r="N1499" s="106" t="s">
        <v>332</v>
      </c>
      <c r="O1499" s="106">
        <v>200</v>
      </c>
      <c r="P1499" s="107">
        <v>368.5</v>
      </c>
      <c r="Q1499" s="107">
        <v>73700</v>
      </c>
      <c r="R1499" s="106">
        <v>0</v>
      </c>
      <c r="S1499" s="107">
        <v>0</v>
      </c>
      <c r="T1499" s="107">
        <v>0</v>
      </c>
      <c r="U1499" s="106" t="s">
        <v>741</v>
      </c>
      <c r="V1499" s="106" t="s">
        <v>7</v>
      </c>
      <c r="W1499" s="106" t="s">
        <v>62</v>
      </c>
      <c r="X1499" s="108">
        <v>776</v>
      </c>
      <c r="Y1499" s="108">
        <v>155200</v>
      </c>
      <c r="Z1499" s="108">
        <v>81500</v>
      </c>
      <c r="AA1499" s="109"/>
      <c r="AB1499" s="109">
        <v>2105</v>
      </c>
      <c r="AC1499" s="109"/>
      <c r="AD1499" s="109"/>
      <c r="AE1499" s="110" t="s">
        <v>473</v>
      </c>
      <c r="AF1499" s="109" t="s">
        <v>4462</v>
      </c>
      <c r="AG1499" s="138">
        <v>38205</v>
      </c>
      <c r="AH1499" s="138">
        <v>39731</v>
      </c>
      <c r="AI1499" s="138">
        <v>39486</v>
      </c>
      <c r="AJ1499" s="109">
        <v>5574271</v>
      </c>
      <c r="AK1499" s="109"/>
      <c r="AL1499" s="109"/>
      <c r="AM1499" s="109"/>
      <c r="AN1499" s="109"/>
      <c r="AO1499" s="109"/>
      <c r="AP1499" s="109"/>
      <c r="AQ1499" s="109"/>
      <c r="AR1499" s="109"/>
      <c r="AS1499" s="109"/>
      <c r="AT1499" s="109"/>
      <c r="AU1499" s="109"/>
      <c r="AV1499" s="109"/>
      <c r="AW1499" s="109"/>
      <c r="AX1499" s="109"/>
      <c r="AY1499" s="109"/>
    </row>
    <row r="1500" spans="1:51" x14ac:dyDescent="0.25">
      <c r="A1500" s="106">
        <v>1794</v>
      </c>
      <c r="B1500" s="106" t="s">
        <v>2162</v>
      </c>
      <c r="C1500" s="106" t="s">
        <v>332</v>
      </c>
      <c r="D1500" s="106"/>
      <c r="E1500" s="106" t="s">
        <v>540</v>
      </c>
      <c r="F1500" s="106"/>
      <c r="G1500" s="106"/>
      <c r="H1500" s="106" t="s">
        <v>465</v>
      </c>
      <c r="I1500" s="106" t="s">
        <v>3323</v>
      </c>
      <c r="J1500" s="106" t="s">
        <v>3991</v>
      </c>
      <c r="K1500" s="106"/>
      <c r="L1500" s="106"/>
      <c r="M1500" s="106">
        <v>22665</v>
      </c>
      <c r="N1500" s="106" t="s">
        <v>332</v>
      </c>
      <c r="O1500" s="106">
        <v>200</v>
      </c>
      <c r="P1500" s="107">
        <v>368.5</v>
      </c>
      <c r="Q1500" s="107">
        <v>73700</v>
      </c>
      <c r="R1500" s="106">
        <v>0</v>
      </c>
      <c r="S1500" s="107">
        <v>0</v>
      </c>
      <c r="T1500" s="107">
        <v>0</v>
      </c>
      <c r="U1500" s="106" t="s">
        <v>741</v>
      </c>
      <c r="V1500" s="106" t="s">
        <v>7</v>
      </c>
      <c r="W1500" s="106" t="s">
        <v>62</v>
      </c>
      <c r="X1500" s="108">
        <v>776</v>
      </c>
      <c r="Y1500" s="108">
        <v>155200</v>
      </c>
      <c r="Z1500" s="108">
        <v>81500</v>
      </c>
      <c r="AA1500" s="109"/>
      <c r="AB1500" s="109">
        <v>2105</v>
      </c>
      <c r="AC1500" s="109"/>
      <c r="AD1500" s="109"/>
      <c r="AE1500" s="110" t="s">
        <v>473</v>
      </c>
      <c r="AF1500" s="109" t="s">
        <v>4462</v>
      </c>
      <c r="AG1500" s="138">
        <v>38205</v>
      </c>
      <c r="AH1500" s="138">
        <v>39731</v>
      </c>
      <c r="AI1500" s="138">
        <v>39486</v>
      </c>
      <c r="AJ1500" s="109">
        <v>5574271</v>
      </c>
      <c r="AK1500" s="109"/>
      <c r="AL1500" s="109"/>
      <c r="AM1500" s="109"/>
      <c r="AN1500" s="109"/>
      <c r="AO1500" s="109"/>
      <c r="AP1500" s="109"/>
      <c r="AQ1500" s="109"/>
      <c r="AR1500" s="109"/>
      <c r="AS1500" s="109"/>
      <c r="AT1500" s="109"/>
      <c r="AU1500" s="109"/>
      <c r="AV1500" s="109"/>
      <c r="AW1500" s="109"/>
      <c r="AX1500" s="109"/>
      <c r="AY1500" s="109"/>
    </row>
    <row r="1501" spans="1:51" x14ac:dyDescent="0.25">
      <c r="A1501" s="106">
        <v>1795</v>
      </c>
      <c r="B1501" s="106" t="s">
        <v>2163</v>
      </c>
      <c r="C1501" s="106" t="s">
        <v>332</v>
      </c>
      <c r="D1501" s="106"/>
      <c r="E1501" s="106" t="s">
        <v>540</v>
      </c>
      <c r="F1501" s="106"/>
      <c r="G1501" s="106"/>
      <c r="H1501" s="106" t="s">
        <v>465</v>
      </c>
      <c r="I1501" s="106" t="s">
        <v>3323</v>
      </c>
      <c r="J1501" s="106" t="s">
        <v>3991</v>
      </c>
      <c r="K1501" s="106"/>
      <c r="L1501" s="106"/>
      <c r="M1501" s="106">
        <v>22665</v>
      </c>
      <c r="N1501" s="106" t="s">
        <v>332</v>
      </c>
      <c r="O1501" s="106">
        <v>200</v>
      </c>
      <c r="P1501" s="107">
        <v>368.5</v>
      </c>
      <c r="Q1501" s="107">
        <v>73700</v>
      </c>
      <c r="R1501" s="106">
        <v>0</v>
      </c>
      <c r="S1501" s="107">
        <v>0</v>
      </c>
      <c r="T1501" s="107">
        <v>0</v>
      </c>
      <c r="U1501" s="106" t="s">
        <v>741</v>
      </c>
      <c r="V1501" s="106" t="s">
        <v>7</v>
      </c>
      <c r="W1501" s="106" t="s">
        <v>62</v>
      </c>
      <c r="X1501" s="108">
        <v>776</v>
      </c>
      <c r="Y1501" s="108">
        <v>155200</v>
      </c>
      <c r="Z1501" s="108">
        <v>81500</v>
      </c>
      <c r="AA1501" s="109"/>
      <c r="AB1501" s="109">
        <v>2105</v>
      </c>
      <c r="AC1501" s="109"/>
      <c r="AD1501" s="109"/>
      <c r="AE1501" s="110" t="s">
        <v>473</v>
      </c>
      <c r="AF1501" s="109" t="s">
        <v>4462</v>
      </c>
      <c r="AG1501" s="138">
        <v>38205</v>
      </c>
      <c r="AH1501" s="138">
        <v>39731</v>
      </c>
      <c r="AI1501" s="138">
        <v>39486</v>
      </c>
      <c r="AJ1501" s="109">
        <v>5574271</v>
      </c>
      <c r="AK1501" s="109"/>
      <c r="AL1501" s="109"/>
      <c r="AM1501" s="109"/>
      <c r="AN1501" s="109"/>
      <c r="AO1501" s="109"/>
      <c r="AP1501" s="109"/>
      <c r="AQ1501" s="109"/>
      <c r="AR1501" s="109"/>
      <c r="AS1501" s="109"/>
      <c r="AT1501" s="109"/>
      <c r="AU1501" s="109"/>
      <c r="AV1501" s="109"/>
      <c r="AW1501" s="109"/>
      <c r="AX1501" s="109"/>
      <c r="AY1501" s="109"/>
    </row>
    <row r="1502" spans="1:51" x14ac:dyDescent="0.25">
      <c r="A1502" s="106">
        <v>1796</v>
      </c>
      <c r="B1502" s="106" t="s">
        <v>2164</v>
      </c>
      <c r="C1502" s="106" t="s">
        <v>332</v>
      </c>
      <c r="D1502" s="106"/>
      <c r="E1502" s="106" t="s">
        <v>540</v>
      </c>
      <c r="F1502" s="106"/>
      <c r="G1502" s="106"/>
      <c r="H1502" s="106" t="s">
        <v>465</v>
      </c>
      <c r="I1502" s="106" t="s">
        <v>3323</v>
      </c>
      <c r="J1502" s="106" t="s">
        <v>3991</v>
      </c>
      <c r="K1502" s="106"/>
      <c r="L1502" s="106"/>
      <c r="M1502" s="106">
        <v>22665</v>
      </c>
      <c r="N1502" s="106" t="s">
        <v>332</v>
      </c>
      <c r="O1502" s="106">
        <v>200</v>
      </c>
      <c r="P1502" s="107">
        <v>368.5</v>
      </c>
      <c r="Q1502" s="107">
        <v>73700</v>
      </c>
      <c r="R1502" s="106">
        <v>0</v>
      </c>
      <c r="S1502" s="107">
        <v>0</v>
      </c>
      <c r="T1502" s="107">
        <v>0</v>
      </c>
      <c r="U1502" s="106" t="s">
        <v>741</v>
      </c>
      <c r="V1502" s="106" t="s">
        <v>7</v>
      </c>
      <c r="W1502" s="106" t="s">
        <v>62</v>
      </c>
      <c r="X1502" s="108">
        <v>776</v>
      </c>
      <c r="Y1502" s="108">
        <v>155200</v>
      </c>
      <c r="Z1502" s="108">
        <v>81500</v>
      </c>
      <c r="AA1502" s="109"/>
      <c r="AB1502" s="109">
        <v>2105</v>
      </c>
      <c r="AC1502" s="109"/>
      <c r="AD1502" s="109"/>
      <c r="AE1502" s="110" t="s">
        <v>473</v>
      </c>
      <c r="AF1502" s="109" t="s">
        <v>4462</v>
      </c>
      <c r="AG1502" s="138">
        <v>38205</v>
      </c>
      <c r="AH1502" s="138">
        <v>39731</v>
      </c>
      <c r="AI1502" s="138">
        <v>39486</v>
      </c>
      <c r="AJ1502" s="109">
        <v>5574271</v>
      </c>
      <c r="AK1502" s="109"/>
      <c r="AL1502" s="109"/>
      <c r="AM1502" s="109"/>
      <c r="AN1502" s="109"/>
      <c r="AO1502" s="109"/>
      <c r="AP1502" s="109"/>
      <c r="AQ1502" s="109"/>
      <c r="AR1502" s="109"/>
      <c r="AS1502" s="109"/>
      <c r="AT1502" s="109"/>
      <c r="AU1502" s="109"/>
      <c r="AV1502" s="109"/>
      <c r="AW1502" s="109"/>
      <c r="AX1502" s="109"/>
      <c r="AY1502" s="109"/>
    </row>
    <row r="1503" spans="1:51" x14ac:dyDescent="0.25">
      <c r="A1503" s="106">
        <v>1797</v>
      </c>
      <c r="B1503" s="106" t="s">
        <v>2165</v>
      </c>
      <c r="C1503" s="106" t="s">
        <v>332</v>
      </c>
      <c r="D1503" s="106"/>
      <c r="E1503" s="106" t="s">
        <v>540</v>
      </c>
      <c r="F1503" s="106"/>
      <c r="G1503" s="106"/>
      <c r="H1503" s="106" t="s">
        <v>465</v>
      </c>
      <c r="I1503" s="106" t="s">
        <v>3323</v>
      </c>
      <c r="J1503" s="106" t="s">
        <v>3991</v>
      </c>
      <c r="K1503" s="106"/>
      <c r="L1503" s="106"/>
      <c r="M1503" s="106">
        <v>22665</v>
      </c>
      <c r="N1503" s="106" t="s">
        <v>332</v>
      </c>
      <c r="O1503" s="106">
        <v>200</v>
      </c>
      <c r="P1503" s="107">
        <v>368.5</v>
      </c>
      <c r="Q1503" s="107">
        <v>73700</v>
      </c>
      <c r="R1503" s="106">
        <v>0</v>
      </c>
      <c r="S1503" s="107">
        <v>0</v>
      </c>
      <c r="T1503" s="107">
        <v>0</v>
      </c>
      <c r="U1503" s="106" t="s">
        <v>741</v>
      </c>
      <c r="V1503" s="106" t="s">
        <v>7</v>
      </c>
      <c r="W1503" s="106" t="s">
        <v>62</v>
      </c>
      <c r="X1503" s="108">
        <v>776</v>
      </c>
      <c r="Y1503" s="108">
        <v>155200</v>
      </c>
      <c r="Z1503" s="108">
        <v>81500</v>
      </c>
      <c r="AA1503" s="109"/>
      <c r="AB1503" s="109">
        <v>2105</v>
      </c>
      <c r="AC1503" s="109"/>
      <c r="AD1503" s="109"/>
      <c r="AE1503" s="110" t="s">
        <v>473</v>
      </c>
      <c r="AF1503" s="109" t="s">
        <v>4462</v>
      </c>
      <c r="AG1503" s="138">
        <v>38205</v>
      </c>
      <c r="AH1503" s="138">
        <v>39731</v>
      </c>
      <c r="AI1503" s="138">
        <v>39486</v>
      </c>
      <c r="AJ1503" s="109">
        <v>5574271</v>
      </c>
      <c r="AK1503" s="109"/>
      <c r="AL1503" s="109"/>
      <c r="AM1503" s="109"/>
      <c r="AN1503" s="109"/>
      <c r="AO1503" s="109"/>
      <c r="AP1503" s="109"/>
      <c r="AQ1503" s="109"/>
      <c r="AR1503" s="109"/>
      <c r="AS1503" s="109"/>
      <c r="AT1503" s="109"/>
      <c r="AU1503" s="109"/>
      <c r="AV1503" s="109"/>
      <c r="AW1503" s="109"/>
      <c r="AX1503" s="109"/>
      <c r="AY1503" s="109"/>
    </row>
    <row r="1504" spans="1:51" x14ac:dyDescent="0.25">
      <c r="A1504" s="106">
        <v>1798</v>
      </c>
      <c r="B1504" s="106" t="s">
        <v>2166</v>
      </c>
      <c r="C1504" s="106" t="s">
        <v>332</v>
      </c>
      <c r="D1504" s="106"/>
      <c r="E1504" s="106" t="s">
        <v>540</v>
      </c>
      <c r="F1504" s="106"/>
      <c r="G1504" s="106"/>
      <c r="H1504" s="106" t="s">
        <v>465</v>
      </c>
      <c r="I1504" s="106" t="s">
        <v>3323</v>
      </c>
      <c r="J1504" s="106" t="s">
        <v>3991</v>
      </c>
      <c r="K1504" s="106"/>
      <c r="L1504" s="106"/>
      <c r="M1504" s="106">
        <v>22665</v>
      </c>
      <c r="N1504" s="106" t="s">
        <v>332</v>
      </c>
      <c r="O1504" s="106">
        <v>200</v>
      </c>
      <c r="P1504" s="107">
        <v>368.5</v>
      </c>
      <c r="Q1504" s="107">
        <v>73700</v>
      </c>
      <c r="R1504" s="106">
        <v>0</v>
      </c>
      <c r="S1504" s="107">
        <v>0</v>
      </c>
      <c r="T1504" s="107">
        <v>0</v>
      </c>
      <c r="U1504" s="106" t="s">
        <v>741</v>
      </c>
      <c r="V1504" s="106" t="s">
        <v>7</v>
      </c>
      <c r="W1504" s="106" t="s">
        <v>62</v>
      </c>
      <c r="X1504" s="108">
        <v>776</v>
      </c>
      <c r="Y1504" s="108">
        <v>155200</v>
      </c>
      <c r="Z1504" s="108">
        <v>81500</v>
      </c>
      <c r="AA1504" s="109"/>
      <c r="AB1504" s="109">
        <v>2105</v>
      </c>
      <c r="AC1504" s="109"/>
      <c r="AD1504" s="109"/>
      <c r="AE1504" s="110" t="s">
        <v>473</v>
      </c>
      <c r="AF1504" s="109" t="s">
        <v>4462</v>
      </c>
      <c r="AG1504" s="138">
        <v>38205</v>
      </c>
      <c r="AH1504" s="138">
        <v>39731</v>
      </c>
      <c r="AI1504" s="138">
        <v>39486</v>
      </c>
      <c r="AJ1504" s="109">
        <v>5574271</v>
      </c>
      <c r="AK1504" s="109"/>
      <c r="AL1504" s="109"/>
      <c r="AM1504" s="109"/>
      <c r="AN1504" s="109"/>
      <c r="AO1504" s="109"/>
      <c r="AP1504" s="109"/>
      <c r="AQ1504" s="109"/>
      <c r="AR1504" s="109"/>
      <c r="AS1504" s="109"/>
      <c r="AT1504" s="109"/>
      <c r="AU1504" s="109"/>
      <c r="AV1504" s="109"/>
      <c r="AW1504" s="109"/>
      <c r="AX1504" s="109"/>
      <c r="AY1504" s="109"/>
    </row>
    <row r="1505" spans="1:51" x14ac:dyDescent="0.25">
      <c r="A1505" s="106">
        <v>1799</v>
      </c>
      <c r="B1505" s="106" t="s">
        <v>2167</v>
      </c>
      <c r="C1505" s="106" t="s">
        <v>332</v>
      </c>
      <c r="D1505" s="106"/>
      <c r="E1505" s="106" t="s">
        <v>540</v>
      </c>
      <c r="F1505" s="106"/>
      <c r="G1505" s="106"/>
      <c r="H1505" s="106" t="s">
        <v>465</v>
      </c>
      <c r="I1505" s="106" t="s">
        <v>3323</v>
      </c>
      <c r="J1505" s="106" t="s">
        <v>3991</v>
      </c>
      <c r="K1505" s="106"/>
      <c r="L1505" s="106"/>
      <c r="M1505" s="106">
        <v>22665</v>
      </c>
      <c r="N1505" s="106" t="s">
        <v>332</v>
      </c>
      <c r="O1505" s="106">
        <v>200</v>
      </c>
      <c r="P1505" s="107">
        <v>368.5</v>
      </c>
      <c r="Q1505" s="107">
        <v>73700</v>
      </c>
      <c r="R1505" s="106">
        <v>0</v>
      </c>
      <c r="S1505" s="107">
        <v>0</v>
      </c>
      <c r="T1505" s="107">
        <v>0</v>
      </c>
      <c r="U1505" s="106" t="s">
        <v>741</v>
      </c>
      <c r="V1505" s="106" t="s">
        <v>7</v>
      </c>
      <c r="W1505" s="106" t="s">
        <v>62</v>
      </c>
      <c r="X1505" s="108">
        <v>776</v>
      </c>
      <c r="Y1505" s="108">
        <v>155200</v>
      </c>
      <c r="Z1505" s="108">
        <v>81500</v>
      </c>
      <c r="AA1505" s="109"/>
      <c r="AB1505" s="109">
        <v>2105</v>
      </c>
      <c r="AC1505" s="109"/>
      <c r="AD1505" s="109"/>
      <c r="AE1505" s="110" t="s">
        <v>473</v>
      </c>
      <c r="AF1505" s="109" t="s">
        <v>4462</v>
      </c>
      <c r="AG1505" s="138">
        <v>38205</v>
      </c>
      <c r="AH1505" s="138">
        <v>39731</v>
      </c>
      <c r="AI1505" s="138">
        <v>39486</v>
      </c>
      <c r="AJ1505" s="109">
        <v>5574271</v>
      </c>
      <c r="AK1505" s="109"/>
      <c r="AL1505" s="109"/>
      <c r="AM1505" s="109"/>
      <c r="AN1505" s="109"/>
      <c r="AO1505" s="109"/>
      <c r="AP1505" s="109"/>
      <c r="AQ1505" s="109"/>
      <c r="AR1505" s="109"/>
      <c r="AS1505" s="109"/>
      <c r="AT1505" s="109"/>
      <c r="AU1505" s="109"/>
      <c r="AV1505" s="109"/>
      <c r="AW1505" s="109"/>
      <c r="AX1505" s="109"/>
      <c r="AY1505" s="109"/>
    </row>
    <row r="1506" spans="1:51" x14ac:dyDescent="0.25">
      <c r="A1506" s="106">
        <v>1800</v>
      </c>
      <c r="B1506" s="106" t="s">
        <v>2168</v>
      </c>
      <c r="C1506" s="106" t="s">
        <v>332</v>
      </c>
      <c r="D1506" s="106"/>
      <c r="E1506" s="106" t="s">
        <v>540</v>
      </c>
      <c r="F1506" s="106"/>
      <c r="G1506" s="106"/>
      <c r="H1506" s="106" t="s">
        <v>465</v>
      </c>
      <c r="I1506" s="106" t="s">
        <v>3323</v>
      </c>
      <c r="J1506" s="106" t="s">
        <v>3991</v>
      </c>
      <c r="K1506" s="106"/>
      <c r="L1506" s="106"/>
      <c r="M1506" s="106">
        <v>22665</v>
      </c>
      <c r="N1506" s="106" t="s">
        <v>332</v>
      </c>
      <c r="O1506" s="106">
        <v>200</v>
      </c>
      <c r="P1506" s="107">
        <v>368.5</v>
      </c>
      <c r="Q1506" s="107">
        <v>73700</v>
      </c>
      <c r="R1506" s="106">
        <v>0</v>
      </c>
      <c r="S1506" s="107">
        <v>0</v>
      </c>
      <c r="T1506" s="107">
        <v>0</v>
      </c>
      <c r="U1506" s="106" t="s">
        <v>741</v>
      </c>
      <c r="V1506" s="106" t="s">
        <v>7</v>
      </c>
      <c r="W1506" s="106" t="s">
        <v>62</v>
      </c>
      <c r="X1506" s="108">
        <v>776</v>
      </c>
      <c r="Y1506" s="108">
        <v>155200</v>
      </c>
      <c r="Z1506" s="108">
        <v>81500</v>
      </c>
      <c r="AA1506" s="109"/>
      <c r="AB1506" s="109">
        <v>2105</v>
      </c>
      <c r="AC1506" s="109"/>
      <c r="AD1506" s="109"/>
      <c r="AE1506" s="110" t="s">
        <v>473</v>
      </c>
      <c r="AF1506" s="109" t="s">
        <v>4462</v>
      </c>
      <c r="AG1506" s="138">
        <v>38205</v>
      </c>
      <c r="AH1506" s="138">
        <v>39731</v>
      </c>
      <c r="AI1506" s="138">
        <v>39486</v>
      </c>
      <c r="AJ1506" s="109">
        <v>5574271</v>
      </c>
      <c r="AK1506" s="109"/>
      <c r="AL1506" s="109"/>
      <c r="AM1506" s="109"/>
      <c r="AN1506" s="109"/>
      <c r="AO1506" s="109"/>
      <c r="AP1506" s="109"/>
      <c r="AQ1506" s="109"/>
      <c r="AR1506" s="109"/>
      <c r="AS1506" s="109"/>
      <c r="AT1506" s="109"/>
      <c r="AU1506" s="109"/>
      <c r="AV1506" s="109"/>
      <c r="AW1506" s="109"/>
      <c r="AX1506" s="109"/>
      <c r="AY1506" s="109"/>
    </row>
    <row r="1507" spans="1:51" x14ac:dyDescent="0.25">
      <c r="A1507" s="106">
        <v>1801</v>
      </c>
      <c r="B1507" s="106" t="s">
        <v>2169</v>
      </c>
      <c r="C1507" s="106" t="s">
        <v>332</v>
      </c>
      <c r="D1507" s="106"/>
      <c r="E1507" s="106" t="s">
        <v>540</v>
      </c>
      <c r="F1507" s="106"/>
      <c r="G1507" s="106"/>
      <c r="H1507" s="106" t="s">
        <v>465</v>
      </c>
      <c r="I1507" s="106" t="s">
        <v>3323</v>
      </c>
      <c r="J1507" s="106" t="s">
        <v>3991</v>
      </c>
      <c r="K1507" s="106"/>
      <c r="L1507" s="106"/>
      <c r="M1507" s="106">
        <v>22665</v>
      </c>
      <c r="N1507" s="106" t="s">
        <v>332</v>
      </c>
      <c r="O1507" s="106">
        <v>200</v>
      </c>
      <c r="P1507" s="107">
        <v>368.5</v>
      </c>
      <c r="Q1507" s="107">
        <v>73700</v>
      </c>
      <c r="R1507" s="106">
        <v>0</v>
      </c>
      <c r="S1507" s="107">
        <v>0</v>
      </c>
      <c r="T1507" s="107">
        <v>0</v>
      </c>
      <c r="U1507" s="106" t="s">
        <v>741</v>
      </c>
      <c r="V1507" s="106" t="s">
        <v>7</v>
      </c>
      <c r="W1507" s="106" t="s">
        <v>62</v>
      </c>
      <c r="X1507" s="108">
        <v>776</v>
      </c>
      <c r="Y1507" s="108">
        <v>155200</v>
      </c>
      <c r="Z1507" s="108">
        <v>81500</v>
      </c>
      <c r="AA1507" s="109"/>
      <c r="AB1507" s="109">
        <v>2105</v>
      </c>
      <c r="AC1507" s="109"/>
      <c r="AD1507" s="109"/>
      <c r="AE1507" s="110" t="s">
        <v>473</v>
      </c>
      <c r="AF1507" s="109" t="s">
        <v>4462</v>
      </c>
      <c r="AG1507" s="138">
        <v>38205</v>
      </c>
      <c r="AH1507" s="138">
        <v>39731</v>
      </c>
      <c r="AI1507" s="138">
        <v>39486</v>
      </c>
      <c r="AJ1507" s="109">
        <v>5574271</v>
      </c>
      <c r="AK1507" s="109"/>
      <c r="AL1507" s="109"/>
      <c r="AM1507" s="109"/>
      <c r="AN1507" s="109"/>
      <c r="AO1507" s="109"/>
      <c r="AP1507" s="109"/>
      <c r="AQ1507" s="109"/>
      <c r="AR1507" s="109"/>
      <c r="AS1507" s="109"/>
      <c r="AT1507" s="109"/>
      <c r="AU1507" s="109"/>
      <c r="AV1507" s="109"/>
      <c r="AW1507" s="109"/>
      <c r="AX1507" s="109"/>
      <c r="AY1507" s="109"/>
    </row>
    <row r="1508" spans="1:51" x14ac:dyDescent="0.25">
      <c r="A1508" s="106">
        <v>1802</v>
      </c>
      <c r="B1508" s="106" t="s">
        <v>2170</v>
      </c>
      <c r="C1508" s="106" t="s">
        <v>332</v>
      </c>
      <c r="D1508" s="106"/>
      <c r="E1508" s="106" t="s">
        <v>540</v>
      </c>
      <c r="F1508" s="106"/>
      <c r="G1508" s="106"/>
      <c r="H1508" s="106" t="s">
        <v>465</v>
      </c>
      <c r="I1508" s="106" t="s">
        <v>3323</v>
      </c>
      <c r="J1508" s="106" t="s">
        <v>3991</v>
      </c>
      <c r="K1508" s="106"/>
      <c r="L1508" s="106"/>
      <c r="M1508" s="106">
        <v>22665</v>
      </c>
      <c r="N1508" s="106" t="s">
        <v>332</v>
      </c>
      <c r="O1508" s="106">
        <v>200</v>
      </c>
      <c r="P1508" s="107">
        <v>368.5</v>
      </c>
      <c r="Q1508" s="107">
        <v>73700</v>
      </c>
      <c r="R1508" s="106">
        <v>0</v>
      </c>
      <c r="S1508" s="107">
        <v>0</v>
      </c>
      <c r="T1508" s="107">
        <v>0</v>
      </c>
      <c r="U1508" s="106" t="s">
        <v>741</v>
      </c>
      <c r="V1508" s="106" t="s">
        <v>7</v>
      </c>
      <c r="W1508" s="106" t="s">
        <v>62</v>
      </c>
      <c r="X1508" s="108">
        <v>776</v>
      </c>
      <c r="Y1508" s="108">
        <v>155200</v>
      </c>
      <c r="Z1508" s="108">
        <v>81500</v>
      </c>
      <c r="AA1508" s="109"/>
      <c r="AB1508" s="109">
        <v>2105</v>
      </c>
      <c r="AC1508" s="109"/>
      <c r="AD1508" s="109"/>
      <c r="AE1508" s="110" t="s">
        <v>473</v>
      </c>
      <c r="AF1508" s="109" t="s">
        <v>4462</v>
      </c>
      <c r="AG1508" s="138">
        <v>38205</v>
      </c>
      <c r="AH1508" s="138">
        <v>39731</v>
      </c>
      <c r="AI1508" s="138">
        <v>39486</v>
      </c>
      <c r="AJ1508" s="109">
        <v>5574271</v>
      </c>
      <c r="AK1508" s="109"/>
      <c r="AL1508" s="109"/>
      <c r="AM1508" s="109"/>
      <c r="AN1508" s="109"/>
      <c r="AO1508" s="109"/>
      <c r="AP1508" s="109"/>
      <c r="AQ1508" s="109"/>
      <c r="AR1508" s="109"/>
      <c r="AS1508" s="109"/>
      <c r="AT1508" s="109"/>
      <c r="AU1508" s="109"/>
      <c r="AV1508" s="109"/>
      <c r="AW1508" s="109"/>
      <c r="AX1508" s="109"/>
      <c r="AY1508" s="109"/>
    </row>
    <row r="1509" spans="1:51" x14ac:dyDescent="0.25">
      <c r="A1509" s="106">
        <v>1803</v>
      </c>
      <c r="B1509" s="106" t="s">
        <v>2171</v>
      </c>
      <c r="C1509" s="106" t="s">
        <v>332</v>
      </c>
      <c r="D1509" s="106"/>
      <c r="E1509" s="106" t="s">
        <v>540</v>
      </c>
      <c r="F1509" s="106"/>
      <c r="G1509" s="106"/>
      <c r="H1509" s="106" t="s">
        <v>465</v>
      </c>
      <c r="I1509" s="106" t="s">
        <v>3323</v>
      </c>
      <c r="J1509" s="106" t="s">
        <v>3991</v>
      </c>
      <c r="K1509" s="106"/>
      <c r="L1509" s="106"/>
      <c r="M1509" s="106">
        <v>22665</v>
      </c>
      <c r="N1509" s="106" t="s">
        <v>332</v>
      </c>
      <c r="O1509" s="106">
        <v>200</v>
      </c>
      <c r="P1509" s="107">
        <v>368.5</v>
      </c>
      <c r="Q1509" s="107">
        <v>73700</v>
      </c>
      <c r="R1509" s="106">
        <v>0</v>
      </c>
      <c r="S1509" s="107">
        <v>0</v>
      </c>
      <c r="T1509" s="107">
        <v>0</v>
      </c>
      <c r="U1509" s="106" t="s">
        <v>741</v>
      </c>
      <c r="V1509" s="106" t="s">
        <v>7</v>
      </c>
      <c r="W1509" s="106" t="s">
        <v>62</v>
      </c>
      <c r="X1509" s="108">
        <v>776</v>
      </c>
      <c r="Y1509" s="108">
        <v>155200</v>
      </c>
      <c r="Z1509" s="108">
        <v>81500</v>
      </c>
      <c r="AA1509" s="109"/>
      <c r="AB1509" s="109">
        <v>2105</v>
      </c>
      <c r="AC1509" s="109"/>
      <c r="AD1509" s="109"/>
      <c r="AE1509" s="110" t="s">
        <v>473</v>
      </c>
      <c r="AF1509" s="109" t="s">
        <v>4462</v>
      </c>
      <c r="AG1509" s="138">
        <v>38205</v>
      </c>
      <c r="AH1509" s="138">
        <v>39731</v>
      </c>
      <c r="AI1509" s="138">
        <v>39486</v>
      </c>
      <c r="AJ1509" s="109">
        <v>5574271</v>
      </c>
      <c r="AK1509" s="109"/>
      <c r="AL1509" s="109"/>
      <c r="AM1509" s="109"/>
      <c r="AN1509" s="109"/>
      <c r="AO1509" s="109"/>
      <c r="AP1509" s="109"/>
      <c r="AQ1509" s="109"/>
      <c r="AR1509" s="109"/>
      <c r="AS1509" s="109"/>
      <c r="AT1509" s="109"/>
      <c r="AU1509" s="109"/>
      <c r="AV1509" s="109"/>
      <c r="AW1509" s="109"/>
      <c r="AX1509" s="109"/>
      <c r="AY1509" s="109"/>
    </row>
    <row r="1510" spans="1:51" x14ac:dyDescent="0.25">
      <c r="A1510" s="106">
        <v>1804</v>
      </c>
      <c r="B1510" s="106" t="s">
        <v>2172</v>
      </c>
      <c r="C1510" s="106" t="s">
        <v>332</v>
      </c>
      <c r="D1510" s="106"/>
      <c r="E1510" s="106" t="s">
        <v>540</v>
      </c>
      <c r="F1510" s="106"/>
      <c r="G1510" s="106"/>
      <c r="H1510" s="106" t="s">
        <v>465</v>
      </c>
      <c r="I1510" s="106" t="s">
        <v>3323</v>
      </c>
      <c r="J1510" s="106" t="s">
        <v>3991</v>
      </c>
      <c r="K1510" s="106"/>
      <c r="L1510" s="106"/>
      <c r="M1510" s="106">
        <v>22665</v>
      </c>
      <c r="N1510" s="106" t="s">
        <v>332</v>
      </c>
      <c r="O1510" s="106">
        <v>200</v>
      </c>
      <c r="P1510" s="107">
        <v>368.5</v>
      </c>
      <c r="Q1510" s="107">
        <v>73700</v>
      </c>
      <c r="R1510" s="106">
        <v>0</v>
      </c>
      <c r="S1510" s="107">
        <v>0</v>
      </c>
      <c r="T1510" s="107">
        <v>0</v>
      </c>
      <c r="U1510" s="106" t="s">
        <v>741</v>
      </c>
      <c r="V1510" s="106" t="s">
        <v>7</v>
      </c>
      <c r="W1510" s="106" t="s">
        <v>62</v>
      </c>
      <c r="X1510" s="108">
        <v>776</v>
      </c>
      <c r="Y1510" s="108">
        <v>155200</v>
      </c>
      <c r="Z1510" s="108">
        <v>81500</v>
      </c>
      <c r="AA1510" s="109"/>
      <c r="AB1510" s="109">
        <v>2105</v>
      </c>
      <c r="AC1510" s="109"/>
      <c r="AD1510" s="109"/>
      <c r="AE1510" s="110" t="s">
        <v>473</v>
      </c>
      <c r="AF1510" s="109" t="s">
        <v>4462</v>
      </c>
      <c r="AG1510" s="138">
        <v>38205</v>
      </c>
      <c r="AH1510" s="138">
        <v>39731</v>
      </c>
      <c r="AI1510" s="138">
        <v>39486</v>
      </c>
      <c r="AJ1510" s="109">
        <v>5574271</v>
      </c>
      <c r="AK1510" s="109"/>
      <c r="AL1510" s="109"/>
      <c r="AM1510" s="109"/>
      <c r="AN1510" s="109"/>
      <c r="AO1510" s="109"/>
      <c r="AP1510" s="109"/>
      <c r="AQ1510" s="109"/>
      <c r="AR1510" s="109"/>
      <c r="AS1510" s="109"/>
      <c r="AT1510" s="109"/>
      <c r="AU1510" s="109"/>
      <c r="AV1510" s="109"/>
      <c r="AW1510" s="109"/>
      <c r="AX1510" s="109"/>
      <c r="AY1510" s="109"/>
    </row>
    <row r="1511" spans="1:51" x14ac:dyDescent="0.25">
      <c r="A1511" s="106">
        <v>1805</v>
      </c>
      <c r="B1511" s="106" t="s">
        <v>2173</v>
      </c>
      <c r="C1511" s="106" t="s">
        <v>332</v>
      </c>
      <c r="D1511" s="106"/>
      <c r="E1511" s="106" t="s">
        <v>540</v>
      </c>
      <c r="F1511" s="106"/>
      <c r="G1511" s="106"/>
      <c r="H1511" s="106" t="s">
        <v>465</v>
      </c>
      <c r="I1511" s="106" t="s">
        <v>3323</v>
      </c>
      <c r="J1511" s="106" t="s">
        <v>3991</v>
      </c>
      <c r="K1511" s="106"/>
      <c r="L1511" s="106"/>
      <c r="M1511" s="106">
        <v>22665</v>
      </c>
      <c r="N1511" s="106" t="s">
        <v>332</v>
      </c>
      <c r="O1511" s="106">
        <v>300.99</v>
      </c>
      <c r="P1511" s="107">
        <v>368.5</v>
      </c>
      <c r="Q1511" s="107">
        <v>110914.82</v>
      </c>
      <c r="R1511" s="106">
        <v>0</v>
      </c>
      <c r="S1511" s="107">
        <v>0</v>
      </c>
      <c r="T1511" s="107">
        <v>0</v>
      </c>
      <c r="U1511" s="106" t="s">
        <v>741</v>
      </c>
      <c r="V1511" s="106" t="s">
        <v>7</v>
      </c>
      <c r="W1511" s="106" t="s">
        <v>62</v>
      </c>
      <c r="X1511" s="108">
        <v>776</v>
      </c>
      <c r="Y1511" s="108">
        <v>233568.24000000002</v>
      </c>
      <c r="Z1511" s="108">
        <v>122653.42500000002</v>
      </c>
      <c r="AA1511" s="109"/>
      <c r="AB1511" s="109">
        <v>2105</v>
      </c>
      <c r="AC1511" s="109"/>
      <c r="AD1511" s="109"/>
      <c r="AE1511" s="110" t="s">
        <v>473</v>
      </c>
      <c r="AF1511" s="109" t="s">
        <v>4462</v>
      </c>
      <c r="AG1511" s="138">
        <v>38205</v>
      </c>
      <c r="AH1511" s="138">
        <v>39731</v>
      </c>
      <c r="AI1511" s="138">
        <v>39486</v>
      </c>
      <c r="AJ1511" s="109">
        <v>5574271</v>
      </c>
      <c r="AK1511" s="109"/>
      <c r="AL1511" s="109"/>
      <c r="AM1511" s="109"/>
      <c r="AN1511" s="109"/>
      <c r="AO1511" s="109"/>
      <c r="AP1511" s="109"/>
      <c r="AQ1511" s="109"/>
      <c r="AR1511" s="109"/>
      <c r="AS1511" s="109"/>
      <c r="AT1511" s="109"/>
      <c r="AU1511" s="109"/>
      <c r="AV1511" s="109"/>
      <c r="AW1511" s="109"/>
      <c r="AX1511" s="109"/>
      <c r="AY1511" s="109"/>
    </row>
    <row r="1512" spans="1:51" x14ac:dyDescent="0.25">
      <c r="A1512" s="106">
        <v>1806</v>
      </c>
      <c r="B1512" s="106" t="s">
        <v>2174</v>
      </c>
      <c r="C1512" s="106" t="s">
        <v>332</v>
      </c>
      <c r="D1512" s="106"/>
      <c r="E1512" s="106" t="s">
        <v>540</v>
      </c>
      <c r="F1512" s="106"/>
      <c r="G1512" s="106"/>
      <c r="H1512" s="106" t="s">
        <v>465</v>
      </c>
      <c r="I1512" s="106" t="s">
        <v>3323</v>
      </c>
      <c r="J1512" s="106" t="s">
        <v>3991</v>
      </c>
      <c r="K1512" s="106"/>
      <c r="L1512" s="106"/>
      <c r="M1512" s="106">
        <v>22665</v>
      </c>
      <c r="N1512" s="106" t="s">
        <v>332</v>
      </c>
      <c r="O1512" s="106">
        <v>374.23</v>
      </c>
      <c r="P1512" s="107">
        <v>368.5</v>
      </c>
      <c r="Q1512" s="107">
        <v>137903.76</v>
      </c>
      <c r="R1512" s="106">
        <v>0</v>
      </c>
      <c r="S1512" s="107">
        <v>0</v>
      </c>
      <c r="T1512" s="107">
        <v>0</v>
      </c>
      <c r="U1512" s="106" t="s">
        <v>741</v>
      </c>
      <c r="V1512" s="106" t="s">
        <v>7</v>
      </c>
      <c r="W1512" s="106" t="s">
        <v>62</v>
      </c>
      <c r="X1512" s="108">
        <v>776</v>
      </c>
      <c r="Y1512" s="108">
        <v>290402.48000000004</v>
      </c>
      <c r="Z1512" s="108">
        <v>152498.72500000003</v>
      </c>
      <c r="AA1512" s="109"/>
      <c r="AB1512" s="109">
        <v>2105</v>
      </c>
      <c r="AC1512" s="109"/>
      <c r="AD1512" s="109"/>
      <c r="AE1512" s="110" t="s">
        <v>473</v>
      </c>
      <c r="AF1512" s="109" t="s">
        <v>4462</v>
      </c>
      <c r="AG1512" s="138">
        <v>38205</v>
      </c>
      <c r="AH1512" s="138">
        <v>39731</v>
      </c>
      <c r="AI1512" s="138">
        <v>39486</v>
      </c>
      <c r="AJ1512" s="109">
        <v>5574271</v>
      </c>
      <c r="AK1512" s="109"/>
      <c r="AL1512" s="109"/>
      <c r="AM1512" s="109"/>
      <c r="AN1512" s="109"/>
      <c r="AO1512" s="109"/>
      <c r="AP1512" s="109"/>
      <c r="AQ1512" s="109"/>
      <c r="AR1512" s="109"/>
      <c r="AS1512" s="109"/>
      <c r="AT1512" s="109"/>
      <c r="AU1512" s="109"/>
      <c r="AV1512" s="109"/>
      <c r="AW1512" s="109"/>
      <c r="AX1512" s="109"/>
      <c r="AY1512" s="109"/>
    </row>
    <row r="1513" spans="1:51" x14ac:dyDescent="0.25">
      <c r="A1513" s="106">
        <v>1807</v>
      </c>
      <c r="B1513" s="106" t="s">
        <v>948</v>
      </c>
      <c r="C1513" s="106" t="s">
        <v>332</v>
      </c>
      <c r="D1513" s="106"/>
      <c r="E1513" s="106" t="s">
        <v>540</v>
      </c>
      <c r="F1513" s="106"/>
      <c r="G1513" s="106"/>
      <c r="H1513" s="106" t="s">
        <v>465</v>
      </c>
      <c r="I1513" s="106"/>
      <c r="J1513" s="106"/>
      <c r="K1513" s="106"/>
      <c r="L1513" s="106"/>
      <c r="M1513" s="106">
        <v>22665</v>
      </c>
      <c r="N1513" s="106" t="s">
        <v>332</v>
      </c>
      <c r="O1513" s="106">
        <v>69717.05</v>
      </c>
      <c r="P1513" s="107">
        <v>368.5</v>
      </c>
      <c r="Q1513" s="107">
        <v>25690732.93</v>
      </c>
      <c r="R1513" s="106">
        <v>0</v>
      </c>
      <c r="S1513" s="107">
        <v>0</v>
      </c>
      <c r="T1513" s="107">
        <v>0</v>
      </c>
      <c r="U1513" s="106" t="s">
        <v>743</v>
      </c>
      <c r="V1513" s="106" t="s">
        <v>7</v>
      </c>
      <c r="W1513" s="106" t="s">
        <v>63</v>
      </c>
      <c r="X1513" s="108"/>
      <c r="Y1513" s="108">
        <v>0</v>
      </c>
      <c r="Z1513" s="108"/>
      <c r="AA1513" s="109" t="s">
        <v>4435</v>
      </c>
      <c r="AB1513" s="109">
        <v>2105</v>
      </c>
      <c r="AC1513" s="109"/>
      <c r="AD1513" s="109"/>
      <c r="AE1513" s="110" t="s">
        <v>4436</v>
      </c>
      <c r="AF1513" s="109"/>
      <c r="AG1513" s="138">
        <v>38205</v>
      </c>
      <c r="AH1513" s="138">
        <v>39731</v>
      </c>
      <c r="AI1513" s="138">
        <v>39486</v>
      </c>
      <c r="AJ1513" s="109">
        <v>5786229</v>
      </c>
      <c r="AK1513" s="109"/>
      <c r="AL1513" s="109"/>
      <c r="AM1513" s="109"/>
      <c r="AN1513" s="109"/>
      <c r="AO1513" s="109"/>
      <c r="AP1513" s="109"/>
      <c r="AQ1513" s="109"/>
      <c r="AR1513" s="109"/>
      <c r="AS1513" s="109"/>
      <c r="AT1513" s="109"/>
      <c r="AU1513" s="109"/>
      <c r="AV1513" s="109"/>
      <c r="AW1513" s="109"/>
      <c r="AX1513" s="109"/>
      <c r="AY1513" s="109"/>
    </row>
    <row r="1514" spans="1:51" ht="25.5" x14ac:dyDescent="0.25">
      <c r="A1514" s="106">
        <v>1808</v>
      </c>
      <c r="B1514" s="106" t="s">
        <v>2175</v>
      </c>
      <c r="C1514" s="106" t="s">
        <v>333</v>
      </c>
      <c r="D1514" s="106"/>
      <c r="E1514" s="106" t="s">
        <v>540</v>
      </c>
      <c r="F1514" s="106"/>
      <c r="G1514" s="106"/>
      <c r="H1514" s="106" t="s">
        <v>465</v>
      </c>
      <c r="I1514" s="106" t="s">
        <v>3327</v>
      </c>
      <c r="J1514" s="106" t="s">
        <v>3538</v>
      </c>
      <c r="K1514" s="106">
        <v>11998</v>
      </c>
      <c r="L1514" s="106"/>
      <c r="M1514" s="106">
        <v>22660</v>
      </c>
      <c r="N1514" s="106" t="s">
        <v>333</v>
      </c>
      <c r="O1514" s="106">
        <v>209.97</v>
      </c>
      <c r="P1514" s="107">
        <v>162.80000000000001</v>
      </c>
      <c r="Q1514" s="107">
        <v>34183.120000000003</v>
      </c>
      <c r="R1514" s="106">
        <v>0</v>
      </c>
      <c r="S1514" s="107">
        <v>0</v>
      </c>
      <c r="T1514" s="107">
        <v>0</v>
      </c>
      <c r="U1514" s="106" t="s">
        <v>741</v>
      </c>
      <c r="V1514" s="106" t="s">
        <v>7</v>
      </c>
      <c r="W1514" s="106" t="s">
        <v>62</v>
      </c>
      <c r="X1514" s="108">
        <v>391</v>
      </c>
      <c r="Y1514" s="108">
        <v>82098.27</v>
      </c>
      <c r="Z1514" s="108">
        <v>47915.154000000002</v>
      </c>
      <c r="AA1514" s="109"/>
      <c r="AB1514" s="109">
        <v>2124</v>
      </c>
      <c r="AC1514" s="109"/>
      <c r="AD1514" s="109"/>
      <c r="AE1514" s="110" t="s">
        <v>473</v>
      </c>
      <c r="AF1514" s="109" t="s">
        <v>4462</v>
      </c>
      <c r="AG1514" s="138" t="s">
        <v>4644</v>
      </c>
      <c r="AH1514" s="138">
        <v>39498</v>
      </c>
      <c r="AI1514" s="138">
        <v>39603</v>
      </c>
      <c r="AJ1514" s="109">
        <v>5601332</v>
      </c>
      <c r="AK1514" s="109"/>
      <c r="AL1514" s="109"/>
      <c r="AM1514" s="109"/>
      <c r="AN1514" s="109"/>
      <c r="AO1514" s="109"/>
      <c r="AP1514" s="109"/>
      <c r="AQ1514" s="109"/>
      <c r="AR1514" s="109"/>
      <c r="AS1514" s="109"/>
      <c r="AT1514" s="109"/>
      <c r="AU1514" s="109"/>
      <c r="AV1514" s="109"/>
      <c r="AW1514" s="109"/>
      <c r="AX1514" s="109"/>
      <c r="AY1514" s="109"/>
    </row>
    <row r="1515" spans="1:51" x14ac:dyDescent="0.25">
      <c r="A1515" s="106">
        <v>1809</v>
      </c>
      <c r="B1515" s="106" t="s">
        <v>2176</v>
      </c>
      <c r="C1515" s="106" t="s">
        <v>42</v>
      </c>
      <c r="D1515" s="106"/>
      <c r="E1515" s="106" t="s">
        <v>540</v>
      </c>
      <c r="F1515" s="106"/>
      <c r="G1515" s="106"/>
      <c r="H1515" s="106" t="s">
        <v>466</v>
      </c>
      <c r="I1515" s="106" t="s">
        <v>3326</v>
      </c>
      <c r="J1515" s="106" t="s">
        <v>3992</v>
      </c>
      <c r="K1515" s="106">
        <v>26851</v>
      </c>
      <c r="L1515" s="106"/>
      <c r="M1515" s="106">
        <v>22000</v>
      </c>
      <c r="N1515" s="106" t="s">
        <v>42</v>
      </c>
      <c r="O1515" s="106">
        <v>1332.7429999999999</v>
      </c>
      <c r="P1515" s="107">
        <v>1300</v>
      </c>
      <c r="Q1515" s="107">
        <v>1732565.9</v>
      </c>
      <c r="R1515" s="106">
        <v>0</v>
      </c>
      <c r="S1515" s="107">
        <v>0</v>
      </c>
      <c r="T1515" s="107">
        <v>0</v>
      </c>
      <c r="U1515" s="106" t="s">
        <v>739</v>
      </c>
      <c r="V1515" s="106" t="s">
        <v>7</v>
      </c>
      <c r="W1515" s="106" t="s">
        <v>61</v>
      </c>
      <c r="X1515" s="108">
        <v>1709</v>
      </c>
      <c r="Y1515" s="108">
        <v>2277657.787</v>
      </c>
      <c r="Z1515" s="108">
        <v>545091.8870000001</v>
      </c>
      <c r="AA1515" s="109"/>
      <c r="AB1515" s="109">
        <v>6196</v>
      </c>
      <c r="AC1515" s="109"/>
      <c r="AD1515" s="109"/>
      <c r="AE1515" s="110" t="s">
        <v>507</v>
      </c>
      <c r="AF1515" s="109"/>
      <c r="AG1515" s="138">
        <v>38240</v>
      </c>
      <c r="AH1515" s="138">
        <v>39562</v>
      </c>
      <c r="AI1515" s="138">
        <v>39683</v>
      </c>
      <c r="AJ1515" s="109">
        <v>5618325</v>
      </c>
      <c r="AK1515" s="109"/>
      <c r="AL1515" s="109"/>
      <c r="AM1515" s="109"/>
      <c r="AN1515" s="109"/>
      <c r="AO1515" s="109"/>
      <c r="AP1515" s="109"/>
      <c r="AQ1515" s="109"/>
      <c r="AR1515" s="109"/>
      <c r="AS1515" s="109"/>
      <c r="AT1515" s="109"/>
      <c r="AU1515" s="109"/>
      <c r="AV1515" s="109"/>
      <c r="AW1515" s="109"/>
      <c r="AX1515" s="109"/>
      <c r="AY1515" s="109"/>
    </row>
    <row r="1516" spans="1:51" x14ac:dyDescent="0.25">
      <c r="A1516" s="106">
        <v>1810</v>
      </c>
      <c r="B1516" s="106" t="s">
        <v>2177</v>
      </c>
      <c r="C1516" s="106" t="s">
        <v>42</v>
      </c>
      <c r="D1516" s="106"/>
      <c r="E1516" s="106" t="s">
        <v>540</v>
      </c>
      <c r="F1516" s="106"/>
      <c r="G1516" s="106"/>
      <c r="H1516" s="106" t="s">
        <v>466</v>
      </c>
      <c r="I1516" s="106" t="s">
        <v>3326</v>
      </c>
      <c r="J1516" s="106" t="s">
        <v>3992</v>
      </c>
      <c r="K1516" s="106">
        <v>26419</v>
      </c>
      <c r="L1516" s="106"/>
      <c r="M1516" s="106">
        <v>22000</v>
      </c>
      <c r="N1516" s="106" t="s">
        <v>42</v>
      </c>
      <c r="O1516" s="106">
        <v>1194.9349999999999</v>
      </c>
      <c r="P1516" s="107">
        <v>1300</v>
      </c>
      <c r="Q1516" s="107">
        <v>1553415.5</v>
      </c>
      <c r="R1516" s="106">
        <v>0</v>
      </c>
      <c r="S1516" s="107">
        <v>0</v>
      </c>
      <c r="T1516" s="107">
        <v>0</v>
      </c>
      <c r="U1516" s="106" t="s">
        <v>739</v>
      </c>
      <c r="V1516" s="106" t="s">
        <v>7</v>
      </c>
      <c r="W1516" s="106" t="s">
        <v>61</v>
      </c>
      <c r="X1516" s="108">
        <v>1709</v>
      </c>
      <c r="Y1516" s="108">
        <v>2042143.9149999998</v>
      </c>
      <c r="Z1516" s="108">
        <v>488728.4149999998</v>
      </c>
      <c r="AA1516" s="109"/>
      <c r="AB1516" s="109">
        <v>6196</v>
      </c>
      <c r="AC1516" s="109"/>
      <c r="AD1516" s="109"/>
      <c r="AE1516" s="110" t="s">
        <v>507</v>
      </c>
      <c r="AF1516" s="109"/>
      <c r="AG1516" s="138">
        <v>38240</v>
      </c>
      <c r="AH1516" s="138">
        <v>39562</v>
      </c>
      <c r="AI1516" s="138">
        <v>39683</v>
      </c>
      <c r="AJ1516" s="109">
        <v>5618325</v>
      </c>
      <c r="AK1516" s="109"/>
      <c r="AL1516" s="109"/>
      <c r="AM1516" s="109"/>
      <c r="AN1516" s="109"/>
      <c r="AO1516" s="109"/>
      <c r="AP1516" s="109"/>
      <c r="AQ1516" s="109"/>
      <c r="AR1516" s="109"/>
      <c r="AS1516" s="109"/>
      <c r="AT1516" s="109"/>
      <c r="AU1516" s="109"/>
      <c r="AV1516" s="109"/>
      <c r="AW1516" s="109"/>
      <c r="AX1516" s="109"/>
      <c r="AY1516" s="109"/>
    </row>
    <row r="1517" spans="1:51" x14ac:dyDescent="0.25">
      <c r="A1517" s="106">
        <v>1811</v>
      </c>
      <c r="B1517" s="106" t="s">
        <v>2178</v>
      </c>
      <c r="C1517" s="106" t="s">
        <v>42</v>
      </c>
      <c r="D1517" s="106"/>
      <c r="E1517" s="106" t="s">
        <v>540</v>
      </c>
      <c r="F1517" s="106"/>
      <c r="G1517" s="106"/>
      <c r="H1517" s="106" t="s">
        <v>466</v>
      </c>
      <c r="I1517" s="106" t="s">
        <v>3323</v>
      </c>
      <c r="J1517" s="106" t="s">
        <v>3993</v>
      </c>
      <c r="K1517" s="106">
        <v>26150</v>
      </c>
      <c r="L1517" s="106"/>
      <c r="M1517" s="106">
        <v>22000</v>
      </c>
      <c r="N1517" s="106" t="s">
        <v>42</v>
      </c>
      <c r="O1517" s="106">
        <v>1168.8879999999999</v>
      </c>
      <c r="P1517" s="107">
        <v>1300</v>
      </c>
      <c r="Q1517" s="107">
        <v>1519554.4</v>
      </c>
      <c r="R1517" s="106">
        <v>0</v>
      </c>
      <c r="S1517" s="107">
        <v>0</v>
      </c>
      <c r="T1517" s="107">
        <v>0</v>
      </c>
      <c r="U1517" s="106" t="s">
        <v>739</v>
      </c>
      <c r="V1517" s="106" t="s">
        <v>7</v>
      </c>
      <c r="W1517" s="106" t="s">
        <v>61</v>
      </c>
      <c r="X1517" s="108">
        <v>1709</v>
      </c>
      <c r="Y1517" s="108">
        <v>1997629.5919999999</v>
      </c>
      <c r="Z1517" s="108">
        <v>478075.19200000004</v>
      </c>
      <c r="AA1517" s="109"/>
      <c r="AB1517" s="109">
        <v>6196</v>
      </c>
      <c r="AC1517" s="109"/>
      <c r="AD1517" s="109"/>
      <c r="AE1517" s="110" t="s">
        <v>507</v>
      </c>
      <c r="AF1517" s="109"/>
      <c r="AG1517" s="138">
        <v>38240</v>
      </c>
      <c r="AH1517" s="138">
        <v>39562</v>
      </c>
      <c r="AI1517" s="138">
        <v>39683</v>
      </c>
      <c r="AJ1517" s="109">
        <v>5618325</v>
      </c>
      <c r="AK1517" s="109"/>
      <c r="AL1517" s="109"/>
      <c r="AM1517" s="109"/>
      <c r="AN1517" s="109"/>
      <c r="AO1517" s="109"/>
      <c r="AP1517" s="109"/>
      <c r="AQ1517" s="109"/>
      <c r="AR1517" s="109"/>
      <c r="AS1517" s="109"/>
      <c r="AT1517" s="109"/>
      <c r="AU1517" s="109"/>
      <c r="AV1517" s="109"/>
      <c r="AW1517" s="109"/>
      <c r="AX1517" s="109"/>
      <c r="AY1517" s="109"/>
    </row>
    <row r="1518" spans="1:51" x14ac:dyDescent="0.25">
      <c r="A1518" s="106">
        <v>1812</v>
      </c>
      <c r="B1518" s="106" t="s">
        <v>2179</v>
      </c>
      <c r="C1518" s="106" t="s">
        <v>42</v>
      </c>
      <c r="D1518" s="106"/>
      <c r="E1518" s="106" t="s">
        <v>540</v>
      </c>
      <c r="F1518" s="106"/>
      <c r="G1518" s="106"/>
      <c r="H1518" s="106" t="s">
        <v>466</v>
      </c>
      <c r="I1518" s="106" t="s">
        <v>3323</v>
      </c>
      <c r="J1518" s="106" t="s">
        <v>3993</v>
      </c>
      <c r="K1518" s="106">
        <v>26077</v>
      </c>
      <c r="L1518" s="106"/>
      <c r="M1518" s="106">
        <v>22000</v>
      </c>
      <c r="N1518" s="106" t="s">
        <v>42</v>
      </c>
      <c r="O1518" s="106">
        <v>2361.0940000000001</v>
      </c>
      <c r="P1518" s="107">
        <v>1300</v>
      </c>
      <c r="Q1518" s="107">
        <v>3069422.2</v>
      </c>
      <c r="R1518" s="106">
        <v>0</v>
      </c>
      <c r="S1518" s="107">
        <v>0</v>
      </c>
      <c r="T1518" s="107">
        <v>0</v>
      </c>
      <c r="U1518" s="106" t="s">
        <v>739</v>
      </c>
      <c r="V1518" s="106" t="s">
        <v>7</v>
      </c>
      <c r="W1518" s="106" t="s">
        <v>61</v>
      </c>
      <c r="X1518" s="108">
        <v>1709</v>
      </c>
      <c r="Y1518" s="108">
        <v>4035109.6460000002</v>
      </c>
      <c r="Z1518" s="108">
        <v>965687.446</v>
      </c>
      <c r="AA1518" s="109"/>
      <c r="AB1518" s="109">
        <v>6196</v>
      </c>
      <c r="AC1518" s="109"/>
      <c r="AD1518" s="109"/>
      <c r="AE1518" s="110" t="s">
        <v>507</v>
      </c>
      <c r="AF1518" s="109"/>
      <c r="AG1518" s="138">
        <v>38240</v>
      </c>
      <c r="AH1518" s="138">
        <v>39562</v>
      </c>
      <c r="AI1518" s="138">
        <v>39683</v>
      </c>
      <c r="AJ1518" s="109">
        <v>5618325</v>
      </c>
      <c r="AK1518" s="109"/>
      <c r="AL1518" s="109"/>
      <c r="AM1518" s="109"/>
      <c r="AN1518" s="109"/>
      <c r="AO1518" s="109"/>
      <c r="AP1518" s="109"/>
      <c r="AQ1518" s="109"/>
      <c r="AR1518" s="109"/>
      <c r="AS1518" s="109"/>
      <c r="AT1518" s="109"/>
      <c r="AU1518" s="109"/>
      <c r="AV1518" s="109"/>
      <c r="AW1518" s="109"/>
      <c r="AX1518" s="109"/>
      <c r="AY1518" s="109"/>
    </row>
    <row r="1519" spans="1:51" x14ac:dyDescent="0.25">
      <c r="A1519" s="106">
        <v>1813</v>
      </c>
      <c r="B1519" s="106" t="s">
        <v>2180</v>
      </c>
      <c r="C1519" s="106" t="s">
        <v>42</v>
      </c>
      <c r="D1519" s="106"/>
      <c r="E1519" s="106" t="s">
        <v>540</v>
      </c>
      <c r="F1519" s="106"/>
      <c r="G1519" s="106"/>
      <c r="H1519" s="106" t="s">
        <v>466</v>
      </c>
      <c r="I1519" s="106" t="s">
        <v>3326</v>
      </c>
      <c r="J1519" s="106" t="s">
        <v>3992</v>
      </c>
      <c r="K1519" s="106">
        <v>26210</v>
      </c>
      <c r="L1519" s="106"/>
      <c r="M1519" s="106">
        <v>22000</v>
      </c>
      <c r="N1519" s="106" t="s">
        <v>42</v>
      </c>
      <c r="O1519" s="106">
        <v>566.40899999999999</v>
      </c>
      <c r="P1519" s="107">
        <v>1300</v>
      </c>
      <c r="Q1519" s="107">
        <v>736331.7</v>
      </c>
      <c r="R1519" s="106">
        <v>0</v>
      </c>
      <c r="S1519" s="107">
        <v>0</v>
      </c>
      <c r="T1519" s="107">
        <v>0</v>
      </c>
      <c r="U1519" s="106" t="s">
        <v>739</v>
      </c>
      <c r="V1519" s="106" t="s">
        <v>7</v>
      </c>
      <c r="W1519" s="106" t="s">
        <v>61</v>
      </c>
      <c r="X1519" s="108">
        <v>1709</v>
      </c>
      <c r="Y1519" s="108">
        <v>967992.98100000003</v>
      </c>
      <c r="Z1519" s="108">
        <v>231661.28100000008</v>
      </c>
      <c r="AA1519" s="109"/>
      <c r="AB1519" s="109">
        <v>6196</v>
      </c>
      <c r="AC1519" s="109"/>
      <c r="AD1519" s="109"/>
      <c r="AE1519" s="110" t="s">
        <v>507</v>
      </c>
      <c r="AF1519" s="109"/>
      <c r="AG1519" s="138">
        <v>38240</v>
      </c>
      <c r="AH1519" s="138">
        <v>39562</v>
      </c>
      <c r="AI1519" s="138">
        <v>39683</v>
      </c>
      <c r="AJ1519" s="109">
        <v>5618325</v>
      </c>
      <c r="AK1519" s="109"/>
      <c r="AL1519" s="109"/>
      <c r="AM1519" s="109"/>
      <c r="AN1519" s="109"/>
      <c r="AO1519" s="109"/>
      <c r="AP1519" s="109"/>
      <c r="AQ1519" s="109"/>
      <c r="AR1519" s="109"/>
      <c r="AS1519" s="109"/>
      <c r="AT1519" s="109"/>
      <c r="AU1519" s="109"/>
      <c r="AV1519" s="109"/>
      <c r="AW1519" s="109"/>
      <c r="AX1519" s="109"/>
      <c r="AY1519" s="109"/>
    </row>
    <row r="1520" spans="1:51" x14ac:dyDescent="0.25">
      <c r="A1520" s="106">
        <v>1814</v>
      </c>
      <c r="B1520" s="106" t="s">
        <v>2181</v>
      </c>
      <c r="C1520" s="106" t="s">
        <v>42</v>
      </c>
      <c r="D1520" s="106"/>
      <c r="E1520" s="106" t="s">
        <v>540</v>
      </c>
      <c r="F1520" s="106"/>
      <c r="G1520" s="106"/>
      <c r="H1520" s="106" t="s">
        <v>466</v>
      </c>
      <c r="I1520" s="106" t="s">
        <v>3323</v>
      </c>
      <c r="J1520" s="106" t="s">
        <v>3994</v>
      </c>
      <c r="K1520" s="106">
        <v>8701</v>
      </c>
      <c r="L1520" s="106"/>
      <c r="M1520" s="106">
        <v>22000</v>
      </c>
      <c r="N1520" s="106" t="s">
        <v>42</v>
      </c>
      <c r="O1520" s="106">
        <v>3788.683</v>
      </c>
      <c r="P1520" s="107">
        <v>1300</v>
      </c>
      <c r="Q1520" s="107">
        <v>4925287.9000000004</v>
      </c>
      <c r="R1520" s="106">
        <v>0</v>
      </c>
      <c r="S1520" s="107">
        <v>0</v>
      </c>
      <c r="T1520" s="107">
        <v>0</v>
      </c>
      <c r="U1520" s="106" t="s">
        <v>739</v>
      </c>
      <c r="V1520" s="106" t="s">
        <v>7</v>
      </c>
      <c r="W1520" s="106" t="s">
        <v>61</v>
      </c>
      <c r="X1520" s="108">
        <v>1709</v>
      </c>
      <c r="Y1520" s="108">
        <v>6474859.2470000004</v>
      </c>
      <c r="Z1520" s="108">
        <v>1549571.3470000001</v>
      </c>
      <c r="AA1520" s="109"/>
      <c r="AB1520" s="109">
        <v>6196</v>
      </c>
      <c r="AC1520" s="109"/>
      <c r="AD1520" s="109"/>
      <c r="AE1520" s="110" t="s">
        <v>507</v>
      </c>
      <c r="AF1520" s="109"/>
      <c r="AG1520" s="138">
        <v>38240</v>
      </c>
      <c r="AH1520" s="138">
        <v>39562</v>
      </c>
      <c r="AI1520" s="138">
        <v>39683</v>
      </c>
      <c r="AJ1520" s="109">
        <v>5618325</v>
      </c>
      <c r="AK1520" s="109"/>
      <c r="AL1520" s="109"/>
      <c r="AM1520" s="109"/>
      <c r="AN1520" s="109"/>
      <c r="AO1520" s="109"/>
      <c r="AP1520" s="109"/>
      <c r="AQ1520" s="109"/>
      <c r="AR1520" s="109"/>
      <c r="AS1520" s="109"/>
      <c r="AT1520" s="109"/>
      <c r="AU1520" s="109"/>
      <c r="AV1520" s="109"/>
      <c r="AW1520" s="109"/>
      <c r="AX1520" s="109"/>
      <c r="AY1520" s="109"/>
    </row>
    <row r="1521" spans="1:51" x14ac:dyDescent="0.25">
      <c r="A1521" s="106">
        <v>1815</v>
      </c>
      <c r="B1521" s="106" t="s">
        <v>2182</v>
      </c>
      <c r="C1521" s="106" t="s">
        <v>42</v>
      </c>
      <c r="D1521" s="106"/>
      <c r="E1521" s="106" t="s">
        <v>540</v>
      </c>
      <c r="F1521" s="106"/>
      <c r="G1521" s="106"/>
      <c r="H1521" s="106" t="s">
        <v>466</v>
      </c>
      <c r="I1521" s="106" t="s">
        <v>3323</v>
      </c>
      <c r="J1521" s="106" t="s">
        <v>3994</v>
      </c>
      <c r="K1521" s="106">
        <v>8702</v>
      </c>
      <c r="L1521" s="106"/>
      <c r="M1521" s="106">
        <v>22000</v>
      </c>
      <c r="N1521" s="106" t="s">
        <v>42</v>
      </c>
      <c r="O1521" s="106">
        <v>1333.3610000000001</v>
      </c>
      <c r="P1521" s="107">
        <v>1300</v>
      </c>
      <c r="Q1521" s="107">
        <v>1733369.3</v>
      </c>
      <c r="R1521" s="106">
        <v>0</v>
      </c>
      <c r="S1521" s="107">
        <v>0</v>
      </c>
      <c r="T1521" s="107">
        <v>0</v>
      </c>
      <c r="U1521" s="106" t="s">
        <v>739</v>
      </c>
      <c r="V1521" s="106" t="s">
        <v>7</v>
      </c>
      <c r="W1521" s="106" t="s">
        <v>61</v>
      </c>
      <c r="X1521" s="108">
        <v>1709</v>
      </c>
      <c r="Y1521" s="108">
        <v>2278713.949</v>
      </c>
      <c r="Z1521" s="108">
        <v>545344.64899999998</v>
      </c>
      <c r="AA1521" s="109"/>
      <c r="AB1521" s="109">
        <v>6196</v>
      </c>
      <c r="AC1521" s="109"/>
      <c r="AD1521" s="109"/>
      <c r="AE1521" s="110" t="s">
        <v>507</v>
      </c>
      <c r="AF1521" s="109"/>
      <c r="AG1521" s="138">
        <v>38240</v>
      </c>
      <c r="AH1521" s="138">
        <v>39562</v>
      </c>
      <c r="AI1521" s="138">
        <v>39683</v>
      </c>
      <c r="AJ1521" s="109">
        <v>5618325</v>
      </c>
      <c r="AK1521" s="109"/>
      <c r="AL1521" s="109"/>
      <c r="AM1521" s="109"/>
      <c r="AN1521" s="109"/>
      <c r="AO1521" s="109"/>
      <c r="AP1521" s="109"/>
      <c r="AQ1521" s="109"/>
      <c r="AR1521" s="109"/>
      <c r="AS1521" s="109"/>
      <c r="AT1521" s="109"/>
      <c r="AU1521" s="109"/>
      <c r="AV1521" s="109"/>
      <c r="AW1521" s="109"/>
      <c r="AX1521" s="109"/>
      <c r="AY1521" s="109"/>
    </row>
    <row r="1522" spans="1:51" x14ac:dyDescent="0.25">
      <c r="A1522" s="106">
        <v>1816</v>
      </c>
      <c r="B1522" s="106" t="s">
        <v>2183</v>
      </c>
      <c r="C1522" s="106" t="s">
        <v>42</v>
      </c>
      <c r="D1522" s="106"/>
      <c r="E1522" s="106" t="s">
        <v>540</v>
      </c>
      <c r="F1522" s="106"/>
      <c r="G1522" s="106"/>
      <c r="H1522" s="106" t="s">
        <v>466</v>
      </c>
      <c r="I1522" s="106" t="s">
        <v>3326</v>
      </c>
      <c r="J1522" s="106" t="s">
        <v>3992</v>
      </c>
      <c r="K1522" s="106">
        <v>26431</v>
      </c>
      <c r="L1522" s="106"/>
      <c r="M1522" s="106">
        <v>22000</v>
      </c>
      <c r="N1522" s="106" t="s">
        <v>42</v>
      </c>
      <c r="O1522" s="106">
        <v>9595.6830000000009</v>
      </c>
      <c r="P1522" s="107">
        <v>1300</v>
      </c>
      <c r="Q1522" s="107">
        <v>12474387.9</v>
      </c>
      <c r="R1522" s="106">
        <v>0</v>
      </c>
      <c r="S1522" s="107">
        <v>0</v>
      </c>
      <c r="T1522" s="107">
        <v>0</v>
      </c>
      <c r="U1522" s="106" t="s">
        <v>767</v>
      </c>
      <c r="V1522" s="106" t="s">
        <v>7</v>
      </c>
      <c r="W1522" s="106" t="s">
        <v>65</v>
      </c>
      <c r="X1522" s="108">
        <v>1709</v>
      </c>
      <c r="Y1522" s="108">
        <v>16399022.247000001</v>
      </c>
      <c r="Z1522" s="108">
        <v>3924634.347000001</v>
      </c>
      <c r="AA1522" s="109"/>
      <c r="AB1522" s="109">
        <v>6196</v>
      </c>
      <c r="AC1522" s="109"/>
      <c r="AD1522" s="109"/>
      <c r="AE1522" s="110" t="s">
        <v>516</v>
      </c>
      <c r="AF1522" s="109"/>
      <c r="AG1522" s="138">
        <v>38240</v>
      </c>
      <c r="AH1522" s="138">
        <v>39562</v>
      </c>
      <c r="AI1522" s="138">
        <v>39683</v>
      </c>
      <c r="AJ1522" s="109">
        <v>5618325</v>
      </c>
      <c r="AK1522" s="109"/>
      <c r="AL1522" s="109"/>
      <c r="AM1522" s="109"/>
      <c r="AN1522" s="109"/>
      <c r="AO1522" s="109"/>
      <c r="AP1522" s="109"/>
      <c r="AQ1522" s="109"/>
      <c r="AR1522" s="109"/>
      <c r="AS1522" s="109"/>
      <c r="AT1522" s="109"/>
      <c r="AU1522" s="109"/>
      <c r="AV1522" s="109"/>
      <c r="AW1522" s="109"/>
      <c r="AX1522" s="109"/>
      <c r="AY1522" s="109"/>
    </row>
    <row r="1523" spans="1:51" x14ac:dyDescent="0.25">
      <c r="A1523" s="106">
        <v>1817</v>
      </c>
      <c r="B1523" s="106" t="s">
        <v>2184</v>
      </c>
      <c r="C1523" s="106" t="s">
        <v>42</v>
      </c>
      <c r="D1523" s="106"/>
      <c r="E1523" s="106" t="s">
        <v>540</v>
      </c>
      <c r="F1523" s="106"/>
      <c r="G1523" s="106"/>
      <c r="H1523" s="106" t="s">
        <v>466</v>
      </c>
      <c r="I1523" s="106" t="s">
        <v>3326</v>
      </c>
      <c r="J1523" s="106" t="s">
        <v>3992</v>
      </c>
      <c r="K1523" s="106">
        <v>26435</v>
      </c>
      <c r="L1523" s="106"/>
      <c r="M1523" s="106">
        <v>22000</v>
      </c>
      <c r="N1523" s="106" t="s">
        <v>42</v>
      </c>
      <c r="O1523" s="106">
        <v>21277.581999999999</v>
      </c>
      <c r="P1523" s="107">
        <v>1300</v>
      </c>
      <c r="Q1523" s="107">
        <v>27660856.600000001</v>
      </c>
      <c r="R1523" s="106">
        <v>0</v>
      </c>
      <c r="S1523" s="107">
        <v>0</v>
      </c>
      <c r="T1523" s="107">
        <v>0</v>
      </c>
      <c r="U1523" s="106" t="s">
        <v>767</v>
      </c>
      <c r="V1523" s="106" t="s">
        <v>7</v>
      </c>
      <c r="W1523" s="106" t="s">
        <v>65</v>
      </c>
      <c r="X1523" s="108">
        <v>1709</v>
      </c>
      <c r="Y1523" s="108">
        <v>36363387.637999997</v>
      </c>
      <c r="Z1523" s="108">
        <v>8702531.0379999988</v>
      </c>
      <c r="AA1523" s="109"/>
      <c r="AB1523" s="109">
        <v>6196</v>
      </c>
      <c r="AC1523" s="109"/>
      <c r="AD1523" s="109"/>
      <c r="AE1523" s="110" t="s">
        <v>516</v>
      </c>
      <c r="AF1523" s="109"/>
      <c r="AG1523" s="138">
        <v>38240</v>
      </c>
      <c r="AH1523" s="138">
        <v>39562</v>
      </c>
      <c r="AI1523" s="138">
        <v>39683</v>
      </c>
      <c r="AJ1523" s="109">
        <v>5618325</v>
      </c>
      <c r="AK1523" s="109"/>
      <c r="AL1523" s="109"/>
      <c r="AM1523" s="109"/>
      <c r="AN1523" s="109"/>
      <c r="AO1523" s="109"/>
      <c r="AP1523" s="109"/>
      <c r="AQ1523" s="109"/>
      <c r="AR1523" s="109"/>
      <c r="AS1523" s="109"/>
      <c r="AT1523" s="109"/>
      <c r="AU1523" s="109"/>
      <c r="AV1523" s="109"/>
      <c r="AW1523" s="109"/>
      <c r="AX1523" s="109"/>
      <c r="AY1523" s="109"/>
    </row>
    <row r="1524" spans="1:51" x14ac:dyDescent="0.25">
      <c r="A1524" s="106">
        <v>1818</v>
      </c>
      <c r="B1524" s="106" t="s">
        <v>2185</v>
      </c>
      <c r="C1524" s="106" t="s">
        <v>42</v>
      </c>
      <c r="D1524" s="106"/>
      <c r="E1524" s="106" t="s">
        <v>540</v>
      </c>
      <c r="F1524" s="106"/>
      <c r="G1524" s="106"/>
      <c r="H1524" s="106" t="s">
        <v>466</v>
      </c>
      <c r="I1524" s="106" t="s">
        <v>3326</v>
      </c>
      <c r="J1524" s="106" t="s">
        <v>3992</v>
      </c>
      <c r="K1524" s="106"/>
      <c r="L1524" s="106"/>
      <c r="M1524" s="106">
        <v>22000</v>
      </c>
      <c r="N1524" s="106" t="s">
        <v>42</v>
      </c>
      <c r="O1524" s="106">
        <v>8418.1949999999997</v>
      </c>
      <c r="P1524" s="107">
        <v>1300</v>
      </c>
      <c r="Q1524" s="107">
        <v>10943653.5</v>
      </c>
      <c r="R1524" s="106">
        <v>0</v>
      </c>
      <c r="S1524" s="107">
        <v>0</v>
      </c>
      <c r="T1524" s="107">
        <v>0</v>
      </c>
      <c r="U1524" s="106" t="s">
        <v>767</v>
      </c>
      <c r="V1524" s="106" t="s">
        <v>7</v>
      </c>
      <c r="W1524" s="106" t="s">
        <v>65</v>
      </c>
      <c r="X1524" s="108">
        <v>1709</v>
      </c>
      <c r="Y1524" s="108">
        <v>14386695.254999999</v>
      </c>
      <c r="Z1524" s="108">
        <v>3443041.754999999</v>
      </c>
      <c r="AA1524" s="109"/>
      <c r="AB1524" s="109">
        <v>6196</v>
      </c>
      <c r="AC1524" s="109"/>
      <c r="AD1524" s="109"/>
      <c r="AE1524" s="110" t="s">
        <v>516</v>
      </c>
      <c r="AF1524" s="109"/>
      <c r="AG1524" s="138">
        <v>38240</v>
      </c>
      <c r="AH1524" s="138">
        <v>39562</v>
      </c>
      <c r="AI1524" s="138">
        <v>39683</v>
      </c>
      <c r="AJ1524" s="109">
        <v>5618325</v>
      </c>
      <c r="AK1524" s="109"/>
      <c r="AL1524" s="109"/>
      <c r="AM1524" s="109"/>
      <c r="AN1524" s="109"/>
      <c r="AO1524" s="109"/>
      <c r="AP1524" s="109"/>
      <c r="AQ1524" s="109"/>
      <c r="AR1524" s="109"/>
      <c r="AS1524" s="109"/>
      <c r="AT1524" s="109"/>
      <c r="AU1524" s="109"/>
      <c r="AV1524" s="109"/>
      <c r="AW1524" s="109"/>
      <c r="AX1524" s="109"/>
      <c r="AY1524" s="109"/>
    </row>
    <row r="1525" spans="1:51" x14ac:dyDescent="0.25">
      <c r="A1525" s="106">
        <v>1819</v>
      </c>
      <c r="B1525" s="106" t="s">
        <v>2186</v>
      </c>
      <c r="C1525" s="106" t="s">
        <v>42</v>
      </c>
      <c r="D1525" s="106"/>
      <c r="E1525" s="106" t="s">
        <v>540</v>
      </c>
      <c r="F1525" s="106"/>
      <c r="G1525" s="106"/>
      <c r="H1525" s="106" t="s">
        <v>466</v>
      </c>
      <c r="I1525" s="106" t="s">
        <v>3326</v>
      </c>
      <c r="J1525" s="106" t="s">
        <v>3992</v>
      </c>
      <c r="K1525" s="106"/>
      <c r="L1525" s="106"/>
      <c r="M1525" s="106">
        <v>22000</v>
      </c>
      <c r="N1525" s="106" t="s">
        <v>42</v>
      </c>
      <c r="O1525" s="106">
        <v>836.03499999999997</v>
      </c>
      <c r="P1525" s="107">
        <v>1300</v>
      </c>
      <c r="Q1525" s="107">
        <v>1086845.5</v>
      </c>
      <c r="R1525" s="106">
        <v>0</v>
      </c>
      <c r="S1525" s="107">
        <v>0</v>
      </c>
      <c r="T1525" s="107">
        <v>0</v>
      </c>
      <c r="U1525" s="106" t="s">
        <v>767</v>
      </c>
      <c r="V1525" s="106" t="s">
        <v>7</v>
      </c>
      <c r="W1525" s="106" t="s">
        <v>65</v>
      </c>
      <c r="X1525" s="108">
        <v>1709</v>
      </c>
      <c r="Y1525" s="108">
        <v>1428783.8149999999</v>
      </c>
      <c r="Z1525" s="108">
        <v>341938.31499999994</v>
      </c>
      <c r="AA1525" s="109"/>
      <c r="AB1525" s="109">
        <v>6196</v>
      </c>
      <c r="AC1525" s="109"/>
      <c r="AD1525" s="109"/>
      <c r="AE1525" s="110" t="s">
        <v>516</v>
      </c>
      <c r="AF1525" s="109"/>
      <c r="AG1525" s="138">
        <v>38240</v>
      </c>
      <c r="AH1525" s="138">
        <v>39562</v>
      </c>
      <c r="AI1525" s="138">
        <v>39683</v>
      </c>
      <c r="AJ1525" s="109">
        <v>5618325</v>
      </c>
      <c r="AK1525" s="109"/>
      <c r="AL1525" s="109"/>
      <c r="AM1525" s="109"/>
      <c r="AN1525" s="109"/>
      <c r="AO1525" s="109"/>
      <c r="AP1525" s="109"/>
      <c r="AQ1525" s="109"/>
      <c r="AR1525" s="109"/>
      <c r="AS1525" s="109"/>
      <c r="AT1525" s="109"/>
      <c r="AU1525" s="109"/>
      <c r="AV1525" s="109"/>
      <c r="AW1525" s="109"/>
      <c r="AX1525" s="109"/>
      <c r="AY1525" s="109"/>
    </row>
    <row r="1526" spans="1:51" x14ac:dyDescent="0.25">
      <c r="A1526" s="106">
        <v>1820</v>
      </c>
      <c r="B1526" s="106" t="s">
        <v>2187</v>
      </c>
      <c r="C1526" s="106" t="s">
        <v>42</v>
      </c>
      <c r="D1526" s="106"/>
      <c r="E1526" s="106" t="s">
        <v>540</v>
      </c>
      <c r="F1526" s="106"/>
      <c r="G1526" s="106"/>
      <c r="H1526" s="106" t="s">
        <v>466</v>
      </c>
      <c r="I1526" s="106" t="s">
        <v>3326</v>
      </c>
      <c r="J1526" s="106" t="s">
        <v>3992</v>
      </c>
      <c r="K1526" s="106">
        <v>26498</v>
      </c>
      <c r="L1526" s="106"/>
      <c r="M1526" s="106">
        <v>22000</v>
      </c>
      <c r="N1526" s="106" t="s">
        <v>42</v>
      </c>
      <c r="O1526" s="106">
        <v>115424.08100000001</v>
      </c>
      <c r="P1526" s="107">
        <v>1300</v>
      </c>
      <c r="Q1526" s="107">
        <v>150051305.30000001</v>
      </c>
      <c r="R1526" s="106">
        <v>0</v>
      </c>
      <c r="S1526" s="107">
        <v>0</v>
      </c>
      <c r="T1526" s="107">
        <v>0</v>
      </c>
      <c r="U1526" s="106" t="s">
        <v>767</v>
      </c>
      <c r="V1526" s="106" t="s">
        <v>7</v>
      </c>
      <c r="W1526" s="106" t="s">
        <v>65</v>
      </c>
      <c r="X1526" s="108">
        <v>1709</v>
      </c>
      <c r="Y1526" s="108">
        <v>197259754.42900002</v>
      </c>
      <c r="Z1526" s="108">
        <v>47208449.129000008</v>
      </c>
      <c r="AA1526" s="109"/>
      <c r="AB1526" s="109">
        <v>6196</v>
      </c>
      <c r="AC1526" s="109"/>
      <c r="AD1526" s="109"/>
      <c r="AE1526" s="110" t="s">
        <v>516</v>
      </c>
      <c r="AF1526" s="109"/>
      <c r="AG1526" s="138">
        <v>38240</v>
      </c>
      <c r="AH1526" s="138">
        <v>39562</v>
      </c>
      <c r="AI1526" s="138">
        <v>39683</v>
      </c>
      <c r="AJ1526" s="109">
        <v>5618325</v>
      </c>
      <c r="AK1526" s="109"/>
      <c r="AL1526" s="109"/>
      <c r="AM1526" s="109"/>
      <c r="AN1526" s="109"/>
      <c r="AO1526" s="109"/>
      <c r="AP1526" s="109"/>
      <c r="AQ1526" s="109"/>
      <c r="AR1526" s="109"/>
      <c r="AS1526" s="109"/>
      <c r="AT1526" s="109"/>
      <c r="AU1526" s="109"/>
      <c r="AV1526" s="109"/>
      <c r="AW1526" s="109"/>
      <c r="AX1526" s="109"/>
      <c r="AY1526" s="109"/>
    </row>
    <row r="1527" spans="1:51" x14ac:dyDescent="0.25">
      <c r="A1527" s="106">
        <v>1821</v>
      </c>
      <c r="B1527" s="106" t="s">
        <v>2188</v>
      </c>
      <c r="C1527" s="106" t="s">
        <v>42</v>
      </c>
      <c r="D1527" s="106"/>
      <c r="E1527" s="106" t="s">
        <v>540</v>
      </c>
      <c r="F1527" s="106"/>
      <c r="G1527" s="106"/>
      <c r="H1527" s="106" t="s">
        <v>466</v>
      </c>
      <c r="I1527" s="106" t="s">
        <v>3326</v>
      </c>
      <c r="J1527" s="106" t="s">
        <v>3992</v>
      </c>
      <c r="K1527" s="106">
        <v>26466</v>
      </c>
      <c r="L1527" s="106"/>
      <c r="M1527" s="106">
        <v>22000</v>
      </c>
      <c r="N1527" s="106" t="s">
        <v>42</v>
      </c>
      <c r="O1527" s="106">
        <v>1380.7729999999999</v>
      </c>
      <c r="P1527" s="107">
        <v>1300</v>
      </c>
      <c r="Q1527" s="107">
        <v>1795004.9</v>
      </c>
      <c r="R1527" s="106">
        <v>0</v>
      </c>
      <c r="S1527" s="107">
        <v>0</v>
      </c>
      <c r="T1527" s="107">
        <v>0</v>
      </c>
      <c r="U1527" s="106" t="s">
        <v>767</v>
      </c>
      <c r="V1527" s="106" t="s">
        <v>7</v>
      </c>
      <c r="W1527" s="106" t="s">
        <v>65</v>
      </c>
      <c r="X1527" s="108">
        <v>1709</v>
      </c>
      <c r="Y1527" s="108">
        <v>2359741.057</v>
      </c>
      <c r="Z1527" s="108">
        <v>564736.15700000012</v>
      </c>
      <c r="AA1527" s="109"/>
      <c r="AB1527" s="109">
        <v>6196</v>
      </c>
      <c r="AC1527" s="109"/>
      <c r="AD1527" s="109"/>
      <c r="AE1527" s="110" t="s">
        <v>516</v>
      </c>
      <c r="AF1527" s="109"/>
      <c r="AG1527" s="138">
        <v>38240</v>
      </c>
      <c r="AH1527" s="138">
        <v>39562</v>
      </c>
      <c r="AI1527" s="138">
        <v>39683</v>
      </c>
      <c r="AJ1527" s="109">
        <v>5618325</v>
      </c>
      <c r="AK1527" s="109"/>
      <c r="AL1527" s="109"/>
      <c r="AM1527" s="109"/>
      <c r="AN1527" s="109"/>
      <c r="AO1527" s="109"/>
      <c r="AP1527" s="109"/>
      <c r="AQ1527" s="109"/>
      <c r="AR1527" s="109"/>
      <c r="AS1527" s="109"/>
      <c r="AT1527" s="109"/>
      <c r="AU1527" s="109"/>
      <c r="AV1527" s="109"/>
      <c r="AW1527" s="109"/>
      <c r="AX1527" s="109"/>
      <c r="AY1527" s="109"/>
    </row>
    <row r="1528" spans="1:51" x14ac:dyDescent="0.25">
      <c r="A1528" s="106">
        <v>1822</v>
      </c>
      <c r="B1528" s="106" t="s">
        <v>2189</v>
      </c>
      <c r="C1528" s="106" t="s">
        <v>42</v>
      </c>
      <c r="D1528" s="106"/>
      <c r="E1528" s="106" t="s">
        <v>540</v>
      </c>
      <c r="F1528" s="106"/>
      <c r="G1528" s="106"/>
      <c r="H1528" s="106" t="s">
        <v>466</v>
      </c>
      <c r="I1528" s="106" t="s">
        <v>3326</v>
      </c>
      <c r="J1528" s="106" t="s">
        <v>3992</v>
      </c>
      <c r="K1528" s="106">
        <v>8601</v>
      </c>
      <c r="L1528" s="106"/>
      <c r="M1528" s="106">
        <v>22000</v>
      </c>
      <c r="N1528" s="106" t="s">
        <v>42</v>
      </c>
      <c r="O1528" s="106">
        <v>3039.4810000000002</v>
      </c>
      <c r="P1528" s="107">
        <v>1300</v>
      </c>
      <c r="Q1528" s="107">
        <v>3951325.3</v>
      </c>
      <c r="R1528" s="106">
        <v>0</v>
      </c>
      <c r="S1528" s="107">
        <v>0</v>
      </c>
      <c r="T1528" s="107">
        <v>0</v>
      </c>
      <c r="U1528" s="106" t="s">
        <v>767</v>
      </c>
      <c r="V1528" s="106" t="s">
        <v>7</v>
      </c>
      <c r="W1528" s="106" t="s">
        <v>65</v>
      </c>
      <c r="X1528" s="108">
        <v>1709</v>
      </c>
      <c r="Y1528" s="108">
        <v>5194473.0290000001</v>
      </c>
      <c r="Z1528" s="108">
        <v>1243147.7289999998</v>
      </c>
      <c r="AA1528" s="109"/>
      <c r="AB1528" s="109">
        <v>6196</v>
      </c>
      <c r="AC1528" s="109"/>
      <c r="AD1528" s="109"/>
      <c r="AE1528" s="110" t="s">
        <v>516</v>
      </c>
      <c r="AF1528" s="109"/>
      <c r="AG1528" s="138">
        <v>38240</v>
      </c>
      <c r="AH1528" s="138">
        <v>39562</v>
      </c>
      <c r="AI1528" s="138">
        <v>39683</v>
      </c>
      <c r="AJ1528" s="109">
        <v>5618325</v>
      </c>
      <c r="AK1528" s="109"/>
      <c r="AL1528" s="109"/>
      <c r="AM1528" s="109"/>
      <c r="AN1528" s="109"/>
      <c r="AO1528" s="109"/>
      <c r="AP1528" s="109"/>
      <c r="AQ1528" s="109"/>
      <c r="AR1528" s="109"/>
      <c r="AS1528" s="109"/>
      <c r="AT1528" s="109"/>
      <c r="AU1528" s="109"/>
      <c r="AV1528" s="109"/>
      <c r="AW1528" s="109"/>
      <c r="AX1528" s="109"/>
      <c r="AY1528" s="109"/>
    </row>
    <row r="1529" spans="1:51" x14ac:dyDescent="0.25">
      <c r="A1529" s="106">
        <v>1823</v>
      </c>
      <c r="B1529" s="106" t="s">
        <v>2190</v>
      </c>
      <c r="C1529" s="106" t="s">
        <v>42</v>
      </c>
      <c r="D1529" s="106"/>
      <c r="E1529" s="106" t="s">
        <v>540</v>
      </c>
      <c r="F1529" s="106"/>
      <c r="G1529" s="106"/>
      <c r="H1529" s="106" t="s">
        <v>466</v>
      </c>
      <c r="I1529" s="106" t="s">
        <v>3326</v>
      </c>
      <c r="J1529" s="106" t="s">
        <v>3992</v>
      </c>
      <c r="K1529" s="106"/>
      <c r="L1529" s="106"/>
      <c r="M1529" s="106">
        <v>22000</v>
      </c>
      <c r="N1529" s="106" t="s">
        <v>42</v>
      </c>
      <c r="O1529" s="106">
        <v>349.66800000000001</v>
      </c>
      <c r="P1529" s="107">
        <v>1300</v>
      </c>
      <c r="Q1529" s="107">
        <v>454568.4</v>
      </c>
      <c r="R1529" s="106">
        <v>0</v>
      </c>
      <c r="S1529" s="107">
        <v>0</v>
      </c>
      <c r="T1529" s="107">
        <v>0</v>
      </c>
      <c r="U1529" s="106" t="s">
        <v>767</v>
      </c>
      <c r="V1529" s="106" t="s">
        <v>7</v>
      </c>
      <c r="W1529" s="106" t="s">
        <v>65</v>
      </c>
      <c r="X1529" s="108">
        <v>1709</v>
      </c>
      <c r="Y1529" s="108">
        <v>597582.61199999996</v>
      </c>
      <c r="Z1529" s="108">
        <v>143014.21199999994</v>
      </c>
      <c r="AA1529" s="109"/>
      <c r="AB1529" s="109">
        <v>6196</v>
      </c>
      <c r="AC1529" s="109"/>
      <c r="AD1529" s="109"/>
      <c r="AE1529" s="110" t="s">
        <v>516</v>
      </c>
      <c r="AF1529" s="109"/>
      <c r="AG1529" s="138">
        <v>38240</v>
      </c>
      <c r="AH1529" s="138">
        <v>39562</v>
      </c>
      <c r="AI1529" s="138">
        <v>39683</v>
      </c>
      <c r="AJ1529" s="109">
        <v>5618325</v>
      </c>
      <c r="AK1529" s="109"/>
      <c r="AL1529" s="109"/>
      <c r="AM1529" s="109"/>
      <c r="AN1529" s="109"/>
      <c r="AO1529" s="109"/>
      <c r="AP1529" s="109"/>
      <c r="AQ1529" s="109"/>
      <c r="AR1529" s="109"/>
      <c r="AS1529" s="109"/>
      <c r="AT1529" s="109"/>
      <c r="AU1529" s="109"/>
      <c r="AV1529" s="109"/>
      <c r="AW1529" s="109"/>
      <c r="AX1529" s="109"/>
      <c r="AY1529" s="109"/>
    </row>
    <row r="1530" spans="1:51" x14ac:dyDescent="0.25">
      <c r="A1530" s="106">
        <v>1824</v>
      </c>
      <c r="B1530" s="106" t="s">
        <v>2191</v>
      </c>
      <c r="C1530" s="106" t="s">
        <v>42</v>
      </c>
      <c r="D1530" s="106"/>
      <c r="E1530" s="106" t="s">
        <v>540</v>
      </c>
      <c r="F1530" s="106"/>
      <c r="G1530" s="106"/>
      <c r="H1530" s="106" t="s">
        <v>466</v>
      </c>
      <c r="I1530" s="106" t="s">
        <v>3326</v>
      </c>
      <c r="J1530" s="106" t="s">
        <v>3992</v>
      </c>
      <c r="K1530" s="106">
        <v>26121</v>
      </c>
      <c r="L1530" s="106"/>
      <c r="M1530" s="106">
        <v>22000</v>
      </c>
      <c r="N1530" s="106" t="s">
        <v>42</v>
      </c>
      <c r="O1530" s="106">
        <v>6425.8419999999996</v>
      </c>
      <c r="P1530" s="107">
        <v>1300</v>
      </c>
      <c r="Q1530" s="107">
        <v>8353594.5999999996</v>
      </c>
      <c r="R1530" s="106">
        <v>0</v>
      </c>
      <c r="S1530" s="107">
        <v>0</v>
      </c>
      <c r="T1530" s="107">
        <v>0</v>
      </c>
      <c r="U1530" s="106" t="s">
        <v>767</v>
      </c>
      <c r="V1530" s="106" t="s">
        <v>7</v>
      </c>
      <c r="W1530" s="106" t="s">
        <v>65</v>
      </c>
      <c r="X1530" s="108">
        <v>1709</v>
      </c>
      <c r="Y1530" s="108">
        <v>10981763.978</v>
      </c>
      <c r="Z1530" s="108">
        <v>2628169.3780000005</v>
      </c>
      <c r="AA1530" s="109"/>
      <c r="AB1530" s="109">
        <v>6196</v>
      </c>
      <c r="AC1530" s="109"/>
      <c r="AD1530" s="109"/>
      <c r="AE1530" s="110" t="s">
        <v>516</v>
      </c>
      <c r="AF1530" s="109"/>
      <c r="AG1530" s="138">
        <v>38240</v>
      </c>
      <c r="AH1530" s="138">
        <v>39562</v>
      </c>
      <c r="AI1530" s="138">
        <v>39683</v>
      </c>
      <c r="AJ1530" s="109">
        <v>5618325</v>
      </c>
      <c r="AK1530" s="109"/>
      <c r="AL1530" s="109"/>
      <c r="AM1530" s="109"/>
      <c r="AN1530" s="109"/>
      <c r="AO1530" s="109"/>
      <c r="AP1530" s="109"/>
      <c r="AQ1530" s="109"/>
      <c r="AR1530" s="109"/>
      <c r="AS1530" s="109"/>
      <c r="AT1530" s="109"/>
      <c r="AU1530" s="109"/>
      <c r="AV1530" s="109"/>
      <c r="AW1530" s="109"/>
      <c r="AX1530" s="109"/>
      <c r="AY1530" s="109"/>
    </row>
    <row r="1531" spans="1:51" x14ac:dyDescent="0.25">
      <c r="A1531" s="106">
        <v>1825</v>
      </c>
      <c r="B1531" s="106" t="s">
        <v>2192</v>
      </c>
      <c r="C1531" s="106" t="s">
        <v>42</v>
      </c>
      <c r="D1531" s="106"/>
      <c r="E1531" s="106" t="s">
        <v>540</v>
      </c>
      <c r="F1531" s="106"/>
      <c r="G1531" s="106"/>
      <c r="H1531" s="106" t="s">
        <v>466</v>
      </c>
      <c r="I1531" s="106" t="s">
        <v>3335</v>
      </c>
      <c r="J1531" s="106" t="s">
        <v>3995</v>
      </c>
      <c r="K1531" s="106">
        <v>26122</v>
      </c>
      <c r="L1531" s="106"/>
      <c r="M1531" s="106">
        <v>22000</v>
      </c>
      <c r="N1531" s="106" t="s">
        <v>42</v>
      </c>
      <c r="O1531" s="106">
        <v>8248.6409999999996</v>
      </c>
      <c r="P1531" s="107">
        <v>1300</v>
      </c>
      <c r="Q1531" s="107">
        <v>10723233.300000001</v>
      </c>
      <c r="R1531" s="106">
        <v>0</v>
      </c>
      <c r="S1531" s="107">
        <v>0</v>
      </c>
      <c r="T1531" s="107">
        <v>0</v>
      </c>
      <c r="U1531" s="106" t="s">
        <v>767</v>
      </c>
      <c r="V1531" s="106" t="s">
        <v>7</v>
      </c>
      <c r="W1531" s="106" t="s">
        <v>65</v>
      </c>
      <c r="X1531" s="108">
        <v>1709</v>
      </c>
      <c r="Y1531" s="108">
        <v>14096927.468999999</v>
      </c>
      <c r="Z1531" s="108">
        <v>3373694.1689999998</v>
      </c>
      <c r="AA1531" s="109"/>
      <c r="AB1531" s="109">
        <v>6196</v>
      </c>
      <c r="AC1531" s="109"/>
      <c r="AD1531" s="109"/>
      <c r="AE1531" s="110" t="s">
        <v>516</v>
      </c>
      <c r="AF1531" s="109"/>
      <c r="AG1531" s="138">
        <v>38240</v>
      </c>
      <c r="AH1531" s="138">
        <v>39562</v>
      </c>
      <c r="AI1531" s="138">
        <v>39683</v>
      </c>
      <c r="AJ1531" s="109">
        <v>5618325</v>
      </c>
      <c r="AK1531" s="109"/>
      <c r="AL1531" s="109"/>
      <c r="AM1531" s="109"/>
      <c r="AN1531" s="109"/>
      <c r="AO1531" s="109"/>
      <c r="AP1531" s="109"/>
      <c r="AQ1531" s="109"/>
      <c r="AR1531" s="109"/>
      <c r="AS1531" s="109"/>
      <c r="AT1531" s="109"/>
      <c r="AU1531" s="109"/>
      <c r="AV1531" s="109"/>
      <c r="AW1531" s="109"/>
      <c r="AX1531" s="109"/>
      <c r="AY1531" s="109"/>
    </row>
    <row r="1532" spans="1:51" x14ac:dyDescent="0.25">
      <c r="A1532" s="106">
        <v>1826</v>
      </c>
      <c r="B1532" s="106" t="s">
        <v>2193</v>
      </c>
      <c r="C1532" s="106" t="s">
        <v>42</v>
      </c>
      <c r="D1532" s="106"/>
      <c r="E1532" s="106" t="s">
        <v>540</v>
      </c>
      <c r="F1532" s="106"/>
      <c r="G1532" s="106"/>
      <c r="H1532" s="106" t="s">
        <v>466</v>
      </c>
      <c r="I1532" s="106" t="s">
        <v>3324</v>
      </c>
      <c r="J1532" s="106" t="s">
        <v>3993</v>
      </c>
      <c r="K1532" s="106"/>
      <c r="L1532" s="106"/>
      <c r="M1532" s="106">
        <v>22000</v>
      </c>
      <c r="N1532" s="106" t="s">
        <v>42</v>
      </c>
      <c r="O1532" s="106">
        <v>8651.2970000000005</v>
      </c>
      <c r="P1532" s="107">
        <v>1300</v>
      </c>
      <c r="Q1532" s="107">
        <v>11246686.1</v>
      </c>
      <c r="R1532" s="106">
        <v>0</v>
      </c>
      <c r="S1532" s="107">
        <v>0</v>
      </c>
      <c r="T1532" s="107">
        <v>0</v>
      </c>
      <c r="U1532" s="106" t="s">
        <v>767</v>
      </c>
      <c r="V1532" s="106" t="s">
        <v>7</v>
      </c>
      <c r="W1532" s="106" t="s">
        <v>65</v>
      </c>
      <c r="X1532" s="108">
        <v>1709</v>
      </c>
      <c r="Y1532" s="108">
        <v>14785066.573000001</v>
      </c>
      <c r="Z1532" s="108">
        <v>3538380.4729999993</v>
      </c>
      <c r="AA1532" s="109"/>
      <c r="AB1532" s="109">
        <v>6196</v>
      </c>
      <c r="AC1532" s="109"/>
      <c r="AD1532" s="109"/>
      <c r="AE1532" s="110" t="s">
        <v>516</v>
      </c>
      <c r="AF1532" s="109"/>
      <c r="AG1532" s="138">
        <v>38240</v>
      </c>
      <c r="AH1532" s="138">
        <v>39562</v>
      </c>
      <c r="AI1532" s="138">
        <v>39683</v>
      </c>
      <c r="AJ1532" s="109">
        <v>5618325</v>
      </c>
      <c r="AK1532" s="109"/>
      <c r="AL1532" s="109"/>
      <c r="AM1532" s="109"/>
      <c r="AN1532" s="109"/>
      <c r="AO1532" s="109"/>
      <c r="AP1532" s="109"/>
      <c r="AQ1532" s="109"/>
      <c r="AR1532" s="109"/>
      <c r="AS1532" s="109"/>
      <c r="AT1532" s="109"/>
      <c r="AU1532" s="109"/>
      <c r="AV1532" s="109"/>
      <c r="AW1532" s="109"/>
      <c r="AX1532" s="109"/>
      <c r="AY1532" s="109"/>
    </row>
    <row r="1533" spans="1:51" x14ac:dyDescent="0.25">
      <c r="A1533" s="106">
        <v>1827</v>
      </c>
      <c r="B1533" s="106" t="s">
        <v>2194</v>
      </c>
      <c r="C1533" s="106" t="s">
        <v>42</v>
      </c>
      <c r="D1533" s="106"/>
      <c r="E1533" s="106" t="s">
        <v>540</v>
      </c>
      <c r="F1533" s="106"/>
      <c r="G1533" s="106"/>
      <c r="H1533" s="106" t="s">
        <v>466</v>
      </c>
      <c r="I1533" s="106" t="s">
        <v>3324</v>
      </c>
      <c r="J1533" s="106" t="s">
        <v>3993</v>
      </c>
      <c r="K1533" s="106"/>
      <c r="L1533" s="106"/>
      <c r="M1533" s="106">
        <v>22000</v>
      </c>
      <c r="N1533" s="106" t="s">
        <v>42</v>
      </c>
      <c r="O1533" s="106">
        <v>90.352000000000004</v>
      </c>
      <c r="P1533" s="107">
        <v>1300</v>
      </c>
      <c r="Q1533" s="107">
        <v>117457.60000000001</v>
      </c>
      <c r="R1533" s="106">
        <v>0</v>
      </c>
      <c r="S1533" s="107">
        <v>0</v>
      </c>
      <c r="T1533" s="107">
        <v>0</v>
      </c>
      <c r="U1533" s="106" t="s">
        <v>767</v>
      </c>
      <c r="V1533" s="106" t="s">
        <v>7</v>
      </c>
      <c r="W1533" s="106" t="s">
        <v>65</v>
      </c>
      <c r="X1533" s="108">
        <v>1709</v>
      </c>
      <c r="Y1533" s="108">
        <v>154411.568</v>
      </c>
      <c r="Z1533" s="108">
        <v>36953.967999999993</v>
      </c>
      <c r="AA1533" s="109"/>
      <c r="AB1533" s="109">
        <v>6196</v>
      </c>
      <c r="AC1533" s="109"/>
      <c r="AD1533" s="109"/>
      <c r="AE1533" s="110" t="s">
        <v>516</v>
      </c>
      <c r="AF1533" s="109"/>
      <c r="AG1533" s="138">
        <v>38240</v>
      </c>
      <c r="AH1533" s="138">
        <v>39562</v>
      </c>
      <c r="AI1533" s="138">
        <v>39683</v>
      </c>
      <c r="AJ1533" s="109">
        <v>5618325</v>
      </c>
      <c r="AK1533" s="109"/>
      <c r="AL1533" s="109"/>
      <c r="AM1533" s="109"/>
      <c r="AN1533" s="109"/>
      <c r="AO1533" s="109"/>
      <c r="AP1533" s="109"/>
      <c r="AQ1533" s="109"/>
      <c r="AR1533" s="109"/>
      <c r="AS1533" s="109"/>
      <c r="AT1533" s="109"/>
      <c r="AU1533" s="109"/>
      <c r="AV1533" s="109"/>
      <c r="AW1533" s="109"/>
      <c r="AX1533" s="109"/>
      <c r="AY1533" s="109"/>
    </row>
    <row r="1534" spans="1:51" x14ac:dyDescent="0.25">
      <c r="A1534" s="106">
        <v>1828</v>
      </c>
      <c r="B1534" s="106" t="s">
        <v>2195</v>
      </c>
      <c r="C1534" s="106" t="s">
        <v>42</v>
      </c>
      <c r="D1534" s="106"/>
      <c r="E1534" s="106" t="s">
        <v>540</v>
      </c>
      <c r="F1534" s="106"/>
      <c r="G1534" s="106"/>
      <c r="H1534" s="106" t="s">
        <v>466</v>
      </c>
      <c r="I1534" s="106" t="s">
        <v>3324</v>
      </c>
      <c r="J1534" s="106" t="s">
        <v>3993</v>
      </c>
      <c r="K1534" s="106">
        <v>26101</v>
      </c>
      <c r="L1534" s="106"/>
      <c r="M1534" s="106">
        <v>22000</v>
      </c>
      <c r="N1534" s="106" t="s">
        <v>42</v>
      </c>
      <c r="O1534" s="106">
        <v>5648.17</v>
      </c>
      <c r="P1534" s="107">
        <v>1300</v>
      </c>
      <c r="Q1534" s="107">
        <v>7342621</v>
      </c>
      <c r="R1534" s="106">
        <v>0</v>
      </c>
      <c r="S1534" s="107">
        <v>0</v>
      </c>
      <c r="T1534" s="107">
        <v>0</v>
      </c>
      <c r="U1534" s="106" t="s">
        <v>767</v>
      </c>
      <c r="V1534" s="106" t="s">
        <v>7</v>
      </c>
      <c r="W1534" s="106" t="s">
        <v>65</v>
      </c>
      <c r="X1534" s="108">
        <v>1709</v>
      </c>
      <c r="Y1534" s="108">
        <v>9652722.5299999993</v>
      </c>
      <c r="Z1534" s="108">
        <v>2310101.5299999993</v>
      </c>
      <c r="AA1534" s="109"/>
      <c r="AB1534" s="109">
        <v>6196</v>
      </c>
      <c r="AC1534" s="109"/>
      <c r="AD1534" s="109"/>
      <c r="AE1534" s="110" t="s">
        <v>516</v>
      </c>
      <c r="AF1534" s="109"/>
      <c r="AG1534" s="138">
        <v>38240</v>
      </c>
      <c r="AH1534" s="138">
        <v>39562</v>
      </c>
      <c r="AI1534" s="138">
        <v>39683</v>
      </c>
      <c r="AJ1534" s="109">
        <v>5618325</v>
      </c>
      <c r="AK1534" s="109"/>
      <c r="AL1534" s="109"/>
      <c r="AM1534" s="109"/>
      <c r="AN1534" s="109"/>
      <c r="AO1534" s="109"/>
      <c r="AP1534" s="109"/>
      <c r="AQ1534" s="109"/>
      <c r="AR1534" s="109"/>
      <c r="AS1534" s="109"/>
      <c r="AT1534" s="109"/>
      <c r="AU1534" s="109"/>
      <c r="AV1534" s="109"/>
      <c r="AW1534" s="109"/>
      <c r="AX1534" s="109"/>
      <c r="AY1534" s="109"/>
    </row>
    <row r="1535" spans="1:51" x14ac:dyDescent="0.25">
      <c r="A1535" s="106">
        <v>1829</v>
      </c>
      <c r="B1535" s="106" t="s">
        <v>2196</v>
      </c>
      <c r="C1535" s="106" t="s">
        <v>42</v>
      </c>
      <c r="D1535" s="106"/>
      <c r="E1535" s="106" t="s">
        <v>540</v>
      </c>
      <c r="F1535" s="106"/>
      <c r="G1535" s="106"/>
      <c r="H1535" s="106" t="s">
        <v>466</v>
      </c>
      <c r="I1535" s="106" t="s">
        <v>3323</v>
      </c>
      <c r="J1535" s="106" t="s">
        <v>3996</v>
      </c>
      <c r="K1535" s="106">
        <v>26774</v>
      </c>
      <c r="L1535" s="106"/>
      <c r="M1535" s="106">
        <v>22000</v>
      </c>
      <c r="N1535" s="106" t="s">
        <v>42</v>
      </c>
      <c r="O1535" s="106">
        <v>674.00099999999998</v>
      </c>
      <c r="P1535" s="107">
        <v>1300</v>
      </c>
      <c r="Q1535" s="107">
        <v>876201.3</v>
      </c>
      <c r="R1535" s="106">
        <v>0</v>
      </c>
      <c r="S1535" s="107">
        <v>0</v>
      </c>
      <c r="T1535" s="107">
        <v>0</v>
      </c>
      <c r="U1535" s="106" t="s">
        <v>767</v>
      </c>
      <c r="V1535" s="106" t="s">
        <v>7</v>
      </c>
      <c r="W1535" s="106" t="s">
        <v>65</v>
      </c>
      <c r="X1535" s="108">
        <v>1709</v>
      </c>
      <c r="Y1535" s="108">
        <v>1151867.709</v>
      </c>
      <c r="Z1535" s="108">
        <v>275666.4090000001</v>
      </c>
      <c r="AA1535" s="109"/>
      <c r="AB1535" s="109">
        <v>6196</v>
      </c>
      <c r="AC1535" s="109"/>
      <c r="AD1535" s="109"/>
      <c r="AE1535" s="110" t="s">
        <v>516</v>
      </c>
      <c r="AF1535" s="109"/>
      <c r="AG1535" s="138">
        <v>38240</v>
      </c>
      <c r="AH1535" s="138">
        <v>39562</v>
      </c>
      <c r="AI1535" s="138">
        <v>39683</v>
      </c>
      <c r="AJ1535" s="109">
        <v>5618325</v>
      </c>
      <c r="AK1535" s="109"/>
      <c r="AL1535" s="109"/>
      <c r="AM1535" s="109"/>
      <c r="AN1535" s="109"/>
      <c r="AO1535" s="109"/>
      <c r="AP1535" s="109"/>
      <c r="AQ1535" s="109"/>
      <c r="AR1535" s="109"/>
      <c r="AS1535" s="109"/>
      <c r="AT1535" s="109"/>
      <c r="AU1535" s="109"/>
      <c r="AV1535" s="109"/>
      <c r="AW1535" s="109"/>
      <c r="AX1535" s="109"/>
      <c r="AY1535" s="109"/>
    </row>
    <row r="1536" spans="1:51" x14ac:dyDescent="0.25">
      <c r="A1536" s="106">
        <v>1830</v>
      </c>
      <c r="B1536" s="106" t="s">
        <v>2197</v>
      </c>
      <c r="C1536" s="106" t="s">
        <v>42</v>
      </c>
      <c r="D1536" s="106"/>
      <c r="E1536" s="106" t="s">
        <v>540</v>
      </c>
      <c r="F1536" s="106"/>
      <c r="G1536" s="106"/>
      <c r="H1536" s="106" t="s">
        <v>466</v>
      </c>
      <c r="I1536" s="106" t="s">
        <v>3323</v>
      </c>
      <c r="J1536" s="106" t="s">
        <v>3996</v>
      </c>
      <c r="K1536" s="106">
        <v>26501</v>
      </c>
      <c r="L1536" s="106"/>
      <c r="M1536" s="106">
        <v>22000</v>
      </c>
      <c r="N1536" s="106" t="s">
        <v>42</v>
      </c>
      <c r="O1536" s="106">
        <v>3876.585</v>
      </c>
      <c r="P1536" s="107">
        <v>1300</v>
      </c>
      <c r="Q1536" s="107">
        <v>5039560.5</v>
      </c>
      <c r="R1536" s="106">
        <v>0</v>
      </c>
      <c r="S1536" s="107">
        <v>0</v>
      </c>
      <c r="T1536" s="107">
        <v>0</v>
      </c>
      <c r="U1536" s="106" t="s">
        <v>767</v>
      </c>
      <c r="V1536" s="106" t="s">
        <v>7</v>
      </c>
      <c r="W1536" s="106" t="s">
        <v>65</v>
      </c>
      <c r="X1536" s="108">
        <v>1709</v>
      </c>
      <c r="Y1536" s="108">
        <v>6625083.7649999997</v>
      </c>
      <c r="Z1536" s="108">
        <v>1585523.2649999997</v>
      </c>
      <c r="AA1536" s="109"/>
      <c r="AB1536" s="109">
        <v>6196</v>
      </c>
      <c r="AC1536" s="109"/>
      <c r="AD1536" s="109"/>
      <c r="AE1536" s="110" t="s">
        <v>516</v>
      </c>
      <c r="AF1536" s="109"/>
      <c r="AG1536" s="138">
        <v>38240</v>
      </c>
      <c r="AH1536" s="138">
        <v>39562</v>
      </c>
      <c r="AI1536" s="138">
        <v>39683</v>
      </c>
      <c r="AJ1536" s="109">
        <v>5618325</v>
      </c>
      <c r="AK1536" s="109"/>
      <c r="AL1536" s="109"/>
      <c r="AM1536" s="109"/>
      <c r="AN1536" s="109"/>
      <c r="AO1536" s="109"/>
      <c r="AP1536" s="109"/>
      <c r="AQ1536" s="109"/>
      <c r="AR1536" s="109"/>
      <c r="AS1536" s="109"/>
      <c r="AT1536" s="109"/>
      <c r="AU1536" s="109"/>
      <c r="AV1536" s="109"/>
      <c r="AW1536" s="109"/>
      <c r="AX1536" s="109"/>
      <c r="AY1536" s="109"/>
    </row>
    <row r="1537" spans="1:51" x14ac:dyDescent="0.25">
      <c r="A1537" s="106">
        <v>1831</v>
      </c>
      <c r="B1537" s="106" t="s">
        <v>2198</v>
      </c>
      <c r="C1537" s="106" t="s">
        <v>42</v>
      </c>
      <c r="D1537" s="106"/>
      <c r="E1537" s="106" t="s">
        <v>540</v>
      </c>
      <c r="F1537" s="106"/>
      <c r="G1537" s="106"/>
      <c r="H1537" s="106" t="s">
        <v>466</v>
      </c>
      <c r="I1537" s="106" t="s">
        <v>3326</v>
      </c>
      <c r="J1537" s="106" t="s">
        <v>3992</v>
      </c>
      <c r="K1537" s="106">
        <v>26714</v>
      </c>
      <c r="L1537" s="106"/>
      <c r="M1537" s="106">
        <v>22000</v>
      </c>
      <c r="N1537" s="106" t="s">
        <v>42</v>
      </c>
      <c r="O1537" s="106">
        <v>4447.3410000000003</v>
      </c>
      <c r="P1537" s="107">
        <v>1300</v>
      </c>
      <c r="Q1537" s="107">
        <v>5781543.2999999998</v>
      </c>
      <c r="R1537" s="106">
        <v>0</v>
      </c>
      <c r="S1537" s="107">
        <v>0</v>
      </c>
      <c r="T1537" s="107">
        <v>0</v>
      </c>
      <c r="U1537" s="106" t="s">
        <v>767</v>
      </c>
      <c r="V1537" s="106" t="s">
        <v>7</v>
      </c>
      <c r="W1537" s="106" t="s">
        <v>65</v>
      </c>
      <c r="X1537" s="108">
        <v>1709</v>
      </c>
      <c r="Y1537" s="108">
        <v>7600505.7690000003</v>
      </c>
      <c r="Z1537" s="108">
        <v>1818962.4689999996</v>
      </c>
      <c r="AA1537" s="109"/>
      <c r="AB1537" s="109">
        <v>6196</v>
      </c>
      <c r="AC1537" s="109"/>
      <c r="AD1537" s="109"/>
      <c r="AE1537" s="110" t="s">
        <v>516</v>
      </c>
      <c r="AF1537" s="109"/>
      <c r="AG1537" s="138">
        <v>38240</v>
      </c>
      <c r="AH1537" s="138">
        <v>39562</v>
      </c>
      <c r="AI1537" s="138">
        <v>39683</v>
      </c>
      <c r="AJ1537" s="109">
        <v>5618325</v>
      </c>
      <c r="AK1537" s="109"/>
      <c r="AL1537" s="109"/>
      <c r="AM1537" s="109"/>
      <c r="AN1537" s="109"/>
      <c r="AO1537" s="109"/>
      <c r="AP1537" s="109"/>
      <c r="AQ1537" s="109"/>
      <c r="AR1537" s="109"/>
      <c r="AS1537" s="109"/>
      <c r="AT1537" s="109"/>
      <c r="AU1537" s="109"/>
      <c r="AV1537" s="109"/>
      <c r="AW1537" s="109"/>
      <c r="AX1537" s="109"/>
      <c r="AY1537" s="109"/>
    </row>
    <row r="1538" spans="1:51" x14ac:dyDescent="0.25">
      <c r="A1538" s="106">
        <v>1832</v>
      </c>
      <c r="B1538" s="106" t="s">
        <v>2199</v>
      </c>
      <c r="C1538" s="106" t="s">
        <v>42</v>
      </c>
      <c r="D1538" s="106"/>
      <c r="E1538" s="106" t="s">
        <v>540</v>
      </c>
      <c r="F1538" s="106"/>
      <c r="G1538" s="106"/>
      <c r="H1538" s="106" t="s">
        <v>466</v>
      </c>
      <c r="I1538" s="106" t="s">
        <v>3326</v>
      </c>
      <c r="J1538" s="106" t="s">
        <v>3992</v>
      </c>
      <c r="K1538" s="106">
        <v>26902</v>
      </c>
      <c r="L1538" s="106"/>
      <c r="M1538" s="106">
        <v>22000</v>
      </c>
      <c r="N1538" s="106" t="s">
        <v>42</v>
      </c>
      <c r="O1538" s="106">
        <v>8537.6409999999996</v>
      </c>
      <c r="P1538" s="107">
        <v>1300</v>
      </c>
      <c r="Q1538" s="107">
        <v>11098933.300000001</v>
      </c>
      <c r="R1538" s="106">
        <v>0</v>
      </c>
      <c r="S1538" s="107">
        <v>0</v>
      </c>
      <c r="T1538" s="107">
        <v>0</v>
      </c>
      <c r="U1538" s="106" t="s">
        <v>767</v>
      </c>
      <c r="V1538" s="106" t="s">
        <v>7</v>
      </c>
      <c r="W1538" s="106" t="s">
        <v>65</v>
      </c>
      <c r="X1538" s="108">
        <v>1709</v>
      </c>
      <c r="Y1538" s="108">
        <v>14590828.468999999</v>
      </c>
      <c r="Z1538" s="108">
        <v>3491895.1689999998</v>
      </c>
      <c r="AA1538" s="109"/>
      <c r="AB1538" s="109">
        <v>6196</v>
      </c>
      <c r="AC1538" s="109"/>
      <c r="AD1538" s="109"/>
      <c r="AE1538" s="110" t="s">
        <v>516</v>
      </c>
      <c r="AF1538" s="109"/>
      <c r="AG1538" s="138">
        <v>38240</v>
      </c>
      <c r="AH1538" s="138">
        <v>39562</v>
      </c>
      <c r="AI1538" s="138">
        <v>39683</v>
      </c>
      <c r="AJ1538" s="109">
        <v>5618325</v>
      </c>
      <c r="AK1538" s="109"/>
      <c r="AL1538" s="109"/>
      <c r="AM1538" s="109"/>
      <c r="AN1538" s="109"/>
      <c r="AO1538" s="109"/>
      <c r="AP1538" s="109"/>
      <c r="AQ1538" s="109"/>
      <c r="AR1538" s="109"/>
      <c r="AS1538" s="109"/>
      <c r="AT1538" s="109"/>
      <c r="AU1538" s="109"/>
      <c r="AV1538" s="109"/>
      <c r="AW1538" s="109"/>
      <c r="AX1538" s="109"/>
      <c r="AY1538" s="109"/>
    </row>
    <row r="1539" spans="1:51" ht="25.5" x14ac:dyDescent="0.25">
      <c r="A1539" s="106">
        <v>1834</v>
      </c>
      <c r="B1539" s="106" t="s">
        <v>2200</v>
      </c>
      <c r="C1539" s="106" t="s">
        <v>42</v>
      </c>
      <c r="D1539" s="106"/>
      <c r="E1539" s="106" t="s">
        <v>540</v>
      </c>
      <c r="F1539" s="106"/>
      <c r="G1539" s="106"/>
      <c r="H1539" s="106" t="s">
        <v>466</v>
      </c>
      <c r="I1539" s="106" t="s">
        <v>3326</v>
      </c>
      <c r="J1539" s="106" t="s">
        <v>3992</v>
      </c>
      <c r="K1539" s="106">
        <v>26738</v>
      </c>
      <c r="L1539" s="106"/>
      <c r="M1539" s="106">
        <v>22000</v>
      </c>
      <c r="N1539" s="106" t="s">
        <v>42</v>
      </c>
      <c r="O1539" s="106">
        <v>14654.008</v>
      </c>
      <c r="P1539" s="107">
        <v>1300</v>
      </c>
      <c r="Q1539" s="107">
        <v>19050210.399999999</v>
      </c>
      <c r="R1539" s="106">
        <v>0</v>
      </c>
      <c r="S1539" s="107">
        <v>0</v>
      </c>
      <c r="T1539" s="107">
        <v>0</v>
      </c>
      <c r="U1539" s="106" t="s">
        <v>741</v>
      </c>
      <c r="V1539" s="106" t="s">
        <v>7</v>
      </c>
      <c r="W1539" s="106" t="s">
        <v>62</v>
      </c>
      <c r="X1539" s="108">
        <v>1709</v>
      </c>
      <c r="Y1539" s="108">
        <v>25043699.671999998</v>
      </c>
      <c r="Z1539" s="108">
        <v>5993489.2719999999</v>
      </c>
      <c r="AA1539" s="109"/>
      <c r="AB1539" s="109">
        <v>6196</v>
      </c>
      <c r="AC1539" s="109"/>
      <c r="AD1539" s="109"/>
      <c r="AE1539" s="110" t="s">
        <v>473</v>
      </c>
      <c r="AF1539" s="109" t="s">
        <v>4770</v>
      </c>
      <c r="AG1539" s="138">
        <v>38240</v>
      </c>
      <c r="AH1539" s="138">
        <v>39562</v>
      </c>
      <c r="AI1539" s="138">
        <v>39683</v>
      </c>
      <c r="AJ1539" s="109">
        <v>5618325</v>
      </c>
      <c r="AK1539" s="109"/>
      <c r="AL1539" s="109"/>
      <c r="AM1539" s="109"/>
      <c r="AN1539" s="109"/>
      <c r="AO1539" s="109"/>
      <c r="AP1539" s="109"/>
      <c r="AQ1539" s="109"/>
      <c r="AR1539" s="109"/>
      <c r="AS1539" s="109"/>
      <c r="AT1539" s="109"/>
      <c r="AU1539" s="109"/>
      <c r="AV1539" s="109"/>
      <c r="AW1539" s="109"/>
      <c r="AX1539" s="109"/>
      <c r="AY1539" s="109"/>
    </row>
    <row r="1540" spans="1:51" x14ac:dyDescent="0.25">
      <c r="A1540" s="106">
        <v>1835</v>
      </c>
      <c r="B1540" s="106" t="s">
        <v>1116</v>
      </c>
      <c r="C1540" s="106" t="s">
        <v>42</v>
      </c>
      <c r="D1540" s="106"/>
      <c r="E1540" s="106" t="s">
        <v>540</v>
      </c>
      <c r="F1540" s="106"/>
      <c r="G1540" s="106"/>
      <c r="H1540" s="106" t="s">
        <v>466</v>
      </c>
      <c r="I1540" s="106"/>
      <c r="J1540" s="106"/>
      <c r="K1540" s="106"/>
      <c r="L1540" s="106"/>
      <c r="M1540" s="106">
        <v>22000</v>
      </c>
      <c r="N1540" s="106" t="s">
        <v>42</v>
      </c>
      <c r="O1540" s="106">
        <v>117493.57</v>
      </c>
      <c r="P1540" s="107">
        <v>1300</v>
      </c>
      <c r="Q1540" s="107">
        <v>152741641</v>
      </c>
      <c r="R1540" s="106">
        <v>0</v>
      </c>
      <c r="S1540" s="107">
        <v>0</v>
      </c>
      <c r="T1540" s="107">
        <v>0</v>
      </c>
      <c r="U1540" s="106" t="s">
        <v>743</v>
      </c>
      <c r="V1540" s="106" t="s">
        <v>7</v>
      </c>
      <c r="W1540" s="106" t="s">
        <v>63</v>
      </c>
      <c r="X1540" s="108"/>
      <c r="Y1540" s="108">
        <v>0</v>
      </c>
      <c r="Z1540" s="108"/>
      <c r="AA1540" s="109" t="s">
        <v>4435</v>
      </c>
      <c r="AB1540" s="109">
        <v>6196</v>
      </c>
      <c r="AC1540" s="109"/>
      <c r="AD1540" s="109"/>
      <c r="AE1540" s="110" t="s">
        <v>4436</v>
      </c>
      <c r="AF1540" s="109"/>
      <c r="AG1540" s="138">
        <v>38240</v>
      </c>
      <c r="AH1540" s="138">
        <v>39562</v>
      </c>
      <c r="AI1540" s="138">
        <v>39683</v>
      </c>
      <c r="AJ1540" s="109">
        <v>5618325</v>
      </c>
      <c r="AK1540" s="109"/>
      <c r="AL1540" s="109"/>
      <c r="AM1540" s="109"/>
      <c r="AN1540" s="109"/>
      <c r="AO1540" s="109"/>
      <c r="AP1540" s="109"/>
      <c r="AQ1540" s="109"/>
      <c r="AR1540" s="109"/>
      <c r="AS1540" s="109"/>
      <c r="AT1540" s="109"/>
      <c r="AU1540" s="109"/>
      <c r="AV1540" s="109"/>
      <c r="AW1540" s="109"/>
      <c r="AX1540" s="109"/>
      <c r="AY1540" s="109"/>
    </row>
    <row r="1541" spans="1:51" x14ac:dyDescent="0.25">
      <c r="A1541" s="106">
        <v>1836</v>
      </c>
      <c r="B1541" s="106" t="s">
        <v>2201</v>
      </c>
      <c r="C1541" s="106" t="s">
        <v>334</v>
      </c>
      <c r="D1541" s="106"/>
      <c r="E1541" s="106" t="s">
        <v>540</v>
      </c>
      <c r="F1541" s="106"/>
      <c r="G1541" s="106"/>
      <c r="H1541" s="106" t="s">
        <v>466</v>
      </c>
      <c r="I1541" s="106" t="s">
        <v>3323</v>
      </c>
      <c r="J1541" s="106" t="s">
        <v>3997</v>
      </c>
      <c r="K1541" s="106">
        <v>35412</v>
      </c>
      <c r="L1541" s="106">
        <v>5</v>
      </c>
      <c r="M1541" s="106">
        <v>22000</v>
      </c>
      <c r="N1541" s="106" t="s">
        <v>3998</v>
      </c>
      <c r="O1541" s="106">
        <v>79.397999999999996</v>
      </c>
      <c r="P1541" s="107">
        <v>1200</v>
      </c>
      <c r="Q1541" s="107">
        <v>95277.6</v>
      </c>
      <c r="R1541" s="106">
        <v>55.1</v>
      </c>
      <c r="S1541" s="107">
        <v>4350</v>
      </c>
      <c r="T1541" s="107">
        <v>257163.2</v>
      </c>
      <c r="U1541" s="106" t="s">
        <v>2202</v>
      </c>
      <c r="V1541" s="106" t="s">
        <v>7</v>
      </c>
      <c r="W1541" s="106" t="s">
        <v>80</v>
      </c>
      <c r="X1541" s="108">
        <v>1495</v>
      </c>
      <c r="Y1541" s="108">
        <v>118700.01</v>
      </c>
      <c r="Z1541" s="108">
        <v>23422.410000000003</v>
      </c>
      <c r="AA1541" s="109"/>
      <c r="AB1541" s="109">
        <v>6201</v>
      </c>
      <c r="AC1541" s="109"/>
      <c r="AD1541" s="109"/>
      <c r="AE1541" s="110" t="s">
        <v>4771</v>
      </c>
      <c r="AF1541" s="109"/>
      <c r="AG1541" s="138" t="s">
        <v>4483</v>
      </c>
      <c r="AH1541" s="138">
        <v>39764</v>
      </c>
      <c r="AI1541" s="138" t="s">
        <v>4772</v>
      </c>
      <c r="AJ1541" s="109">
        <v>5633746</v>
      </c>
      <c r="AK1541" s="109"/>
      <c r="AL1541" s="109"/>
      <c r="AM1541" s="109"/>
      <c r="AN1541" s="109"/>
      <c r="AO1541" s="109"/>
      <c r="AP1541" s="109"/>
      <c r="AQ1541" s="109"/>
      <c r="AR1541" s="109"/>
      <c r="AS1541" s="109"/>
      <c r="AT1541" s="109"/>
      <c r="AU1541" s="109"/>
      <c r="AV1541" s="109"/>
      <c r="AW1541" s="109"/>
      <c r="AX1541" s="109"/>
      <c r="AY1541" s="109"/>
    </row>
    <row r="1542" spans="1:51" x14ac:dyDescent="0.25">
      <c r="A1542" s="106">
        <v>1837</v>
      </c>
      <c r="B1542" s="106" t="s">
        <v>2203</v>
      </c>
      <c r="C1542" s="106" t="s">
        <v>334</v>
      </c>
      <c r="D1542" s="106"/>
      <c r="E1542" s="106" t="s">
        <v>540</v>
      </c>
      <c r="F1542" s="106"/>
      <c r="G1542" s="106"/>
      <c r="H1542" s="106" t="s">
        <v>466</v>
      </c>
      <c r="I1542" s="106" t="s">
        <v>3323</v>
      </c>
      <c r="J1542" s="106" t="s">
        <v>3997</v>
      </c>
      <c r="K1542" s="106">
        <v>35441</v>
      </c>
      <c r="L1542" s="106">
        <v>79</v>
      </c>
      <c r="M1542" s="106">
        <v>22000</v>
      </c>
      <c r="N1542" s="106" t="s">
        <v>3999</v>
      </c>
      <c r="O1542" s="106">
        <v>79.397999999999996</v>
      </c>
      <c r="P1542" s="107">
        <v>1200</v>
      </c>
      <c r="Q1542" s="107">
        <v>95277.6</v>
      </c>
      <c r="R1542" s="106">
        <v>55.1</v>
      </c>
      <c r="S1542" s="107">
        <v>4350</v>
      </c>
      <c r="T1542" s="107">
        <v>257163.2</v>
      </c>
      <c r="U1542" s="106" t="s">
        <v>2202</v>
      </c>
      <c r="V1542" s="106" t="s">
        <v>7</v>
      </c>
      <c r="W1542" s="106" t="s">
        <v>80</v>
      </c>
      <c r="X1542" s="108">
        <v>1495</v>
      </c>
      <c r="Y1542" s="108">
        <v>118700.01</v>
      </c>
      <c r="Z1542" s="108">
        <v>23422.410000000003</v>
      </c>
      <c r="AA1542" s="109"/>
      <c r="AB1542" s="109">
        <v>6201</v>
      </c>
      <c r="AC1542" s="109"/>
      <c r="AD1542" s="109"/>
      <c r="AE1542" s="110" t="s">
        <v>4771</v>
      </c>
      <c r="AF1542" s="109"/>
      <c r="AG1542" s="138" t="s">
        <v>4483</v>
      </c>
      <c r="AH1542" s="138">
        <v>39764</v>
      </c>
      <c r="AI1542" s="138" t="s">
        <v>4772</v>
      </c>
      <c r="AJ1542" s="109">
        <v>5633746</v>
      </c>
      <c r="AK1542" s="109"/>
      <c r="AL1542" s="109"/>
      <c r="AM1542" s="109"/>
      <c r="AN1542" s="109"/>
      <c r="AO1542" s="109"/>
      <c r="AP1542" s="109"/>
      <c r="AQ1542" s="109"/>
      <c r="AR1542" s="109"/>
      <c r="AS1542" s="109"/>
      <c r="AT1542" s="109"/>
      <c r="AU1542" s="109"/>
      <c r="AV1542" s="109"/>
      <c r="AW1542" s="109"/>
      <c r="AX1542" s="109"/>
      <c r="AY1542" s="109"/>
    </row>
    <row r="1543" spans="1:51" x14ac:dyDescent="0.25">
      <c r="A1543" s="106">
        <v>1838</v>
      </c>
      <c r="B1543" s="106" t="s">
        <v>2204</v>
      </c>
      <c r="C1543" s="106" t="s">
        <v>334</v>
      </c>
      <c r="D1543" s="106"/>
      <c r="E1543" s="106" t="s">
        <v>540</v>
      </c>
      <c r="F1543" s="106"/>
      <c r="G1543" s="106"/>
      <c r="H1543" s="106" t="s">
        <v>466</v>
      </c>
      <c r="I1543" s="106" t="s">
        <v>3323</v>
      </c>
      <c r="J1543" s="106" t="s">
        <v>3997</v>
      </c>
      <c r="K1543" s="106">
        <v>35672</v>
      </c>
      <c r="L1543" s="106">
        <v>16</v>
      </c>
      <c r="M1543" s="106">
        <v>22000</v>
      </c>
      <c r="N1543" s="106" t="s">
        <v>3999</v>
      </c>
      <c r="O1543" s="106">
        <v>79.397999999999996</v>
      </c>
      <c r="P1543" s="107">
        <v>1200</v>
      </c>
      <c r="Q1543" s="107">
        <v>95277.6</v>
      </c>
      <c r="R1543" s="106">
        <v>55.1</v>
      </c>
      <c r="S1543" s="107">
        <v>4350</v>
      </c>
      <c r="T1543" s="107">
        <v>257163.2</v>
      </c>
      <c r="U1543" s="106" t="s">
        <v>2202</v>
      </c>
      <c r="V1543" s="106" t="s">
        <v>7</v>
      </c>
      <c r="W1543" s="106" t="s">
        <v>80</v>
      </c>
      <c r="X1543" s="108">
        <v>1495</v>
      </c>
      <c r="Y1543" s="108">
        <v>118700.01</v>
      </c>
      <c r="Z1543" s="108">
        <v>23422.410000000003</v>
      </c>
      <c r="AA1543" s="109"/>
      <c r="AB1543" s="109">
        <v>6201</v>
      </c>
      <c r="AC1543" s="109"/>
      <c r="AD1543" s="109"/>
      <c r="AE1543" s="110" t="s">
        <v>4771</v>
      </c>
      <c r="AF1543" s="109"/>
      <c r="AG1543" s="138" t="s">
        <v>4483</v>
      </c>
      <c r="AH1543" s="138">
        <v>39764</v>
      </c>
      <c r="AI1543" s="138" t="s">
        <v>4772</v>
      </c>
      <c r="AJ1543" s="109">
        <v>5633746</v>
      </c>
      <c r="AK1543" s="109"/>
      <c r="AL1543" s="109"/>
      <c r="AM1543" s="109"/>
      <c r="AN1543" s="109"/>
      <c r="AO1543" s="109"/>
      <c r="AP1543" s="109"/>
      <c r="AQ1543" s="109"/>
      <c r="AR1543" s="109"/>
      <c r="AS1543" s="109"/>
      <c r="AT1543" s="109"/>
      <c r="AU1543" s="109"/>
      <c r="AV1543" s="109"/>
      <c r="AW1543" s="109"/>
      <c r="AX1543" s="109"/>
      <c r="AY1543" s="109"/>
    </row>
    <row r="1544" spans="1:51" x14ac:dyDescent="0.25">
      <c r="A1544" s="106">
        <v>1839</v>
      </c>
      <c r="B1544" s="106" t="s">
        <v>2205</v>
      </c>
      <c r="C1544" s="106" t="s">
        <v>334</v>
      </c>
      <c r="D1544" s="106"/>
      <c r="E1544" s="106" t="s">
        <v>540</v>
      </c>
      <c r="F1544" s="106"/>
      <c r="G1544" s="106"/>
      <c r="H1544" s="106" t="s">
        <v>466</v>
      </c>
      <c r="I1544" s="106" t="s">
        <v>3323</v>
      </c>
      <c r="J1544" s="106" t="s">
        <v>3997</v>
      </c>
      <c r="K1544" s="106">
        <v>35672</v>
      </c>
      <c r="L1544" s="106">
        <v>15</v>
      </c>
      <c r="M1544" s="106">
        <v>22000</v>
      </c>
      <c r="N1544" s="106" t="s">
        <v>3999</v>
      </c>
      <c r="O1544" s="106">
        <v>79.397999999999996</v>
      </c>
      <c r="P1544" s="107">
        <v>1200</v>
      </c>
      <c r="Q1544" s="107">
        <v>95277.6</v>
      </c>
      <c r="R1544" s="106">
        <v>55.1</v>
      </c>
      <c r="S1544" s="107">
        <v>4350</v>
      </c>
      <c r="T1544" s="107">
        <v>257163.2</v>
      </c>
      <c r="U1544" s="106" t="s">
        <v>2202</v>
      </c>
      <c r="V1544" s="106" t="s">
        <v>7</v>
      </c>
      <c r="W1544" s="106" t="s">
        <v>80</v>
      </c>
      <c r="X1544" s="108">
        <v>1495</v>
      </c>
      <c r="Y1544" s="108">
        <v>118700.01</v>
      </c>
      <c r="Z1544" s="108">
        <v>23422.410000000003</v>
      </c>
      <c r="AA1544" s="109"/>
      <c r="AB1544" s="109">
        <v>6201</v>
      </c>
      <c r="AC1544" s="109"/>
      <c r="AD1544" s="109"/>
      <c r="AE1544" s="110" t="s">
        <v>4771</v>
      </c>
      <c r="AF1544" s="109"/>
      <c r="AG1544" s="138" t="s">
        <v>4483</v>
      </c>
      <c r="AH1544" s="138">
        <v>39764</v>
      </c>
      <c r="AI1544" s="138" t="s">
        <v>4772</v>
      </c>
      <c r="AJ1544" s="109">
        <v>5633746</v>
      </c>
      <c r="AK1544" s="109"/>
      <c r="AL1544" s="109"/>
      <c r="AM1544" s="109"/>
      <c r="AN1544" s="109"/>
      <c r="AO1544" s="109"/>
      <c r="AP1544" s="109"/>
      <c r="AQ1544" s="109"/>
      <c r="AR1544" s="109"/>
      <c r="AS1544" s="109"/>
      <c r="AT1544" s="109"/>
      <c r="AU1544" s="109"/>
      <c r="AV1544" s="109"/>
      <c r="AW1544" s="109"/>
      <c r="AX1544" s="109"/>
      <c r="AY1544" s="109"/>
    </row>
    <row r="1545" spans="1:51" x14ac:dyDescent="0.25">
      <c r="A1545" s="106">
        <v>1840</v>
      </c>
      <c r="B1545" s="106" t="s">
        <v>2206</v>
      </c>
      <c r="C1545" s="106" t="s">
        <v>334</v>
      </c>
      <c r="D1545" s="106"/>
      <c r="E1545" s="106" t="s">
        <v>540</v>
      </c>
      <c r="F1545" s="106"/>
      <c r="G1545" s="106"/>
      <c r="H1545" s="106" t="s">
        <v>466</v>
      </c>
      <c r="I1545" s="106" t="s">
        <v>3323</v>
      </c>
      <c r="J1545" s="106" t="s">
        <v>3908</v>
      </c>
      <c r="K1545" s="106">
        <v>35542</v>
      </c>
      <c r="L1545" s="106">
        <v>65</v>
      </c>
      <c r="M1545" s="106">
        <v>22000</v>
      </c>
      <c r="N1545" s="106" t="s">
        <v>3999</v>
      </c>
      <c r="O1545" s="106">
        <v>79.397999999999996</v>
      </c>
      <c r="P1545" s="107">
        <v>1200</v>
      </c>
      <c r="Q1545" s="107">
        <v>95277.6</v>
      </c>
      <c r="R1545" s="106">
        <v>55.1</v>
      </c>
      <c r="S1545" s="107">
        <v>4350</v>
      </c>
      <c r="T1545" s="107">
        <v>257163.2</v>
      </c>
      <c r="U1545" s="106" t="s">
        <v>2202</v>
      </c>
      <c r="V1545" s="106" t="s">
        <v>7</v>
      </c>
      <c r="W1545" s="106" t="s">
        <v>80</v>
      </c>
      <c r="X1545" s="108">
        <v>1495</v>
      </c>
      <c r="Y1545" s="108">
        <v>118700.01</v>
      </c>
      <c r="Z1545" s="108">
        <v>23422.410000000003</v>
      </c>
      <c r="AA1545" s="109"/>
      <c r="AB1545" s="109">
        <v>6201</v>
      </c>
      <c r="AC1545" s="109"/>
      <c r="AD1545" s="109"/>
      <c r="AE1545" s="110" t="s">
        <v>4771</v>
      </c>
      <c r="AF1545" s="109"/>
      <c r="AG1545" s="138" t="s">
        <v>4483</v>
      </c>
      <c r="AH1545" s="138">
        <v>39764</v>
      </c>
      <c r="AI1545" s="138" t="s">
        <v>4772</v>
      </c>
      <c r="AJ1545" s="109">
        <v>5633746</v>
      </c>
      <c r="AK1545" s="109"/>
      <c r="AL1545" s="109"/>
      <c r="AM1545" s="109"/>
      <c r="AN1545" s="109"/>
      <c r="AO1545" s="109"/>
      <c r="AP1545" s="109"/>
      <c r="AQ1545" s="109"/>
      <c r="AR1545" s="109"/>
      <c r="AS1545" s="109"/>
      <c r="AT1545" s="109"/>
      <c r="AU1545" s="109"/>
      <c r="AV1545" s="109"/>
      <c r="AW1545" s="109"/>
      <c r="AX1545" s="109"/>
      <c r="AY1545" s="109"/>
    </row>
    <row r="1546" spans="1:51" x14ac:dyDescent="0.25">
      <c r="A1546" s="106">
        <v>1841</v>
      </c>
      <c r="B1546" s="106" t="s">
        <v>2207</v>
      </c>
      <c r="C1546" s="106" t="s">
        <v>334</v>
      </c>
      <c r="D1546" s="106"/>
      <c r="E1546" s="106" t="s">
        <v>540</v>
      </c>
      <c r="F1546" s="106"/>
      <c r="G1546" s="106"/>
      <c r="H1546" s="106" t="s">
        <v>466</v>
      </c>
      <c r="I1546" s="106" t="s">
        <v>3323</v>
      </c>
      <c r="J1546" s="106" t="s">
        <v>3913</v>
      </c>
      <c r="K1546" s="106">
        <v>35233</v>
      </c>
      <c r="L1546" s="106">
        <v>1</v>
      </c>
      <c r="M1546" s="106">
        <v>22000</v>
      </c>
      <c r="N1546" s="106" t="s">
        <v>3999</v>
      </c>
      <c r="O1546" s="106">
        <v>79.397999999999996</v>
      </c>
      <c r="P1546" s="107">
        <v>1200</v>
      </c>
      <c r="Q1546" s="107">
        <v>95277.6</v>
      </c>
      <c r="R1546" s="106">
        <v>56.53</v>
      </c>
      <c r="S1546" s="107">
        <v>4350</v>
      </c>
      <c r="T1546" s="107">
        <v>263758.2</v>
      </c>
      <c r="U1546" s="106" t="s">
        <v>2202</v>
      </c>
      <c r="V1546" s="106" t="s">
        <v>7</v>
      </c>
      <c r="W1546" s="106" t="s">
        <v>80</v>
      </c>
      <c r="X1546" s="108">
        <v>1495</v>
      </c>
      <c r="Y1546" s="108">
        <v>118700.01</v>
      </c>
      <c r="Z1546" s="108">
        <v>23422.410000000003</v>
      </c>
      <c r="AA1546" s="109"/>
      <c r="AB1546" s="109">
        <v>6201</v>
      </c>
      <c r="AC1546" s="109"/>
      <c r="AD1546" s="109"/>
      <c r="AE1546" s="110" t="s">
        <v>4771</v>
      </c>
      <c r="AF1546" s="109"/>
      <c r="AG1546" s="138" t="s">
        <v>4483</v>
      </c>
      <c r="AH1546" s="138">
        <v>39764</v>
      </c>
      <c r="AI1546" s="138" t="s">
        <v>4772</v>
      </c>
      <c r="AJ1546" s="109">
        <v>5633746</v>
      </c>
      <c r="AK1546" s="109"/>
      <c r="AL1546" s="109"/>
      <c r="AM1546" s="109"/>
      <c r="AN1546" s="109"/>
      <c r="AO1546" s="109"/>
      <c r="AP1546" s="109"/>
      <c r="AQ1546" s="109"/>
      <c r="AR1546" s="109"/>
      <c r="AS1546" s="109"/>
      <c r="AT1546" s="109"/>
      <c r="AU1546" s="109"/>
      <c r="AV1546" s="109"/>
      <c r="AW1546" s="109"/>
      <c r="AX1546" s="109"/>
      <c r="AY1546" s="109"/>
    </row>
    <row r="1547" spans="1:51" x14ac:dyDescent="0.25">
      <c r="A1547" s="106">
        <v>1842</v>
      </c>
      <c r="B1547" s="106" t="s">
        <v>2208</v>
      </c>
      <c r="C1547" s="106" t="s">
        <v>334</v>
      </c>
      <c r="D1547" s="106"/>
      <c r="E1547" s="106" t="s">
        <v>540</v>
      </c>
      <c r="F1547" s="106"/>
      <c r="G1547" s="106"/>
      <c r="H1547" s="106" t="s">
        <v>466</v>
      </c>
      <c r="I1547" s="106" t="s">
        <v>3323</v>
      </c>
      <c r="J1547" s="106" t="s">
        <v>3997</v>
      </c>
      <c r="K1547" s="106">
        <v>35153</v>
      </c>
      <c r="L1547" s="106">
        <v>7</v>
      </c>
      <c r="M1547" s="106">
        <v>22000</v>
      </c>
      <c r="N1547" s="106" t="s">
        <v>3999</v>
      </c>
      <c r="O1547" s="106">
        <v>79.703000000000003</v>
      </c>
      <c r="P1547" s="107">
        <v>1200</v>
      </c>
      <c r="Q1547" s="107">
        <v>95643.6</v>
      </c>
      <c r="R1547" s="106">
        <v>56.53</v>
      </c>
      <c r="S1547" s="107">
        <v>4350</v>
      </c>
      <c r="T1547" s="107">
        <v>263422.7</v>
      </c>
      <c r="U1547" s="106" t="s">
        <v>2202</v>
      </c>
      <c r="V1547" s="106" t="s">
        <v>7</v>
      </c>
      <c r="W1547" s="106" t="s">
        <v>80</v>
      </c>
      <c r="X1547" s="108">
        <v>1495</v>
      </c>
      <c r="Y1547" s="108">
        <v>119155.985</v>
      </c>
      <c r="Z1547" s="108">
        <v>23512.384999999995</v>
      </c>
      <c r="AA1547" s="109"/>
      <c r="AB1547" s="109">
        <v>6201</v>
      </c>
      <c r="AC1547" s="109"/>
      <c r="AD1547" s="109"/>
      <c r="AE1547" s="110" t="s">
        <v>4771</v>
      </c>
      <c r="AF1547" s="109"/>
      <c r="AG1547" s="138" t="s">
        <v>4483</v>
      </c>
      <c r="AH1547" s="138">
        <v>39764</v>
      </c>
      <c r="AI1547" s="138" t="s">
        <v>4772</v>
      </c>
      <c r="AJ1547" s="109">
        <v>5633746</v>
      </c>
      <c r="AK1547" s="109"/>
      <c r="AL1547" s="109"/>
      <c r="AM1547" s="109"/>
      <c r="AN1547" s="109"/>
      <c r="AO1547" s="109"/>
      <c r="AP1547" s="109"/>
      <c r="AQ1547" s="109"/>
      <c r="AR1547" s="109"/>
      <c r="AS1547" s="109"/>
      <c r="AT1547" s="109"/>
      <c r="AU1547" s="109"/>
      <c r="AV1547" s="109"/>
      <c r="AW1547" s="109"/>
      <c r="AX1547" s="109"/>
      <c r="AY1547" s="109"/>
    </row>
    <row r="1548" spans="1:51" x14ac:dyDescent="0.25">
      <c r="A1548" s="106">
        <v>1843</v>
      </c>
      <c r="B1548" s="106" t="s">
        <v>2209</v>
      </c>
      <c r="C1548" s="106" t="s">
        <v>334</v>
      </c>
      <c r="D1548" s="106"/>
      <c r="E1548" s="106" t="s">
        <v>540</v>
      </c>
      <c r="F1548" s="106"/>
      <c r="G1548" s="106"/>
      <c r="H1548" s="106" t="s">
        <v>466</v>
      </c>
      <c r="I1548" s="106" t="s">
        <v>3323</v>
      </c>
      <c r="J1548" s="106" t="s">
        <v>3997</v>
      </c>
      <c r="K1548" s="106">
        <v>35153</v>
      </c>
      <c r="L1548" s="106">
        <v>6</v>
      </c>
      <c r="M1548" s="106">
        <v>22000</v>
      </c>
      <c r="N1548" s="106" t="s">
        <v>3999</v>
      </c>
      <c r="O1548" s="106">
        <v>79.703000000000003</v>
      </c>
      <c r="P1548" s="107">
        <v>1200</v>
      </c>
      <c r="Q1548" s="107">
        <v>95643.6</v>
      </c>
      <c r="R1548" s="106">
        <v>56.53</v>
      </c>
      <c r="S1548" s="107">
        <v>4350</v>
      </c>
      <c r="T1548" s="107">
        <v>263422.7</v>
      </c>
      <c r="U1548" s="106" t="s">
        <v>2202</v>
      </c>
      <c r="V1548" s="106" t="s">
        <v>7</v>
      </c>
      <c r="W1548" s="106" t="s">
        <v>80</v>
      </c>
      <c r="X1548" s="108">
        <v>1495</v>
      </c>
      <c r="Y1548" s="108">
        <v>119155.985</v>
      </c>
      <c r="Z1548" s="108">
        <v>23512.384999999995</v>
      </c>
      <c r="AA1548" s="109"/>
      <c r="AB1548" s="109">
        <v>6201</v>
      </c>
      <c r="AC1548" s="109"/>
      <c r="AD1548" s="109"/>
      <c r="AE1548" s="110" t="s">
        <v>4771</v>
      </c>
      <c r="AF1548" s="109"/>
      <c r="AG1548" s="138" t="s">
        <v>4483</v>
      </c>
      <c r="AH1548" s="138">
        <v>39764</v>
      </c>
      <c r="AI1548" s="138" t="s">
        <v>4772</v>
      </c>
      <c r="AJ1548" s="109">
        <v>5633746</v>
      </c>
      <c r="AK1548" s="109"/>
      <c r="AL1548" s="109"/>
      <c r="AM1548" s="109"/>
      <c r="AN1548" s="109"/>
      <c r="AO1548" s="109"/>
      <c r="AP1548" s="109"/>
      <c r="AQ1548" s="109"/>
      <c r="AR1548" s="109"/>
      <c r="AS1548" s="109"/>
      <c r="AT1548" s="109"/>
      <c r="AU1548" s="109"/>
      <c r="AV1548" s="109"/>
      <c r="AW1548" s="109"/>
      <c r="AX1548" s="109"/>
      <c r="AY1548" s="109"/>
    </row>
    <row r="1549" spans="1:51" x14ac:dyDescent="0.25">
      <c r="A1549" s="106">
        <v>1844</v>
      </c>
      <c r="B1549" s="106" t="s">
        <v>2210</v>
      </c>
      <c r="C1549" s="106" t="s">
        <v>334</v>
      </c>
      <c r="D1549" s="106"/>
      <c r="E1549" s="106" t="s">
        <v>540</v>
      </c>
      <c r="F1549" s="106"/>
      <c r="G1549" s="106"/>
      <c r="H1549" s="106" t="s">
        <v>466</v>
      </c>
      <c r="I1549" s="106" t="s">
        <v>3323</v>
      </c>
      <c r="J1549" s="106" t="s">
        <v>3976</v>
      </c>
      <c r="K1549" s="106">
        <v>5850</v>
      </c>
      <c r="L1549" s="106">
        <v>5</v>
      </c>
      <c r="M1549" s="106">
        <v>22000</v>
      </c>
      <c r="N1549" s="106" t="s">
        <v>3999</v>
      </c>
      <c r="O1549" s="106">
        <v>79.703000000000003</v>
      </c>
      <c r="P1549" s="107">
        <v>1200</v>
      </c>
      <c r="Q1549" s="107">
        <v>95643.6</v>
      </c>
      <c r="R1549" s="106">
        <v>56.53</v>
      </c>
      <c r="S1549" s="107">
        <v>4350</v>
      </c>
      <c r="T1549" s="107">
        <v>237344.7</v>
      </c>
      <c r="U1549" s="106" t="s">
        <v>2202</v>
      </c>
      <c r="V1549" s="106" t="s">
        <v>7</v>
      </c>
      <c r="W1549" s="106" t="s">
        <v>80</v>
      </c>
      <c r="X1549" s="108">
        <v>1495</v>
      </c>
      <c r="Y1549" s="108">
        <v>119155.985</v>
      </c>
      <c r="Z1549" s="108">
        <v>23512.384999999995</v>
      </c>
      <c r="AA1549" s="109"/>
      <c r="AB1549" s="109">
        <v>6201</v>
      </c>
      <c r="AC1549" s="109"/>
      <c r="AD1549" s="109"/>
      <c r="AE1549" s="110" t="s">
        <v>4771</v>
      </c>
      <c r="AF1549" s="109"/>
      <c r="AG1549" s="138" t="s">
        <v>4483</v>
      </c>
      <c r="AH1549" s="138">
        <v>39764</v>
      </c>
      <c r="AI1549" s="138" t="s">
        <v>4772</v>
      </c>
      <c r="AJ1549" s="109">
        <v>5633746</v>
      </c>
      <c r="AK1549" s="109"/>
      <c r="AL1549" s="109"/>
      <c r="AM1549" s="109"/>
      <c r="AN1549" s="109"/>
      <c r="AO1549" s="109"/>
      <c r="AP1549" s="109"/>
      <c r="AQ1549" s="109"/>
      <c r="AR1549" s="109"/>
      <c r="AS1549" s="109"/>
      <c r="AT1549" s="109"/>
      <c r="AU1549" s="109"/>
      <c r="AV1549" s="109"/>
      <c r="AW1549" s="109"/>
      <c r="AX1549" s="109"/>
      <c r="AY1549" s="109"/>
    </row>
    <row r="1550" spans="1:51" x14ac:dyDescent="0.25">
      <c r="A1550" s="106">
        <v>1845</v>
      </c>
      <c r="B1550" s="106" t="s">
        <v>2211</v>
      </c>
      <c r="C1550" s="106" t="s">
        <v>334</v>
      </c>
      <c r="D1550" s="106"/>
      <c r="E1550" s="106" t="s">
        <v>540</v>
      </c>
      <c r="F1550" s="106"/>
      <c r="G1550" s="106"/>
      <c r="H1550" s="106" t="s">
        <v>466</v>
      </c>
      <c r="I1550" s="106" t="s">
        <v>3323</v>
      </c>
      <c r="J1550" s="106" t="s">
        <v>3997</v>
      </c>
      <c r="K1550" s="106">
        <v>35402</v>
      </c>
      <c r="L1550" s="106">
        <v>4</v>
      </c>
      <c r="M1550" s="106">
        <v>22000</v>
      </c>
      <c r="N1550" s="106" t="s">
        <v>3999</v>
      </c>
      <c r="O1550" s="106">
        <v>79.397999999999996</v>
      </c>
      <c r="P1550" s="107">
        <v>1200</v>
      </c>
      <c r="Q1550" s="107">
        <v>95277.6</v>
      </c>
      <c r="R1550" s="106">
        <v>55.1</v>
      </c>
      <c r="S1550" s="107">
        <v>4314</v>
      </c>
      <c r="T1550" s="107">
        <v>237680.2</v>
      </c>
      <c r="U1550" s="106" t="s">
        <v>2202</v>
      </c>
      <c r="V1550" s="106" t="s">
        <v>7</v>
      </c>
      <c r="W1550" s="106" t="s">
        <v>80</v>
      </c>
      <c r="X1550" s="108">
        <v>1495</v>
      </c>
      <c r="Y1550" s="108">
        <v>118700.01</v>
      </c>
      <c r="Z1550" s="108">
        <v>23422.410000000003</v>
      </c>
      <c r="AA1550" s="109"/>
      <c r="AB1550" s="109">
        <v>6201</v>
      </c>
      <c r="AC1550" s="109"/>
      <c r="AD1550" s="109"/>
      <c r="AE1550" s="110" t="s">
        <v>4771</v>
      </c>
      <c r="AF1550" s="109"/>
      <c r="AG1550" s="138" t="s">
        <v>4483</v>
      </c>
      <c r="AH1550" s="138">
        <v>39764</v>
      </c>
      <c r="AI1550" s="138" t="s">
        <v>4772</v>
      </c>
      <c r="AJ1550" s="109">
        <v>5633746</v>
      </c>
      <c r="AK1550" s="109"/>
      <c r="AL1550" s="109"/>
      <c r="AM1550" s="109"/>
      <c r="AN1550" s="109"/>
      <c r="AO1550" s="109"/>
      <c r="AP1550" s="109"/>
      <c r="AQ1550" s="109"/>
      <c r="AR1550" s="109"/>
      <c r="AS1550" s="109"/>
      <c r="AT1550" s="109"/>
      <c r="AU1550" s="109"/>
      <c r="AV1550" s="109"/>
      <c r="AW1550" s="109"/>
      <c r="AX1550" s="109"/>
      <c r="AY1550" s="109"/>
    </row>
    <row r="1551" spans="1:51" ht="38.25" x14ac:dyDescent="0.25">
      <c r="A1551" s="106">
        <v>1846</v>
      </c>
      <c r="B1551" s="106" t="s">
        <v>2212</v>
      </c>
      <c r="C1551" s="106" t="s">
        <v>320</v>
      </c>
      <c r="D1551" s="106"/>
      <c r="E1551" s="106" t="s">
        <v>540</v>
      </c>
      <c r="F1551" s="106"/>
      <c r="G1551" s="106"/>
      <c r="H1551" s="106" t="s">
        <v>514</v>
      </c>
      <c r="I1551" s="106" t="s">
        <v>3323</v>
      </c>
      <c r="J1551" s="106" t="s">
        <v>4000</v>
      </c>
      <c r="K1551" s="106">
        <v>12838</v>
      </c>
      <c r="L1551" s="106">
        <v>12</v>
      </c>
      <c r="M1551" s="106">
        <v>22000</v>
      </c>
      <c r="N1551" s="106" t="s">
        <v>3921</v>
      </c>
      <c r="O1551" s="106">
        <v>81.051000000000002</v>
      </c>
      <c r="P1551" s="107">
        <v>1035.0999999999999</v>
      </c>
      <c r="Q1551" s="107">
        <v>83895.89</v>
      </c>
      <c r="R1551" s="106">
        <v>55.1</v>
      </c>
      <c r="S1551" s="107">
        <v>4314</v>
      </c>
      <c r="T1551" s="107">
        <v>276693.2</v>
      </c>
      <c r="U1551" s="106" t="s">
        <v>2202</v>
      </c>
      <c r="V1551" s="106" t="s">
        <v>7</v>
      </c>
      <c r="W1551" s="106" t="s">
        <v>80</v>
      </c>
      <c r="X1551" s="108">
        <v>1557</v>
      </c>
      <c r="Y1551" s="108">
        <v>126196.40700000001</v>
      </c>
      <c r="Z1551" s="108">
        <v>42300.516900000017</v>
      </c>
      <c r="AA1551" s="109" t="s">
        <v>4528</v>
      </c>
      <c r="AB1551" s="109">
        <v>5219</v>
      </c>
      <c r="AC1551" s="109" t="s">
        <v>4443</v>
      </c>
      <c r="AD1551" s="109" t="s">
        <v>4443</v>
      </c>
      <c r="AE1551" s="110" t="s">
        <v>4771</v>
      </c>
      <c r="AF1551" s="109"/>
      <c r="AG1551" s="138" t="s">
        <v>4483</v>
      </c>
      <c r="AH1551" s="138">
        <v>39764</v>
      </c>
      <c r="AI1551" s="138">
        <v>39785</v>
      </c>
      <c r="AJ1551" s="109">
        <v>5633675</v>
      </c>
      <c r="AK1551" s="109"/>
      <c r="AL1551" s="109"/>
      <c r="AM1551" s="109"/>
      <c r="AN1551" s="109"/>
      <c r="AO1551" s="109"/>
      <c r="AP1551" s="109"/>
      <c r="AQ1551" s="109"/>
      <c r="AR1551" s="109"/>
      <c r="AS1551" s="109"/>
      <c r="AT1551" s="109"/>
      <c r="AU1551" s="109"/>
      <c r="AV1551" s="109"/>
      <c r="AW1551" s="109"/>
      <c r="AX1551" s="109"/>
      <c r="AY1551" s="109"/>
    </row>
    <row r="1552" spans="1:51" ht="38.25" x14ac:dyDescent="0.25">
      <c r="A1552" s="106">
        <v>1847</v>
      </c>
      <c r="B1552" s="106" t="s">
        <v>2213</v>
      </c>
      <c r="C1552" s="106" t="s">
        <v>320</v>
      </c>
      <c r="D1552" s="106"/>
      <c r="E1552" s="106" t="s">
        <v>540</v>
      </c>
      <c r="F1552" s="106"/>
      <c r="G1552" s="106"/>
      <c r="H1552" s="106" t="s">
        <v>514</v>
      </c>
      <c r="I1552" s="106" t="s">
        <v>3323</v>
      </c>
      <c r="J1552" s="106" t="s">
        <v>3928</v>
      </c>
      <c r="K1552" s="106">
        <v>13337</v>
      </c>
      <c r="L1552" s="106">
        <v>13</v>
      </c>
      <c r="M1552" s="106">
        <v>22000</v>
      </c>
      <c r="N1552" s="106" t="s">
        <v>3921</v>
      </c>
      <c r="O1552" s="106">
        <v>80.912999999999997</v>
      </c>
      <c r="P1552" s="107">
        <v>1035.0999999999999</v>
      </c>
      <c r="Q1552" s="107">
        <v>83753.05</v>
      </c>
      <c r="R1552" s="106">
        <v>55.1</v>
      </c>
      <c r="S1552" s="107">
        <v>4842</v>
      </c>
      <c r="T1552" s="107">
        <v>266769.8</v>
      </c>
      <c r="U1552" s="106" t="s">
        <v>2202</v>
      </c>
      <c r="V1552" s="106" t="s">
        <v>7</v>
      </c>
      <c r="W1552" s="106" t="s">
        <v>80</v>
      </c>
      <c r="X1552" s="108">
        <v>1557</v>
      </c>
      <c r="Y1552" s="108">
        <v>125981.541</v>
      </c>
      <c r="Z1552" s="108">
        <v>42228.49470000001</v>
      </c>
      <c r="AA1552" s="109"/>
      <c r="AB1552" s="109">
        <v>5219</v>
      </c>
      <c r="AC1552" s="109" t="s">
        <v>4443</v>
      </c>
      <c r="AD1552" s="109" t="s">
        <v>4443</v>
      </c>
      <c r="AE1552" s="110" t="s">
        <v>4771</v>
      </c>
      <c r="AF1552" s="109"/>
      <c r="AG1552" s="138" t="s">
        <v>4483</v>
      </c>
      <c r="AH1552" s="138">
        <v>39764</v>
      </c>
      <c r="AI1552" s="138">
        <v>39785</v>
      </c>
      <c r="AJ1552" s="109">
        <v>5633675</v>
      </c>
      <c r="AK1552" s="109"/>
      <c r="AL1552" s="109"/>
      <c r="AM1552" s="109"/>
      <c r="AN1552" s="109"/>
      <c r="AO1552" s="109"/>
      <c r="AP1552" s="109"/>
      <c r="AQ1552" s="109"/>
      <c r="AR1552" s="109"/>
      <c r="AS1552" s="109"/>
      <c r="AT1552" s="109"/>
      <c r="AU1552" s="109"/>
      <c r="AV1552" s="109"/>
      <c r="AW1552" s="109"/>
      <c r="AX1552" s="109"/>
      <c r="AY1552" s="109"/>
    </row>
    <row r="1553" spans="1:51" ht="25.5" x14ac:dyDescent="0.25">
      <c r="A1553" s="106">
        <v>1848</v>
      </c>
      <c r="B1553" s="106" t="s">
        <v>2214</v>
      </c>
      <c r="C1553" s="106" t="s">
        <v>320</v>
      </c>
      <c r="D1553" s="106"/>
      <c r="E1553" s="106" t="s">
        <v>540</v>
      </c>
      <c r="F1553" s="106"/>
      <c r="G1553" s="106"/>
      <c r="H1553" s="106" t="s">
        <v>514</v>
      </c>
      <c r="I1553" s="106" t="s">
        <v>3323</v>
      </c>
      <c r="J1553" s="106" t="s">
        <v>4000</v>
      </c>
      <c r="K1553" s="106">
        <v>12856</v>
      </c>
      <c r="L1553" s="106">
        <v>16</v>
      </c>
      <c r="M1553" s="106">
        <v>22000</v>
      </c>
      <c r="N1553" s="106" t="s">
        <v>3921</v>
      </c>
      <c r="O1553" s="106">
        <v>81.051000000000002</v>
      </c>
      <c r="P1553" s="107">
        <v>1035.0999999999999</v>
      </c>
      <c r="Q1553" s="107">
        <v>83895.89</v>
      </c>
      <c r="R1553" s="106">
        <v>55.1</v>
      </c>
      <c r="S1553" s="107">
        <v>4842</v>
      </c>
      <c r="T1553" s="107">
        <v>266769.8</v>
      </c>
      <c r="U1553" s="106" t="s">
        <v>2202</v>
      </c>
      <c r="V1553" s="106" t="s">
        <v>7</v>
      </c>
      <c r="W1553" s="106" t="s">
        <v>80</v>
      </c>
      <c r="X1553" s="108">
        <v>1557</v>
      </c>
      <c r="Y1553" s="108">
        <v>126196.40700000001</v>
      </c>
      <c r="Z1553" s="108">
        <v>42300.516900000017</v>
      </c>
      <c r="AA1553" s="109"/>
      <c r="AB1553" s="109">
        <v>5219</v>
      </c>
      <c r="AC1553" s="109"/>
      <c r="AD1553" s="109"/>
      <c r="AE1553" s="110" t="s">
        <v>4771</v>
      </c>
      <c r="AF1553" s="109"/>
      <c r="AG1553" s="138" t="s">
        <v>4483</v>
      </c>
      <c r="AH1553" s="138">
        <v>39764</v>
      </c>
      <c r="AI1553" s="138">
        <v>39785</v>
      </c>
      <c r="AJ1553" s="109">
        <v>5633675</v>
      </c>
      <c r="AK1553" s="109"/>
      <c r="AL1553" s="109"/>
      <c r="AM1553" s="109"/>
      <c r="AN1553" s="109"/>
      <c r="AO1553" s="109"/>
      <c r="AP1553" s="109"/>
      <c r="AQ1553" s="109"/>
      <c r="AR1553" s="109"/>
      <c r="AS1553" s="109"/>
      <c r="AT1553" s="109"/>
      <c r="AU1553" s="109"/>
      <c r="AV1553" s="109"/>
      <c r="AW1553" s="109"/>
      <c r="AX1553" s="109"/>
      <c r="AY1553" s="109"/>
    </row>
    <row r="1554" spans="1:51" ht="25.5" x14ac:dyDescent="0.25">
      <c r="A1554" s="106">
        <v>1849</v>
      </c>
      <c r="B1554" s="106" t="s">
        <v>2215</v>
      </c>
      <c r="C1554" s="106" t="s">
        <v>320</v>
      </c>
      <c r="D1554" s="106"/>
      <c r="E1554" s="106" t="s">
        <v>540</v>
      </c>
      <c r="F1554" s="106"/>
      <c r="G1554" s="106"/>
      <c r="H1554" s="106" t="s">
        <v>514</v>
      </c>
      <c r="I1554" s="106" t="s">
        <v>3323</v>
      </c>
      <c r="J1554" s="106" t="s">
        <v>4000</v>
      </c>
      <c r="K1554" s="106">
        <v>12838</v>
      </c>
      <c r="L1554" s="106">
        <v>9</v>
      </c>
      <c r="M1554" s="106">
        <v>22000</v>
      </c>
      <c r="N1554" s="106" t="s">
        <v>3921</v>
      </c>
      <c r="O1554" s="106">
        <v>81.051000000000002</v>
      </c>
      <c r="P1554" s="107">
        <v>1035.0999999999999</v>
      </c>
      <c r="Q1554" s="107">
        <v>83895.89</v>
      </c>
      <c r="R1554" s="106">
        <v>55.1</v>
      </c>
      <c r="S1554" s="107">
        <v>4842</v>
      </c>
      <c r="T1554" s="107">
        <v>266769.8</v>
      </c>
      <c r="U1554" s="106" t="s">
        <v>2202</v>
      </c>
      <c r="V1554" s="106" t="s">
        <v>7</v>
      </c>
      <c r="W1554" s="106" t="s">
        <v>80</v>
      </c>
      <c r="X1554" s="108">
        <v>1557</v>
      </c>
      <c r="Y1554" s="108">
        <v>126196.40700000001</v>
      </c>
      <c r="Z1554" s="108">
        <v>42300.516900000017</v>
      </c>
      <c r="AA1554" s="109"/>
      <c r="AB1554" s="109">
        <v>5219</v>
      </c>
      <c r="AC1554" s="109"/>
      <c r="AD1554" s="109"/>
      <c r="AE1554" s="110" t="s">
        <v>4771</v>
      </c>
      <c r="AF1554" s="109"/>
      <c r="AG1554" s="138" t="s">
        <v>4483</v>
      </c>
      <c r="AH1554" s="138">
        <v>39764</v>
      </c>
      <c r="AI1554" s="138">
        <v>39785</v>
      </c>
      <c r="AJ1554" s="109">
        <v>5633675</v>
      </c>
      <c r="AK1554" s="109"/>
      <c r="AL1554" s="109"/>
      <c r="AM1554" s="109"/>
      <c r="AN1554" s="109"/>
      <c r="AO1554" s="109"/>
      <c r="AP1554" s="109"/>
      <c r="AQ1554" s="109"/>
      <c r="AR1554" s="109"/>
      <c r="AS1554" s="109"/>
      <c r="AT1554" s="109"/>
      <c r="AU1554" s="109"/>
      <c r="AV1554" s="109"/>
      <c r="AW1554" s="109"/>
      <c r="AX1554" s="109"/>
      <c r="AY1554" s="109"/>
    </row>
    <row r="1555" spans="1:51" ht="25.5" x14ac:dyDescent="0.25">
      <c r="A1555" s="106">
        <v>1850</v>
      </c>
      <c r="B1555" s="106" t="s">
        <v>2216</v>
      </c>
      <c r="C1555" s="106" t="s">
        <v>320</v>
      </c>
      <c r="D1555" s="106"/>
      <c r="E1555" s="106" t="s">
        <v>540</v>
      </c>
      <c r="F1555" s="106"/>
      <c r="G1555" s="106"/>
      <c r="H1555" s="106" t="s">
        <v>514</v>
      </c>
      <c r="I1555" s="106" t="s">
        <v>3323</v>
      </c>
      <c r="J1555" s="106" t="s">
        <v>4001</v>
      </c>
      <c r="K1555" s="106">
        <v>12718</v>
      </c>
      <c r="L1555" s="106">
        <v>8</v>
      </c>
      <c r="M1555" s="106">
        <v>22000</v>
      </c>
      <c r="N1555" s="106" t="s">
        <v>3921</v>
      </c>
      <c r="O1555" s="106">
        <v>80.912999999999997</v>
      </c>
      <c r="P1555" s="107">
        <v>1035.0999999999999</v>
      </c>
      <c r="Q1555" s="107">
        <v>83753.05</v>
      </c>
      <c r="R1555" s="106">
        <v>55.1</v>
      </c>
      <c r="S1555" s="107">
        <v>4842</v>
      </c>
      <c r="T1555" s="107">
        <v>266769.8</v>
      </c>
      <c r="U1555" s="106" t="s">
        <v>2202</v>
      </c>
      <c r="V1555" s="106" t="s">
        <v>7</v>
      </c>
      <c r="W1555" s="106" t="s">
        <v>80</v>
      </c>
      <c r="X1555" s="108">
        <v>1557</v>
      </c>
      <c r="Y1555" s="108">
        <v>125981.541</v>
      </c>
      <c r="Z1555" s="108">
        <v>42228.49470000001</v>
      </c>
      <c r="AA1555" s="109"/>
      <c r="AB1555" s="109">
        <v>5219</v>
      </c>
      <c r="AC1555" s="109"/>
      <c r="AD1555" s="109"/>
      <c r="AE1555" s="110" t="s">
        <v>4771</v>
      </c>
      <c r="AF1555" s="109"/>
      <c r="AG1555" s="138" t="s">
        <v>4483</v>
      </c>
      <c r="AH1555" s="138">
        <v>39764</v>
      </c>
      <c r="AI1555" s="138">
        <v>39785</v>
      </c>
      <c r="AJ1555" s="109">
        <v>5633675</v>
      </c>
      <c r="AK1555" s="109"/>
      <c r="AL1555" s="109"/>
      <c r="AM1555" s="109"/>
      <c r="AN1555" s="109"/>
      <c r="AO1555" s="109"/>
      <c r="AP1555" s="109"/>
      <c r="AQ1555" s="109"/>
      <c r="AR1555" s="109"/>
      <c r="AS1555" s="109"/>
      <c r="AT1555" s="109"/>
      <c r="AU1555" s="109"/>
      <c r="AV1555" s="109"/>
      <c r="AW1555" s="109"/>
      <c r="AX1555" s="109"/>
      <c r="AY1555" s="109"/>
    </row>
    <row r="1556" spans="1:51" ht="25.5" x14ac:dyDescent="0.25">
      <c r="A1556" s="106">
        <v>1851</v>
      </c>
      <c r="B1556" s="106" t="s">
        <v>2217</v>
      </c>
      <c r="C1556" s="106" t="s">
        <v>320</v>
      </c>
      <c r="D1556" s="106"/>
      <c r="E1556" s="106" t="s">
        <v>540</v>
      </c>
      <c r="F1556" s="106"/>
      <c r="G1556" s="106"/>
      <c r="H1556" s="106" t="s">
        <v>514</v>
      </c>
      <c r="I1556" s="106" t="s">
        <v>3323</v>
      </c>
      <c r="J1556" s="106" t="s">
        <v>4000</v>
      </c>
      <c r="K1556" s="106">
        <v>12862</v>
      </c>
      <c r="L1556" s="106">
        <v>11</v>
      </c>
      <c r="M1556" s="106">
        <v>22000</v>
      </c>
      <c r="N1556" s="106" t="s">
        <v>3921</v>
      </c>
      <c r="O1556" s="106">
        <v>81.051000000000002</v>
      </c>
      <c r="P1556" s="107">
        <v>1035.0999999999999</v>
      </c>
      <c r="Q1556" s="107">
        <v>83895.89</v>
      </c>
      <c r="R1556" s="106">
        <v>55.1</v>
      </c>
      <c r="S1556" s="107">
        <v>4842</v>
      </c>
      <c r="T1556" s="107">
        <v>266714.8</v>
      </c>
      <c r="U1556" s="106" t="s">
        <v>2202</v>
      </c>
      <c r="V1556" s="106" t="s">
        <v>7</v>
      </c>
      <c r="W1556" s="106" t="s">
        <v>80</v>
      </c>
      <c r="X1556" s="108">
        <v>1557</v>
      </c>
      <c r="Y1556" s="108">
        <v>126196.40700000001</v>
      </c>
      <c r="Z1556" s="108">
        <v>42300.516900000017</v>
      </c>
      <c r="AA1556" s="109"/>
      <c r="AB1556" s="109">
        <v>5219</v>
      </c>
      <c r="AC1556" s="109"/>
      <c r="AD1556" s="109"/>
      <c r="AE1556" s="110" t="s">
        <v>4771</v>
      </c>
      <c r="AF1556" s="109"/>
      <c r="AG1556" s="138" t="s">
        <v>4483</v>
      </c>
      <c r="AH1556" s="138">
        <v>39764</v>
      </c>
      <c r="AI1556" s="138">
        <v>39785</v>
      </c>
      <c r="AJ1556" s="109">
        <v>5633675</v>
      </c>
      <c r="AK1556" s="109"/>
      <c r="AL1556" s="109"/>
      <c r="AM1556" s="109"/>
      <c r="AN1556" s="109"/>
      <c r="AO1556" s="109"/>
      <c r="AP1556" s="109"/>
      <c r="AQ1556" s="109"/>
      <c r="AR1556" s="109"/>
      <c r="AS1556" s="109"/>
      <c r="AT1556" s="109"/>
      <c r="AU1556" s="109"/>
      <c r="AV1556" s="109"/>
      <c r="AW1556" s="109"/>
      <c r="AX1556" s="109"/>
      <c r="AY1556" s="109"/>
    </row>
    <row r="1557" spans="1:51" ht="38.25" x14ac:dyDescent="0.25">
      <c r="A1557" s="106">
        <v>1852</v>
      </c>
      <c r="B1557" s="106" t="s">
        <v>2218</v>
      </c>
      <c r="C1557" s="106" t="s">
        <v>320</v>
      </c>
      <c r="D1557" s="106"/>
      <c r="E1557" s="106" t="s">
        <v>540</v>
      </c>
      <c r="F1557" s="106"/>
      <c r="G1557" s="106"/>
      <c r="H1557" s="106" t="s">
        <v>514</v>
      </c>
      <c r="I1557" s="106" t="s">
        <v>3323</v>
      </c>
      <c r="J1557" s="106" t="s">
        <v>4000</v>
      </c>
      <c r="K1557" s="106">
        <v>12862</v>
      </c>
      <c r="L1557" s="106">
        <v>12</v>
      </c>
      <c r="M1557" s="106">
        <v>22000</v>
      </c>
      <c r="N1557" s="106" t="s">
        <v>3921</v>
      </c>
      <c r="O1557" s="106">
        <v>81.051000000000002</v>
      </c>
      <c r="P1557" s="107">
        <v>1035.0999999999999</v>
      </c>
      <c r="Q1557" s="107">
        <v>83895.89</v>
      </c>
      <c r="R1557" s="106">
        <v>55.1</v>
      </c>
      <c r="S1557" s="107">
        <v>4844</v>
      </c>
      <c r="T1557" s="107">
        <v>266770.40000000002</v>
      </c>
      <c r="U1557" s="106" t="s">
        <v>2202</v>
      </c>
      <c r="V1557" s="106" t="s">
        <v>7</v>
      </c>
      <c r="W1557" s="106" t="s">
        <v>80</v>
      </c>
      <c r="X1557" s="108">
        <v>1557</v>
      </c>
      <c r="Y1557" s="108">
        <v>126196.40700000001</v>
      </c>
      <c r="Z1557" s="108">
        <v>42300.516900000017</v>
      </c>
      <c r="AA1557" s="109" t="s">
        <v>4528</v>
      </c>
      <c r="AB1557" s="109">
        <v>5219</v>
      </c>
      <c r="AC1557" s="109" t="s">
        <v>4443</v>
      </c>
      <c r="AD1557" s="109" t="s">
        <v>4443</v>
      </c>
      <c r="AE1557" s="110" t="s">
        <v>4771</v>
      </c>
      <c r="AF1557" s="109"/>
      <c r="AG1557" s="138" t="s">
        <v>4483</v>
      </c>
      <c r="AH1557" s="138">
        <v>39764</v>
      </c>
      <c r="AI1557" s="138">
        <v>39785</v>
      </c>
      <c r="AJ1557" s="109">
        <v>5633675</v>
      </c>
      <c r="AK1557" s="109"/>
      <c r="AL1557" s="109"/>
      <c r="AM1557" s="109"/>
      <c r="AN1557" s="109"/>
      <c r="AO1557" s="109"/>
      <c r="AP1557" s="109"/>
      <c r="AQ1557" s="109"/>
      <c r="AR1557" s="109"/>
      <c r="AS1557" s="109"/>
      <c r="AT1557" s="109"/>
      <c r="AU1557" s="109"/>
      <c r="AV1557" s="109"/>
      <c r="AW1557" s="109"/>
      <c r="AX1557" s="109"/>
      <c r="AY1557" s="109"/>
    </row>
    <row r="1558" spans="1:51" ht="25.5" x14ac:dyDescent="0.25">
      <c r="A1558" s="106">
        <v>1853</v>
      </c>
      <c r="B1558" s="106" t="s">
        <v>2219</v>
      </c>
      <c r="C1558" s="106" t="s">
        <v>320</v>
      </c>
      <c r="D1558" s="106"/>
      <c r="E1558" s="106" t="s">
        <v>540</v>
      </c>
      <c r="F1558" s="106"/>
      <c r="G1558" s="106"/>
      <c r="H1558" s="106" t="s">
        <v>514</v>
      </c>
      <c r="I1558" s="106" t="s">
        <v>3323</v>
      </c>
      <c r="J1558" s="106" t="s">
        <v>4000</v>
      </c>
      <c r="K1558" s="106">
        <v>12856</v>
      </c>
      <c r="L1558" s="106">
        <v>15</v>
      </c>
      <c r="M1558" s="106">
        <v>22000</v>
      </c>
      <c r="N1558" s="106" t="s">
        <v>3921</v>
      </c>
      <c r="O1558" s="106">
        <v>81.051000000000002</v>
      </c>
      <c r="P1558" s="107">
        <v>1035.0999999999999</v>
      </c>
      <c r="Q1558" s="107">
        <v>83895.89</v>
      </c>
      <c r="R1558" s="106">
        <v>55.1</v>
      </c>
      <c r="S1558" s="107">
        <v>4842</v>
      </c>
      <c r="T1558" s="107">
        <v>266935.40000000002</v>
      </c>
      <c r="U1558" s="106" t="s">
        <v>2202</v>
      </c>
      <c r="V1558" s="106" t="s">
        <v>7</v>
      </c>
      <c r="W1558" s="106" t="s">
        <v>80</v>
      </c>
      <c r="X1558" s="108">
        <v>1557</v>
      </c>
      <c r="Y1558" s="108">
        <v>126196.40700000001</v>
      </c>
      <c r="Z1558" s="108">
        <v>42300.516900000017</v>
      </c>
      <c r="AA1558" s="109" t="s">
        <v>4528</v>
      </c>
      <c r="AB1558" s="109">
        <v>5219</v>
      </c>
      <c r="AC1558" s="109"/>
      <c r="AD1558" s="109"/>
      <c r="AE1558" s="110" t="s">
        <v>4771</v>
      </c>
      <c r="AF1558" s="109"/>
      <c r="AG1558" s="138" t="s">
        <v>4483</v>
      </c>
      <c r="AH1558" s="138">
        <v>39764</v>
      </c>
      <c r="AI1558" s="138">
        <v>39785</v>
      </c>
      <c r="AJ1558" s="109">
        <v>5633675</v>
      </c>
      <c r="AK1558" s="109"/>
      <c r="AL1558" s="109"/>
      <c r="AM1558" s="109"/>
      <c r="AN1558" s="109"/>
      <c r="AO1558" s="109"/>
      <c r="AP1558" s="109"/>
      <c r="AQ1558" s="109"/>
      <c r="AR1558" s="109"/>
      <c r="AS1558" s="109"/>
      <c r="AT1558" s="109"/>
      <c r="AU1558" s="109"/>
      <c r="AV1558" s="109"/>
      <c r="AW1558" s="109"/>
      <c r="AX1558" s="109"/>
      <c r="AY1558" s="109"/>
    </row>
    <row r="1559" spans="1:51" ht="25.5" x14ac:dyDescent="0.25">
      <c r="A1559" s="106">
        <v>1854</v>
      </c>
      <c r="B1559" s="106" t="s">
        <v>2220</v>
      </c>
      <c r="C1559" s="106" t="s">
        <v>320</v>
      </c>
      <c r="D1559" s="106"/>
      <c r="E1559" s="106" t="s">
        <v>540</v>
      </c>
      <c r="F1559" s="106"/>
      <c r="G1559" s="106"/>
      <c r="H1559" s="106" t="s">
        <v>514</v>
      </c>
      <c r="I1559" s="106" t="s">
        <v>3323</v>
      </c>
      <c r="J1559" s="106" t="s">
        <v>4000</v>
      </c>
      <c r="K1559" s="106">
        <v>12838</v>
      </c>
      <c r="L1559" s="106">
        <v>10</v>
      </c>
      <c r="M1559" s="106">
        <v>22000</v>
      </c>
      <c r="N1559" s="106" t="s">
        <v>3921</v>
      </c>
      <c r="O1559" s="106">
        <v>81.051000000000002</v>
      </c>
      <c r="P1559" s="107">
        <v>1035.0999999999999</v>
      </c>
      <c r="Q1559" s="107">
        <v>83895.89</v>
      </c>
      <c r="R1559" s="106">
        <v>55.1</v>
      </c>
      <c r="S1559" s="107">
        <v>4842</v>
      </c>
      <c r="T1559" s="107">
        <v>266769.8</v>
      </c>
      <c r="U1559" s="106" t="s">
        <v>2202</v>
      </c>
      <c r="V1559" s="106" t="s">
        <v>7</v>
      </c>
      <c r="W1559" s="106" t="s">
        <v>80</v>
      </c>
      <c r="X1559" s="108">
        <v>1557</v>
      </c>
      <c r="Y1559" s="108">
        <v>126196.40700000001</v>
      </c>
      <c r="Z1559" s="108">
        <v>42300.516900000017</v>
      </c>
      <c r="AA1559" s="109"/>
      <c r="AB1559" s="109">
        <v>5219</v>
      </c>
      <c r="AC1559" s="109"/>
      <c r="AD1559" s="109"/>
      <c r="AE1559" s="110" t="s">
        <v>4771</v>
      </c>
      <c r="AF1559" s="109"/>
      <c r="AG1559" s="138" t="s">
        <v>4483</v>
      </c>
      <c r="AH1559" s="138">
        <v>39764</v>
      </c>
      <c r="AI1559" s="138">
        <v>39785</v>
      </c>
      <c r="AJ1559" s="109">
        <v>5633675</v>
      </c>
      <c r="AK1559" s="109"/>
      <c r="AL1559" s="109"/>
      <c r="AM1559" s="109"/>
      <c r="AN1559" s="109"/>
      <c r="AO1559" s="109"/>
      <c r="AP1559" s="109"/>
      <c r="AQ1559" s="109"/>
      <c r="AR1559" s="109"/>
      <c r="AS1559" s="109"/>
      <c r="AT1559" s="109"/>
      <c r="AU1559" s="109"/>
      <c r="AV1559" s="109"/>
      <c r="AW1559" s="109"/>
      <c r="AX1559" s="109"/>
      <c r="AY1559" s="109"/>
    </row>
    <row r="1560" spans="1:51" x14ac:dyDescent="0.25">
      <c r="A1560" s="106">
        <v>1856</v>
      </c>
      <c r="B1560" s="106" t="s">
        <v>2221</v>
      </c>
      <c r="C1560" s="106" t="s">
        <v>335</v>
      </c>
      <c r="D1560" s="106"/>
      <c r="E1560" s="106" t="s">
        <v>540</v>
      </c>
      <c r="F1560" s="106"/>
      <c r="G1560" s="106"/>
      <c r="H1560" s="106" t="s">
        <v>465</v>
      </c>
      <c r="I1560" s="106" t="s">
        <v>3325</v>
      </c>
      <c r="J1560" s="106" t="s">
        <v>4002</v>
      </c>
      <c r="K1560" s="106"/>
      <c r="L1560" s="106"/>
      <c r="M1560" s="106">
        <v>22000</v>
      </c>
      <c r="N1560" s="106" t="s">
        <v>335</v>
      </c>
      <c r="O1560" s="106">
        <v>17.73</v>
      </c>
      <c r="P1560" s="107">
        <v>1400</v>
      </c>
      <c r="Q1560" s="107">
        <v>24822</v>
      </c>
      <c r="R1560" s="106">
        <v>0</v>
      </c>
      <c r="S1560" s="107">
        <v>0</v>
      </c>
      <c r="T1560" s="107">
        <v>0</v>
      </c>
      <c r="U1560" s="106" t="s">
        <v>924</v>
      </c>
      <c r="V1560" s="106" t="s">
        <v>7</v>
      </c>
      <c r="W1560" s="106" t="s">
        <v>76</v>
      </c>
      <c r="X1560" s="108">
        <v>1771</v>
      </c>
      <c r="Y1560" s="108">
        <v>31399.83</v>
      </c>
      <c r="Z1560" s="108">
        <v>6577.8300000000017</v>
      </c>
      <c r="AA1560" s="109"/>
      <c r="AB1560" s="109">
        <v>2149</v>
      </c>
      <c r="AC1560" s="109"/>
      <c r="AD1560" s="109"/>
      <c r="AE1560" s="110" t="s">
        <v>4440</v>
      </c>
      <c r="AF1560" s="109"/>
      <c r="AG1560" s="138">
        <v>39444</v>
      </c>
      <c r="AH1560" s="138">
        <v>39686</v>
      </c>
      <c r="AI1560" s="138">
        <v>39825</v>
      </c>
      <c r="AJ1560" s="109">
        <v>5638947</v>
      </c>
      <c r="AK1560" s="109"/>
      <c r="AL1560" s="109"/>
      <c r="AM1560" s="109"/>
      <c r="AN1560" s="109"/>
      <c r="AO1560" s="109"/>
      <c r="AP1560" s="109"/>
      <c r="AQ1560" s="109"/>
      <c r="AR1560" s="109"/>
      <c r="AS1560" s="109"/>
      <c r="AT1560" s="109"/>
      <c r="AU1560" s="109"/>
      <c r="AV1560" s="109"/>
      <c r="AW1560" s="109"/>
      <c r="AX1560" s="109"/>
      <c r="AY1560" s="109"/>
    </row>
    <row r="1561" spans="1:51" x14ac:dyDescent="0.25">
      <c r="A1561" s="106">
        <v>1857</v>
      </c>
      <c r="B1561" s="106" t="s">
        <v>2222</v>
      </c>
      <c r="C1561" s="106" t="s">
        <v>335</v>
      </c>
      <c r="D1561" s="106"/>
      <c r="E1561" s="106" t="s">
        <v>540</v>
      </c>
      <c r="F1561" s="106"/>
      <c r="G1561" s="106"/>
      <c r="H1561" s="106" t="s">
        <v>465</v>
      </c>
      <c r="I1561" s="106" t="s">
        <v>3325</v>
      </c>
      <c r="J1561" s="106" t="s">
        <v>4002</v>
      </c>
      <c r="K1561" s="106"/>
      <c r="L1561" s="106"/>
      <c r="M1561" s="106">
        <v>22000</v>
      </c>
      <c r="N1561" s="106" t="s">
        <v>335</v>
      </c>
      <c r="O1561" s="106">
        <v>21.29</v>
      </c>
      <c r="P1561" s="107">
        <v>1400</v>
      </c>
      <c r="Q1561" s="107">
        <v>29806</v>
      </c>
      <c r="R1561" s="106">
        <v>0</v>
      </c>
      <c r="S1561" s="107">
        <v>0</v>
      </c>
      <c r="T1561" s="107">
        <v>0</v>
      </c>
      <c r="U1561" s="106" t="s">
        <v>924</v>
      </c>
      <c r="V1561" s="106" t="s">
        <v>7</v>
      </c>
      <c r="W1561" s="106" t="s">
        <v>76</v>
      </c>
      <c r="X1561" s="108">
        <v>1771</v>
      </c>
      <c r="Y1561" s="108">
        <v>37704.589999999997</v>
      </c>
      <c r="Z1561" s="108">
        <v>7898.5899999999965</v>
      </c>
      <c r="AA1561" s="109"/>
      <c r="AB1561" s="109">
        <v>2149</v>
      </c>
      <c r="AC1561" s="109"/>
      <c r="AD1561" s="109"/>
      <c r="AE1561" s="110" t="s">
        <v>4440</v>
      </c>
      <c r="AF1561" s="109"/>
      <c r="AG1561" s="138">
        <v>39444</v>
      </c>
      <c r="AH1561" s="138">
        <v>39686</v>
      </c>
      <c r="AI1561" s="138">
        <v>39825</v>
      </c>
      <c r="AJ1561" s="109">
        <v>5638947</v>
      </c>
      <c r="AK1561" s="109"/>
      <c r="AL1561" s="109"/>
      <c r="AM1561" s="109"/>
      <c r="AN1561" s="109"/>
      <c r="AO1561" s="109"/>
      <c r="AP1561" s="109"/>
      <c r="AQ1561" s="109"/>
      <c r="AR1561" s="109"/>
      <c r="AS1561" s="109"/>
      <c r="AT1561" s="109"/>
      <c r="AU1561" s="109"/>
      <c r="AV1561" s="109"/>
      <c r="AW1561" s="109"/>
      <c r="AX1561" s="109"/>
      <c r="AY1561" s="109"/>
    </row>
    <row r="1562" spans="1:51" x14ac:dyDescent="0.25">
      <c r="A1562" s="106">
        <v>1858</v>
      </c>
      <c r="B1562" s="106" t="s">
        <v>2223</v>
      </c>
      <c r="C1562" s="106" t="s">
        <v>335</v>
      </c>
      <c r="D1562" s="106"/>
      <c r="E1562" s="106" t="s">
        <v>540</v>
      </c>
      <c r="F1562" s="106"/>
      <c r="G1562" s="106"/>
      <c r="H1562" s="106" t="s">
        <v>465</v>
      </c>
      <c r="I1562" s="106" t="s">
        <v>3325</v>
      </c>
      <c r="J1562" s="106" t="s">
        <v>4002</v>
      </c>
      <c r="K1562" s="106"/>
      <c r="L1562" s="106"/>
      <c r="M1562" s="106">
        <v>22000</v>
      </c>
      <c r="N1562" s="106" t="s">
        <v>335</v>
      </c>
      <c r="O1562" s="106">
        <v>17.72</v>
      </c>
      <c r="P1562" s="107">
        <v>1400</v>
      </c>
      <c r="Q1562" s="107">
        <v>24808</v>
      </c>
      <c r="R1562" s="106">
        <v>0</v>
      </c>
      <c r="S1562" s="107">
        <v>0</v>
      </c>
      <c r="T1562" s="107">
        <v>0</v>
      </c>
      <c r="U1562" s="106" t="s">
        <v>924</v>
      </c>
      <c r="V1562" s="106" t="s">
        <v>7</v>
      </c>
      <c r="W1562" s="106" t="s">
        <v>76</v>
      </c>
      <c r="X1562" s="108">
        <v>1771</v>
      </c>
      <c r="Y1562" s="108">
        <v>31382.12</v>
      </c>
      <c r="Z1562" s="108">
        <v>6574.119999999999</v>
      </c>
      <c r="AA1562" s="109"/>
      <c r="AB1562" s="109">
        <v>2149</v>
      </c>
      <c r="AC1562" s="109"/>
      <c r="AD1562" s="109"/>
      <c r="AE1562" s="110" t="s">
        <v>4440</v>
      </c>
      <c r="AF1562" s="109"/>
      <c r="AG1562" s="138">
        <v>39444</v>
      </c>
      <c r="AH1562" s="138">
        <v>39686</v>
      </c>
      <c r="AI1562" s="138">
        <v>39825</v>
      </c>
      <c r="AJ1562" s="109">
        <v>5638947</v>
      </c>
      <c r="AK1562" s="109"/>
      <c r="AL1562" s="109"/>
      <c r="AM1562" s="109"/>
      <c r="AN1562" s="109"/>
      <c r="AO1562" s="109"/>
      <c r="AP1562" s="109"/>
      <c r="AQ1562" s="109"/>
      <c r="AR1562" s="109"/>
      <c r="AS1562" s="109"/>
      <c r="AT1562" s="109"/>
      <c r="AU1562" s="109"/>
      <c r="AV1562" s="109"/>
      <c r="AW1562" s="109"/>
      <c r="AX1562" s="109"/>
      <c r="AY1562" s="109"/>
    </row>
    <row r="1563" spans="1:51" x14ac:dyDescent="0.25">
      <c r="A1563" s="106">
        <v>1859</v>
      </c>
      <c r="B1563" s="106" t="s">
        <v>2224</v>
      </c>
      <c r="C1563" s="106" t="s">
        <v>335</v>
      </c>
      <c r="D1563" s="106"/>
      <c r="E1563" s="106" t="s">
        <v>540</v>
      </c>
      <c r="F1563" s="106"/>
      <c r="G1563" s="106"/>
      <c r="H1563" s="106" t="s">
        <v>465</v>
      </c>
      <c r="I1563" s="106" t="s">
        <v>3325</v>
      </c>
      <c r="J1563" s="106" t="s">
        <v>4002</v>
      </c>
      <c r="K1563" s="106"/>
      <c r="L1563" s="106"/>
      <c r="M1563" s="106">
        <v>22000</v>
      </c>
      <c r="N1563" s="106" t="s">
        <v>335</v>
      </c>
      <c r="O1563" s="106">
        <v>17.73</v>
      </c>
      <c r="P1563" s="107">
        <v>1400</v>
      </c>
      <c r="Q1563" s="107">
        <v>24822</v>
      </c>
      <c r="R1563" s="106">
        <v>0</v>
      </c>
      <c r="S1563" s="107">
        <v>0</v>
      </c>
      <c r="T1563" s="107">
        <v>0</v>
      </c>
      <c r="U1563" s="106" t="s">
        <v>924</v>
      </c>
      <c r="V1563" s="106" t="s">
        <v>7</v>
      </c>
      <c r="W1563" s="106" t="s">
        <v>76</v>
      </c>
      <c r="X1563" s="108">
        <v>1771</v>
      </c>
      <c r="Y1563" s="108">
        <v>31399.83</v>
      </c>
      <c r="Z1563" s="108">
        <v>6577.8300000000017</v>
      </c>
      <c r="AA1563" s="109"/>
      <c r="AB1563" s="109">
        <v>2149</v>
      </c>
      <c r="AC1563" s="109"/>
      <c r="AD1563" s="109"/>
      <c r="AE1563" s="110" t="s">
        <v>4440</v>
      </c>
      <c r="AF1563" s="109"/>
      <c r="AG1563" s="138">
        <v>39444</v>
      </c>
      <c r="AH1563" s="138">
        <v>39686</v>
      </c>
      <c r="AI1563" s="138">
        <v>39825</v>
      </c>
      <c r="AJ1563" s="109">
        <v>5638947</v>
      </c>
      <c r="AK1563" s="109"/>
      <c r="AL1563" s="109"/>
      <c r="AM1563" s="109"/>
      <c r="AN1563" s="109"/>
      <c r="AO1563" s="109"/>
      <c r="AP1563" s="109"/>
      <c r="AQ1563" s="109"/>
      <c r="AR1563" s="109"/>
      <c r="AS1563" s="109"/>
      <c r="AT1563" s="109"/>
      <c r="AU1563" s="109"/>
      <c r="AV1563" s="109"/>
      <c r="AW1563" s="109"/>
      <c r="AX1563" s="109"/>
      <c r="AY1563" s="109"/>
    </row>
    <row r="1564" spans="1:51" x14ac:dyDescent="0.25">
      <c r="A1564" s="106">
        <v>1860</v>
      </c>
      <c r="B1564" s="106" t="s">
        <v>2225</v>
      </c>
      <c r="C1564" s="106" t="s">
        <v>335</v>
      </c>
      <c r="D1564" s="106"/>
      <c r="E1564" s="106" t="s">
        <v>540</v>
      </c>
      <c r="F1564" s="106"/>
      <c r="G1564" s="106"/>
      <c r="H1564" s="106" t="s">
        <v>465</v>
      </c>
      <c r="I1564" s="106" t="s">
        <v>3325</v>
      </c>
      <c r="J1564" s="106" t="s">
        <v>4002</v>
      </c>
      <c r="K1564" s="106"/>
      <c r="L1564" s="106"/>
      <c r="M1564" s="106">
        <v>22000</v>
      </c>
      <c r="N1564" s="106" t="s">
        <v>335</v>
      </c>
      <c r="O1564" s="106">
        <v>21.29</v>
      </c>
      <c r="P1564" s="107">
        <v>1400</v>
      </c>
      <c r="Q1564" s="107">
        <v>29806</v>
      </c>
      <c r="R1564" s="106">
        <v>0</v>
      </c>
      <c r="S1564" s="107">
        <v>0</v>
      </c>
      <c r="T1564" s="107">
        <v>0</v>
      </c>
      <c r="U1564" s="106" t="s">
        <v>924</v>
      </c>
      <c r="V1564" s="106" t="s">
        <v>7</v>
      </c>
      <c r="W1564" s="106" t="s">
        <v>76</v>
      </c>
      <c r="X1564" s="108">
        <v>1771</v>
      </c>
      <c r="Y1564" s="108">
        <v>37704.589999999997</v>
      </c>
      <c r="Z1564" s="108">
        <v>7898.5899999999965</v>
      </c>
      <c r="AA1564" s="109"/>
      <c r="AB1564" s="109">
        <v>2149</v>
      </c>
      <c r="AC1564" s="109"/>
      <c r="AD1564" s="109"/>
      <c r="AE1564" s="110" t="s">
        <v>4440</v>
      </c>
      <c r="AF1564" s="109"/>
      <c r="AG1564" s="138">
        <v>39444</v>
      </c>
      <c r="AH1564" s="138">
        <v>39686</v>
      </c>
      <c r="AI1564" s="138">
        <v>39825</v>
      </c>
      <c r="AJ1564" s="109">
        <v>5638947</v>
      </c>
      <c r="AK1564" s="109"/>
      <c r="AL1564" s="109"/>
      <c r="AM1564" s="109"/>
      <c r="AN1564" s="109"/>
      <c r="AO1564" s="109"/>
      <c r="AP1564" s="109"/>
      <c r="AQ1564" s="109"/>
      <c r="AR1564" s="109"/>
      <c r="AS1564" s="109"/>
      <c r="AT1564" s="109"/>
      <c r="AU1564" s="109"/>
      <c r="AV1564" s="109"/>
      <c r="AW1564" s="109"/>
      <c r="AX1564" s="109"/>
      <c r="AY1564" s="109"/>
    </row>
    <row r="1565" spans="1:51" x14ac:dyDescent="0.25">
      <c r="A1565" s="106">
        <v>1861</v>
      </c>
      <c r="B1565" s="106" t="s">
        <v>2226</v>
      </c>
      <c r="C1565" s="106" t="s">
        <v>335</v>
      </c>
      <c r="D1565" s="106"/>
      <c r="E1565" s="106" t="s">
        <v>540</v>
      </c>
      <c r="F1565" s="106"/>
      <c r="G1565" s="106"/>
      <c r="H1565" s="106" t="s">
        <v>465</v>
      </c>
      <c r="I1565" s="106" t="s">
        <v>3325</v>
      </c>
      <c r="J1565" s="106" t="s">
        <v>4002</v>
      </c>
      <c r="K1565" s="106"/>
      <c r="L1565" s="106"/>
      <c r="M1565" s="106">
        <v>22000</v>
      </c>
      <c r="N1565" s="106" t="s">
        <v>335</v>
      </c>
      <c r="O1565" s="106">
        <v>17.73</v>
      </c>
      <c r="P1565" s="107">
        <v>1400</v>
      </c>
      <c r="Q1565" s="107">
        <v>24822</v>
      </c>
      <c r="R1565" s="106">
        <v>0</v>
      </c>
      <c r="S1565" s="107">
        <v>0</v>
      </c>
      <c r="T1565" s="107">
        <v>0</v>
      </c>
      <c r="U1565" s="106" t="s">
        <v>924</v>
      </c>
      <c r="V1565" s="106" t="s">
        <v>7</v>
      </c>
      <c r="W1565" s="106" t="s">
        <v>76</v>
      </c>
      <c r="X1565" s="108">
        <v>1771</v>
      </c>
      <c r="Y1565" s="108">
        <v>31399.83</v>
      </c>
      <c r="Z1565" s="108">
        <v>6577.8300000000017</v>
      </c>
      <c r="AA1565" s="109"/>
      <c r="AB1565" s="109">
        <v>2149</v>
      </c>
      <c r="AC1565" s="109"/>
      <c r="AD1565" s="109"/>
      <c r="AE1565" s="110" t="s">
        <v>4440</v>
      </c>
      <c r="AF1565" s="109"/>
      <c r="AG1565" s="138">
        <v>39444</v>
      </c>
      <c r="AH1565" s="138">
        <v>39686</v>
      </c>
      <c r="AI1565" s="138">
        <v>39825</v>
      </c>
      <c r="AJ1565" s="109">
        <v>5638947</v>
      </c>
      <c r="AK1565" s="109"/>
      <c r="AL1565" s="109"/>
      <c r="AM1565" s="109"/>
      <c r="AN1565" s="109"/>
      <c r="AO1565" s="109"/>
      <c r="AP1565" s="109"/>
      <c r="AQ1565" s="109"/>
      <c r="AR1565" s="109"/>
      <c r="AS1565" s="109"/>
      <c r="AT1565" s="109"/>
      <c r="AU1565" s="109"/>
      <c r="AV1565" s="109"/>
      <c r="AW1565" s="109"/>
      <c r="AX1565" s="109"/>
      <c r="AY1565" s="109"/>
    </row>
    <row r="1566" spans="1:51" x14ac:dyDescent="0.25">
      <c r="A1566" s="106">
        <v>1862</v>
      </c>
      <c r="B1566" s="106" t="s">
        <v>2227</v>
      </c>
      <c r="C1566" s="106" t="s">
        <v>335</v>
      </c>
      <c r="D1566" s="106"/>
      <c r="E1566" s="106" t="s">
        <v>540</v>
      </c>
      <c r="F1566" s="106"/>
      <c r="G1566" s="106"/>
      <c r="H1566" s="106" t="s">
        <v>465</v>
      </c>
      <c r="I1566" s="106" t="s">
        <v>3325</v>
      </c>
      <c r="J1566" s="106" t="s">
        <v>4002</v>
      </c>
      <c r="K1566" s="106"/>
      <c r="L1566" s="106"/>
      <c r="M1566" s="106">
        <v>22000</v>
      </c>
      <c r="N1566" s="106" t="s">
        <v>335</v>
      </c>
      <c r="O1566" s="106">
        <v>21.29</v>
      </c>
      <c r="P1566" s="107">
        <v>1400</v>
      </c>
      <c r="Q1566" s="107">
        <v>29806</v>
      </c>
      <c r="R1566" s="106">
        <v>0</v>
      </c>
      <c r="S1566" s="107">
        <v>0</v>
      </c>
      <c r="T1566" s="107">
        <v>0</v>
      </c>
      <c r="U1566" s="106" t="s">
        <v>924</v>
      </c>
      <c r="V1566" s="106" t="s">
        <v>7</v>
      </c>
      <c r="W1566" s="106" t="s">
        <v>76</v>
      </c>
      <c r="X1566" s="108">
        <v>1771</v>
      </c>
      <c r="Y1566" s="108">
        <v>37704.589999999997</v>
      </c>
      <c r="Z1566" s="108">
        <v>7898.5899999999965</v>
      </c>
      <c r="AA1566" s="109"/>
      <c r="AB1566" s="109">
        <v>2149</v>
      </c>
      <c r="AC1566" s="109"/>
      <c r="AD1566" s="109"/>
      <c r="AE1566" s="110" t="s">
        <v>4440</v>
      </c>
      <c r="AF1566" s="109"/>
      <c r="AG1566" s="138">
        <v>39444</v>
      </c>
      <c r="AH1566" s="138">
        <v>39686</v>
      </c>
      <c r="AI1566" s="138">
        <v>39825</v>
      </c>
      <c r="AJ1566" s="109">
        <v>5638947</v>
      </c>
      <c r="AK1566" s="109"/>
      <c r="AL1566" s="109"/>
      <c r="AM1566" s="109"/>
      <c r="AN1566" s="109"/>
      <c r="AO1566" s="109"/>
      <c r="AP1566" s="109"/>
      <c r="AQ1566" s="109"/>
      <c r="AR1566" s="109"/>
      <c r="AS1566" s="109"/>
      <c r="AT1566" s="109"/>
      <c r="AU1566" s="109"/>
      <c r="AV1566" s="109"/>
      <c r="AW1566" s="109"/>
      <c r="AX1566" s="109"/>
      <c r="AY1566" s="109"/>
    </row>
    <row r="1567" spans="1:51" x14ac:dyDescent="0.25">
      <c r="A1567" s="106">
        <v>1863</v>
      </c>
      <c r="B1567" s="106" t="s">
        <v>2228</v>
      </c>
      <c r="C1567" s="106" t="s">
        <v>335</v>
      </c>
      <c r="D1567" s="106"/>
      <c r="E1567" s="106" t="s">
        <v>540</v>
      </c>
      <c r="F1567" s="106"/>
      <c r="G1567" s="106"/>
      <c r="H1567" s="106" t="s">
        <v>465</v>
      </c>
      <c r="I1567" s="106" t="s">
        <v>3325</v>
      </c>
      <c r="J1567" s="106" t="s">
        <v>4002</v>
      </c>
      <c r="K1567" s="106"/>
      <c r="L1567" s="106"/>
      <c r="M1567" s="106">
        <v>22000</v>
      </c>
      <c r="N1567" s="106" t="s">
        <v>335</v>
      </c>
      <c r="O1567" s="106">
        <v>1679.58</v>
      </c>
      <c r="P1567" s="107">
        <v>1400</v>
      </c>
      <c r="Q1567" s="107">
        <v>2351412</v>
      </c>
      <c r="R1567" s="106">
        <v>0</v>
      </c>
      <c r="S1567" s="107">
        <v>0</v>
      </c>
      <c r="T1567" s="107">
        <v>0</v>
      </c>
      <c r="U1567" s="106" t="s">
        <v>739</v>
      </c>
      <c r="V1567" s="106" t="s">
        <v>7</v>
      </c>
      <c r="W1567" s="106" t="s">
        <v>61</v>
      </c>
      <c r="X1567" s="108">
        <v>1771</v>
      </c>
      <c r="Y1567" s="108">
        <v>2974536.1799999997</v>
      </c>
      <c r="Z1567" s="108">
        <v>623124.1799999997</v>
      </c>
      <c r="AA1567" s="109"/>
      <c r="AB1567" s="109">
        <v>2149</v>
      </c>
      <c r="AC1567" s="109"/>
      <c r="AD1567" s="109"/>
      <c r="AE1567" s="110" t="s">
        <v>507</v>
      </c>
      <c r="AF1567" s="109"/>
      <c r="AG1567" s="138">
        <v>39444</v>
      </c>
      <c r="AH1567" s="138">
        <v>39686</v>
      </c>
      <c r="AI1567" s="138">
        <v>39825</v>
      </c>
      <c r="AJ1567" s="109">
        <v>5638947</v>
      </c>
      <c r="AK1567" s="109"/>
      <c r="AL1567" s="109"/>
      <c r="AM1567" s="109"/>
      <c r="AN1567" s="109"/>
      <c r="AO1567" s="109"/>
      <c r="AP1567" s="109"/>
      <c r="AQ1567" s="109"/>
      <c r="AR1567" s="109"/>
      <c r="AS1567" s="109"/>
      <c r="AT1567" s="109"/>
      <c r="AU1567" s="109"/>
      <c r="AV1567" s="109"/>
      <c r="AW1567" s="109"/>
      <c r="AX1567" s="109"/>
      <c r="AY1567" s="109"/>
    </row>
    <row r="1568" spans="1:51" x14ac:dyDescent="0.25">
      <c r="A1568" s="106">
        <v>1864</v>
      </c>
      <c r="B1568" s="106" t="s">
        <v>2229</v>
      </c>
      <c r="C1568" s="106" t="s">
        <v>335</v>
      </c>
      <c r="D1568" s="106"/>
      <c r="E1568" s="106" t="s">
        <v>540</v>
      </c>
      <c r="F1568" s="106"/>
      <c r="G1568" s="106"/>
      <c r="H1568" s="106" t="s">
        <v>465</v>
      </c>
      <c r="I1568" s="106" t="s">
        <v>3325</v>
      </c>
      <c r="J1568" s="106" t="s">
        <v>4002</v>
      </c>
      <c r="K1568" s="106"/>
      <c r="L1568" s="106"/>
      <c r="M1568" s="106">
        <v>22000</v>
      </c>
      <c r="N1568" s="106" t="s">
        <v>335</v>
      </c>
      <c r="O1568" s="106">
        <v>17.73</v>
      </c>
      <c r="P1568" s="107">
        <v>1400</v>
      </c>
      <c r="Q1568" s="107">
        <v>24822</v>
      </c>
      <c r="R1568" s="106">
        <v>0</v>
      </c>
      <c r="S1568" s="107">
        <v>0</v>
      </c>
      <c r="T1568" s="107">
        <v>0</v>
      </c>
      <c r="U1568" s="106" t="s">
        <v>924</v>
      </c>
      <c r="V1568" s="106" t="s">
        <v>7</v>
      </c>
      <c r="W1568" s="106" t="s">
        <v>76</v>
      </c>
      <c r="X1568" s="108">
        <v>1771</v>
      </c>
      <c r="Y1568" s="108">
        <v>31399.83</v>
      </c>
      <c r="Z1568" s="108">
        <v>6577.8300000000017</v>
      </c>
      <c r="AA1568" s="109"/>
      <c r="AB1568" s="109">
        <v>2149</v>
      </c>
      <c r="AC1568" s="109"/>
      <c r="AD1568" s="109"/>
      <c r="AE1568" s="110" t="s">
        <v>4440</v>
      </c>
      <c r="AF1568" s="109"/>
      <c r="AG1568" s="138">
        <v>39444</v>
      </c>
      <c r="AH1568" s="138">
        <v>39686</v>
      </c>
      <c r="AI1568" s="138">
        <v>39825</v>
      </c>
      <c r="AJ1568" s="109">
        <v>5638947</v>
      </c>
      <c r="AK1568" s="109"/>
      <c r="AL1568" s="109"/>
      <c r="AM1568" s="109"/>
      <c r="AN1568" s="109"/>
      <c r="AO1568" s="109"/>
      <c r="AP1568" s="109"/>
      <c r="AQ1568" s="109"/>
      <c r="AR1568" s="109"/>
      <c r="AS1568" s="109"/>
      <c r="AT1568" s="109"/>
      <c r="AU1568" s="109"/>
      <c r="AV1568" s="109"/>
      <c r="AW1568" s="109"/>
      <c r="AX1568" s="109"/>
      <c r="AY1568" s="109"/>
    </row>
    <row r="1569" spans="1:51" x14ac:dyDescent="0.25">
      <c r="A1569" s="106">
        <v>1865</v>
      </c>
      <c r="B1569" s="106" t="s">
        <v>2230</v>
      </c>
      <c r="C1569" s="106" t="s">
        <v>335</v>
      </c>
      <c r="D1569" s="106"/>
      <c r="E1569" s="106" t="s">
        <v>540</v>
      </c>
      <c r="F1569" s="106"/>
      <c r="G1569" s="106"/>
      <c r="H1569" s="106" t="s">
        <v>465</v>
      </c>
      <c r="I1569" s="106" t="s">
        <v>3325</v>
      </c>
      <c r="J1569" s="106" t="s">
        <v>4002</v>
      </c>
      <c r="K1569" s="106"/>
      <c r="L1569" s="106"/>
      <c r="M1569" s="106">
        <v>22000</v>
      </c>
      <c r="N1569" s="106" t="s">
        <v>335</v>
      </c>
      <c r="O1569" s="106">
        <v>21.29</v>
      </c>
      <c r="P1569" s="107">
        <v>1400</v>
      </c>
      <c r="Q1569" s="107">
        <v>29806</v>
      </c>
      <c r="R1569" s="106">
        <v>0</v>
      </c>
      <c r="S1569" s="107">
        <v>0</v>
      </c>
      <c r="T1569" s="107">
        <v>0</v>
      </c>
      <c r="U1569" s="106" t="s">
        <v>924</v>
      </c>
      <c r="V1569" s="106" t="s">
        <v>7</v>
      </c>
      <c r="W1569" s="106" t="s">
        <v>76</v>
      </c>
      <c r="X1569" s="108">
        <v>1771</v>
      </c>
      <c r="Y1569" s="108">
        <v>37704.589999999997</v>
      </c>
      <c r="Z1569" s="108">
        <v>7898.5899999999965</v>
      </c>
      <c r="AA1569" s="109"/>
      <c r="AB1569" s="109">
        <v>2149</v>
      </c>
      <c r="AC1569" s="109"/>
      <c r="AD1569" s="109"/>
      <c r="AE1569" s="110" t="s">
        <v>4440</v>
      </c>
      <c r="AF1569" s="109"/>
      <c r="AG1569" s="138">
        <v>39444</v>
      </c>
      <c r="AH1569" s="138">
        <v>39686</v>
      </c>
      <c r="AI1569" s="138">
        <v>39825</v>
      </c>
      <c r="AJ1569" s="109">
        <v>5638947</v>
      </c>
      <c r="AK1569" s="109"/>
      <c r="AL1569" s="109"/>
      <c r="AM1569" s="109"/>
      <c r="AN1569" s="109"/>
      <c r="AO1569" s="109"/>
      <c r="AP1569" s="109"/>
      <c r="AQ1569" s="109"/>
      <c r="AR1569" s="109"/>
      <c r="AS1569" s="109"/>
      <c r="AT1569" s="109"/>
      <c r="AU1569" s="109"/>
      <c r="AV1569" s="109"/>
      <c r="AW1569" s="109"/>
      <c r="AX1569" s="109"/>
      <c r="AY1569" s="109"/>
    </row>
    <row r="1570" spans="1:51" x14ac:dyDescent="0.25">
      <c r="A1570" s="106">
        <v>1866</v>
      </c>
      <c r="B1570" s="106" t="s">
        <v>2231</v>
      </c>
      <c r="C1570" s="106" t="s">
        <v>335</v>
      </c>
      <c r="D1570" s="106"/>
      <c r="E1570" s="106" t="s">
        <v>540</v>
      </c>
      <c r="F1570" s="106"/>
      <c r="G1570" s="106"/>
      <c r="H1570" s="106" t="s">
        <v>465</v>
      </c>
      <c r="I1570" s="106" t="s">
        <v>3325</v>
      </c>
      <c r="J1570" s="106" t="s">
        <v>4002</v>
      </c>
      <c r="K1570" s="106"/>
      <c r="L1570" s="106"/>
      <c r="M1570" s="106">
        <v>22000</v>
      </c>
      <c r="N1570" s="106" t="s">
        <v>335</v>
      </c>
      <c r="O1570" s="106">
        <v>17.73</v>
      </c>
      <c r="P1570" s="107">
        <v>1400</v>
      </c>
      <c r="Q1570" s="107">
        <v>24822</v>
      </c>
      <c r="R1570" s="106">
        <v>0</v>
      </c>
      <c r="S1570" s="107">
        <v>0</v>
      </c>
      <c r="T1570" s="107">
        <v>0</v>
      </c>
      <c r="U1570" s="106" t="s">
        <v>924</v>
      </c>
      <c r="V1570" s="106" t="s">
        <v>7</v>
      </c>
      <c r="W1570" s="106" t="s">
        <v>76</v>
      </c>
      <c r="X1570" s="108">
        <v>1771</v>
      </c>
      <c r="Y1570" s="108">
        <v>31399.83</v>
      </c>
      <c r="Z1570" s="108">
        <v>6577.8300000000017</v>
      </c>
      <c r="AA1570" s="109"/>
      <c r="AB1570" s="109">
        <v>2149</v>
      </c>
      <c r="AC1570" s="109"/>
      <c r="AD1570" s="109"/>
      <c r="AE1570" s="110" t="s">
        <v>4440</v>
      </c>
      <c r="AF1570" s="109"/>
      <c r="AG1570" s="138">
        <v>39444</v>
      </c>
      <c r="AH1570" s="138">
        <v>39686</v>
      </c>
      <c r="AI1570" s="138">
        <v>39825</v>
      </c>
      <c r="AJ1570" s="109">
        <v>5638947</v>
      </c>
      <c r="AK1570" s="109"/>
      <c r="AL1570" s="109"/>
      <c r="AM1570" s="109"/>
      <c r="AN1570" s="109"/>
      <c r="AO1570" s="109"/>
      <c r="AP1570" s="109"/>
      <c r="AQ1570" s="109"/>
      <c r="AR1570" s="109"/>
      <c r="AS1570" s="109"/>
      <c r="AT1570" s="109"/>
      <c r="AU1570" s="109"/>
      <c r="AV1570" s="109"/>
      <c r="AW1570" s="109"/>
      <c r="AX1570" s="109"/>
      <c r="AY1570" s="109"/>
    </row>
    <row r="1571" spans="1:51" x14ac:dyDescent="0.25">
      <c r="A1571" s="106">
        <v>1867</v>
      </c>
      <c r="B1571" s="106" t="s">
        <v>2232</v>
      </c>
      <c r="C1571" s="106" t="s">
        <v>335</v>
      </c>
      <c r="D1571" s="106"/>
      <c r="E1571" s="106" t="s">
        <v>540</v>
      </c>
      <c r="F1571" s="106"/>
      <c r="G1571" s="106"/>
      <c r="H1571" s="106" t="s">
        <v>465</v>
      </c>
      <c r="I1571" s="106" t="s">
        <v>3325</v>
      </c>
      <c r="J1571" s="106" t="s">
        <v>4002</v>
      </c>
      <c r="K1571" s="106"/>
      <c r="L1571" s="106"/>
      <c r="M1571" s="106">
        <v>22000</v>
      </c>
      <c r="N1571" s="106" t="s">
        <v>335</v>
      </c>
      <c r="O1571" s="106">
        <v>21.29</v>
      </c>
      <c r="P1571" s="107">
        <v>1400</v>
      </c>
      <c r="Q1571" s="107">
        <v>29806</v>
      </c>
      <c r="R1571" s="106">
        <v>0</v>
      </c>
      <c r="S1571" s="107">
        <v>0</v>
      </c>
      <c r="T1571" s="107">
        <v>0</v>
      </c>
      <c r="U1571" s="106" t="s">
        <v>924</v>
      </c>
      <c r="V1571" s="106" t="s">
        <v>7</v>
      </c>
      <c r="W1571" s="106" t="s">
        <v>76</v>
      </c>
      <c r="X1571" s="108">
        <v>1771</v>
      </c>
      <c r="Y1571" s="108">
        <v>37704.589999999997</v>
      </c>
      <c r="Z1571" s="108">
        <v>7898.5899999999965</v>
      </c>
      <c r="AA1571" s="109"/>
      <c r="AB1571" s="109">
        <v>2149</v>
      </c>
      <c r="AC1571" s="109"/>
      <c r="AD1571" s="109"/>
      <c r="AE1571" s="110" t="s">
        <v>4440</v>
      </c>
      <c r="AF1571" s="109"/>
      <c r="AG1571" s="138">
        <v>39444</v>
      </c>
      <c r="AH1571" s="138">
        <v>39686</v>
      </c>
      <c r="AI1571" s="138">
        <v>39825</v>
      </c>
      <c r="AJ1571" s="109">
        <v>5638947</v>
      </c>
      <c r="AK1571" s="109"/>
      <c r="AL1571" s="109"/>
      <c r="AM1571" s="109"/>
      <c r="AN1571" s="109"/>
      <c r="AO1571" s="109"/>
      <c r="AP1571" s="109"/>
      <c r="AQ1571" s="109"/>
      <c r="AR1571" s="109"/>
      <c r="AS1571" s="109"/>
      <c r="AT1571" s="109"/>
      <c r="AU1571" s="109"/>
      <c r="AV1571" s="109"/>
      <c r="AW1571" s="109"/>
      <c r="AX1571" s="109"/>
      <c r="AY1571" s="109"/>
    </row>
    <row r="1572" spans="1:51" x14ac:dyDescent="0.25">
      <c r="A1572" s="106">
        <v>1868</v>
      </c>
      <c r="B1572" s="106" t="s">
        <v>2233</v>
      </c>
      <c r="C1572" s="106" t="s">
        <v>335</v>
      </c>
      <c r="D1572" s="106"/>
      <c r="E1572" s="106" t="s">
        <v>540</v>
      </c>
      <c r="F1572" s="106"/>
      <c r="G1572" s="106"/>
      <c r="H1572" s="106" t="s">
        <v>465</v>
      </c>
      <c r="I1572" s="106" t="s">
        <v>3325</v>
      </c>
      <c r="J1572" s="106" t="s">
        <v>4002</v>
      </c>
      <c r="K1572" s="106"/>
      <c r="L1572" s="106"/>
      <c r="M1572" s="106">
        <v>22000</v>
      </c>
      <c r="N1572" s="106" t="s">
        <v>335</v>
      </c>
      <c r="O1572" s="106">
        <v>17.73</v>
      </c>
      <c r="P1572" s="107">
        <v>1400</v>
      </c>
      <c r="Q1572" s="107">
        <v>24822</v>
      </c>
      <c r="R1572" s="106">
        <v>0</v>
      </c>
      <c r="S1572" s="107">
        <v>0</v>
      </c>
      <c r="T1572" s="107">
        <v>0</v>
      </c>
      <c r="U1572" s="106" t="s">
        <v>924</v>
      </c>
      <c r="V1572" s="106" t="s">
        <v>7</v>
      </c>
      <c r="W1572" s="106" t="s">
        <v>76</v>
      </c>
      <c r="X1572" s="108">
        <v>1771</v>
      </c>
      <c r="Y1572" s="108">
        <v>31399.83</v>
      </c>
      <c r="Z1572" s="108">
        <v>6577.8300000000017</v>
      </c>
      <c r="AA1572" s="109"/>
      <c r="AB1572" s="109">
        <v>2149</v>
      </c>
      <c r="AC1572" s="109"/>
      <c r="AD1572" s="109"/>
      <c r="AE1572" s="110" t="s">
        <v>4440</v>
      </c>
      <c r="AF1572" s="109"/>
      <c r="AG1572" s="138">
        <v>39444</v>
      </c>
      <c r="AH1572" s="138">
        <v>39686</v>
      </c>
      <c r="AI1572" s="138">
        <v>39825</v>
      </c>
      <c r="AJ1572" s="109">
        <v>5638947</v>
      </c>
      <c r="AK1572" s="109"/>
      <c r="AL1572" s="109"/>
      <c r="AM1572" s="109"/>
      <c r="AN1572" s="109"/>
      <c r="AO1572" s="109"/>
      <c r="AP1572" s="109"/>
      <c r="AQ1572" s="109"/>
      <c r="AR1572" s="109"/>
      <c r="AS1572" s="109"/>
      <c r="AT1572" s="109"/>
      <c r="AU1572" s="109"/>
      <c r="AV1572" s="109"/>
      <c r="AW1572" s="109"/>
      <c r="AX1572" s="109"/>
      <c r="AY1572" s="109"/>
    </row>
    <row r="1573" spans="1:51" x14ac:dyDescent="0.25">
      <c r="A1573" s="106">
        <v>1869</v>
      </c>
      <c r="B1573" s="106" t="s">
        <v>2234</v>
      </c>
      <c r="C1573" s="106" t="s">
        <v>335</v>
      </c>
      <c r="D1573" s="106"/>
      <c r="E1573" s="106" t="s">
        <v>540</v>
      </c>
      <c r="F1573" s="106"/>
      <c r="G1573" s="106"/>
      <c r="H1573" s="106" t="s">
        <v>465</v>
      </c>
      <c r="I1573" s="106" t="s">
        <v>3325</v>
      </c>
      <c r="J1573" s="106" t="s">
        <v>4002</v>
      </c>
      <c r="K1573" s="106"/>
      <c r="L1573" s="106"/>
      <c r="M1573" s="106">
        <v>22000</v>
      </c>
      <c r="N1573" s="106" t="s">
        <v>335</v>
      </c>
      <c r="O1573" s="106">
        <v>21.29</v>
      </c>
      <c r="P1573" s="107">
        <v>1400</v>
      </c>
      <c r="Q1573" s="107">
        <v>29806</v>
      </c>
      <c r="R1573" s="106">
        <v>0</v>
      </c>
      <c r="S1573" s="107">
        <v>0</v>
      </c>
      <c r="T1573" s="107">
        <v>0</v>
      </c>
      <c r="U1573" s="106" t="s">
        <v>924</v>
      </c>
      <c r="V1573" s="106" t="s">
        <v>7</v>
      </c>
      <c r="W1573" s="106" t="s">
        <v>76</v>
      </c>
      <c r="X1573" s="108">
        <v>1771</v>
      </c>
      <c r="Y1573" s="108">
        <v>37704.589999999997</v>
      </c>
      <c r="Z1573" s="108">
        <v>7898.5899999999965</v>
      </c>
      <c r="AA1573" s="109"/>
      <c r="AB1573" s="109">
        <v>2149</v>
      </c>
      <c r="AC1573" s="109"/>
      <c r="AD1573" s="109"/>
      <c r="AE1573" s="110" t="s">
        <v>4440</v>
      </c>
      <c r="AF1573" s="109"/>
      <c r="AG1573" s="138">
        <v>39444</v>
      </c>
      <c r="AH1573" s="138">
        <v>39686</v>
      </c>
      <c r="AI1573" s="138">
        <v>39825</v>
      </c>
      <c r="AJ1573" s="109">
        <v>5638947</v>
      </c>
      <c r="AK1573" s="109"/>
      <c r="AL1573" s="109"/>
      <c r="AM1573" s="109"/>
      <c r="AN1573" s="109"/>
      <c r="AO1573" s="109"/>
      <c r="AP1573" s="109"/>
      <c r="AQ1573" s="109"/>
      <c r="AR1573" s="109"/>
      <c r="AS1573" s="109"/>
      <c r="AT1573" s="109"/>
      <c r="AU1573" s="109"/>
      <c r="AV1573" s="109"/>
      <c r="AW1573" s="109"/>
      <c r="AX1573" s="109"/>
      <c r="AY1573" s="109"/>
    </row>
    <row r="1574" spans="1:51" x14ac:dyDescent="0.25">
      <c r="A1574" s="106">
        <v>1870</v>
      </c>
      <c r="B1574" s="106" t="s">
        <v>2235</v>
      </c>
      <c r="C1574" s="106" t="s">
        <v>335</v>
      </c>
      <c r="D1574" s="106"/>
      <c r="E1574" s="106" t="s">
        <v>540</v>
      </c>
      <c r="F1574" s="106"/>
      <c r="G1574" s="106"/>
      <c r="H1574" s="106" t="s">
        <v>465</v>
      </c>
      <c r="I1574" s="106" t="s">
        <v>3325</v>
      </c>
      <c r="J1574" s="106" t="s">
        <v>4002</v>
      </c>
      <c r="K1574" s="106"/>
      <c r="L1574" s="106"/>
      <c r="M1574" s="106">
        <v>22000</v>
      </c>
      <c r="N1574" s="106" t="s">
        <v>335</v>
      </c>
      <c r="O1574" s="106">
        <v>246.79</v>
      </c>
      <c r="P1574" s="107">
        <v>1400</v>
      </c>
      <c r="Q1574" s="107">
        <v>345506</v>
      </c>
      <c r="R1574" s="106">
        <v>0</v>
      </c>
      <c r="S1574" s="107">
        <v>0</v>
      </c>
      <c r="T1574" s="107">
        <v>0</v>
      </c>
      <c r="U1574" s="106" t="s">
        <v>739</v>
      </c>
      <c r="V1574" s="106" t="s">
        <v>7</v>
      </c>
      <c r="W1574" s="106" t="s">
        <v>61</v>
      </c>
      <c r="X1574" s="108">
        <v>1771</v>
      </c>
      <c r="Y1574" s="108">
        <v>437065.08999999997</v>
      </c>
      <c r="Z1574" s="108">
        <v>91559.089999999967</v>
      </c>
      <c r="AA1574" s="109"/>
      <c r="AB1574" s="109">
        <v>2149</v>
      </c>
      <c r="AC1574" s="109"/>
      <c r="AD1574" s="109"/>
      <c r="AE1574" s="110" t="s">
        <v>507</v>
      </c>
      <c r="AF1574" s="109"/>
      <c r="AG1574" s="138">
        <v>39444</v>
      </c>
      <c r="AH1574" s="138">
        <v>39686</v>
      </c>
      <c r="AI1574" s="138">
        <v>39825</v>
      </c>
      <c r="AJ1574" s="109">
        <v>5638947</v>
      </c>
      <c r="AK1574" s="109"/>
      <c r="AL1574" s="109"/>
      <c r="AM1574" s="109"/>
      <c r="AN1574" s="109"/>
      <c r="AO1574" s="109"/>
      <c r="AP1574" s="109"/>
      <c r="AQ1574" s="109"/>
      <c r="AR1574" s="109"/>
      <c r="AS1574" s="109"/>
      <c r="AT1574" s="109"/>
      <c r="AU1574" s="109"/>
      <c r="AV1574" s="109"/>
      <c r="AW1574" s="109"/>
      <c r="AX1574" s="109"/>
      <c r="AY1574" s="109"/>
    </row>
    <row r="1575" spans="1:51" x14ac:dyDescent="0.25">
      <c r="A1575" s="106">
        <v>1871</v>
      </c>
      <c r="B1575" s="106" t="s">
        <v>2236</v>
      </c>
      <c r="C1575" s="106" t="s">
        <v>335</v>
      </c>
      <c r="D1575" s="106"/>
      <c r="E1575" s="106" t="s">
        <v>540</v>
      </c>
      <c r="F1575" s="106"/>
      <c r="G1575" s="106"/>
      <c r="H1575" s="106" t="s">
        <v>465</v>
      </c>
      <c r="I1575" s="106"/>
      <c r="J1575" s="106"/>
      <c r="K1575" s="106"/>
      <c r="L1575" s="106"/>
      <c r="M1575" s="106">
        <v>22000</v>
      </c>
      <c r="N1575" s="106" t="s">
        <v>335</v>
      </c>
      <c r="O1575" s="106">
        <v>28861.207999999999</v>
      </c>
      <c r="P1575" s="107">
        <v>1400</v>
      </c>
      <c r="Q1575" s="107">
        <v>40405691.200000003</v>
      </c>
      <c r="R1575" s="106">
        <v>0</v>
      </c>
      <c r="S1575" s="107">
        <v>0</v>
      </c>
      <c r="T1575" s="107">
        <v>0</v>
      </c>
      <c r="U1575" s="106" t="s">
        <v>743</v>
      </c>
      <c r="V1575" s="106" t="s">
        <v>7</v>
      </c>
      <c r="W1575" s="106" t="s">
        <v>63</v>
      </c>
      <c r="X1575" s="108"/>
      <c r="Y1575" s="108">
        <v>0</v>
      </c>
      <c r="Z1575" s="108"/>
      <c r="AA1575" s="109" t="s">
        <v>4435</v>
      </c>
      <c r="AB1575" s="109">
        <v>2149</v>
      </c>
      <c r="AC1575" s="109"/>
      <c r="AD1575" s="109"/>
      <c r="AE1575" s="110" t="s">
        <v>4436</v>
      </c>
      <c r="AF1575" s="109"/>
      <c r="AG1575" s="138">
        <v>39444</v>
      </c>
      <c r="AH1575" s="138">
        <v>39686</v>
      </c>
      <c r="AI1575" s="138">
        <v>39825</v>
      </c>
      <c r="AJ1575" s="109">
        <v>5638947</v>
      </c>
      <c r="AK1575" s="109"/>
      <c r="AL1575" s="109"/>
      <c r="AM1575" s="109"/>
      <c r="AN1575" s="109"/>
      <c r="AO1575" s="109"/>
      <c r="AP1575" s="109"/>
      <c r="AQ1575" s="109"/>
      <c r="AR1575" s="109"/>
      <c r="AS1575" s="109"/>
      <c r="AT1575" s="109"/>
      <c r="AU1575" s="109"/>
      <c r="AV1575" s="109"/>
      <c r="AW1575" s="109"/>
      <c r="AX1575" s="109"/>
      <c r="AY1575" s="109"/>
    </row>
    <row r="1576" spans="1:51" ht="51" x14ac:dyDescent="0.25">
      <c r="A1576" s="106">
        <v>1876</v>
      </c>
      <c r="B1576" s="106" t="s">
        <v>2237</v>
      </c>
      <c r="C1576" s="106" t="s">
        <v>336</v>
      </c>
      <c r="D1576" s="106"/>
      <c r="E1576" s="106" t="s">
        <v>540</v>
      </c>
      <c r="F1576" s="106"/>
      <c r="G1576" s="106"/>
      <c r="H1576" s="106" t="s">
        <v>466</v>
      </c>
      <c r="I1576" s="106" t="s">
        <v>3323</v>
      </c>
      <c r="J1576" s="106" t="s">
        <v>4003</v>
      </c>
      <c r="K1576" s="106"/>
      <c r="L1576" s="106"/>
      <c r="M1576" s="106">
        <v>22000</v>
      </c>
      <c r="N1576" s="106" t="s">
        <v>4004</v>
      </c>
      <c r="O1576" s="106">
        <v>3316.84</v>
      </c>
      <c r="P1576" s="107">
        <v>1200</v>
      </c>
      <c r="Q1576" s="107">
        <v>3980208</v>
      </c>
      <c r="R1576" s="106">
        <v>0</v>
      </c>
      <c r="S1576" s="107">
        <v>0</v>
      </c>
      <c r="T1576" s="107">
        <v>0</v>
      </c>
      <c r="U1576" s="106" t="s">
        <v>749</v>
      </c>
      <c r="V1576" s="106" t="s">
        <v>7</v>
      </c>
      <c r="W1576" s="106" t="s">
        <v>64</v>
      </c>
      <c r="X1576" s="108"/>
      <c r="Y1576" s="108">
        <v>0</v>
      </c>
      <c r="Z1576" s="108">
        <v>-3980208</v>
      </c>
      <c r="AA1576" s="109" t="s">
        <v>4503</v>
      </c>
      <c r="AB1576" s="109">
        <v>6201</v>
      </c>
      <c r="AC1576" s="109" t="s">
        <v>4686</v>
      </c>
      <c r="AD1576" s="109" t="s">
        <v>4548</v>
      </c>
      <c r="AE1576" s="110" t="s">
        <v>510</v>
      </c>
      <c r="AF1576" s="109"/>
      <c r="AG1576" s="138">
        <v>39402</v>
      </c>
      <c r="AH1576" s="138">
        <v>39562</v>
      </c>
      <c r="AI1576" s="138">
        <v>39748</v>
      </c>
      <c r="AJ1576" s="109">
        <v>5638947</v>
      </c>
      <c r="AK1576" s="109"/>
      <c r="AL1576" s="109"/>
      <c r="AM1576" s="109"/>
      <c r="AN1576" s="109"/>
      <c r="AO1576" s="109"/>
      <c r="AP1576" s="109"/>
      <c r="AQ1576" s="109"/>
      <c r="AR1576" s="109"/>
      <c r="AS1576" s="109"/>
      <c r="AT1576" s="109"/>
      <c r="AU1576" s="109"/>
      <c r="AV1576" s="109"/>
      <c r="AW1576" s="109"/>
      <c r="AX1576" s="109"/>
      <c r="AY1576" s="109"/>
    </row>
    <row r="1577" spans="1:51" ht="25.5" x14ac:dyDescent="0.25">
      <c r="A1577" s="106">
        <v>1877</v>
      </c>
      <c r="B1577" s="106" t="s">
        <v>2238</v>
      </c>
      <c r="C1577" s="106" t="s">
        <v>336</v>
      </c>
      <c r="D1577" s="106"/>
      <c r="E1577" s="106" t="s">
        <v>540</v>
      </c>
      <c r="F1577" s="106"/>
      <c r="G1577" s="106"/>
      <c r="H1577" s="106" t="s">
        <v>466</v>
      </c>
      <c r="I1577" s="106" t="s">
        <v>3323</v>
      </c>
      <c r="J1577" s="106" t="s">
        <v>4005</v>
      </c>
      <c r="K1577" s="106">
        <v>34401</v>
      </c>
      <c r="L1577" s="106"/>
      <c r="M1577" s="106">
        <v>22000</v>
      </c>
      <c r="N1577" s="106" t="s">
        <v>4004</v>
      </c>
      <c r="O1577" s="106">
        <v>15166.16</v>
      </c>
      <c r="P1577" s="107">
        <v>1200</v>
      </c>
      <c r="Q1577" s="107">
        <v>18199392</v>
      </c>
      <c r="R1577" s="106">
        <v>0</v>
      </c>
      <c r="S1577" s="107">
        <v>0</v>
      </c>
      <c r="T1577" s="107">
        <v>0</v>
      </c>
      <c r="U1577" s="106" t="s">
        <v>797</v>
      </c>
      <c r="V1577" s="106" t="s">
        <v>7</v>
      </c>
      <c r="W1577" s="106" t="s">
        <v>67</v>
      </c>
      <c r="X1577" s="108">
        <v>1495</v>
      </c>
      <c r="Y1577" s="108">
        <v>22673409.199999999</v>
      </c>
      <c r="Z1577" s="108">
        <v>4474017.1999999993</v>
      </c>
      <c r="AA1577" s="109"/>
      <c r="AB1577" s="109">
        <v>6201</v>
      </c>
      <c r="AC1577" s="109"/>
      <c r="AD1577" s="109"/>
      <c r="AE1577" s="110" t="s">
        <v>516</v>
      </c>
      <c r="AF1577" s="109"/>
      <c r="AG1577" s="138">
        <v>39402</v>
      </c>
      <c r="AH1577" s="138">
        <v>39562</v>
      </c>
      <c r="AI1577" s="138">
        <v>39748</v>
      </c>
      <c r="AJ1577" s="109">
        <v>5627776</v>
      </c>
      <c r="AK1577" s="109"/>
      <c r="AL1577" s="109" t="s">
        <v>4773</v>
      </c>
      <c r="AM1577" s="109"/>
      <c r="AN1577" s="109"/>
      <c r="AO1577" s="109"/>
      <c r="AP1577" s="109"/>
      <c r="AQ1577" s="109"/>
      <c r="AR1577" s="109"/>
      <c r="AS1577" s="109"/>
      <c r="AT1577" s="109"/>
      <c r="AU1577" s="109"/>
      <c r="AV1577" s="109"/>
      <c r="AW1577" s="109"/>
      <c r="AX1577" s="109"/>
      <c r="AY1577" s="109"/>
    </row>
    <row r="1578" spans="1:51" ht="25.5" x14ac:dyDescent="0.25">
      <c r="A1578" s="106">
        <v>1878</v>
      </c>
      <c r="B1578" s="106" t="s">
        <v>2239</v>
      </c>
      <c r="C1578" s="106" t="s">
        <v>336</v>
      </c>
      <c r="D1578" s="106"/>
      <c r="E1578" s="106" t="s">
        <v>540</v>
      </c>
      <c r="F1578" s="106"/>
      <c r="G1578" s="106"/>
      <c r="H1578" s="106" t="s">
        <v>466</v>
      </c>
      <c r="I1578" s="106" t="s">
        <v>3323</v>
      </c>
      <c r="J1578" s="106" t="s">
        <v>4005</v>
      </c>
      <c r="K1578" s="106">
        <v>34410</v>
      </c>
      <c r="L1578" s="106"/>
      <c r="M1578" s="106">
        <v>22000</v>
      </c>
      <c r="N1578" s="106" t="s">
        <v>4004</v>
      </c>
      <c r="O1578" s="106">
        <v>4579</v>
      </c>
      <c r="P1578" s="107">
        <v>1200</v>
      </c>
      <c r="Q1578" s="107">
        <v>5494800</v>
      </c>
      <c r="R1578" s="106">
        <v>0</v>
      </c>
      <c r="S1578" s="107">
        <v>0</v>
      </c>
      <c r="T1578" s="107">
        <v>0</v>
      </c>
      <c r="U1578" s="106" t="s">
        <v>797</v>
      </c>
      <c r="V1578" s="106" t="s">
        <v>7</v>
      </c>
      <c r="W1578" s="106" t="s">
        <v>67</v>
      </c>
      <c r="X1578" s="108">
        <v>1495</v>
      </c>
      <c r="Y1578" s="108">
        <v>6845605</v>
      </c>
      <c r="Z1578" s="108">
        <v>1350805</v>
      </c>
      <c r="AA1578" s="109"/>
      <c r="AB1578" s="109">
        <v>6201</v>
      </c>
      <c r="AC1578" s="109"/>
      <c r="AD1578" s="109"/>
      <c r="AE1578" s="110" t="s">
        <v>516</v>
      </c>
      <c r="AF1578" s="109"/>
      <c r="AG1578" s="138">
        <v>39402</v>
      </c>
      <c r="AH1578" s="138">
        <v>39562</v>
      </c>
      <c r="AI1578" s="138">
        <v>39748</v>
      </c>
      <c r="AJ1578" s="109">
        <v>5627776</v>
      </c>
      <c r="AK1578" s="109"/>
      <c r="AL1578" s="109" t="s">
        <v>4773</v>
      </c>
      <c r="AM1578" s="109"/>
      <c r="AN1578" s="109"/>
      <c r="AO1578" s="109"/>
      <c r="AP1578" s="109"/>
      <c r="AQ1578" s="109"/>
      <c r="AR1578" s="109"/>
      <c r="AS1578" s="109"/>
      <c r="AT1578" s="109"/>
      <c r="AU1578" s="109"/>
      <c r="AV1578" s="109"/>
      <c r="AW1578" s="109"/>
      <c r="AX1578" s="109"/>
      <c r="AY1578" s="109"/>
    </row>
    <row r="1579" spans="1:51" ht="51" x14ac:dyDescent="0.25">
      <c r="A1579" s="106">
        <v>1879</v>
      </c>
      <c r="B1579" s="106" t="s">
        <v>2240</v>
      </c>
      <c r="C1579" s="106" t="s">
        <v>336</v>
      </c>
      <c r="D1579" s="106"/>
      <c r="E1579" s="106" t="s">
        <v>540</v>
      </c>
      <c r="F1579" s="106"/>
      <c r="G1579" s="106"/>
      <c r="H1579" s="106" t="s">
        <v>466</v>
      </c>
      <c r="I1579" s="106" t="s">
        <v>3323</v>
      </c>
      <c r="J1579" s="106" t="s">
        <v>199</v>
      </c>
      <c r="K1579" s="106">
        <v>5702</v>
      </c>
      <c r="L1579" s="106"/>
      <c r="M1579" s="106">
        <v>22000</v>
      </c>
      <c r="N1579" s="106" t="s">
        <v>4004</v>
      </c>
      <c r="O1579" s="106">
        <v>448.41</v>
      </c>
      <c r="P1579" s="107">
        <v>1200</v>
      </c>
      <c r="Q1579" s="107">
        <v>538092</v>
      </c>
      <c r="R1579" s="106">
        <v>0</v>
      </c>
      <c r="S1579" s="107">
        <v>0</v>
      </c>
      <c r="T1579" s="107">
        <v>0</v>
      </c>
      <c r="U1579" s="106" t="s">
        <v>749</v>
      </c>
      <c r="V1579" s="106" t="s">
        <v>7</v>
      </c>
      <c r="W1579" s="106" t="s">
        <v>64</v>
      </c>
      <c r="X1579" s="108"/>
      <c r="Y1579" s="108">
        <v>0</v>
      </c>
      <c r="Z1579" s="108">
        <v>-538092</v>
      </c>
      <c r="AA1579" s="109" t="s">
        <v>4503</v>
      </c>
      <c r="AB1579" s="109">
        <v>6201</v>
      </c>
      <c r="AC1579" s="109" t="s">
        <v>4686</v>
      </c>
      <c r="AD1579" s="109" t="s">
        <v>4548</v>
      </c>
      <c r="AE1579" s="110" t="s">
        <v>510</v>
      </c>
      <c r="AF1579" s="109"/>
      <c r="AG1579" s="138">
        <v>39402</v>
      </c>
      <c r="AH1579" s="138">
        <v>39562</v>
      </c>
      <c r="AI1579" s="138">
        <v>39748</v>
      </c>
      <c r="AJ1579" s="109">
        <v>5627776</v>
      </c>
      <c r="AK1579" s="109"/>
      <c r="AL1579" s="109" t="s">
        <v>4773</v>
      </c>
      <c r="AM1579" s="109"/>
      <c r="AN1579" s="109"/>
      <c r="AO1579" s="109"/>
      <c r="AP1579" s="109"/>
      <c r="AQ1579" s="109"/>
      <c r="AR1579" s="109"/>
      <c r="AS1579" s="109"/>
      <c r="AT1579" s="109"/>
      <c r="AU1579" s="109"/>
      <c r="AV1579" s="109"/>
      <c r="AW1579" s="109"/>
      <c r="AX1579" s="109"/>
      <c r="AY1579" s="109"/>
    </row>
    <row r="1580" spans="1:51" ht="25.5" x14ac:dyDescent="0.25">
      <c r="A1580" s="106">
        <v>1880</v>
      </c>
      <c r="B1580" s="106" t="s">
        <v>2241</v>
      </c>
      <c r="C1580" s="106" t="s">
        <v>336</v>
      </c>
      <c r="D1580" s="106"/>
      <c r="E1580" s="106" t="s">
        <v>540</v>
      </c>
      <c r="F1580" s="106"/>
      <c r="G1580" s="106"/>
      <c r="H1580" s="106" t="s">
        <v>466</v>
      </c>
      <c r="I1580" s="106" t="s">
        <v>3323</v>
      </c>
      <c r="J1580" s="106" t="s">
        <v>4006</v>
      </c>
      <c r="K1580" s="106">
        <v>5706</v>
      </c>
      <c r="L1580" s="106"/>
      <c r="M1580" s="106">
        <v>22000</v>
      </c>
      <c r="N1580" s="106" t="s">
        <v>4004</v>
      </c>
      <c r="O1580" s="106">
        <v>11352.55</v>
      </c>
      <c r="P1580" s="107">
        <v>1200</v>
      </c>
      <c r="Q1580" s="107">
        <v>13623060</v>
      </c>
      <c r="R1580" s="106">
        <v>0</v>
      </c>
      <c r="S1580" s="107">
        <v>0</v>
      </c>
      <c r="T1580" s="107">
        <v>0</v>
      </c>
      <c r="U1580" s="106" t="s">
        <v>797</v>
      </c>
      <c r="V1580" s="106" t="s">
        <v>7</v>
      </c>
      <c r="W1580" s="106" t="s">
        <v>67</v>
      </c>
      <c r="X1580" s="108">
        <v>1495</v>
      </c>
      <c r="Y1580" s="108">
        <v>16972062.25</v>
      </c>
      <c r="Z1580" s="108">
        <v>3349002.25</v>
      </c>
      <c r="AA1580" s="109"/>
      <c r="AB1580" s="109">
        <v>6201</v>
      </c>
      <c r="AC1580" s="109"/>
      <c r="AD1580" s="109"/>
      <c r="AE1580" s="110" t="s">
        <v>516</v>
      </c>
      <c r="AF1580" s="109"/>
      <c r="AG1580" s="138">
        <v>39402</v>
      </c>
      <c r="AH1580" s="138">
        <v>39562</v>
      </c>
      <c r="AI1580" s="138">
        <v>39748</v>
      </c>
      <c r="AJ1580" s="109">
        <v>5627776</v>
      </c>
      <c r="AK1580" s="109"/>
      <c r="AL1580" s="109" t="s">
        <v>4773</v>
      </c>
      <c r="AM1580" s="109"/>
      <c r="AN1580" s="109"/>
      <c r="AO1580" s="109"/>
      <c r="AP1580" s="109"/>
      <c r="AQ1580" s="109"/>
      <c r="AR1580" s="109"/>
      <c r="AS1580" s="109"/>
      <c r="AT1580" s="109"/>
      <c r="AU1580" s="109"/>
      <c r="AV1580" s="109"/>
      <c r="AW1580" s="109"/>
      <c r="AX1580" s="109"/>
      <c r="AY1580" s="109"/>
    </row>
    <row r="1581" spans="1:51" ht="25.5" x14ac:dyDescent="0.25">
      <c r="A1581" s="106">
        <v>1881</v>
      </c>
      <c r="B1581" s="106" t="s">
        <v>2242</v>
      </c>
      <c r="C1581" s="106" t="s">
        <v>336</v>
      </c>
      <c r="D1581" s="106"/>
      <c r="E1581" s="106" t="s">
        <v>540</v>
      </c>
      <c r="F1581" s="106"/>
      <c r="G1581" s="106"/>
      <c r="H1581" s="106" t="s">
        <v>466</v>
      </c>
      <c r="I1581" s="106" t="s">
        <v>3325</v>
      </c>
      <c r="J1581" s="106" t="s">
        <v>4007</v>
      </c>
      <c r="K1581" s="106">
        <v>5433</v>
      </c>
      <c r="L1581" s="106"/>
      <c r="M1581" s="106">
        <v>22000</v>
      </c>
      <c r="N1581" s="106" t="s">
        <v>4004</v>
      </c>
      <c r="O1581" s="106">
        <v>583.08600000000001</v>
      </c>
      <c r="P1581" s="107">
        <v>1200</v>
      </c>
      <c r="Q1581" s="107">
        <v>699703.2</v>
      </c>
      <c r="R1581" s="106">
        <v>0</v>
      </c>
      <c r="S1581" s="107">
        <v>0</v>
      </c>
      <c r="T1581" s="107">
        <v>0</v>
      </c>
      <c r="U1581" s="106" t="s">
        <v>797</v>
      </c>
      <c r="V1581" s="106" t="s">
        <v>7</v>
      </c>
      <c r="W1581" s="106" t="s">
        <v>67</v>
      </c>
      <c r="X1581" s="108">
        <v>1495</v>
      </c>
      <c r="Y1581" s="108">
        <v>871713.57000000007</v>
      </c>
      <c r="Z1581" s="108">
        <v>172010.37</v>
      </c>
      <c r="AA1581" s="109"/>
      <c r="AB1581" s="109">
        <v>6201</v>
      </c>
      <c r="AC1581" s="109"/>
      <c r="AD1581" s="109"/>
      <c r="AE1581" s="110" t="s">
        <v>516</v>
      </c>
      <c r="AF1581" s="109"/>
      <c r="AG1581" s="138">
        <v>39402</v>
      </c>
      <c r="AH1581" s="138">
        <v>39562</v>
      </c>
      <c r="AI1581" s="138">
        <v>40905</v>
      </c>
      <c r="AJ1581" s="109">
        <v>5802088</v>
      </c>
      <c r="AK1581" s="109">
        <v>1211004</v>
      </c>
      <c r="AL1581" s="109" t="s">
        <v>4773</v>
      </c>
      <c r="AM1581" s="109"/>
      <c r="AN1581" s="109"/>
      <c r="AO1581" s="109"/>
      <c r="AP1581" s="109"/>
      <c r="AQ1581" s="109"/>
      <c r="AR1581" s="109"/>
      <c r="AS1581" s="109"/>
      <c r="AT1581" s="109"/>
      <c r="AU1581" s="109"/>
      <c r="AV1581" s="109"/>
      <c r="AW1581" s="109"/>
      <c r="AX1581" s="109"/>
      <c r="AY1581" s="109"/>
    </row>
    <row r="1582" spans="1:51" ht="51" x14ac:dyDescent="0.25">
      <c r="A1582" s="106">
        <v>1882</v>
      </c>
      <c r="B1582" s="106" t="s">
        <v>2243</v>
      </c>
      <c r="C1582" s="106" t="s">
        <v>336</v>
      </c>
      <c r="D1582" s="106"/>
      <c r="E1582" s="106" t="s">
        <v>540</v>
      </c>
      <c r="F1582" s="106"/>
      <c r="G1582" s="106"/>
      <c r="H1582" s="106" t="s">
        <v>466</v>
      </c>
      <c r="I1582" s="106" t="s">
        <v>3325</v>
      </c>
      <c r="J1582" s="106" t="s">
        <v>4007</v>
      </c>
      <c r="K1582" s="106">
        <v>5441</v>
      </c>
      <c r="L1582" s="106"/>
      <c r="M1582" s="106">
        <v>22000</v>
      </c>
      <c r="N1582" s="106" t="s">
        <v>4004</v>
      </c>
      <c r="O1582" s="106">
        <v>73.94</v>
      </c>
      <c r="P1582" s="107">
        <v>1200</v>
      </c>
      <c r="Q1582" s="107">
        <v>88728</v>
      </c>
      <c r="R1582" s="106">
        <v>0</v>
      </c>
      <c r="S1582" s="107">
        <v>0</v>
      </c>
      <c r="T1582" s="107">
        <v>0</v>
      </c>
      <c r="U1582" s="106" t="s">
        <v>749</v>
      </c>
      <c r="V1582" s="106" t="s">
        <v>7</v>
      </c>
      <c r="W1582" s="106" t="s">
        <v>64</v>
      </c>
      <c r="X1582" s="108"/>
      <c r="Y1582" s="108">
        <v>0</v>
      </c>
      <c r="Z1582" s="108">
        <v>-88728</v>
      </c>
      <c r="AA1582" s="109" t="s">
        <v>4503</v>
      </c>
      <c r="AB1582" s="109">
        <v>6201</v>
      </c>
      <c r="AC1582" s="109" t="s">
        <v>4686</v>
      </c>
      <c r="AD1582" s="109" t="s">
        <v>4548</v>
      </c>
      <c r="AE1582" s="110" t="s">
        <v>510</v>
      </c>
      <c r="AF1582" s="109"/>
      <c r="AG1582" s="138">
        <v>39402</v>
      </c>
      <c r="AH1582" s="138">
        <v>39562</v>
      </c>
      <c r="AI1582" s="138">
        <v>39748</v>
      </c>
      <c r="AJ1582" s="109">
        <v>5627776</v>
      </c>
      <c r="AK1582" s="109"/>
      <c r="AL1582" s="109" t="s">
        <v>4773</v>
      </c>
      <c r="AM1582" s="109"/>
      <c r="AN1582" s="109"/>
      <c r="AO1582" s="109"/>
      <c r="AP1582" s="109"/>
      <c r="AQ1582" s="109"/>
      <c r="AR1582" s="109"/>
      <c r="AS1582" s="109"/>
      <c r="AT1582" s="109"/>
      <c r="AU1582" s="109"/>
      <c r="AV1582" s="109"/>
      <c r="AW1582" s="109"/>
      <c r="AX1582" s="109"/>
      <c r="AY1582" s="109"/>
    </row>
    <row r="1583" spans="1:51" ht="25.5" x14ac:dyDescent="0.25">
      <c r="A1583" s="106">
        <v>1883</v>
      </c>
      <c r="B1583" s="106" t="s">
        <v>2244</v>
      </c>
      <c r="C1583" s="106" t="s">
        <v>336</v>
      </c>
      <c r="D1583" s="106"/>
      <c r="E1583" s="106" t="s">
        <v>540</v>
      </c>
      <c r="F1583" s="106"/>
      <c r="G1583" s="106"/>
      <c r="H1583" s="106" t="s">
        <v>466</v>
      </c>
      <c r="I1583" s="106" t="s">
        <v>3325</v>
      </c>
      <c r="J1583" s="106" t="s">
        <v>4007</v>
      </c>
      <c r="K1583" s="106">
        <v>5443</v>
      </c>
      <c r="L1583" s="106"/>
      <c r="M1583" s="106">
        <v>22000</v>
      </c>
      <c r="N1583" s="106" t="s">
        <v>4004</v>
      </c>
      <c r="O1583" s="106">
        <v>393.46</v>
      </c>
      <c r="P1583" s="107">
        <v>1200</v>
      </c>
      <c r="Q1583" s="107">
        <v>472152</v>
      </c>
      <c r="R1583" s="106">
        <v>0</v>
      </c>
      <c r="S1583" s="107">
        <v>0</v>
      </c>
      <c r="T1583" s="107">
        <v>0</v>
      </c>
      <c r="U1583" s="106" t="s">
        <v>797</v>
      </c>
      <c r="V1583" s="106" t="s">
        <v>7</v>
      </c>
      <c r="W1583" s="106" t="s">
        <v>67</v>
      </c>
      <c r="X1583" s="108">
        <v>1495</v>
      </c>
      <c r="Y1583" s="108">
        <v>588222.69999999995</v>
      </c>
      <c r="Z1583" s="108">
        <v>116070.69999999995</v>
      </c>
      <c r="AA1583" s="109"/>
      <c r="AB1583" s="109">
        <v>6201</v>
      </c>
      <c r="AC1583" s="109"/>
      <c r="AD1583" s="109"/>
      <c r="AE1583" s="110" t="s">
        <v>516</v>
      </c>
      <c r="AF1583" s="109"/>
      <c r="AG1583" s="138">
        <v>39402</v>
      </c>
      <c r="AH1583" s="138">
        <v>39562</v>
      </c>
      <c r="AI1583" s="138">
        <v>39748</v>
      </c>
      <c r="AJ1583" s="109">
        <v>5627776</v>
      </c>
      <c r="AK1583" s="109"/>
      <c r="AL1583" s="109" t="s">
        <v>4773</v>
      </c>
      <c r="AM1583" s="109"/>
      <c r="AN1583" s="109"/>
      <c r="AO1583" s="109"/>
      <c r="AP1583" s="109"/>
      <c r="AQ1583" s="109"/>
      <c r="AR1583" s="109"/>
      <c r="AS1583" s="109"/>
      <c r="AT1583" s="109"/>
      <c r="AU1583" s="109"/>
      <c r="AV1583" s="109"/>
      <c r="AW1583" s="109"/>
      <c r="AX1583" s="109"/>
      <c r="AY1583" s="109"/>
    </row>
    <row r="1584" spans="1:51" ht="51" x14ac:dyDescent="0.25">
      <c r="A1584" s="106">
        <v>1884</v>
      </c>
      <c r="B1584" s="106" t="s">
        <v>2245</v>
      </c>
      <c r="C1584" s="106" t="s">
        <v>336</v>
      </c>
      <c r="D1584" s="106"/>
      <c r="E1584" s="106" t="s">
        <v>540</v>
      </c>
      <c r="F1584" s="106"/>
      <c r="G1584" s="106"/>
      <c r="H1584" s="106" t="s">
        <v>466</v>
      </c>
      <c r="I1584" s="106" t="s">
        <v>3325</v>
      </c>
      <c r="J1584" s="106" t="s">
        <v>4007</v>
      </c>
      <c r="K1584" s="106">
        <v>5457</v>
      </c>
      <c r="L1584" s="106"/>
      <c r="M1584" s="106">
        <v>22000</v>
      </c>
      <c r="N1584" s="106" t="s">
        <v>4004</v>
      </c>
      <c r="O1584" s="106">
        <v>37.53</v>
      </c>
      <c r="P1584" s="107">
        <v>1200</v>
      </c>
      <c r="Q1584" s="107">
        <v>45036</v>
      </c>
      <c r="R1584" s="106">
        <v>0</v>
      </c>
      <c r="S1584" s="107">
        <v>0</v>
      </c>
      <c r="T1584" s="107">
        <v>0</v>
      </c>
      <c r="U1584" s="106" t="s">
        <v>749</v>
      </c>
      <c r="V1584" s="106" t="s">
        <v>7</v>
      </c>
      <c r="W1584" s="106" t="s">
        <v>64</v>
      </c>
      <c r="X1584" s="108"/>
      <c r="Y1584" s="108">
        <v>0</v>
      </c>
      <c r="Z1584" s="108">
        <v>-45036</v>
      </c>
      <c r="AA1584" s="109" t="s">
        <v>4503</v>
      </c>
      <c r="AB1584" s="109">
        <v>6201</v>
      </c>
      <c r="AC1584" s="109" t="s">
        <v>4686</v>
      </c>
      <c r="AD1584" s="109" t="s">
        <v>4548</v>
      </c>
      <c r="AE1584" s="110" t="s">
        <v>510</v>
      </c>
      <c r="AF1584" s="109"/>
      <c r="AG1584" s="138">
        <v>39402</v>
      </c>
      <c r="AH1584" s="138">
        <v>39562</v>
      </c>
      <c r="AI1584" s="138">
        <v>39748</v>
      </c>
      <c r="AJ1584" s="109">
        <v>5627776</v>
      </c>
      <c r="AK1584" s="109"/>
      <c r="AL1584" s="109" t="s">
        <v>4773</v>
      </c>
      <c r="AM1584" s="109"/>
      <c r="AN1584" s="109"/>
      <c r="AO1584" s="109"/>
      <c r="AP1584" s="109"/>
      <c r="AQ1584" s="109"/>
      <c r="AR1584" s="109"/>
      <c r="AS1584" s="109"/>
      <c r="AT1584" s="109"/>
      <c r="AU1584" s="109"/>
      <c r="AV1584" s="109"/>
      <c r="AW1584" s="109"/>
      <c r="AX1584" s="109"/>
      <c r="AY1584" s="109"/>
    </row>
    <row r="1585" spans="1:51" ht="25.5" x14ac:dyDescent="0.25">
      <c r="A1585" s="106">
        <v>1885</v>
      </c>
      <c r="B1585" s="106" t="s">
        <v>2246</v>
      </c>
      <c r="C1585" s="106" t="s">
        <v>336</v>
      </c>
      <c r="D1585" s="106"/>
      <c r="E1585" s="106" t="s">
        <v>540</v>
      </c>
      <c r="F1585" s="106"/>
      <c r="G1585" s="106"/>
      <c r="H1585" s="106" t="s">
        <v>466</v>
      </c>
      <c r="I1585" s="106" t="s">
        <v>3325</v>
      </c>
      <c r="J1585" s="106" t="s">
        <v>4007</v>
      </c>
      <c r="K1585" s="106">
        <v>5459</v>
      </c>
      <c r="L1585" s="106"/>
      <c r="M1585" s="106">
        <v>22000</v>
      </c>
      <c r="N1585" s="106" t="s">
        <v>4004</v>
      </c>
      <c r="O1585" s="106">
        <v>196.33</v>
      </c>
      <c r="P1585" s="107">
        <v>1200</v>
      </c>
      <c r="Q1585" s="107">
        <v>235596</v>
      </c>
      <c r="R1585" s="106">
        <v>0</v>
      </c>
      <c r="S1585" s="107">
        <v>0</v>
      </c>
      <c r="T1585" s="107">
        <v>0</v>
      </c>
      <c r="U1585" s="106" t="s">
        <v>797</v>
      </c>
      <c r="V1585" s="106" t="s">
        <v>7</v>
      </c>
      <c r="W1585" s="106" t="s">
        <v>67</v>
      </c>
      <c r="X1585" s="108">
        <v>1495</v>
      </c>
      <c r="Y1585" s="108">
        <v>293513.35000000003</v>
      </c>
      <c r="Z1585" s="108">
        <v>57917.350000000006</v>
      </c>
      <c r="AA1585" s="109"/>
      <c r="AB1585" s="109">
        <v>6201</v>
      </c>
      <c r="AC1585" s="109"/>
      <c r="AD1585" s="109"/>
      <c r="AE1585" s="110" t="s">
        <v>516</v>
      </c>
      <c r="AF1585" s="109"/>
      <c r="AG1585" s="138">
        <v>39402</v>
      </c>
      <c r="AH1585" s="138">
        <v>39562</v>
      </c>
      <c r="AI1585" s="138">
        <v>39748</v>
      </c>
      <c r="AJ1585" s="109">
        <v>5627776</v>
      </c>
      <c r="AK1585" s="109"/>
      <c r="AL1585" s="109" t="s">
        <v>4773</v>
      </c>
      <c r="AM1585" s="109"/>
      <c r="AN1585" s="109"/>
      <c r="AO1585" s="109"/>
      <c r="AP1585" s="109"/>
      <c r="AQ1585" s="109"/>
      <c r="AR1585" s="109"/>
      <c r="AS1585" s="109"/>
      <c r="AT1585" s="109"/>
      <c r="AU1585" s="109"/>
      <c r="AV1585" s="109"/>
      <c r="AW1585" s="109"/>
      <c r="AX1585" s="109"/>
      <c r="AY1585" s="109"/>
    </row>
    <row r="1586" spans="1:51" ht="51" x14ac:dyDescent="0.25">
      <c r="A1586" s="106">
        <v>1886</v>
      </c>
      <c r="B1586" s="106" t="s">
        <v>2247</v>
      </c>
      <c r="C1586" s="106" t="s">
        <v>336</v>
      </c>
      <c r="D1586" s="106"/>
      <c r="E1586" s="106" t="s">
        <v>540</v>
      </c>
      <c r="F1586" s="106"/>
      <c r="G1586" s="106"/>
      <c r="H1586" s="106" t="s">
        <v>466</v>
      </c>
      <c r="I1586" s="106" t="s">
        <v>3325</v>
      </c>
      <c r="J1586" s="106" t="s">
        <v>4007</v>
      </c>
      <c r="K1586" s="106">
        <v>5471</v>
      </c>
      <c r="L1586" s="106"/>
      <c r="M1586" s="106">
        <v>22000</v>
      </c>
      <c r="N1586" s="106" t="s">
        <v>4004</v>
      </c>
      <c r="O1586" s="106">
        <v>11.7</v>
      </c>
      <c r="P1586" s="107">
        <v>1200</v>
      </c>
      <c r="Q1586" s="107">
        <v>14040</v>
      </c>
      <c r="R1586" s="106">
        <v>0</v>
      </c>
      <c r="S1586" s="107">
        <v>0</v>
      </c>
      <c r="T1586" s="107">
        <v>0</v>
      </c>
      <c r="U1586" s="106" t="s">
        <v>749</v>
      </c>
      <c r="V1586" s="106" t="s">
        <v>7</v>
      </c>
      <c r="W1586" s="106" t="s">
        <v>64</v>
      </c>
      <c r="X1586" s="108"/>
      <c r="Y1586" s="108">
        <v>0</v>
      </c>
      <c r="Z1586" s="108">
        <v>-14040</v>
      </c>
      <c r="AA1586" s="109" t="s">
        <v>4503</v>
      </c>
      <c r="AB1586" s="109">
        <v>6201</v>
      </c>
      <c r="AC1586" s="109" t="s">
        <v>4686</v>
      </c>
      <c r="AD1586" s="109" t="s">
        <v>4548</v>
      </c>
      <c r="AE1586" s="110" t="s">
        <v>510</v>
      </c>
      <c r="AF1586" s="109"/>
      <c r="AG1586" s="138">
        <v>39402</v>
      </c>
      <c r="AH1586" s="138">
        <v>39562</v>
      </c>
      <c r="AI1586" s="138">
        <v>39748</v>
      </c>
      <c r="AJ1586" s="109">
        <v>5627776</v>
      </c>
      <c r="AK1586" s="109"/>
      <c r="AL1586" s="109" t="s">
        <v>4773</v>
      </c>
      <c r="AM1586" s="109"/>
      <c r="AN1586" s="109"/>
      <c r="AO1586" s="109"/>
      <c r="AP1586" s="109"/>
      <c r="AQ1586" s="109"/>
      <c r="AR1586" s="109"/>
      <c r="AS1586" s="109"/>
      <c r="AT1586" s="109"/>
      <c r="AU1586" s="109"/>
      <c r="AV1586" s="109"/>
      <c r="AW1586" s="109"/>
      <c r="AX1586" s="109"/>
      <c r="AY1586" s="109"/>
    </row>
    <row r="1587" spans="1:51" ht="25.5" x14ac:dyDescent="0.25">
      <c r="A1587" s="106">
        <v>1887</v>
      </c>
      <c r="B1587" s="106" t="s">
        <v>2248</v>
      </c>
      <c r="C1587" s="106" t="s">
        <v>336</v>
      </c>
      <c r="D1587" s="106"/>
      <c r="E1587" s="106" t="s">
        <v>540</v>
      </c>
      <c r="F1587" s="106"/>
      <c r="G1587" s="106"/>
      <c r="H1587" s="106" t="s">
        <v>466</v>
      </c>
      <c r="I1587" s="106" t="s">
        <v>3325</v>
      </c>
      <c r="J1587" s="106" t="s">
        <v>4007</v>
      </c>
      <c r="K1587" s="106">
        <v>5473</v>
      </c>
      <c r="L1587" s="106"/>
      <c r="M1587" s="106">
        <v>22000</v>
      </c>
      <c r="N1587" s="106" t="s">
        <v>4004</v>
      </c>
      <c r="O1587" s="106">
        <v>33.950000000000003</v>
      </c>
      <c r="P1587" s="107">
        <v>1200</v>
      </c>
      <c r="Q1587" s="107">
        <v>40740</v>
      </c>
      <c r="R1587" s="106">
        <v>0</v>
      </c>
      <c r="S1587" s="107">
        <v>0</v>
      </c>
      <c r="T1587" s="107">
        <v>0</v>
      </c>
      <c r="U1587" s="106" t="s">
        <v>797</v>
      </c>
      <c r="V1587" s="106" t="s">
        <v>7</v>
      </c>
      <c r="W1587" s="106" t="s">
        <v>67</v>
      </c>
      <c r="X1587" s="108">
        <v>1495</v>
      </c>
      <c r="Y1587" s="108">
        <v>50755.250000000007</v>
      </c>
      <c r="Z1587" s="108">
        <v>10015.250000000007</v>
      </c>
      <c r="AA1587" s="109"/>
      <c r="AB1587" s="109">
        <v>6201</v>
      </c>
      <c r="AC1587" s="109"/>
      <c r="AD1587" s="109"/>
      <c r="AE1587" s="110" t="s">
        <v>516</v>
      </c>
      <c r="AF1587" s="109"/>
      <c r="AG1587" s="138">
        <v>39402</v>
      </c>
      <c r="AH1587" s="138">
        <v>39562</v>
      </c>
      <c r="AI1587" s="138">
        <v>39748</v>
      </c>
      <c r="AJ1587" s="109">
        <v>5627776</v>
      </c>
      <c r="AK1587" s="109"/>
      <c r="AL1587" s="109" t="s">
        <v>4773</v>
      </c>
      <c r="AM1587" s="109"/>
      <c r="AN1587" s="109"/>
      <c r="AO1587" s="109"/>
      <c r="AP1587" s="109"/>
      <c r="AQ1587" s="109"/>
      <c r="AR1587" s="109"/>
      <c r="AS1587" s="109"/>
      <c r="AT1587" s="109"/>
      <c r="AU1587" s="109"/>
      <c r="AV1587" s="109"/>
      <c r="AW1587" s="109"/>
      <c r="AX1587" s="109"/>
      <c r="AY1587" s="109"/>
    </row>
    <row r="1588" spans="1:51" ht="51" x14ac:dyDescent="0.25">
      <c r="A1588" s="106">
        <v>1888</v>
      </c>
      <c r="B1588" s="106" t="s">
        <v>2249</v>
      </c>
      <c r="C1588" s="106" t="s">
        <v>336</v>
      </c>
      <c r="D1588" s="106"/>
      <c r="E1588" s="106" t="s">
        <v>540</v>
      </c>
      <c r="F1588" s="106"/>
      <c r="G1588" s="106"/>
      <c r="H1588" s="106" t="s">
        <v>466</v>
      </c>
      <c r="I1588" s="106" t="s">
        <v>3323</v>
      </c>
      <c r="J1588" s="106" t="s">
        <v>4005</v>
      </c>
      <c r="K1588" s="106">
        <v>34409</v>
      </c>
      <c r="L1588" s="106"/>
      <c r="M1588" s="106">
        <v>22000</v>
      </c>
      <c r="N1588" s="106" t="s">
        <v>4004</v>
      </c>
      <c r="O1588" s="106">
        <v>2487.0700000000002</v>
      </c>
      <c r="P1588" s="107">
        <v>1200</v>
      </c>
      <c r="Q1588" s="107">
        <v>2984484</v>
      </c>
      <c r="R1588" s="106">
        <v>0</v>
      </c>
      <c r="S1588" s="107">
        <v>0</v>
      </c>
      <c r="T1588" s="107">
        <v>0</v>
      </c>
      <c r="U1588" s="106" t="s">
        <v>749</v>
      </c>
      <c r="V1588" s="106" t="s">
        <v>7</v>
      </c>
      <c r="W1588" s="106" t="s">
        <v>64</v>
      </c>
      <c r="X1588" s="108"/>
      <c r="Y1588" s="108">
        <v>0</v>
      </c>
      <c r="Z1588" s="108">
        <v>-2984484</v>
      </c>
      <c r="AA1588" s="109" t="s">
        <v>4503</v>
      </c>
      <c r="AB1588" s="109">
        <v>6201</v>
      </c>
      <c r="AC1588" s="109" t="s">
        <v>4686</v>
      </c>
      <c r="AD1588" s="109" t="s">
        <v>4548</v>
      </c>
      <c r="AE1588" s="110" t="s">
        <v>510</v>
      </c>
      <c r="AF1588" s="109"/>
      <c r="AG1588" s="138">
        <v>39402</v>
      </c>
      <c r="AH1588" s="138">
        <v>39562</v>
      </c>
      <c r="AI1588" s="138">
        <v>39748</v>
      </c>
      <c r="AJ1588" s="109">
        <v>5627776</v>
      </c>
      <c r="AK1588" s="109"/>
      <c r="AL1588" s="109" t="s">
        <v>4773</v>
      </c>
      <c r="AM1588" s="109"/>
      <c r="AN1588" s="109"/>
      <c r="AO1588" s="109"/>
      <c r="AP1588" s="109"/>
      <c r="AQ1588" s="109"/>
      <c r="AR1588" s="109"/>
      <c r="AS1588" s="109"/>
      <c r="AT1588" s="109"/>
      <c r="AU1588" s="109"/>
      <c r="AV1588" s="109"/>
      <c r="AW1588" s="109"/>
      <c r="AX1588" s="109"/>
      <c r="AY1588" s="109"/>
    </row>
    <row r="1589" spans="1:51" ht="25.5" x14ac:dyDescent="0.25">
      <c r="A1589" s="106">
        <v>1889</v>
      </c>
      <c r="B1589" s="106" t="s">
        <v>2250</v>
      </c>
      <c r="C1589" s="106" t="s">
        <v>336</v>
      </c>
      <c r="D1589" s="106"/>
      <c r="E1589" s="106" t="s">
        <v>540</v>
      </c>
      <c r="F1589" s="106"/>
      <c r="G1589" s="106"/>
      <c r="H1589" s="106" t="s">
        <v>466</v>
      </c>
      <c r="I1589" s="106" t="s">
        <v>3323</v>
      </c>
      <c r="J1589" s="106" t="s">
        <v>4008</v>
      </c>
      <c r="K1589" s="106">
        <v>34412</v>
      </c>
      <c r="L1589" s="106"/>
      <c r="M1589" s="106">
        <v>22000</v>
      </c>
      <c r="N1589" s="106" t="s">
        <v>4004</v>
      </c>
      <c r="O1589" s="106">
        <v>21801.56</v>
      </c>
      <c r="P1589" s="107">
        <v>1200</v>
      </c>
      <c r="Q1589" s="107">
        <v>26161872</v>
      </c>
      <c r="R1589" s="106">
        <v>0</v>
      </c>
      <c r="S1589" s="107">
        <v>0</v>
      </c>
      <c r="T1589" s="107">
        <v>0</v>
      </c>
      <c r="U1589" s="106" t="s">
        <v>797</v>
      </c>
      <c r="V1589" s="106" t="s">
        <v>7</v>
      </c>
      <c r="W1589" s="106" t="s">
        <v>67</v>
      </c>
      <c r="X1589" s="108">
        <v>1495</v>
      </c>
      <c r="Y1589" s="108">
        <v>32593332.200000003</v>
      </c>
      <c r="Z1589" s="108">
        <v>6431460.200000003</v>
      </c>
      <c r="AA1589" s="109"/>
      <c r="AB1589" s="109">
        <v>6201</v>
      </c>
      <c r="AC1589" s="109"/>
      <c r="AD1589" s="109"/>
      <c r="AE1589" s="110" t="s">
        <v>516</v>
      </c>
      <c r="AF1589" s="109"/>
      <c r="AG1589" s="138">
        <v>39402</v>
      </c>
      <c r="AH1589" s="138">
        <v>39562</v>
      </c>
      <c r="AI1589" s="138">
        <v>39748</v>
      </c>
      <c r="AJ1589" s="109">
        <v>5627776</v>
      </c>
      <c r="AK1589" s="109"/>
      <c r="AL1589" s="109" t="s">
        <v>4773</v>
      </c>
      <c r="AM1589" s="109"/>
      <c r="AN1589" s="109"/>
      <c r="AO1589" s="109"/>
      <c r="AP1589" s="109"/>
      <c r="AQ1589" s="109"/>
      <c r="AR1589" s="109"/>
      <c r="AS1589" s="109"/>
      <c r="AT1589" s="109"/>
      <c r="AU1589" s="109"/>
      <c r="AV1589" s="109"/>
      <c r="AW1589" s="109"/>
      <c r="AX1589" s="109"/>
      <c r="AY1589" s="109"/>
    </row>
    <row r="1590" spans="1:51" ht="25.5" x14ac:dyDescent="0.25">
      <c r="A1590" s="106">
        <v>1890</v>
      </c>
      <c r="B1590" s="106" t="s">
        <v>2251</v>
      </c>
      <c r="C1590" s="106" t="s">
        <v>336</v>
      </c>
      <c r="D1590" s="106"/>
      <c r="E1590" s="106" t="s">
        <v>540</v>
      </c>
      <c r="F1590" s="106"/>
      <c r="G1590" s="106"/>
      <c r="H1590" s="106" t="s">
        <v>466</v>
      </c>
      <c r="I1590" s="106" t="s">
        <v>3323</v>
      </c>
      <c r="J1590" s="106" t="s">
        <v>4006</v>
      </c>
      <c r="K1590" s="106">
        <v>5713</v>
      </c>
      <c r="L1590" s="106"/>
      <c r="M1590" s="106">
        <v>22000</v>
      </c>
      <c r="N1590" s="106" t="s">
        <v>4004</v>
      </c>
      <c r="O1590" s="106">
        <v>1003.74</v>
      </c>
      <c r="P1590" s="107">
        <v>1200</v>
      </c>
      <c r="Q1590" s="107">
        <v>1204488</v>
      </c>
      <c r="R1590" s="106">
        <v>0</v>
      </c>
      <c r="S1590" s="107">
        <v>0</v>
      </c>
      <c r="T1590" s="107">
        <v>0</v>
      </c>
      <c r="U1590" s="106" t="s">
        <v>743</v>
      </c>
      <c r="V1590" s="106" t="s">
        <v>7</v>
      </c>
      <c r="W1590" s="106" t="s">
        <v>63</v>
      </c>
      <c r="X1590" s="108">
        <v>1495</v>
      </c>
      <c r="Y1590" s="108">
        <v>1500591.3</v>
      </c>
      <c r="Z1590" s="108">
        <v>296103.30000000005</v>
      </c>
      <c r="AA1590" s="109"/>
      <c r="AB1590" s="109">
        <v>6201</v>
      </c>
      <c r="AC1590" s="109"/>
      <c r="AD1590" s="109"/>
      <c r="AE1590" s="110" t="s">
        <v>4725</v>
      </c>
      <c r="AF1590" s="109"/>
      <c r="AG1590" s="138">
        <v>39402</v>
      </c>
      <c r="AH1590" s="138">
        <v>39562</v>
      </c>
      <c r="AI1590" s="138">
        <v>39748</v>
      </c>
      <c r="AJ1590" s="109">
        <v>5627776</v>
      </c>
      <c r="AK1590" s="109"/>
      <c r="AL1590" s="109" t="s">
        <v>4773</v>
      </c>
      <c r="AM1590" s="109"/>
      <c r="AN1590" s="109"/>
      <c r="AO1590" s="109"/>
      <c r="AP1590" s="109"/>
      <c r="AQ1590" s="109"/>
      <c r="AR1590" s="109"/>
      <c r="AS1590" s="109"/>
      <c r="AT1590" s="109"/>
      <c r="AU1590" s="109"/>
      <c r="AV1590" s="109"/>
      <c r="AW1590" s="109"/>
      <c r="AX1590" s="109"/>
      <c r="AY1590" s="109"/>
    </row>
    <row r="1591" spans="1:51" ht="25.5" x14ac:dyDescent="0.25">
      <c r="A1591" s="106">
        <v>1891</v>
      </c>
      <c r="B1591" s="106" t="s">
        <v>2252</v>
      </c>
      <c r="C1591" s="106" t="s">
        <v>336</v>
      </c>
      <c r="D1591" s="106"/>
      <c r="E1591" s="106" t="s">
        <v>540</v>
      </c>
      <c r="F1591" s="106"/>
      <c r="G1591" s="106"/>
      <c r="H1591" s="106" t="s">
        <v>466</v>
      </c>
      <c r="I1591" s="106" t="s">
        <v>3326</v>
      </c>
      <c r="J1591" s="106" t="s">
        <v>4009</v>
      </c>
      <c r="K1591" s="106">
        <v>5900</v>
      </c>
      <c r="L1591" s="106"/>
      <c r="M1591" s="106">
        <v>22000</v>
      </c>
      <c r="N1591" s="106" t="s">
        <v>4004</v>
      </c>
      <c r="O1591" s="106">
        <v>190.89</v>
      </c>
      <c r="P1591" s="107">
        <v>1200</v>
      </c>
      <c r="Q1591" s="107">
        <v>229068</v>
      </c>
      <c r="R1591" s="106">
        <v>0</v>
      </c>
      <c r="S1591" s="107">
        <v>0</v>
      </c>
      <c r="T1591" s="107">
        <v>0</v>
      </c>
      <c r="U1591" s="106" t="s">
        <v>797</v>
      </c>
      <c r="V1591" s="106" t="s">
        <v>7</v>
      </c>
      <c r="W1591" s="106" t="s">
        <v>67</v>
      </c>
      <c r="X1591" s="108">
        <v>1495</v>
      </c>
      <c r="Y1591" s="108">
        <v>285380.55</v>
      </c>
      <c r="Z1591" s="108">
        <v>56312.550000000017</v>
      </c>
      <c r="AA1591" s="109"/>
      <c r="AB1591" s="109">
        <v>6201</v>
      </c>
      <c r="AC1591" s="109"/>
      <c r="AD1591" s="109"/>
      <c r="AE1591" s="110" t="s">
        <v>516</v>
      </c>
      <c r="AF1591" s="109"/>
      <c r="AG1591" s="138">
        <v>39402</v>
      </c>
      <c r="AH1591" s="138">
        <v>39562</v>
      </c>
      <c r="AI1591" s="138">
        <v>39748</v>
      </c>
      <c r="AJ1591" s="109">
        <v>5627776</v>
      </c>
      <c r="AK1591" s="109"/>
      <c r="AL1591" s="109" t="s">
        <v>4773</v>
      </c>
      <c r="AM1591" s="109"/>
      <c r="AN1591" s="109"/>
      <c r="AO1591" s="109"/>
      <c r="AP1591" s="109"/>
      <c r="AQ1591" s="109"/>
      <c r="AR1591" s="109"/>
      <c r="AS1591" s="109"/>
      <c r="AT1591" s="109"/>
      <c r="AU1591" s="109"/>
      <c r="AV1591" s="109"/>
      <c r="AW1591" s="109"/>
      <c r="AX1591" s="109"/>
      <c r="AY1591" s="109"/>
    </row>
    <row r="1592" spans="1:51" ht="25.5" x14ac:dyDescent="0.25">
      <c r="A1592" s="106">
        <v>1892</v>
      </c>
      <c r="B1592" s="106" t="s">
        <v>2253</v>
      </c>
      <c r="C1592" s="106" t="s">
        <v>336</v>
      </c>
      <c r="D1592" s="106"/>
      <c r="E1592" s="106" t="s">
        <v>540</v>
      </c>
      <c r="F1592" s="106"/>
      <c r="G1592" s="106"/>
      <c r="H1592" s="106" t="s">
        <v>466</v>
      </c>
      <c r="I1592" s="106" t="s">
        <v>3325</v>
      </c>
      <c r="J1592" s="106" t="s">
        <v>4007</v>
      </c>
      <c r="K1592" s="106">
        <v>5501</v>
      </c>
      <c r="L1592" s="106"/>
      <c r="M1592" s="106">
        <v>22000</v>
      </c>
      <c r="N1592" s="106" t="s">
        <v>4004</v>
      </c>
      <c r="O1592" s="106">
        <v>5132.2299999999996</v>
      </c>
      <c r="P1592" s="107">
        <v>1200</v>
      </c>
      <c r="Q1592" s="107">
        <v>6158676</v>
      </c>
      <c r="R1592" s="106">
        <v>0</v>
      </c>
      <c r="S1592" s="107">
        <v>0</v>
      </c>
      <c r="T1592" s="107">
        <v>0</v>
      </c>
      <c r="U1592" s="106" t="s">
        <v>739</v>
      </c>
      <c r="V1592" s="106" t="s">
        <v>7</v>
      </c>
      <c r="W1592" s="106" t="s">
        <v>61</v>
      </c>
      <c r="X1592" s="108">
        <v>1495</v>
      </c>
      <c r="Y1592" s="108">
        <v>7672683.8499999996</v>
      </c>
      <c r="Z1592" s="108">
        <v>1514007.8500000006</v>
      </c>
      <c r="AA1592" s="109"/>
      <c r="AB1592" s="109">
        <v>6201</v>
      </c>
      <c r="AC1592" s="109"/>
      <c r="AD1592" s="109"/>
      <c r="AE1592" s="110" t="s">
        <v>507</v>
      </c>
      <c r="AF1592" s="109"/>
      <c r="AG1592" s="138">
        <v>39402</v>
      </c>
      <c r="AH1592" s="138">
        <v>39562</v>
      </c>
      <c r="AI1592" s="138">
        <v>39748</v>
      </c>
      <c r="AJ1592" s="109">
        <v>5627776</v>
      </c>
      <c r="AK1592" s="109"/>
      <c r="AL1592" s="109" t="s">
        <v>4773</v>
      </c>
      <c r="AM1592" s="109"/>
      <c r="AN1592" s="109"/>
      <c r="AO1592" s="109"/>
      <c r="AP1592" s="109"/>
      <c r="AQ1592" s="109"/>
      <c r="AR1592" s="109"/>
      <c r="AS1592" s="109"/>
      <c r="AT1592" s="109"/>
      <c r="AU1592" s="109"/>
      <c r="AV1592" s="109"/>
      <c r="AW1592" s="109"/>
      <c r="AX1592" s="109"/>
      <c r="AY1592" s="109"/>
    </row>
    <row r="1593" spans="1:51" ht="25.5" x14ac:dyDescent="0.25">
      <c r="A1593" s="106">
        <v>1893</v>
      </c>
      <c r="B1593" s="106" t="s">
        <v>2254</v>
      </c>
      <c r="C1593" s="106" t="s">
        <v>336</v>
      </c>
      <c r="D1593" s="106"/>
      <c r="E1593" s="106" t="s">
        <v>540</v>
      </c>
      <c r="F1593" s="106"/>
      <c r="G1593" s="106"/>
      <c r="H1593" s="106" t="s">
        <v>466</v>
      </c>
      <c r="I1593" s="106" t="s">
        <v>3326</v>
      </c>
      <c r="J1593" s="106" t="s">
        <v>4009</v>
      </c>
      <c r="K1593" s="106">
        <v>34764</v>
      </c>
      <c r="L1593" s="106"/>
      <c r="M1593" s="106">
        <v>22000</v>
      </c>
      <c r="N1593" s="106" t="s">
        <v>4004</v>
      </c>
      <c r="O1593" s="106">
        <v>4053.54</v>
      </c>
      <c r="P1593" s="107">
        <v>1200</v>
      </c>
      <c r="Q1593" s="107">
        <v>4864248</v>
      </c>
      <c r="R1593" s="106">
        <v>0</v>
      </c>
      <c r="S1593" s="107">
        <v>0</v>
      </c>
      <c r="T1593" s="107">
        <v>0</v>
      </c>
      <c r="U1593" s="106" t="s">
        <v>739</v>
      </c>
      <c r="V1593" s="106" t="s">
        <v>7</v>
      </c>
      <c r="W1593" s="106" t="s">
        <v>61</v>
      </c>
      <c r="X1593" s="108">
        <v>1495</v>
      </c>
      <c r="Y1593" s="108">
        <v>6060042.2999999998</v>
      </c>
      <c r="Z1593" s="108">
        <v>1195794.2999999998</v>
      </c>
      <c r="AA1593" s="109"/>
      <c r="AB1593" s="109">
        <v>6201</v>
      </c>
      <c r="AC1593" s="109"/>
      <c r="AD1593" s="109"/>
      <c r="AE1593" s="110" t="s">
        <v>507</v>
      </c>
      <c r="AF1593" s="109"/>
      <c r="AG1593" s="138">
        <v>39402</v>
      </c>
      <c r="AH1593" s="138">
        <v>39562</v>
      </c>
      <c r="AI1593" s="138">
        <v>39748</v>
      </c>
      <c r="AJ1593" s="109">
        <v>5627776</v>
      </c>
      <c r="AK1593" s="109"/>
      <c r="AL1593" s="109" t="s">
        <v>4773</v>
      </c>
      <c r="AM1593" s="109"/>
      <c r="AN1593" s="109"/>
      <c r="AO1593" s="109"/>
      <c r="AP1593" s="109"/>
      <c r="AQ1593" s="109"/>
      <c r="AR1593" s="109"/>
      <c r="AS1593" s="109"/>
      <c r="AT1593" s="109"/>
      <c r="AU1593" s="109"/>
      <c r="AV1593" s="109"/>
      <c r="AW1593" s="109"/>
      <c r="AX1593" s="109"/>
      <c r="AY1593" s="109"/>
    </row>
    <row r="1594" spans="1:51" ht="25.5" x14ac:dyDescent="0.25">
      <c r="A1594" s="106">
        <v>1894</v>
      </c>
      <c r="B1594" s="106" t="s">
        <v>2255</v>
      </c>
      <c r="C1594" s="106" t="s">
        <v>336</v>
      </c>
      <c r="D1594" s="106"/>
      <c r="E1594" s="106" t="s">
        <v>540</v>
      </c>
      <c r="F1594" s="106"/>
      <c r="G1594" s="106"/>
      <c r="H1594" s="106" t="s">
        <v>466</v>
      </c>
      <c r="I1594" s="106" t="s">
        <v>3326</v>
      </c>
      <c r="J1594" s="106" t="s">
        <v>4009</v>
      </c>
      <c r="K1594" s="106"/>
      <c r="L1594" s="106"/>
      <c r="M1594" s="106">
        <v>22000</v>
      </c>
      <c r="N1594" s="106" t="s">
        <v>4004</v>
      </c>
      <c r="O1594" s="106">
        <v>467.11</v>
      </c>
      <c r="P1594" s="107">
        <v>1200</v>
      </c>
      <c r="Q1594" s="107">
        <v>560532</v>
      </c>
      <c r="R1594" s="106">
        <v>0</v>
      </c>
      <c r="S1594" s="107">
        <v>0</v>
      </c>
      <c r="T1594" s="107">
        <v>0</v>
      </c>
      <c r="U1594" s="106" t="s">
        <v>797</v>
      </c>
      <c r="V1594" s="106" t="s">
        <v>7</v>
      </c>
      <c r="W1594" s="106" t="s">
        <v>67</v>
      </c>
      <c r="X1594" s="108">
        <v>1495</v>
      </c>
      <c r="Y1594" s="108">
        <v>698329.45000000007</v>
      </c>
      <c r="Z1594" s="108">
        <v>137797.45000000007</v>
      </c>
      <c r="AA1594" s="109"/>
      <c r="AB1594" s="109">
        <v>6201</v>
      </c>
      <c r="AC1594" s="109"/>
      <c r="AD1594" s="109"/>
      <c r="AE1594" s="110" t="s">
        <v>516</v>
      </c>
      <c r="AF1594" s="109"/>
      <c r="AG1594" s="138">
        <v>39402</v>
      </c>
      <c r="AH1594" s="138">
        <v>39562</v>
      </c>
      <c r="AI1594" s="138">
        <v>39748</v>
      </c>
      <c r="AJ1594" s="109">
        <v>5627776</v>
      </c>
      <c r="AK1594" s="109"/>
      <c r="AL1594" s="109" t="s">
        <v>4773</v>
      </c>
      <c r="AM1594" s="109"/>
      <c r="AN1594" s="109"/>
      <c r="AO1594" s="109"/>
      <c r="AP1594" s="109"/>
      <c r="AQ1594" s="109"/>
      <c r="AR1594" s="109"/>
      <c r="AS1594" s="109"/>
      <c r="AT1594" s="109"/>
      <c r="AU1594" s="109"/>
      <c r="AV1594" s="109"/>
      <c r="AW1594" s="109"/>
      <c r="AX1594" s="109"/>
      <c r="AY1594" s="109"/>
    </row>
    <row r="1595" spans="1:51" ht="25.5" x14ac:dyDescent="0.25">
      <c r="A1595" s="106">
        <v>1895</v>
      </c>
      <c r="B1595" s="106" t="s">
        <v>2256</v>
      </c>
      <c r="C1595" s="106" t="s">
        <v>336</v>
      </c>
      <c r="D1595" s="106"/>
      <c r="E1595" s="106" t="s">
        <v>540</v>
      </c>
      <c r="F1595" s="106"/>
      <c r="G1595" s="106"/>
      <c r="H1595" s="106" t="s">
        <v>466</v>
      </c>
      <c r="I1595" s="106" t="s">
        <v>3326</v>
      </c>
      <c r="J1595" s="106" t="s">
        <v>4009</v>
      </c>
      <c r="K1595" s="106">
        <v>5952</v>
      </c>
      <c r="L1595" s="106"/>
      <c r="M1595" s="106">
        <v>22000</v>
      </c>
      <c r="N1595" s="106" t="s">
        <v>4004</v>
      </c>
      <c r="O1595" s="106">
        <v>458.41</v>
      </c>
      <c r="P1595" s="107">
        <v>1200</v>
      </c>
      <c r="Q1595" s="107">
        <v>550092</v>
      </c>
      <c r="R1595" s="106">
        <v>0</v>
      </c>
      <c r="S1595" s="107">
        <v>0</v>
      </c>
      <c r="T1595" s="107">
        <v>0</v>
      </c>
      <c r="U1595" s="106" t="s">
        <v>797</v>
      </c>
      <c r="V1595" s="106" t="s">
        <v>7</v>
      </c>
      <c r="W1595" s="106" t="s">
        <v>67</v>
      </c>
      <c r="X1595" s="108">
        <v>1495</v>
      </c>
      <c r="Y1595" s="108">
        <v>685322.95000000007</v>
      </c>
      <c r="Z1595" s="108">
        <v>135230.95000000007</v>
      </c>
      <c r="AA1595" s="109"/>
      <c r="AB1595" s="109">
        <v>6201</v>
      </c>
      <c r="AC1595" s="109"/>
      <c r="AD1595" s="109"/>
      <c r="AE1595" s="110" t="s">
        <v>516</v>
      </c>
      <c r="AF1595" s="109"/>
      <c r="AG1595" s="138">
        <v>39402</v>
      </c>
      <c r="AH1595" s="138">
        <v>39562</v>
      </c>
      <c r="AI1595" s="138">
        <v>39748</v>
      </c>
      <c r="AJ1595" s="109">
        <v>5627776</v>
      </c>
      <c r="AK1595" s="109"/>
      <c r="AL1595" s="109" t="s">
        <v>4773</v>
      </c>
      <c r="AM1595" s="109"/>
      <c r="AN1595" s="109"/>
      <c r="AO1595" s="109"/>
      <c r="AP1595" s="109"/>
      <c r="AQ1595" s="109"/>
      <c r="AR1595" s="109"/>
      <c r="AS1595" s="109"/>
      <c r="AT1595" s="109"/>
      <c r="AU1595" s="109"/>
      <c r="AV1595" s="109"/>
      <c r="AW1595" s="109"/>
      <c r="AX1595" s="109"/>
      <c r="AY1595" s="109"/>
    </row>
    <row r="1596" spans="1:51" ht="51" x14ac:dyDescent="0.25">
      <c r="A1596" s="106">
        <v>1896</v>
      </c>
      <c r="B1596" s="106" t="s">
        <v>2257</v>
      </c>
      <c r="C1596" s="106" t="s">
        <v>336</v>
      </c>
      <c r="D1596" s="106"/>
      <c r="E1596" s="106" t="s">
        <v>540</v>
      </c>
      <c r="F1596" s="106"/>
      <c r="G1596" s="106"/>
      <c r="H1596" s="106" t="s">
        <v>466</v>
      </c>
      <c r="I1596" s="106" t="s">
        <v>3326</v>
      </c>
      <c r="J1596" s="106" t="s">
        <v>4009</v>
      </c>
      <c r="K1596" s="106">
        <v>34751</v>
      </c>
      <c r="L1596" s="106"/>
      <c r="M1596" s="106">
        <v>22000</v>
      </c>
      <c r="N1596" s="106" t="s">
        <v>4004</v>
      </c>
      <c r="O1596" s="106">
        <v>91.82</v>
      </c>
      <c r="P1596" s="107">
        <v>1200</v>
      </c>
      <c r="Q1596" s="107">
        <v>110184</v>
      </c>
      <c r="R1596" s="106">
        <v>0</v>
      </c>
      <c r="S1596" s="107">
        <v>0</v>
      </c>
      <c r="T1596" s="107">
        <v>0</v>
      </c>
      <c r="U1596" s="106" t="s">
        <v>749</v>
      </c>
      <c r="V1596" s="106" t="s">
        <v>7</v>
      </c>
      <c r="W1596" s="106" t="s">
        <v>64</v>
      </c>
      <c r="X1596" s="108"/>
      <c r="Y1596" s="108">
        <v>0</v>
      </c>
      <c r="Z1596" s="108">
        <v>-110183.99999999999</v>
      </c>
      <c r="AA1596" s="109" t="s">
        <v>4503</v>
      </c>
      <c r="AB1596" s="109">
        <v>6201</v>
      </c>
      <c r="AC1596" s="109" t="s">
        <v>4686</v>
      </c>
      <c r="AD1596" s="109" t="s">
        <v>4548</v>
      </c>
      <c r="AE1596" s="110" t="s">
        <v>510</v>
      </c>
      <c r="AF1596" s="109"/>
      <c r="AG1596" s="138">
        <v>39402</v>
      </c>
      <c r="AH1596" s="138">
        <v>39562</v>
      </c>
      <c r="AI1596" s="138">
        <v>39748</v>
      </c>
      <c r="AJ1596" s="109">
        <v>5627776</v>
      </c>
      <c r="AK1596" s="109"/>
      <c r="AL1596" s="109" t="s">
        <v>4773</v>
      </c>
      <c r="AM1596" s="109"/>
      <c r="AN1596" s="109"/>
      <c r="AO1596" s="109"/>
      <c r="AP1596" s="109"/>
      <c r="AQ1596" s="109"/>
      <c r="AR1596" s="109"/>
      <c r="AS1596" s="109"/>
      <c r="AT1596" s="109"/>
      <c r="AU1596" s="109"/>
      <c r="AV1596" s="109"/>
      <c r="AW1596" s="109"/>
      <c r="AX1596" s="109"/>
      <c r="AY1596" s="109"/>
    </row>
    <row r="1597" spans="1:51" ht="51" x14ac:dyDescent="0.25">
      <c r="A1597" s="106">
        <v>1897</v>
      </c>
      <c r="B1597" s="106" t="s">
        <v>2258</v>
      </c>
      <c r="C1597" s="106" t="s">
        <v>336</v>
      </c>
      <c r="D1597" s="106"/>
      <c r="E1597" s="106" t="s">
        <v>540</v>
      </c>
      <c r="F1597" s="106"/>
      <c r="G1597" s="106"/>
      <c r="H1597" s="106" t="s">
        <v>466</v>
      </c>
      <c r="I1597" s="106" t="s">
        <v>3323</v>
      </c>
      <c r="J1597" s="106" t="s">
        <v>4010</v>
      </c>
      <c r="K1597" s="106">
        <v>5702</v>
      </c>
      <c r="L1597" s="106"/>
      <c r="M1597" s="106">
        <v>22000</v>
      </c>
      <c r="N1597" s="106" t="s">
        <v>4004</v>
      </c>
      <c r="O1597" s="106">
        <v>1772.48</v>
      </c>
      <c r="P1597" s="107">
        <v>1200</v>
      </c>
      <c r="Q1597" s="107">
        <v>2126976</v>
      </c>
      <c r="R1597" s="106">
        <v>0</v>
      </c>
      <c r="S1597" s="107">
        <v>0</v>
      </c>
      <c r="T1597" s="107">
        <v>0</v>
      </c>
      <c r="U1597" s="106" t="s">
        <v>749</v>
      </c>
      <c r="V1597" s="106" t="s">
        <v>7</v>
      </c>
      <c r="W1597" s="106" t="s">
        <v>64</v>
      </c>
      <c r="X1597" s="108"/>
      <c r="Y1597" s="108">
        <v>0</v>
      </c>
      <c r="Z1597" s="108">
        <v>-2126976</v>
      </c>
      <c r="AA1597" s="109" t="s">
        <v>4503</v>
      </c>
      <c r="AB1597" s="109">
        <v>6201</v>
      </c>
      <c r="AC1597" s="109" t="s">
        <v>4686</v>
      </c>
      <c r="AD1597" s="109" t="s">
        <v>4548</v>
      </c>
      <c r="AE1597" s="110" t="s">
        <v>510</v>
      </c>
      <c r="AF1597" s="109"/>
      <c r="AG1597" s="138">
        <v>39402</v>
      </c>
      <c r="AH1597" s="138">
        <v>39562</v>
      </c>
      <c r="AI1597" s="138">
        <v>39748</v>
      </c>
      <c r="AJ1597" s="109">
        <v>5627776</v>
      </c>
      <c r="AK1597" s="109"/>
      <c r="AL1597" s="109" t="s">
        <v>4773</v>
      </c>
      <c r="AM1597" s="109"/>
      <c r="AN1597" s="109"/>
      <c r="AO1597" s="109"/>
      <c r="AP1597" s="109"/>
      <c r="AQ1597" s="109"/>
      <c r="AR1597" s="109"/>
      <c r="AS1597" s="109"/>
      <c r="AT1597" s="109"/>
      <c r="AU1597" s="109"/>
      <c r="AV1597" s="109"/>
      <c r="AW1597" s="109"/>
      <c r="AX1597" s="109"/>
      <c r="AY1597" s="109"/>
    </row>
    <row r="1598" spans="1:51" ht="38.25" x14ac:dyDescent="0.25">
      <c r="A1598" s="106">
        <v>1898</v>
      </c>
      <c r="B1598" s="106" t="s">
        <v>2259</v>
      </c>
      <c r="C1598" s="106" t="s">
        <v>336</v>
      </c>
      <c r="D1598" s="106" t="s">
        <v>675</v>
      </c>
      <c r="E1598" s="106" t="s">
        <v>589</v>
      </c>
      <c r="F1598" s="106"/>
      <c r="G1598" s="106"/>
      <c r="H1598" s="106" t="s">
        <v>466</v>
      </c>
      <c r="I1598" s="106" t="s">
        <v>3326</v>
      </c>
      <c r="J1598" s="106" t="s">
        <v>4009</v>
      </c>
      <c r="K1598" s="106">
        <v>34409</v>
      </c>
      <c r="L1598" s="106"/>
      <c r="M1598" s="106">
        <v>22000</v>
      </c>
      <c r="N1598" s="106" t="s">
        <v>4004</v>
      </c>
      <c r="O1598" s="106">
        <v>7458.366</v>
      </c>
      <c r="P1598" s="107">
        <v>1314.58</v>
      </c>
      <c r="Q1598" s="107">
        <v>9804618.7799999993</v>
      </c>
      <c r="R1598" s="106">
        <v>0</v>
      </c>
      <c r="S1598" s="107">
        <v>0</v>
      </c>
      <c r="T1598" s="107">
        <v>0</v>
      </c>
      <c r="U1598" s="106" t="s">
        <v>741</v>
      </c>
      <c r="V1598" s="106" t="s">
        <v>7</v>
      </c>
      <c r="W1598" s="106" t="s">
        <v>62</v>
      </c>
      <c r="X1598" s="108">
        <v>1495</v>
      </c>
      <c r="Y1598" s="108">
        <v>11150257.17</v>
      </c>
      <c r="Z1598" s="108">
        <v>1345638.393720001</v>
      </c>
      <c r="AA1598" s="109"/>
      <c r="AB1598" s="109">
        <v>6201</v>
      </c>
      <c r="AC1598" s="109"/>
      <c r="AD1598" s="109"/>
      <c r="AE1598" s="110" t="s">
        <v>473</v>
      </c>
      <c r="AF1598" s="109" t="s">
        <v>675</v>
      </c>
      <c r="AG1598" s="138">
        <v>39402</v>
      </c>
      <c r="AH1598" s="138">
        <v>39562</v>
      </c>
      <c r="AI1598" s="138">
        <v>39748</v>
      </c>
      <c r="AJ1598" s="109">
        <v>5627776</v>
      </c>
      <c r="AK1598" s="109"/>
      <c r="AL1598" s="109" t="s">
        <v>4773</v>
      </c>
      <c r="AM1598" s="109"/>
      <c r="AN1598" s="109"/>
      <c r="AO1598" s="109"/>
      <c r="AP1598" s="109"/>
      <c r="AQ1598" s="109"/>
      <c r="AR1598" s="109"/>
      <c r="AS1598" s="109"/>
      <c r="AT1598" s="109"/>
      <c r="AU1598" s="109"/>
      <c r="AV1598" s="109"/>
      <c r="AW1598" s="109"/>
      <c r="AX1598" s="109"/>
      <c r="AY1598" s="109"/>
    </row>
    <row r="1599" spans="1:51" ht="25.5" x14ac:dyDescent="0.25">
      <c r="A1599" s="106">
        <v>1899</v>
      </c>
      <c r="B1599" s="106" t="s">
        <v>2260</v>
      </c>
      <c r="C1599" s="106" t="s">
        <v>336</v>
      </c>
      <c r="D1599" s="106"/>
      <c r="E1599" s="106" t="s">
        <v>540</v>
      </c>
      <c r="F1599" s="106"/>
      <c r="G1599" s="106"/>
      <c r="H1599" s="106" t="s">
        <v>466</v>
      </c>
      <c r="I1599" s="106" t="s">
        <v>3326</v>
      </c>
      <c r="J1599" s="106" t="s">
        <v>4009</v>
      </c>
      <c r="K1599" s="106">
        <v>34900</v>
      </c>
      <c r="L1599" s="106"/>
      <c r="M1599" s="106">
        <v>22000</v>
      </c>
      <c r="N1599" s="106" t="s">
        <v>4004</v>
      </c>
      <c r="O1599" s="106">
        <v>23086.960999999999</v>
      </c>
      <c r="P1599" s="107">
        <v>1200</v>
      </c>
      <c r="Q1599" s="107">
        <v>27704353.199999999</v>
      </c>
      <c r="R1599" s="106">
        <v>0</v>
      </c>
      <c r="S1599" s="107">
        <v>0</v>
      </c>
      <c r="T1599" s="107">
        <v>0</v>
      </c>
      <c r="U1599" s="106" t="s">
        <v>741</v>
      </c>
      <c r="V1599" s="106" t="s">
        <v>7</v>
      </c>
      <c r="W1599" s="106" t="s">
        <v>62</v>
      </c>
      <c r="X1599" s="108">
        <v>1495</v>
      </c>
      <c r="Y1599" s="108">
        <v>34515006.695</v>
      </c>
      <c r="Z1599" s="108">
        <v>6810653.495000001</v>
      </c>
      <c r="AA1599" s="109"/>
      <c r="AB1599" s="109">
        <v>6201</v>
      </c>
      <c r="AC1599" s="109"/>
      <c r="AD1599" s="109"/>
      <c r="AE1599" s="110" t="s">
        <v>473</v>
      </c>
      <c r="AF1599" s="109" t="s">
        <v>4462</v>
      </c>
      <c r="AG1599" s="138">
        <v>39402</v>
      </c>
      <c r="AH1599" s="138">
        <v>39562</v>
      </c>
      <c r="AI1599" s="138">
        <v>39748</v>
      </c>
      <c r="AJ1599" s="109">
        <v>5627776</v>
      </c>
      <c r="AK1599" s="109"/>
      <c r="AL1599" s="109" t="s">
        <v>4773</v>
      </c>
      <c r="AM1599" s="109"/>
      <c r="AN1599" s="109"/>
      <c r="AO1599" s="109"/>
      <c r="AP1599" s="109"/>
      <c r="AQ1599" s="109"/>
      <c r="AR1599" s="109"/>
      <c r="AS1599" s="109"/>
      <c r="AT1599" s="109"/>
      <c r="AU1599" s="109"/>
      <c r="AV1599" s="109"/>
      <c r="AW1599" s="109"/>
      <c r="AX1599" s="109"/>
      <c r="AY1599" s="109"/>
    </row>
    <row r="1600" spans="1:51" x14ac:dyDescent="0.25">
      <c r="A1600" s="106">
        <v>1900</v>
      </c>
      <c r="B1600" s="106" t="s">
        <v>2261</v>
      </c>
      <c r="C1600" s="106" t="s">
        <v>337</v>
      </c>
      <c r="D1600" s="106"/>
      <c r="E1600" s="106" t="s">
        <v>540</v>
      </c>
      <c r="F1600" s="106"/>
      <c r="G1600" s="106"/>
      <c r="H1600" s="106" t="s">
        <v>469</v>
      </c>
      <c r="I1600" s="106" t="s">
        <v>3324</v>
      </c>
      <c r="J1600" s="106" t="s">
        <v>4011</v>
      </c>
      <c r="K1600" s="106">
        <v>16485</v>
      </c>
      <c r="L1600" s="106"/>
      <c r="M1600" s="106">
        <v>22000</v>
      </c>
      <c r="N1600" s="106" t="s">
        <v>337</v>
      </c>
      <c r="O1600" s="106">
        <v>7453.05</v>
      </c>
      <c r="P1600" s="107">
        <v>1400</v>
      </c>
      <c r="Q1600" s="107">
        <v>10434270</v>
      </c>
      <c r="R1600" s="106">
        <v>0</v>
      </c>
      <c r="S1600" s="107">
        <v>0</v>
      </c>
      <c r="T1600" s="107">
        <v>0</v>
      </c>
      <c r="U1600" s="106" t="s">
        <v>797</v>
      </c>
      <c r="V1600" s="106" t="s">
        <v>7</v>
      </c>
      <c r="W1600" s="106" t="s">
        <v>67</v>
      </c>
      <c r="X1600" s="108">
        <v>1875</v>
      </c>
      <c r="Y1600" s="108">
        <v>13974468.75</v>
      </c>
      <c r="Z1600" s="108">
        <v>3540198.75</v>
      </c>
      <c r="AA1600" s="109"/>
      <c r="AB1600" s="109">
        <v>5227</v>
      </c>
      <c r="AC1600" s="109"/>
      <c r="AD1600" s="109"/>
      <c r="AE1600" s="110" t="s">
        <v>516</v>
      </c>
      <c r="AF1600" s="109"/>
      <c r="AG1600" s="138" t="s">
        <v>4774</v>
      </c>
      <c r="AH1600" s="138">
        <v>39605</v>
      </c>
      <c r="AI1600" s="138">
        <v>39587</v>
      </c>
      <c r="AJ1600" s="109">
        <v>5620196</v>
      </c>
      <c r="AK1600" s="109"/>
      <c r="AL1600" s="109"/>
      <c r="AM1600" s="109"/>
      <c r="AN1600" s="109"/>
      <c r="AO1600" s="109"/>
      <c r="AP1600" s="109"/>
      <c r="AQ1600" s="109"/>
      <c r="AR1600" s="109"/>
      <c r="AS1600" s="109"/>
      <c r="AT1600" s="109"/>
      <c r="AU1600" s="109"/>
      <c r="AV1600" s="109"/>
      <c r="AW1600" s="109"/>
      <c r="AX1600" s="109"/>
      <c r="AY1600" s="109"/>
    </row>
    <row r="1601" spans="1:51" x14ac:dyDescent="0.25">
      <c r="A1601" s="106">
        <v>1901</v>
      </c>
      <c r="B1601" s="106" t="s">
        <v>2262</v>
      </c>
      <c r="C1601" s="106" t="s">
        <v>337</v>
      </c>
      <c r="D1601" s="106"/>
      <c r="E1601" s="106" t="s">
        <v>540</v>
      </c>
      <c r="F1601" s="106"/>
      <c r="G1601" s="106"/>
      <c r="H1601" s="106" t="s">
        <v>469</v>
      </c>
      <c r="I1601" s="106" t="s">
        <v>3324</v>
      </c>
      <c r="J1601" s="106" t="s">
        <v>4012</v>
      </c>
      <c r="K1601" s="106">
        <v>9151</v>
      </c>
      <c r="L1601" s="106"/>
      <c r="M1601" s="106">
        <v>22000</v>
      </c>
      <c r="N1601" s="106" t="s">
        <v>337</v>
      </c>
      <c r="O1601" s="106">
        <v>704.73</v>
      </c>
      <c r="P1601" s="107">
        <v>1400</v>
      </c>
      <c r="Q1601" s="107">
        <v>986622</v>
      </c>
      <c r="R1601" s="106">
        <v>0</v>
      </c>
      <c r="S1601" s="107">
        <v>0</v>
      </c>
      <c r="T1601" s="107">
        <v>0</v>
      </c>
      <c r="U1601" s="106" t="s">
        <v>797</v>
      </c>
      <c r="V1601" s="106" t="s">
        <v>7</v>
      </c>
      <c r="W1601" s="106" t="s">
        <v>67</v>
      </c>
      <c r="X1601" s="108">
        <v>1875</v>
      </c>
      <c r="Y1601" s="108">
        <v>1321368.75</v>
      </c>
      <c r="Z1601" s="108">
        <v>334746.75</v>
      </c>
      <c r="AA1601" s="109"/>
      <c r="AB1601" s="109">
        <v>5227</v>
      </c>
      <c r="AC1601" s="109"/>
      <c r="AD1601" s="109"/>
      <c r="AE1601" s="110" t="s">
        <v>516</v>
      </c>
      <c r="AF1601" s="109"/>
      <c r="AG1601" s="138" t="s">
        <v>4775</v>
      </c>
      <c r="AH1601" s="138">
        <v>39605</v>
      </c>
      <c r="AI1601" s="138">
        <v>39587</v>
      </c>
      <c r="AJ1601" s="109">
        <v>5620196</v>
      </c>
      <c r="AK1601" s="109"/>
      <c r="AL1601" s="109"/>
      <c r="AM1601" s="109"/>
      <c r="AN1601" s="109"/>
      <c r="AO1601" s="109"/>
      <c r="AP1601" s="109"/>
      <c r="AQ1601" s="109"/>
      <c r="AR1601" s="109"/>
      <c r="AS1601" s="109"/>
      <c r="AT1601" s="109"/>
      <c r="AU1601" s="109"/>
      <c r="AV1601" s="109"/>
      <c r="AW1601" s="109"/>
      <c r="AX1601" s="109"/>
      <c r="AY1601" s="109"/>
    </row>
    <row r="1602" spans="1:51" x14ac:dyDescent="0.25">
      <c r="A1602" s="106">
        <v>1902</v>
      </c>
      <c r="B1602" s="106" t="s">
        <v>2263</v>
      </c>
      <c r="C1602" s="106" t="s">
        <v>337</v>
      </c>
      <c r="D1602" s="106"/>
      <c r="E1602" s="106" t="s">
        <v>540</v>
      </c>
      <c r="F1602" s="106"/>
      <c r="G1602" s="106"/>
      <c r="H1602" s="106" t="s">
        <v>469</v>
      </c>
      <c r="I1602" s="106" t="s">
        <v>3324</v>
      </c>
      <c r="J1602" s="106" t="s">
        <v>4011</v>
      </c>
      <c r="K1602" s="106">
        <v>16484</v>
      </c>
      <c r="L1602" s="106"/>
      <c r="M1602" s="106">
        <v>22000</v>
      </c>
      <c r="N1602" s="106" t="s">
        <v>337</v>
      </c>
      <c r="O1602" s="106">
        <v>5844.49</v>
      </c>
      <c r="P1602" s="107">
        <v>1400</v>
      </c>
      <c r="Q1602" s="107">
        <v>8182286</v>
      </c>
      <c r="R1602" s="106">
        <v>0</v>
      </c>
      <c r="S1602" s="107">
        <v>0</v>
      </c>
      <c r="T1602" s="107">
        <v>0</v>
      </c>
      <c r="U1602" s="106" t="s">
        <v>767</v>
      </c>
      <c r="V1602" s="106" t="s">
        <v>7</v>
      </c>
      <c r="W1602" s="106" t="s">
        <v>65</v>
      </c>
      <c r="X1602" s="108">
        <v>1875</v>
      </c>
      <c r="Y1602" s="108">
        <v>10958418.75</v>
      </c>
      <c r="Z1602" s="108">
        <v>2776132.75</v>
      </c>
      <c r="AA1602" s="109"/>
      <c r="AB1602" s="109">
        <v>5227</v>
      </c>
      <c r="AC1602" s="109"/>
      <c r="AD1602" s="109"/>
      <c r="AE1602" s="110" t="s">
        <v>507</v>
      </c>
      <c r="AF1602" s="109"/>
      <c r="AG1602" s="138" t="s">
        <v>4776</v>
      </c>
      <c r="AH1602" s="138">
        <v>39605</v>
      </c>
      <c r="AI1602" s="138">
        <v>39587</v>
      </c>
      <c r="AJ1602" s="109">
        <v>5620196</v>
      </c>
      <c r="AK1602" s="109"/>
      <c r="AL1602" s="109"/>
      <c r="AM1602" s="109"/>
      <c r="AN1602" s="109"/>
      <c r="AO1602" s="109"/>
      <c r="AP1602" s="109"/>
      <c r="AQ1602" s="109"/>
      <c r="AR1602" s="109"/>
      <c r="AS1602" s="109"/>
      <c r="AT1602" s="109"/>
      <c r="AU1602" s="109"/>
      <c r="AV1602" s="109"/>
      <c r="AW1602" s="109"/>
      <c r="AX1602" s="109"/>
      <c r="AY1602" s="109"/>
    </row>
    <row r="1603" spans="1:51" x14ac:dyDescent="0.25">
      <c r="A1603" s="106">
        <v>1903</v>
      </c>
      <c r="B1603" s="106" t="s">
        <v>2264</v>
      </c>
      <c r="C1603" s="106" t="s">
        <v>338</v>
      </c>
      <c r="D1603" s="106"/>
      <c r="E1603" s="106" t="s">
        <v>540</v>
      </c>
      <c r="F1603" s="106"/>
      <c r="G1603" s="106"/>
      <c r="H1603" s="106" t="s">
        <v>468</v>
      </c>
      <c r="I1603" s="106" t="s">
        <v>3324</v>
      </c>
      <c r="J1603" s="106" t="s">
        <v>4013</v>
      </c>
      <c r="K1603" s="106">
        <v>1845</v>
      </c>
      <c r="L1603" s="106"/>
      <c r="M1603" s="106">
        <v>22000</v>
      </c>
      <c r="N1603" s="106" t="s">
        <v>338</v>
      </c>
      <c r="O1603" s="106">
        <v>1369.61</v>
      </c>
      <c r="P1603" s="107">
        <v>548.9</v>
      </c>
      <c r="Q1603" s="107">
        <v>751778.93</v>
      </c>
      <c r="R1603" s="106">
        <v>0</v>
      </c>
      <c r="S1603" s="107">
        <v>0</v>
      </c>
      <c r="T1603" s="107">
        <v>0</v>
      </c>
      <c r="U1603" s="106" t="s">
        <v>739</v>
      </c>
      <c r="V1603" s="106" t="s">
        <v>7</v>
      </c>
      <c r="W1603" s="106" t="s">
        <v>61</v>
      </c>
      <c r="X1603" s="108">
        <v>953</v>
      </c>
      <c r="Y1603" s="108">
        <v>1305238.3299999998</v>
      </c>
      <c r="Z1603" s="108">
        <v>553459.40099999995</v>
      </c>
      <c r="AA1603" s="109"/>
      <c r="AB1603" s="109">
        <v>4064</v>
      </c>
      <c r="AC1603" s="109"/>
      <c r="AD1603" s="109"/>
      <c r="AE1603" s="110" t="s">
        <v>507</v>
      </c>
      <c r="AF1603" s="109"/>
      <c r="AG1603" s="138">
        <v>39451</v>
      </c>
      <c r="AH1603" s="138">
        <v>39499</v>
      </c>
      <c r="AI1603" s="138">
        <v>39734</v>
      </c>
      <c r="AJ1603" s="109">
        <v>5625242</v>
      </c>
      <c r="AK1603" s="109"/>
      <c r="AL1603" s="109"/>
      <c r="AM1603" s="109"/>
      <c r="AN1603" s="109"/>
      <c r="AO1603" s="109"/>
      <c r="AP1603" s="109"/>
      <c r="AQ1603" s="109"/>
      <c r="AR1603" s="109"/>
      <c r="AS1603" s="109"/>
      <c r="AT1603" s="109"/>
      <c r="AU1603" s="109"/>
      <c r="AV1603" s="109"/>
      <c r="AW1603" s="109"/>
      <c r="AX1603" s="109"/>
      <c r="AY1603" s="109"/>
    </row>
    <row r="1604" spans="1:51" ht="51" x14ac:dyDescent="0.25">
      <c r="A1604" s="106">
        <v>1904</v>
      </c>
      <c r="B1604" s="106" t="s">
        <v>2265</v>
      </c>
      <c r="C1604" s="106" t="s">
        <v>338</v>
      </c>
      <c r="D1604" s="106"/>
      <c r="E1604" s="106" t="s">
        <v>540</v>
      </c>
      <c r="F1604" s="106"/>
      <c r="G1604" s="106"/>
      <c r="H1604" s="106" t="s">
        <v>468</v>
      </c>
      <c r="I1604" s="106" t="s">
        <v>3323</v>
      </c>
      <c r="J1604" s="106" t="s">
        <v>4014</v>
      </c>
      <c r="K1604" s="106">
        <v>1803</v>
      </c>
      <c r="L1604" s="106"/>
      <c r="M1604" s="106">
        <v>22000</v>
      </c>
      <c r="N1604" s="106" t="s">
        <v>338</v>
      </c>
      <c r="O1604" s="106">
        <v>72.53</v>
      </c>
      <c r="P1604" s="107">
        <v>548.9</v>
      </c>
      <c r="Q1604" s="107">
        <v>39811.72</v>
      </c>
      <c r="R1604" s="106">
        <v>0</v>
      </c>
      <c r="S1604" s="107">
        <v>0</v>
      </c>
      <c r="T1604" s="107">
        <v>0</v>
      </c>
      <c r="U1604" s="106" t="s">
        <v>749</v>
      </c>
      <c r="V1604" s="106" t="s">
        <v>7</v>
      </c>
      <c r="W1604" s="106" t="s">
        <v>64</v>
      </c>
      <c r="X1604" s="108"/>
      <c r="Y1604" s="108">
        <v>0</v>
      </c>
      <c r="Z1604" s="108">
        <v>-39811.716999999997</v>
      </c>
      <c r="AA1604" s="109" t="s">
        <v>4503</v>
      </c>
      <c r="AB1604" s="109">
        <v>4064</v>
      </c>
      <c r="AC1604" s="109" t="s">
        <v>4686</v>
      </c>
      <c r="AD1604" s="109" t="s">
        <v>4548</v>
      </c>
      <c r="AE1604" s="110" t="s">
        <v>510</v>
      </c>
      <c r="AF1604" s="109"/>
      <c r="AG1604" s="138">
        <v>39451</v>
      </c>
      <c r="AH1604" s="138">
        <v>39500</v>
      </c>
      <c r="AI1604" s="138">
        <v>39734</v>
      </c>
      <c r="AJ1604" s="109">
        <v>5625242</v>
      </c>
      <c r="AK1604" s="109"/>
      <c r="AL1604" s="109"/>
      <c r="AM1604" s="109"/>
      <c r="AN1604" s="109"/>
      <c r="AO1604" s="109"/>
      <c r="AP1604" s="109"/>
      <c r="AQ1604" s="109"/>
      <c r="AR1604" s="109"/>
      <c r="AS1604" s="109"/>
      <c r="AT1604" s="109"/>
      <c r="AU1604" s="109"/>
      <c r="AV1604" s="109"/>
      <c r="AW1604" s="109"/>
      <c r="AX1604" s="109"/>
      <c r="AY1604" s="109"/>
    </row>
    <row r="1605" spans="1:51" ht="25.5" x14ac:dyDescent="0.25">
      <c r="A1605" s="106">
        <v>1905</v>
      </c>
      <c r="B1605" s="106" t="s">
        <v>2266</v>
      </c>
      <c r="C1605" s="106" t="s">
        <v>338</v>
      </c>
      <c r="D1605" s="106"/>
      <c r="E1605" s="106" t="s">
        <v>540</v>
      </c>
      <c r="F1605" s="106"/>
      <c r="G1605" s="106"/>
      <c r="H1605" s="106" t="s">
        <v>468</v>
      </c>
      <c r="I1605" s="106" t="s">
        <v>3323</v>
      </c>
      <c r="J1605" s="106" t="s">
        <v>4015</v>
      </c>
      <c r="K1605" s="106">
        <v>2001</v>
      </c>
      <c r="L1605" s="106"/>
      <c r="M1605" s="106">
        <v>22000</v>
      </c>
      <c r="N1605" s="106" t="s">
        <v>338</v>
      </c>
      <c r="O1605" s="106">
        <v>1042.5899999999999</v>
      </c>
      <c r="P1605" s="107">
        <v>1835.63</v>
      </c>
      <c r="Q1605" s="107">
        <v>1913809.53</v>
      </c>
      <c r="R1605" s="106">
        <v>0</v>
      </c>
      <c r="S1605" s="107">
        <v>0</v>
      </c>
      <c r="T1605" s="107">
        <v>0</v>
      </c>
      <c r="U1605" s="106" t="s">
        <v>741</v>
      </c>
      <c r="V1605" s="106" t="s">
        <v>8</v>
      </c>
      <c r="W1605" s="106" t="s">
        <v>62</v>
      </c>
      <c r="X1605" s="108">
        <v>953</v>
      </c>
      <c r="Y1605" s="108">
        <v>993588.2699999999</v>
      </c>
      <c r="Z1605" s="108">
        <v>-920221.26000000013</v>
      </c>
      <c r="AA1605" s="109"/>
      <c r="AB1605" s="109">
        <v>4064</v>
      </c>
      <c r="AC1605" s="109"/>
      <c r="AD1605" s="109"/>
      <c r="AE1605" s="110" t="s">
        <v>473</v>
      </c>
      <c r="AF1605" s="109" t="s">
        <v>4777</v>
      </c>
      <c r="AG1605" s="138">
        <v>39451</v>
      </c>
      <c r="AH1605" s="138">
        <v>39501</v>
      </c>
      <c r="AI1605" s="138">
        <v>39734</v>
      </c>
      <c r="AJ1605" s="109">
        <v>5625242</v>
      </c>
      <c r="AK1605" s="109"/>
      <c r="AL1605" s="109"/>
      <c r="AM1605" s="109"/>
      <c r="AN1605" s="109"/>
      <c r="AO1605" s="109"/>
      <c r="AP1605" s="109"/>
      <c r="AQ1605" s="109"/>
      <c r="AR1605" s="109"/>
      <c r="AS1605" s="109"/>
      <c r="AT1605" s="109"/>
      <c r="AU1605" s="109"/>
      <c r="AV1605" s="109"/>
      <c r="AW1605" s="109"/>
      <c r="AX1605" s="109"/>
      <c r="AY1605" s="109"/>
    </row>
    <row r="1606" spans="1:51" ht="51" x14ac:dyDescent="0.25">
      <c r="A1606" s="106">
        <v>1906</v>
      </c>
      <c r="B1606" s="106" t="s">
        <v>2267</v>
      </c>
      <c r="C1606" s="106" t="s">
        <v>338</v>
      </c>
      <c r="D1606" s="106"/>
      <c r="E1606" s="106" t="s">
        <v>540</v>
      </c>
      <c r="F1606" s="106"/>
      <c r="G1606" s="106"/>
      <c r="H1606" s="106" t="s">
        <v>468</v>
      </c>
      <c r="I1606" s="106" t="s">
        <v>3323</v>
      </c>
      <c r="J1606" s="106" t="s">
        <v>4015</v>
      </c>
      <c r="K1606" s="106">
        <v>2173</v>
      </c>
      <c r="L1606" s="106"/>
      <c r="M1606" s="106">
        <v>22000</v>
      </c>
      <c r="N1606" s="106" t="s">
        <v>338</v>
      </c>
      <c r="O1606" s="106">
        <v>49.107999999999997</v>
      </c>
      <c r="P1606" s="107">
        <v>548.9</v>
      </c>
      <c r="Q1606" s="107">
        <v>26955.38</v>
      </c>
      <c r="R1606" s="106">
        <v>0</v>
      </c>
      <c r="S1606" s="107">
        <v>0</v>
      </c>
      <c r="T1606" s="107">
        <v>0</v>
      </c>
      <c r="U1606" s="106" t="s">
        <v>749</v>
      </c>
      <c r="V1606" s="106" t="s">
        <v>7</v>
      </c>
      <c r="W1606" s="106" t="s">
        <v>64</v>
      </c>
      <c r="X1606" s="108"/>
      <c r="Y1606" s="108">
        <v>0</v>
      </c>
      <c r="Z1606" s="108">
        <v>-26955.381199999996</v>
      </c>
      <c r="AA1606" s="109" t="s">
        <v>4503</v>
      </c>
      <c r="AB1606" s="109">
        <v>4064</v>
      </c>
      <c r="AC1606" s="109" t="s">
        <v>4686</v>
      </c>
      <c r="AD1606" s="109" t="s">
        <v>4548</v>
      </c>
      <c r="AE1606" s="110" t="s">
        <v>510</v>
      </c>
      <c r="AF1606" s="109"/>
      <c r="AG1606" s="138">
        <v>39451</v>
      </c>
      <c r="AH1606" s="138">
        <v>39502</v>
      </c>
      <c r="AI1606" s="138">
        <v>39734</v>
      </c>
      <c r="AJ1606" s="109">
        <v>5625242</v>
      </c>
      <c r="AK1606" s="109"/>
      <c r="AL1606" s="109"/>
      <c r="AM1606" s="109"/>
      <c r="AN1606" s="109"/>
      <c r="AO1606" s="109"/>
      <c r="AP1606" s="109"/>
      <c r="AQ1606" s="109"/>
      <c r="AR1606" s="109"/>
      <c r="AS1606" s="109"/>
      <c r="AT1606" s="109"/>
      <c r="AU1606" s="109"/>
      <c r="AV1606" s="109"/>
      <c r="AW1606" s="109"/>
      <c r="AX1606" s="109"/>
      <c r="AY1606" s="109"/>
    </row>
    <row r="1607" spans="1:51" ht="25.5" x14ac:dyDescent="0.25">
      <c r="A1607" s="106">
        <v>1907</v>
      </c>
      <c r="B1607" s="106" t="s">
        <v>2268</v>
      </c>
      <c r="C1607" s="106" t="s">
        <v>338</v>
      </c>
      <c r="D1607" s="106"/>
      <c r="E1607" s="106" t="s">
        <v>540</v>
      </c>
      <c r="F1607" s="106"/>
      <c r="G1607" s="106"/>
      <c r="H1607" s="106" t="s">
        <v>468</v>
      </c>
      <c r="I1607" s="106" t="s">
        <v>3323</v>
      </c>
      <c r="J1607" s="106" t="s">
        <v>4016</v>
      </c>
      <c r="K1607" s="106">
        <v>17739</v>
      </c>
      <c r="L1607" s="106"/>
      <c r="M1607" s="106">
        <v>22000</v>
      </c>
      <c r="N1607" s="106" t="s">
        <v>338</v>
      </c>
      <c r="O1607" s="106">
        <v>1502.4490000000001</v>
      </c>
      <c r="P1607" s="107">
        <v>1428.57</v>
      </c>
      <c r="Q1607" s="107">
        <v>2146355.71</v>
      </c>
      <c r="R1607" s="106">
        <v>0</v>
      </c>
      <c r="S1607" s="107">
        <v>0</v>
      </c>
      <c r="T1607" s="107">
        <v>0</v>
      </c>
      <c r="U1607" s="106" t="s">
        <v>741</v>
      </c>
      <c r="V1607" s="106" t="s">
        <v>8</v>
      </c>
      <c r="W1607" s="106" t="s">
        <v>62</v>
      </c>
      <c r="X1607" s="108">
        <v>953</v>
      </c>
      <c r="Y1607" s="108">
        <v>1431833.8970000001</v>
      </c>
      <c r="Z1607" s="108">
        <v>-714521.81299999985</v>
      </c>
      <c r="AA1607" s="109"/>
      <c r="AB1607" s="109">
        <v>4064</v>
      </c>
      <c r="AC1607" s="109"/>
      <c r="AD1607" s="109"/>
      <c r="AE1607" s="110" t="s">
        <v>473</v>
      </c>
      <c r="AF1607" s="109" t="s">
        <v>4778</v>
      </c>
      <c r="AG1607" s="138">
        <v>39451</v>
      </c>
      <c r="AH1607" s="138">
        <v>39503</v>
      </c>
      <c r="AI1607" s="138">
        <v>39734</v>
      </c>
      <c r="AJ1607" s="109">
        <v>5625242</v>
      </c>
      <c r="AK1607" s="109"/>
      <c r="AL1607" s="109"/>
      <c r="AM1607" s="109"/>
      <c r="AN1607" s="109"/>
      <c r="AO1607" s="109"/>
      <c r="AP1607" s="109"/>
      <c r="AQ1607" s="109"/>
      <c r="AR1607" s="109"/>
      <c r="AS1607" s="109"/>
      <c r="AT1607" s="109"/>
      <c r="AU1607" s="109"/>
      <c r="AV1607" s="109"/>
      <c r="AW1607" s="109"/>
      <c r="AX1607" s="109"/>
      <c r="AY1607" s="109"/>
    </row>
    <row r="1608" spans="1:51" ht="63.75" x14ac:dyDescent="0.25">
      <c r="A1608" s="106">
        <v>1908</v>
      </c>
      <c r="B1608" s="106" t="s">
        <v>2269</v>
      </c>
      <c r="C1608" s="106" t="s">
        <v>317</v>
      </c>
      <c r="D1608" s="106"/>
      <c r="E1608" s="106" t="s">
        <v>540</v>
      </c>
      <c r="F1608" s="106"/>
      <c r="G1608" s="106"/>
      <c r="H1608" s="106" t="s">
        <v>464</v>
      </c>
      <c r="I1608" s="106" t="s">
        <v>3325</v>
      </c>
      <c r="J1608" s="106" t="s">
        <v>225</v>
      </c>
      <c r="K1608" s="106"/>
      <c r="L1608" s="106"/>
      <c r="M1608" s="106">
        <v>22563</v>
      </c>
      <c r="N1608" s="106" t="s">
        <v>3905</v>
      </c>
      <c r="O1608" s="106">
        <v>857.77200000000005</v>
      </c>
      <c r="P1608" s="107">
        <v>1035.0999999999999</v>
      </c>
      <c r="Q1608" s="107">
        <v>887879.8</v>
      </c>
      <c r="R1608" s="106">
        <v>0</v>
      </c>
      <c r="S1608" s="107">
        <v>0</v>
      </c>
      <c r="T1608" s="107">
        <v>0</v>
      </c>
      <c r="U1608" s="106" t="s">
        <v>1936</v>
      </c>
      <c r="V1608" s="106" t="s">
        <v>7</v>
      </c>
      <c r="W1608" s="106" t="s">
        <v>79</v>
      </c>
      <c r="X1608" s="108"/>
      <c r="Y1608" s="108">
        <v>0</v>
      </c>
      <c r="Z1608" s="108">
        <v>-887879.79720000003</v>
      </c>
      <c r="AA1608" s="109" t="s">
        <v>4503</v>
      </c>
      <c r="AB1608" s="109">
        <v>1100</v>
      </c>
      <c r="AC1608" s="109" t="s">
        <v>4779</v>
      </c>
      <c r="AD1608" s="109" t="s">
        <v>4548</v>
      </c>
      <c r="AE1608" s="110" t="s">
        <v>471</v>
      </c>
      <c r="AF1608" s="109"/>
      <c r="AG1608" s="138">
        <v>38821</v>
      </c>
      <c r="AH1608" s="138">
        <v>38885</v>
      </c>
      <c r="AI1608" s="138">
        <v>38967</v>
      </c>
      <c r="AJ1608" s="109">
        <v>5677639</v>
      </c>
      <c r="AK1608" s="109"/>
      <c r="AL1608" s="109"/>
      <c r="AM1608" s="109"/>
      <c r="AN1608" s="109"/>
      <c r="AO1608" s="109"/>
      <c r="AP1608" s="109"/>
      <c r="AQ1608" s="109"/>
      <c r="AR1608" s="109"/>
      <c r="AS1608" s="109"/>
      <c r="AT1608" s="109"/>
      <c r="AU1608" s="109"/>
      <c r="AV1608" s="109"/>
      <c r="AW1608" s="109"/>
      <c r="AX1608" s="109"/>
      <c r="AY1608" s="109"/>
    </row>
    <row r="1609" spans="1:51" x14ac:dyDescent="0.25">
      <c r="A1609" s="106">
        <v>1909</v>
      </c>
      <c r="B1609" s="106" t="s">
        <v>2270</v>
      </c>
      <c r="C1609" s="106" t="s">
        <v>317</v>
      </c>
      <c r="D1609" s="106"/>
      <c r="E1609" s="106" t="s">
        <v>540</v>
      </c>
      <c r="F1609" s="106"/>
      <c r="G1609" s="106"/>
      <c r="H1609" s="106" t="s">
        <v>464</v>
      </c>
      <c r="I1609" s="106" t="s">
        <v>3325</v>
      </c>
      <c r="J1609" s="106" t="s">
        <v>225</v>
      </c>
      <c r="K1609" s="106">
        <v>4101</v>
      </c>
      <c r="L1609" s="106"/>
      <c r="M1609" s="106">
        <v>22563</v>
      </c>
      <c r="N1609" s="106" t="s">
        <v>3905</v>
      </c>
      <c r="O1609" s="106">
        <v>7617.6710000000003</v>
      </c>
      <c r="P1609" s="107">
        <v>1035.0999999999999</v>
      </c>
      <c r="Q1609" s="107">
        <v>7885051.25</v>
      </c>
      <c r="R1609" s="106">
        <v>0</v>
      </c>
      <c r="S1609" s="107">
        <v>0</v>
      </c>
      <c r="T1609" s="107">
        <v>0</v>
      </c>
      <c r="U1609" s="106" t="s">
        <v>797</v>
      </c>
      <c r="V1609" s="106" t="s">
        <v>7</v>
      </c>
      <c r="W1609" s="106" t="s">
        <v>67</v>
      </c>
      <c r="X1609" s="108">
        <v>314</v>
      </c>
      <c r="Y1609" s="108">
        <v>2391948.6940000001</v>
      </c>
      <c r="Z1609" s="108">
        <v>-5493102.5580999991</v>
      </c>
      <c r="AA1609" s="109"/>
      <c r="AB1609" s="109">
        <v>1100</v>
      </c>
      <c r="AC1609" s="109"/>
      <c r="AD1609" s="109"/>
      <c r="AE1609" s="110" t="s">
        <v>516</v>
      </c>
      <c r="AF1609" s="109"/>
      <c r="AG1609" s="138">
        <v>38821</v>
      </c>
      <c r="AH1609" s="138">
        <v>38885</v>
      </c>
      <c r="AI1609" s="138">
        <v>38967</v>
      </c>
      <c r="AJ1609" s="109">
        <v>5677639</v>
      </c>
      <c r="AK1609" s="109"/>
      <c r="AL1609" s="109"/>
      <c r="AM1609" s="109"/>
      <c r="AN1609" s="109"/>
      <c r="AO1609" s="109"/>
      <c r="AP1609" s="109"/>
      <c r="AQ1609" s="109"/>
      <c r="AR1609" s="109"/>
      <c r="AS1609" s="109"/>
      <c r="AT1609" s="109"/>
      <c r="AU1609" s="109"/>
      <c r="AV1609" s="109"/>
      <c r="AW1609" s="109"/>
      <c r="AX1609" s="109"/>
      <c r="AY1609" s="109"/>
    </row>
    <row r="1610" spans="1:51" x14ac:dyDescent="0.25">
      <c r="A1610" s="106">
        <v>1913</v>
      </c>
      <c r="B1610" s="106" t="s">
        <v>2271</v>
      </c>
      <c r="C1610" s="106" t="s">
        <v>339</v>
      </c>
      <c r="D1610" s="106"/>
      <c r="E1610" s="106" t="s">
        <v>540</v>
      </c>
      <c r="F1610" s="106"/>
      <c r="G1610" s="106"/>
      <c r="H1610" s="106" t="s">
        <v>514</v>
      </c>
      <c r="I1610" s="106" t="s">
        <v>3323</v>
      </c>
      <c r="J1610" s="106" t="s">
        <v>4017</v>
      </c>
      <c r="K1610" s="106">
        <v>10235</v>
      </c>
      <c r="L1610" s="106"/>
      <c r="M1610" s="106">
        <v>22643</v>
      </c>
      <c r="N1610" s="106" t="s">
        <v>4018</v>
      </c>
      <c r="O1610" s="106">
        <v>57797.64</v>
      </c>
      <c r="P1610" s="107">
        <v>730</v>
      </c>
      <c r="Q1610" s="107">
        <v>42192277.200000003</v>
      </c>
      <c r="R1610" s="106">
        <v>0</v>
      </c>
      <c r="S1610" s="107">
        <v>0</v>
      </c>
      <c r="T1610" s="107">
        <v>0</v>
      </c>
      <c r="U1610" s="106" t="s">
        <v>741</v>
      </c>
      <c r="V1610" s="106" t="s">
        <v>7</v>
      </c>
      <c r="W1610" s="106" t="s">
        <v>62</v>
      </c>
      <c r="X1610" s="108">
        <v>1200</v>
      </c>
      <c r="Y1610" s="108">
        <v>69357168</v>
      </c>
      <c r="Z1610" s="108">
        <v>27164890.799999997</v>
      </c>
      <c r="AA1610" s="109"/>
      <c r="AB1610" s="109">
        <v>2147</v>
      </c>
      <c r="AC1610" s="109"/>
      <c r="AD1610" s="109"/>
      <c r="AE1610" s="110" t="s">
        <v>473</v>
      </c>
      <c r="AF1610" s="109" t="s">
        <v>4462</v>
      </c>
      <c r="AG1610" s="138">
        <v>39948</v>
      </c>
      <c r="AH1610" s="138">
        <v>40009</v>
      </c>
      <c r="AI1610" s="138">
        <v>40115</v>
      </c>
      <c r="AJ1610" s="109">
        <v>5686776</v>
      </c>
      <c r="AK1610" s="109"/>
      <c r="AL1610" s="109"/>
      <c r="AM1610" s="109"/>
      <c r="AN1610" s="109"/>
      <c r="AO1610" s="109"/>
      <c r="AP1610" s="109"/>
      <c r="AQ1610" s="109"/>
      <c r="AR1610" s="109"/>
      <c r="AS1610" s="109"/>
      <c r="AT1610" s="109"/>
      <c r="AU1610" s="109"/>
      <c r="AV1610" s="109"/>
      <c r="AW1610" s="109"/>
      <c r="AX1610" s="109"/>
      <c r="AY1610" s="109"/>
    </row>
    <row r="1611" spans="1:51" ht="63.75" x14ac:dyDescent="0.25">
      <c r="A1611" s="106">
        <v>1914</v>
      </c>
      <c r="B1611" s="106" t="s">
        <v>2272</v>
      </c>
      <c r="C1611" s="106" t="s">
        <v>340</v>
      </c>
      <c r="D1611" s="106"/>
      <c r="E1611" s="106" t="s">
        <v>540</v>
      </c>
      <c r="F1611" s="106"/>
      <c r="G1611" s="106"/>
      <c r="H1611" s="106" t="s">
        <v>466</v>
      </c>
      <c r="I1611" s="106" t="s">
        <v>3323</v>
      </c>
      <c r="J1611" s="106" t="s">
        <v>4019</v>
      </c>
      <c r="K1611" s="106">
        <v>15162</v>
      </c>
      <c r="L1611" s="106"/>
      <c r="M1611" s="106">
        <v>22000</v>
      </c>
      <c r="N1611" s="106" t="s">
        <v>340</v>
      </c>
      <c r="O1611" s="106">
        <v>170</v>
      </c>
      <c r="P1611" s="107">
        <v>1200</v>
      </c>
      <c r="Q1611" s="107">
        <v>204000</v>
      </c>
      <c r="R1611" s="106">
        <v>0</v>
      </c>
      <c r="S1611" s="107">
        <v>0</v>
      </c>
      <c r="T1611" s="107">
        <v>0</v>
      </c>
      <c r="U1611" s="106" t="s">
        <v>749</v>
      </c>
      <c r="V1611" s="106" t="s">
        <v>7</v>
      </c>
      <c r="W1611" s="106" t="s">
        <v>64</v>
      </c>
      <c r="X1611" s="108"/>
      <c r="Y1611" s="108">
        <v>0</v>
      </c>
      <c r="Z1611" s="108">
        <v>-204000</v>
      </c>
      <c r="AA1611" s="109" t="s">
        <v>4503</v>
      </c>
      <c r="AB1611" s="109">
        <v>5225</v>
      </c>
      <c r="AC1611" s="109" t="s">
        <v>4686</v>
      </c>
      <c r="AD1611" s="109" t="s">
        <v>4548</v>
      </c>
      <c r="AE1611" s="110" t="s">
        <v>510</v>
      </c>
      <c r="AF1611" s="109"/>
      <c r="AG1611" s="138">
        <v>39479</v>
      </c>
      <c r="AH1611" s="138">
        <v>39531</v>
      </c>
      <c r="AI1611" s="138">
        <v>39658</v>
      </c>
      <c r="AJ1611" s="109">
        <v>5613635</v>
      </c>
      <c r="AK1611" s="109"/>
      <c r="AL1611" s="109" t="s">
        <v>4780</v>
      </c>
      <c r="AM1611" s="109" t="s">
        <v>703</v>
      </c>
      <c r="AN1611" s="109" t="s">
        <v>4618</v>
      </c>
      <c r="AO1611" s="109" t="s">
        <v>4619</v>
      </c>
      <c r="AP1611" s="109" t="s">
        <v>705</v>
      </c>
      <c r="AQ1611" s="109" t="s">
        <v>4620</v>
      </c>
      <c r="AR1611" s="109" t="s">
        <v>4781</v>
      </c>
      <c r="AS1611" s="109" t="s">
        <v>4433</v>
      </c>
      <c r="AT1611" s="109"/>
      <c r="AU1611" s="109"/>
      <c r="AV1611" s="109">
        <v>39531</v>
      </c>
      <c r="AW1611" s="109">
        <v>43735</v>
      </c>
      <c r="AX1611" s="109"/>
      <c r="AY1611" s="109"/>
    </row>
    <row r="1612" spans="1:51" ht="63.75" x14ac:dyDescent="0.25">
      <c r="A1612" s="106">
        <v>1915</v>
      </c>
      <c r="B1612" s="106" t="s">
        <v>2273</v>
      </c>
      <c r="C1612" s="106" t="s">
        <v>340</v>
      </c>
      <c r="D1612" s="106"/>
      <c r="E1612" s="106" t="s">
        <v>540</v>
      </c>
      <c r="F1612" s="106"/>
      <c r="G1612" s="106"/>
      <c r="H1612" s="106" t="s">
        <v>466</v>
      </c>
      <c r="I1612" s="106" t="s">
        <v>3323</v>
      </c>
      <c r="J1612" s="106" t="s">
        <v>4019</v>
      </c>
      <c r="K1612" s="106">
        <v>15192</v>
      </c>
      <c r="L1612" s="106"/>
      <c r="M1612" s="106">
        <v>22000</v>
      </c>
      <c r="N1612" s="106" t="s">
        <v>340</v>
      </c>
      <c r="O1612" s="106">
        <v>735.39</v>
      </c>
      <c r="P1612" s="107">
        <v>1200</v>
      </c>
      <c r="Q1612" s="107">
        <v>882468</v>
      </c>
      <c r="R1612" s="106">
        <v>0</v>
      </c>
      <c r="S1612" s="107">
        <v>0</v>
      </c>
      <c r="T1612" s="107">
        <v>0</v>
      </c>
      <c r="U1612" s="106" t="s">
        <v>749</v>
      </c>
      <c r="V1612" s="106" t="s">
        <v>7</v>
      </c>
      <c r="W1612" s="106" t="s">
        <v>64</v>
      </c>
      <c r="X1612" s="108"/>
      <c r="Y1612" s="108">
        <v>0</v>
      </c>
      <c r="Z1612" s="108">
        <v>-882468</v>
      </c>
      <c r="AA1612" s="109" t="s">
        <v>4503</v>
      </c>
      <c r="AB1612" s="109">
        <v>5225</v>
      </c>
      <c r="AC1612" s="109" t="s">
        <v>4686</v>
      </c>
      <c r="AD1612" s="109" t="s">
        <v>4548</v>
      </c>
      <c r="AE1612" s="110" t="s">
        <v>510</v>
      </c>
      <c r="AF1612" s="109"/>
      <c r="AG1612" s="138">
        <v>39479</v>
      </c>
      <c r="AH1612" s="138">
        <v>39531</v>
      </c>
      <c r="AI1612" s="138">
        <v>39658</v>
      </c>
      <c r="AJ1612" s="109">
        <v>5613635</v>
      </c>
      <c r="AK1612" s="109"/>
      <c r="AL1612" s="109" t="s">
        <v>4780</v>
      </c>
      <c r="AM1612" s="109" t="s">
        <v>703</v>
      </c>
      <c r="AN1612" s="109" t="s">
        <v>4618</v>
      </c>
      <c r="AO1612" s="109" t="s">
        <v>4619</v>
      </c>
      <c r="AP1612" s="109" t="s">
        <v>705</v>
      </c>
      <c r="AQ1612" s="109" t="s">
        <v>4620</v>
      </c>
      <c r="AR1612" s="109" t="s">
        <v>4781</v>
      </c>
      <c r="AS1612" s="109" t="s">
        <v>4433</v>
      </c>
      <c r="AT1612" s="109"/>
      <c r="AU1612" s="109"/>
      <c r="AV1612" s="109">
        <v>39531</v>
      </c>
      <c r="AW1612" s="109">
        <v>43735</v>
      </c>
      <c r="AX1612" s="109"/>
      <c r="AY1612" s="109"/>
    </row>
    <row r="1613" spans="1:51" ht="63.75" x14ac:dyDescent="0.25">
      <c r="A1613" s="106">
        <v>1916</v>
      </c>
      <c r="B1613" s="106" t="s">
        <v>2274</v>
      </c>
      <c r="C1613" s="106" t="s">
        <v>340</v>
      </c>
      <c r="D1613" s="106"/>
      <c r="E1613" s="106" t="s">
        <v>540</v>
      </c>
      <c r="F1613" s="106"/>
      <c r="G1613" s="106"/>
      <c r="H1613" s="106" t="s">
        <v>466</v>
      </c>
      <c r="I1613" s="106" t="s">
        <v>3323</v>
      </c>
      <c r="J1613" s="106" t="s">
        <v>4020</v>
      </c>
      <c r="K1613" s="106">
        <v>15200</v>
      </c>
      <c r="L1613" s="106"/>
      <c r="M1613" s="106">
        <v>22000</v>
      </c>
      <c r="N1613" s="106" t="s">
        <v>340</v>
      </c>
      <c r="O1613" s="106">
        <v>1030</v>
      </c>
      <c r="P1613" s="107">
        <v>1200</v>
      </c>
      <c r="Q1613" s="107">
        <v>1236000</v>
      </c>
      <c r="R1613" s="106">
        <v>0</v>
      </c>
      <c r="S1613" s="107">
        <v>0</v>
      </c>
      <c r="T1613" s="107">
        <v>0</v>
      </c>
      <c r="U1613" s="106" t="s">
        <v>749</v>
      </c>
      <c r="V1613" s="106" t="s">
        <v>7</v>
      </c>
      <c r="W1613" s="106" t="s">
        <v>64</v>
      </c>
      <c r="X1613" s="108"/>
      <c r="Y1613" s="108">
        <v>0</v>
      </c>
      <c r="Z1613" s="108">
        <v>-1236000</v>
      </c>
      <c r="AA1613" s="109" t="s">
        <v>4503</v>
      </c>
      <c r="AB1613" s="109">
        <v>5225</v>
      </c>
      <c r="AC1613" s="109" t="s">
        <v>4686</v>
      </c>
      <c r="AD1613" s="109" t="s">
        <v>4548</v>
      </c>
      <c r="AE1613" s="110" t="s">
        <v>510</v>
      </c>
      <c r="AF1613" s="109"/>
      <c r="AG1613" s="138">
        <v>39479</v>
      </c>
      <c r="AH1613" s="138">
        <v>39531</v>
      </c>
      <c r="AI1613" s="138">
        <v>39658</v>
      </c>
      <c r="AJ1613" s="109">
        <v>5613635</v>
      </c>
      <c r="AK1613" s="109"/>
      <c r="AL1613" s="109" t="s">
        <v>4780</v>
      </c>
      <c r="AM1613" s="109" t="s">
        <v>703</v>
      </c>
      <c r="AN1613" s="109" t="s">
        <v>4618</v>
      </c>
      <c r="AO1613" s="109" t="s">
        <v>4619</v>
      </c>
      <c r="AP1613" s="109" t="s">
        <v>705</v>
      </c>
      <c r="AQ1613" s="109" t="s">
        <v>4620</v>
      </c>
      <c r="AR1613" s="109" t="s">
        <v>4781</v>
      </c>
      <c r="AS1613" s="109" t="s">
        <v>4433</v>
      </c>
      <c r="AT1613" s="109"/>
      <c r="AU1613" s="109"/>
      <c r="AV1613" s="109">
        <v>39531</v>
      </c>
      <c r="AW1613" s="109">
        <v>43735</v>
      </c>
      <c r="AX1613" s="109"/>
      <c r="AY1613" s="109"/>
    </row>
    <row r="1614" spans="1:51" ht="63.75" x14ac:dyDescent="0.25">
      <c r="A1614" s="106">
        <v>1917</v>
      </c>
      <c r="B1614" s="106" t="s">
        <v>2275</v>
      </c>
      <c r="C1614" s="106" t="s">
        <v>340</v>
      </c>
      <c r="D1614" s="106"/>
      <c r="E1614" s="106" t="s">
        <v>540</v>
      </c>
      <c r="F1614" s="106"/>
      <c r="G1614" s="106"/>
      <c r="H1614" s="106" t="s">
        <v>466</v>
      </c>
      <c r="I1614" s="106" t="s">
        <v>3323</v>
      </c>
      <c r="J1614" s="106" t="s">
        <v>4020</v>
      </c>
      <c r="K1614" s="106">
        <v>15191</v>
      </c>
      <c r="L1614" s="106"/>
      <c r="M1614" s="106">
        <v>22000</v>
      </c>
      <c r="N1614" s="106" t="s">
        <v>340</v>
      </c>
      <c r="O1614" s="106">
        <v>1645.51</v>
      </c>
      <c r="P1614" s="107">
        <v>1200</v>
      </c>
      <c r="Q1614" s="107">
        <v>1974612</v>
      </c>
      <c r="R1614" s="106">
        <v>0</v>
      </c>
      <c r="S1614" s="107">
        <v>0</v>
      </c>
      <c r="T1614" s="107">
        <v>0</v>
      </c>
      <c r="U1614" s="106" t="s">
        <v>749</v>
      </c>
      <c r="V1614" s="106" t="s">
        <v>7</v>
      </c>
      <c r="W1614" s="106" t="s">
        <v>64</v>
      </c>
      <c r="X1614" s="108"/>
      <c r="Y1614" s="108">
        <v>0</v>
      </c>
      <c r="Z1614" s="108">
        <v>-1974612</v>
      </c>
      <c r="AA1614" s="109" t="s">
        <v>4503</v>
      </c>
      <c r="AB1614" s="109">
        <v>5225</v>
      </c>
      <c r="AC1614" s="109" t="s">
        <v>4686</v>
      </c>
      <c r="AD1614" s="109" t="s">
        <v>4548</v>
      </c>
      <c r="AE1614" s="110" t="s">
        <v>510</v>
      </c>
      <c r="AF1614" s="109"/>
      <c r="AG1614" s="138">
        <v>39479</v>
      </c>
      <c r="AH1614" s="138">
        <v>39531</v>
      </c>
      <c r="AI1614" s="138">
        <v>39658</v>
      </c>
      <c r="AJ1614" s="109">
        <v>5613635</v>
      </c>
      <c r="AK1614" s="109"/>
      <c r="AL1614" s="109" t="s">
        <v>4780</v>
      </c>
      <c r="AM1614" s="109" t="s">
        <v>703</v>
      </c>
      <c r="AN1614" s="109" t="s">
        <v>4618</v>
      </c>
      <c r="AO1614" s="109" t="s">
        <v>4619</v>
      </c>
      <c r="AP1614" s="109" t="s">
        <v>705</v>
      </c>
      <c r="AQ1614" s="109" t="s">
        <v>4620</v>
      </c>
      <c r="AR1614" s="109" t="s">
        <v>4781</v>
      </c>
      <c r="AS1614" s="109" t="s">
        <v>4433</v>
      </c>
      <c r="AT1614" s="109"/>
      <c r="AU1614" s="109"/>
      <c r="AV1614" s="109">
        <v>39531</v>
      </c>
      <c r="AW1614" s="109">
        <v>43735</v>
      </c>
      <c r="AX1614" s="109"/>
      <c r="AY1614" s="109"/>
    </row>
    <row r="1615" spans="1:51" ht="63.75" x14ac:dyDescent="0.25">
      <c r="A1615" s="106">
        <v>1918</v>
      </c>
      <c r="B1615" s="106" t="s">
        <v>2276</v>
      </c>
      <c r="C1615" s="106" t="s">
        <v>340</v>
      </c>
      <c r="D1615" s="106"/>
      <c r="E1615" s="106" t="s">
        <v>540</v>
      </c>
      <c r="F1615" s="106"/>
      <c r="G1615" s="106"/>
      <c r="H1615" s="106" t="s">
        <v>466</v>
      </c>
      <c r="I1615" s="106" t="s">
        <v>3324</v>
      </c>
      <c r="J1615" s="106" t="s">
        <v>4021</v>
      </c>
      <c r="K1615" s="106">
        <v>18462</v>
      </c>
      <c r="L1615" s="106"/>
      <c r="M1615" s="106">
        <v>22000</v>
      </c>
      <c r="N1615" s="106" t="s">
        <v>340</v>
      </c>
      <c r="O1615" s="106">
        <v>14531.8</v>
      </c>
      <c r="P1615" s="107">
        <v>1200</v>
      </c>
      <c r="Q1615" s="107">
        <v>17438160</v>
      </c>
      <c r="R1615" s="106">
        <v>0</v>
      </c>
      <c r="S1615" s="107">
        <v>0</v>
      </c>
      <c r="T1615" s="107">
        <v>0</v>
      </c>
      <c r="U1615" s="106" t="s">
        <v>749</v>
      </c>
      <c r="V1615" s="106" t="s">
        <v>7</v>
      </c>
      <c r="W1615" s="106" t="s">
        <v>64</v>
      </c>
      <c r="X1615" s="108"/>
      <c r="Y1615" s="108">
        <v>0</v>
      </c>
      <c r="Z1615" s="108">
        <v>-17438160</v>
      </c>
      <c r="AA1615" s="109" t="s">
        <v>4503</v>
      </c>
      <c r="AB1615" s="109">
        <v>5225</v>
      </c>
      <c r="AC1615" s="109" t="s">
        <v>4686</v>
      </c>
      <c r="AD1615" s="109" t="s">
        <v>4548</v>
      </c>
      <c r="AE1615" s="110" t="s">
        <v>510</v>
      </c>
      <c r="AF1615" s="109"/>
      <c r="AG1615" s="138">
        <v>39479</v>
      </c>
      <c r="AH1615" s="138">
        <v>39531</v>
      </c>
      <c r="AI1615" s="138">
        <v>39658</v>
      </c>
      <c r="AJ1615" s="109">
        <v>5613635</v>
      </c>
      <c r="AK1615" s="109"/>
      <c r="AL1615" s="109" t="s">
        <v>4780</v>
      </c>
      <c r="AM1615" s="109" t="s">
        <v>703</v>
      </c>
      <c r="AN1615" s="109" t="s">
        <v>4618</v>
      </c>
      <c r="AO1615" s="109" t="s">
        <v>4619</v>
      </c>
      <c r="AP1615" s="109" t="s">
        <v>705</v>
      </c>
      <c r="AQ1615" s="109" t="s">
        <v>4620</v>
      </c>
      <c r="AR1615" s="109" t="s">
        <v>4781</v>
      </c>
      <c r="AS1615" s="109" t="s">
        <v>4433</v>
      </c>
      <c r="AT1615" s="109"/>
      <c r="AU1615" s="109"/>
      <c r="AV1615" s="109">
        <v>39531</v>
      </c>
      <c r="AW1615" s="109">
        <v>43735</v>
      </c>
      <c r="AX1615" s="109"/>
      <c r="AY1615" s="109"/>
    </row>
    <row r="1616" spans="1:51" ht="63.75" x14ac:dyDescent="0.25">
      <c r="A1616" s="106">
        <v>1919</v>
      </c>
      <c r="B1616" s="106" t="s">
        <v>2277</v>
      </c>
      <c r="C1616" s="106" t="s">
        <v>340</v>
      </c>
      <c r="D1616" s="106"/>
      <c r="E1616" s="106" t="s">
        <v>540</v>
      </c>
      <c r="F1616" s="106"/>
      <c r="G1616" s="106"/>
      <c r="H1616" s="106" t="s">
        <v>466</v>
      </c>
      <c r="I1616" s="106" t="s">
        <v>3323</v>
      </c>
      <c r="J1616" s="106" t="s">
        <v>4022</v>
      </c>
      <c r="K1616" s="106">
        <v>15008</v>
      </c>
      <c r="L1616" s="106"/>
      <c r="M1616" s="106">
        <v>22000</v>
      </c>
      <c r="N1616" s="106" t="s">
        <v>340</v>
      </c>
      <c r="O1616" s="106">
        <v>1468.25</v>
      </c>
      <c r="P1616" s="107">
        <v>1200</v>
      </c>
      <c r="Q1616" s="107">
        <v>1761900</v>
      </c>
      <c r="R1616" s="106">
        <v>0</v>
      </c>
      <c r="S1616" s="107">
        <v>0</v>
      </c>
      <c r="T1616" s="107">
        <v>0</v>
      </c>
      <c r="U1616" s="106" t="s">
        <v>749</v>
      </c>
      <c r="V1616" s="106" t="s">
        <v>7</v>
      </c>
      <c r="W1616" s="106" t="s">
        <v>64</v>
      </c>
      <c r="X1616" s="108"/>
      <c r="Y1616" s="108">
        <v>0</v>
      </c>
      <c r="Z1616" s="108">
        <v>-1761900</v>
      </c>
      <c r="AA1616" s="109" t="s">
        <v>4503</v>
      </c>
      <c r="AB1616" s="109">
        <v>5225</v>
      </c>
      <c r="AC1616" s="109" t="s">
        <v>4686</v>
      </c>
      <c r="AD1616" s="109" t="s">
        <v>4548</v>
      </c>
      <c r="AE1616" s="110" t="s">
        <v>510</v>
      </c>
      <c r="AF1616" s="109"/>
      <c r="AG1616" s="138">
        <v>39479</v>
      </c>
      <c r="AH1616" s="138">
        <v>39531</v>
      </c>
      <c r="AI1616" s="138">
        <v>39658</v>
      </c>
      <c r="AJ1616" s="109">
        <v>5613635</v>
      </c>
      <c r="AK1616" s="109"/>
      <c r="AL1616" s="109" t="s">
        <v>4780</v>
      </c>
      <c r="AM1616" s="109" t="s">
        <v>703</v>
      </c>
      <c r="AN1616" s="109" t="s">
        <v>4618</v>
      </c>
      <c r="AO1616" s="109" t="s">
        <v>4619</v>
      </c>
      <c r="AP1616" s="109" t="s">
        <v>705</v>
      </c>
      <c r="AQ1616" s="109" t="s">
        <v>4620</v>
      </c>
      <c r="AR1616" s="109" t="s">
        <v>4781</v>
      </c>
      <c r="AS1616" s="109" t="s">
        <v>4433</v>
      </c>
      <c r="AT1616" s="109"/>
      <c r="AU1616" s="109"/>
      <c r="AV1616" s="109">
        <v>39531</v>
      </c>
      <c r="AW1616" s="109">
        <v>43735</v>
      </c>
      <c r="AX1616" s="109"/>
      <c r="AY1616" s="109"/>
    </row>
    <row r="1617" spans="1:51" ht="63.75" x14ac:dyDescent="0.25">
      <c r="A1617" s="106">
        <v>1920</v>
      </c>
      <c r="B1617" s="106" t="s">
        <v>2278</v>
      </c>
      <c r="C1617" s="106" t="s">
        <v>340</v>
      </c>
      <c r="D1617" s="106"/>
      <c r="E1617" s="106" t="s">
        <v>540</v>
      </c>
      <c r="F1617" s="106"/>
      <c r="G1617" s="106"/>
      <c r="H1617" s="106" t="s">
        <v>466</v>
      </c>
      <c r="I1617" s="106" t="s">
        <v>3323</v>
      </c>
      <c r="J1617" s="106" t="s">
        <v>4022</v>
      </c>
      <c r="K1617" s="106">
        <v>15106</v>
      </c>
      <c r="L1617" s="106"/>
      <c r="M1617" s="106">
        <v>22000</v>
      </c>
      <c r="N1617" s="106" t="s">
        <v>340</v>
      </c>
      <c r="O1617" s="106">
        <v>893.84</v>
      </c>
      <c r="P1617" s="107">
        <v>1200</v>
      </c>
      <c r="Q1617" s="107">
        <v>1072608</v>
      </c>
      <c r="R1617" s="106">
        <v>0</v>
      </c>
      <c r="S1617" s="107">
        <v>0</v>
      </c>
      <c r="T1617" s="107">
        <v>0</v>
      </c>
      <c r="U1617" s="106" t="s">
        <v>749</v>
      </c>
      <c r="V1617" s="106" t="s">
        <v>7</v>
      </c>
      <c r="W1617" s="106" t="s">
        <v>64</v>
      </c>
      <c r="X1617" s="108"/>
      <c r="Y1617" s="108">
        <v>0</v>
      </c>
      <c r="Z1617" s="108">
        <v>-1072608</v>
      </c>
      <c r="AA1617" s="109" t="s">
        <v>4503</v>
      </c>
      <c r="AB1617" s="109">
        <v>5225</v>
      </c>
      <c r="AC1617" s="109" t="s">
        <v>4686</v>
      </c>
      <c r="AD1617" s="109" t="s">
        <v>4548</v>
      </c>
      <c r="AE1617" s="110" t="s">
        <v>510</v>
      </c>
      <c r="AF1617" s="109"/>
      <c r="AG1617" s="138">
        <v>39479</v>
      </c>
      <c r="AH1617" s="138">
        <v>39531</v>
      </c>
      <c r="AI1617" s="138">
        <v>39658</v>
      </c>
      <c r="AJ1617" s="109">
        <v>5613635</v>
      </c>
      <c r="AK1617" s="109"/>
      <c r="AL1617" s="109" t="s">
        <v>4780</v>
      </c>
      <c r="AM1617" s="109" t="s">
        <v>703</v>
      </c>
      <c r="AN1617" s="109" t="s">
        <v>4618</v>
      </c>
      <c r="AO1617" s="109" t="s">
        <v>4619</v>
      </c>
      <c r="AP1617" s="109" t="s">
        <v>705</v>
      </c>
      <c r="AQ1617" s="109" t="s">
        <v>4620</v>
      </c>
      <c r="AR1617" s="109" t="s">
        <v>4781</v>
      </c>
      <c r="AS1617" s="109" t="s">
        <v>4433</v>
      </c>
      <c r="AT1617" s="109"/>
      <c r="AU1617" s="109"/>
      <c r="AV1617" s="109">
        <v>39531</v>
      </c>
      <c r="AW1617" s="109">
        <v>43735</v>
      </c>
      <c r="AX1617" s="109"/>
      <c r="AY1617" s="109"/>
    </row>
    <row r="1618" spans="1:51" ht="63.75" x14ac:dyDescent="0.25">
      <c r="A1618" s="106">
        <v>1921</v>
      </c>
      <c r="B1618" s="106" t="s">
        <v>2279</v>
      </c>
      <c r="C1618" s="106" t="s">
        <v>340</v>
      </c>
      <c r="D1618" s="106"/>
      <c r="E1618" s="106" t="s">
        <v>540</v>
      </c>
      <c r="F1618" s="106"/>
      <c r="G1618" s="106"/>
      <c r="H1618" s="106" t="s">
        <v>466</v>
      </c>
      <c r="I1618" s="106" t="s">
        <v>3323</v>
      </c>
      <c r="J1618" s="106" t="s">
        <v>4022</v>
      </c>
      <c r="K1618" s="106">
        <v>15160</v>
      </c>
      <c r="L1618" s="106"/>
      <c r="M1618" s="106">
        <v>22000</v>
      </c>
      <c r="N1618" s="106" t="s">
        <v>340</v>
      </c>
      <c r="O1618" s="106">
        <v>712.92</v>
      </c>
      <c r="P1618" s="107">
        <v>1200</v>
      </c>
      <c r="Q1618" s="107">
        <v>855504</v>
      </c>
      <c r="R1618" s="106">
        <v>0</v>
      </c>
      <c r="S1618" s="107">
        <v>0</v>
      </c>
      <c r="T1618" s="107">
        <v>0</v>
      </c>
      <c r="U1618" s="106" t="s">
        <v>749</v>
      </c>
      <c r="V1618" s="106" t="s">
        <v>7</v>
      </c>
      <c r="W1618" s="106" t="s">
        <v>64</v>
      </c>
      <c r="X1618" s="108"/>
      <c r="Y1618" s="108">
        <v>0</v>
      </c>
      <c r="Z1618" s="108">
        <v>-855504</v>
      </c>
      <c r="AA1618" s="109" t="s">
        <v>4503</v>
      </c>
      <c r="AB1618" s="109">
        <v>5225</v>
      </c>
      <c r="AC1618" s="109" t="s">
        <v>4686</v>
      </c>
      <c r="AD1618" s="109" t="s">
        <v>4548</v>
      </c>
      <c r="AE1618" s="110" t="s">
        <v>510</v>
      </c>
      <c r="AF1618" s="109"/>
      <c r="AG1618" s="138">
        <v>39479</v>
      </c>
      <c r="AH1618" s="138">
        <v>39531</v>
      </c>
      <c r="AI1618" s="138">
        <v>39658</v>
      </c>
      <c r="AJ1618" s="109">
        <v>5613635</v>
      </c>
      <c r="AK1618" s="109"/>
      <c r="AL1618" s="109" t="s">
        <v>4780</v>
      </c>
      <c r="AM1618" s="109" t="s">
        <v>703</v>
      </c>
      <c r="AN1618" s="109" t="s">
        <v>4618</v>
      </c>
      <c r="AO1618" s="109" t="s">
        <v>4619</v>
      </c>
      <c r="AP1618" s="109" t="s">
        <v>705</v>
      </c>
      <c r="AQ1618" s="109" t="s">
        <v>4620</v>
      </c>
      <c r="AR1618" s="109" t="s">
        <v>4781</v>
      </c>
      <c r="AS1618" s="109" t="s">
        <v>4433</v>
      </c>
      <c r="AT1618" s="109"/>
      <c r="AU1618" s="109"/>
      <c r="AV1618" s="109">
        <v>39531</v>
      </c>
      <c r="AW1618" s="109">
        <v>43735</v>
      </c>
      <c r="AX1618" s="109"/>
      <c r="AY1618" s="109"/>
    </row>
    <row r="1619" spans="1:51" ht="63.75" x14ac:dyDescent="0.25">
      <c r="A1619" s="106">
        <v>1922</v>
      </c>
      <c r="B1619" s="106" t="s">
        <v>2280</v>
      </c>
      <c r="C1619" s="106" t="s">
        <v>340</v>
      </c>
      <c r="D1619" s="106"/>
      <c r="E1619" s="106" t="s">
        <v>540</v>
      </c>
      <c r="F1619" s="106"/>
      <c r="G1619" s="106"/>
      <c r="H1619" s="106" t="s">
        <v>466</v>
      </c>
      <c r="I1619" s="106" t="s">
        <v>3323</v>
      </c>
      <c r="J1619" s="106" t="s">
        <v>4023</v>
      </c>
      <c r="K1619" s="106">
        <v>15037</v>
      </c>
      <c r="L1619" s="106"/>
      <c r="M1619" s="106">
        <v>22000</v>
      </c>
      <c r="N1619" s="106" t="s">
        <v>340</v>
      </c>
      <c r="O1619" s="106">
        <v>280.56</v>
      </c>
      <c r="P1619" s="107">
        <v>1200</v>
      </c>
      <c r="Q1619" s="107">
        <v>336672</v>
      </c>
      <c r="R1619" s="106">
        <v>0</v>
      </c>
      <c r="S1619" s="107">
        <v>0</v>
      </c>
      <c r="T1619" s="107">
        <v>0</v>
      </c>
      <c r="U1619" s="106" t="s">
        <v>749</v>
      </c>
      <c r="V1619" s="106" t="s">
        <v>7</v>
      </c>
      <c r="W1619" s="106" t="s">
        <v>64</v>
      </c>
      <c r="X1619" s="108"/>
      <c r="Y1619" s="108">
        <v>0</v>
      </c>
      <c r="Z1619" s="108">
        <v>-336672</v>
      </c>
      <c r="AA1619" s="109" t="s">
        <v>4503</v>
      </c>
      <c r="AB1619" s="109">
        <v>5225</v>
      </c>
      <c r="AC1619" s="109"/>
      <c r="AD1619" s="109"/>
      <c r="AE1619" s="110" t="s">
        <v>510</v>
      </c>
      <c r="AF1619" s="109"/>
      <c r="AG1619" s="138">
        <v>39479</v>
      </c>
      <c r="AH1619" s="138">
        <v>39531</v>
      </c>
      <c r="AI1619" s="138">
        <v>39658</v>
      </c>
      <c r="AJ1619" s="109">
        <v>5613635</v>
      </c>
      <c r="AK1619" s="109"/>
      <c r="AL1619" s="109" t="s">
        <v>4780</v>
      </c>
      <c r="AM1619" s="109" t="s">
        <v>703</v>
      </c>
      <c r="AN1619" s="109" t="s">
        <v>4618</v>
      </c>
      <c r="AO1619" s="109" t="s">
        <v>4619</v>
      </c>
      <c r="AP1619" s="109" t="s">
        <v>705</v>
      </c>
      <c r="AQ1619" s="109" t="s">
        <v>4620</v>
      </c>
      <c r="AR1619" s="109" t="s">
        <v>4781</v>
      </c>
      <c r="AS1619" s="109" t="s">
        <v>4433</v>
      </c>
      <c r="AT1619" s="109"/>
      <c r="AU1619" s="109"/>
      <c r="AV1619" s="109">
        <v>39531</v>
      </c>
      <c r="AW1619" s="109">
        <v>43735</v>
      </c>
      <c r="AX1619" s="109"/>
      <c r="AY1619" s="109"/>
    </row>
    <row r="1620" spans="1:51" ht="63.75" x14ac:dyDescent="0.25">
      <c r="A1620" s="106">
        <v>1923</v>
      </c>
      <c r="B1620" s="106" t="s">
        <v>2281</v>
      </c>
      <c r="C1620" s="106" t="s">
        <v>340</v>
      </c>
      <c r="D1620" s="106"/>
      <c r="E1620" s="106" t="s">
        <v>540</v>
      </c>
      <c r="F1620" s="106"/>
      <c r="G1620" s="106"/>
      <c r="H1620" s="106" t="s">
        <v>466</v>
      </c>
      <c r="I1620" s="106" t="s">
        <v>3324</v>
      </c>
      <c r="J1620" s="106" t="s">
        <v>4021</v>
      </c>
      <c r="K1620" s="106">
        <v>18471</v>
      </c>
      <c r="L1620" s="106"/>
      <c r="M1620" s="106">
        <v>22000</v>
      </c>
      <c r="N1620" s="106" t="s">
        <v>340</v>
      </c>
      <c r="O1620" s="106">
        <v>3711.92</v>
      </c>
      <c r="P1620" s="107">
        <v>1200</v>
      </c>
      <c r="Q1620" s="107">
        <v>4454304</v>
      </c>
      <c r="R1620" s="106">
        <v>0</v>
      </c>
      <c r="S1620" s="107">
        <v>0</v>
      </c>
      <c r="T1620" s="107">
        <v>0</v>
      </c>
      <c r="U1620" s="106" t="s">
        <v>749</v>
      </c>
      <c r="V1620" s="106" t="s">
        <v>7</v>
      </c>
      <c r="W1620" s="106" t="s">
        <v>64</v>
      </c>
      <c r="X1620" s="108">
        <v>449</v>
      </c>
      <c r="Y1620" s="108">
        <v>1666652.08</v>
      </c>
      <c r="Z1620" s="108">
        <v>-2787651.92</v>
      </c>
      <c r="AA1620" s="109"/>
      <c r="AB1620" s="109">
        <v>6198</v>
      </c>
      <c r="AC1620" s="109" t="s">
        <v>4782</v>
      </c>
      <c r="AD1620" s="109" t="s">
        <v>4782</v>
      </c>
      <c r="AE1620" s="110" t="s">
        <v>510</v>
      </c>
      <c r="AF1620" s="109"/>
      <c r="AG1620" s="138">
        <v>39479</v>
      </c>
      <c r="AH1620" s="138">
        <v>39531</v>
      </c>
      <c r="AI1620" s="138">
        <v>39658</v>
      </c>
      <c r="AJ1620" s="109">
        <v>5613635</v>
      </c>
      <c r="AK1620" s="109"/>
      <c r="AL1620" s="109" t="s">
        <v>4780</v>
      </c>
      <c r="AM1620" s="109" t="s">
        <v>703</v>
      </c>
      <c r="AN1620" s="109" t="s">
        <v>4618</v>
      </c>
      <c r="AO1620" s="109" t="s">
        <v>4619</v>
      </c>
      <c r="AP1620" s="109" t="s">
        <v>705</v>
      </c>
      <c r="AQ1620" s="109" t="s">
        <v>4620</v>
      </c>
      <c r="AR1620" s="109" t="s">
        <v>4781</v>
      </c>
      <c r="AS1620" s="109" t="s">
        <v>4433</v>
      </c>
      <c r="AT1620" s="109"/>
      <c r="AU1620" s="109"/>
      <c r="AV1620" s="109">
        <v>39531</v>
      </c>
      <c r="AW1620" s="109">
        <v>43735</v>
      </c>
      <c r="AX1620" s="109"/>
      <c r="AY1620" s="109"/>
    </row>
    <row r="1621" spans="1:51" x14ac:dyDescent="0.25">
      <c r="A1621" s="106">
        <v>1926</v>
      </c>
      <c r="B1621" s="106" t="s">
        <v>2282</v>
      </c>
      <c r="C1621" s="106" t="s">
        <v>341</v>
      </c>
      <c r="D1621" s="106"/>
      <c r="E1621" s="106" t="s">
        <v>540</v>
      </c>
      <c r="F1621" s="106"/>
      <c r="G1621" s="106"/>
      <c r="H1621" s="106" t="s">
        <v>466</v>
      </c>
      <c r="I1621" s="106" t="s">
        <v>3324</v>
      </c>
      <c r="J1621" s="106" t="s">
        <v>4024</v>
      </c>
      <c r="K1621" s="106"/>
      <c r="L1621" s="106"/>
      <c r="M1621" s="106">
        <v>22000</v>
      </c>
      <c r="N1621" s="106" t="s">
        <v>341</v>
      </c>
      <c r="O1621" s="106">
        <v>4151.68</v>
      </c>
      <c r="P1621" s="107">
        <v>1000</v>
      </c>
      <c r="Q1621" s="107">
        <v>4151680</v>
      </c>
      <c r="R1621" s="106">
        <v>0</v>
      </c>
      <c r="S1621" s="107">
        <v>0</v>
      </c>
      <c r="T1621" s="107">
        <v>0</v>
      </c>
      <c r="U1621" s="106" t="s">
        <v>739</v>
      </c>
      <c r="V1621" s="106" t="s">
        <v>7</v>
      </c>
      <c r="W1621" s="106" t="s">
        <v>61</v>
      </c>
      <c r="X1621" s="108">
        <v>1557</v>
      </c>
      <c r="Y1621" s="108">
        <v>6464165.7600000007</v>
      </c>
      <c r="Z1621" s="108">
        <v>2312485.7600000002</v>
      </c>
      <c r="AA1621" s="109"/>
      <c r="AB1621" s="109">
        <v>5228</v>
      </c>
      <c r="AC1621" s="109"/>
      <c r="AD1621" s="109"/>
      <c r="AE1621" s="110" t="s">
        <v>507</v>
      </c>
      <c r="AF1621" s="109"/>
      <c r="AG1621" s="138"/>
      <c r="AH1621" s="138"/>
      <c r="AI1621" s="138"/>
      <c r="AJ1621" s="109">
        <v>5683324</v>
      </c>
      <c r="AK1621" s="109"/>
      <c r="AL1621" s="109"/>
      <c r="AM1621" s="109"/>
      <c r="AN1621" s="109"/>
      <c r="AO1621" s="109"/>
      <c r="AP1621" s="109"/>
      <c r="AQ1621" s="109"/>
      <c r="AR1621" s="109"/>
      <c r="AS1621" s="109"/>
      <c r="AT1621" s="109"/>
      <c r="AU1621" s="109"/>
      <c r="AV1621" s="109"/>
      <c r="AW1621" s="109"/>
      <c r="AX1621" s="109"/>
      <c r="AY1621" s="109"/>
    </row>
    <row r="1622" spans="1:51" x14ac:dyDescent="0.25">
      <c r="A1622" s="106">
        <v>1927</v>
      </c>
      <c r="B1622" s="106" t="s">
        <v>2283</v>
      </c>
      <c r="C1622" s="106" t="s">
        <v>341</v>
      </c>
      <c r="D1622" s="106"/>
      <c r="E1622" s="106" t="s">
        <v>540</v>
      </c>
      <c r="F1622" s="106"/>
      <c r="G1622" s="106"/>
      <c r="H1622" s="106" t="s">
        <v>466</v>
      </c>
      <c r="I1622" s="106" t="s">
        <v>3323</v>
      </c>
      <c r="J1622" s="106" t="s">
        <v>4025</v>
      </c>
      <c r="K1622" s="106"/>
      <c r="L1622" s="106"/>
      <c r="M1622" s="106">
        <v>22000</v>
      </c>
      <c r="N1622" s="106" t="s">
        <v>341</v>
      </c>
      <c r="O1622" s="106">
        <v>4982.1899999999996</v>
      </c>
      <c r="P1622" s="107">
        <v>1000</v>
      </c>
      <c r="Q1622" s="107">
        <v>4982190</v>
      </c>
      <c r="R1622" s="106">
        <v>0</v>
      </c>
      <c r="S1622" s="107">
        <v>0</v>
      </c>
      <c r="T1622" s="107">
        <v>0</v>
      </c>
      <c r="U1622" s="106" t="s">
        <v>739</v>
      </c>
      <c r="V1622" s="106" t="s">
        <v>7</v>
      </c>
      <c r="W1622" s="106" t="s">
        <v>61</v>
      </c>
      <c r="X1622" s="108">
        <v>1557</v>
      </c>
      <c r="Y1622" s="108">
        <v>7757269.8299999991</v>
      </c>
      <c r="Z1622" s="108">
        <v>2775079.8299999991</v>
      </c>
      <c r="AA1622" s="109"/>
      <c r="AB1622" s="109">
        <v>5228</v>
      </c>
      <c r="AC1622" s="109"/>
      <c r="AD1622" s="109"/>
      <c r="AE1622" s="110" t="s">
        <v>507</v>
      </c>
      <c r="AF1622" s="109"/>
      <c r="AG1622" s="138"/>
      <c r="AH1622" s="138"/>
      <c r="AI1622" s="138"/>
      <c r="AJ1622" s="109">
        <v>5683324</v>
      </c>
      <c r="AK1622" s="109"/>
      <c r="AL1622" s="109"/>
      <c r="AM1622" s="109"/>
      <c r="AN1622" s="109"/>
      <c r="AO1622" s="109"/>
      <c r="AP1622" s="109"/>
      <c r="AQ1622" s="109"/>
      <c r="AR1622" s="109"/>
      <c r="AS1622" s="109"/>
      <c r="AT1622" s="109"/>
      <c r="AU1622" s="109"/>
      <c r="AV1622" s="109"/>
      <c r="AW1622" s="109"/>
      <c r="AX1622" s="109"/>
      <c r="AY1622" s="109"/>
    </row>
    <row r="1623" spans="1:51" x14ac:dyDescent="0.25">
      <c r="A1623" s="106">
        <v>1928</v>
      </c>
      <c r="B1623" s="106" t="s">
        <v>2284</v>
      </c>
      <c r="C1623" s="106" t="s">
        <v>341</v>
      </c>
      <c r="D1623" s="106"/>
      <c r="E1623" s="106" t="s">
        <v>540</v>
      </c>
      <c r="F1623" s="106"/>
      <c r="G1623" s="106"/>
      <c r="H1623" s="106" t="s">
        <v>466</v>
      </c>
      <c r="I1623" s="106" t="s">
        <v>3324</v>
      </c>
      <c r="J1623" s="106" t="s">
        <v>4024</v>
      </c>
      <c r="K1623" s="106"/>
      <c r="L1623" s="106"/>
      <c r="M1623" s="106">
        <v>22000</v>
      </c>
      <c r="N1623" s="106" t="s">
        <v>341</v>
      </c>
      <c r="O1623" s="106">
        <v>3912.77</v>
      </c>
      <c r="P1623" s="107">
        <v>1000</v>
      </c>
      <c r="Q1623" s="107">
        <v>3912770</v>
      </c>
      <c r="R1623" s="106">
        <v>0</v>
      </c>
      <c r="S1623" s="107">
        <v>0</v>
      </c>
      <c r="T1623" s="107">
        <v>0</v>
      </c>
      <c r="U1623" s="106" t="s">
        <v>739</v>
      </c>
      <c r="V1623" s="106" t="s">
        <v>7</v>
      </c>
      <c r="W1623" s="106" t="s">
        <v>61</v>
      </c>
      <c r="X1623" s="108">
        <v>1557</v>
      </c>
      <c r="Y1623" s="108">
        <v>6092182.8899999997</v>
      </c>
      <c r="Z1623" s="108">
        <v>2179412.8899999997</v>
      </c>
      <c r="AA1623" s="109"/>
      <c r="AB1623" s="109">
        <v>5228</v>
      </c>
      <c r="AC1623" s="109"/>
      <c r="AD1623" s="109"/>
      <c r="AE1623" s="110" t="s">
        <v>507</v>
      </c>
      <c r="AF1623" s="109"/>
      <c r="AG1623" s="138"/>
      <c r="AH1623" s="138"/>
      <c r="AI1623" s="138"/>
      <c r="AJ1623" s="109">
        <v>5683324</v>
      </c>
      <c r="AK1623" s="109"/>
      <c r="AL1623" s="109"/>
      <c r="AM1623" s="109"/>
      <c r="AN1623" s="109"/>
      <c r="AO1623" s="109"/>
      <c r="AP1623" s="109"/>
      <c r="AQ1623" s="109"/>
      <c r="AR1623" s="109"/>
      <c r="AS1623" s="109"/>
      <c r="AT1623" s="109"/>
      <c r="AU1623" s="109"/>
      <c r="AV1623" s="109"/>
      <c r="AW1623" s="109"/>
      <c r="AX1623" s="109"/>
      <c r="AY1623" s="109"/>
    </row>
    <row r="1624" spans="1:51" x14ac:dyDescent="0.25">
      <c r="A1624" s="106">
        <v>1929</v>
      </c>
      <c r="B1624" s="106" t="s">
        <v>2285</v>
      </c>
      <c r="C1624" s="106" t="s">
        <v>341</v>
      </c>
      <c r="D1624" s="106"/>
      <c r="E1624" s="106" t="s">
        <v>540</v>
      </c>
      <c r="F1624" s="106"/>
      <c r="G1624" s="106"/>
      <c r="H1624" s="106" t="s">
        <v>466</v>
      </c>
      <c r="I1624" s="106" t="s">
        <v>3325</v>
      </c>
      <c r="J1624" s="106" t="s">
        <v>4026</v>
      </c>
      <c r="K1624" s="106"/>
      <c r="L1624" s="106"/>
      <c r="M1624" s="106">
        <v>22000</v>
      </c>
      <c r="N1624" s="106" t="s">
        <v>341</v>
      </c>
      <c r="O1624" s="106">
        <v>5411.3</v>
      </c>
      <c r="P1624" s="107">
        <v>1000</v>
      </c>
      <c r="Q1624" s="107">
        <v>5411300</v>
      </c>
      <c r="R1624" s="106">
        <v>0</v>
      </c>
      <c r="S1624" s="107">
        <v>0</v>
      </c>
      <c r="T1624" s="107">
        <v>0</v>
      </c>
      <c r="U1624" s="106" t="s">
        <v>739</v>
      </c>
      <c r="V1624" s="106" t="s">
        <v>7</v>
      </c>
      <c r="W1624" s="106" t="s">
        <v>61</v>
      </c>
      <c r="X1624" s="108">
        <v>1557</v>
      </c>
      <c r="Y1624" s="108">
        <v>8425394.0999999996</v>
      </c>
      <c r="Z1624" s="108">
        <v>3014094.0999999996</v>
      </c>
      <c r="AA1624" s="109"/>
      <c r="AB1624" s="109">
        <v>5228</v>
      </c>
      <c r="AC1624" s="109"/>
      <c r="AD1624" s="109"/>
      <c r="AE1624" s="110" t="s">
        <v>507</v>
      </c>
      <c r="AF1624" s="109"/>
      <c r="AG1624" s="138"/>
      <c r="AH1624" s="138"/>
      <c r="AI1624" s="138"/>
      <c r="AJ1624" s="109">
        <v>5683324</v>
      </c>
      <c r="AK1624" s="109"/>
      <c r="AL1624" s="109"/>
      <c r="AM1624" s="109"/>
      <c r="AN1624" s="109"/>
      <c r="AO1624" s="109"/>
      <c r="AP1624" s="109"/>
      <c r="AQ1624" s="109"/>
      <c r="AR1624" s="109"/>
      <c r="AS1624" s="109"/>
      <c r="AT1624" s="109"/>
      <c r="AU1624" s="109"/>
      <c r="AV1624" s="109"/>
      <c r="AW1624" s="109"/>
      <c r="AX1624" s="109"/>
      <c r="AY1624" s="109"/>
    </row>
    <row r="1625" spans="1:51" x14ac:dyDescent="0.25">
      <c r="A1625" s="106">
        <v>1930</v>
      </c>
      <c r="B1625" s="106" t="s">
        <v>2286</v>
      </c>
      <c r="C1625" s="106" t="s">
        <v>341</v>
      </c>
      <c r="D1625" s="106"/>
      <c r="E1625" s="106" t="s">
        <v>540</v>
      </c>
      <c r="F1625" s="106"/>
      <c r="G1625" s="106"/>
      <c r="H1625" s="106" t="s">
        <v>466</v>
      </c>
      <c r="I1625" s="106" t="s">
        <v>3323</v>
      </c>
      <c r="J1625" s="106" t="s">
        <v>4027</v>
      </c>
      <c r="K1625" s="106">
        <v>13473</v>
      </c>
      <c r="L1625" s="106"/>
      <c r="M1625" s="106">
        <v>22000</v>
      </c>
      <c r="N1625" s="106" t="s">
        <v>341</v>
      </c>
      <c r="O1625" s="106">
        <v>24191.77</v>
      </c>
      <c r="P1625" s="107">
        <v>1000</v>
      </c>
      <c r="Q1625" s="107">
        <v>24191770</v>
      </c>
      <c r="R1625" s="106">
        <v>0</v>
      </c>
      <c r="S1625" s="107">
        <v>0</v>
      </c>
      <c r="T1625" s="107">
        <v>0</v>
      </c>
      <c r="U1625" s="106" t="s">
        <v>767</v>
      </c>
      <c r="V1625" s="106" t="s">
        <v>7</v>
      </c>
      <c r="W1625" s="106" t="s">
        <v>65</v>
      </c>
      <c r="X1625" s="108">
        <v>1557</v>
      </c>
      <c r="Y1625" s="108">
        <v>37666585.890000001</v>
      </c>
      <c r="Z1625" s="108">
        <v>13474815.890000001</v>
      </c>
      <c r="AA1625" s="109"/>
      <c r="AB1625" s="109">
        <v>5228</v>
      </c>
      <c r="AC1625" s="109"/>
      <c r="AD1625" s="109"/>
      <c r="AE1625" s="110" t="s">
        <v>4783</v>
      </c>
      <c r="AF1625" s="109"/>
      <c r="AG1625" s="138"/>
      <c r="AH1625" s="138"/>
      <c r="AI1625" s="138"/>
      <c r="AJ1625" s="109">
        <v>5683324</v>
      </c>
      <c r="AK1625" s="109"/>
      <c r="AL1625" s="109"/>
      <c r="AM1625" s="109"/>
      <c r="AN1625" s="109"/>
      <c r="AO1625" s="109"/>
      <c r="AP1625" s="109"/>
      <c r="AQ1625" s="109"/>
      <c r="AR1625" s="109"/>
      <c r="AS1625" s="109"/>
      <c r="AT1625" s="109"/>
      <c r="AU1625" s="109"/>
      <c r="AV1625" s="109"/>
      <c r="AW1625" s="109"/>
      <c r="AX1625" s="109"/>
      <c r="AY1625" s="109"/>
    </row>
    <row r="1626" spans="1:51" x14ac:dyDescent="0.25">
      <c r="A1626" s="106">
        <v>1931</v>
      </c>
      <c r="B1626" s="106" t="s">
        <v>2287</v>
      </c>
      <c r="C1626" s="106" t="s">
        <v>341</v>
      </c>
      <c r="D1626" s="106"/>
      <c r="E1626" s="106" t="s">
        <v>540</v>
      </c>
      <c r="F1626" s="106"/>
      <c r="G1626" s="106"/>
      <c r="H1626" s="106" t="s">
        <v>466</v>
      </c>
      <c r="I1626" s="106" t="s">
        <v>3323</v>
      </c>
      <c r="J1626" s="106" t="s">
        <v>4027</v>
      </c>
      <c r="K1626" s="106">
        <v>13406</v>
      </c>
      <c r="L1626" s="106"/>
      <c r="M1626" s="106">
        <v>22000</v>
      </c>
      <c r="N1626" s="106" t="s">
        <v>341</v>
      </c>
      <c r="O1626" s="106">
        <v>9749.8799999999992</v>
      </c>
      <c r="P1626" s="107">
        <v>1000</v>
      </c>
      <c r="Q1626" s="107">
        <v>9749880</v>
      </c>
      <c r="R1626" s="106">
        <v>0</v>
      </c>
      <c r="S1626" s="107">
        <v>0</v>
      </c>
      <c r="T1626" s="107">
        <v>0</v>
      </c>
      <c r="U1626" s="106" t="s">
        <v>767</v>
      </c>
      <c r="V1626" s="106" t="s">
        <v>7</v>
      </c>
      <c r="W1626" s="106" t="s">
        <v>65</v>
      </c>
      <c r="X1626" s="108">
        <v>1557</v>
      </c>
      <c r="Y1626" s="108">
        <v>15180563.159999998</v>
      </c>
      <c r="Z1626" s="108">
        <v>5430683.1599999983</v>
      </c>
      <c r="AA1626" s="109"/>
      <c r="AB1626" s="109">
        <v>5228</v>
      </c>
      <c r="AC1626" s="109"/>
      <c r="AD1626" s="109"/>
      <c r="AE1626" s="110" t="s">
        <v>4783</v>
      </c>
      <c r="AF1626" s="109"/>
      <c r="AG1626" s="138"/>
      <c r="AH1626" s="138"/>
      <c r="AI1626" s="138"/>
      <c r="AJ1626" s="109">
        <v>5683324</v>
      </c>
      <c r="AK1626" s="109"/>
      <c r="AL1626" s="109"/>
      <c r="AM1626" s="109"/>
      <c r="AN1626" s="109"/>
      <c r="AO1626" s="109"/>
      <c r="AP1626" s="109"/>
      <c r="AQ1626" s="109"/>
      <c r="AR1626" s="109"/>
      <c r="AS1626" s="109"/>
      <c r="AT1626" s="109"/>
      <c r="AU1626" s="109"/>
      <c r="AV1626" s="109"/>
      <c r="AW1626" s="109"/>
      <c r="AX1626" s="109"/>
      <c r="AY1626" s="109"/>
    </row>
    <row r="1627" spans="1:51" x14ac:dyDescent="0.25">
      <c r="A1627" s="106">
        <v>1932</v>
      </c>
      <c r="B1627" s="106" t="s">
        <v>2288</v>
      </c>
      <c r="C1627" s="106" t="s">
        <v>341</v>
      </c>
      <c r="D1627" s="106"/>
      <c r="E1627" s="106" t="s">
        <v>540</v>
      </c>
      <c r="F1627" s="106"/>
      <c r="G1627" s="106"/>
      <c r="H1627" s="106" t="s">
        <v>466</v>
      </c>
      <c r="I1627" s="106" t="s">
        <v>3323</v>
      </c>
      <c r="J1627" s="106" t="s">
        <v>4028</v>
      </c>
      <c r="K1627" s="106"/>
      <c r="L1627" s="106"/>
      <c r="M1627" s="106">
        <v>22000</v>
      </c>
      <c r="N1627" s="106" t="s">
        <v>341</v>
      </c>
      <c r="O1627" s="106">
        <v>8827.58</v>
      </c>
      <c r="P1627" s="107">
        <v>1000</v>
      </c>
      <c r="Q1627" s="107">
        <v>8827580</v>
      </c>
      <c r="R1627" s="106">
        <v>0</v>
      </c>
      <c r="S1627" s="107">
        <v>0</v>
      </c>
      <c r="T1627" s="107">
        <v>0</v>
      </c>
      <c r="U1627" s="106" t="s">
        <v>767</v>
      </c>
      <c r="V1627" s="106" t="s">
        <v>7</v>
      </c>
      <c r="W1627" s="106" t="s">
        <v>65</v>
      </c>
      <c r="X1627" s="108">
        <v>1557</v>
      </c>
      <c r="Y1627" s="108">
        <v>13744542.060000001</v>
      </c>
      <c r="Z1627" s="108">
        <v>4916962.0600000005</v>
      </c>
      <c r="AA1627" s="109"/>
      <c r="AB1627" s="109">
        <v>5228</v>
      </c>
      <c r="AC1627" s="109"/>
      <c r="AD1627" s="109"/>
      <c r="AE1627" s="110" t="s">
        <v>4783</v>
      </c>
      <c r="AF1627" s="109"/>
      <c r="AG1627" s="138"/>
      <c r="AH1627" s="138"/>
      <c r="AI1627" s="138"/>
      <c r="AJ1627" s="109">
        <v>5683324</v>
      </c>
      <c r="AK1627" s="109"/>
      <c r="AL1627" s="109"/>
      <c r="AM1627" s="109"/>
      <c r="AN1627" s="109"/>
      <c r="AO1627" s="109"/>
      <c r="AP1627" s="109"/>
      <c r="AQ1627" s="109"/>
      <c r="AR1627" s="109"/>
      <c r="AS1627" s="109"/>
      <c r="AT1627" s="109"/>
      <c r="AU1627" s="109"/>
      <c r="AV1627" s="109"/>
      <c r="AW1627" s="109"/>
      <c r="AX1627" s="109"/>
      <c r="AY1627" s="109"/>
    </row>
    <row r="1628" spans="1:51" x14ac:dyDescent="0.25">
      <c r="A1628" s="106">
        <v>1933</v>
      </c>
      <c r="B1628" s="106" t="s">
        <v>2289</v>
      </c>
      <c r="C1628" s="106" t="s">
        <v>341</v>
      </c>
      <c r="D1628" s="106"/>
      <c r="E1628" s="106" t="s">
        <v>540</v>
      </c>
      <c r="F1628" s="106"/>
      <c r="G1628" s="106"/>
      <c r="H1628" s="106" t="s">
        <v>466</v>
      </c>
      <c r="I1628" s="106" t="s">
        <v>3323</v>
      </c>
      <c r="J1628" s="106" t="s">
        <v>4025</v>
      </c>
      <c r="K1628" s="106"/>
      <c r="L1628" s="106"/>
      <c r="M1628" s="106">
        <v>22000</v>
      </c>
      <c r="N1628" s="106" t="s">
        <v>341</v>
      </c>
      <c r="O1628" s="106">
        <v>22048.6</v>
      </c>
      <c r="P1628" s="107">
        <v>1000</v>
      </c>
      <c r="Q1628" s="107">
        <v>22048600</v>
      </c>
      <c r="R1628" s="106">
        <v>0</v>
      </c>
      <c r="S1628" s="107">
        <v>0</v>
      </c>
      <c r="T1628" s="107">
        <v>0</v>
      </c>
      <c r="U1628" s="106" t="s">
        <v>767</v>
      </c>
      <c r="V1628" s="106" t="s">
        <v>7</v>
      </c>
      <c r="W1628" s="106" t="s">
        <v>65</v>
      </c>
      <c r="X1628" s="108">
        <v>1557</v>
      </c>
      <c r="Y1628" s="108">
        <v>34329670.199999996</v>
      </c>
      <c r="Z1628" s="108">
        <v>12281070.199999996</v>
      </c>
      <c r="AA1628" s="109"/>
      <c r="AB1628" s="109">
        <v>5228</v>
      </c>
      <c r="AC1628" s="109"/>
      <c r="AD1628" s="109"/>
      <c r="AE1628" s="110" t="s">
        <v>4783</v>
      </c>
      <c r="AF1628" s="109"/>
      <c r="AG1628" s="138"/>
      <c r="AH1628" s="138"/>
      <c r="AI1628" s="138"/>
      <c r="AJ1628" s="109">
        <v>5683324</v>
      </c>
      <c r="AK1628" s="109"/>
      <c r="AL1628" s="109"/>
      <c r="AM1628" s="109"/>
      <c r="AN1628" s="109"/>
      <c r="AO1628" s="109"/>
      <c r="AP1628" s="109"/>
      <c r="AQ1628" s="109"/>
      <c r="AR1628" s="109"/>
      <c r="AS1628" s="109"/>
      <c r="AT1628" s="109"/>
      <c r="AU1628" s="109"/>
      <c r="AV1628" s="109"/>
      <c r="AW1628" s="109"/>
      <c r="AX1628" s="109"/>
      <c r="AY1628" s="109"/>
    </row>
    <row r="1629" spans="1:51" x14ac:dyDescent="0.25">
      <c r="A1629" s="106">
        <v>1934</v>
      </c>
      <c r="B1629" s="106" t="s">
        <v>2290</v>
      </c>
      <c r="C1629" s="106" t="s">
        <v>341</v>
      </c>
      <c r="D1629" s="106"/>
      <c r="E1629" s="106" t="s">
        <v>540</v>
      </c>
      <c r="F1629" s="106"/>
      <c r="G1629" s="106"/>
      <c r="H1629" s="106" t="s">
        <v>466</v>
      </c>
      <c r="I1629" s="106" t="s">
        <v>3323</v>
      </c>
      <c r="J1629" s="106" t="s">
        <v>4025</v>
      </c>
      <c r="K1629" s="106"/>
      <c r="L1629" s="106"/>
      <c r="M1629" s="106">
        <v>22000</v>
      </c>
      <c r="N1629" s="106" t="s">
        <v>341</v>
      </c>
      <c r="O1629" s="106">
        <v>7145.44</v>
      </c>
      <c r="P1629" s="107">
        <v>1000</v>
      </c>
      <c r="Q1629" s="107">
        <v>7145440</v>
      </c>
      <c r="R1629" s="106">
        <v>0</v>
      </c>
      <c r="S1629" s="107">
        <v>0</v>
      </c>
      <c r="T1629" s="107">
        <v>0</v>
      </c>
      <c r="U1629" s="106" t="s">
        <v>767</v>
      </c>
      <c r="V1629" s="106" t="s">
        <v>7</v>
      </c>
      <c r="W1629" s="106" t="s">
        <v>65</v>
      </c>
      <c r="X1629" s="108">
        <v>1557</v>
      </c>
      <c r="Y1629" s="108">
        <v>11125450.08</v>
      </c>
      <c r="Z1629" s="108">
        <v>3980010.08</v>
      </c>
      <c r="AA1629" s="109"/>
      <c r="AB1629" s="109">
        <v>5228</v>
      </c>
      <c r="AC1629" s="109"/>
      <c r="AD1629" s="109"/>
      <c r="AE1629" s="110" t="s">
        <v>4783</v>
      </c>
      <c r="AF1629" s="109"/>
      <c r="AG1629" s="138"/>
      <c r="AH1629" s="138"/>
      <c r="AI1629" s="138"/>
      <c r="AJ1629" s="109">
        <v>5683324</v>
      </c>
      <c r="AK1629" s="109"/>
      <c r="AL1629" s="109"/>
      <c r="AM1629" s="109"/>
      <c r="AN1629" s="109"/>
      <c r="AO1629" s="109"/>
      <c r="AP1629" s="109"/>
      <c r="AQ1629" s="109"/>
      <c r="AR1629" s="109"/>
      <c r="AS1629" s="109"/>
      <c r="AT1629" s="109"/>
      <c r="AU1629" s="109"/>
      <c r="AV1629" s="109"/>
      <c r="AW1629" s="109"/>
      <c r="AX1629" s="109"/>
      <c r="AY1629" s="109"/>
    </row>
    <row r="1630" spans="1:51" x14ac:dyDescent="0.25">
      <c r="A1630" s="106">
        <v>1935</v>
      </c>
      <c r="B1630" s="106" t="s">
        <v>2291</v>
      </c>
      <c r="C1630" s="106" t="s">
        <v>341</v>
      </c>
      <c r="D1630" s="106"/>
      <c r="E1630" s="106" t="s">
        <v>540</v>
      </c>
      <c r="F1630" s="106"/>
      <c r="G1630" s="106"/>
      <c r="H1630" s="106" t="s">
        <v>466</v>
      </c>
      <c r="I1630" s="106" t="s">
        <v>3323</v>
      </c>
      <c r="J1630" s="106" t="s">
        <v>4025</v>
      </c>
      <c r="K1630" s="106"/>
      <c r="L1630" s="106"/>
      <c r="M1630" s="106">
        <v>22000</v>
      </c>
      <c r="N1630" s="106" t="s">
        <v>341</v>
      </c>
      <c r="O1630" s="106">
        <v>207.7</v>
      </c>
      <c r="P1630" s="107">
        <v>1000</v>
      </c>
      <c r="Q1630" s="107">
        <v>207700</v>
      </c>
      <c r="R1630" s="106">
        <v>0</v>
      </c>
      <c r="S1630" s="107">
        <v>0</v>
      </c>
      <c r="T1630" s="107">
        <v>0</v>
      </c>
      <c r="U1630" s="106" t="s">
        <v>767</v>
      </c>
      <c r="V1630" s="106" t="s">
        <v>7</v>
      </c>
      <c r="W1630" s="106" t="s">
        <v>65</v>
      </c>
      <c r="X1630" s="108">
        <v>1557</v>
      </c>
      <c r="Y1630" s="108">
        <v>323388.89999999997</v>
      </c>
      <c r="Z1630" s="108">
        <v>115688.89999999997</v>
      </c>
      <c r="AA1630" s="109"/>
      <c r="AB1630" s="109">
        <v>5228</v>
      </c>
      <c r="AC1630" s="109"/>
      <c r="AD1630" s="109"/>
      <c r="AE1630" s="110" t="s">
        <v>4783</v>
      </c>
      <c r="AF1630" s="109"/>
      <c r="AG1630" s="138"/>
      <c r="AH1630" s="138"/>
      <c r="AI1630" s="138"/>
      <c r="AJ1630" s="109">
        <v>5683324</v>
      </c>
      <c r="AK1630" s="109"/>
      <c r="AL1630" s="109"/>
      <c r="AM1630" s="109"/>
      <c r="AN1630" s="109"/>
      <c r="AO1630" s="109"/>
      <c r="AP1630" s="109"/>
      <c r="AQ1630" s="109"/>
      <c r="AR1630" s="109"/>
      <c r="AS1630" s="109"/>
      <c r="AT1630" s="109"/>
      <c r="AU1630" s="109"/>
      <c r="AV1630" s="109"/>
      <c r="AW1630" s="109"/>
      <c r="AX1630" s="109"/>
      <c r="AY1630" s="109"/>
    </row>
    <row r="1631" spans="1:51" ht="38.25" x14ac:dyDescent="0.25">
      <c r="A1631" s="106">
        <v>1936</v>
      </c>
      <c r="B1631" s="106" t="s">
        <v>2292</v>
      </c>
      <c r="C1631" s="106" t="s">
        <v>341</v>
      </c>
      <c r="D1631" s="106"/>
      <c r="E1631" s="106" t="s">
        <v>583</v>
      </c>
      <c r="F1631" s="106"/>
      <c r="G1631" s="106" t="s">
        <v>724</v>
      </c>
      <c r="H1631" s="106" t="s">
        <v>466</v>
      </c>
      <c r="I1631" s="106" t="s">
        <v>3323</v>
      </c>
      <c r="J1631" s="106" t="s">
        <v>4029</v>
      </c>
      <c r="K1631" s="106"/>
      <c r="L1631" s="106"/>
      <c r="M1631" s="106">
        <v>22000</v>
      </c>
      <c r="N1631" s="106" t="s">
        <v>341</v>
      </c>
      <c r="O1631" s="106">
        <v>60166.27</v>
      </c>
      <c r="P1631" s="107">
        <v>1000</v>
      </c>
      <c r="Q1631" s="107">
        <v>60166270</v>
      </c>
      <c r="R1631" s="106">
        <v>0</v>
      </c>
      <c r="S1631" s="107">
        <v>0</v>
      </c>
      <c r="T1631" s="107">
        <v>0</v>
      </c>
      <c r="U1631" s="106" t="s">
        <v>767</v>
      </c>
      <c r="V1631" s="106" t="s">
        <v>7</v>
      </c>
      <c r="W1631" s="106" t="s">
        <v>65</v>
      </c>
      <c r="X1631" s="108">
        <v>1557</v>
      </c>
      <c r="Y1631" s="108">
        <v>93678882.390000001</v>
      </c>
      <c r="Z1631" s="108">
        <v>33512612.390000001</v>
      </c>
      <c r="AA1631" s="109"/>
      <c r="AB1631" s="109">
        <v>5228</v>
      </c>
      <c r="AC1631" s="109"/>
      <c r="AD1631" s="109"/>
      <c r="AE1631" s="110" t="s">
        <v>4783</v>
      </c>
      <c r="AF1631" s="109" t="s">
        <v>4784</v>
      </c>
      <c r="AG1631" s="138"/>
      <c r="AH1631" s="138"/>
      <c r="AI1631" s="138"/>
      <c r="AJ1631" s="109">
        <v>5683324</v>
      </c>
      <c r="AK1631" s="109"/>
      <c r="AL1631" s="109"/>
      <c r="AM1631" s="109"/>
      <c r="AN1631" s="109"/>
      <c r="AO1631" s="109"/>
      <c r="AP1631" s="109"/>
      <c r="AQ1631" s="109"/>
      <c r="AR1631" s="109"/>
      <c r="AS1631" s="109"/>
      <c r="AT1631" s="109"/>
      <c r="AU1631" s="109"/>
      <c r="AV1631" s="109"/>
      <c r="AW1631" s="109"/>
      <c r="AX1631" s="109"/>
      <c r="AY1631" s="109"/>
    </row>
    <row r="1632" spans="1:51" x14ac:dyDescent="0.25">
      <c r="A1632" s="106">
        <v>1937</v>
      </c>
      <c r="B1632" s="106" t="s">
        <v>2293</v>
      </c>
      <c r="C1632" s="106" t="s">
        <v>341</v>
      </c>
      <c r="D1632" s="106"/>
      <c r="E1632" s="106" t="s">
        <v>540</v>
      </c>
      <c r="F1632" s="106"/>
      <c r="G1632" s="106"/>
      <c r="H1632" s="106" t="s">
        <v>466</v>
      </c>
      <c r="I1632" s="106" t="s">
        <v>3324</v>
      </c>
      <c r="J1632" s="106" t="s">
        <v>4030</v>
      </c>
      <c r="K1632" s="106"/>
      <c r="L1632" s="106"/>
      <c r="M1632" s="106">
        <v>22000</v>
      </c>
      <c r="N1632" s="106" t="s">
        <v>341</v>
      </c>
      <c r="O1632" s="106">
        <v>9804.2000000000007</v>
      </c>
      <c r="P1632" s="107">
        <v>1000</v>
      </c>
      <c r="Q1632" s="107">
        <v>9804200</v>
      </c>
      <c r="R1632" s="106">
        <v>0</v>
      </c>
      <c r="S1632" s="107">
        <v>0</v>
      </c>
      <c r="T1632" s="107">
        <v>0</v>
      </c>
      <c r="U1632" s="106" t="s">
        <v>767</v>
      </c>
      <c r="V1632" s="106" t="s">
        <v>7</v>
      </c>
      <c r="W1632" s="106" t="s">
        <v>65</v>
      </c>
      <c r="X1632" s="108">
        <v>1557</v>
      </c>
      <c r="Y1632" s="108">
        <v>15265139.4</v>
      </c>
      <c r="Z1632" s="108">
        <v>5460939.4000000004</v>
      </c>
      <c r="AA1632" s="109"/>
      <c r="AB1632" s="109">
        <v>5228</v>
      </c>
      <c r="AC1632" s="109"/>
      <c r="AD1632" s="109"/>
      <c r="AE1632" s="110" t="s">
        <v>4783</v>
      </c>
      <c r="AF1632" s="109"/>
      <c r="AG1632" s="138"/>
      <c r="AH1632" s="138"/>
      <c r="AI1632" s="138"/>
      <c r="AJ1632" s="109">
        <v>5683324</v>
      </c>
      <c r="AK1632" s="109"/>
      <c r="AL1632" s="109"/>
      <c r="AM1632" s="109"/>
      <c r="AN1632" s="109"/>
      <c r="AO1632" s="109"/>
      <c r="AP1632" s="109"/>
      <c r="AQ1632" s="109"/>
      <c r="AR1632" s="109"/>
      <c r="AS1632" s="109"/>
      <c r="AT1632" s="109"/>
      <c r="AU1632" s="109"/>
      <c r="AV1632" s="109"/>
      <c r="AW1632" s="109"/>
      <c r="AX1632" s="109"/>
      <c r="AY1632" s="109"/>
    </row>
    <row r="1633" spans="1:51" x14ac:dyDescent="0.25">
      <c r="A1633" s="106">
        <v>1938</v>
      </c>
      <c r="B1633" s="106" t="s">
        <v>2294</v>
      </c>
      <c r="C1633" s="106" t="s">
        <v>341</v>
      </c>
      <c r="D1633" s="106"/>
      <c r="E1633" s="106" t="s">
        <v>540</v>
      </c>
      <c r="F1633" s="106"/>
      <c r="G1633" s="106"/>
      <c r="H1633" s="106" t="s">
        <v>466</v>
      </c>
      <c r="I1633" s="106" t="s">
        <v>3324</v>
      </c>
      <c r="J1633" s="106" t="s">
        <v>4030</v>
      </c>
      <c r="K1633" s="106"/>
      <c r="L1633" s="106"/>
      <c r="M1633" s="106">
        <v>22000</v>
      </c>
      <c r="N1633" s="106" t="s">
        <v>341</v>
      </c>
      <c r="O1633" s="106">
        <v>16062.69</v>
      </c>
      <c r="P1633" s="107">
        <v>1000</v>
      </c>
      <c r="Q1633" s="107">
        <v>16062690</v>
      </c>
      <c r="R1633" s="106">
        <v>0</v>
      </c>
      <c r="S1633" s="107">
        <v>0</v>
      </c>
      <c r="T1633" s="107">
        <v>0</v>
      </c>
      <c r="U1633" s="106" t="s">
        <v>767</v>
      </c>
      <c r="V1633" s="106" t="s">
        <v>7</v>
      </c>
      <c r="W1633" s="106" t="s">
        <v>65</v>
      </c>
      <c r="X1633" s="108">
        <v>1557</v>
      </c>
      <c r="Y1633" s="108">
        <v>25009608.330000002</v>
      </c>
      <c r="Z1633" s="108">
        <v>8946918.3300000019</v>
      </c>
      <c r="AA1633" s="109"/>
      <c r="AB1633" s="109">
        <v>5228</v>
      </c>
      <c r="AC1633" s="109"/>
      <c r="AD1633" s="109"/>
      <c r="AE1633" s="110" t="s">
        <v>4783</v>
      </c>
      <c r="AF1633" s="109"/>
      <c r="AG1633" s="138"/>
      <c r="AH1633" s="138"/>
      <c r="AI1633" s="138"/>
      <c r="AJ1633" s="109">
        <v>5683324</v>
      </c>
      <c r="AK1633" s="109"/>
      <c r="AL1633" s="109"/>
      <c r="AM1633" s="109"/>
      <c r="AN1633" s="109"/>
      <c r="AO1633" s="109"/>
      <c r="AP1633" s="109"/>
      <c r="AQ1633" s="109"/>
      <c r="AR1633" s="109"/>
      <c r="AS1633" s="109"/>
      <c r="AT1633" s="109"/>
      <c r="AU1633" s="109"/>
      <c r="AV1633" s="109"/>
      <c r="AW1633" s="109"/>
      <c r="AX1633" s="109"/>
      <c r="AY1633" s="109"/>
    </row>
    <row r="1634" spans="1:51" x14ac:dyDescent="0.25">
      <c r="A1634" s="106">
        <v>1939</v>
      </c>
      <c r="B1634" s="106" t="s">
        <v>2295</v>
      </c>
      <c r="C1634" s="106" t="s">
        <v>341</v>
      </c>
      <c r="D1634" s="106"/>
      <c r="E1634" s="106" t="s">
        <v>540</v>
      </c>
      <c r="F1634" s="106"/>
      <c r="G1634" s="106"/>
      <c r="H1634" s="106" t="s">
        <v>466</v>
      </c>
      <c r="I1634" s="106" t="s">
        <v>3323</v>
      </c>
      <c r="J1634" s="106" t="s">
        <v>4031</v>
      </c>
      <c r="K1634" s="106"/>
      <c r="L1634" s="106"/>
      <c r="M1634" s="106">
        <v>22000</v>
      </c>
      <c r="N1634" s="106" t="s">
        <v>341</v>
      </c>
      <c r="O1634" s="106">
        <v>908.47</v>
      </c>
      <c r="P1634" s="107">
        <v>1000</v>
      </c>
      <c r="Q1634" s="107">
        <v>908470</v>
      </c>
      <c r="R1634" s="106">
        <v>0</v>
      </c>
      <c r="S1634" s="107">
        <v>0</v>
      </c>
      <c r="T1634" s="107">
        <v>0</v>
      </c>
      <c r="U1634" s="106" t="s">
        <v>767</v>
      </c>
      <c r="V1634" s="106" t="s">
        <v>7</v>
      </c>
      <c r="W1634" s="106" t="s">
        <v>65</v>
      </c>
      <c r="X1634" s="108">
        <v>1557</v>
      </c>
      <c r="Y1634" s="108">
        <v>1414487.79</v>
      </c>
      <c r="Z1634" s="108">
        <v>506017.79000000004</v>
      </c>
      <c r="AA1634" s="109"/>
      <c r="AB1634" s="109">
        <v>5228</v>
      </c>
      <c r="AC1634" s="109"/>
      <c r="AD1634" s="109"/>
      <c r="AE1634" s="110" t="s">
        <v>4783</v>
      </c>
      <c r="AF1634" s="109"/>
      <c r="AG1634" s="138"/>
      <c r="AH1634" s="138"/>
      <c r="AI1634" s="138"/>
      <c r="AJ1634" s="109">
        <v>5683324</v>
      </c>
      <c r="AK1634" s="109"/>
      <c r="AL1634" s="109"/>
      <c r="AM1634" s="109"/>
      <c r="AN1634" s="109"/>
      <c r="AO1634" s="109"/>
      <c r="AP1634" s="109"/>
      <c r="AQ1634" s="109"/>
      <c r="AR1634" s="109"/>
      <c r="AS1634" s="109"/>
      <c r="AT1634" s="109"/>
      <c r="AU1634" s="109"/>
      <c r="AV1634" s="109"/>
      <c r="AW1634" s="109"/>
      <c r="AX1634" s="109"/>
      <c r="AY1634" s="109"/>
    </row>
    <row r="1635" spans="1:51" x14ac:dyDescent="0.25">
      <c r="A1635" s="106">
        <v>1940</v>
      </c>
      <c r="B1635" s="106" t="s">
        <v>2296</v>
      </c>
      <c r="C1635" s="106" t="s">
        <v>341</v>
      </c>
      <c r="D1635" s="106"/>
      <c r="E1635" s="106" t="s">
        <v>540</v>
      </c>
      <c r="F1635" s="106"/>
      <c r="G1635" s="106"/>
      <c r="H1635" s="106" t="s">
        <v>466</v>
      </c>
      <c r="I1635" s="106" t="s">
        <v>3323</v>
      </c>
      <c r="J1635" s="106" t="s">
        <v>4031</v>
      </c>
      <c r="K1635" s="106"/>
      <c r="L1635" s="106"/>
      <c r="M1635" s="106">
        <v>22000</v>
      </c>
      <c r="N1635" s="106" t="s">
        <v>341</v>
      </c>
      <c r="O1635" s="106">
        <v>6745.72</v>
      </c>
      <c r="P1635" s="107">
        <v>1000</v>
      </c>
      <c r="Q1635" s="107">
        <v>6745720</v>
      </c>
      <c r="R1635" s="106">
        <v>0</v>
      </c>
      <c r="S1635" s="107">
        <v>0</v>
      </c>
      <c r="T1635" s="107">
        <v>0</v>
      </c>
      <c r="U1635" s="106" t="s">
        <v>767</v>
      </c>
      <c r="V1635" s="106" t="s">
        <v>7</v>
      </c>
      <c r="W1635" s="106" t="s">
        <v>65</v>
      </c>
      <c r="X1635" s="108">
        <v>1557</v>
      </c>
      <c r="Y1635" s="108">
        <v>10503086.040000001</v>
      </c>
      <c r="Z1635" s="108">
        <v>3757366.040000001</v>
      </c>
      <c r="AA1635" s="109"/>
      <c r="AB1635" s="109">
        <v>5228</v>
      </c>
      <c r="AC1635" s="109"/>
      <c r="AD1635" s="109"/>
      <c r="AE1635" s="110" t="s">
        <v>4783</v>
      </c>
      <c r="AF1635" s="109"/>
      <c r="AG1635" s="138"/>
      <c r="AH1635" s="138"/>
      <c r="AI1635" s="138"/>
      <c r="AJ1635" s="109">
        <v>5683324</v>
      </c>
      <c r="AK1635" s="109"/>
      <c r="AL1635" s="109"/>
      <c r="AM1635" s="109"/>
      <c r="AN1635" s="109"/>
      <c r="AO1635" s="109"/>
      <c r="AP1635" s="109"/>
      <c r="AQ1635" s="109"/>
      <c r="AR1635" s="109"/>
      <c r="AS1635" s="109"/>
      <c r="AT1635" s="109"/>
      <c r="AU1635" s="109"/>
      <c r="AV1635" s="109"/>
      <c r="AW1635" s="109"/>
      <c r="AX1635" s="109"/>
      <c r="AY1635" s="109"/>
    </row>
    <row r="1636" spans="1:51" x14ac:dyDescent="0.25">
      <c r="A1636" s="106">
        <v>1941</v>
      </c>
      <c r="B1636" s="106" t="s">
        <v>2297</v>
      </c>
      <c r="C1636" s="106" t="s">
        <v>341</v>
      </c>
      <c r="D1636" s="106"/>
      <c r="E1636" s="106" t="s">
        <v>540</v>
      </c>
      <c r="F1636" s="106"/>
      <c r="G1636" s="106"/>
      <c r="H1636" s="106" t="s">
        <v>466</v>
      </c>
      <c r="I1636" s="106" t="s">
        <v>3323</v>
      </c>
      <c r="J1636" s="106" t="s">
        <v>4031</v>
      </c>
      <c r="K1636" s="106"/>
      <c r="L1636" s="106"/>
      <c r="M1636" s="106">
        <v>22000</v>
      </c>
      <c r="N1636" s="106" t="s">
        <v>341</v>
      </c>
      <c r="O1636" s="106">
        <v>6762.21</v>
      </c>
      <c r="P1636" s="107">
        <v>1000</v>
      </c>
      <c r="Q1636" s="107">
        <v>6762210</v>
      </c>
      <c r="R1636" s="106">
        <v>0</v>
      </c>
      <c r="S1636" s="107">
        <v>0</v>
      </c>
      <c r="T1636" s="107">
        <v>0</v>
      </c>
      <c r="U1636" s="106" t="s">
        <v>767</v>
      </c>
      <c r="V1636" s="106" t="s">
        <v>7</v>
      </c>
      <c r="W1636" s="106" t="s">
        <v>65</v>
      </c>
      <c r="X1636" s="108">
        <v>1557</v>
      </c>
      <c r="Y1636" s="108">
        <v>10528760.970000001</v>
      </c>
      <c r="Z1636" s="108">
        <v>3766550.9700000007</v>
      </c>
      <c r="AA1636" s="109"/>
      <c r="AB1636" s="109">
        <v>5228</v>
      </c>
      <c r="AC1636" s="109"/>
      <c r="AD1636" s="109"/>
      <c r="AE1636" s="110" t="s">
        <v>4783</v>
      </c>
      <c r="AF1636" s="109"/>
      <c r="AG1636" s="138"/>
      <c r="AH1636" s="138"/>
      <c r="AI1636" s="138"/>
      <c r="AJ1636" s="109">
        <v>5683324</v>
      </c>
      <c r="AK1636" s="109"/>
      <c r="AL1636" s="109"/>
      <c r="AM1636" s="109"/>
      <c r="AN1636" s="109"/>
      <c r="AO1636" s="109"/>
      <c r="AP1636" s="109"/>
      <c r="AQ1636" s="109"/>
      <c r="AR1636" s="109"/>
      <c r="AS1636" s="109"/>
      <c r="AT1636" s="109"/>
      <c r="AU1636" s="109"/>
      <c r="AV1636" s="109"/>
      <c r="AW1636" s="109"/>
      <c r="AX1636" s="109"/>
      <c r="AY1636" s="109"/>
    </row>
    <row r="1637" spans="1:51" x14ac:dyDescent="0.25">
      <c r="A1637" s="106">
        <v>1942</v>
      </c>
      <c r="B1637" s="106" t="s">
        <v>2298</v>
      </c>
      <c r="C1637" s="106" t="s">
        <v>341</v>
      </c>
      <c r="D1637" s="106"/>
      <c r="E1637" s="106" t="s">
        <v>540</v>
      </c>
      <c r="F1637" s="106"/>
      <c r="G1637" s="106"/>
      <c r="H1637" s="106" t="s">
        <v>466</v>
      </c>
      <c r="I1637" s="106" t="s">
        <v>3324</v>
      </c>
      <c r="J1637" s="106" t="s">
        <v>4032</v>
      </c>
      <c r="K1637" s="106"/>
      <c r="L1637" s="106"/>
      <c r="M1637" s="106">
        <v>22000</v>
      </c>
      <c r="N1637" s="106" t="s">
        <v>341</v>
      </c>
      <c r="O1637" s="106">
        <v>823.8</v>
      </c>
      <c r="P1637" s="107">
        <v>1000</v>
      </c>
      <c r="Q1637" s="107">
        <v>823800</v>
      </c>
      <c r="R1637" s="106">
        <v>0</v>
      </c>
      <c r="S1637" s="107">
        <v>0</v>
      </c>
      <c r="T1637" s="107">
        <v>0</v>
      </c>
      <c r="U1637" s="106" t="s">
        <v>767</v>
      </c>
      <c r="V1637" s="106" t="s">
        <v>7</v>
      </c>
      <c r="W1637" s="106" t="s">
        <v>65</v>
      </c>
      <c r="X1637" s="108">
        <v>1557</v>
      </c>
      <c r="Y1637" s="108">
        <v>1282656.5999999999</v>
      </c>
      <c r="Z1637" s="108">
        <v>458856.59999999986</v>
      </c>
      <c r="AA1637" s="109"/>
      <c r="AB1637" s="109">
        <v>5228</v>
      </c>
      <c r="AC1637" s="109"/>
      <c r="AD1637" s="109"/>
      <c r="AE1637" s="110" t="s">
        <v>4783</v>
      </c>
      <c r="AF1637" s="109"/>
      <c r="AG1637" s="138"/>
      <c r="AH1637" s="138"/>
      <c r="AI1637" s="138"/>
      <c r="AJ1637" s="109">
        <v>5683324</v>
      </c>
      <c r="AK1637" s="109"/>
      <c r="AL1637" s="109"/>
      <c r="AM1637" s="109"/>
      <c r="AN1637" s="109"/>
      <c r="AO1637" s="109"/>
      <c r="AP1637" s="109"/>
      <c r="AQ1637" s="109"/>
      <c r="AR1637" s="109"/>
      <c r="AS1637" s="109"/>
      <c r="AT1637" s="109"/>
      <c r="AU1637" s="109"/>
      <c r="AV1637" s="109"/>
      <c r="AW1637" s="109"/>
      <c r="AX1637" s="109"/>
      <c r="AY1637" s="109"/>
    </row>
    <row r="1638" spans="1:51" x14ac:dyDescent="0.25">
      <c r="A1638" s="106">
        <v>1943</v>
      </c>
      <c r="B1638" s="106" t="s">
        <v>2299</v>
      </c>
      <c r="C1638" s="106" t="s">
        <v>341</v>
      </c>
      <c r="D1638" s="106"/>
      <c r="E1638" s="106" t="s">
        <v>540</v>
      </c>
      <c r="F1638" s="106"/>
      <c r="G1638" s="106"/>
      <c r="H1638" s="106" t="s">
        <v>466</v>
      </c>
      <c r="I1638" s="106" t="s">
        <v>3324</v>
      </c>
      <c r="J1638" s="106" t="s">
        <v>4024</v>
      </c>
      <c r="K1638" s="106"/>
      <c r="L1638" s="106"/>
      <c r="M1638" s="106">
        <v>22000</v>
      </c>
      <c r="N1638" s="106" t="s">
        <v>341</v>
      </c>
      <c r="O1638" s="106">
        <v>1976.68</v>
      </c>
      <c r="P1638" s="107">
        <v>1000</v>
      </c>
      <c r="Q1638" s="107">
        <v>1976680</v>
      </c>
      <c r="R1638" s="106">
        <v>0</v>
      </c>
      <c r="S1638" s="107">
        <v>0</v>
      </c>
      <c r="T1638" s="107">
        <v>0</v>
      </c>
      <c r="U1638" s="106" t="s">
        <v>767</v>
      </c>
      <c r="V1638" s="106" t="s">
        <v>7</v>
      </c>
      <c r="W1638" s="106" t="s">
        <v>65</v>
      </c>
      <c r="X1638" s="108">
        <v>1557</v>
      </c>
      <c r="Y1638" s="108">
        <v>3077690.7600000002</v>
      </c>
      <c r="Z1638" s="108">
        <v>1101010.7600000002</v>
      </c>
      <c r="AA1638" s="109"/>
      <c r="AB1638" s="109">
        <v>5228</v>
      </c>
      <c r="AC1638" s="109"/>
      <c r="AD1638" s="109"/>
      <c r="AE1638" s="110" t="s">
        <v>4783</v>
      </c>
      <c r="AF1638" s="109"/>
      <c r="AG1638" s="138"/>
      <c r="AH1638" s="138"/>
      <c r="AI1638" s="138"/>
      <c r="AJ1638" s="109">
        <v>5683324</v>
      </c>
      <c r="AK1638" s="109"/>
      <c r="AL1638" s="109"/>
      <c r="AM1638" s="109"/>
      <c r="AN1638" s="109"/>
      <c r="AO1638" s="109"/>
      <c r="AP1638" s="109"/>
      <c r="AQ1638" s="109"/>
      <c r="AR1638" s="109"/>
      <c r="AS1638" s="109"/>
      <c r="AT1638" s="109"/>
      <c r="AU1638" s="109"/>
      <c r="AV1638" s="109"/>
      <c r="AW1638" s="109"/>
      <c r="AX1638" s="109"/>
      <c r="AY1638" s="109"/>
    </row>
    <row r="1639" spans="1:51" x14ac:dyDescent="0.25">
      <c r="A1639" s="106">
        <v>1946</v>
      </c>
      <c r="B1639" s="106" t="s">
        <v>2300</v>
      </c>
      <c r="C1639" s="106" t="s">
        <v>341</v>
      </c>
      <c r="D1639" s="106"/>
      <c r="E1639" s="106" t="s">
        <v>540</v>
      </c>
      <c r="F1639" s="106"/>
      <c r="G1639" s="106"/>
      <c r="H1639" s="106" t="s">
        <v>466</v>
      </c>
      <c r="I1639" s="106" t="s">
        <v>3324</v>
      </c>
      <c r="J1639" s="106" t="s">
        <v>4030</v>
      </c>
      <c r="K1639" s="106"/>
      <c r="L1639" s="106"/>
      <c r="M1639" s="106">
        <v>22000</v>
      </c>
      <c r="N1639" s="106" t="s">
        <v>341</v>
      </c>
      <c r="O1639" s="106">
        <v>21468.84</v>
      </c>
      <c r="P1639" s="107">
        <v>1000</v>
      </c>
      <c r="Q1639" s="107">
        <v>21468840</v>
      </c>
      <c r="R1639" s="106">
        <v>0</v>
      </c>
      <c r="S1639" s="107">
        <v>0</v>
      </c>
      <c r="T1639" s="107">
        <v>0</v>
      </c>
      <c r="U1639" s="106" t="s">
        <v>741</v>
      </c>
      <c r="V1639" s="106" t="s">
        <v>7</v>
      </c>
      <c r="W1639" s="106" t="s">
        <v>62</v>
      </c>
      <c r="X1639" s="108">
        <v>1557</v>
      </c>
      <c r="Y1639" s="108">
        <v>33426983.879999999</v>
      </c>
      <c r="Z1639" s="108">
        <v>11958143.879999999</v>
      </c>
      <c r="AA1639" s="109"/>
      <c r="AB1639" s="109">
        <v>5228</v>
      </c>
      <c r="AC1639" s="109"/>
      <c r="AD1639" s="109"/>
      <c r="AE1639" s="110" t="s">
        <v>473</v>
      </c>
      <c r="AF1639" s="109" t="s">
        <v>4462</v>
      </c>
      <c r="AG1639" s="138"/>
      <c r="AH1639" s="138"/>
      <c r="AI1639" s="138"/>
      <c r="AJ1639" s="109">
        <v>5683324</v>
      </c>
      <c r="AK1639" s="109"/>
      <c r="AL1639" s="109"/>
      <c r="AM1639" s="109"/>
      <c r="AN1639" s="109"/>
      <c r="AO1639" s="109"/>
      <c r="AP1639" s="109"/>
      <c r="AQ1639" s="109"/>
      <c r="AR1639" s="109"/>
      <c r="AS1639" s="109"/>
      <c r="AT1639" s="109"/>
      <c r="AU1639" s="109"/>
      <c r="AV1639" s="109"/>
      <c r="AW1639" s="109"/>
      <c r="AX1639" s="109"/>
      <c r="AY1639" s="109"/>
    </row>
    <row r="1640" spans="1:51" x14ac:dyDescent="0.25">
      <c r="A1640" s="106">
        <v>1947</v>
      </c>
      <c r="B1640" s="106" t="s">
        <v>2301</v>
      </c>
      <c r="C1640" s="106" t="s">
        <v>341</v>
      </c>
      <c r="D1640" s="106"/>
      <c r="E1640" s="106" t="s">
        <v>540</v>
      </c>
      <c r="F1640" s="106"/>
      <c r="G1640" s="106"/>
      <c r="H1640" s="106" t="s">
        <v>466</v>
      </c>
      <c r="I1640" s="106" t="s">
        <v>3323</v>
      </c>
      <c r="J1640" s="106" t="s">
        <v>4033</v>
      </c>
      <c r="K1640" s="106"/>
      <c r="L1640" s="106"/>
      <c r="M1640" s="106">
        <v>22000</v>
      </c>
      <c r="N1640" s="106" t="s">
        <v>341</v>
      </c>
      <c r="O1640" s="106">
        <v>3294.06</v>
      </c>
      <c r="P1640" s="107">
        <v>1000</v>
      </c>
      <c r="Q1640" s="107">
        <v>3294060</v>
      </c>
      <c r="R1640" s="106">
        <v>0</v>
      </c>
      <c r="S1640" s="107">
        <v>0</v>
      </c>
      <c r="T1640" s="107">
        <v>0</v>
      </c>
      <c r="U1640" s="106" t="s">
        <v>741</v>
      </c>
      <c r="V1640" s="106" t="s">
        <v>7</v>
      </c>
      <c r="W1640" s="106" t="s">
        <v>62</v>
      </c>
      <c r="X1640" s="108">
        <v>1557</v>
      </c>
      <c r="Y1640" s="108">
        <v>5128851.42</v>
      </c>
      <c r="Z1640" s="108">
        <v>1834791.42</v>
      </c>
      <c r="AA1640" s="109"/>
      <c r="AB1640" s="109">
        <v>5228</v>
      </c>
      <c r="AC1640" s="109"/>
      <c r="AD1640" s="109"/>
      <c r="AE1640" s="110" t="s">
        <v>473</v>
      </c>
      <c r="AF1640" s="109" t="s">
        <v>4462</v>
      </c>
      <c r="AG1640" s="138"/>
      <c r="AH1640" s="138"/>
      <c r="AI1640" s="138"/>
      <c r="AJ1640" s="109">
        <v>5683324</v>
      </c>
      <c r="AK1640" s="109"/>
      <c r="AL1640" s="109"/>
      <c r="AM1640" s="109"/>
      <c r="AN1640" s="109"/>
      <c r="AO1640" s="109"/>
      <c r="AP1640" s="109"/>
      <c r="AQ1640" s="109"/>
      <c r="AR1640" s="109"/>
      <c r="AS1640" s="109"/>
      <c r="AT1640" s="109"/>
      <c r="AU1640" s="109"/>
      <c r="AV1640" s="109"/>
      <c r="AW1640" s="109"/>
      <c r="AX1640" s="109"/>
      <c r="AY1640" s="109"/>
    </row>
    <row r="1641" spans="1:51" ht="51" x14ac:dyDescent="0.25">
      <c r="A1641" s="106">
        <v>1948</v>
      </c>
      <c r="B1641" s="106" t="s">
        <v>2302</v>
      </c>
      <c r="C1641" s="106" t="s">
        <v>341</v>
      </c>
      <c r="D1641" s="106"/>
      <c r="E1641" s="106" t="s">
        <v>540</v>
      </c>
      <c r="F1641" s="106"/>
      <c r="G1641" s="106"/>
      <c r="H1641" s="106" t="s">
        <v>466</v>
      </c>
      <c r="I1641" s="106" t="s">
        <v>3324</v>
      </c>
      <c r="J1641" s="106" t="s">
        <v>4032</v>
      </c>
      <c r="K1641" s="106"/>
      <c r="L1641" s="106"/>
      <c r="M1641" s="106">
        <v>22000</v>
      </c>
      <c r="N1641" s="106" t="s">
        <v>341</v>
      </c>
      <c r="O1641" s="106">
        <v>577.92999999999995</v>
      </c>
      <c r="P1641" s="107">
        <v>1000</v>
      </c>
      <c r="Q1641" s="107">
        <v>577930</v>
      </c>
      <c r="R1641" s="106">
        <v>0</v>
      </c>
      <c r="S1641" s="107">
        <v>0</v>
      </c>
      <c r="T1641" s="107">
        <v>0</v>
      </c>
      <c r="U1641" s="106" t="s">
        <v>749</v>
      </c>
      <c r="V1641" s="106" t="s">
        <v>7</v>
      </c>
      <c r="W1641" s="106" t="s">
        <v>64</v>
      </c>
      <c r="X1641" s="108"/>
      <c r="Y1641" s="108">
        <v>0</v>
      </c>
      <c r="Z1641" s="108">
        <v>-577930</v>
      </c>
      <c r="AA1641" s="109" t="s">
        <v>4503</v>
      </c>
      <c r="AB1641" s="109">
        <v>5228</v>
      </c>
      <c r="AC1641" s="109" t="s">
        <v>4686</v>
      </c>
      <c r="AD1641" s="109" t="s">
        <v>4548</v>
      </c>
      <c r="AE1641" s="110" t="s">
        <v>510</v>
      </c>
      <c r="AF1641" s="109"/>
      <c r="AG1641" s="138"/>
      <c r="AH1641" s="138"/>
      <c r="AI1641" s="138"/>
      <c r="AJ1641" s="109">
        <v>5683324</v>
      </c>
      <c r="AK1641" s="109"/>
      <c r="AL1641" s="109"/>
      <c r="AM1641" s="109"/>
      <c r="AN1641" s="109"/>
      <c r="AO1641" s="109"/>
      <c r="AP1641" s="109"/>
      <c r="AQ1641" s="109"/>
      <c r="AR1641" s="109"/>
      <c r="AS1641" s="109"/>
      <c r="AT1641" s="109"/>
      <c r="AU1641" s="109"/>
      <c r="AV1641" s="109"/>
      <c r="AW1641" s="109"/>
      <c r="AX1641" s="109"/>
      <c r="AY1641" s="109"/>
    </row>
    <row r="1642" spans="1:51" ht="51" x14ac:dyDescent="0.25">
      <c r="A1642" s="106">
        <v>1949</v>
      </c>
      <c r="B1642" s="106" t="s">
        <v>2303</v>
      </c>
      <c r="C1642" s="106" t="s">
        <v>341</v>
      </c>
      <c r="D1642" s="106"/>
      <c r="E1642" s="106" t="s">
        <v>540</v>
      </c>
      <c r="F1642" s="106"/>
      <c r="G1642" s="106"/>
      <c r="H1642" s="106" t="s">
        <v>466</v>
      </c>
      <c r="I1642" s="106" t="s">
        <v>3325</v>
      </c>
      <c r="J1642" s="106" t="s">
        <v>4026</v>
      </c>
      <c r="K1642" s="106"/>
      <c r="L1642" s="106"/>
      <c r="M1642" s="106">
        <v>22000</v>
      </c>
      <c r="N1642" s="106" t="s">
        <v>341</v>
      </c>
      <c r="O1642" s="106">
        <v>243.3</v>
      </c>
      <c r="P1642" s="107">
        <v>1000</v>
      </c>
      <c r="Q1642" s="107">
        <v>243300</v>
      </c>
      <c r="R1642" s="106">
        <v>0</v>
      </c>
      <c r="S1642" s="107">
        <v>0</v>
      </c>
      <c r="T1642" s="107">
        <v>0</v>
      </c>
      <c r="U1642" s="106" t="s">
        <v>749</v>
      </c>
      <c r="V1642" s="106" t="s">
        <v>7</v>
      </c>
      <c r="W1642" s="106" t="s">
        <v>64</v>
      </c>
      <c r="X1642" s="108"/>
      <c r="Y1642" s="108">
        <v>0</v>
      </c>
      <c r="Z1642" s="108">
        <v>-243300</v>
      </c>
      <c r="AA1642" s="109" t="s">
        <v>4503</v>
      </c>
      <c r="AB1642" s="109">
        <v>5228</v>
      </c>
      <c r="AC1642" s="109" t="s">
        <v>4686</v>
      </c>
      <c r="AD1642" s="109" t="s">
        <v>4548</v>
      </c>
      <c r="AE1642" s="110" t="s">
        <v>510</v>
      </c>
      <c r="AF1642" s="109"/>
      <c r="AG1642" s="138"/>
      <c r="AH1642" s="138"/>
      <c r="AI1642" s="138"/>
      <c r="AJ1642" s="109">
        <v>5683324</v>
      </c>
      <c r="AK1642" s="109"/>
      <c r="AL1642" s="109"/>
      <c r="AM1642" s="109"/>
      <c r="AN1642" s="109"/>
      <c r="AO1642" s="109"/>
      <c r="AP1642" s="109"/>
      <c r="AQ1642" s="109"/>
      <c r="AR1642" s="109"/>
      <c r="AS1642" s="109"/>
      <c r="AT1642" s="109"/>
      <c r="AU1642" s="109"/>
      <c r="AV1642" s="109"/>
      <c r="AW1642" s="109"/>
      <c r="AX1642" s="109"/>
      <c r="AY1642" s="109"/>
    </row>
    <row r="1643" spans="1:51" ht="51" x14ac:dyDescent="0.25">
      <c r="A1643" s="106">
        <v>1950</v>
      </c>
      <c r="B1643" s="106" t="s">
        <v>2304</v>
      </c>
      <c r="C1643" s="106" t="s">
        <v>341</v>
      </c>
      <c r="D1643" s="106"/>
      <c r="E1643" s="106" t="s">
        <v>540</v>
      </c>
      <c r="F1643" s="106"/>
      <c r="G1643" s="106"/>
      <c r="H1643" s="106" t="s">
        <v>466</v>
      </c>
      <c r="I1643" s="106" t="s">
        <v>3323</v>
      </c>
      <c r="J1643" s="106" t="s">
        <v>4025</v>
      </c>
      <c r="K1643" s="106"/>
      <c r="L1643" s="106"/>
      <c r="M1643" s="106">
        <v>22000</v>
      </c>
      <c r="N1643" s="106" t="s">
        <v>341</v>
      </c>
      <c r="O1643" s="106">
        <v>658.11</v>
      </c>
      <c r="P1643" s="107">
        <v>1000</v>
      </c>
      <c r="Q1643" s="107">
        <v>658110</v>
      </c>
      <c r="R1643" s="106">
        <v>0</v>
      </c>
      <c r="S1643" s="107">
        <v>0</v>
      </c>
      <c r="T1643" s="107">
        <v>0</v>
      </c>
      <c r="U1643" s="106" t="s">
        <v>749</v>
      </c>
      <c r="V1643" s="106" t="s">
        <v>7</v>
      </c>
      <c r="W1643" s="106" t="s">
        <v>64</v>
      </c>
      <c r="X1643" s="108"/>
      <c r="Y1643" s="108">
        <v>0</v>
      </c>
      <c r="Z1643" s="108">
        <v>-658110</v>
      </c>
      <c r="AA1643" s="109" t="s">
        <v>4503</v>
      </c>
      <c r="AB1643" s="109">
        <v>5228</v>
      </c>
      <c r="AC1643" s="109" t="s">
        <v>4686</v>
      </c>
      <c r="AD1643" s="109" t="s">
        <v>4548</v>
      </c>
      <c r="AE1643" s="110" t="s">
        <v>510</v>
      </c>
      <c r="AF1643" s="109"/>
      <c r="AG1643" s="138"/>
      <c r="AH1643" s="138"/>
      <c r="AI1643" s="138"/>
      <c r="AJ1643" s="109">
        <v>5683324</v>
      </c>
      <c r="AK1643" s="109"/>
      <c r="AL1643" s="109"/>
      <c r="AM1643" s="109"/>
      <c r="AN1643" s="109"/>
      <c r="AO1643" s="109"/>
      <c r="AP1643" s="109"/>
      <c r="AQ1643" s="109"/>
      <c r="AR1643" s="109"/>
      <c r="AS1643" s="109"/>
      <c r="AT1643" s="109"/>
      <c r="AU1643" s="109"/>
      <c r="AV1643" s="109"/>
      <c r="AW1643" s="109"/>
      <c r="AX1643" s="109"/>
      <c r="AY1643" s="109"/>
    </row>
    <row r="1644" spans="1:51" ht="51" x14ac:dyDescent="0.25">
      <c r="A1644" s="106">
        <v>1951</v>
      </c>
      <c r="B1644" s="106" t="s">
        <v>2305</v>
      </c>
      <c r="C1644" s="106" t="s">
        <v>341</v>
      </c>
      <c r="D1644" s="106"/>
      <c r="E1644" s="106" t="s">
        <v>540</v>
      </c>
      <c r="F1644" s="106"/>
      <c r="G1644" s="106"/>
      <c r="H1644" s="106" t="s">
        <v>466</v>
      </c>
      <c r="I1644" s="106" t="s">
        <v>3324</v>
      </c>
      <c r="J1644" s="106" t="s">
        <v>4030</v>
      </c>
      <c r="K1644" s="106"/>
      <c r="L1644" s="106"/>
      <c r="M1644" s="106">
        <v>22000</v>
      </c>
      <c r="N1644" s="106" t="s">
        <v>341</v>
      </c>
      <c r="O1644" s="106">
        <v>856.74</v>
      </c>
      <c r="P1644" s="107">
        <v>1000</v>
      </c>
      <c r="Q1644" s="107">
        <v>856740</v>
      </c>
      <c r="R1644" s="106">
        <v>0</v>
      </c>
      <c r="S1644" s="107">
        <v>0</v>
      </c>
      <c r="T1644" s="107">
        <v>0</v>
      </c>
      <c r="U1644" s="106" t="s">
        <v>749</v>
      </c>
      <c r="V1644" s="106" t="s">
        <v>7</v>
      </c>
      <c r="W1644" s="106" t="s">
        <v>64</v>
      </c>
      <c r="X1644" s="108"/>
      <c r="Y1644" s="108">
        <v>0</v>
      </c>
      <c r="Z1644" s="108">
        <v>-856740</v>
      </c>
      <c r="AA1644" s="109" t="s">
        <v>4503</v>
      </c>
      <c r="AB1644" s="109">
        <v>5228</v>
      </c>
      <c r="AC1644" s="109" t="s">
        <v>4686</v>
      </c>
      <c r="AD1644" s="109" t="s">
        <v>4548</v>
      </c>
      <c r="AE1644" s="110" t="s">
        <v>510</v>
      </c>
      <c r="AF1644" s="109"/>
      <c r="AG1644" s="138"/>
      <c r="AH1644" s="138"/>
      <c r="AI1644" s="138"/>
      <c r="AJ1644" s="109">
        <v>5683324</v>
      </c>
      <c r="AK1644" s="109"/>
      <c r="AL1644" s="109"/>
      <c r="AM1644" s="109"/>
      <c r="AN1644" s="109"/>
      <c r="AO1644" s="109"/>
      <c r="AP1644" s="109"/>
      <c r="AQ1644" s="109"/>
      <c r="AR1644" s="109"/>
      <c r="AS1644" s="109"/>
      <c r="AT1644" s="109"/>
      <c r="AU1644" s="109"/>
      <c r="AV1644" s="109"/>
      <c r="AW1644" s="109"/>
      <c r="AX1644" s="109"/>
      <c r="AY1644" s="109"/>
    </row>
    <row r="1645" spans="1:51" ht="51" x14ac:dyDescent="0.25">
      <c r="A1645" s="106">
        <v>1952</v>
      </c>
      <c r="B1645" s="106" t="s">
        <v>2306</v>
      </c>
      <c r="C1645" s="106" t="s">
        <v>341</v>
      </c>
      <c r="D1645" s="106"/>
      <c r="E1645" s="106" t="s">
        <v>540</v>
      </c>
      <c r="F1645" s="106"/>
      <c r="G1645" s="106"/>
      <c r="H1645" s="106" t="s">
        <v>466</v>
      </c>
      <c r="I1645" s="106" t="s">
        <v>3324</v>
      </c>
      <c r="J1645" s="106" t="s">
        <v>4030</v>
      </c>
      <c r="K1645" s="106"/>
      <c r="L1645" s="106"/>
      <c r="M1645" s="106">
        <v>22000</v>
      </c>
      <c r="N1645" s="106" t="s">
        <v>341</v>
      </c>
      <c r="O1645" s="106">
        <v>1404.03</v>
      </c>
      <c r="P1645" s="107">
        <v>1000</v>
      </c>
      <c r="Q1645" s="107">
        <v>1404030</v>
      </c>
      <c r="R1645" s="106">
        <v>0</v>
      </c>
      <c r="S1645" s="107">
        <v>0</v>
      </c>
      <c r="T1645" s="107">
        <v>0</v>
      </c>
      <c r="U1645" s="106" t="s">
        <v>749</v>
      </c>
      <c r="V1645" s="106" t="s">
        <v>7</v>
      </c>
      <c r="W1645" s="106" t="s">
        <v>64</v>
      </c>
      <c r="X1645" s="108"/>
      <c r="Y1645" s="108">
        <v>0</v>
      </c>
      <c r="Z1645" s="108">
        <v>-1404030</v>
      </c>
      <c r="AA1645" s="109" t="s">
        <v>4503</v>
      </c>
      <c r="AB1645" s="109">
        <v>5228</v>
      </c>
      <c r="AC1645" s="109" t="s">
        <v>4686</v>
      </c>
      <c r="AD1645" s="109" t="s">
        <v>4548</v>
      </c>
      <c r="AE1645" s="110" t="s">
        <v>510</v>
      </c>
      <c r="AF1645" s="109"/>
      <c r="AG1645" s="138"/>
      <c r="AH1645" s="138"/>
      <c r="AI1645" s="138"/>
      <c r="AJ1645" s="109">
        <v>5683324</v>
      </c>
      <c r="AK1645" s="109"/>
      <c r="AL1645" s="109"/>
      <c r="AM1645" s="109"/>
      <c r="AN1645" s="109"/>
      <c r="AO1645" s="109"/>
      <c r="AP1645" s="109"/>
      <c r="AQ1645" s="109"/>
      <c r="AR1645" s="109"/>
      <c r="AS1645" s="109"/>
      <c r="AT1645" s="109"/>
      <c r="AU1645" s="109"/>
      <c r="AV1645" s="109"/>
      <c r="AW1645" s="109"/>
      <c r="AX1645" s="109"/>
      <c r="AY1645" s="109"/>
    </row>
    <row r="1646" spans="1:51" ht="51" x14ac:dyDescent="0.25">
      <c r="A1646" s="106">
        <v>1953</v>
      </c>
      <c r="B1646" s="106" t="s">
        <v>2307</v>
      </c>
      <c r="C1646" s="106" t="s">
        <v>341</v>
      </c>
      <c r="D1646" s="106"/>
      <c r="E1646" s="106" t="s">
        <v>540</v>
      </c>
      <c r="F1646" s="106"/>
      <c r="G1646" s="106"/>
      <c r="H1646" s="106" t="s">
        <v>466</v>
      </c>
      <c r="I1646" s="106" t="s">
        <v>3324</v>
      </c>
      <c r="J1646" s="106" t="s">
        <v>4024</v>
      </c>
      <c r="K1646" s="106"/>
      <c r="L1646" s="106"/>
      <c r="M1646" s="106">
        <v>22000</v>
      </c>
      <c r="N1646" s="106" t="s">
        <v>341</v>
      </c>
      <c r="O1646" s="106">
        <v>528.88</v>
      </c>
      <c r="P1646" s="107">
        <v>1000</v>
      </c>
      <c r="Q1646" s="107">
        <v>528880</v>
      </c>
      <c r="R1646" s="106">
        <v>0</v>
      </c>
      <c r="S1646" s="107">
        <v>0</v>
      </c>
      <c r="T1646" s="107">
        <v>0</v>
      </c>
      <c r="U1646" s="106" t="s">
        <v>749</v>
      </c>
      <c r="V1646" s="106" t="s">
        <v>7</v>
      </c>
      <c r="W1646" s="106" t="s">
        <v>64</v>
      </c>
      <c r="X1646" s="108"/>
      <c r="Y1646" s="108">
        <v>0</v>
      </c>
      <c r="Z1646" s="108">
        <v>-528880</v>
      </c>
      <c r="AA1646" s="109" t="s">
        <v>4503</v>
      </c>
      <c r="AB1646" s="109">
        <v>5228</v>
      </c>
      <c r="AC1646" s="109" t="s">
        <v>4686</v>
      </c>
      <c r="AD1646" s="109" t="s">
        <v>4548</v>
      </c>
      <c r="AE1646" s="110" t="s">
        <v>510</v>
      </c>
      <c r="AF1646" s="109"/>
      <c r="AG1646" s="138"/>
      <c r="AH1646" s="138"/>
      <c r="AI1646" s="138"/>
      <c r="AJ1646" s="109">
        <v>5683324</v>
      </c>
      <c r="AK1646" s="109"/>
      <c r="AL1646" s="109"/>
      <c r="AM1646" s="109"/>
      <c r="AN1646" s="109"/>
      <c r="AO1646" s="109"/>
      <c r="AP1646" s="109"/>
      <c r="AQ1646" s="109"/>
      <c r="AR1646" s="109"/>
      <c r="AS1646" s="109"/>
      <c r="AT1646" s="109"/>
      <c r="AU1646" s="109"/>
      <c r="AV1646" s="109"/>
      <c r="AW1646" s="109"/>
      <c r="AX1646" s="109"/>
      <c r="AY1646" s="109"/>
    </row>
    <row r="1647" spans="1:51" ht="51" x14ac:dyDescent="0.25">
      <c r="A1647" s="106">
        <v>1954</v>
      </c>
      <c r="B1647" s="106" t="s">
        <v>2308</v>
      </c>
      <c r="C1647" s="106" t="s">
        <v>341</v>
      </c>
      <c r="D1647" s="106"/>
      <c r="E1647" s="106" t="s">
        <v>540</v>
      </c>
      <c r="F1647" s="106"/>
      <c r="G1647" s="106"/>
      <c r="H1647" s="106" t="s">
        <v>466</v>
      </c>
      <c r="I1647" s="106" t="s">
        <v>3324</v>
      </c>
      <c r="J1647" s="106" t="s">
        <v>4032</v>
      </c>
      <c r="K1647" s="106"/>
      <c r="L1647" s="106"/>
      <c r="M1647" s="106">
        <v>22000</v>
      </c>
      <c r="N1647" s="106" t="s">
        <v>341</v>
      </c>
      <c r="O1647" s="106">
        <v>4196.46</v>
      </c>
      <c r="P1647" s="107">
        <v>1000</v>
      </c>
      <c r="Q1647" s="107">
        <v>4196460</v>
      </c>
      <c r="R1647" s="106">
        <v>0</v>
      </c>
      <c r="S1647" s="107">
        <v>0</v>
      </c>
      <c r="T1647" s="107">
        <v>0</v>
      </c>
      <c r="U1647" s="106" t="s">
        <v>749</v>
      </c>
      <c r="V1647" s="106" t="s">
        <v>7</v>
      </c>
      <c r="W1647" s="106" t="s">
        <v>64</v>
      </c>
      <c r="X1647" s="108"/>
      <c r="Y1647" s="108">
        <v>0</v>
      </c>
      <c r="Z1647" s="108">
        <v>-4196460</v>
      </c>
      <c r="AA1647" s="109" t="s">
        <v>4503</v>
      </c>
      <c r="AB1647" s="109">
        <v>5228</v>
      </c>
      <c r="AC1647" s="109" t="s">
        <v>4686</v>
      </c>
      <c r="AD1647" s="109" t="s">
        <v>4548</v>
      </c>
      <c r="AE1647" s="110" t="s">
        <v>510</v>
      </c>
      <c r="AF1647" s="109"/>
      <c r="AG1647" s="138"/>
      <c r="AH1647" s="138"/>
      <c r="AI1647" s="138"/>
      <c r="AJ1647" s="109">
        <v>5683324</v>
      </c>
      <c r="AK1647" s="109"/>
      <c r="AL1647" s="109"/>
      <c r="AM1647" s="109"/>
      <c r="AN1647" s="109"/>
      <c r="AO1647" s="109"/>
      <c r="AP1647" s="109"/>
      <c r="AQ1647" s="109"/>
      <c r="AR1647" s="109"/>
      <c r="AS1647" s="109"/>
      <c r="AT1647" s="109"/>
      <c r="AU1647" s="109"/>
      <c r="AV1647" s="109"/>
      <c r="AW1647" s="109"/>
      <c r="AX1647" s="109"/>
      <c r="AY1647" s="109"/>
    </row>
    <row r="1648" spans="1:51" ht="51" x14ac:dyDescent="0.25">
      <c r="A1648" s="106">
        <v>1955</v>
      </c>
      <c r="B1648" s="106" t="s">
        <v>2309</v>
      </c>
      <c r="C1648" s="106" t="s">
        <v>341</v>
      </c>
      <c r="D1648" s="106"/>
      <c r="E1648" s="106" t="s">
        <v>540</v>
      </c>
      <c r="F1648" s="106"/>
      <c r="G1648" s="106"/>
      <c r="H1648" s="106" t="s">
        <v>466</v>
      </c>
      <c r="I1648" s="106" t="s">
        <v>3324</v>
      </c>
      <c r="J1648" s="106" t="s">
        <v>4032</v>
      </c>
      <c r="K1648" s="106"/>
      <c r="L1648" s="106"/>
      <c r="M1648" s="106">
        <v>22000</v>
      </c>
      <c r="N1648" s="106" t="s">
        <v>341</v>
      </c>
      <c r="O1648" s="106">
        <v>228.55</v>
      </c>
      <c r="P1648" s="107">
        <v>1000</v>
      </c>
      <c r="Q1648" s="107">
        <v>228550</v>
      </c>
      <c r="R1648" s="106">
        <v>0</v>
      </c>
      <c r="S1648" s="107">
        <v>0</v>
      </c>
      <c r="T1648" s="107">
        <v>0</v>
      </c>
      <c r="U1648" s="106" t="s">
        <v>749</v>
      </c>
      <c r="V1648" s="106" t="s">
        <v>7</v>
      </c>
      <c r="W1648" s="106" t="s">
        <v>64</v>
      </c>
      <c r="X1648" s="108"/>
      <c r="Y1648" s="108">
        <v>0</v>
      </c>
      <c r="Z1648" s="108">
        <v>-228550</v>
      </c>
      <c r="AA1648" s="109" t="s">
        <v>4503</v>
      </c>
      <c r="AB1648" s="109">
        <v>5228</v>
      </c>
      <c r="AC1648" s="109" t="s">
        <v>4686</v>
      </c>
      <c r="AD1648" s="109" t="s">
        <v>4548</v>
      </c>
      <c r="AE1648" s="110" t="s">
        <v>510</v>
      </c>
      <c r="AF1648" s="109"/>
      <c r="AG1648" s="138"/>
      <c r="AH1648" s="138"/>
      <c r="AI1648" s="138"/>
      <c r="AJ1648" s="109">
        <v>5683324</v>
      </c>
      <c r="AK1648" s="109"/>
      <c r="AL1648" s="109"/>
      <c r="AM1648" s="109"/>
      <c r="AN1648" s="109"/>
      <c r="AO1648" s="109"/>
      <c r="AP1648" s="109"/>
      <c r="AQ1648" s="109"/>
      <c r="AR1648" s="109"/>
      <c r="AS1648" s="109"/>
      <c r="AT1648" s="109"/>
      <c r="AU1648" s="109"/>
      <c r="AV1648" s="109"/>
      <c r="AW1648" s="109"/>
      <c r="AX1648" s="109"/>
      <c r="AY1648" s="109"/>
    </row>
    <row r="1649" spans="1:51" x14ac:dyDescent="0.25">
      <c r="A1649" s="106">
        <v>1956</v>
      </c>
      <c r="B1649" s="106" t="s">
        <v>2310</v>
      </c>
      <c r="C1649" s="106" t="s">
        <v>341</v>
      </c>
      <c r="D1649" s="106"/>
      <c r="E1649" s="106" t="s">
        <v>540</v>
      </c>
      <c r="F1649" s="106"/>
      <c r="G1649" s="106"/>
      <c r="H1649" s="106" t="s">
        <v>466</v>
      </c>
      <c r="I1649" s="106"/>
      <c r="J1649" s="106"/>
      <c r="K1649" s="106"/>
      <c r="L1649" s="106"/>
      <c r="M1649" s="106">
        <v>22000</v>
      </c>
      <c r="N1649" s="106" t="s">
        <v>341</v>
      </c>
      <c r="O1649" s="106">
        <v>204537.95</v>
      </c>
      <c r="P1649" s="107">
        <v>1000</v>
      </c>
      <c r="Q1649" s="107">
        <v>204537950</v>
      </c>
      <c r="R1649" s="106">
        <v>0</v>
      </c>
      <c r="S1649" s="107">
        <v>0</v>
      </c>
      <c r="T1649" s="107">
        <v>0</v>
      </c>
      <c r="U1649" s="106" t="s">
        <v>743</v>
      </c>
      <c r="V1649" s="106" t="s">
        <v>7</v>
      </c>
      <c r="W1649" s="106" t="s">
        <v>63</v>
      </c>
      <c r="X1649" s="108"/>
      <c r="Y1649" s="108">
        <v>0</v>
      </c>
      <c r="Z1649" s="108"/>
      <c r="AA1649" s="109" t="s">
        <v>4435</v>
      </c>
      <c r="AB1649" s="109">
        <v>5228</v>
      </c>
      <c r="AC1649" s="109"/>
      <c r="AD1649" s="109"/>
      <c r="AE1649" s="110" t="s">
        <v>4436</v>
      </c>
      <c r="AF1649" s="109"/>
      <c r="AG1649" s="138"/>
      <c r="AH1649" s="138"/>
      <c r="AI1649" s="138"/>
      <c r="AJ1649" s="109">
        <v>5683324</v>
      </c>
      <c r="AK1649" s="109"/>
      <c r="AL1649" s="109"/>
      <c r="AM1649" s="109"/>
      <c r="AN1649" s="109"/>
      <c r="AO1649" s="109"/>
      <c r="AP1649" s="109"/>
      <c r="AQ1649" s="109"/>
      <c r="AR1649" s="109"/>
      <c r="AS1649" s="109"/>
      <c r="AT1649" s="109"/>
      <c r="AU1649" s="109"/>
      <c r="AV1649" s="109"/>
      <c r="AW1649" s="109"/>
      <c r="AX1649" s="109"/>
      <c r="AY1649" s="109"/>
    </row>
    <row r="1650" spans="1:51" ht="25.5" x14ac:dyDescent="0.25">
      <c r="A1650" s="106">
        <v>1958</v>
      </c>
      <c r="B1650" s="106" t="s">
        <v>2311</v>
      </c>
      <c r="C1650" s="106" t="s">
        <v>342</v>
      </c>
      <c r="D1650" s="106"/>
      <c r="E1650" s="106" t="s">
        <v>540</v>
      </c>
      <c r="F1650" s="106"/>
      <c r="G1650" s="106"/>
      <c r="H1650" s="106" t="s">
        <v>464</v>
      </c>
      <c r="I1650" s="106" t="s">
        <v>3325</v>
      </c>
      <c r="J1650" s="106" t="s">
        <v>4034</v>
      </c>
      <c r="K1650" s="106"/>
      <c r="L1650" s="106"/>
      <c r="M1650" s="106">
        <v>22000</v>
      </c>
      <c r="N1650" s="106" t="s">
        <v>4035</v>
      </c>
      <c r="O1650" s="106">
        <v>760.9</v>
      </c>
      <c r="P1650" s="107">
        <v>1400</v>
      </c>
      <c r="Q1650" s="107">
        <v>1065260</v>
      </c>
      <c r="R1650" s="106">
        <v>0</v>
      </c>
      <c r="S1650" s="107">
        <v>0</v>
      </c>
      <c r="T1650" s="107">
        <v>0</v>
      </c>
      <c r="U1650" s="106" t="s">
        <v>739</v>
      </c>
      <c r="V1650" s="106" t="s">
        <v>7</v>
      </c>
      <c r="W1650" s="106" t="s">
        <v>61</v>
      </c>
      <c r="X1650" s="108">
        <v>1703</v>
      </c>
      <c r="Y1650" s="108">
        <v>1295812.7</v>
      </c>
      <c r="Z1650" s="108">
        <v>230552.69999999995</v>
      </c>
      <c r="AA1650" s="109"/>
      <c r="AB1650" s="109">
        <v>1127</v>
      </c>
      <c r="AC1650" s="109"/>
      <c r="AD1650" s="109"/>
      <c r="AE1650" s="110" t="s">
        <v>507</v>
      </c>
      <c r="AF1650" s="109"/>
      <c r="AG1650" s="138">
        <v>40088</v>
      </c>
      <c r="AH1650" s="138">
        <v>40064</v>
      </c>
      <c r="AI1650" s="138">
        <v>40144</v>
      </c>
      <c r="AJ1650" s="109">
        <v>5691810</v>
      </c>
      <c r="AK1650" s="109"/>
      <c r="AL1650" s="109"/>
      <c r="AM1650" s="109"/>
      <c r="AN1650" s="109"/>
      <c r="AO1650" s="109"/>
      <c r="AP1650" s="109"/>
      <c r="AQ1650" s="109"/>
      <c r="AR1650" s="109"/>
      <c r="AS1650" s="109" t="s">
        <v>4785</v>
      </c>
      <c r="AT1650" s="109"/>
      <c r="AU1650" s="109"/>
      <c r="AV1650" s="109">
        <v>40064</v>
      </c>
      <c r="AW1650" s="109"/>
      <c r="AX1650" s="109"/>
      <c r="AY1650" s="109"/>
    </row>
    <row r="1651" spans="1:51" ht="51" x14ac:dyDescent="0.25">
      <c r="A1651" s="106">
        <v>1959</v>
      </c>
      <c r="B1651" s="106" t="s">
        <v>2312</v>
      </c>
      <c r="C1651" s="106" t="s">
        <v>342</v>
      </c>
      <c r="D1651" s="106"/>
      <c r="E1651" s="106" t="s">
        <v>540</v>
      </c>
      <c r="F1651" s="106"/>
      <c r="G1651" s="106"/>
      <c r="H1651" s="106" t="s">
        <v>464</v>
      </c>
      <c r="I1651" s="106" t="s">
        <v>3323</v>
      </c>
      <c r="J1651" s="106" t="s">
        <v>3904</v>
      </c>
      <c r="K1651" s="106"/>
      <c r="L1651" s="106"/>
      <c r="M1651" s="106">
        <v>22000</v>
      </c>
      <c r="N1651" s="106" t="s">
        <v>4035</v>
      </c>
      <c r="O1651" s="106">
        <v>2044.73</v>
      </c>
      <c r="P1651" s="107">
        <v>1400</v>
      </c>
      <c r="Q1651" s="107">
        <v>2862622</v>
      </c>
      <c r="R1651" s="106">
        <v>0</v>
      </c>
      <c r="S1651" s="107">
        <v>0</v>
      </c>
      <c r="T1651" s="107">
        <v>0</v>
      </c>
      <c r="U1651" s="106" t="s">
        <v>1936</v>
      </c>
      <c r="V1651" s="106" t="s">
        <v>7</v>
      </c>
      <c r="W1651" s="106" t="s">
        <v>79</v>
      </c>
      <c r="X1651" s="108"/>
      <c r="Y1651" s="108">
        <v>0</v>
      </c>
      <c r="Z1651" s="108">
        <v>-2862622</v>
      </c>
      <c r="AA1651" s="109" t="s">
        <v>4503</v>
      </c>
      <c r="AB1651" s="109">
        <v>1127</v>
      </c>
      <c r="AC1651" s="109" t="s">
        <v>4686</v>
      </c>
      <c r="AD1651" s="109" t="s">
        <v>4548</v>
      </c>
      <c r="AE1651" s="110" t="s">
        <v>471</v>
      </c>
      <c r="AF1651" s="109"/>
      <c r="AG1651" s="138">
        <v>40088</v>
      </c>
      <c r="AH1651" s="138">
        <v>40064</v>
      </c>
      <c r="AI1651" s="138">
        <v>40144</v>
      </c>
      <c r="AJ1651" s="109">
        <v>5691810</v>
      </c>
      <c r="AK1651" s="109"/>
      <c r="AL1651" s="109"/>
      <c r="AM1651" s="109"/>
      <c r="AN1651" s="109"/>
      <c r="AO1651" s="109"/>
      <c r="AP1651" s="109"/>
      <c r="AQ1651" s="109"/>
      <c r="AR1651" s="109"/>
      <c r="AS1651" s="109" t="s">
        <v>4785</v>
      </c>
      <c r="AT1651" s="109"/>
      <c r="AU1651" s="109"/>
      <c r="AV1651" s="109">
        <v>40064</v>
      </c>
      <c r="AW1651" s="109"/>
      <c r="AX1651" s="109"/>
      <c r="AY1651" s="109"/>
    </row>
    <row r="1652" spans="1:51" ht="25.5" x14ac:dyDescent="0.25">
      <c r="A1652" s="106">
        <v>1960</v>
      </c>
      <c r="B1652" s="106" t="s">
        <v>2313</v>
      </c>
      <c r="C1652" s="106" t="s">
        <v>342</v>
      </c>
      <c r="D1652" s="106"/>
      <c r="E1652" s="106" t="s">
        <v>540</v>
      </c>
      <c r="F1652" s="106"/>
      <c r="G1652" s="106"/>
      <c r="H1652" s="106" t="s">
        <v>464</v>
      </c>
      <c r="I1652" s="106" t="s">
        <v>3325</v>
      </c>
      <c r="J1652" s="106" t="s">
        <v>4034</v>
      </c>
      <c r="K1652" s="106"/>
      <c r="L1652" s="106"/>
      <c r="M1652" s="106">
        <v>22000</v>
      </c>
      <c r="N1652" s="106" t="s">
        <v>4035</v>
      </c>
      <c r="O1652" s="106">
        <v>1055.54</v>
      </c>
      <c r="P1652" s="107">
        <v>1400</v>
      </c>
      <c r="Q1652" s="107">
        <v>1477756</v>
      </c>
      <c r="R1652" s="106">
        <v>0</v>
      </c>
      <c r="S1652" s="107">
        <v>0</v>
      </c>
      <c r="T1652" s="107">
        <v>0</v>
      </c>
      <c r="U1652" s="106" t="s">
        <v>739</v>
      </c>
      <c r="V1652" s="106" t="s">
        <v>7</v>
      </c>
      <c r="W1652" s="106" t="s">
        <v>61</v>
      </c>
      <c r="X1652" s="108">
        <v>1703</v>
      </c>
      <c r="Y1652" s="108">
        <v>1797584.6199999999</v>
      </c>
      <c r="Z1652" s="108">
        <v>319828.61999999988</v>
      </c>
      <c r="AA1652" s="109"/>
      <c r="AB1652" s="109">
        <v>1127</v>
      </c>
      <c r="AC1652" s="109"/>
      <c r="AD1652" s="109"/>
      <c r="AE1652" s="110" t="s">
        <v>507</v>
      </c>
      <c r="AF1652" s="109"/>
      <c r="AG1652" s="138">
        <v>40088</v>
      </c>
      <c r="AH1652" s="138">
        <v>40064</v>
      </c>
      <c r="AI1652" s="138">
        <v>40144</v>
      </c>
      <c r="AJ1652" s="109">
        <v>5691810</v>
      </c>
      <c r="AK1652" s="109"/>
      <c r="AL1652" s="109"/>
      <c r="AM1652" s="109"/>
      <c r="AN1652" s="109"/>
      <c r="AO1652" s="109"/>
      <c r="AP1652" s="109"/>
      <c r="AQ1652" s="109"/>
      <c r="AR1652" s="109"/>
      <c r="AS1652" s="109" t="s">
        <v>4785</v>
      </c>
      <c r="AT1652" s="109"/>
      <c r="AU1652" s="109"/>
      <c r="AV1652" s="109">
        <v>40064</v>
      </c>
      <c r="AW1652" s="109"/>
      <c r="AX1652" s="109"/>
      <c r="AY1652" s="109"/>
    </row>
    <row r="1653" spans="1:51" ht="51" x14ac:dyDescent="0.25">
      <c r="A1653" s="106">
        <v>1961</v>
      </c>
      <c r="B1653" s="106" t="s">
        <v>2314</v>
      </c>
      <c r="C1653" s="106" t="s">
        <v>342</v>
      </c>
      <c r="D1653" s="106"/>
      <c r="E1653" s="106" t="s">
        <v>540</v>
      </c>
      <c r="F1653" s="106"/>
      <c r="G1653" s="106"/>
      <c r="H1653" s="106" t="s">
        <v>464</v>
      </c>
      <c r="I1653" s="106" t="s">
        <v>3323</v>
      </c>
      <c r="J1653" s="106" t="s">
        <v>3904</v>
      </c>
      <c r="K1653" s="106"/>
      <c r="L1653" s="106"/>
      <c r="M1653" s="106">
        <v>22000</v>
      </c>
      <c r="N1653" s="106" t="s">
        <v>4035</v>
      </c>
      <c r="O1653" s="106">
        <v>1479.13</v>
      </c>
      <c r="P1653" s="107">
        <v>1400</v>
      </c>
      <c r="Q1653" s="107">
        <v>2070782</v>
      </c>
      <c r="R1653" s="106">
        <v>0</v>
      </c>
      <c r="S1653" s="107">
        <v>0</v>
      </c>
      <c r="T1653" s="107">
        <v>0</v>
      </c>
      <c r="U1653" s="106" t="s">
        <v>1936</v>
      </c>
      <c r="V1653" s="106" t="s">
        <v>7</v>
      </c>
      <c r="W1653" s="106" t="s">
        <v>79</v>
      </c>
      <c r="X1653" s="108"/>
      <c r="Y1653" s="108">
        <v>0</v>
      </c>
      <c r="Z1653" s="108">
        <v>-2070782.0000000002</v>
      </c>
      <c r="AA1653" s="109" t="s">
        <v>4503</v>
      </c>
      <c r="AB1653" s="109">
        <v>1127</v>
      </c>
      <c r="AC1653" s="109" t="s">
        <v>4686</v>
      </c>
      <c r="AD1653" s="109" t="s">
        <v>4548</v>
      </c>
      <c r="AE1653" s="110" t="s">
        <v>471</v>
      </c>
      <c r="AF1653" s="109"/>
      <c r="AG1653" s="138">
        <v>40088</v>
      </c>
      <c r="AH1653" s="138">
        <v>40064</v>
      </c>
      <c r="AI1653" s="138">
        <v>40144</v>
      </c>
      <c r="AJ1653" s="109">
        <v>5691810</v>
      </c>
      <c r="AK1653" s="109"/>
      <c r="AL1653" s="109"/>
      <c r="AM1653" s="109"/>
      <c r="AN1653" s="109"/>
      <c r="AO1653" s="109"/>
      <c r="AP1653" s="109"/>
      <c r="AQ1653" s="109"/>
      <c r="AR1653" s="109"/>
      <c r="AS1653" s="109" t="s">
        <v>4785</v>
      </c>
      <c r="AT1653" s="109"/>
      <c r="AU1653" s="109"/>
      <c r="AV1653" s="109">
        <v>40064</v>
      </c>
      <c r="AW1653" s="109"/>
      <c r="AX1653" s="109"/>
      <c r="AY1653" s="109"/>
    </row>
    <row r="1654" spans="1:51" ht="51" x14ac:dyDescent="0.25">
      <c r="A1654" s="106">
        <v>1962</v>
      </c>
      <c r="B1654" s="106" t="s">
        <v>2315</v>
      </c>
      <c r="C1654" s="106" t="s">
        <v>342</v>
      </c>
      <c r="D1654" s="106"/>
      <c r="E1654" s="106" t="s">
        <v>540</v>
      </c>
      <c r="F1654" s="106"/>
      <c r="G1654" s="106"/>
      <c r="H1654" s="106" t="s">
        <v>464</v>
      </c>
      <c r="I1654" s="106" t="s">
        <v>3323</v>
      </c>
      <c r="J1654" s="106" t="s">
        <v>3904</v>
      </c>
      <c r="K1654" s="106"/>
      <c r="L1654" s="106"/>
      <c r="M1654" s="106">
        <v>22000</v>
      </c>
      <c r="N1654" s="106" t="s">
        <v>4035</v>
      </c>
      <c r="O1654" s="106">
        <v>479.9</v>
      </c>
      <c r="P1654" s="107">
        <v>1400</v>
      </c>
      <c r="Q1654" s="107">
        <v>671860</v>
      </c>
      <c r="R1654" s="106">
        <v>0</v>
      </c>
      <c r="S1654" s="107">
        <v>0</v>
      </c>
      <c r="T1654" s="107">
        <v>0</v>
      </c>
      <c r="U1654" s="106" t="s">
        <v>1936</v>
      </c>
      <c r="V1654" s="106" t="s">
        <v>7</v>
      </c>
      <c r="W1654" s="106" t="s">
        <v>79</v>
      </c>
      <c r="X1654" s="108"/>
      <c r="Y1654" s="108">
        <v>0</v>
      </c>
      <c r="Z1654" s="108">
        <v>-671860</v>
      </c>
      <c r="AA1654" s="109" t="s">
        <v>4503</v>
      </c>
      <c r="AB1654" s="109">
        <v>1127</v>
      </c>
      <c r="AC1654" s="109" t="s">
        <v>4686</v>
      </c>
      <c r="AD1654" s="109" t="s">
        <v>4548</v>
      </c>
      <c r="AE1654" s="110" t="s">
        <v>471</v>
      </c>
      <c r="AF1654" s="109"/>
      <c r="AG1654" s="138">
        <v>40088</v>
      </c>
      <c r="AH1654" s="138">
        <v>40064</v>
      </c>
      <c r="AI1654" s="138">
        <v>40144</v>
      </c>
      <c r="AJ1654" s="109">
        <v>5691810</v>
      </c>
      <c r="AK1654" s="109"/>
      <c r="AL1654" s="109"/>
      <c r="AM1654" s="109"/>
      <c r="AN1654" s="109"/>
      <c r="AO1654" s="109"/>
      <c r="AP1654" s="109"/>
      <c r="AQ1654" s="109"/>
      <c r="AR1654" s="109"/>
      <c r="AS1654" s="109" t="s">
        <v>4785</v>
      </c>
      <c r="AT1654" s="109"/>
      <c r="AU1654" s="109"/>
      <c r="AV1654" s="109">
        <v>40064</v>
      </c>
      <c r="AW1654" s="109"/>
      <c r="AX1654" s="109"/>
      <c r="AY1654" s="109"/>
    </row>
    <row r="1655" spans="1:51" ht="51" x14ac:dyDescent="0.25">
      <c r="A1655" s="106">
        <v>1964</v>
      </c>
      <c r="B1655" s="106" t="s">
        <v>2316</v>
      </c>
      <c r="C1655" s="106" t="s">
        <v>342</v>
      </c>
      <c r="D1655" s="106"/>
      <c r="E1655" s="106" t="s">
        <v>540</v>
      </c>
      <c r="F1655" s="106"/>
      <c r="G1655" s="106"/>
      <c r="H1655" s="106" t="s">
        <v>464</v>
      </c>
      <c r="I1655" s="106" t="s">
        <v>3325</v>
      </c>
      <c r="J1655" s="106" t="s">
        <v>4034</v>
      </c>
      <c r="K1655" s="106"/>
      <c r="L1655" s="106"/>
      <c r="M1655" s="106">
        <v>22000</v>
      </c>
      <c r="N1655" s="106" t="s">
        <v>4035</v>
      </c>
      <c r="O1655" s="106">
        <v>97.76</v>
      </c>
      <c r="P1655" s="107">
        <v>1400</v>
      </c>
      <c r="Q1655" s="107">
        <v>136864</v>
      </c>
      <c r="R1655" s="106">
        <v>0</v>
      </c>
      <c r="S1655" s="107">
        <v>0</v>
      </c>
      <c r="T1655" s="107">
        <v>0</v>
      </c>
      <c r="U1655" s="106" t="s">
        <v>1936</v>
      </c>
      <c r="V1655" s="106" t="s">
        <v>7</v>
      </c>
      <c r="W1655" s="106" t="s">
        <v>79</v>
      </c>
      <c r="X1655" s="108"/>
      <c r="Y1655" s="108">
        <v>0</v>
      </c>
      <c r="Z1655" s="108">
        <v>-136864</v>
      </c>
      <c r="AA1655" s="109" t="s">
        <v>4503</v>
      </c>
      <c r="AB1655" s="109">
        <v>1127</v>
      </c>
      <c r="AC1655" s="109" t="s">
        <v>4686</v>
      </c>
      <c r="AD1655" s="109" t="s">
        <v>4548</v>
      </c>
      <c r="AE1655" s="110" t="s">
        <v>471</v>
      </c>
      <c r="AF1655" s="109"/>
      <c r="AG1655" s="138">
        <v>40088</v>
      </c>
      <c r="AH1655" s="138">
        <v>40064</v>
      </c>
      <c r="AI1655" s="138">
        <v>40144</v>
      </c>
      <c r="AJ1655" s="109">
        <v>5691810</v>
      </c>
      <c r="AK1655" s="109"/>
      <c r="AL1655" s="109"/>
      <c r="AM1655" s="109"/>
      <c r="AN1655" s="109"/>
      <c r="AO1655" s="109"/>
      <c r="AP1655" s="109"/>
      <c r="AQ1655" s="109"/>
      <c r="AR1655" s="109"/>
      <c r="AS1655" s="109" t="s">
        <v>4785</v>
      </c>
      <c r="AT1655" s="109"/>
      <c r="AU1655" s="109"/>
      <c r="AV1655" s="109">
        <v>40064</v>
      </c>
      <c r="AW1655" s="109"/>
      <c r="AX1655" s="109"/>
      <c r="AY1655" s="109"/>
    </row>
    <row r="1656" spans="1:51" ht="51" x14ac:dyDescent="0.25">
      <c r="A1656" s="106">
        <v>1965</v>
      </c>
      <c r="B1656" s="106" t="s">
        <v>2317</v>
      </c>
      <c r="C1656" s="106" t="s">
        <v>342</v>
      </c>
      <c r="D1656" s="106"/>
      <c r="E1656" s="106" t="s">
        <v>540</v>
      </c>
      <c r="F1656" s="106"/>
      <c r="G1656" s="106"/>
      <c r="H1656" s="106" t="s">
        <v>464</v>
      </c>
      <c r="I1656" s="106" t="s">
        <v>3325</v>
      </c>
      <c r="J1656" s="106" t="s">
        <v>4034</v>
      </c>
      <c r="K1656" s="106"/>
      <c r="L1656" s="106"/>
      <c r="M1656" s="106">
        <v>22000</v>
      </c>
      <c r="N1656" s="106" t="s">
        <v>4035</v>
      </c>
      <c r="O1656" s="106">
        <v>2410.15</v>
      </c>
      <c r="P1656" s="107">
        <v>1400</v>
      </c>
      <c r="Q1656" s="107">
        <v>3374210</v>
      </c>
      <c r="R1656" s="106">
        <v>0</v>
      </c>
      <c r="S1656" s="107">
        <v>0</v>
      </c>
      <c r="T1656" s="107">
        <v>0</v>
      </c>
      <c r="U1656" s="106" t="s">
        <v>1936</v>
      </c>
      <c r="V1656" s="106" t="s">
        <v>7</v>
      </c>
      <c r="W1656" s="106" t="s">
        <v>79</v>
      </c>
      <c r="X1656" s="108"/>
      <c r="Y1656" s="108">
        <v>0</v>
      </c>
      <c r="Z1656" s="108">
        <v>-3374210</v>
      </c>
      <c r="AA1656" s="109" t="s">
        <v>4503</v>
      </c>
      <c r="AB1656" s="109">
        <v>1127</v>
      </c>
      <c r="AC1656" s="109" t="s">
        <v>4686</v>
      </c>
      <c r="AD1656" s="109" t="s">
        <v>4548</v>
      </c>
      <c r="AE1656" s="110" t="s">
        <v>471</v>
      </c>
      <c r="AF1656" s="109"/>
      <c r="AG1656" s="138">
        <v>40088</v>
      </c>
      <c r="AH1656" s="138">
        <v>40064</v>
      </c>
      <c r="AI1656" s="138">
        <v>40144</v>
      </c>
      <c r="AJ1656" s="109">
        <v>5691810</v>
      </c>
      <c r="AK1656" s="109"/>
      <c r="AL1656" s="109"/>
      <c r="AM1656" s="109"/>
      <c r="AN1656" s="109"/>
      <c r="AO1656" s="109"/>
      <c r="AP1656" s="109"/>
      <c r="AQ1656" s="109"/>
      <c r="AR1656" s="109"/>
      <c r="AS1656" s="109" t="s">
        <v>4785</v>
      </c>
      <c r="AT1656" s="109"/>
      <c r="AU1656" s="109"/>
      <c r="AV1656" s="109">
        <v>40064</v>
      </c>
      <c r="AW1656" s="109"/>
      <c r="AX1656" s="109"/>
      <c r="AY1656" s="109"/>
    </row>
    <row r="1657" spans="1:51" ht="25.5" x14ac:dyDescent="0.25">
      <c r="A1657" s="106">
        <v>1966</v>
      </c>
      <c r="B1657" s="106" t="s">
        <v>2318</v>
      </c>
      <c r="C1657" s="106" t="s">
        <v>342</v>
      </c>
      <c r="D1657" s="106"/>
      <c r="E1657" s="106" t="s">
        <v>540</v>
      </c>
      <c r="F1657" s="106"/>
      <c r="G1657" s="106"/>
      <c r="H1657" s="106" t="s">
        <v>464</v>
      </c>
      <c r="I1657" s="106" t="s">
        <v>3325</v>
      </c>
      <c r="J1657" s="106" t="s">
        <v>3784</v>
      </c>
      <c r="K1657" s="106">
        <v>4552</v>
      </c>
      <c r="L1657" s="106"/>
      <c r="M1657" s="106">
        <v>22000</v>
      </c>
      <c r="N1657" s="106" t="s">
        <v>4035</v>
      </c>
      <c r="O1657" s="106">
        <v>198.89</v>
      </c>
      <c r="P1657" s="107">
        <v>1400</v>
      </c>
      <c r="Q1657" s="107">
        <v>278446</v>
      </c>
      <c r="R1657" s="106">
        <v>0</v>
      </c>
      <c r="S1657" s="107">
        <v>0</v>
      </c>
      <c r="T1657" s="107">
        <v>0</v>
      </c>
      <c r="U1657" s="106" t="s">
        <v>924</v>
      </c>
      <c r="V1657" s="106" t="s">
        <v>7</v>
      </c>
      <c r="W1657" s="106" t="s">
        <v>76</v>
      </c>
      <c r="X1657" s="108">
        <v>1703</v>
      </c>
      <c r="Y1657" s="108">
        <v>338709.67</v>
      </c>
      <c r="Z1657" s="108">
        <v>60263.669999999984</v>
      </c>
      <c r="AA1657" s="109"/>
      <c r="AB1657" s="109">
        <v>1127</v>
      </c>
      <c r="AC1657" s="109"/>
      <c r="AD1657" s="109"/>
      <c r="AE1657" s="110" t="s">
        <v>4440</v>
      </c>
      <c r="AF1657" s="109"/>
      <c r="AG1657" s="138">
        <v>40088</v>
      </c>
      <c r="AH1657" s="138">
        <v>40064</v>
      </c>
      <c r="AI1657" s="138">
        <v>40144</v>
      </c>
      <c r="AJ1657" s="109">
        <v>5691810</v>
      </c>
      <c r="AK1657" s="109"/>
      <c r="AL1657" s="109"/>
      <c r="AM1657" s="109"/>
      <c r="AN1657" s="109"/>
      <c r="AO1657" s="109"/>
      <c r="AP1657" s="109"/>
      <c r="AQ1657" s="109"/>
      <c r="AR1657" s="109"/>
      <c r="AS1657" s="109" t="s">
        <v>4785</v>
      </c>
      <c r="AT1657" s="109"/>
      <c r="AU1657" s="109"/>
      <c r="AV1657" s="109">
        <v>40064</v>
      </c>
      <c r="AW1657" s="109"/>
      <c r="AX1657" s="109"/>
      <c r="AY1657" s="109"/>
    </row>
    <row r="1658" spans="1:51" ht="25.5" x14ac:dyDescent="0.25">
      <c r="A1658" s="106">
        <v>1967</v>
      </c>
      <c r="B1658" s="106" t="s">
        <v>2319</v>
      </c>
      <c r="C1658" s="106" t="s">
        <v>342</v>
      </c>
      <c r="D1658" s="106"/>
      <c r="E1658" s="106" t="s">
        <v>540</v>
      </c>
      <c r="F1658" s="106"/>
      <c r="G1658" s="106"/>
      <c r="H1658" s="106" t="s">
        <v>464</v>
      </c>
      <c r="I1658" s="106" t="s">
        <v>3325</v>
      </c>
      <c r="J1658" s="106" t="s">
        <v>3784</v>
      </c>
      <c r="K1658" s="106">
        <v>4572</v>
      </c>
      <c r="L1658" s="106"/>
      <c r="M1658" s="106">
        <v>22000</v>
      </c>
      <c r="N1658" s="106" t="s">
        <v>4035</v>
      </c>
      <c r="O1658" s="106">
        <v>181.27</v>
      </c>
      <c r="P1658" s="107">
        <v>1400</v>
      </c>
      <c r="Q1658" s="107">
        <v>253778</v>
      </c>
      <c r="R1658" s="106">
        <v>0</v>
      </c>
      <c r="S1658" s="107">
        <v>0</v>
      </c>
      <c r="T1658" s="107">
        <v>0</v>
      </c>
      <c r="U1658" s="106" t="s">
        <v>924</v>
      </c>
      <c r="V1658" s="106" t="s">
        <v>7</v>
      </c>
      <c r="W1658" s="106" t="s">
        <v>76</v>
      </c>
      <c r="X1658" s="108">
        <v>1703</v>
      </c>
      <c r="Y1658" s="108">
        <v>308702.81</v>
      </c>
      <c r="Z1658" s="108">
        <v>54924.81</v>
      </c>
      <c r="AA1658" s="109"/>
      <c r="AB1658" s="109">
        <v>1127</v>
      </c>
      <c r="AC1658" s="109"/>
      <c r="AD1658" s="109"/>
      <c r="AE1658" s="110" t="s">
        <v>4440</v>
      </c>
      <c r="AF1658" s="109"/>
      <c r="AG1658" s="138">
        <v>40088</v>
      </c>
      <c r="AH1658" s="138">
        <v>40064</v>
      </c>
      <c r="AI1658" s="138">
        <v>40144</v>
      </c>
      <c r="AJ1658" s="109">
        <v>5691810</v>
      </c>
      <c r="AK1658" s="109"/>
      <c r="AL1658" s="109"/>
      <c r="AM1658" s="109"/>
      <c r="AN1658" s="109"/>
      <c r="AO1658" s="109"/>
      <c r="AP1658" s="109"/>
      <c r="AQ1658" s="109"/>
      <c r="AR1658" s="109"/>
      <c r="AS1658" s="109" t="s">
        <v>4785</v>
      </c>
      <c r="AT1658" s="109"/>
      <c r="AU1658" s="109"/>
      <c r="AV1658" s="109">
        <v>40064</v>
      </c>
      <c r="AW1658" s="109"/>
      <c r="AX1658" s="109"/>
      <c r="AY1658" s="109"/>
    </row>
    <row r="1659" spans="1:51" ht="25.5" x14ac:dyDescent="0.25">
      <c r="A1659" s="106">
        <v>1968</v>
      </c>
      <c r="B1659" s="106" t="s">
        <v>1996</v>
      </c>
      <c r="C1659" s="106" t="s">
        <v>342</v>
      </c>
      <c r="D1659" s="106"/>
      <c r="E1659" s="106" t="s">
        <v>540</v>
      </c>
      <c r="F1659" s="106"/>
      <c r="G1659" s="106"/>
      <c r="H1659" s="106" t="s">
        <v>464</v>
      </c>
      <c r="I1659" s="106"/>
      <c r="J1659" s="106"/>
      <c r="K1659" s="106"/>
      <c r="L1659" s="106"/>
      <c r="M1659" s="106">
        <v>22000</v>
      </c>
      <c r="N1659" s="106" t="s">
        <v>4035</v>
      </c>
      <c r="O1659" s="106">
        <v>35344.243000000002</v>
      </c>
      <c r="P1659" s="107">
        <v>1400</v>
      </c>
      <c r="Q1659" s="107">
        <v>49481940.200000003</v>
      </c>
      <c r="R1659" s="106">
        <v>0</v>
      </c>
      <c r="S1659" s="107">
        <v>0</v>
      </c>
      <c r="T1659" s="107">
        <v>0</v>
      </c>
      <c r="U1659" s="106" t="s">
        <v>743</v>
      </c>
      <c r="V1659" s="106" t="s">
        <v>7</v>
      </c>
      <c r="W1659" s="106" t="s">
        <v>63</v>
      </c>
      <c r="X1659" s="108"/>
      <c r="Y1659" s="108">
        <v>0</v>
      </c>
      <c r="Z1659" s="108"/>
      <c r="AA1659" s="109" t="s">
        <v>4435</v>
      </c>
      <c r="AB1659" s="109">
        <v>1127</v>
      </c>
      <c r="AC1659" s="109"/>
      <c r="AD1659" s="109"/>
      <c r="AE1659" s="110" t="s">
        <v>4436</v>
      </c>
      <c r="AF1659" s="109"/>
      <c r="AG1659" s="138">
        <v>40088</v>
      </c>
      <c r="AH1659" s="138">
        <v>40064</v>
      </c>
      <c r="AI1659" s="138">
        <v>41302</v>
      </c>
      <c r="AJ1659" s="109">
        <v>5862907</v>
      </c>
      <c r="AK1659" s="109"/>
      <c r="AL1659" s="109"/>
      <c r="AM1659" s="109"/>
      <c r="AN1659" s="109"/>
      <c r="AO1659" s="109"/>
      <c r="AP1659" s="109"/>
      <c r="AQ1659" s="109"/>
      <c r="AR1659" s="109"/>
      <c r="AS1659" s="109" t="s">
        <v>4785</v>
      </c>
      <c r="AT1659" s="109"/>
      <c r="AU1659" s="109"/>
      <c r="AV1659" s="109">
        <v>40064</v>
      </c>
      <c r="AW1659" s="109"/>
      <c r="AX1659" s="109"/>
      <c r="AY1659" s="109"/>
    </row>
    <row r="1660" spans="1:51" x14ac:dyDescent="0.25">
      <c r="A1660" s="106">
        <v>1969</v>
      </c>
      <c r="B1660" s="106" t="s">
        <v>2320</v>
      </c>
      <c r="C1660" s="106" t="s">
        <v>343</v>
      </c>
      <c r="D1660" s="106"/>
      <c r="E1660" s="106" t="s">
        <v>540</v>
      </c>
      <c r="F1660" s="106"/>
      <c r="G1660" s="106"/>
      <c r="H1660" s="106" t="s">
        <v>467</v>
      </c>
      <c r="I1660" s="106" t="s">
        <v>3325</v>
      </c>
      <c r="J1660" s="106" t="s">
        <v>4036</v>
      </c>
      <c r="K1660" s="106">
        <v>22712</v>
      </c>
      <c r="L1660" s="106"/>
      <c r="M1660" s="106">
        <v>22000</v>
      </c>
      <c r="N1660" s="106" t="s">
        <v>4037</v>
      </c>
      <c r="O1660" s="106">
        <v>892.5</v>
      </c>
      <c r="P1660" s="107">
        <v>1028.5</v>
      </c>
      <c r="Q1660" s="107">
        <v>917936.25</v>
      </c>
      <c r="R1660" s="106">
        <v>0</v>
      </c>
      <c r="S1660" s="107">
        <v>0</v>
      </c>
      <c r="T1660" s="107">
        <v>0</v>
      </c>
      <c r="U1660" s="106" t="s">
        <v>739</v>
      </c>
      <c r="V1660" s="106" t="s">
        <v>7</v>
      </c>
      <c r="W1660" s="106" t="s">
        <v>61</v>
      </c>
      <c r="X1660" s="108">
        <v>1777</v>
      </c>
      <c r="Y1660" s="108">
        <v>1585972.5</v>
      </c>
      <c r="Z1660" s="108">
        <v>668036.25</v>
      </c>
      <c r="AA1660" s="109"/>
      <c r="AB1660" s="109">
        <v>4109</v>
      </c>
      <c r="AC1660" s="109"/>
      <c r="AD1660" s="109"/>
      <c r="AE1660" s="110" t="s">
        <v>507</v>
      </c>
      <c r="AF1660" s="109"/>
      <c r="AG1660" s="138">
        <v>38597</v>
      </c>
      <c r="AH1660" s="138">
        <v>39615</v>
      </c>
      <c r="AI1660" s="138">
        <v>39941</v>
      </c>
      <c r="AJ1660" s="109">
        <v>5658784</v>
      </c>
      <c r="AK1660" s="109"/>
      <c r="AL1660" s="109"/>
      <c r="AM1660" s="109"/>
      <c r="AN1660" s="109"/>
      <c r="AO1660" s="109"/>
      <c r="AP1660" s="109"/>
      <c r="AQ1660" s="109"/>
      <c r="AR1660" s="109"/>
      <c r="AS1660" s="109"/>
      <c r="AT1660" s="109"/>
      <c r="AU1660" s="109"/>
      <c r="AV1660" s="109"/>
      <c r="AW1660" s="109"/>
      <c r="AX1660" s="109"/>
      <c r="AY1660" s="109"/>
    </row>
    <row r="1661" spans="1:51" ht="51" x14ac:dyDescent="0.25">
      <c r="A1661" s="106">
        <v>1970</v>
      </c>
      <c r="B1661" s="106" t="s">
        <v>2321</v>
      </c>
      <c r="C1661" s="106" t="s">
        <v>343</v>
      </c>
      <c r="D1661" s="106"/>
      <c r="E1661" s="106" t="s">
        <v>540</v>
      </c>
      <c r="F1661" s="106"/>
      <c r="G1661" s="106"/>
      <c r="H1661" s="106" t="s">
        <v>467</v>
      </c>
      <c r="I1661" s="106" t="s">
        <v>3325</v>
      </c>
      <c r="J1661" s="106" t="s">
        <v>4038</v>
      </c>
      <c r="K1661" s="106">
        <v>22810</v>
      </c>
      <c r="L1661" s="106"/>
      <c r="M1661" s="106">
        <v>22000</v>
      </c>
      <c r="N1661" s="106" t="s">
        <v>4037</v>
      </c>
      <c r="O1661" s="106">
        <v>1326.99</v>
      </c>
      <c r="P1661" s="107">
        <v>1028.5</v>
      </c>
      <c r="Q1661" s="107">
        <v>1364809.22</v>
      </c>
      <c r="R1661" s="106">
        <v>0</v>
      </c>
      <c r="S1661" s="107">
        <v>0</v>
      </c>
      <c r="T1661" s="107">
        <v>0</v>
      </c>
      <c r="U1661" s="106" t="s">
        <v>749</v>
      </c>
      <c r="V1661" s="106" t="s">
        <v>7</v>
      </c>
      <c r="W1661" s="106" t="s">
        <v>64</v>
      </c>
      <c r="X1661" s="108"/>
      <c r="Y1661" s="108">
        <v>0</v>
      </c>
      <c r="Z1661" s="108">
        <v>-1364809.2150000001</v>
      </c>
      <c r="AA1661" s="109" t="s">
        <v>4503</v>
      </c>
      <c r="AB1661" s="109">
        <v>4109</v>
      </c>
      <c r="AC1661" s="109" t="s">
        <v>4686</v>
      </c>
      <c r="AD1661" s="109" t="s">
        <v>4548</v>
      </c>
      <c r="AE1661" s="110" t="s">
        <v>510</v>
      </c>
      <c r="AF1661" s="109"/>
      <c r="AG1661" s="138">
        <v>38597</v>
      </c>
      <c r="AH1661" s="138">
        <v>39615</v>
      </c>
      <c r="AI1661" s="138">
        <v>39941</v>
      </c>
      <c r="AJ1661" s="109">
        <v>5658784</v>
      </c>
      <c r="AK1661" s="109"/>
      <c r="AL1661" s="109"/>
      <c r="AM1661" s="109"/>
      <c r="AN1661" s="109"/>
      <c r="AO1661" s="109"/>
      <c r="AP1661" s="109"/>
      <c r="AQ1661" s="109"/>
      <c r="AR1661" s="109"/>
      <c r="AS1661" s="109"/>
      <c r="AT1661" s="109"/>
      <c r="AU1661" s="109"/>
      <c r="AV1661" s="109"/>
      <c r="AW1661" s="109"/>
      <c r="AX1661" s="109"/>
      <c r="AY1661" s="109"/>
    </row>
    <row r="1662" spans="1:51" x14ac:dyDescent="0.25">
      <c r="A1662" s="106">
        <v>1971</v>
      </c>
      <c r="B1662" s="106" t="s">
        <v>2322</v>
      </c>
      <c r="C1662" s="106" t="s">
        <v>343</v>
      </c>
      <c r="D1662" s="106"/>
      <c r="E1662" s="106" t="s">
        <v>540</v>
      </c>
      <c r="F1662" s="106"/>
      <c r="G1662" s="106"/>
      <c r="H1662" s="106" t="s">
        <v>467</v>
      </c>
      <c r="I1662" s="106" t="s">
        <v>3325</v>
      </c>
      <c r="J1662" s="106" t="s">
        <v>4038</v>
      </c>
      <c r="K1662" s="106">
        <v>22866</v>
      </c>
      <c r="L1662" s="106"/>
      <c r="M1662" s="106">
        <v>22000</v>
      </c>
      <c r="N1662" s="106" t="s">
        <v>4037</v>
      </c>
      <c r="O1662" s="106">
        <v>1461.02</v>
      </c>
      <c r="P1662" s="107">
        <v>1028.5</v>
      </c>
      <c r="Q1662" s="107">
        <v>1502659.07</v>
      </c>
      <c r="R1662" s="106">
        <v>0</v>
      </c>
      <c r="S1662" s="107">
        <v>0</v>
      </c>
      <c r="T1662" s="107">
        <v>0</v>
      </c>
      <c r="U1662" s="106" t="s">
        <v>739</v>
      </c>
      <c r="V1662" s="106" t="s">
        <v>7</v>
      </c>
      <c r="W1662" s="106" t="s">
        <v>61</v>
      </c>
      <c r="X1662" s="108">
        <v>1777</v>
      </c>
      <c r="Y1662" s="108">
        <v>2596232.54</v>
      </c>
      <c r="Z1662" s="108">
        <v>1093573.47</v>
      </c>
      <c r="AA1662" s="109"/>
      <c r="AB1662" s="109">
        <v>4109</v>
      </c>
      <c r="AC1662" s="109"/>
      <c r="AD1662" s="109"/>
      <c r="AE1662" s="110" t="s">
        <v>507</v>
      </c>
      <c r="AF1662" s="109"/>
      <c r="AG1662" s="138">
        <v>38597</v>
      </c>
      <c r="AH1662" s="138">
        <v>39615</v>
      </c>
      <c r="AI1662" s="138">
        <v>39941</v>
      </c>
      <c r="AJ1662" s="109">
        <v>5658784</v>
      </c>
      <c r="AK1662" s="109"/>
      <c r="AL1662" s="109"/>
      <c r="AM1662" s="109"/>
      <c r="AN1662" s="109"/>
      <c r="AO1662" s="109"/>
      <c r="AP1662" s="109"/>
      <c r="AQ1662" s="109"/>
      <c r="AR1662" s="109"/>
      <c r="AS1662" s="109"/>
      <c r="AT1662" s="109"/>
      <c r="AU1662" s="109"/>
      <c r="AV1662" s="109"/>
      <c r="AW1662" s="109"/>
      <c r="AX1662" s="109"/>
      <c r="AY1662" s="109"/>
    </row>
    <row r="1663" spans="1:51" ht="51" x14ac:dyDescent="0.25">
      <c r="A1663" s="106">
        <v>1972</v>
      </c>
      <c r="B1663" s="106" t="s">
        <v>2323</v>
      </c>
      <c r="C1663" s="106" t="s">
        <v>343</v>
      </c>
      <c r="D1663" s="106"/>
      <c r="E1663" s="106" t="s">
        <v>540</v>
      </c>
      <c r="F1663" s="106"/>
      <c r="G1663" s="106"/>
      <c r="H1663" s="106" t="s">
        <v>467</v>
      </c>
      <c r="I1663" s="106" t="s">
        <v>3325</v>
      </c>
      <c r="J1663" s="106" t="s">
        <v>4038</v>
      </c>
      <c r="K1663" s="106">
        <v>22982</v>
      </c>
      <c r="L1663" s="106"/>
      <c r="M1663" s="106">
        <v>22000</v>
      </c>
      <c r="N1663" s="106" t="s">
        <v>4037</v>
      </c>
      <c r="O1663" s="106">
        <v>1092.25</v>
      </c>
      <c r="P1663" s="107">
        <v>1028.5</v>
      </c>
      <c r="Q1663" s="107">
        <v>1123379.1299999999</v>
      </c>
      <c r="R1663" s="106">
        <v>0</v>
      </c>
      <c r="S1663" s="107">
        <v>0</v>
      </c>
      <c r="T1663" s="107">
        <v>0</v>
      </c>
      <c r="U1663" s="106" t="s">
        <v>749</v>
      </c>
      <c r="V1663" s="106" t="s">
        <v>7</v>
      </c>
      <c r="W1663" s="106" t="s">
        <v>64</v>
      </c>
      <c r="X1663" s="108"/>
      <c r="Y1663" s="108">
        <v>0</v>
      </c>
      <c r="Z1663" s="108">
        <v>-1123379.125</v>
      </c>
      <c r="AA1663" s="109" t="s">
        <v>4503</v>
      </c>
      <c r="AB1663" s="109">
        <v>4109</v>
      </c>
      <c r="AC1663" s="109" t="s">
        <v>4686</v>
      </c>
      <c r="AD1663" s="109" t="s">
        <v>4548</v>
      </c>
      <c r="AE1663" s="110" t="s">
        <v>510</v>
      </c>
      <c r="AF1663" s="109"/>
      <c r="AG1663" s="138">
        <v>38597</v>
      </c>
      <c r="AH1663" s="138">
        <v>39615</v>
      </c>
      <c r="AI1663" s="138">
        <v>39941</v>
      </c>
      <c r="AJ1663" s="109">
        <v>5658784</v>
      </c>
      <c r="AK1663" s="109"/>
      <c r="AL1663" s="109"/>
      <c r="AM1663" s="109"/>
      <c r="AN1663" s="109"/>
      <c r="AO1663" s="109"/>
      <c r="AP1663" s="109"/>
      <c r="AQ1663" s="109"/>
      <c r="AR1663" s="109"/>
      <c r="AS1663" s="109"/>
      <c r="AT1663" s="109"/>
      <c r="AU1663" s="109"/>
      <c r="AV1663" s="109"/>
      <c r="AW1663" s="109"/>
      <c r="AX1663" s="109"/>
      <c r="AY1663" s="109"/>
    </row>
    <row r="1664" spans="1:51" x14ac:dyDescent="0.25">
      <c r="A1664" s="106">
        <v>1973</v>
      </c>
      <c r="B1664" s="106" t="s">
        <v>2324</v>
      </c>
      <c r="C1664" s="106" t="s">
        <v>343</v>
      </c>
      <c r="D1664" s="106"/>
      <c r="E1664" s="106" t="s">
        <v>540</v>
      </c>
      <c r="F1664" s="106"/>
      <c r="G1664" s="106"/>
      <c r="H1664" s="106" t="s">
        <v>467</v>
      </c>
      <c r="I1664" s="106" t="s">
        <v>3325</v>
      </c>
      <c r="J1664" s="106" t="s">
        <v>4036</v>
      </c>
      <c r="K1664" s="106">
        <v>22785</v>
      </c>
      <c r="L1664" s="106"/>
      <c r="M1664" s="106">
        <v>22000</v>
      </c>
      <c r="N1664" s="106" t="s">
        <v>4037</v>
      </c>
      <c r="O1664" s="106">
        <v>8137.2</v>
      </c>
      <c r="P1664" s="107">
        <v>1028.5</v>
      </c>
      <c r="Q1664" s="107">
        <v>8369110.2000000002</v>
      </c>
      <c r="R1664" s="106">
        <v>0</v>
      </c>
      <c r="S1664" s="107">
        <v>0</v>
      </c>
      <c r="T1664" s="107">
        <v>0</v>
      </c>
      <c r="U1664" s="106" t="s">
        <v>797</v>
      </c>
      <c r="V1664" s="106" t="s">
        <v>7</v>
      </c>
      <c r="W1664" s="106" t="s">
        <v>67</v>
      </c>
      <c r="X1664" s="108">
        <v>1777</v>
      </c>
      <c r="Y1664" s="108">
        <v>14459804.4</v>
      </c>
      <c r="Z1664" s="108">
        <v>6090694.2000000002</v>
      </c>
      <c r="AA1664" s="109"/>
      <c r="AB1664" s="109">
        <v>4109</v>
      </c>
      <c r="AC1664" s="109"/>
      <c r="AD1664" s="109"/>
      <c r="AE1664" s="110" t="s">
        <v>516</v>
      </c>
      <c r="AF1664" s="109"/>
      <c r="AG1664" s="138">
        <v>38597</v>
      </c>
      <c r="AH1664" s="138">
        <v>39615</v>
      </c>
      <c r="AI1664" s="138">
        <v>39941</v>
      </c>
      <c r="AJ1664" s="109">
        <v>5658784</v>
      </c>
      <c r="AK1664" s="109"/>
      <c r="AL1664" s="109"/>
      <c r="AM1664" s="109"/>
      <c r="AN1664" s="109"/>
      <c r="AO1664" s="109"/>
      <c r="AP1664" s="109"/>
      <c r="AQ1664" s="109"/>
      <c r="AR1664" s="109"/>
      <c r="AS1664" s="109"/>
      <c r="AT1664" s="109"/>
      <c r="AU1664" s="109"/>
      <c r="AV1664" s="109"/>
      <c r="AW1664" s="109"/>
      <c r="AX1664" s="109"/>
      <c r="AY1664" s="109"/>
    </row>
    <row r="1665" spans="1:51" x14ac:dyDescent="0.25">
      <c r="A1665" s="106">
        <v>1974</v>
      </c>
      <c r="B1665" s="106" t="s">
        <v>2325</v>
      </c>
      <c r="C1665" s="106" t="s">
        <v>343</v>
      </c>
      <c r="D1665" s="106"/>
      <c r="E1665" s="106" t="s">
        <v>540</v>
      </c>
      <c r="F1665" s="106"/>
      <c r="G1665" s="106"/>
      <c r="H1665" s="106" t="s">
        <v>467</v>
      </c>
      <c r="I1665" s="106" t="s">
        <v>3325</v>
      </c>
      <c r="J1665" s="106" t="s">
        <v>4036</v>
      </c>
      <c r="K1665" s="106">
        <v>22621</v>
      </c>
      <c r="L1665" s="106"/>
      <c r="M1665" s="106">
        <v>22000</v>
      </c>
      <c r="N1665" s="106" t="s">
        <v>4037</v>
      </c>
      <c r="O1665" s="106">
        <v>40427.839999999997</v>
      </c>
      <c r="P1665" s="107">
        <v>1028.5</v>
      </c>
      <c r="Q1665" s="107">
        <v>41580033.439999998</v>
      </c>
      <c r="R1665" s="106">
        <v>0</v>
      </c>
      <c r="S1665" s="107">
        <v>0</v>
      </c>
      <c r="T1665" s="107">
        <v>0</v>
      </c>
      <c r="U1665" s="106" t="s">
        <v>741</v>
      </c>
      <c r="V1665" s="106" t="s">
        <v>7</v>
      </c>
      <c r="W1665" s="106" t="s">
        <v>62</v>
      </c>
      <c r="X1665" s="108">
        <v>1777</v>
      </c>
      <c r="Y1665" s="108">
        <v>71840271.679999992</v>
      </c>
      <c r="Z1665" s="108">
        <v>30260238.239999995</v>
      </c>
      <c r="AA1665" s="109"/>
      <c r="AB1665" s="109">
        <v>4109</v>
      </c>
      <c r="AC1665" s="109"/>
      <c r="AD1665" s="109"/>
      <c r="AE1665" s="110" t="s">
        <v>473</v>
      </c>
      <c r="AF1665" s="109" t="s">
        <v>4462</v>
      </c>
      <c r="AG1665" s="138">
        <v>38597</v>
      </c>
      <c r="AH1665" s="138">
        <v>39615</v>
      </c>
      <c r="AI1665" s="138">
        <v>39941</v>
      </c>
      <c r="AJ1665" s="109">
        <v>5658784</v>
      </c>
      <c r="AK1665" s="109"/>
      <c r="AL1665" s="109"/>
      <c r="AM1665" s="109"/>
      <c r="AN1665" s="109"/>
      <c r="AO1665" s="109"/>
      <c r="AP1665" s="109"/>
      <c r="AQ1665" s="109"/>
      <c r="AR1665" s="109"/>
      <c r="AS1665" s="109"/>
      <c r="AT1665" s="109"/>
      <c r="AU1665" s="109"/>
      <c r="AV1665" s="109"/>
      <c r="AW1665" s="109"/>
      <c r="AX1665" s="109"/>
      <c r="AY1665" s="109"/>
    </row>
    <row r="1666" spans="1:51" x14ac:dyDescent="0.25">
      <c r="A1666" s="106">
        <v>1975</v>
      </c>
      <c r="B1666" s="106" t="s">
        <v>2326</v>
      </c>
      <c r="C1666" s="106" t="s">
        <v>343</v>
      </c>
      <c r="D1666" s="106"/>
      <c r="E1666" s="106" t="s">
        <v>540</v>
      </c>
      <c r="F1666" s="106"/>
      <c r="G1666" s="106"/>
      <c r="H1666" s="106" t="s">
        <v>467</v>
      </c>
      <c r="I1666" s="106" t="s">
        <v>3325</v>
      </c>
      <c r="J1666" s="106" t="s">
        <v>4036</v>
      </c>
      <c r="K1666" s="106">
        <v>22765</v>
      </c>
      <c r="L1666" s="106"/>
      <c r="M1666" s="106">
        <v>22000</v>
      </c>
      <c r="N1666" s="106" t="s">
        <v>4037</v>
      </c>
      <c r="O1666" s="106">
        <v>3997.16</v>
      </c>
      <c r="P1666" s="107">
        <v>1028.5</v>
      </c>
      <c r="Q1666" s="107">
        <v>4111079.06</v>
      </c>
      <c r="R1666" s="106">
        <v>0</v>
      </c>
      <c r="S1666" s="107">
        <v>0</v>
      </c>
      <c r="T1666" s="107">
        <v>0</v>
      </c>
      <c r="U1666" s="106" t="s">
        <v>739</v>
      </c>
      <c r="V1666" s="106" t="s">
        <v>7</v>
      </c>
      <c r="W1666" s="106" t="s">
        <v>61</v>
      </c>
      <c r="X1666" s="108">
        <v>1777</v>
      </c>
      <c r="Y1666" s="108">
        <v>7102953.3199999994</v>
      </c>
      <c r="Z1666" s="108">
        <v>2991874.2599999993</v>
      </c>
      <c r="AA1666" s="109"/>
      <c r="AB1666" s="109">
        <v>4109</v>
      </c>
      <c r="AC1666" s="109"/>
      <c r="AD1666" s="109"/>
      <c r="AE1666" s="110" t="s">
        <v>507</v>
      </c>
      <c r="AF1666" s="109"/>
      <c r="AG1666" s="138">
        <v>38597</v>
      </c>
      <c r="AH1666" s="138">
        <v>39615</v>
      </c>
      <c r="AI1666" s="138">
        <v>39941</v>
      </c>
      <c r="AJ1666" s="109">
        <v>5658784</v>
      </c>
      <c r="AK1666" s="109"/>
      <c r="AL1666" s="109"/>
      <c r="AM1666" s="109"/>
      <c r="AN1666" s="109"/>
      <c r="AO1666" s="109"/>
      <c r="AP1666" s="109"/>
      <c r="AQ1666" s="109"/>
      <c r="AR1666" s="109"/>
      <c r="AS1666" s="109"/>
      <c r="AT1666" s="109"/>
      <c r="AU1666" s="109"/>
      <c r="AV1666" s="109"/>
      <c r="AW1666" s="109"/>
      <c r="AX1666" s="109"/>
      <c r="AY1666" s="109"/>
    </row>
    <row r="1667" spans="1:51" x14ac:dyDescent="0.25">
      <c r="A1667" s="106">
        <v>1976</v>
      </c>
      <c r="B1667" s="106" t="s">
        <v>2327</v>
      </c>
      <c r="C1667" s="106" t="s">
        <v>343</v>
      </c>
      <c r="D1667" s="106"/>
      <c r="E1667" s="106" t="s">
        <v>540</v>
      </c>
      <c r="F1667" s="106"/>
      <c r="G1667" s="106"/>
      <c r="H1667" s="106" t="s">
        <v>467</v>
      </c>
      <c r="I1667" s="106" t="s">
        <v>3325</v>
      </c>
      <c r="J1667" s="106" t="s">
        <v>4036</v>
      </c>
      <c r="K1667" s="106">
        <v>22746</v>
      </c>
      <c r="L1667" s="106"/>
      <c r="M1667" s="106">
        <v>22000</v>
      </c>
      <c r="N1667" s="106" t="s">
        <v>4037</v>
      </c>
      <c r="O1667" s="106">
        <v>2052.2600000000002</v>
      </c>
      <c r="P1667" s="107">
        <v>1028.5</v>
      </c>
      <c r="Q1667" s="107">
        <v>2110749.41</v>
      </c>
      <c r="R1667" s="106">
        <v>0</v>
      </c>
      <c r="S1667" s="107">
        <v>0</v>
      </c>
      <c r="T1667" s="107">
        <v>0</v>
      </c>
      <c r="U1667" s="106" t="s">
        <v>739</v>
      </c>
      <c r="V1667" s="106" t="s">
        <v>7</v>
      </c>
      <c r="W1667" s="106" t="s">
        <v>61</v>
      </c>
      <c r="X1667" s="108">
        <v>1777</v>
      </c>
      <c r="Y1667" s="108">
        <v>3646866.0200000005</v>
      </c>
      <c r="Z1667" s="108">
        <v>1536116.6100000003</v>
      </c>
      <c r="AA1667" s="109"/>
      <c r="AB1667" s="109">
        <v>4109</v>
      </c>
      <c r="AC1667" s="109"/>
      <c r="AD1667" s="109"/>
      <c r="AE1667" s="110" t="s">
        <v>507</v>
      </c>
      <c r="AF1667" s="109"/>
      <c r="AG1667" s="138">
        <v>38597</v>
      </c>
      <c r="AH1667" s="138">
        <v>39615</v>
      </c>
      <c r="AI1667" s="138">
        <v>39941</v>
      </c>
      <c r="AJ1667" s="109">
        <v>5658784</v>
      </c>
      <c r="AK1667" s="109"/>
      <c r="AL1667" s="109"/>
      <c r="AM1667" s="109"/>
      <c r="AN1667" s="109"/>
      <c r="AO1667" s="109"/>
      <c r="AP1667" s="109"/>
      <c r="AQ1667" s="109"/>
      <c r="AR1667" s="109"/>
      <c r="AS1667" s="109"/>
      <c r="AT1667" s="109"/>
      <c r="AU1667" s="109"/>
      <c r="AV1667" s="109"/>
      <c r="AW1667" s="109"/>
      <c r="AX1667" s="109"/>
      <c r="AY1667" s="109"/>
    </row>
    <row r="1668" spans="1:51" x14ac:dyDescent="0.25">
      <c r="A1668" s="106">
        <v>1977</v>
      </c>
      <c r="B1668" s="106" t="s">
        <v>2328</v>
      </c>
      <c r="C1668" s="106" t="s">
        <v>343</v>
      </c>
      <c r="D1668" s="106"/>
      <c r="E1668" s="106" t="s">
        <v>540</v>
      </c>
      <c r="F1668" s="106"/>
      <c r="G1668" s="106"/>
      <c r="H1668" s="106" t="s">
        <v>467</v>
      </c>
      <c r="I1668" s="106" t="s">
        <v>3325</v>
      </c>
      <c r="J1668" s="106" t="s">
        <v>4038</v>
      </c>
      <c r="K1668" s="106">
        <v>22811</v>
      </c>
      <c r="L1668" s="106"/>
      <c r="M1668" s="106">
        <v>22000</v>
      </c>
      <c r="N1668" s="106" t="s">
        <v>4037</v>
      </c>
      <c r="O1668" s="106">
        <v>487.7</v>
      </c>
      <c r="P1668" s="107">
        <v>1028.5</v>
      </c>
      <c r="Q1668" s="107">
        <v>501599.45</v>
      </c>
      <c r="R1668" s="106">
        <v>0</v>
      </c>
      <c r="S1668" s="107">
        <v>0</v>
      </c>
      <c r="T1668" s="107">
        <v>0</v>
      </c>
      <c r="U1668" s="106" t="s">
        <v>739</v>
      </c>
      <c r="V1668" s="106" t="s">
        <v>7</v>
      </c>
      <c r="W1668" s="106" t="s">
        <v>61</v>
      </c>
      <c r="X1668" s="108">
        <v>1777</v>
      </c>
      <c r="Y1668" s="108">
        <v>866642.9</v>
      </c>
      <c r="Z1668" s="108">
        <v>365043.45</v>
      </c>
      <c r="AA1668" s="109"/>
      <c r="AB1668" s="109">
        <v>4109</v>
      </c>
      <c r="AC1668" s="109"/>
      <c r="AD1668" s="109"/>
      <c r="AE1668" s="110" t="s">
        <v>507</v>
      </c>
      <c r="AF1668" s="109"/>
      <c r="AG1668" s="138">
        <v>38597</v>
      </c>
      <c r="AH1668" s="138">
        <v>39615</v>
      </c>
      <c r="AI1668" s="138">
        <v>39941</v>
      </c>
      <c r="AJ1668" s="109">
        <v>5658784</v>
      </c>
      <c r="AK1668" s="109"/>
      <c r="AL1668" s="109"/>
      <c r="AM1668" s="109"/>
      <c r="AN1668" s="109"/>
      <c r="AO1668" s="109"/>
      <c r="AP1668" s="109"/>
      <c r="AQ1668" s="109"/>
      <c r="AR1668" s="109"/>
      <c r="AS1668" s="109"/>
      <c r="AT1668" s="109"/>
      <c r="AU1668" s="109"/>
      <c r="AV1668" s="109"/>
      <c r="AW1668" s="109"/>
      <c r="AX1668" s="109"/>
      <c r="AY1668" s="109"/>
    </row>
    <row r="1669" spans="1:51" x14ac:dyDescent="0.25">
      <c r="A1669" s="106">
        <v>1978</v>
      </c>
      <c r="B1669" s="106" t="s">
        <v>2329</v>
      </c>
      <c r="C1669" s="106" t="s">
        <v>343</v>
      </c>
      <c r="D1669" s="106"/>
      <c r="E1669" s="106" t="s">
        <v>540</v>
      </c>
      <c r="F1669" s="106"/>
      <c r="G1669" s="106"/>
      <c r="H1669" s="106" t="s">
        <v>467</v>
      </c>
      <c r="I1669" s="106" t="s">
        <v>3325</v>
      </c>
      <c r="J1669" s="106" t="s">
        <v>4036</v>
      </c>
      <c r="K1669" s="106">
        <v>22786</v>
      </c>
      <c r="L1669" s="106"/>
      <c r="M1669" s="106">
        <v>22000</v>
      </c>
      <c r="N1669" s="106" t="s">
        <v>4037</v>
      </c>
      <c r="O1669" s="106">
        <v>1311.92</v>
      </c>
      <c r="P1669" s="107">
        <v>1028.5</v>
      </c>
      <c r="Q1669" s="107">
        <v>1349309.72</v>
      </c>
      <c r="R1669" s="106">
        <v>0</v>
      </c>
      <c r="S1669" s="107">
        <v>0</v>
      </c>
      <c r="T1669" s="107">
        <v>0</v>
      </c>
      <c r="U1669" s="106" t="s">
        <v>739</v>
      </c>
      <c r="V1669" s="106" t="s">
        <v>7</v>
      </c>
      <c r="W1669" s="106" t="s">
        <v>61</v>
      </c>
      <c r="X1669" s="108">
        <v>1777</v>
      </c>
      <c r="Y1669" s="108">
        <v>2331281.8400000003</v>
      </c>
      <c r="Z1669" s="108">
        <v>981972.12000000034</v>
      </c>
      <c r="AA1669" s="109"/>
      <c r="AB1669" s="109">
        <v>4109</v>
      </c>
      <c r="AC1669" s="109"/>
      <c r="AD1669" s="109"/>
      <c r="AE1669" s="110" t="s">
        <v>507</v>
      </c>
      <c r="AF1669" s="109"/>
      <c r="AG1669" s="138">
        <v>38597</v>
      </c>
      <c r="AH1669" s="138">
        <v>39615</v>
      </c>
      <c r="AI1669" s="138">
        <v>39941</v>
      </c>
      <c r="AJ1669" s="109">
        <v>5658784</v>
      </c>
      <c r="AK1669" s="109"/>
      <c r="AL1669" s="109"/>
      <c r="AM1669" s="109"/>
      <c r="AN1669" s="109"/>
      <c r="AO1669" s="109"/>
      <c r="AP1669" s="109"/>
      <c r="AQ1669" s="109"/>
      <c r="AR1669" s="109"/>
      <c r="AS1669" s="109"/>
      <c r="AT1669" s="109"/>
      <c r="AU1669" s="109"/>
      <c r="AV1669" s="109"/>
      <c r="AW1669" s="109"/>
      <c r="AX1669" s="109"/>
      <c r="AY1669" s="109"/>
    </row>
    <row r="1670" spans="1:51" x14ac:dyDescent="0.25">
      <c r="A1670" s="106">
        <v>1979</v>
      </c>
      <c r="B1670" s="106" t="s">
        <v>2330</v>
      </c>
      <c r="C1670" s="106" t="s">
        <v>343</v>
      </c>
      <c r="D1670" s="106"/>
      <c r="E1670" s="106" t="s">
        <v>540</v>
      </c>
      <c r="F1670" s="106"/>
      <c r="G1670" s="106"/>
      <c r="H1670" s="106" t="s">
        <v>467</v>
      </c>
      <c r="I1670" s="106" t="s">
        <v>3325</v>
      </c>
      <c r="J1670" s="106" t="s">
        <v>4036</v>
      </c>
      <c r="K1670" s="106"/>
      <c r="L1670" s="106"/>
      <c r="M1670" s="106">
        <v>22000</v>
      </c>
      <c r="N1670" s="106" t="s">
        <v>4037</v>
      </c>
      <c r="O1670" s="106">
        <v>1158.8800000000001</v>
      </c>
      <c r="P1670" s="107">
        <v>1028.5</v>
      </c>
      <c r="Q1670" s="107">
        <v>1191908.08</v>
      </c>
      <c r="R1670" s="106">
        <v>0</v>
      </c>
      <c r="S1670" s="107">
        <v>0</v>
      </c>
      <c r="T1670" s="107">
        <v>0</v>
      </c>
      <c r="U1670" s="106" t="s">
        <v>739</v>
      </c>
      <c r="V1670" s="106" t="s">
        <v>7</v>
      </c>
      <c r="W1670" s="106" t="s">
        <v>61</v>
      </c>
      <c r="X1670" s="108">
        <v>1777</v>
      </c>
      <c r="Y1670" s="108">
        <v>2059329.7600000002</v>
      </c>
      <c r="Z1670" s="108">
        <v>867421.68000000017</v>
      </c>
      <c r="AA1670" s="109"/>
      <c r="AB1670" s="109">
        <v>4109</v>
      </c>
      <c r="AC1670" s="109"/>
      <c r="AD1670" s="109"/>
      <c r="AE1670" s="110" t="s">
        <v>507</v>
      </c>
      <c r="AF1670" s="109"/>
      <c r="AG1670" s="138">
        <v>38597</v>
      </c>
      <c r="AH1670" s="138">
        <v>39615</v>
      </c>
      <c r="AI1670" s="138">
        <v>39941</v>
      </c>
      <c r="AJ1670" s="109">
        <v>5658784</v>
      </c>
      <c r="AK1670" s="109"/>
      <c r="AL1670" s="109"/>
      <c r="AM1670" s="109"/>
      <c r="AN1670" s="109"/>
      <c r="AO1670" s="109"/>
      <c r="AP1670" s="109"/>
      <c r="AQ1670" s="109"/>
      <c r="AR1670" s="109"/>
      <c r="AS1670" s="109"/>
      <c r="AT1670" s="109"/>
      <c r="AU1670" s="109"/>
      <c r="AV1670" s="109"/>
      <c r="AW1670" s="109"/>
      <c r="AX1670" s="109"/>
      <c r="AY1670" s="109"/>
    </row>
    <row r="1671" spans="1:51" ht="51" x14ac:dyDescent="0.25">
      <c r="A1671" s="106">
        <v>1980</v>
      </c>
      <c r="B1671" s="106" t="s">
        <v>2331</v>
      </c>
      <c r="C1671" s="106" t="s">
        <v>343</v>
      </c>
      <c r="D1671" s="106"/>
      <c r="E1671" s="106" t="s">
        <v>540</v>
      </c>
      <c r="F1671" s="106"/>
      <c r="G1671" s="106"/>
      <c r="H1671" s="106" t="s">
        <v>467</v>
      </c>
      <c r="I1671" s="106" t="s">
        <v>3325</v>
      </c>
      <c r="J1671" s="106" t="s">
        <v>4038</v>
      </c>
      <c r="K1671" s="106">
        <v>22815</v>
      </c>
      <c r="L1671" s="106"/>
      <c r="M1671" s="106">
        <v>22000</v>
      </c>
      <c r="N1671" s="106" t="s">
        <v>4037</v>
      </c>
      <c r="O1671" s="106">
        <v>2096.88</v>
      </c>
      <c r="P1671" s="107">
        <v>1028.5</v>
      </c>
      <c r="Q1671" s="107">
        <v>2156641.08</v>
      </c>
      <c r="R1671" s="106">
        <v>0</v>
      </c>
      <c r="S1671" s="107">
        <v>0</v>
      </c>
      <c r="T1671" s="107">
        <v>0</v>
      </c>
      <c r="U1671" s="106" t="s">
        <v>749</v>
      </c>
      <c r="V1671" s="106" t="s">
        <v>7</v>
      </c>
      <c r="W1671" s="106" t="s">
        <v>64</v>
      </c>
      <c r="X1671" s="108"/>
      <c r="Y1671" s="108">
        <v>0</v>
      </c>
      <c r="Z1671" s="108">
        <v>-2156641.08</v>
      </c>
      <c r="AA1671" s="109" t="s">
        <v>4503</v>
      </c>
      <c r="AB1671" s="109">
        <v>4109</v>
      </c>
      <c r="AC1671" s="109" t="s">
        <v>4686</v>
      </c>
      <c r="AD1671" s="109" t="s">
        <v>4548</v>
      </c>
      <c r="AE1671" s="110" t="s">
        <v>510</v>
      </c>
      <c r="AF1671" s="109"/>
      <c r="AG1671" s="138">
        <v>38597</v>
      </c>
      <c r="AH1671" s="138">
        <v>39615</v>
      </c>
      <c r="AI1671" s="138">
        <v>39941</v>
      </c>
      <c r="AJ1671" s="109">
        <v>5658784</v>
      </c>
      <c r="AK1671" s="109"/>
      <c r="AL1671" s="109"/>
      <c r="AM1671" s="109"/>
      <c r="AN1671" s="109"/>
      <c r="AO1671" s="109"/>
      <c r="AP1671" s="109"/>
      <c r="AQ1671" s="109"/>
      <c r="AR1671" s="109"/>
      <c r="AS1671" s="109"/>
      <c r="AT1671" s="109"/>
      <c r="AU1671" s="109"/>
      <c r="AV1671" s="109"/>
      <c r="AW1671" s="109"/>
      <c r="AX1671" s="109"/>
      <c r="AY1671" s="109"/>
    </row>
    <row r="1672" spans="1:51" x14ac:dyDescent="0.25">
      <c r="A1672" s="106">
        <v>1981</v>
      </c>
      <c r="B1672" s="106" t="s">
        <v>2332</v>
      </c>
      <c r="C1672" s="106" t="s">
        <v>343</v>
      </c>
      <c r="D1672" s="106"/>
      <c r="E1672" s="106" t="s">
        <v>540</v>
      </c>
      <c r="F1672" s="106"/>
      <c r="G1672" s="106"/>
      <c r="H1672" s="106" t="s">
        <v>467</v>
      </c>
      <c r="I1672" s="106" t="s">
        <v>3325</v>
      </c>
      <c r="J1672" s="106" t="s">
        <v>4038</v>
      </c>
      <c r="K1672" s="106">
        <v>22819</v>
      </c>
      <c r="L1672" s="106"/>
      <c r="M1672" s="106">
        <v>22000</v>
      </c>
      <c r="N1672" s="106" t="s">
        <v>4037</v>
      </c>
      <c r="O1672" s="106">
        <v>203.83</v>
      </c>
      <c r="P1672" s="107">
        <v>1028.5</v>
      </c>
      <c r="Q1672" s="107">
        <v>209639.16</v>
      </c>
      <c r="R1672" s="106">
        <v>0</v>
      </c>
      <c r="S1672" s="107">
        <v>0</v>
      </c>
      <c r="T1672" s="107">
        <v>0</v>
      </c>
      <c r="U1672" s="106" t="s">
        <v>739</v>
      </c>
      <c r="V1672" s="106" t="s">
        <v>7</v>
      </c>
      <c r="W1672" s="106" t="s">
        <v>61</v>
      </c>
      <c r="X1672" s="108">
        <v>1777</v>
      </c>
      <c r="Y1672" s="108">
        <v>362205.91000000003</v>
      </c>
      <c r="Z1672" s="108">
        <v>152566.75500000003</v>
      </c>
      <c r="AA1672" s="109"/>
      <c r="AB1672" s="109">
        <v>4109</v>
      </c>
      <c r="AC1672" s="109"/>
      <c r="AD1672" s="109"/>
      <c r="AE1672" s="110" t="s">
        <v>507</v>
      </c>
      <c r="AF1672" s="109"/>
      <c r="AG1672" s="138">
        <v>38597</v>
      </c>
      <c r="AH1672" s="138">
        <v>39615</v>
      </c>
      <c r="AI1672" s="138">
        <v>39941</v>
      </c>
      <c r="AJ1672" s="109">
        <v>5658784</v>
      </c>
      <c r="AK1672" s="109"/>
      <c r="AL1672" s="109"/>
      <c r="AM1672" s="109"/>
      <c r="AN1672" s="109"/>
      <c r="AO1672" s="109"/>
      <c r="AP1672" s="109"/>
      <c r="AQ1672" s="109"/>
      <c r="AR1672" s="109"/>
      <c r="AS1672" s="109"/>
      <c r="AT1672" s="109"/>
      <c r="AU1672" s="109"/>
      <c r="AV1672" s="109"/>
      <c r="AW1672" s="109"/>
      <c r="AX1672" s="109"/>
      <c r="AY1672" s="109"/>
    </row>
    <row r="1673" spans="1:51" ht="25.5" x14ac:dyDescent="0.25">
      <c r="A1673" s="106">
        <v>1982</v>
      </c>
      <c r="B1673" s="106" t="s">
        <v>2333</v>
      </c>
      <c r="C1673" s="106" t="s">
        <v>343</v>
      </c>
      <c r="D1673" s="106"/>
      <c r="E1673" s="106" t="s">
        <v>554</v>
      </c>
      <c r="F1673" s="106"/>
      <c r="G1673" s="106"/>
      <c r="H1673" s="106" t="s">
        <v>467</v>
      </c>
      <c r="I1673" s="106" t="s">
        <v>3325</v>
      </c>
      <c r="J1673" s="106" t="s">
        <v>4038</v>
      </c>
      <c r="K1673" s="106">
        <v>22875</v>
      </c>
      <c r="L1673" s="106"/>
      <c r="M1673" s="106">
        <v>22000</v>
      </c>
      <c r="N1673" s="106" t="s">
        <v>4037</v>
      </c>
      <c r="O1673" s="106">
        <v>1522.45</v>
      </c>
      <c r="P1673" s="107">
        <v>1028.5</v>
      </c>
      <c r="Q1673" s="107">
        <v>1565839.83</v>
      </c>
      <c r="R1673" s="106">
        <v>0</v>
      </c>
      <c r="S1673" s="107">
        <v>0</v>
      </c>
      <c r="T1673" s="107">
        <v>0</v>
      </c>
      <c r="U1673" s="106" t="s">
        <v>739</v>
      </c>
      <c r="V1673" s="106" t="s">
        <v>7</v>
      </c>
      <c r="W1673" s="106" t="s">
        <v>61</v>
      </c>
      <c r="X1673" s="108">
        <v>1777</v>
      </c>
      <c r="Y1673" s="108">
        <v>2705393.65</v>
      </c>
      <c r="Z1673" s="108">
        <v>1139553.825</v>
      </c>
      <c r="AA1673" s="109"/>
      <c r="AB1673" s="109">
        <v>4109</v>
      </c>
      <c r="AC1673" s="109"/>
      <c r="AD1673" s="109"/>
      <c r="AE1673" s="110" t="s">
        <v>507</v>
      </c>
      <c r="AF1673" s="109"/>
      <c r="AG1673" s="138">
        <v>38597</v>
      </c>
      <c r="AH1673" s="138">
        <v>39615</v>
      </c>
      <c r="AI1673" s="138">
        <v>39941</v>
      </c>
      <c r="AJ1673" s="109">
        <v>5658784</v>
      </c>
      <c r="AK1673" s="109"/>
      <c r="AL1673" s="109"/>
      <c r="AM1673" s="109"/>
      <c r="AN1673" s="109"/>
      <c r="AO1673" s="109"/>
      <c r="AP1673" s="109"/>
      <c r="AQ1673" s="109"/>
      <c r="AR1673" s="109"/>
      <c r="AS1673" s="109"/>
      <c r="AT1673" s="109"/>
      <c r="AU1673" s="109"/>
      <c r="AV1673" s="109"/>
      <c r="AW1673" s="109"/>
      <c r="AX1673" s="109"/>
      <c r="AY1673" s="109"/>
    </row>
    <row r="1674" spans="1:51" x14ac:dyDescent="0.25">
      <c r="A1674" s="106">
        <v>1983</v>
      </c>
      <c r="B1674" s="106" t="s">
        <v>841</v>
      </c>
      <c r="C1674" s="106" t="s">
        <v>343</v>
      </c>
      <c r="D1674" s="106"/>
      <c r="E1674" s="106" t="s">
        <v>540</v>
      </c>
      <c r="F1674" s="106"/>
      <c r="G1674" s="106"/>
      <c r="H1674" s="106" t="s">
        <v>467</v>
      </c>
      <c r="I1674" s="106"/>
      <c r="J1674" s="106"/>
      <c r="K1674" s="106"/>
      <c r="L1674" s="106"/>
      <c r="M1674" s="106">
        <v>22000</v>
      </c>
      <c r="N1674" s="106" t="s">
        <v>4037</v>
      </c>
      <c r="O1674" s="106">
        <v>42385.932999999997</v>
      </c>
      <c r="P1674" s="107">
        <v>1028.5</v>
      </c>
      <c r="Q1674" s="107">
        <v>43593932.090000004</v>
      </c>
      <c r="R1674" s="106">
        <v>0</v>
      </c>
      <c r="S1674" s="107">
        <v>0</v>
      </c>
      <c r="T1674" s="107">
        <v>0</v>
      </c>
      <c r="U1674" s="106" t="s">
        <v>743</v>
      </c>
      <c r="V1674" s="106" t="s">
        <v>7</v>
      </c>
      <c r="W1674" s="106" t="s">
        <v>63</v>
      </c>
      <c r="X1674" s="108"/>
      <c r="Y1674" s="108">
        <v>0</v>
      </c>
      <c r="Z1674" s="108"/>
      <c r="AA1674" s="109" t="s">
        <v>4435</v>
      </c>
      <c r="AB1674" s="109">
        <v>4109</v>
      </c>
      <c r="AC1674" s="109"/>
      <c r="AD1674" s="109"/>
      <c r="AE1674" s="110" t="s">
        <v>4436</v>
      </c>
      <c r="AF1674" s="109"/>
      <c r="AG1674" s="138">
        <v>38597</v>
      </c>
      <c r="AH1674" s="138">
        <v>39615</v>
      </c>
      <c r="AI1674" s="138">
        <v>41285</v>
      </c>
      <c r="AJ1674" s="109">
        <v>5860151</v>
      </c>
      <c r="AK1674" s="109"/>
      <c r="AL1674" s="109"/>
      <c r="AM1674" s="109"/>
      <c r="AN1674" s="109"/>
      <c r="AO1674" s="109"/>
      <c r="AP1674" s="109"/>
      <c r="AQ1674" s="109"/>
      <c r="AR1674" s="109"/>
      <c r="AS1674" s="109"/>
      <c r="AT1674" s="109"/>
      <c r="AU1674" s="109"/>
      <c r="AV1674" s="109"/>
      <c r="AW1674" s="109"/>
      <c r="AX1674" s="109"/>
      <c r="AY1674" s="109"/>
    </row>
    <row r="1675" spans="1:51" ht="25.5" x14ac:dyDescent="0.25">
      <c r="A1675" s="106">
        <v>1984</v>
      </c>
      <c r="B1675" s="106" t="s">
        <v>2334</v>
      </c>
      <c r="C1675" s="106" t="s">
        <v>320</v>
      </c>
      <c r="D1675" s="106"/>
      <c r="E1675" s="106" t="s">
        <v>540</v>
      </c>
      <c r="F1675" s="106"/>
      <c r="G1675" s="106"/>
      <c r="H1675" s="106" t="s">
        <v>514</v>
      </c>
      <c r="I1675" s="106" t="s">
        <v>3323</v>
      </c>
      <c r="J1675" s="106" t="s">
        <v>4039</v>
      </c>
      <c r="K1675" s="106">
        <v>13342</v>
      </c>
      <c r="L1675" s="106">
        <v>7</v>
      </c>
      <c r="M1675" s="106">
        <v>22000</v>
      </c>
      <c r="N1675" s="106" t="s">
        <v>3921</v>
      </c>
      <c r="O1675" s="106">
        <v>81.051000000000002</v>
      </c>
      <c r="P1675" s="107">
        <v>1035.0999999999999</v>
      </c>
      <c r="Q1675" s="107">
        <v>83895.89</v>
      </c>
      <c r="R1675" s="106">
        <v>55.1</v>
      </c>
      <c r="S1675" s="107">
        <v>4842</v>
      </c>
      <c r="T1675" s="107">
        <v>266769.8</v>
      </c>
      <c r="U1675" s="106" t="s">
        <v>2202</v>
      </c>
      <c r="V1675" s="106" t="s">
        <v>7</v>
      </c>
      <c r="W1675" s="106" t="s">
        <v>80</v>
      </c>
      <c r="X1675" s="108">
        <v>1557</v>
      </c>
      <c r="Y1675" s="108">
        <v>126196.40700000001</v>
      </c>
      <c r="Z1675" s="108">
        <v>42300.516900000017</v>
      </c>
      <c r="AA1675" s="109"/>
      <c r="AB1675" s="109">
        <v>5219</v>
      </c>
      <c r="AC1675" s="109"/>
      <c r="AD1675" s="109"/>
      <c r="AE1675" s="110" t="s">
        <v>4771</v>
      </c>
      <c r="AF1675" s="109"/>
      <c r="AG1675" s="138" t="s">
        <v>4483</v>
      </c>
      <c r="AH1675" s="138">
        <v>39764</v>
      </c>
      <c r="AI1675" s="138">
        <v>39785</v>
      </c>
      <c r="AJ1675" s="109">
        <v>5644620</v>
      </c>
      <c r="AK1675" s="109"/>
      <c r="AL1675" s="109"/>
      <c r="AM1675" s="109"/>
      <c r="AN1675" s="109"/>
      <c r="AO1675" s="109"/>
      <c r="AP1675" s="109"/>
      <c r="AQ1675" s="109"/>
      <c r="AR1675" s="109"/>
      <c r="AS1675" s="109"/>
      <c r="AT1675" s="109"/>
      <c r="AU1675" s="109"/>
      <c r="AV1675" s="109"/>
      <c r="AW1675" s="109"/>
      <c r="AX1675" s="109"/>
      <c r="AY1675" s="109"/>
    </row>
    <row r="1676" spans="1:51" ht="25.5" x14ac:dyDescent="0.25">
      <c r="A1676" s="106">
        <v>1985</v>
      </c>
      <c r="B1676" s="106" t="s">
        <v>2335</v>
      </c>
      <c r="C1676" s="106" t="s">
        <v>2336</v>
      </c>
      <c r="D1676" s="106"/>
      <c r="E1676" s="106" t="s">
        <v>540</v>
      </c>
      <c r="F1676" s="106"/>
      <c r="G1676" s="106"/>
      <c r="H1676" s="106" t="s">
        <v>468</v>
      </c>
      <c r="I1676" s="106" t="s">
        <v>3323</v>
      </c>
      <c r="J1676" s="106" t="s">
        <v>4040</v>
      </c>
      <c r="K1676" s="106">
        <v>16102</v>
      </c>
      <c r="L1676" s="106"/>
      <c r="M1676" s="106">
        <v>22465</v>
      </c>
      <c r="N1676" s="106" t="s">
        <v>344</v>
      </c>
      <c r="O1676" s="106">
        <v>1754.3</v>
      </c>
      <c r="P1676" s="107">
        <v>486.2</v>
      </c>
      <c r="Q1676" s="107">
        <v>852940.66</v>
      </c>
      <c r="R1676" s="106">
        <v>0</v>
      </c>
      <c r="S1676" s="107">
        <v>0</v>
      </c>
      <c r="T1676" s="107">
        <v>0</v>
      </c>
      <c r="U1676" s="106" t="s">
        <v>741</v>
      </c>
      <c r="V1676" s="106" t="s">
        <v>7</v>
      </c>
      <c r="W1676" s="106" t="s">
        <v>62</v>
      </c>
      <c r="X1676" s="108">
        <v>871</v>
      </c>
      <c r="Y1676" s="108">
        <v>1527995.3</v>
      </c>
      <c r="Z1676" s="108">
        <v>675054.64000000013</v>
      </c>
      <c r="AA1676" s="109"/>
      <c r="AB1676" s="109">
        <v>5024</v>
      </c>
      <c r="AC1676" s="109"/>
      <c r="AD1676" s="109"/>
      <c r="AE1676" s="110" t="s">
        <v>473</v>
      </c>
      <c r="AF1676" s="109" t="s">
        <v>4786</v>
      </c>
      <c r="AG1676" s="138"/>
      <c r="AH1676" s="138">
        <v>39454</v>
      </c>
      <c r="AI1676" s="138">
        <v>39771</v>
      </c>
      <c r="AJ1676" s="109">
        <v>5630905</v>
      </c>
      <c r="AK1676" s="109"/>
      <c r="AL1676" s="109"/>
      <c r="AM1676" s="109"/>
      <c r="AN1676" s="109"/>
      <c r="AO1676" s="109"/>
      <c r="AP1676" s="109"/>
      <c r="AQ1676" s="109"/>
      <c r="AR1676" s="109"/>
      <c r="AS1676" s="109"/>
      <c r="AT1676" s="109"/>
      <c r="AU1676" s="109"/>
      <c r="AV1676" s="109"/>
      <c r="AW1676" s="109"/>
      <c r="AX1676" s="109"/>
      <c r="AY1676" s="109"/>
    </row>
    <row r="1677" spans="1:51" ht="25.5" x14ac:dyDescent="0.25">
      <c r="A1677" s="106">
        <v>1986</v>
      </c>
      <c r="B1677" s="106" t="s">
        <v>2337</v>
      </c>
      <c r="C1677" s="106" t="s">
        <v>336</v>
      </c>
      <c r="D1677" s="106"/>
      <c r="E1677" s="106" t="s">
        <v>540</v>
      </c>
      <c r="F1677" s="106"/>
      <c r="G1677" s="106"/>
      <c r="H1677" s="106" t="s">
        <v>466</v>
      </c>
      <c r="I1677" s="106" t="s">
        <v>3325</v>
      </c>
      <c r="J1677" s="106" t="s">
        <v>4007</v>
      </c>
      <c r="K1677" s="106">
        <v>5694</v>
      </c>
      <c r="L1677" s="106"/>
      <c r="M1677" s="106">
        <v>22000</v>
      </c>
      <c r="N1677" s="106" t="s">
        <v>4004</v>
      </c>
      <c r="O1677" s="106">
        <v>62.460999999999999</v>
      </c>
      <c r="P1677" s="107">
        <v>1200</v>
      </c>
      <c r="Q1677" s="107">
        <v>74953.2</v>
      </c>
      <c r="R1677" s="106">
        <v>0</v>
      </c>
      <c r="S1677" s="107">
        <v>0</v>
      </c>
      <c r="T1677" s="107">
        <v>0</v>
      </c>
      <c r="U1677" s="106" t="s">
        <v>924</v>
      </c>
      <c r="V1677" s="106" t="s">
        <v>7</v>
      </c>
      <c r="W1677" s="106" t="s">
        <v>76</v>
      </c>
      <c r="X1677" s="108">
        <v>1495</v>
      </c>
      <c r="Y1677" s="108">
        <v>93379.194999999992</v>
      </c>
      <c r="Z1677" s="108">
        <v>18425.994999999995</v>
      </c>
      <c r="AA1677" s="109"/>
      <c r="AB1677" s="109">
        <v>6201</v>
      </c>
      <c r="AC1677" s="109"/>
      <c r="AD1677" s="109"/>
      <c r="AE1677" s="110" t="s">
        <v>4440</v>
      </c>
      <c r="AF1677" s="109"/>
      <c r="AG1677" s="138">
        <v>39402</v>
      </c>
      <c r="AH1677" s="138">
        <v>39562</v>
      </c>
      <c r="AI1677" s="138">
        <v>39743</v>
      </c>
      <c r="AJ1677" s="109">
        <v>5627776</v>
      </c>
      <c r="AK1677" s="109"/>
      <c r="AL1677" s="109" t="s">
        <v>4773</v>
      </c>
      <c r="AM1677" s="109"/>
      <c r="AN1677" s="109"/>
      <c r="AO1677" s="109"/>
      <c r="AP1677" s="109"/>
      <c r="AQ1677" s="109"/>
      <c r="AR1677" s="109"/>
      <c r="AS1677" s="109"/>
      <c r="AT1677" s="109"/>
      <c r="AU1677" s="109"/>
      <c r="AV1677" s="109"/>
      <c r="AW1677" s="109"/>
      <c r="AX1677" s="109"/>
      <c r="AY1677" s="109"/>
    </row>
    <row r="1678" spans="1:51" ht="25.5" x14ac:dyDescent="0.25">
      <c r="A1678" s="106">
        <v>1987</v>
      </c>
      <c r="B1678" s="106" t="s">
        <v>2338</v>
      </c>
      <c r="C1678" s="106" t="s">
        <v>336</v>
      </c>
      <c r="D1678" s="106"/>
      <c r="E1678" s="106" t="s">
        <v>540</v>
      </c>
      <c r="F1678" s="106"/>
      <c r="G1678" s="106"/>
      <c r="H1678" s="106" t="s">
        <v>466</v>
      </c>
      <c r="I1678" s="106" t="s">
        <v>3323</v>
      </c>
      <c r="J1678" s="106" t="s">
        <v>4005</v>
      </c>
      <c r="K1678" s="106">
        <v>34402</v>
      </c>
      <c r="L1678" s="106"/>
      <c r="M1678" s="106">
        <v>22000</v>
      </c>
      <c r="N1678" s="106" t="s">
        <v>4004</v>
      </c>
      <c r="O1678" s="106">
        <v>176.54599999999999</v>
      </c>
      <c r="P1678" s="107">
        <v>1200</v>
      </c>
      <c r="Q1678" s="107">
        <v>211855.2</v>
      </c>
      <c r="R1678" s="106">
        <v>0</v>
      </c>
      <c r="S1678" s="107">
        <v>0</v>
      </c>
      <c r="T1678" s="107">
        <v>0</v>
      </c>
      <c r="U1678" s="106" t="s">
        <v>743</v>
      </c>
      <c r="V1678" s="106" t="s">
        <v>7</v>
      </c>
      <c r="W1678" s="106" t="s">
        <v>63</v>
      </c>
      <c r="X1678" s="108">
        <v>1495</v>
      </c>
      <c r="Y1678" s="108">
        <v>263936.26999999996</v>
      </c>
      <c r="Z1678" s="108">
        <v>52081.069999999978</v>
      </c>
      <c r="AA1678" s="109"/>
      <c r="AB1678" s="109">
        <v>6201</v>
      </c>
      <c r="AC1678" s="109"/>
      <c r="AD1678" s="109"/>
      <c r="AE1678" s="110" t="s">
        <v>4725</v>
      </c>
      <c r="AF1678" s="109"/>
      <c r="AG1678" s="138">
        <v>39402</v>
      </c>
      <c r="AH1678" s="138">
        <v>39562</v>
      </c>
      <c r="AI1678" s="138">
        <v>39743</v>
      </c>
      <c r="AJ1678" s="109">
        <v>5627776</v>
      </c>
      <c r="AK1678" s="109"/>
      <c r="AL1678" s="109" t="s">
        <v>4773</v>
      </c>
      <c r="AM1678" s="109"/>
      <c r="AN1678" s="109"/>
      <c r="AO1678" s="109"/>
      <c r="AP1678" s="109"/>
      <c r="AQ1678" s="109"/>
      <c r="AR1678" s="109"/>
      <c r="AS1678" s="109"/>
      <c r="AT1678" s="109"/>
      <c r="AU1678" s="109"/>
      <c r="AV1678" s="109"/>
      <c r="AW1678" s="109"/>
      <c r="AX1678" s="109"/>
      <c r="AY1678" s="109"/>
    </row>
    <row r="1679" spans="1:51" ht="51" x14ac:dyDescent="0.25">
      <c r="A1679" s="106">
        <v>1988</v>
      </c>
      <c r="B1679" s="106" t="s">
        <v>2339</v>
      </c>
      <c r="C1679" s="106" t="s">
        <v>336</v>
      </c>
      <c r="D1679" s="106"/>
      <c r="E1679" s="106" t="s">
        <v>540</v>
      </c>
      <c r="F1679" s="106"/>
      <c r="G1679" s="106"/>
      <c r="H1679" s="106" t="s">
        <v>466</v>
      </c>
      <c r="I1679" s="106" t="s">
        <v>3325</v>
      </c>
      <c r="J1679" s="106" t="s">
        <v>4007</v>
      </c>
      <c r="K1679" s="106">
        <v>5431</v>
      </c>
      <c r="L1679" s="106"/>
      <c r="M1679" s="106">
        <v>22000</v>
      </c>
      <c r="N1679" s="106" t="s">
        <v>4004</v>
      </c>
      <c r="O1679" s="106">
        <v>199.905</v>
      </c>
      <c r="P1679" s="107">
        <v>1200</v>
      </c>
      <c r="Q1679" s="107">
        <v>239886</v>
      </c>
      <c r="R1679" s="106">
        <v>0</v>
      </c>
      <c r="S1679" s="107">
        <v>0</v>
      </c>
      <c r="T1679" s="107">
        <v>0</v>
      </c>
      <c r="U1679" s="106" t="s">
        <v>749</v>
      </c>
      <c r="V1679" s="106" t="s">
        <v>7</v>
      </c>
      <c r="W1679" s="106" t="s">
        <v>64</v>
      </c>
      <c r="X1679" s="108"/>
      <c r="Y1679" s="108">
        <v>0</v>
      </c>
      <c r="Z1679" s="108">
        <v>-239886</v>
      </c>
      <c r="AA1679" s="109" t="s">
        <v>4503</v>
      </c>
      <c r="AB1679" s="109">
        <v>6201</v>
      </c>
      <c r="AC1679" s="109" t="s">
        <v>4686</v>
      </c>
      <c r="AD1679" s="109" t="s">
        <v>4548</v>
      </c>
      <c r="AE1679" s="110" t="s">
        <v>510</v>
      </c>
      <c r="AF1679" s="109"/>
      <c r="AG1679" s="138">
        <v>39402</v>
      </c>
      <c r="AH1679" s="138">
        <v>39562</v>
      </c>
      <c r="AI1679" s="138">
        <v>39743</v>
      </c>
      <c r="AJ1679" s="109">
        <v>5627776</v>
      </c>
      <c r="AK1679" s="109"/>
      <c r="AL1679" s="109" t="s">
        <v>4773</v>
      </c>
      <c r="AM1679" s="109"/>
      <c r="AN1679" s="109"/>
      <c r="AO1679" s="109"/>
      <c r="AP1679" s="109"/>
      <c r="AQ1679" s="109"/>
      <c r="AR1679" s="109"/>
      <c r="AS1679" s="109"/>
      <c r="AT1679" s="109"/>
      <c r="AU1679" s="109"/>
      <c r="AV1679" s="109"/>
      <c r="AW1679" s="109"/>
      <c r="AX1679" s="109"/>
      <c r="AY1679" s="109"/>
    </row>
    <row r="1680" spans="1:51" ht="51" x14ac:dyDescent="0.25">
      <c r="A1680" s="106">
        <v>1989</v>
      </c>
      <c r="B1680" s="106" t="s">
        <v>2340</v>
      </c>
      <c r="C1680" s="106" t="s">
        <v>336</v>
      </c>
      <c r="D1680" s="106"/>
      <c r="E1680" s="106" t="s">
        <v>540</v>
      </c>
      <c r="F1680" s="106"/>
      <c r="G1680" s="106"/>
      <c r="H1680" s="106" t="s">
        <v>466</v>
      </c>
      <c r="I1680" s="106" t="s">
        <v>3326</v>
      </c>
      <c r="J1680" s="106" t="s">
        <v>4009</v>
      </c>
      <c r="K1680" s="106">
        <v>34405</v>
      </c>
      <c r="L1680" s="106"/>
      <c r="M1680" s="106">
        <v>22000</v>
      </c>
      <c r="N1680" s="106" t="s">
        <v>4004</v>
      </c>
      <c r="O1680" s="106">
        <v>456.20499999999998</v>
      </c>
      <c r="P1680" s="107">
        <v>1200</v>
      </c>
      <c r="Q1680" s="107">
        <v>547446</v>
      </c>
      <c r="R1680" s="106">
        <v>0</v>
      </c>
      <c r="S1680" s="107">
        <v>0</v>
      </c>
      <c r="T1680" s="107">
        <v>0</v>
      </c>
      <c r="U1680" s="106" t="s">
        <v>749</v>
      </c>
      <c r="V1680" s="106" t="s">
        <v>7</v>
      </c>
      <c r="W1680" s="106" t="s">
        <v>64</v>
      </c>
      <c r="X1680" s="108"/>
      <c r="Y1680" s="108">
        <v>0</v>
      </c>
      <c r="Z1680" s="108">
        <v>-547446</v>
      </c>
      <c r="AA1680" s="109" t="s">
        <v>4503</v>
      </c>
      <c r="AB1680" s="109">
        <v>6201</v>
      </c>
      <c r="AC1680" s="109" t="s">
        <v>4686</v>
      </c>
      <c r="AD1680" s="109" t="s">
        <v>4548</v>
      </c>
      <c r="AE1680" s="110" t="s">
        <v>510</v>
      </c>
      <c r="AF1680" s="109"/>
      <c r="AG1680" s="138">
        <v>39402</v>
      </c>
      <c r="AH1680" s="138">
        <v>39562</v>
      </c>
      <c r="AI1680" s="138">
        <v>39743</v>
      </c>
      <c r="AJ1680" s="109">
        <v>5627776</v>
      </c>
      <c r="AK1680" s="109"/>
      <c r="AL1680" s="109" t="s">
        <v>4773</v>
      </c>
      <c r="AM1680" s="109"/>
      <c r="AN1680" s="109"/>
      <c r="AO1680" s="109"/>
      <c r="AP1680" s="109"/>
      <c r="AQ1680" s="109"/>
      <c r="AR1680" s="109"/>
      <c r="AS1680" s="109"/>
      <c r="AT1680" s="109"/>
      <c r="AU1680" s="109"/>
      <c r="AV1680" s="109"/>
      <c r="AW1680" s="109"/>
      <c r="AX1680" s="109"/>
      <c r="AY1680" s="109"/>
    </row>
    <row r="1681" spans="1:51" ht="51" x14ac:dyDescent="0.25">
      <c r="A1681" s="106">
        <v>1990</v>
      </c>
      <c r="B1681" s="106" t="s">
        <v>2341</v>
      </c>
      <c r="C1681" s="106" t="s">
        <v>336</v>
      </c>
      <c r="D1681" s="106"/>
      <c r="E1681" s="106" t="s">
        <v>540</v>
      </c>
      <c r="F1681" s="106"/>
      <c r="G1681" s="106"/>
      <c r="H1681" s="106" t="s">
        <v>466</v>
      </c>
      <c r="I1681" s="106" t="s">
        <v>3326</v>
      </c>
      <c r="J1681" s="106" t="s">
        <v>4009</v>
      </c>
      <c r="K1681" s="106">
        <v>34818</v>
      </c>
      <c r="L1681" s="106"/>
      <c r="M1681" s="106">
        <v>22000</v>
      </c>
      <c r="N1681" s="106" t="s">
        <v>4004</v>
      </c>
      <c r="O1681" s="106">
        <v>285.13900000000001</v>
      </c>
      <c r="P1681" s="107">
        <v>1200</v>
      </c>
      <c r="Q1681" s="107">
        <v>342166.8</v>
      </c>
      <c r="R1681" s="106">
        <v>0</v>
      </c>
      <c r="S1681" s="107">
        <v>0</v>
      </c>
      <c r="T1681" s="107">
        <v>0</v>
      </c>
      <c r="U1681" s="106" t="s">
        <v>749</v>
      </c>
      <c r="V1681" s="106" t="s">
        <v>7</v>
      </c>
      <c r="W1681" s="106" t="s">
        <v>64</v>
      </c>
      <c r="X1681" s="108"/>
      <c r="Y1681" s="108">
        <v>0</v>
      </c>
      <c r="Z1681" s="108">
        <v>-342166.8</v>
      </c>
      <c r="AA1681" s="109" t="s">
        <v>4503</v>
      </c>
      <c r="AB1681" s="109">
        <v>6201</v>
      </c>
      <c r="AC1681" s="109" t="s">
        <v>4686</v>
      </c>
      <c r="AD1681" s="109" t="s">
        <v>4548</v>
      </c>
      <c r="AE1681" s="110" t="s">
        <v>510</v>
      </c>
      <c r="AF1681" s="109"/>
      <c r="AG1681" s="138">
        <v>39402</v>
      </c>
      <c r="AH1681" s="138">
        <v>39562</v>
      </c>
      <c r="AI1681" s="138">
        <v>39743</v>
      </c>
      <c r="AJ1681" s="109">
        <v>5627776</v>
      </c>
      <c r="AK1681" s="109"/>
      <c r="AL1681" s="109" t="s">
        <v>4773</v>
      </c>
      <c r="AM1681" s="109"/>
      <c r="AN1681" s="109"/>
      <c r="AO1681" s="109"/>
      <c r="AP1681" s="109"/>
      <c r="AQ1681" s="109"/>
      <c r="AR1681" s="109"/>
      <c r="AS1681" s="109"/>
      <c r="AT1681" s="109"/>
      <c r="AU1681" s="109"/>
      <c r="AV1681" s="109"/>
      <c r="AW1681" s="109"/>
      <c r="AX1681" s="109"/>
      <c r="AY1681" s="109"/>
    </row>
    <row r="1682" spans="1:51" ht="25.5" x14ac:dyDescent="0.25">
      <c r="A1682" s="106">
        <v>1991</v>
      </c>
      <c r="B1682" s="106" t="s">
        <v>2342</v>
      </c>
      <c r="C1682" s="106" t="s">
        <v>336</v>
      </c>
      <c r="D1682" s="106"/>
      <c r="E1682" s="106" t="s">
        <v>540</v>
      </c>
      <c r="F1682" s="106"/>
      <c r="G1682" s="106"/>
      <c r="H1682" s="106" t="s">
        <v>466</v>
      </c>
      <c r="I1682" s="106" t="s">
        <v>3325</v>
      </c>
      <c r="J1682" s="106" t="s">
        <v>4007</v>
      </c>
      <c r="K1682" s="106"/>
      <c r="L1682" s="106"/>
      <c r="M1682" s="106">
        <v>22000</v>
      </c>
      <c r="N1682" s="106" t="s">
        <v>4004</v>
      </c>
      <c r="O1682" s="106">
        <v>35.933999999999997</v>
      </c>
      <c r="P1682" s="107">
        <v>1200</v>
      </c>
      <c r="Q1682" s="107">
        <v>43120.800000000003</v>
      </c>
      <c r="R1682" s="106">
        <v>0</v>
      </c>
      <c r="S1682" s="107">
        <v>0</v>
      </c>
      <c r="T1682" s="107">
        <v>0</v>
      </c>
      <c r="U1682" s="106" t="s">
        <v>924</v>
      </c>
      <c r="V1682" s="106" t="s">
        <v>7</v>
      </c>
      <c r="W1682" s="106" t="s">
        <v>76</v>
      </c>
      <c r="X1682" s="108">
        <v>1495</v>
      </c>
      <c r="Y1682" s="108">
        <v>53721.329999999994</v>
      </c>
      <c r="Z1682" s="108">
        <v>10600.529999999999</v>
      </c>
      <c r="AA1682" s="109"/>
      <c r="AB1682" s="109">
        <v>6201</v>
      </c>
      <c r="AC1682" s="109"/>
      <c r="AD1682" s="109"/>
      <c r="AE1682" s="110" t="s">
        <v>4440</v>
      </c>
      <c r="AF1682" s="109"/>
      <c r="AG1682" s="138">
        <v>39402</v>
      </c>
      <c r="AH1682" s="138">
        <v>39562</v>
      </c>
      <c r="AI1682" s="138">
        <v>39743</v>
      </c>
      <c r="AJ1682" s="109">
        <v>5627776</v>
      </c>
      <c r="AK1682" s="109"/>
      <c r="AL1682" s="109" t="s">
        <v>4773</v>
      </c>
      <c r="AM1682" s="109"/>
      <c r="AN1682" s="109"/>
      <c r="AO1682" s="109"/>
      <c r="AP1682" s="109"/>
      <c r="AQ1682" s="109"/>
      <c r="AR1682" s="109"/>
      <c r="AS1682" s="109"/>
      <c r="AT1682" s="109"/>
      <c r="AU1682" s="109"/>
      <c r="AV1682" s="109"/>
      <c r="AW1682" s="109"/>
      <c r="AX1682" s="109"/>
      <c r="AY1682" s="109"/>
    </row>
    <row r="1683" spans="1:51" ht="25.5" x14ac:dyDescent="0.25">
      <c r="A1683" s="106">
        <v>1992</v>
      </c>
      <c r="B1683" s="106" t="s">
        <v>2343</v>
      </c>
      <c r="C1683" s="106" t="s">
        <v>336</v>
      </c>
      <c r="D1683" s="106"/>
      <c r="E1683" s="106" t="s">
        <v>540</v>
      </c>
      <c r="F1683" s="106"/>
      <c r="G1683" s="106"/>
      <c r="H1683" s="106" t="s">
        <v>466</v>
      </c>
      <c r="I1683" s="106" t="s">
        <v>3325</v>
      </c>
      <c r="J1683" s="106" t="s">
        <v>4007</v>
      </c>
      <c r="K1683" s="106">
        <v>5701</v>
      </c>
      <c r="L1683" s="106"/>
      <c r="M1683" s="106">
        <v>22000</v>
      </c>
      <c r="N1683" s="106" t="s">
        <v>4004</v>
      </c>
      <c r="O1683" s="106">
        <v>36.715000000000003</v>
      </c>
      <c r="P1683" s="107">
        <v>1200</v>
      </c>
      <c r="Q1683" s="107">
        <v>44058</v>
      </c>
      <c r="R1683" s="106">
        <v>0</v>
      </c>
      <c r="S1683" s="107">
        <v>0</v>
      </c>
      <c r="T1683" s="107">
        <v>0</v>
      </c>
      <c r="U1683" s="106" t="s">
        <v>924</v>
      </c>
      <c r="V1683" s="106" t="s">
        <v>7</v>
      </c>
      <c r="W1683" s="106" t="s">
        <v>76</v>
      </c>
      <c r="X1683" s="108">
        <v>1495</v>
      </c>
      <c r="Y1683" s="108">
        <v>54888.925000000003</v>
      </c>
      <c r="Z1683" s="108">
        <v>10830.924999999996</v>
      </c>
      <c r="AA1683" s="109"/>
      <c r="AB1683" s="109">
        <v>6201</v>
      </c>
      <c r="AC1683" s="109"/>
      <c r="AD1683" s="109"/>
      <c r="AE1683" s="110" t="s">
        <v>4440</v>
      </c>
      <c r="AF1683" s="109"/>
      <c r="AG1683" s="138">
        <v>39402</v>
      </c>
      <c r="AH1683" s="138">
        <v>39562</v>
      </c>
      <c r="AI1683" s="138">
        <v>39743</v>
      </c>
      <c r="AJ1683" s="109">
        <v>5627776</v>
      </c>
      <c r="AK1683" s="109"/>
      <c r="AL1683" s="109" t="s">
        <v>4773</v>
      </c>
      <c r="AM1683" s="109"/>
      <c r="AN1683" s="109"/>
      <c r="AO1683" s="109"/>
      <c r="AP1683" s="109"/>
      <c r="AQ1683" s="109"/>
      <c r="AR1683" s="109"/>
      <c r="AS1683" s="109"/>
      <c r="AT1683" s="109"/>
      <c r="AU1683" s="109"/>
      <c r="AV1683" s="109"/>
      <c r="AW1683" s="109"/>
      <c r="AX1683" s="109"/>
      <c r="AY1683" s="109"/>
    </row>
    <row r="1684" spans="1:51" ht="25.5" x14ac:dyDescent="0.25">
      <c r="A1684" s="106">
        <v>1993</v>
      </c>
      <c r="B1684" s="106" t="s">
        <v>2344</v>
      </c>
      <c r="C1684" s="106" t="s">
        <v>336</v>
      </c>
      <c r="D1684" s="106"/>
      <c r="E1684" s="106" t="s">
        <v>540</v>
      </c>
      <c r="F1684" s="106"/>
      <c r="G1684" s="106"/>
      <c r="H1684" s="106" t="s">
        <v>466</v>
      </c>
      <c r="I1684" s="106" t="s">
        <v>3326</v>
      </c>
      <c r="J1684" s="106" t="s">
        <v>4009</v>
      </c>
      <c r="K1684" s="106">
        <v>34746</v>
      </c>
      <c r="L1684" s="106"/>
      <c r="M1684" s="106">
        <v>22000</v>
      </c>
      <c r="N1684" s="106" t="s">
        <v>4004</v>
      </c>
      <c r="O1684" s="106">
        <v>282.815</v>
      </c>
      <c r="P1684" s="107">
        <v>1200</v>
      </c>
      <c r="Q1684" s="107">
        <v>339378</v>
      </c>
      <c r="R1684" s="106">
        <v>0</v>
      </c>
      <c r="S1684" s="107">
        <v>0</v>
      </c>
      <c r="T1684" s="107">
        <v>0</v>
      </c>
      <c r="U1684" s="106" t="s">
        <v>797</v>
      </c>
      <c r="V1684" s="106" t="s">
        <v>7</v>
      </c>
      <c r="W1684" s="106" t="s">
        <v>67</v>
      </c>
      <c r="X1684" s="108">
        <v>1495</v>
      </c>
      <c r="Y1684" s="108">
        <v>422808.42499999999</v>
      </c>
      <c r="Z1684" s="108">
        <v>83430.424999999988</v>
      </c>
      <c r="AA1684" s="109"/>
      <c r="AB1684" s="109">
        <v>6201</v>
      </c>
      <c r="AC1684" s="109"/>
      <c r="AD1684" s="109"/>
      <c r="AE1684" s="110" t="s">
        <v>516</v>
      </c>
      <c r="AF1684" s="109"/>
      <c r="AG1684" s="138">
        <v>39402</v>
      </c>
      <c r="AH1684" s="138">
        <v>39562</v>
      </c>
      <c r="AI1684" s="138">
        <v>39743</v>
      </c>
      <c r="AJ1684" s="109">
        <v>5627776</v>
      </c>
      <c r="AK1684" s="109"/>
      <c r="AL1684" s="109" t="s">
        <v>4773</v>
      </c>
      <c r="AM1684" s="109"/>
      <c r="AN1684" s="109"/>
      <c r="AO1684" s="109"/>
      <c r="AP1684" s="109"/>
      <c r="AQ1684" s="109"/>
      <c r="AR1684" s="109"/>
      <c r="AS1684" s="109"/>
      <c r="AT1684" s="109"/>
      <c r="AU1684" s="109"/>
      <c r="AV1684" s="109"/>
      <c r="AW1684" s="109"/>
      <c r="AX1684" s="109"/>
      <c r="AY1684" s="109"/>
    </row>
    <row r="1685" spans="1:51" ht="51" x14ac:dyDescent="0.25">
      <c r="A1685" s="106">
        <v>1994</v>
      </c>
      <c r="B1685" s="106" t="s">
        <v>2345</v>
      </c>
      <c r="C1685" s="106" t="s">
        <v>336</v>
      </c>
      <c r="D1685" s="106"/>
      <c r="E1685" s="106" t="s">
        <v>540</v>
      </c>
      <c r="F1685" s="106"/>
      <c r="G1685" s="106"/>
      <c r="H1685" s="106" t="s">
        <v>466</v>
      </c>
      <c r="I1685" s="106" t="s">
        <v>3323</v>
      </c>
      <c r="J1685" s="106" t="s">
        <v>4041</v>
      </c>
      <c r="K1685" s="106">
        <v>5941</v>
      </c>
      <c r="L1685" s="106"/>
      <c r="M1685" s="106">
        <v>22000</v>
      </c>
      <c r="N1685" s="106" t="s">
        <v>4004</v>
      </c>
      <c r="O1685" s="106">
        <v>400.93700000000001</v>
      </c>
      <c r="P1685" s="107">
        <v>1200</v>
      </c>
      <c r="Q1685" s="107">
        <v>481124.4</v>
      </c>
      <c r="R1685" s="106">
        <v>0</v>
      </c>
      <c r="S1685" s="107">
        <v>0</v>
      </c>
      <c r="T1685" s="107">
        <v>0</v>
      </c>
      <c r="U1685" s="106" t="s">
        <v>749</v>
      </c>
      <c r="V1685" s="106" t="s">
        <v>7</v>
      </c>
      <c r="W1685" s="106" t="s">
        <v>64</v>
      </c>
      <c r="X1685" s="108"/>
      <c r="Y1685" s="108">
        <v>0</v>
      </c>
      <c r="Z1685" s="108">
        <v>-481124.4</v>
      </c>
      <c r="AA1685" s="109" t="s">
        <v>4503</v>
      </c>
      <c r="AB1685" s="109">
        <v>6201</v>
      </c>
      <c r="AC1685" s="109" t="s">
        <v>4686</v>
      </c>
      <c r="AD1685" s="109" t="s">
        <v>4548</v>
      </c>
      <c r="AE1685" s="110" t="s">
        <v>510</v>
      </c>
      <c r="AF1685" s="109"/>
      <c r="AG1685" s="138">
        <v>39402</v>
      </c>
      <c r="AH1685" s="138">
        <v>39562</v>
      </c>
      <c r="AI1685" s="138">
        <v>39743</v>
      </c>
      <c r="AJ1685" s="109">
        <v>5627776</v>
      </c>
      <c r="AK1685" s="109"/>
      <c r="AL1685" s="109" t="s">
        <v>4773</v>
      </c>
      <c r="AM1685" s="109"/>
      <c r="AN1685" s="109"/>
      <c r="AO1685" s="109"/>
      <c r="AP1685" s="109"/>
      <c r="AQ1685" s="109"/>
      <c r="AR1685" s="109"/>
      <c r="AS1685" s="109"/>
      <c r="AT1685" s="109"/>
      <c r="AU1685" s="109"/>
      <c r="AV1685" s="109"/>
      <c r="AW1685" s="109"/>
      <c r="AX1685" s="109"/>
      <c r="AY1685" s="109"/>
    </row>
    <row r="1686" spans="1:51" ht="25.5" x14ac:dyDescent="0.25">
      <c r="A1686" s="106">
        <v>1995</v>
      </c>
      <c r="B1686" s="106" t="s">
        <v>2346</v>
      </c>
      <c r="C1686" s="106" t="s">
        <v>336</v>
      </c>
      <c r="D1686" s="106"/>
      <c r="E1686" s="106" t="s">
        <v>540</v>
      </c>
      <c r="F1686" s="106"/>
      <c r="G1686" s="106"/>
      <c r="H1686" s="106" t="s">
        <v>466</v>
      </c>
      <c r="I1686" s="106" t="s">
        <v>3323</v>
      </c>
      <c r="J1686" s="106" t="s">
        <v>4041</v>
      </c>
      <c r="K1686" s="106">
        <v>5961</v>
      </c>
      <c r="L1686" s="106"/>
      <c r="M1686" s="106">
        <v>22000</v>
      </c>
      <c r="N1686" s="106" t="s">
        <v>4004</v>
      </c>
      <c r="O1686" s="106">
        <v>370.12200000000001</v>
      </c>
      <c r="P1686" s="107">
        <v>1200</v>
      </c>
      <c r="Q1686" s="107">
        <v>444146.4</v>
      </c>
      <c r="R1686" s="106">
        <v>0</v>
      </c>
      <c r="S1686" s="107">
        <v>0</v>
      </c>
      <c r="T1686" s="107">
        <v>0</v>
      </c>
      <c r="U1686" s="106" t="s">
        <v>797</v>
      </c>
      <c r="V1686" s="106" t="s">
        <v>7</v>
      </c>
      <c r="W1686" s="106" t="s">
        <v>67</v>
      </c>
      <c r="X1686" s="108">
        <v>1495</v>
      </c>
      <c r="Y1686" s="108">
        <v>553332.39</v>
      </c>
      <c r="Z1686" s="108">
        <v>109185.98999999999</v>
      </c>
      <c r="AA1686" s="109"/>
      <c r="AB1686" s="109">
        <v>6201</v>
      </c>
      <c r="AC1686" s="109"/>
      <c r="AD1686" s="109"/>
      <c r="AE1686" s="110" t="s">
        <v>516</v>
      </c>
      <c r="AF1686" s="109"/>
      <c r="AG1686" s="138">
        <v>39402</v>
      </c>
      <c r="AH1686" s="138">
        <v>39562</v>
      </c>
      <c r="AI1686" s="138">
        <v>39743</v>
      </c>
      <c r="AJ1686" s="109">
        <v>5627776</v>
      </c>
      <c r="AK1686" s="109"/>
      <c r="AL1686" s="109" t="s">
        <v>4773</v>
      </c>
      <c r="AM1686" s="109"/>
      <c r="AN1686" s="109"/>
      <c r="AO1686" s="109"/>
      <c r="AP1686" s="109"/>
      <c r="AQ1686" s="109"/>
      <c r="AR1686" s="109"/>
      <c r="AS1686" s="109"/>
      <c r="AT1686" s="109"/>
      <c r="AU1686" s="109"/>
      <c r="AV1686" s="109"/>
      <c r="AW1686" s="109"/>
      <c r="AX1686" s="109"/>
      <c r="AY1686" s="109"/>
    </row>
    <row r="1687" spans="1:51" ht="25.5" x14ac:dyDescent="0.25">
      <c r="A1687" s="106">
        <v>1996</v>
      </c>
      <c r="B1687" s="106" t="s">
        <v>2347</v>
      </c>
      <c r="C1687" s="106" t="s">
        <v>336</v>
      </c>
      <c r="D1687" s="106"/>
      <c r="E1687" s="106" t="s">
        <v>540</v>
      </c>
      <c r="F1687" s="106"/>
      <c r="G1687" s="106"/>
      <c r="H1687" s="106" t="s">
        <v>466</v>
      </c>
      <c r="I1687" s="106" t="s">
        <v>3326</v>
      </c>
      <c r="J1687" s="106" t="s">
        <v>4009</v>
      </c>
      <c r="K1687" s="106">
        <v>34977</v>
      </c>
      <c r="L1687" s="106"/>
      <c r="M1687" s="106">
        <v>22000</v>
      </c>
      <c r="N1687" s="106" t="s">
        <v>4004</v>
      </c>
      <c r="O1687" s="106">
        <v>14135.377</v>
      </c>
      <c r="P1687" s="107">
        <v>1200</v>
      </c>
      <c r="Q1687" s="107">
        <v>16962452.399999999</v>
      </c>
      <c r="R1687" s="106">
        <v>0</v>
      </c>
      <c r="S1687" s="107">
        <v>0</v>
      </c>
      <c r="T1687" s="107">
        <v>0</v>
      </c>
      <c r="U1687" s="106" t="s">
        <v>797</v>
      </c>
      <c r="V1687" s="106" t="s">
        <v>7</v>
      </c>
      <c r="W1687" s="106" t="s">
        <v>67</v>
      </c>
      <c r="X1687" s="108">
        <v>1495</v>
      </c>
      <c r="Y1687" s="108">
        <v>21132388.615000002</v>
      </c>
      <c r="Z1687" s="108">
        <v>4169936.2149999999</v>
      </c>
      <c r="AA1687" s="109"/>
      <c r="AB1687" s="109">
        <v>6201</v>
      </c>
      <c r="AC1687" s="109"/>
      <c r="AD1687" s="109"/>
      <c r="AE1687" s="110" t="s">
        <v>516</v>
      </c>
      <c r="AF1687" s="109"/>
      <c r="AG1687" s="138">
        <v>39402</v>
      </c>
      <c r="AH1687" s="138">
        <v>39562</v>
      </c>
      <c r="AI1687" s="138">
        <v>39743</v>
      </c>
      <c r="AJ1687" s="109">
        <v>5627776</v>
      </c>
      <c r="AK1687" s="109"/>
      <c r="AL1687" s="109" t="s">
        <v>4773</v>
      </c>
      <c r="AM1687" s="109"/>
      <c r="AN1687" s="109"/>
      <c r="AO1687" s="109"/>
      <c r="AP1687" s="109"/>
      <c r="AQ1687" s="109"/>
      <c r="AR1687" s="109"/>
      <c r="AS1687" s="109"/>
      <c r="AT1687" s="109"/>
      <c r="AU1687" s="109"/>
      <c r="AV1687" s="109"/>
      <c r="AW1687" s="109"/>
      <c r="AX1687" s="109"/>
      <c r="AY1687" s="109"/>
    </row>
    <row r="1688" spans="1:51" ht="25.5" x14ac:dyDescent="0.25">
      <c r="A1688" s="106">
        <v>1997</v>
      </c>
      <c r="B1688" s="106" t="s">
        <v>2348</v>
      </c>
      <c r="C1688" s="106" t="s">
        <v>336</v>
      </c>
      <c r="D1688" s="106"/>
      <c r="E1688" s="106" t="s">
        <v>540</v>
      </c>
      <c r="F1688" s="106"/>
      <c r="G1688" s="106"/>
      <c r="H1688" s="106" t="s">
        <v>466</v>
      </c>
      <c r="I1688" s="106" t="s">
        <v>3330</v>
      </c>
      <c r="J1688" s="106" t="s">
        <v>4042</v>
      </c>
      <c r="K1688" s="106">
        <v>5752</v>
      </c>
      <c r="L1688" s="106"/>
      <c r="M1688" s="106">
        <v>22000</v>
      </c>
      <c r="N1688" s="106" t="s">
        <v>4004</v>
      </c>
      <c r="O1688" s="106">
        <v>12329.27</v>
      </c>
      <c r="P1688" s="107">
        <v>1200</v>
      </c>
      <c r="Q1688" s="107">
        <v>14795124</v>
      </c>
      <c r="R1688" s="106">
        <v>0</v>
      </c>
      <c r="S1688" s="107">
        <v>0</v>
      </c>
      <c r="T1688" s="107">
        <v>0</v>
      </c>
      <c r="U1688" s="106" t="s">
        <v>797</v>
      </c>
      <c r="V1688" s="106" t="s">
        <v>7</v>
      </c>
      <c r="W1688" s="106" t="s">
        <v>67</v>
      </c>
      <c r="X1688" s="108">
        <v>1495</v>
      </c>
      <c r="Y1688" s="108">
        <v>18432258.650000002</v>
      </c>
      <c r="Z1688" s="108">
        <v>3637134.6500000022</v>
      </c>
      <c r="AA1688" s="109"/>
      <c r="AB1688" s="109">
        <v>6201</v>
      </c>
      <c r="AC1688" s="109"/>
      <c r="AD1688" s="109"/>
      <c r="AE1688" s="110" t="s">
        <v>516</v>
      </c>
      <c r="AF1688" s="109"/>
      <c r="AG1688" s="138">
        <v>39402</v>
      </c>
      <c r="AH1688" s="138">
        <v>39562</v>
      </c>
      <c r="AI1688" s="138">
        <v>39743</v>
      </c>
      <c r="AJ1688" s="109">
        <v>5627776</v>
      </c>
      <c r="AK1688" s="109"/>
      <c r="AL1688" s="109" t="s">
        <v>4773</v>
      </c>
      <c r="AM1688" s="109"/>
      <c r="AN1688" s="109"/>
      <c r="AO1688" s="109"/>
      <c r="AP1688" s="109"/>
      <c r="AQ1688" s="109"/>
      <c r="AR1688" s="109"/>
      <c r="AS1688" s="109"/>
      <c r="AT1688" s="109"/>
      <c r="AU1688" s="109"/>
      <c r="AV1688" s="109"/>
      <c r="AW1688" s="109"/>
      <c r="AX1688" s="109"/>
      <c r="AY1688" s="109"/>
    </row>
    <row r="1689" spans="1:51" ht="51" x14ac:dyDescent="0.25">
      <c r="A1689" s="106">
        <v>1998</v>
      </c>
      <c r="B1689" s="106" t="s">
        <v>2349</v>
      </c>
      <c r="C1689" s="106" t="s">
        <v>336</v>
      </c>
      <c r="D1689" s="106"/>
      <c r="E1689" s="106" t="s">
        <v>540</v>
      </c>
      <c r="F1689" s="106"/>
      <c r="G1689" s="106"/>
      <c r="H1689" s="106" t="s">
        <v>466</v>
      </c>
      <c r="I1689" s="106"/>
      <c r="J1689" s="106"/>
      <c r="K1689" s="106"/>
      <c r="L1689" s="106"/>
      <c r="M1689" s="106">
        <v>22000</v>
      </c>
      <c r="N1689" s="106" t="s">
        <v>4004</v>
      </c>
      <c r="O1689" s="106">
        <v>1961.38</v>
      </c>
      <c r="P1689" s="107">
        <v>1200</v>
      </c>
      <c r="Q1689" s="107">
        <v>2353656</v>
      </c>
      <c r="R1689" s="106">
        <v>0</v>
      </c>
      <c r="S1689" s="107">
        <v>0</v>
      </c>
      <c r="T1689" s="107">
        <v>0</v>
      </c>
      <c r="U1689" s="106" t="s">
        <v>749</v>
      </c>
      <c r="V1689" s="106" t="s">
        <v>7</v>
      </c>
      <c r="W1689" s="106" t="s">
        <v>64</v>
      </c>
      <c r="X1689" s="108"/>
      <c r="Y1689" s="108">
        <v>0</v>
      </c>
      <c r="Z1689" s="108">
        <v>-2353656</v>
      </c>
      <c r="AA1689" s="109" t="s">
        <v>4503</v>
      </c>
      <c r="AB1689" s="109">
        <v>6201</v>
      </c>
      <c r="AC1689" s="109" t="s">
        <v>4686</v>
      </c>
      <c r="AD1689" s="109" t="s">
        <v>4548</v>
      </c>
      <c r="AE1689" s="110" t="s">
        <v>510</v>
      </c>
      <c r="AF1689" s="109"/>
      <c r="AG1689" s="138">
        <v>39402</v>
      </c>
      <c r="AH1689" s="138">
        <v>39562</v>
      </c>
      <c r="AI1689" s="138">
        <v>39743</v>
      </c>
      <c r="AJ1689" s="109">
        <v>5627776</v>
      </c>
      <c r="AK1689" s="109"/>
      <c r="AL1689" s="109" t="s">
        <v>4773</v>
      </c>
      <c r="AM1689" s="109"/>
      <c r="AN1689" s="109"/>
      <c r="AO1689" s="109"/>
      <c r="AP1689" s="109"/>
      <c r="AQ1689" s="109"/>
      <c r="AR1689" s="109"/>
      <c r="AS1689" s="109"/>
      <c r="AT1689" s="109"/>
      <c r="AU1689" s="109"/>
      <c r="AV1689" s="109"/>
      <c r="AW1689" s="109"/>
      <c r="AX1689" s="109"/>
      <c r="AY1689" s="109"/>
    </row>
    <row r="1690" spans="1:51" ht="25.5" x14ac:dyDescent="0.25">
      <c r="A1690" s="106">
        <v>1999</v>
      </c>
      <c r="B1690" s="106" t="s">
        <v>2350</v>
      </c>
      <c r="C1690" s="106" t="s">
        <v>336</v>
      </c>
      <c r="D1690" s="106"/>
      <c r="E1690" s="106" t="s">
        <v>540</v>
      </c>
      <c r="F1690" s="106"/>
      <c r="G1690" s="106"/>
      <c r="H1690" s="106" t="s">
        <v>466</v>
      </c>
      <c r="I1690" s="106" t="s">
        <v>3326</v>
      </c>
      <c r="J1690" s="106" t="s">
        <v>4009</v>
      </c>
      <c r="K1690" s="106"/>
      <c r="L1690" s="106"/>
      <c r="M1690" s="106">
        <v>22000</v>
      </c>
      <c r="N1690" s="106" t="s">
        <v>4004</v>
      </c>
      <c r="O1690" s="106">
        <v>525.65599999999995</v>
      </c>
      <c r="P1690" s="107">
        <v>1200</v>
      </c>
      <c r="Q1690" s="107">
        <v>630787.19999999995</v>
      </c>
      <c r="R1690" s="106">
        <v>0</v>
      </c>
      <c r="S1690" s="107">
        <v>0</v>
      </c>
      <c r="T1690" s="107">
        <v>0</v>
      </c>
      <c r="U1690" s="106" t="s">
        <v>797</v>
      </c>
      <c r="V1690" s="106" t="s">
        <v>7</v>
      </c>
      <c r="W1690" s="106" t="s">
        <v>67</v>
      </c>
      <c r="X1690" s="108">
        <v>1495</v>
      </c>
      <c r="Y1690" s="108">
        <v>785855.72</v>
      </c>
      <c r="Z1690" s="108">
        <v>155068.52000000002</v>
      </c>
      <c r="AA1690" s="109"/>
      <c r="AB1690" s="109">
        <v>6201</v>
      </c>
      <c r="AC1690" s="109"/>
      <c r="AD1690" s="109"/>
      <c r="AE1690" s="110" t="s">
        <v>516</v>
      </c>
      <c r="AF1690" s="109"/>
      <c r="AG1690" s="138">
        <v>39402</v>
      </c>
      <c r="AH1690" s="138">
        <v>39562</v>
      </c>
      <c r="AI1690" s="138">
        <v>39743</v>
      </c>
      <c r="AJ1690" s="109">
        <v>5627776</v>
      </c>
      <c r="AK1690" s="109"/>
      <c r="AL1690" s="109" t="s">
        <v>4773</v>
      </c>
      <c r="AM1690" s="109"/>
      <c r="AN1690" s="109"/>
      <c r="AO1690" s="109"/>
      <c r="AP1690" s="109"/>
      <c r="AQ1690" s="109"/>
      <c r="AR1690" s="109"/>
      <c r="AS1690" s="109"/>
      <c r="AT1690" s="109"/>
      <c r="AU1690" s="109"/>
      <c r="AV1690" s="109"/>
      <c r="AW1690" s="109"/>
      <c r="AX1690" s="109"/>
      <c r="AY1690" s="109"/>
    </row>
    <row r="1691" spans="1:51" ht="25.5" x14ac:dyDescent="0.25">
      <c r="A1691" s="106">
        <v>2000</v>
      </c>
      <c r="B1691" s="106" t="s">
        <v>2351</v>
      </c>
      <c r="C1691" s="106" t="s">
        <v>336</v>
      </c>
      <c r="D1691" s="106"/>
      <c r="E1691" s="106" t="s">
        <v>540</v>
      </c>
      <c r="F1691" s="106"/>
      <c r="G1691" s="106"/>
      <c r="H1691" s="106" t="s">
        <v>466</v>
      </c>
      <c r="I1691" s="106" t="s">
        <v>3326</v>
      </c>
      <c r="J1691" s="106" t="s">
        <v>4009</v>
      </c>
      <c r="K1691" s="106">
        <v>34625</v>
      </c>
      <c r="L1691" s="106"/>
      <c r="M1691" s="106">
        <v>22000</v>
      </c>
      <c r="N1691" s="106" t="s">
        <v>4004</v>
      </c>
      <c r="O1691" s="106">
        <v>13592.718999999999</v>
      </c>
      <c r="P1691" s="107">
        <v>1200</v>
      </c>
      <c r="Q1691" s="107">
        <v>16311262.800000001</v>
      </c>
      <c r="R1691" s="106">
        <v>0</v>
      </c>
      <c r="S1691" s="107">
        <v>0</v>
      </c>
      <c r="T1691" s="107">
        <v>0</v>
      </c>
      <c r="U1691" s="106" t="s">
        <v>797</v>
      </c>
      <c r="V1691" s="106" t="s">
        <v>7</v>
      </c>
      <c r="W1691" s="106" t="s">
        <v>67</v>
      </c>
      <c r="X1691" s="108">
        <v>1495</v>
      </c>
      <c r="Y1691" s="108">
        <v>20321114.904999997</v>
      </c>
      <c r="Z1691" s="108">
        <v>4009852.1049999986</v>
      </c>
      <c r="AA1691" s="109"/>
      <c r="AB1691" s="109">
        <v>6201</v>
      </c>
      <c r="AC1691" s="109"/>
      <c r="AD1691" s="109"/>
      <c r="AE1691" s="110" t="s">
        <v>516</v>
      </c>
      <c r="AF1691" s="109"/>
      <c r="AG1691" s="138">
        <v>39402</v>
      </c>
      <c r="AH1691" s="138">
        <v>39562</v>
      </c>
      <c r="AI1691" s="138">
        <v>39743</v>
      </c>
      <c r="AJ1691" s="109">
        <v>5627776</v>
      </c>
      <c r="AK1691" s="109"/>
      <c r="AL1691" s="109" t="s">
        <v>4773</v>
      </c>
      <c r="AM1691" s="109"/>
      <c r="AN1691" s="109"/>
      <c r="AO1691" s="109"/>
      <c r="AP1691" s="109"/>
      <c r="AQ1691" s="109"/>
      <c r="AR1691" s="109"/>
      <c r="AS1691" s="109"/>
      <c r="AT1691" s="109"/>
      <c r="AU1691" s="109"/>
      <c r="AV1691" s="109"/>
      <c r="AW1691" s="109"/>
      <c r="AX1691" s="109"/>
      <c r="AY1691" s="109"/>
    </row>
    <row r="1692" spans="1:51" ht="25.5" x14ac:dyDescent="0.25">
      <c r="A1692" s="106">
        <v>2001</v>
      </c>
      <c r="B1692" s="106" t="s">
        <v>2352</v>
      </c>
      <c r="C1692" s="106" t="s">
        <v>336</v>
      </c>
      <c r="D1692" s="106"/>
      <c r="E1692" s="106" t="s">
        <v>540</v>
      </c>
      <c r="F1692" s="106"/>
      <c r="G1692" s="106"/>
      <c r="H1692" s="106" t="s">
        <v>466</v>
      </c>
      <c r="I1692" s="106"/>
      <c r="J1692" s="106"/>
      <c r="K1692" s="106"/>
      <c r="L1692" s="106"/>
      <c r="M1692" s="106">
        <v>22000</v>
      </c>
      <c r="N1692" s="106" t="s">
        <v>4004</v>
      </c>
      <c r="O1692" s="106">
        <v>79548.731</v>
      </c>
      <c r="P1692" s="107">
        <v>1200</v>
      </c>
      <c r="Q1692" s="107">
        <v>95458477.200000003</v>
      </c>
      <c r="R1692" s="106">
        <v>0</v>
      </c>
      <c r="S1692" s="107">
        <v>0</v>
      </c>
      <c r="T1692" s="107">
        <v>0</v>
      </c>
      <c r="U1692" s="106" t="s">
        <v>743</v>
      </c>
      <c r="V1692" s="106" t="s">
        <v>7</v>
      </c>
      <c r="W1692" s="106" t="s">
        <v>63</v>
      </c>
      <c r="X1692" s="108"/>
      <c r="Y1692" s="108">
        <v>0</v>
      </c>
      <c r="Z1692" s="108"/>
      <c r="AA1692" s="109" t="s">
        <v>4435</v>
      </c>
      <c r="AB1692" s="109">
        <v>6201</v>
      </c>
      <c r="AC1692" s="109"/>
      <c r="AD1692" s="109"/>
      <c r="AE1692" s="110" t="s">
        <v>4436</v>
      </c>
      <c r="AF1692" s="109"/>
      <c r="AG1692" s="138">
        <v>39402</v>
      </c>
      <c r="AH1692" s="138">
        <v>39562</v>
      </c>
      <c r="AI1692" s="138">
        <v>39743</v>
      </c>
      <c r="AJ1692" s="109">
        <v>5730820</v>
      </c>
      <c r="AK1692" s="109">
        <v>1204644</v>
      </c>
      <c r="AL1692" s="109" t="s">
        <v>4773</v>
      </c>
      <c r="AM1692" s="109"/>
      <c r="AN1692" s="109"/>
      <c r="AO1692" s="109"/>
      <c r="AP1692" s="109"/>
      <c r="AQ1692" s="109"/>
      <c r="AR1692" s="109"/>
      <c r="AS1692" s="109" t="s">
        <v>4433</v>
      </c>
      <c r="AT1692" s="109"/>
      <c r="AU1692" s="109"/>
      <c r="AV1692" s="109"/>
      <c r="AW1692" s="109"/>
      <c r="AX1692" s="109"/>
      <c r="AY1692" s="109"/>
    </row>
    <row r="1693" spans="1:51" ht="63.75" x14ac:dyDescent="0.25">
      <c r="A1693" s="106">
        <v>2003</v>
      </c>
      <c r="B1693" s="106" t="s">
        <v>839</v>
      </c>
      <c r="C1693" s="106" t="s">
        <v>338</v>
      </c>
      <c r="D1693" s="106"/>
      <c r="E1693" s="106" t="s">
        <v>540</v>
      </c>
      <c r="F1693" s="106"/>
      <c r="G1693" s="106"/>
      <c r="H1693" s="106" t="s">
        <v>468</v>
      </c>
      <c r="I1693" s="106"/>
      <c r="J1693" s="106"/>
      <c r="K1693" s="106"/>
      <c r="L1693" s="106"/>
      <c r="M1693" s="106">
        <v>22000</v>
      </c>
      <c r="N1693" s="106" t="s">
        <v>338</v>
      </c>
      <c r="O1693" s="106">
        <v>18313.597000000002</v>
      </c>
      <c r="P1693" s="107">
        <v>548.9</v>
      </c>
      <c r="Q1693" s="107">
        <v>10052333.390000001</v>
      </c>
      <c r="R1693" s="106">
        <v>0</v>
      </c>
      <c r="S1693" s="107">
        <v>0</v>
      </c>
      <c r="T1693" s="107">
        <v>0</v>
      </c>
      <c r="U1693" s="106" t="s">
        <v>743</v>
      </c>
      <c r="V1693" s="106" t="s">
        <v>7</v>
      </c>
      <c r="W1693" s="106" t="s">
        <v>63</v>
      </c>
      <c r="X1693" s="108"/>
      <c r="Y1693" s="108">
        <v>0</v>
      </c>
      <c r="Z1693" s="108"/>
      <c r="AA1693" s="109" t="s">
        <v>4435</v>
      </c>
      <c r="AB1693" s="109">
        <v>4064</v>
      </c>
      <c r="AC1693" s="109" t="s">
        <v>4510</v>
      </c>
      <c r="AD1693" s="109" t="s">
        <v>4510</v>
      </c>
      <c r="AE1693" s="110" t="s">
        <v>4436</v>
      </c>
      <c r="AF1693" s="109"/>
      <c r="AG1693" s="138">
        <v>39451</v>
      </c>
      <c r="AH1693" s="138">
        <v>39499</v>
      </c>
      <c r="AI1693" s="138">
        <v>39730</v>
      </c>
      <c r="AJ1693" s="109">
        <v>5613635</v>
      </c>
      <c r="AK1693" s="109"/>
      <c r="AL1693" s="109"/>
      <c r="AM1693" s="109"/>
      <c r="AN1693" s="109"/>
      <c r="AO1693" s="109"/>
      <c r="AP1693" s="109"/>
      <c r="AQ1693" s="109"/>
      <c r="AR1693" s="109"/>
      <c r="AS1693" s="109"/>
      <c r="AT1693" s="109"/>
      <c r="AU1693" s="109"/>
      <c r="AV1693" s="109"/>
      <c r="AW1693" s="109"/>
      <c r="AX1693" s="109"/>
      <c r="AY1693" s="109"/>
    </row>
    <row r="1694" spans="1:51" ht="51" x14ac:dyDescent="0.25">
      <c r="A1694" s="106">
        <v>2013</v>
      </c>
      <c r="B1694" s="106" t="s">
        <v>2353</v>
      </c>
      <c r="C1694" s="106" t="s">
        <v>340</v>
      </c>
      <c r="D1694" s="106"/>
      <c r="E1694" s="106" t="s">
        <v>540</v>
      </c>
      <c r="F1694" s="106"/>
      <c r="G1694" s="106"/>
      <c r="H1694" s="106" t="s">
        <v>466</v>
      </c>
      <c r="I1694" s="106" t="s">
        <v>3323</v>
      </c>
      <c r="J1694" s="106" t="s">
        <v>4022</v>
      </c>
      <c r="K1694" s="106">
        <v>15182</v>
      </c>
      <c r="L1694" s="106"/>
      <c r="M1694" s="106">
        <v>22000</v>
      </c>
      <c r="N1694" s="106" t="s">
        <v>340</v>
      </c>
      <c r="O1694" s="106">
        <v>13012.75</v>
      </c>
      <c r="P1694" s="107">
        <v>1035.0999999999999</v>
      </c>
      <c r="Q1694" s="107">
        <v>13469497.529999999</v>
      </c>
      <c r="R1694" s="106">
        <v>0</v>
      </c>
      <c r="S1694" s="107">
        <v>0</v>
      </c>
      <c r="T1694" s="107">
        <v>0</v>
      </c>
      <c r="U1694" s="106" t="s">
        <v>797</v>
      </c>
      <c r="V1694" s="106" t="s">
        <v>7</v>
      </c>
      <c r="W1694" s="106" t="s">
        <v>67</v>
      </c>
      <c r="X1694" s="108">
        <v>1655</v>
      </c>
      <c r="Y1694" s="108">
        <v>21536101.25</v>
      </c>
      <c r="Z1694" s="108">
        <v>8066603.7250000015</v>
      </c>
      <c r="AA1694" s="109"/>
      <c r="AB1694" s="109">
        <v>5225</v>
      </c>
      <c r="AC1694" s="109"/>
      <c r="AD1694" s="109"/>
      <c r="AE1694" s="110" t="s">
        <v>516</v>
      </c>
      <c r="AF1694" s="109"/>
      <c r="AG1694" s="138">
        <v>39479</v>
      </c>
      <c r="AH1694" s="138">
        <v>39531</v>
      </c>
      <c r="AI1694" s="138">
        <v>41730</v>
      </c>
      <c r="AJ1694" s="109">
        <v>5916105</v>
      </c>
      <c r="AK1694" s="109"/>
      <c r="AL1694" s="109" t="s">
        <v>4780</v>
      </c>
      <c r="AM1694" s="109" t="s">
        <v>703</v>
      </c>
      <c r="AN1694" s="109" t="s">
        <v>4618</v>
      </c>
      <c r="AO1694" s="109" t="s">
        <v>4619</v>
      </c>
      <c r="AP1694" s="109" t="s">
        <v>705</v>
      </c>
      <c r="AQ1694" s="109" t="s">
        <v>4620</v>
      </c>
      <c r="AR1694" s="109" t="s">
        <v>4787</v>
      </c>
      <c r="AS1694" s="109" t="s">
        <v>4433</v>
      </c>
      <c r="AT1694" s="109"/>
      <c r="AU1694" s="109"/>
      <c r="AV1694" s="109">
        <v>39531</v>
      </c>
      <c r="AW1694" s="109">
        <v>43735</v>
      </c>
      <c r="AX1694" s="109"/>
      <c r="AY1694" s="109"/>
    </row>
    <row r="1695" spans="1:51" x14ac:dyDescent="0.25">
      <c r="A1695" s="106">
        <v>2024</v>
      </c>
      <c r="B1695" s="106" t="s">
        <v>2354</v>
      </c>
      <c r="C1695" s="106" t="s">
        <v>345</v>
      </c>
      <c r="D1695" s="106"/>
      <c r="E1695" s="106" t="s">
        <v>540</v>
      </c>
      <c r="F1695" s="106"/>
      <c r="G1695" s="106"/>
      <c r="H1695" s="106" t="s">
        <v>466</v>
      </c>
      <c r="I1695" s="106" t="s">
        <v>3323</v>
      </c>
      <c r="J1695" s="106" t="s">
        <v>4007</v>
      </c>
      <c r="K1695" s="106">
        <v>6156</v>
      </c>
      <c r="L1695" s="106"/>
      <c r="M1695" s="106">
        <v>22000</v>
      </c>
      <c r="N1695" s="106" t="s">
        <v>4043</v>
      </c>
      <c r="O1695" s="106">
        <v>2040</v>
      </c>
      <c r="P1695" s="107">
        <v>1200</v>
      </c>
      <c r="Q1695" s="107">
        <v>2448000</v>
      </c>
      <c r="R1695" s="106">
        <v>0</v>
      </c>
      <c r="S1695" s="107">
        <v>0</v>
      </c>
      <c r="T1695" s="107">
        <v>0</v>
      </c>
      <c r="U1695" s="106" t="s">
        <v>739</v>
      </c>
      <c r="V1695" s="106" t="s">
        <v>7</v>
      </c>
      <c r="W1695" s="106" t="s">
        <v>61</v>
      </c>
      <c r="X1695" s="108">
        <v>1495</v>
      </c>
      <c r="Y1695" s="108">
        <v>3049800</v>
      </c>
      <c r="Z1695" s="108">
        <v>601800</v>
      </c>
      <c r="AA1695" s="109"/>
      <c r="AB1695" s="109">
        <v>6201</v>
      </c>
      <c r="AC1695" s="109"/>
      <c r="AD1695" s="109"/>
      <c r="AE1695" s="110" t="s">
        <v>507</v>
      </c>
      <c r="AF1695" s="109"/>
      <c r="AG1695" s="138">
        <v>39423</v>
      </c>
      <c r="AH1695" s="138">
        <v>39479</v>
      </c>
      <c r="AI1695" s="138">
        <v>39604</v>
      </c>
      <c r="AJ1695" s="109">
        <v>5602257</v>
      </c>
      <c r="AK1695" s="109"/>
      <c r="AL1695" s="109"/>
      <c r="AM1695" s="109"/>
      <c r="AN1695" s="109"/>
      <c r="AO1695" s="109"/>
      <c r="AP1695" s="109"/>
      <c r="AQ1695" s="109"/>
      <c r="AR1695" s="109"/>
      <c r="AS1695" s="109"/>
      <c r="AT1695" s="109"/>
      <c r="AU1695" s="109"/>
      <c r="AV1695" s="109"/>
      <c r="AW1695" s="109"/>
      <c r="AX1695" s="109"/>
      <c r="AY1695" s="109"/>
    </row>
    <row r="1696" spans="1:51" x14ac:dyDescent="0.25">
      <c r="A1696" s="106">
        <v>2025</v>
      </c>
      <c r="B1696" s="106" t="s">
        <v>2355</v>
      </c>
      <c r="C1696" s="106" t="s">
        <v>345</v>
      </c>
      <c r="D1696" s="106"/>
      <c r="E1696" s="106" t="s">
        <v>540</v>
      </c>
      <c r="F1696" s="106"/>
      <c r="G1696" s="106"/>
      <c r="H1696" s="106" t="s">
        <v>466</v>
      </c>
      <c r="I1696" s="106" t="s">
        <v>3323</v>
      </c>
      <c r="J1696" s="106" t="s">
        <v>4044</v>
      </c>
      <c r="K1696" s="106">
        <v>6322</v>
      </c>
      <c r="L1696" s="106"/>
      <c r="M1696" s="106">
        <v>22000</v>
      </c>
      <c r="N1696" s="106" t="s">
        <v>4043</v>
      </c>
      <c r="O1696" s="106">
        <v>2540.569</v>
      </c>
      <c r="P1696" s="107">
        <v>1200</v>
      </c>
      <c r="Q1696" s="107">
        <v>3048682.8</v>
      </c>
      <c r="R1696" s="106">
        <v>0</v>
      </c>
      <c r="S1696" s="107">
        <v>0</v>
      </c>
      <c r="T1696" s="107">
        <v>0</v>
      </c>
      <c r="U1696" s="106" t="s">
        <v>739</v>
      </c>
      <c r="V1696" s="106" t="s">
        <v>7</v>
      </c>
      <c r="W1696" s="106" t="s">
        <v>61</v>
      </c>
      <c r="X1696" s="108">
        <v>1495</v>
      </c>
      <c r="Y1696" s="108">
        <v>3798150.6549999998</v>
      </c>
      <c r="Z1696" s="108">
        <v>749467.85499999998</v>
      </c>
      <c r="AA1696" s="109"/>
      <c r="AB1696" s="109">
        <v>6201</v>
      </c>
      <c r="AC1696" s="109"/>
      <c r="AD1696" s="109"/>
      <c r="AE1696" s="110" t="s">
        <v>507</v>
      </c>
      <c r="AF1696" s="109"/>
      <c r="AG1696" s="138">
        <v>39423</v>
      </c>
      <c r="AH1696" s="138">
        <v>39479</v>
      </c>
      <c r="AI1696" s="138">
        <v>39604</v>
      </c>
      <c r="AJ1696" s="109">
        <v>5602257</v>
      </c>
      <c r="AK1696" s="109"/>
      <c r="AL1696" s="109"/>
      <c r="AM1696" s="109"/>
      <c r="AN1696" s="109"/>
      <c r="AO1696" s="109"/>
      <c r="AP1696" s="109"/>
      <c r="AQ1696" s="109"/>
      <c r="AR1696" s="109"/>
      <c r="AS1696" s="109"/>
      <c r="AT1696" s="109"/>
      <c r="AU1696" s="109"/>
      <c r="AV1696" s="109"/>
      <c r="AW1696" s="109"/>
      <c r="AX1696" s="109"/>
      <c r="AY1696" s="109"/>
    </row>
    <row r="1697" spans="1:51" x14ac:dyDescent="0.25">
      <c r="A1697" s="106">
        <v>2026</v>
      </c>
      <c r="B1697" s="106" t="s">
        <v>2356</v>
      </c>
      <c r="C1697" s="106" t="s">
        <v>345</v>
      </c>
      <c r="D1697" s="106"/>
      <c r="E1697" s="106" t="s">
        <v>540</v>
      </c>
      <c r="F1697" s="106"/>
      <c r="G1697" s="106"/>
      <c r="H1697" s="106" t="s">
        <v>466</v>
      </c>
      <c r="I1697" s="106" t="s">
        <v>3323</v>
      </c>
      <c r="J1697" s="106" t="s">
        <v>4045</v>
      </c>
      <c r="K1697" s="106">
        <v>35001</v>
      </c>
      <c r="L1697" s="106"/>
      <c r="M1697" s="106">
        <v>22000</v>
      </c>
      <c r="N1697" s="106" t="s">
        <v>4043</v>
      </c>
      <c r="O1697" s="106">
        <v>3303.4560000000001</v>
      </c>
      <c r="P1697" s="107">
        <v>1200</v>
      </c>
      <c r="Q1697" s="107">
        <v>3964147.2</v>
      </c>
      <c r="R1697" s="106">
        <v>0</v>
      </c>
      <c r="S1697" s="107">
        <v>0</v>
      </c>
      <c r="T1697" s="107">
        <v>0</v>
      </c>
      <c r="U1697" s="106" t="s">
        <v>739</v>
      </c>
      <c r="V1697" s="106" t="s">
        <v>7</v>
      </c>
      <c r="W1697" s="106" t="s">
        <v>61</v>
      </c>
      <c r="X1697" s="108">
        <v>1495</v>
      </c>
      <c r="Y1697" s="108">
        <v>4938666.72</v>
      </c>
      <c r="Z1697" s="108">
        <v>974519.51999999955</v>
      </c>
      <c r="AA1697" s="109"/>
      <c r="AB1697" s="109">
        <v>6201</v>
      </c>
      <c r="AC1697" s="109"/>
      <c r="AD1697" s="109"/>
      <c r="AE1697" s="110" t="s">
        <v>507</v>
      </c>
      <c r="AF1697" s="109"/>
      <c r="AG1697" s="138">
        <v>39423</v>
      </c>
      <c r="AH1697" s="138">
        <v>39479</v>
      </c>
      <c r="AI1697" s="138">
        <v>39604</v>
      </c>
      <c r="AJ1697" s="109">
        <v>5602257</v>
      </c>
      <c r="AK1697" s="109"/>
      <c r="AL1697" s="109"/>
      <c r="AM1697" s="109"/>
      <c r="AN1697" s="109"/>
      <c r="AO1697" s="109"/>
      <c r="AP1697" s="109"/>
      <c r="AQ1697" s="109"/>
      <c r="AR1697" s="109"/>
      <c r="AS1697" s="109"/>
      <c r="AT1697" s="109"/>
      <c r="AU1697" s="109"/>
      <c r="AV1697" s="109"/>
      <c r="AW1697" s="109"/>
      <c r="AX1697" s="109"/>
      <c r="AY1697" s="109"/>
    </row>
    <row r="1698" spans="1:51" x14ac:dyDescent="0.25">
      <c r="A1698" s="106">
        <v>2027</v>
      </c>
      <c r="B1698" s="106" t="s">
        <v>2357</v>
      </c>
      <c r="C1698" s="106" t="s">
        <v>345</v>
      </c>
      <c r="D1698" s="106"/>
      <c r="E1698" s="106" t="s">
        <v>540</v>
      </c>
      <c r="F1698" s="106"/>
      <c r="G1698" s="106"/>
      <c r="H1698" s="106" t="s">
        <v>466</v>
      </c>
      <c r="I1698" s="106" t="s">
        <v>3323</v>
      </c>
      <c r="J1698" s="106" t="s">
        <v>4046</v>
      </c>
      <c r="K1698" s="106">
        <v>6008</v>
      </c>
      <c r="L1698" s="106"/>
      <c r="M1698" s="106">
        <v>22000</v>
      </c>
      <c r="N1698" s="106" t="s">
        <v>4043</v>
      </c>
      <c r="O1698" s="106">
        <v>315.29599999999999</v>
      </c>
      <c r="P1698" s="107">
        <v>1200</v>
      </c>
      <c r="Q1698" s="107">
        <v>378355.20000000001</v>
      </c>
      <c r="R1698" s="106">
        <v>0</v>
      </c>
      <c r="S1698" s="107">
        <v>0</v>
      </c>
      <c r="T1698" s="107">
        <v>0</v>
      </c>
      <c r="U1698" s="106" t="s">
        <v>739</v>
      </c>
      <c r="V1698" s="106" t="s">
        <v>7</v>
      </c>
      <c r="W1698" s="106" t="s">
        <v>61</v>
      </c>
      <c r="X1698" s="108">
        <v>1495</v>
      </c>
      <c r="Y1698" s="108">
        <v>471367.51999999996</v>
      </c>
      <c r="Z1698" s="108">
        <v>93012.319999999949</v>
      </c>
      <c r="AA1698" s="109"/>
      <c r="AB1698" s="109">
        <v>6201</v>
      </c>
      <c r="AC1698" s="109"/>
      <c r="AD1698" s="109"/>
      <c r="AE1698" s="110" t="s">
        <v>507</v>
      </c>
      <c r="AF1698" s="109"/>
      <c r="AG1698" s="138">
        <v>39423</v>
      </c>
      <c r="AH1698" s="138">
        <v>39479</v>
      </c>
      <c r="AI1698" s="138">
        <v>39604</v>
      </c>
      <c r="AJ1698" s="109">
        <v>5602257</v>
      </c>
      <c r="AK1698" s="109"/>
      <c r="AL1698" s="109"/>
      <c r="AM1698" s="109"/>
      <c r="AN1698" s="109"/>
      <c r="AO1698" s="109"/>
      <c r="AP1698" s="109"/>
      <c r="AQ1698" s="109"/>
      <c r="AR1698" s="109"/>
      <c r="AS1698" s="109"/>
      <c r="AT1698" s="109"/>
      <c r="AU1698" s="109"/>
      <c r="AV1698" s="109"/>
      <c r="AW1698" s="109"/>
      <c r="AX1698" s="109"/>
      <c r="AY1698" s="109"/>
    </row>
    <row r="1699" spans="1:51" x14ac:dyDescent="0.25">
      <c r="A1699" s="106">
        <v>2028</v>
      </c>
      <c r="B1699" s="106" t="s">
        <v>2358</v>
      </c>
      <c r="C1699" s="106" t="s">
        <v>345</v>
      </c>
      <c r="D1699" s="106"/>
      <c r="E1699" s="106" t="s">
        <v>540</v>
      </c>
      <c r="F1699" s="106"/>
      <c r="G1699" s="106"/>
      <c r="H1699" s="106" t="s">
        <v>466</v>
      </c>
      <c r="I1699" s="106" t="s">
        <v>3323</v>
      </c>
      <c r="J1699" s="106" t="s">
        <v>4045</v>
      </c>
      <c r="K1699" s="106">
        <v>34702</v>
      </c>
      <c r="L1699" s="106"/>
      <c r="M1699" s="106">
        <v>22000</v>
      </c>
      <c r="N1699" s="106" t="s">
        <v>4043</v>
      </c>
      <c r="O1699" s="106">
        <v>864.61199999999997</v>
      </c>
      <c r="P1699" s="107">
        <v>1200</v>
      </c>
      <c r="Q1699" s="107">
        <v>1037534.4</v>
      </c>
      <c r="R1699" s="106">
        <v>0</v>
      </c>
      <c r="S1699" s="107">
        <v>0</v>
      </c>
      <c r="T1699" s="107">
        <v>0</v>
      </c>
      <c r="U1699" s="106" t="s">
        <v>739</v>
      </c>
      <c r="V1699" s="106" t="s">
        <v>7</v>
      </c>
      <c r="W1699" s="106" t="s">
        <v>61</v>
      </c>
      <c r="X1699" s="108">
        <v>1495</v>
      </c>
      <c r="Y1699" s="108">
        <v>1292594.94</v>
      </c>
      <c r="Z1699" s="108">
        <v>255060.54000000004</v>
      </c>
      <c r="AA1699" s="109"/>
      <c r="AB1699" s="109">
        <v>6201</v>
      </c>
      <c r="AC1699" s="109"/>
      <c r="AD1699" s="109"/>
      <c r="AE1699" s="110" t="s">
        <v>507</v>
      </c>
      <c r="AF1699" s="109"/>
      <c r="AG1699" s="138">
        <v>39423</v>
      </c>
      <c r="AH1699" s="138">
        <v>39479</v>
      </c>
      <c r="AI1699" s="138">
        <v>39604</v>
      </c>
      <c r="AJ1699" s="109">
        <v>5602257</v>
      </c>
      <c r="AK1699" s="109"/>
      <c r="AL1699" s="109"/>
      <c r="AM1699" s="109"/>
      <c r="AN1699" s="109"/>
      <c r="AO1699" s="109"/>
      <c r="AP1699" s="109"/>
      <c r="AQ1699" s="109"/>
      <c r="AR1699" s="109"/>
      <c r="AS1699" s="109"/>
      <c r="AT1699" s="109"/>
      <c r="AU1699" s="109"/>
      <c r="AV1699" s="109"/>
      <c r="AW1699" s="109"/>
      <c r="AX1699" s="109"/>
      <c r="AY1699" s="109"/>
    </row>
    <row r="1700" spans="1:51" x14ac:dyDescent="0.25">
      <c r="A1700" s="106">
        <v>2029</v>
      </c>
      <c r="B1700" s="106" t="s">
        <v>2359</v>
      </c>
      <c r="C1700" s="106" t="s">
        <v>345</v>
      </c>
      <c r="D1700" s="106"/>
      <c r="E1700" s="106" t="s">
        <v>540</v>
      </c>
      <c r="F1700" s="106"/>
      <c r="G1700" s="106"/>
      <c r="H1700" s="106" t="s">
        <v>466</v>
      </c>
      <c r="I1700" s="106" t="s">
        <v>3323</v>
      </c>
      <c r="J1700" s="106" t="s">
        <v>4045</v>
      </c>
      <c r="K1700" s="106">
        <v>34701</v>
      </c>
      <c r="L1700" s="106"/>
      <c r="M1700" s="106">
        <v>22000</v>
      </c>
      <c r="N1700" s="106" t="s">
        <v>4043</v>
      </c>
      <c r="O1700" s="106">
        <v>8889.5059999999994</v>
      </c>
      <c r="P1700" s="107">
        <v>1200</v>
      </c>
      <c r="Q1700" s="107">
        <v>10667407.199999999</v>
      </c>
      <c r="R1700" s="106">
        <v>0</v>
      </c>
      <c r="S1700" s="107">
        <v>0</v>
      </c>
      <c r="T1700" s="107">
        <v>0</v>
      </c>
      <c r="U1700" s="106" t="s">
        <v>739</v>
      </c>
      <c r="V1700" s="106" t="s">
        <v>7</v>
      </c>
      <c r="W1700" s="106" t="s">
        <v>61</v>
      </c>
      <c r="X1700" s="108">
        <v>1495</v>
      </c>
      <c r="Y1700" s="108">
        <v>13289811.469999999</v>
      </c>
      <c r="Z1700" s="108">
        <v>2622404.2699999996</v>
      </c>
      <c r="AA1700" s="109"/>
      <c r="AB1700" s="109">
        <v>6201</v>
      </c>
      <c r="AC1700" s="109"/>
      <c r="AD1700" s="109"/>
      <c r="AE1700" s="110" t="s">
        <v>507</v>
      </c>
      <c r="AF1700" s="109"/>
      <c r="AG1700" s="138">
        <v>39423</v>
      </c>
      <c r="AH1700" s="138">
        <v>39479</v>
      </c>
      <c r="AI1700" s="138">
        <v>39604</v>
      </c>
      <c r="AJ1700" s="109">
        <v>5602257</v>
      </c>
      <c r="AK1700" s="109"/>
      <c r="AL1700" s="109"/>
      <c r="AM1700" s="109"/>
      <c r="AN1700" s="109"/>
      <c r="AO1700" s="109"/>
      <c r="AP1700" s="109"/>
      <c r="AQ1700" s="109"/>
      <c r="AR1700" s="109"/>
      <c r="AS1700" s="109"/>
      <c r="AT1700" s="109"/>
      <c r="AU1700" s="109"/>
      <c r="AV1700" s="109"/>
      <c r="AW1700" s="109"/>
      <c r="AX1700" s="109"/>
      <c r="AY1700" s="109"/>
    </row>
    <row r="1701" spans="1:51" ht="51" x14ac:dyDescent="0.25">
      <c r="A1701" s="106">
        <v>2030</v>
      </c>
      <c r="B1701" s="106" t="s">
        <v>2360</v>
      </c>
      <c r="C1701" s="106" t="s">
        <v>345</v>
      </c>
      <c r="D1701" s="106"/>
      <c r="E1701" s="106" t="s">
        <v>540</v>
      </c>
      <c r="F1701" s="106"/>
      <c r="G1701" s="106"/>
      <c r="H1701" s="106" t="s">
        <v>466</v>
      </c>
      <c r="I1701" s="106"/>
      <c r="J1701" s="106"/>
      <c r="K1701" s="106"/>
      <c r="L1701" s="106"/>
      <c r="M1701" s="106">
        <v>22000</v>
      </c>
      <c r="N1701" s="106" t="s">
        <v>4043</v>
      </c>
      <c r="O1701" s="106">
        <v>1139.3440000000001</v>
      </c>
      <c r="P1701" s="107">
        <v>1200</v>
      </c>
      <c r="Q1701" s="107">
        <v>1367212.8</v>
      </c>
      <c r="R1701" s="106">
        <v>0</v>
      </c>
      <c r="S1701" s="107">
        <v>0</v>
      </c>
      <c r="T1701" s="107">
        <v>0</v>
      </c>
      <c r="U1701" s="106" t="s">
        <v>749</v>
      </c>
      <c r="V1701" s="106" t="s">
        <v>8</v>
      </c>
      <c r="W1701" s="106" t="s">
        <v>64</v>
      </c>
      <c r="X1701" s="108"/>
      <c r="Y1701" s="108">
        <v>0</v>
      </c>
      <c r="Z1701" s="108">
        <v>-1367212.8</v>
      </c>
      <c r="AA1701" s="109" t="s">
        <v>4503</v>
      </c>
      <c r="AB1701" s="109">
        <v>6201</v>
      </c>
      <c r="AC1701" s="109" t="s">
        <v>4686</v>
      </c>
      <c r="AD1701" s="109" t="s">
        <v>4548</v>
      </c>
      <c r="AE1701" s="110" t="s">
        <v>510</v>
      </c>
      <c r="AF1701" s="109" t="s">
        <v>4788</v>
      </c>
      <c r="AG1701" s="138">
        <v>39423</v>
      </c>
      <c r="AH1701" s="138">
        <v>39479</v>
      </c>
      <c r="AI1701" s="138">
        <v>39604</v>
      </c>
      <c r="AJ1701" s="109">
        <v>5602257</v>
      </c>
      <c r="AK1701" s="109"/>
      <c r="AL1701" s="109"/>
      <c r="AM1701" s="109"/>
      <c r="AN1701" s="109"/>
      <c r="AO1701" s="109"/>
      <c r="AP1701" s="109"/>
      <c r="AQ1701" s="109"/>
      <c r="AR1701" s="109"/>
      <c r="AS1701" s="109"/>
      <c r="AT1701" s="109"/>
      <c r="AU1701" s="109"/>
      <c r="AV1701" s="109"/>
      <c r="AW1701" s="109"/>
      <c r="AX1701" s="109"/>
      <c r="AY1701" s="109"/>
    </row>
    <row r="1702" spans="1:51" ht="51" x14ac:dyDescent="0.25">
      <c r="A1702" s="106">
        <v>2031</v>
      </c>
      <c r="B1702" s="106" t="s">
        <v>2361</v>
      </c>
      <c r="C1702" s="106" t="s">
        <v>345</v>
      </c>
      <c r="D1702" s="106"/>
      <c r="E1702" s="106" t="s">
        <v>540</v>
      </c>
      <c r="F1702" s="106"/>
      <c r="G1702" s="106"/>
      <c r="H1702" s="106" t="s">
        <v>466</v>
      </c>
      <c r="I1702" s="106" t="s">
        <v>3323</v>
      </c>
      <c r="J1702" s="106" t="s">
        <v>4007</v>
      </c>
      <c r="K1702" s="106">
        <v>6102</v>
      </c>
      <c r="L1702" s="106"/>
      <c r="M1702" s="106">
        <v>22000</v>
      </c>
      <c r="N1702" s="106" t="s">
        <v>4043</v>
      </c>
      <c r="O1702" s="106">
        <v>1577.22</v>
      </c>
      <c r="P1702" s="107">
        <v>1200</v>
      </c>
      <c r="Q1702" s="107">
        <v>1892664</v>
      </c>
      <c r="R1702" s="106">
        <v>0</v>
      </c>
      <c r="S1702" s="107">
        <v>0</v>
      </c>
      <c r="T1702" s="107">
        <v>0</v>
      </c>
      <c r="U1702" s="106" t="s">
        <v>749</v>
      </c>
      <c r="V1702" s="106" t="s">
        <v>7</v>
      </c>
      <c r="W1702" s="106" t="s">
        <v>64</v>
      </c>
      <c r="X1702" s="108"/>
      <c r="Y1702" s="108">
        <v>0</v>
      </c>
      <c r="Z1702" s="108">
        <v>-1892664</v>
      </c>
      <c r="AA1702" s="109" t="s">
        <v>4503</v>
      </c>
      <c r="AB1702" s="109">
        <v>6201</v>
      </c>
      <c r="AC1702" s="109" t="s">
        <v>4686</v>
      </c>
      <c r="AD1702" s="109" t="s">
        <v>4548</v>
      </c>
      <c r="AE1702" s="110" t="s">
        <v>510</v>
      </c>
      <c r="AF1702" s="109"/>
      <c r="AG1702" s="138">
        <v>39423</v>
      </c>
      <c r="AH1702" s="138">
        <v>39479</v>
      </c>
      <c r="AI1702" s="138">
        <v>39604</v>
      </c>
      <c r="AJ1702" s="109">
        <v>5602257</v>
      </c>
      <c r="AK1702" s="109"/>
      <c r="AL1702" s="109"/>
      <c r="AM1702" s="109"/>
      <c r="AN1702" s="109"/>
      <c r="AO1702" s="109"/>
      <c r="AP1702" s="109"/>
      <c r="AQ1702" s="109"/>
      <c r="AR1702" s="109"/>
      <c r="AS1702" s="109"/>
      <c r="AT1702" s="109"/>
      <c r="AU1702" s="109"/>
      <c r="AV1702" s="109"/>
      <c r="AW1702" s="109"/>
      <c r="AX1702" s="109"/>
      <c r="AY1702" s="109"/>
    </row>
    <row r="1703" spans="1:51" ht="51" x14ac:dyDescent="0.25">
      <c r="A1703" s="106">
        <v>2032</v>
      </c>
      <c r="B1703" s="106" t="s">
        <v>2362</v>
      </c>
      <c r="C1703" s="106" t="s">
        <v>345</v>
      </c>
      <c r="D1703" s="106"/>
      <c r="E1703" s="106" t="s">
        <v>540</v>
      </c>
      <c r="F1703" s="106"/>
      <c r="G1703" s="106"/>
      <c r="H1703" s="106" t="s">
        <v>466</v>
      </c>
      <c r="I1703" s="106" t="s">
        <v>3323</v>
      </c>
      <c r="J1703" s="106" t="s">
        <v>4007</v>
      </c>
      <c r="K1703" s="106">
        <v>6101</v>
      </c>
      <c r="L1703" s="106"/>
      <c r="M1703" s="106">
        <v>22000</v>
      </c>
      <c r="N1703" s="106" t="s">
        <v>4043</v>
      </c>
      <c r="O1703" s="106">
        <v>1040.268</v>
      </c>
      <c r="P1703" s="107">
        <v>1200</v>
      </c>
      <c r="Q1703" s="107">
        <v>1248321.6000000001</v>
      </c>
      <c r="R1703" s="106">
        <v>0</v>
      </c>
      <c r="S1703" s="107">
        <v>0</v>
      </c>
      <c r="T1703" s="107">
        <v>0</v>
      </c>
      <c r="U1703" s="106" t="s">
        <v>749</v>
      </c>
      <c r="V1703" s="106" t="s">
        <v>7</v>
      </c>
      <c r="W1703" s="106" t="s">
        <v>64</v>
      </c>
      <c r="X1703" s="108"/>
      <c r="Y1703" s="108">
        <v>0</v>
      </c>
      <c r="Z1703" s="108">
        <v>-1248321.6000000001</v>
      </c>
      <c r="AA1703" s="109" t="s">
        <v>4503</v>
      </c>
      <c r="AB1703" s="109">
        <v>6201</v>
      </c>
      <c r="AC1703" s="109" t="s">
        <v>4686</v>
      </c>
      <c r="AD1703" s="109" t="s">
        <v>4548</v>
      </c>
      <c r="AE1703" s="110" t="s">
        <v>510</v>
      </c>
      <c r="AF1703" s="109"/>
      <c r="AG1703" s="138">
        <v>39423</v>
      </c>
      <c r="AH1703" s="138">
        <v>39479</v>
      </c>
      <c r="AI1703" s="138">
        <v>39604</v>
      </c>
      <c r="AJ1703" s="109">
        <v>5602257</v>
      </c>
      <c r="AK1703" s="109"/>
      <c r="AL1703" s="109"/>
      <c r="AM1703" s="109"/>
      <c r="AN1703" s="109"/>
      <c r="AO1703" s="109"/>
      <c r="AP1703" s="109"/>
      <c r="AQ1703" s="109"/>
      <c r="AR1703" s="109"/>
      <c r="AS1703" s="109"/>
      <c r="AT1703" s="109"/>
      <c r="AU1703" s="109"/>
      <c r="AV1703" s="109"/>
      <c r="AW1703" s="109"/>
      <c r="AX1703" s="109"/>
      <c r="AY1703" s="109"/>
    </row>
    <row r="1704" spans="1:51" ht="51" x14ac:dyDescent="0.25">
      <c r="A1704" s="106">
        <v>2033</v>
      </c>
      <c r="B1704" s="106" t="s">
        <v>2363</v>
      </c>
      <c r="C1704" s="106" t="s">
        <v>345</v>
      </c>
      <c r="D1704" s="106"/>
      <c r="E1704" s="106" t="s">
        <v>540</v>
      </c>
      <c r="F1704" s="106"/>
      <c r="G1704" s="106"/>
      <c r="H1704" s="106" t="s">
        <v>466</v>
      </c>
      <c r="I1704" s="106" t="s">
        <v>3323</v>
      </c>
      <c r="J1704" s="106" t="s">
        <v>4044</v>
      </c>
      <c r="K1704" s="106">
        <v>6101</v>
      </c>
      <c r="L1704" s="106"/>
      <c r="M1704" s="106">
        <v>22000</v>
      </c>
      <c r="N1704" s="106" t="s">
        <v>4043</v>
      </c>
      <c r="O1704" s="106">
        <v>2473.4279999999999</v>
      </c>
      <c r="P1704" s="107">
        <v>1200</v>
      </c>
      <c r="Q1704" s="107">
        <v>2968113.6</v>
      </c>
      <c r="R1704" s="106">
        <v>0</v>
      </c>
      <c r="S1704" s="107">
        <v>0</v>
      </c>
      <c r="T1704" s="107">
        <v>0</v>
      </c>
      <c r="U1704" s="106" t="s">
        <v>749</v>
      </c>
      <c r="V1704" s="106" t="s">
        <v>7</v>
      </c>
      <c r="W1704" s="106" t="s">
        <v>64</v>
      </c>
      <c r="X1704" s="108"/>
      <c r="Y1704" s="108">
        <v>0</v>
      </c>
      <c r="Z1704" s="108">
        <v>-2968113.5999999996</v>
      </c>
      <c r="AA1704" s="109" t="s">
        <v>4503</v>
      </c>
      <c r="AB1704" s="109">
        <v>6201</v>
      </c>
      <c r="AC1704" s="109" t="s">
        <v>4686</v>
      </c>
      <c r="AD1704" s="109" t="s">
        <v>4548</v>
      </c>
      <c r="AE1704" s="110" t="s">
        <v>510</v>
      </c>
      <c r="AF1704" s="109"/>
      <c r="AG1704" s="138">
        <v>39423</v>
      </c>
      <c r="AH1704" s="138">
        <v>39479</v>
      </c>
      <c r="AI1704" s="138">
        <v>39604</v>
      </c>
      <c r="AJ1704" s="109">
        <v>5602257</v>
      </c>
      <c r="AK1704" s="109"/>
      <c r="AL1704" s="109"/>
      <c r="AM1704" s="109"/>
      <c r="AN1704" s="109"/>
      <c r="AO1704" s="109"/>
      <c r="AP1704" s="109"/>
      <c r="AQ1704" s="109"/>
      <c r="AR1704" s="109"/>
      <c r="AS1704" s="109"/>
      <c r="AT1704" s="109"/>
      <c r="AU1704" s="109"/>
      <c r="AV1704" s="109"/>
      <c r="AW1704" s="109"/>
      <c r="AX1704" s="109"/>
      <c r="AY1704" s="109"/>
    </row>
    <row r="1705" spans="1:51" ht="51" x14ac:dyDescent="0.25">
      <c r="A1705" s="106">
        <v>2034</v>
      </c>
      <c r="B1705" s="106" t="s">
        <v>2364</v>
      </c>
      <c r="C1705" s="106" t="s">
        <v>345</v>
      </c>
      <c r="D1705" s="106"/>
      <c r="E1705" s="106" t="s">
        <v>540</v>
      </c>
      <c r="F1705" s="106"/>
      <c r="G1705" s="106"/>
      <c r="H1705" s="106" t="s">
        <v>466</v>
      </c>
      <c r="I1705" s="106" t="s">
        <v>3323</v>
      </c>
      <c r="J1705" s="106" t="s">
        <v>4047</v>
      </c>
      <c r="K1705" s="106">
        <v>34865</v>
      </c>
      <c r="L1705" s="106"/>
      <c r="M1705" s="106">
        <v>22000</v>
      </c>
      <c r="N1705" s="106" t="s">
        <v>4043</v>
      </c>
      <c r="O1705" s="106">
        <v>106.25</v>
      </c>
      <c r="P1705" s="107">
        <v>1200</v>
      </c>
      <c r="Q1705" s="107">
        <v>127500</v>
      </c>
      <c r="R1705" s="106">
        <v>0</v>
      </c>
      <c r="S1705" s="107">
        <v>0</v>
      </c>
      <c r="T1705" s="107">
        <v>0</v>
      </c>
      <c r="U1705" s="106" t="s">
        <v>749</v>
      </c>
      <c r="V1705" s="106" t="s">
        <v>7</v>
      </c>
      <c r="W1705" s="106" t="s">
        <v>64</v>
      </c>
      <c r="X1705" s="108"/>
      <c r="Y1705" s="108">
        <v>0</v>
      </c>
      <c r="Z1705" s="108">
        <v>-127500</v>
      </c>
      <c r="AA1705" s="109" t="s">
        <v>4503</v>
      </c>
      <c r="AB1705" s="109">
        <v>6201</v>
      </c>
      <c r="AC1705" s="109" t="s">
        <v>4686</v>
      </c>
      <c r="AD1705" s="109" t="s">
        <v>4548</v>
      </c>
      <c r="AE1705" s="110" t="s">
        <v>510</v>
      </c>
      <c r="AF1705" s="109"/>
      <c r="AG1705" s="138">
        <v>39423</v>
      </c>
      <c r="AH1705" s="138">
        <v>39479</v>
      </c>
      <c r="AI1705" s="138">
        <v>39604</v>
      </c>
      <c r="AJ1705" s="109">
        <v>5602257</v>
      </c>
      <c r="AK1705" s="109"/>
      <c r="AL1705" s="109"/>
      <c r="AM1705" s="109"/>
      <c r="AN1705" s="109"/>
      <c r="AO1705" s="109"/>
      <c r="AP1705" s="109"/>
      <c r="AQ1705" s="109"/>
      <c r="AR1705" s="109"/>
      <c r="AS1705" s="109"/>
      <c r="AT1705" s="109"/>
      <c r="AU1705" s="109"/>
      <c r="AV1705" s="109"/>
      <c r="AW1705" s="109"/>
      <c r="AX1705" s="109"/>
      <c r="AY1705" s="109"/>
    </row>
    <row r="1706" spans="1:51" ht="51" x14ac:dyDescent="0.25">
      <c r="A1706" s="106">
        <v>2035</v>
      </c>
      <c r="B1706" s="106" t="s">
        <v>2365</v>
      </c>
      <c r="C1706" s="106" t="s">
        <v>345</v>
      </c>
      <c r="D1706" s="106"/>
      <c r="E1706" s="106" t="s">
        <v>540</v>
      </c>
      <c r="F1706" s="106"/>
      <c r="G1706" s="106"/>
      <c r="H1706" s="106" t="s">
        <v>466</v>
      </c>
      <c r="I1706" s="106" t="s">
        <v>3323</v>
      </c>
      <c r="J1706" s="106" t="s">
        <v>4047</v>
      </c>
      <c r="K1706" s="106">
        <v>34845</v>
      </c>
      <c r="L1706" s="106"/>
      <c r="M1706" s="106">
        <v>22000</v>
      </c>
      <c r="N1706" s="106" t="s">
        <v>4043</v>
      </c>
      <c r="O1706" s="106">
        <v>106.25</v>
      </c>
      <c r="P1706" s="107">
        <v>1200</v>
      </c>
      <c r="Q1706" s="107">
        <v>127500</v>
      </c>
      <c r="R1706" s="106">
        <v>0</v>
      </c>
      <c r="S1706" s="107">
        <v>0</v>
      </c>
      <c r="T1706" s="107">
        <v>0</v>
      </c>
      <c r="U1706" s="106" t="s">
        <v>749</v>
      </c>
      <c r="V1706" s="106" t="s">
        <v>7</v>
      </c>
      <c r="W1706" s="106" t="s">
        <v>64</v>
      </c>
      <c r="X1706" s="108"/>
      <c r="Y1706" s="108">
        <v>0</v>
      </c>
      <c r="Z1706" s="108">
        <v>-127500</v>
      </c>
      <c r="AA1706" s="109" t="s">
        <v>4503</v>
      </c>
      <c r="AB1706" s="109">
        <v>6201</v>
      </c>
      <c r="AC1706" s="109" t="s">
        <v>4686</v>
      </c>
      <c r="AD1706" s="109" t="s">
        <v>4548</v>
      </c>
      <c r="AE1706" s="110" t="s">
        <v>510</v>
      </c>
      <c r="AF1706" s="109"/>
      <c r="AG1706" s="138">
        <v>39423</v>
      </c>
      <c r="AH1706" s="138">
        <v>39479</v>
      </c>
      <c r="AI1706" s="138">
        <v>39604</v>
      </c>
      <c r="AJ1706" s="109">
        <v>5602257</v>
      </c>
      <c r="AK1706" s="109"/>
      <c r="AL1706" s="109"/>
      <c r="AM1706" s="109"/>
      <c r="AN1706" s="109"/>
      <c r="AO1706" s="109"/>
      <c r="AP1706" s="109"/>
      <c r="AQ1706" s="109"/>
      <c r="AR1706" s="109"/>
      <c r="AS1706" s="109"/>
      <c r="AT1706" s="109"/>
      <c r="AU1706" s="109"/>
      <c r="AV1706" s="109"/>
      <c r="AW1706" s="109"/>
      <c r="AX1706" s="109"/>
      <c r="AY1706" s="109"/>
    </row>
    <row r="1707" spans="1:51" ht="51" x14ac:dyDescent="0.25">
      <c r="A1707" s="106">
        <v>2036</v>
      </c>
      <c r="B1707" s="106" t="s">
        <v>2366</v>
      </c>
      <c r="C1707" s="106" t="s">
        <v>345</v>
      </c>
      <c r="D1707" s="106"/>
      <c r="E1707" s="106" t="s">
        <v>540</v>
      </c>
      <c r="F1707" s="106"/>
      <c r="G1707" s="106"/>
      <c r="H1707" s="106" t="s">
        <v>466</v>
      </c>
      <c r="I1707" s="106" t="s">
        <v>3323</v>
      </c>
      <c r="J1707" s="106" t="s">
        <v>4047</v>
      </c>
      <c r="K1707" s="106">
        <v>34829</v>
      </c>
      <c r="L1707" s="106"/>
      <c r="M1707" s="106">
        <v>22000</v>
      </c>
      <c r="N1707" s="106" t="s">
        <v>4043</v>
      </c>
      <c r="O1707" s="106">
        <v>106.25</v>
      </c>
      <c r="P1707" s="107">
        <v>1200</v>
      </c>
      <c r="Q1707" s="107">
        <v>127500</v>
      </c>
      <c r="R1707" s="106">
        <v>0</v>
      </c>
      <c r="S1707" s="107">
        <v>0</v>
      </c>
      <c r="T1707" s="107">
        <v>0</v>
      </c>
      <c r="U1707" s="106" t="s">
        <v>749</v>
      </c>
      <c r="V1707" s="106" t="s">
        <v>7</v>
      </c>
      <c r="W1707" s="106" t="s">
        <v>64</v>
      </c>
      <c r="X1707" s="108"/>
      <c r="Y1707" s="108">
        <v>0</v>
      </c>
      <c r="Z1707" s="108">
        <v>-127500</v>
      </c>
      <c r="AA1707" s="109" t="s">
        <v>4503</v>
      </c>
      <c r="AB1707" s="109">
        <v>6201</v>
      </c>
      <c r="AC1707" s="109" t="s">
        <v>4686</v>
      </c>
      <c r="AD1707" s="109" t="s">
        <v>4548</v>
      </c>
      <c r="AE1707" s="110" t="s">
        <v>510</v>
      </c>
      <c r="AF1707" s="109"/>
      <c r="AG1707" s="138">
        <v>39423</v>
      </c>
      <c r="AH1707" s="138">
        <v>39479</v>
      </c>
      <c r="AI1707" s="138">
        <v>39604</v>
      </c>
      <c r="AJ1707" s="109">
        <v>5602257</v>
      </c>
      <c r="AK1707" s="109"/>
      <c r="AL1707" s="109"/>
      <c r="AM1707" s="109"/>
      <c r="AN1707" s="109"/>
      <c r="AO1707" s="109"/>
      <c r="AP1707" s="109"/>
      <c r="AQ1707" s="109"/>
      <c r="AR1707" s="109"/>
      <c r="AS1707" s="109"/>
      <c r="AT1707" s="109"/>
      <c r="AU1707" s="109"/>
      <c r="AV1707" s="109"/>
      <c r="AW1707" s="109"/>
      <c r="AX1707" s="109"/>
      <c r="AY1707" s="109"/>
    </row>
    <row r="1708" spans="1:51" ht="51" x14ac:dyDescent="0.25">
      <c r="A1708" s="106">
        <v>2037</v>
      </c>
      <c r="B1708" s="106" t="s">
        <v>2367</v>
      </c>
      <c r="C1708" s="106" t="s">
        <v>345</v>
      </c>
      <c r="D1708" s="106"/>
      <c r="E1708" s="106" t="s">
        <v>540</v>
      </c>
      <c r="F1708" s="106"/>
      <c r="G1708" s="106"/>
      <c r="H1708" s="106" t="s">
        <v>466</v>
      </c>
      <c r="I1708" s="106" t="s">
        <v>3323</v>
      </c>
      <c r="J1708" s="106" t="s">
        <v>4047</v>
      </c>
      <c r="K1708" s="106">
        <v>34813</v>
      </c>
      <c r="L1708" s="106"/>
      <c r="M1708" s="106">
        <v>22000</v>
      </c>
      <c r="N1708" s="106" t="s">
        <v>4043</v>
      </c>
      <c r="O1708" s="106">
        <v>106.25</v>
      </c>
      <c r="P1708" s="107">
        <v>1200</v>
      </c>
      <c r="Q1708" s="107">
        <v>127500</v>
      </c>
      <c r="R1708" s="106">
        <v>0</v>
      </c>
      <c r="S1708" s="107">
        <v>0</v>
      </c>
      <c r="T1708" s="107">
        <v>0</v>
      </c>
      <c r="U1708" s="106" t="s">
        <v>749</v>
      </c>
      <c r="V1708" s="106" t="s">
        <v>7</v>
      </c>
      <c r="W1708" s="106" t="s">
        <v>64</v>
      </c>
      <c r="X1708" s="108"/>
      <c r="Y1708" s="108">
        <v>0</v>
      </c>
      <c r="Z1708" s="108">
        <v>-127500</v>
      </c>
      <c r="AA1708" s="109" t="s">
        <v>4503</v>
      </c>
      <c r="AB1708" s="109">
        <v>6201</v>
      </c>
      <c r="AC1708" s="109" t="s">
        <v>4686</v>
      </c>
      <c r="AD1708" s="109" t="s">
        <v>4548</v>
      </c>
      <c r="AE1708" s="110" t="s">
        <v>510</v>
      </c>
      <c r="AF1708" s="109"/>
      <c r="AG1708" s="138">
        <v>39423</v>
      </c>
      <c r="AH1708" s="138">
        <v>39479</v>
      </c>
      <c r="AI1708" s="138">
        <v>39604</v>
      </c>
      <c r="AJ1708" s="109">
        <v>5602257</v>
      </c>
      <c r="AK1708" s="109"/>
      <c r="AL1708" s="109"/>
      <c r="AM1708" s="109"/>
      <c r="AN1708" s="109"/>
      <c r="AO1708" s="109"/>
      <c r="AP1708" s="109"/>
      <c r="AQ1708" s="109"/>
      <c r="AR1708" s="109"/>
      <c r="AS1708" s="109"/>
      <c r="AT1708" s="109"/>
      <c r="AU1708" s="109"/>
      <c r="AV1708" s="109"/>
      <c r="AW1708" s="109"/>
      <c r="AX1708" s="109"/>
      <c r="AY1708" s="109"/>
    </row>
    <row r="1709" spans="1:51" ht="51" x14ac:dyDescent="0.25">
      <c r="A1709" s="106">
        <v>2038</v>
      </c>
      <c r="B1709" s="106" t="s">
        <v>2368</v>
      </c>
      <c r="C1709" s="106" t="s">
        <v>345</v>
      </c>
      <c r="D1709" s="106"/>
      <c r="E1709" s="106" t="s">
        <v>540</v>
      </c>
      <c r="F1709" s="106"/>
      <c r="G1709" s="106"/>
      <c r="H1709" s="106" t="s">
        <v>466</v>
      </c>
      <c r="I1709" s="106" t="s">
        <v>3323</v>
      </c>
      <c r="J1709" s="106" t="s">
        <v>4045</v>
      </c>
      <c r="K1709" s="106">
        <v>34682</v>
      </c>
      <c r="L1709" s="106"/>
      <c r="M1709" s="106">
        <v>22000</v>
      </c>
      <c r="N1709" s="106" t="s">
        <v>4043</v>
      </c>
      <c r="O1709" s="106">
        <v>361.59199999999998</v>
      </c>
      <c r="P1709" s="107">
        <v>1200</v>
      </c>
      <c r="Q1709" s="107">
        <v>433910.4</v>
      </c>
      <c r="R1709" s="106">
        <v>0</v>
      </c>
      <c r="S1709" s="107">
        <v>0</v>
      </c>
      <c r="T1709" s="107">
        <v>0</v>
      </c>
      <c r="U1709" s="106" t="s">
        <v>749</v>
      </c>
      <c r="V1709" s="106" t="s">
        <v>7</v>
      </c>
      <c r="W1709" s="106" t="s">
        <v>64</v>
      </c>
      <c r="X1709" s="108"/>
      <c r="Y1709" s="108">
        <v>0</v>
      </c>
      <c r="Z1709" s="108">
        <v>-433910.39999999997</v>
      </c>
      <c r="AA1709" s="109" t="s">
        <v>4503</v>
      </c>
      <c r="AB1709" s="109">
        <v>6201</v>
      </c>
      <c r="AC1709" s="109" t="s">
        <v>4686</v>
      </c>
      <c r="AD1709" s="109" t="s">
        <v>4548</v>
      </c>
      <c r="AE1709" s="110" t="s">
        <v>510</v>
      </c>
      <c r="AF1709" s="109"/>
      <c r="AG1709" s="138">
        <v>39423</v>
      </c>
      <c r="AH1709" s="138">
        <v>39479</v>
      </c>
      <c r="AI1709" s="138">
        <v>39604</v>
      </c>
      <c r="AJ1709" s="109">
        <v>5602257</v>
      </c>
      <c r="AK1709" s="109"/>
      <c r="AL1709" s="109"/>
      <c r="AM1709" s="109"/>
      <c r="AN1709" s="109"/>
      <c r="AO1709" s="109"/>
      <c r="AP1709" s="109"/>
      <c r="AQ1709" s="109"/>
      <c r="AR1709" s="109"/>
      <c r="AS1709" s="109"/>
      <c r="AT1709" s="109"/>
      <c r="AU1709" s="109"/>
      <c r="AV1709" s="109"/>
      <c r="AW1709" s="109"/>
      <c r="AX1709" s="109"/>
      <c r="AY1709" s="109"/>
    </row>
    <row r="1710" spans="1:51" ht="51" x14ac:dyDescent="0.25">
      <c r="A1710" s="106">
        <v>2039</v>
      </c>
      <c r="B1710" s="106" t="s">
        <v>2369</v>
      </c>
      <c r="C1710" s="106" t="s">
        <v>345</v>
      </c>
      <c r="D1710" s="106"/>
      <c r="E1710" s="106" t="s">
        <v>540</v>
      </c>
      <c r="F1710" s="106"/>
      <c r="G1710" s="106"/>
      <c r="H1710" s="106" t="s">
        <v>466</v>
      </c>
      <c r="I1710" s="106" t="s">
        <v>3323</v>
      </c>
      <c r="J1710" s="106" t="s">
        <v>4045</v>
      </c>
      <c r="K1710" s="106">
        <v>34628</v>
      </c>
      <c r="L1710" s="106"/>
      <c r="M1710" s="106">
        <v>22000</v>
      </c>
      <c r="N1710" s="106" t="s">
        <v>4043</v>
      </c>
      <c r="O1710" s="106">
        <v>1693.873</v>
      </c>
      <c r="P1710" s="107">
        <v>1200</v>
      </c>
      <c r="Q1710" s="107">
        <v>2032647.6</v>
      </c>
      <c r="R1710" s="106">
        <v>0</v>
      </c>
      <c r="S1710" s="107">
        <v>0</v>
      </c>
      <c r="T1710" s="107">
        <v>0</v>
      </c>
      <c r="U1710" s="106" t="s">
        <v>749</v>
      </c>
      <c r="V1710" s="106" t="s">
        <v>7</v>
      </c>
      <c r="W1710" s="106" t="s">
        <v>64</v>
      </c>
      <c r="X1710" s="108"/>
      <c r="Y1710" s="108">
        <v>0</v>
      </c>
      <c r="Z1710" s="108">
        <v>-2032647.6</v>
      </c>
      <c r="AA1710" s="109" t="s">
        <v>4503</v>
      </c>
      <c r="AB1710" s="109">
        <v>6201</v>
      </c>
      <c r="AC1710" s="109" t="s">
        <v>4686</v>
      </c>
      <c r="AD1710" s="109" t="s">
        <v>4548</v>
      </c>
      <c r="AE1710" s="110" t="s">
        <v>510</v>
      </c>
      <c r="AF1710" s="109"/>
      <c r="AG1710" s="138">
        <v>39423</v>
      </c>
      <c r="AH1710" s="138">
        <v>39479</v>
      </c>
      <c r="AI1710" s="138">
        <v>39604</v>
      </c>
      <c r="AJ1710" s="109">
        <v>5602257</v>
      </c>
      <c r="AK1710" s="109"/>
      <c r="AL1710" s="109"/>
      <c r="AM1710" s="109"/>
      <c r="AN1710" s="109"/>
      <c r="AO1710" s="109"/>
      <c r="AP1710" s="109"/>
      <c r="AQ1710" s="109"/>
      <c r="AR1710" s="109"/>
      <c r="AS1710" s="109"/>
      <c r="AT1710" s="109"/>
      <c r="AU1710" s="109"/>
      <c r="AV1710" s="109"/>
      <c r="AW1710" s="109"/>
      <c r="AX1710" s="109"/>
      <c r="AY1710" s="109"/>
    </row>
    <row r="1711" spans="1:51" x14ac:dyDescent="0.25">
      <c r="A1711" s="106">
        <v>2040</v>
      </c>
      <c r="B1711" s="106" t="s">
        <v>2370</v>
      </c>
      <c r="C1711" s="106" t="s">
        <v>345</v>
      </c>
      <c r="D1711" s="106"/>
      <c r="E1711" s="106" t="s">
        <v>540</v>
      </c>
      <c r="F1711" s="106"/>
      <c r="G1711" s="106"/>
      <c r="H1711" s="106" t="s">
        <v>466</v>
      </c>
      <c r="I1711" s="106" t="s">
        <v>3323</v>
      </c>
      <c r="J1711" s="106" t="s">
        <v>4007</v>
      </c>
      <c r="K1711" s="106">
        <v>6106</v>
      </c>
      <c r="L1711" s="106"/>
      <c r="M1711" s="106">
        <v>22000</v>
      </c>
      <c r="N1711" s="106" t="s">
        <v>4043</v>
      </c>
      <c r="O1711" s="106">
        <v>247.23500000000001</v>
      </c>
      <c r="P1711" s="107">
        <v>1200</v>
      </c>
      <c r="Q1711" s="107">
        <v>296682</v>
      </c>
      <c r="R1711" s="106">
        <v>0</v>
      </c>
      <c r="S1711" s="107">
        <v>0</v>
      </c>
      <c r="T1711" s="107">
        <v>0</v>
      </c>
      <c r="U1711" s="106" t="s">
        <v>924</v>
      </c>
      <c r="V1711" s="106" t="s">
        <v>7</v>
      </c>
      <c r="W1711" s="106" t="s">
        <v>76</v>
      </c>
      <c r="X1711" s="108">
        <v>1495</v>
      </c>
      <c r="Y1711" s="108">
        <v>369616.32500000001</v>
      </c>
      <c r="Z1711" s="108">
        <v>72934.325000000012</v>
      </c>
      <c r="AA1711" s="109"/>
      <c r="AB1711" s="109">
        <v>6201</v>
      </c>
      <c r="AC1711" s="109"/>
      <c r="AD1711" s="109"/>
      <c r="AE1711" s="110" t="s">
        <v>4440</v>
      </c>
      <c r="AF1711" s="109"/>
      <c r="AG1711" s="138">
        <v>39423</v>
      </c>
      <c r="AH1711" s="138">
        <v>39479</v>
      </c>
      <c r="AI1711" s="138">
        <v>39604</v>
      </c>
      <c r="AJ1711" s="109">
        <v>5602257</v>
      </c>
      <c r="AK1711" s="109"/>
      <c r="AL1711" s="109"/>
      <c r="AM1711" s="109"/>
      <c r="AN1711" s="109"/>
      <c r="AO1711" s="109"/>
      <c r="AP1711" s="109"/>
      <c r="AQ1711" s="109"/>
      <c r="AR1711" s="109"/>
      <c r="AS1711" s="109"/>
      <c r="AT1711" s="109"/>
      <c r="AU1711" s="109"/>
      <c r="AV1711" s="109"/>
      <c r="AW1711" s="109"/>
      <c r="AX1711" s="109"/>
      <c r="AY1711" s="109"/>
    </row>
    <row r="1712" spans="1:51" x14ac:dyDescent="0.25">
      <c r="A1712" s="106">
        <v>2041</v>
      </c>
      <c r="B1712" s="106" t="s">
        <v>2371</v>
      </c>
      <c r="C1712" s="106" t="s">
        <v>345</v>
      </c>
      <c r="D1712" s="106"/>
      <c r="E1712" s="106" t="s">
        <v>540</v>
      </c>
      <c r="F1712" s="106"/>
      <c r="G1712" s="106"/>
      <c r="H1712" s="106" t="s">
        <v>466</v>
      </c>
      <c r="I1712" s="106" t="s">
        <v>3323</v>
      </c>
      <c r="J1712" s="106" t="s">
        <v>4007</v>
      </c>
      <c r="K1712" s="106">
        <v>6105</v>
      </c>
      <c r="L1712" s="106"/>
      <c r="M1712" s="106">
        <v>22000</v>
      </c>
      <c r="N1712" s="106" t="s">
        <v>4043</v>
      </c>
      <c r="O1712" s="106">
        <v>114.679</v>
      </c>
      <c r="P1712" s="107">
        <v>1200</v>
      </c>
      <c r="Q1712" s="107">
        <v>137614.79999999999</v>
      </c>
      <c r="R1712" s="106">
        <v>0</v>
      </c>
      <c r="S1712" s="107">
        <v>0</v>
      </c>
      <c r="T1712" s="107">
        <v>0</v>
      </c>
      <c r="U1712" s="106" t="s">
        <v>924</v>
      </c>
      <c r="V1712" s="106" t="s">
        <v>7</v>
      </c>
      <c r="W1712" s="106" t="s">
        <v>76</v>
      </c>
      <c r="X1712" s="108">
        <v>1495</v>
      </c>
      <c r="Y1712" s="108">
        <v>171445.10500000001</v>
      </c>
      <c r="Z1712" s="108">
        <v>33830.305000000022</v>
      </c>
      <c r="AA1712" s="109"/>
      <c r="AB1712" s="109">
        <v>6201</v>
      </c>
      <c r="AC1712" s="109"/>
      <c r="AD1712" s="109"/>
      <c r="AE1712" s="110" t="s">
        <v>4440</v>
      </c>
      <c r="AF1712" s="109"/>
      <c r="AG1712" s="138">
        <v>39423</v>
      </c>
      <c r="AH1712" s="138">
        <v>39479</v>
      </c>
      <c r="AI1712" s="138">
        <v>39604</v>
      </c>
      <c r="AJ1712" s="109">
        <v>5602257</v>
      </c>
      <c r="AK1712" s="109"/>
      <c r="AL1712" s="109"/>
      <c r="AM1712" s="109"/>
      <c r="AN1712" s="109"/>
      <c r="AO1712" s="109"/>
      <c r="AP1712" s="109"/>
      <c r="AQ1712" s="109"/>
      <c r="AR1712" s="109"/>
      <c r="AS1712" s="109"/>
      <c r="AT1712" s="109"/>
      <c r="AU1712" s="109"/>
      <c r="AV1712" s="109"/>
      <c r="AW1712" s="109"/>
      <c r="AX1712" s="109"/>
      <c r="AY1712" s="109"/>
    </row>
    <row r="1713" spans="1:51" x14ac:dyDescent="0.25">
      <c r="A1713" s="106">
        <v>2042</v>
      </c>
      <c r="B1713" s="106" t="s">
        <v>2372</v>
      </c>
      <c r="C1713" s="106" t="s">
        <v>345</v>
      </c>
      <c r="D1713" s="106"/>
      <c r="E1713" s="106" t="s">
        <v>540</v>
      </c>
      <c r="F1713" s="106"/>
      <c r="G1713" s="106"/>
      <c r="H1713" s="106" t="s">
        <v>466</v>
      </c>
      <c r="I1713" s="106" t="s">
        <v>3323</v>
      </c>
      <c r="J1713" s="106" t="s">
        <v>4007</v>
      </c>
      <c r="K1713" s="106">
        <v>6155</v>
      </c>
      <c r="L1713" s="106"/>
      <c r="M1713" s="106">
        <v>22000</v>
      </c>
      <c r="N1713" s="106" t="s">
        <v>4043</v>
      </c>
      <c r="O1713" s="106">
        <v>485.70600000000002</v>
      </c>
      <c r="P1713" s="107">
        <v>1200</v>
      </c>
      <c r="Q1713" s="107">
        <v>582847.19999999995</v>
      </c>
      <c r="R1713" s="106">
        <v>0</v>
      </c>
      <c r="S1713" s="107">
        <v>0</v>
      </c>
      <c r="T1713" s="107">
        <v>0</v>
      </c>
      <c r="U1713" s="106" t="s">
        <v>924</v>
      </c>
      <c r="V1713" s="106" t="s">
        <v>7</v>
      </c>
      <c r="W1713" s="106" t="s">
        <v>76</v>
      </c>
      <c r="X1713" s="108">
        <v>1495</v>
      </c>
      <c r="Y1713" s="108">
        <v>726130.47</v>
      </c>
      <c r="Z1713" s="108">
        <v>143283.2699999999</v>
      </c>
      <c r="AA1713" s="109"/>
      <c r="AB1713" s="109">
        <v>6201</v>
      </c>
      <c r="AC1713" s="109"/>
      <c r="AD1713" s="109"/>
      <c r="AE1713" s="110" t="s">
        <v>4440</v>
      </c>
      <c r="AF1713" s="109"/>
      <c r="AG1713" s="138">
        <v>39423</v>
      </c>
      <c r="AH1713" s="138">
        <v>39479</v>
      </c>
      <c r="AI1713" s="138">
        <v>39604</v>
      </c>
      <c r="AJ1713" s="109">
        <v>5602257</v>
      </c>
      <c r="AK1713" s="109"/>
      <c r="AL1713" s="109"/>
      <c r="AM1713" s="109"/>
      <c r="AN1713" s="109"/>
      <c r="AO1713" s="109"/>
      <c r="AP1713" s="109"/>
      <c r="AQ1713" s="109"/>
      <c r="AR1713" s="109"/>
      <c r="AS1713" s="109"/>
      <c r="AT1713" s="109"/>
      <c r="AU1713" s="109"/>
      <c r="AV1713" s="109"/>
      <c r="AW1713" s="109"/>
      <c r="AX1713" s="109"/>
      <c r="AY1713" s="109"/>
    </row>
    <row r="1714" spans="1:51" x14ac:dyDescent="0.25">
      <c r="A1714" s="106">
        <v>2043</v>
      </c>
      <c r="B1714" s="106" t="s">
        <v>2373</v>
      </c>
      <c r="C1714" s="106" t="s">
        <v>345</v>
      </c>
      <c r="D1714" s="106"/>
      <c r="E1714" s="106" t="s">
        <v>540</v>
      </c>
      <c r="F1714" s="106"/>
      <c r="G1714" s="106"/>
      <c r="H1714" s="106" t="s">
        <v>466</v>
      </c>
      <c r="I1714" s="106" t="s">
        <v>3323</v>
      </c>
      <c r="J1714" s="106" t="s">
        <v>4045</v>
      </c>
      <c r="K1714" s="106">
        <v>35102</v>
      </c>
      <c r="L1714" s="106"/>
      <c r="M1714" s="106">
        <v>22000</v>
      </c>
      <c r="N1714" s="106" t="s">
        <v>4043</v>
      </c>
      <c r="O1714" s="106">
        <v>134.70599999999999</v>
      </c>
      <c r="P1714" s="107">
        <v>1200</v>
      </c>
      <c r="Q1714" s="107">
        <v>161647.20000000001</v>
      </c>
      <c r="R1714" s="106">
        <v>0</v>
      </c>
      <c r="S1714" s="107">
        <v>0</v>
      </c>
      <c r="T1714" s="107">
        <v>0</v>
      </c>
      <c r="U1714" s="106" t="s">
        <v>924</v>
      </c>
      <c r="V1714" s="106" t="s">
        <v>7</v>
      </c>
      <c r="W1714" s="106" t="s">
        <v>76</v>
      </c>
      <c r="X1714" s="108">
        <v>1495</v>
      </c>
      <c r="Y1714" s="108">
        <v>201385.46999999997</v>
      </c>
      <c r="Z1714" s="108">
        <v>39738.26999999999</v>
      </c>
      <c r="AA1714" s="109"/>
      <c r="AB1714" s="109">
        <v>6201</v>
      </c>
      <c r="AC1714" s="109"/>
      <c r="AD1714" s="109"/>
      <c r="AE1714" s="110" t="s">
        <v>4440</v>
      </c>
      <c r="AF1714" s="109"/>
      <c r="AG1714" s="138">
        <v>39423</v>
      </c>
      <c r="AH1714" s="138">
        <v>39479</v>
      </c>
      <c r="AI1714" s="138">
        <v>39604</v>
      </c>
      <c r="AJ1714" s="109">
        <v>5602257</v>
      </c>
      <c r="AK1714" s="109"/>
      <c r="AL1714" s="109"/>
      <c r="AM1714" s="109"/>
      <c r="AN1714" s="109"/>
      <c r="AO1714" s="109"/>
      <c r="AP1714" s="109"/>
      <c r="AQ1714" s="109"/>
      <c r="AR1714" s="109"/>
      <c r="AS1714" s="109"/>
      <c r="AT1714" s="109"/>
      <c r="AU1714" s="109"/>
      <c r="AV1714" s="109"/>
      <c r="AW1714" s="109"/>
      <c r="AX1714" s="109"/>
      <c r="AY1714" s="109"/>
    </row>
    <row r="1715" spans="1:51" x14ac:dyDescent="0.25">
      <c r="A1715" s="106">
        <v>2044</v>
      </c>
      <c r="B1715" s="106" t="s">
        <v>2374</v>
      </c>
      <c r="C1715" s="106" t="s">
        <v>345</v>
      </c>
      <c r="D1715" s="106"/>
      <c r="E1715" s="106" t="s">
        <v>540</v>
      </c>
      <c r="F1715" s="106"/>
      <c r="G1715" s="106"/>
      <c r="H1715" s="106" t="s">
        <v>466</v>
      </c>
      <c r="I1715" s="106" t="s">
        <v>3323</v>
      </c>
      <c r="J1715" s="106" t="s">
        <v>4007</v>
      </c>
      <c r="K1715" s="106">
        <v>6201</v>
      </c>
      <c r="L1715" s="106"/>
      <c r="M1715" s="106">
        <v>22000</v>
      </c>
      <c r="N1715" s="106" t="s">
        <v>4043</v>
      </c>
      <c r="O1715" s="106">
        <v>460.70600000000002</v>
      </c>
      <c r="P1715" s="107">
        <v>1200</v>
      </c>
      <c r="Q1715" s="107">
        <v>552847.19999999995</v>
      </c>
      <c r="R1715" s="106">
        <v>0</v>
      </c>
      <c r="S1715" s="107">
        <v>0</v>
      </c>
      <c r="T1715" s="107">
        <v>0</v>
      </c>
      <c r="U1715" s="106" t="s">
        <v>924</v>
      </c>
      <c r="V1715" s="106" t="s">
        <v>7</v>
      </c>
      <c r="W1715" s="106" t="s">
        <v>76</v>
      </c>
      <c r="X1715" s="108">
        <v>1495</v>
      </c>
      <c r="Y1715" s="108">
        <v>688755.47</v>
      </c>
      <c r="Z1715" s="108">
        <v>135908.2699999999</v>
      </c>
      <c r="AA1715" s="109"/>
      <c r="AB1715" s="109">
        <v>6201</v>
      </c>
      <c r="AC1715" s="109"/>
      <c r="AD1715" s="109"/>
      <c r="AE1715" s="110" t="s">
        <v>4440</v>
      </c>
      <c r="AF1715" s="109"/>
      <c r="AG1715" s="138">
        <v>39423</v>
      </c>
      <c r="AH1715" s="138">
        <v>39479</v>
      </c>
      <c r="AI1715" s="138">
        <v>39604</v>
      </c>
      <c r="AJ1715" s="109">
        <v>5602257</v>
      </c>
      <c r="AK1715" s="109"/>
      <c r="AL1715" s="109"/>
      <c r="AM1715" s="109"/>
      <c r="AN1715" s="109"/>
      <c r="AO1715" s="109"/>
      <c r="AP1715" s="109"/>
      <c r="AQ1715" s="109"/>
      <c r="AR1715" s="109"/>
      <c r="AS1715" s="109"/>
      <c r="AT1715" s="109"/>
      <c r="AU1715" s="109"/>
      <c r="AV1715" s="109"/>
      <c r="AW1715" s="109"/>
      <c r="AX1715" s="109"/>
      <c r="AY1715" s="109"/>
    </row>
    <row r="1716" spans="1:51" x14ac:dyDescent="0.25">
      <c r="A1716" s="106">
        <v>2045</v>
      </c>
      <c r="B1716" s="106" t="s">
        <v>2375</v>
      </c>
      <c r="C1716" s="106" t="s">
        <v>345</v>
      </c>
      <c r="D1716" s="106"/>
      <c r="E1716" s="106" t="s">
        <v>540</v>
      </c>
      <c r="F1716" s="106"/>
      <c r="G1716" s="106"/>
      <c r="H1716" s="106" t="s">
        <v>466</v>
      </c>
      <c r="I1716" s="106" t="s">
        <v>3323</v>
      </c>
      <c r="J1716" s="106" t="s">
        <v>4045</v>
      </c>
      <c r="K1716" s="106">
        <v>35101</v>
      </c>
      <c r="L1716" s="106"/>
      <c r="M1716" s="106">
        <v>22000</v>
      </c>
      <c r="N1716" s="106" t="s">
        <v>4043</v>
      </c>
      <c r="O1716" s="106">
        <v>134.70699999999999</v>
      </c>
      <c r="P1716" s="107">
        <v>1200</v>
      </c>
      <c r="Q1716" s="107">
        <v>161648.4</v>
      </c>
      <c r="R1716" s="106">
        <v>0</v>
      </c>
      <c r="S1716" s="107">
        <v>0</v>
      </c>
      <c r="T1716" s="107">
        <v>0</v>
      </c>
      <c r="U1716" s="106" t="s">
        <v>924</v>
      </c>
      <c r="V1716" s="106" t="s">
        <v>7</v>
      </c>
      <c r="W1716" s="106" t="s">
        <v>76</v>
      </c>
      <c r="X1716" s="108">
        <v>1495</v>
      </c>
      <c r="Y1716" s="108">
        <v>201386.965</v>
      </c>
      <c r="Z1716" s="108">
        <v>39738.565000000002</v>
      </c>
      <c r="AA1716" s="109"/>
      <c r="AB1716" s="109">
        <v>6201</v>
      </c>
      <c r="AC1716" s="109"/>
      <c r="AD1716" s="109"/>
      <c r="AE1716" s="110" t="s">
        <v>4440</v>
      </c>
      <c r="AF1716" s="109"/>
      <c r="AG1716" s="138">
        <v>39423</v>
      </c>
      <c r="AH1716" s="138">
        <v>39479</v>
      </c>
      <c r="AI1716" s="138">
        <v>39604</v>
      </c>
      <c r="AJ1716" s="109">
        <v>5602257</v>
      </c>
      <c r="AK1716" s="109"/>
      <c r="AL1716" s="109"/>
      <c r="AM1716" s="109"/>
      <c r="AN1716" s="109"/>
      <c r="AO1716" s="109"/>
      <c r="AP1716" s="109"/>
      <c r="AQ1716" s="109"/>
      <c r="AR1716" s="109"/>
      <c r="AS1716" s="109"/>
      <c r="AT1716" s="109"/>
      <c r="AU1716" s="109"/>
      <c r="AV1716" s="109"/>
      <c r="AW1716" s="109"/>
      <c r="AX1716" s="109"/>
      <c r="AY1716" s="109"/>
    </row>
    <row r="1717" spans="1:51" x14ac:dyDescent="0.25">
      <c r="A1717" s="106">
        <v>2046</v>
      </c>
      <c r="B1717" s="106" t="s">
        <v>2352</v>
      </c>
      <c r="C1717" s="106" t="s">
        <v>345</v>
      </c>
      <c r="D1717" s="106"/>
      <c r="E1717" s="106" t="s">
        <v>540</v>
      </c>
      <c r="F1717" s="106"/>
      <c r="G1717" s="106"/>
      <c r="H1717" s="106" t="s">
        <v>466</v>
      </c>
      <c r="I1717" s="106"/>
      <c r="J1717" s="106"/>
      <c r="K1717" s="106"/>
      <c r="L1717" s="106"/>
      <c r="M1717" s="106">
        <v>22000</v>
      </c>
      <c r="N1717" s="106" t="s">
        <v>4043</v>
      </c>
      <c r="O1717" s="106">
        <v>121539.235</v>
      </c>
      <c r="P1717" s="107">
        <v>1200</v>
      </c>
      <c r="Q1717" s="107">
        <v>145847082</v>
      </c>
      <c r="R1717" s="106">
        <v>0</v>
      </c>
      <c r="S1717" s="107">
        <v>0</v>
      </c>
      <c r="T1717" s="107">
        <v>0</v>
      </c>
      <c r="U1717" s="106" t="s">
        <v>743</v>
      </c>
      <c r="V1717" s="106" t="s">
        <v>7</v>
      </c>
      <c r="W1717" s="106" t="s">
        <v>63</v>
      </c>
      <c r="X1717" s="108"/>
      <c r="Y1717" s="108">
        <v>0</v>
      </c>
      <c r="Z1717" s="108"/>
      <c r="AA1717" s="109" t="s">
        <v>4435</v>
      </c>
      <c r="AB1717" s="109">
        <v>6201</v>
      </c>
      <c r="AC1717" s="109"/>
      <c r="AD1717" s="109"/>
      <c r="AE1717" s="110" t="s">
        <v>4436</v>
      </c>
      <c r="AF1717" s="109"/>
      <c r="AG1717" s="138">
        <v>39423</v>
      </c>
      <c r="AH1717" s="138">
        <v>39479</v>
      </c>
      <c r="AI1717" s="138">
        <v>39604</v>
      </c>
      <c r="AJ1717" s="109">
        <v>5602257</v>
      </c>
      <c r="AK1717" s="109"/>
      <c r="AL1717" s="109"/>
      <c r="AM1717" s="109"/>
      <c r="AN1717" s="109"/>
      <c r="AO1717" s="109"/>
      <c r="AP1717" s="109"/>
      <c r="AQ1717" s="109"/>
      <c r="AR1717" s="109"/>
      <c r="AS1717" s="109"/>
      <c r="AT1717" s="109"/>
      <c r="AU1717" s="109"/>
      <c r="AV1717" s="109"/>
      <c r="AW1717" s="109"/>
      <c r="AX1717" s="109"/>
      <c r="AY1717" s="109"/>
    </row>
    <row r="1718" spans="1:51" ht="51" x14ac:dyDescent="0.25">
      <c r="A1718" s="106">
        <v>2047</v>
      </c>
      <c r="B1718" s="106" t="s">
        <v>2376</v>
      </c>
      <c r="C1718" s="106" t="s">
        <v>346</v>
      </c>
      <c r="D1718" s="106"/>
      <c r="E1718" s="106" t="s">
        <v>540</v>
      </c>
      <c r="F1718" s="106"/>
      <c r="G1718" s="106"/>
      <c r="H1718" s="106" t="s">
        <v>466</v>
      </c>
      <c r="I1718" s="106" t="s">
        <v>3324</v>
      </c>
      <c r="J1718" s="106" t="s">
        <v>4048</v>
      </c>
      <c r="K1718" s="106">
        <v>27131</v>
      </c>
      <c r="L1718" s="106"/>
      <c r="M1718" s="106">
        <v>22000</v>
      </c>
      <c r="N1718" s="106" t="s">
        <v>346</v>
      </c>
      <c r="O1718" s="106">
        <v>1031.81</v>
      </c>
      <c r="P1718" s="107">
        <v>859.1</v>
      </c>
      <c r="Q1718" s="107">
        <v>886427.97</v>
      </c>
      <c r="R1718" s="106">
        <v>0</v>
      </c>
      <c r="S1718" s="107">
        <v>0</v>
      </c>
      <c r="T1718" s="107">
        <v>0</v>
      </c>
      <c r="U1718" s="106" t="s">
        <v>749</v>
      </c>
      <c r="V1718" s="106" t="s">
        <v>7</v>
      </c>
      <c r="W1718" s="106" t="s">
        <v>64</v>
      </c>
      <c r="X1718" s="108"/>
      <c r="Y1718" s="108">
        <v>0</v>
      </c>
      <c r="Z1718" s="108">
        <v>-886427.97100000002</v>
      </c>
      <c r="AA1718" s="109" t="s">
        <v>4503</v>
      </c>
      <c r="AB1718" s="109">
        <v>6106</v>
      </c>
      <c r="AC1718" s="109" t="s">
        <v>4686</v>
      </c>
      <c r="AD1718" s="109" t="s">
        <v>4548</v>
      </c>
      <c r="AE1718" s="110" t="s">
        <v>510</v>
      </c>
      <c r="AF1718" s="109"/>
      <c r="AG1718" s="138">
        <v>39055</v>
      </c>
      <c r="AH1718" s="138">
        <v>39146</v>
      </c>
      <c r="AI1718" s="138">
        <v>39196</v>
      </c>
      <c r="AJ1718" s="109">
        <v>5530245</v>
      </c>
      <c r="AK1718" s="109"/>
      <c r="AL1718" s="109"/>
      <c r="AM1718" s="109"/>
      <c r="AN1718" s="109"/>
      <c r="AO1718" s="109"/>
      <c r="AP1718" s="109"/>
      <c r="AQ1718" s="109"/>
      <c r="AR1718" s="109"/>
      <c r="AS1718" s="109"/>
      <c r="AT1718" s="109"/>
      <c r="AU1718" s="109"/>
      <c r="AV1718" s="109"/>
      <c r="AW1718" s="109"/>
      <c r="AX1718" s="109"/>
      <c r="AY1718" s="109"/>
    </row>
    <row r="1719" spans="1:51" ht="51" x14ac:dyDescent="0.25">
      <c r="A1719" s="106">
        <v>2048</v>
      </c>
      <c r="B1719" s="106" t="s">
        <v>2377</v>
      </c>
      <c r="C1719" s="106" t="s">
        <v>346</v>
      </c>
      <c r="D1719" s="106"/>
      <c r="E1719" s="106" t="s">
        <v>540</v>
      </c>
      <c r="F1719" s="106"/>
      <c r="G1719" s="106"/>
      <c r="H1719" s="106" t="s">
        <v>466</v>
      </c>
      <c r="I1719" s="106" t="s">
        <v>3324</v>
      </c>
      <c r="J1719" s="106" t="s">
        <v>4049</v>
      </c>
      <c r="K1719" s="106">
        <v>8557</v>
      </c>
      <c r="L1719" s="106"/>
      <c r="M1719" s="106">
        <v>22000</v>
      </c>
      <c r="N1719" s="106" t="s">
        <v>346</v>
      </c>
      <c r="O1719" s="106">
        <v>920.93</v>
      </c>
      <c r="P1719" s="107">
        <v>859.1</v>
      </c>
      <c r="Q1719" s="107">
        <v>791170.96</v>
      </c>
      <c r="R1719" s="106">
        <v>0</v>
      </c>
      <c r="S1719" s="107">
        <v>0</v>
      </c>
      <c r="T1719" s="107">
        <v>0</v>
      </c>
      <c r="U1719" s="106" t="s">
        <v>749</v>
      </c>
      <c r="V1719" s="106" t="s">
        <v>7</v>
      </c>
      <c r="W1719" s="106" t="s">
        <v>64</v>
      </c>
      <c r="X1719" s="108"/>
      <c r="Y1719" s="108">
        <v>0</v>
      </c>
      <c r="Z1719" s="108">
        <v>-791170.96299999999</v>
      </c>
      <c r="AA1719" s="109" t="s">
        <v>4503</v>
      </c>
      <c r="AB1719" s="109">
        <v>6106</v>
      </c>
      <c r="AC1719" s="109" t="s">
        <v>4686</v>
      </c>
      <c r="AD1719" s="109" t="s">
        <v>4548</v>
      </c>
      <c r="AE1719" s="110" t="s">
        <v>510</v>
      </c>
      <c r="AF1719" s="109"/>
      <c r="AG1719" s="138">
        <v>39055</v>
      </c>
      <c r="AH1719" s="138">
        <v>39146</v>
      </c>
      <c r="AI1719" s="138">
        <v>39196</v>
      </c>
      <c r="AJ1719" s="109">
        <v>5530245</v>
      </c>
      <c r="AK1719" s="109"/>
      <c r="AL1719" s="109"/>
      <c r="AM1719" s="109"/>
      <c r="AN1719" s="109"/>
      <c r="AO1719" s="109"/>
      <c r="AP1719" s="109"/>
      <c r="AQ1719" s="109"/>
      <c r="AR1719" s="109"/>
      <c r="AS1719" s="109"/>
      <c r="AT1719" s="109"/>
      <c r="AU1719" s="109"/>
      <c r="AV1719" s="109"/>
      <c r="AW1719" s="109"/>
      <c r="AX1719" s="109"/>
      <c r="AY1719" s="109"/>
    </row>
    <row r="1720" spans="1:51" x14ac:dyDescent="0.25">
      <c r="A1720" s="106">
        <v>2049</v>
      </c>
      <c r="B1720" s="106" t="s">
        <v>2378</v>
      </c>
      <c r="C1720" s="106" t="s">
        <v>346</v>
      </c>
      <c r="D1720" s="106"/>
      <c r="E1720" s="106" t="s">
        <v>540</v>
      </c>
      <c r="F1720" s="106"/>
      <c r="G1720" s="106"/>
      <c r="H1720" s="106" t="s">
        <v>466</v>
      </c>
      <c r="I1720" s="106" t="s">
        <v>3323</v>
      </c>
      <c r="J1720" s="106" t="s">
        <v>4050</v>
      </c>
      <c r="K1720" s="106">
        <v>8642</v>
      </c>
      <c r="L1720" s="106"/>
      <c r="M1720" s="106">
        <v>22000</v>
      </c>
      <c r="N1720" s="106" t="s">
        <v>346</v>
      </c>
      <c r="O1720" s="106">
        <v>839.81</v>
      </c>
      <c r="P1720" s="107">
        <v>859.1</v>
      </c>
      <c r="Q1720" s="107">
        <v>721480.77</v>
      </c>
      <c r="R1720" s="106">
        <v>0</v>
      </c>
      <c r="S1720" s="107">
        <v>0</v>
      </c>
      <c r="T1720" s="107">
        <v>0</v>
      </c>
      <c r="U1720" s="106" t="s">
        <v>739</v>
      </c>
      <c r="V1720" s="106" t="s">
        <v>7</v>
      </c>
      <c r="W1720" s="106" t="s">
        <v>61</v>
      </c>
      <c r="X1720" s="108">
        <v>1381</v>
      </c>
      <c r="Y1720" s="108">
        <v>1159777.6099999999</v>
      </c>
      <c r="Z1720" s="108">
        <v>438296.83899999992</v>
      </c>
      <c r="AA1720" s="109"/>
      <c r="AB1720" s="109">
        <v>6106</v>
      </c>
      <c r="AC1720" s="109"/>
      <c r="AD1720" s="109"/>
      <c r="AE1720" s="110" t="s">
        <v>507</v>
      </c>
      <c r="AF1720" s="109"/>
      <c r="AG1720" s="138">
        <v>39055</v>
      </c>
      <c r="AH1720" s="138">
        <v>39146</v>
      </c>
      <c r="AI1720" s="138">
        <v>39196</v>
      </c>
      <c r="AJ1720" s="109">
        <v>5530245</v>
      </c>
      <c r="AK1720" s="109"/>
      <c r="AL1720" s="109"/>
      <c r="AM1720" s="109"/>
      <c r="AN1720" s="109"/>
      <c r="AO1720" s="109"/>
      <c r="AP1720" s="109"/>
      <c r="AQ1720" s="109"/>
      <c r="AR1720" s="109"/>
      <c r="AS1720" s="109"/>
      <c r="AT1720" s="109"/>
      <c r="AU1720" s="109"/>
      <c r="AV1720" s="109"/>
      <c r="AW1720" s="109"/>
      <c r="AX1720" s="109"/>
      <c r="AY1720" s="109"/>
    </row>
    <row r="1721" spans="1:51" x14ac:dyDescent="0.25">
      <c r="A1721" s="106">
        <v>2050</v>
      </c>
      <c r="B1721" s="106" t="s">
        <v>2379</v>
      </c>
      <c r="C1721" s="106" t="s">
        <v>346</v>
      </c>
      <c r="D1721" s="106"/>
      <c r="E1721" s="106" t="s">
        <v>540</v>
      </c>
      <c r="F1721" s="106"/>
      <c r="G1721" s="106"/>
      <c r="H1721" s="106" t="s">
        <v>466</v>
      </c>
      <c r="I1721" s="106" t="s">
        <v>3324</v>
      </c>
      <c r="J1721" s="106" t="s">
        <v>4049</v>
      </c>
      <c r="K1721" s="106">
        <v>8551</v>
      </c>
      <c r="L1721" s="106"/>
      <c r="M1721" s="106">
        <v>22000</v>
      </c>
      <c r="N1721" s="106" t="s">
        <v>346</v>
      </c>
      <c r="O1721" s="106">
        <v>1135.52</v>
      </c>
      <c r="P1721" s="107">
        <v>859.1</v>
      </c>
      <c r="Q1721" s="107">
        <v>975525.23</v>
      </c>
      <c r="R1721" s="106">
        <v>0</v>
      </c>
      <c r="S1721" s="107">
        <v>0</v>
      </c>
      <c r="T1721" s="107">
        <v>0</v>
      </c>
      <c r="U1721" s="106" t="s">
        <v>739</v>
      </c>
      <c r="V1721" s="106" t="s">
        <v>7</v>
      </c>
      <c r="W1721" s="106" t="s">
        <v>61</v>
      </c>
      <c r="X1721" s="108">
        <v>1381</v>
      </c>
      <c r="Y1721" s="108">
        <v>1568153.1199999999</v>
      </c>
      <c r="Z1721" s="108">
        <v>592627.88799999992</v>
      </c>
      <c r="AA1721" s="109"/>
      <c r="AB1721" s="109">
        <v>6106</v>
      </c>
      <c r="AC1721" s="109"/>
      <c r="AD1721" s="109"/>
      <c r="AE1721" s="110" t="s">
        <v>507</v>
      </c>
      <c r="AF1721" s="109"/>
      <c r="AG1721" s="138">
        <v>39055</v>
      </c>
      <c r="AH1721" s="138">
        <v>39146</v>
      </c>
      <c r="AI1721" s="138">
        <v>39196</v>
      </c>
      <c r="AJ1721" s="109">
        <v>5530245</v>
      </c>
      <c r="AK1721" s="109"/>
      <c r="AL1721" s="109"/>
      <c r="AM1721" s="109"/>
      <c r="AN1721" s="109"/>
      <c r="AO1721" s="109"/>
      <c r="AP1721" s="109"/>
      <c r="AQ1721" s="109"/>
      <c r="AR1721" s="109"/>
      <c r="AS1721" s="109"/>
      <c r="AT1721" s="109"/>
      <c r="AU1721" s="109"/>
      <c r="AV1721" s="109"/>
      <c r="AW1721" s="109"/>
      <c r="AX1721" s="109"/>
      <c r="AY1721" s="109"/>
    </row>
    <row r="1722" spans="1:51" x14ac:dyDescent="0.25">
      <c r="A1722" s="106">
        <v>2051</v>
      </c>
      <c r="B1722" s="106" t="s">
        <v>2380</v>
      </c>
      <c r="C1722" s="106" t="s">
        <v>346</v>
      </c>
      <c r="D1722" s="106"/>
      <c r="E1722" s="106" t="s">
        <v>540</v>
      </c>
      <c r="F1722" s="106"/>
      <c r="G1722" s="106"/>
      <c r="H1722" s="106" t="s">
        <v>466</v>
      </c>
      <c r="I1722" s="106" t="s">
        <v>3324</v>
      </c>
      <c r="J1722" s="106" t="s">
        <v>4051</v>
      </c>
      <c r="K1722" s="106">
        <v>8601</v>
      </c>
      <c r="L1722" s="106"/>
      <c r="M1722" s="106">
        <v>22000</v>
      </c>
      <c r="N1722" s="106" t="s">
        <v>346</v>
      </c>
      <c r="O1722" s="106">
        <v>681.34</v>
      </c>
      <c r="P1722" s="107">
        <v>859.1</v>
      </c>
      <c r="Q1722" s="107">
        <v>585339.18999999994</v>
      </c>
      <c r="R1722" s="106">
        <v>0</v>
      </c>
      <c r="S1722" s="107">
        <v>0</v>
      </c>
      <c r="T1722" s="107">
        <v>0</v>
      </c>
      <c r="U1722" s="106" t="s">
        <v>739</v>
      </c>
      <c r="V1722" s="106" t="s">
        <v>7</v>
      </c>
      <c r="W1722" s="106" t="s">
        <v>61</v>
      </c>
      <c r="X1722" s="108">
        <v>1381</v>
      </c>
      <c r="Y1722" s="108">
        <v>940930.54</v>
      </c>
      <c r="Z1722" s="108">
        <v>355591.34600000002</v>
      </c>
      <c r="AA1722" s="109"/>
      <c r="AB1722" s="109">
        <v>6106</v>
      </c>
      <c r="AC1722" s="109"/>
      <c r="AD1722" s="109"/>
      <c r="AE1722" s="110" t="s">
        <v>507</v>
      </c>
      <c r="AF1722" s="109"/>
      <c r="AG1722" s="138">
        <v>39055</v>
      </c>
      <c r="AH1722" s="138">
        <v>39146</v>
      </c>
      <c r="AI1722" s="138">
        <v>39196</v>
      </c>
      <c r="AJ1722" s="109">
        <v>5530245</v>
      </c>
      <c r="AK1722" s="109"/>
      <c r="AL1722" s="109"/>
      <c r="AM1722" s="109"/>
      <c r="AN1722" s="109"/>
      <c r="AO1722" s="109"/>
      <c r="AP1722" s="109"/>
      <c r="AQ1722" s="109"/>
      <c r="AR1722" s="109"/>
      <c r="AS1722" s="109"/>
      <c r="AT1722" s="109"/>
      <c r="AU1722" s="109"/>
      <c r="AV1722" s="109"/>
      <c r="AW1722" s="109"/>
      <c r="AX1722" s="109"/>
      <c r="AY1722" s="109"/>
    </row>
    <row r="1723" spans="1:51" x14ac:dyDescent="0.25">
      <c r="A1723" s="106">
        <v>2052</v>
      </c>
      <c r="B1723" s="106" t="s">
        <v>2381</v>
      </c>
      <c r="C1723" s="106" t="s">
        <v>346</v>
      </c>
      <c r="D1723" s="106"/>
      <c r="E1723" s="106" t="s">
        <v>540</v>
      </c>
      <c r="F1723" s="106"/>
      <c r="G1723" s="106"/>
      <c r="H1723" s="106" t="s">
        <v>466</v>
      </c>
      <c r="I1723" s="106" t="s">
        <v>3324</v>
      </c>
      <c r="J1723" s="106" t="s">
        <v>4048</v>
      </c>
      <c r="K1723" s="106">
        <v>26910</v>
      </c>
      <c r="L1723" s="106"/>
      <c r="M1723" s="106">
        <v>22000</v>
      </c>
      <c r="N1723" s="106" t="s">
        <v>346</v>
      </c>
      <c r="O1723" s="106">
        <v>2020.6</v>
      </c>
      <c r="P1723" s="107">
        <v>859.1</v>
      </c>
      <c r="Q1723" s="107">
        <v>1735897.46</v>
      </c>
      <c r="R1723" s="106">
        <v>0</v>
      </c>
      <c r="S1723" s="107">
        <v>0</v>
      </c>
      <c r="T1723" s="107">
        <v>0</v>
      </c>
      <c r="U1723" s="106" t="s">
        <v>739</v>
      </c>
      <c r="V1723" s="106" t="s">
        <v>7</v>
      </c>
      <c r="W1723" s="106" t="s">
        <v>61</v>
      </c>
      <c r="X1723" s="108">
        <v>1381</v>
      </c>
      <c r="Y1723" s="108">
        <v>2790448.6</v>
      </c>
      <c r="Z1723" s="108">
        <v>1054551.1400000001</v>
      </c>
      <c r="AA1723" s="109"/>
      <c r="AB1723" s="109">
        <v>6106</v>
      </c>
      <c r="AC1723" s="109"/>
      <c r="AD1723" s="109"/>
      <c r="AE1723" s="110" t="s">
        <v>507</v>
      </c>
      <c r="AF1723" s="109"/>
      <c r="AG1723" s="138">
        <v>39055</v>
      </c>
      <c r="AH1723" s="138">
        <v>39146</v>
      </c>
      <c r="AI1723" s="138">
        <v>39196</v>
      </c>
      <c r="AJ1723" s="109">
        <v>5530245</v>
      </c>
      <c r="AK1723" s="109"/>
      <c r="AL1723" s="109"/>
      <c r="AM1723" s="109"/>
      <c r="AN1723" s="109"/>
      <c r="AO1723" s="109"/>
      <c r="AP1723" s="109"/>
      <c r="AQ1723" s="109"/>
      <c r="AR1723" s="109"/>
      <c r="AS1723" s="109"/>
      <c r="AT1723" s="109"/>
      <c r="AU1723" s="109"/>
      <c r="AV1723" s="109"/>
      <c r="AW1723" s="109"/>
      <c r="AX1723" s="109"/>
      <c r="AY1723" s="109"/>
    </row>
    <row r="1724" spans="1:51" x14ac:dyDescent="0.25">
      <c r="A1724" s="106">
        <v>2053</v>
      </c>
      <c r="B1724" s="106" t="s">
        <v>2382</v>
      </c>
      <c r="C1724" s="106" t="s">
        <v>346</v>
      </c>
      <c r="D1724" s="106"/>
      <c r="E1724" s="106" t="s">
        <v>540</v>
      </c>
      <c r="F1724" s="106"/>
      <c r="G1724" s="106"/>
      <c r="H1724" s="106" t="s">
        <v>466</v>
      </c>
      <c r="I1724" s="106" t="s">
        <v>3323</v>
      </c>
      <c r="J1724" s="106" t="s">
        <v>4050</v>
      </c>
      <c r="K1724" s="106">
        <v>8766</v>
      </c>
      <c r="L1724" s="106"/>
      <c r="M1724" s="106">
        <v>22000</v>
      </c>
      <c r="N1724" s="106" t="s">
        <v>346</v>
      </c>
      <c r="O1724" s="106">
        <v>947.29</v>
      </c>
      <c r="P1724" s="107">
        <v>859.1</v>
      </c>
      <c r="Q1724" s="107">
        <v>813816.84</v>
      </c>
      <c r="R1724" s="106">
        <v>0</v>
      </c>
      <c r="S1724" s="107">
        <v>0</v>
      </c>
      <c r="T1724" s="107">
        <v>0</v>
      </c>
      <c r="U1724" s="106" t="s">
        <v>739</v>
      </c>
      <c r="V1724" s="106" t="s">
        <v>7</v>
      </c>
      <c r="W1724" s="106" t="s">
        <v>61</v>
      </c>
      <c r="X1724" s="108">
        <v>1381</v>
      </c>
      <c r="Y1724" s="108">
        <v>1308207.49</v>
      </c>
      <c r="Z1724" s="108">
        <v>494390.65099999995</v>
      </c>
      <c r="AA1724" s="109"/>
      <c r="AB1724" s="109">
        <v>6106</v>
      </c>
      <c r="AC1724" s="109"/>
      <c r="AD1724" s="109"/>
      <c r="AE1724" s="110" t="s">
        <v>507</v>
      </c>
      <c r="AF1724" s="109"/>
      <c r="AG1724" s="138">
        <v>39055</v>
      </c>
      <c r="AH1724" s="138">
        <v>39146</v>
      </c>
      <c r="AI1724" s="138">
        <v>39196</v>
      </c>
      <c r="AJ1724" s="109">
        <v>5530245</v>
      </c>
      <c r="AK1724" s="109"/>
      <c r="AL1724" s="109"/>
      <c r="AM1724" s="109"/>
      <c r="AN1724" s="109"/>
      <c r="AO1724" s="109"/>
      <c r="AP1724" s="109"/>
      <c r="AQ1724" s="109"/>
      <c r="AR1724" s="109"/>
      <c r="AS1724" s="109"/>
      <c r="AT1724" s="109"/>
      <c r="AU1724" s="109"/>
      <c r="AV1724" s="109"/>
      <c r="AW1724" s="109"/>
      <c r="AX1724" s="109"/>
      <c r="AY1724" s="109"/>
    </row>
    <row r="1725" spans="1:51" x14ac:dyDescent="0.25">
      <c r="A1725" s="106">
        <v>2054</v>
      </c>
      <c r="B1725" s="106" t="s">
        <v>2383</v>
      </c>
      <c r="C1725" s="106" t="s">
        <v>346</v>
      </c>
      <c r="D1725" s="106"/>
      <c r="E1725" s="106" t="s">
        <v>540</v>
      </c>
      <c r="F1725" s="106"/>
      <c r="G1725" s="106"/>
      <c r="H1725" s="106" t="s">
        <v>466</v>
      </c>
      <c r="I1725" s="106" t="s">
        <v>3324</v>
      </c>
      <c r="J1725" s="106" t="s">
        <v>4048</v>
      </c>
      <c r="K1725" s="106">
        <v>27171</v>
      </c>
      <c r="L1725" s="106"/>
      <c r="M1725" s="106">
        <v>22000</v>
      </c>
      <c r="N1725" s="106" t="s">
        <v>346</v>
      </c>
      <c r="O1725" s="106">
        <v>615.26</v>
      </c>
      <c r="P1725" s="107">
        <v>859.1</v>
      </c>
      <c r="Q1725" s="107">
        <v>528569.87</v>
      </c>
      <c r="R1725" s="106">
        <v>0</v>
      </c>
      <c r="S1725" s="107">
        <v>0</v>
      </c>
      <c r="T1725" s="107">
        <v>0</v>
      </c>
      <c r="U1725" s="106" t="s">
        <v>739</v>
      </c>
      <c r="V1725" s="106" t="s">
        <v>7</v>
      </c>
      <c r="W1725" s="106" t="s">
        <v>61</v>
      </c>
      <c r="X1725" s="108">
        <v>1381</v>
      </c>
      <c r="Y1725" s="108">
        <v>849674.05999999994</v>
      </c>
      <c r="Z1725" s="108">
        <v>321104.1939999999</v>
      </c>
      <c r="AA1725" s="109"/>
      <c r="AB1725" s="109">
        <v>6106</v>
      </c>
      <c r="AC1725" s="109"/>
      <c r="AD1725" s="109"/>
      <c r="AE1725" s="110" t="s">
        <v>507</v>
      </c>
      <c r="AF1725" s="109"/>
      <c r="AG1725" s="138">
        <v>39055</v>
      </c>
      <c r="AH1725" s="138">
        <v>39146</v>
      </c>
      <c r="AI1725" s="138">
        <v>39196</v>
      </c>
      <c r="AJ1725" s="109">
        <v>5530245</v>
      </c>
      <c r="AK1725" s="109"/>
      <c r="AL1725" s="109"/>
      <c r="AM1725" s="109"/>
      <c r="AN1725" s="109"/>
      <c r="AO1725" s="109"/>
      <c r="AP1725" s="109"/>
      <c r="AQ1725" s="109"/>
      <c r="AR1725" s="109"/>
      <c r="AS1725" s="109"/>
      <c r="AT1725" s="109"/>
      <c r="AU1725" s="109"/>
      <c r="AV1725" s="109"/>
      <c r="AW1725" s="109"/>
      <c r="AX1725" s="109"/>
      <c r="AY1725" s="109"/>
    </row>
    <row r="1726" spans="1:51" x14ac:dyDescent="0.25">
      <c r="A1726" s="106">
        <v>2055</v>
      </c>
      <c r="B1726" s="106" t="s">
        <v>2384</v>
      </c>
      <c r="C1726" s="106" t="s">
        <v>346</v>
      </c>
      <c r="D1726" s="106"/>
      <c r="E1726" s="106" t="s">
        <v>540</v>
      </c>
      <c r="F1726" s="106"/>
      <c r="G1726" s="106"/>
      <c r="H1726" s="106" t="s">
        <v>466</v>
      </c>
      <c r="I1726" s="106" t="s">
        <v>3324</v>
      </c>
      <c r="J1726" s="106" t="s">
        <v>4048</v>
      </c>
      <c r="K1726" s="106">
        <v>27032</v>
      </c>
      <c r="L1726" s="106"/>
      <c r="M1726" s="106">
        <v>22000</v>
      </c>
      <c r="N1726" s="106" t="s">
        <v>346</v>
      </c>
      <c r="O1726" s="106">
        <v>4459.84</v>
      </c>
      <c r="P1726" s="107">
        <v>1348.34</v>
      </c>
      <c r="Q1726" s="107">
        <v>6013369.4900000002</v>
      </c>
      <c r="R1726" s="106">
        <v>0</v>
      </c>
      <c r="S1726" s="107">
        <v>0</v>
      </c>
      <c r="T1726" s="107">
        <v>0</v>
      </c>
      <c r="U1726" s="106" t="s">
        <v>741</v>
      </c>
      <c r="V1726" s="106" t="s">
        <v>7</v>
      </c>
      <c r="W1726" s="106" t="s">
        <v>62</v>
      </c>
      <c r="X1726" s="108">
        <v>1381</v>
      </c>
      <c r="Y1726" s="108">
        <v>6159039.04</v>
      </c>
      <c r="Z1726" s="108">
        <v>145669.54999999981</v>
      </c>
      <c r="AA1726" s="109"/>
      <c r="AB1726" s="109">
        <v>6106</v>
      </c>
      <c r="AC1726" s="109"/>
      <c r="AD1726" s="109"/>
      <c r="AE1726" s="110" t="s">
        <v>473</v>
      </c>
      <c r="AF1726" s="109" t="s">
        <v>4462</v>
      </c>
      <c r="AG1726" s="138">
        <v>39055</v>
      </c>
      <c r="AH1726" s="138">
        <v>39146</v>
      </c>
      <c r="AI1726" s="138">
        <v>39196</v>
      </c>
      <c r="AJ1726" s="109">
        <v>5530245</v>
      </c>
      <c r="AK1726" s="109"/>
      <c r="AL1726" s="109"/>
      <c r="AM1726" s="109"/>
      <c r="AN1726" s="109"/>
      <c r="AO1726" s="109"/>
      <c r="AP1726" s="109"/>
      <c r="AQ1726" s="109"/>
      <c r="AR1726" s="109"/>
      <c r="AS1726" s="109"/>
      <c r="AT1726" s="109"/>
      <c r="AU1726" s="109"/>
      <c r="AV1726" s="109"/>
      <c r="AW1726" s="109"/>
      <c r="AX1726" s="109"/>
      <c r="AY1726" s="109"/>
    </row>
    <row r="1727" spans="1:51" ht="38.25" x14ac:dyDescent="0.25">
      <c r="A1727" s="106">
        <v>2056</v>
      </c>
      <c r="B1727" s="106" t="s">
        <v>2385</v>
      </c>
      <c r="C1727" s="106" t="s">
        <v>346</v>
      </c>
      <c r="D1727" s="106"/>
      <c r="E1727" s="106" t="s">
        <v>540</v>
      </c>
      <c r="F1727" s="106"/>
      <c r="G1727" s="106"/>
      <c r="H1727" s="106" t="s">
        <v>466</v>
      </c>
      <c r="I1727" s="106" t="s">
        <v>3324</v>
      </c>
      <c r="J1727" s="106" t="s">
        <v>4049</v>
      </c>
      <c r="K1727" s="106">
        <v>8501</v>
      </c>
      <c r="L1727" s="106"/>
      <c r="M1727" s="106">
        <v>22000</v>
      </c>
      <c r="N1727" s="106" t="s">
        <v>346</v>
      </c>
      <c r="O1727" s="106">
        <v>16763.079000000002</v>
      </c>
      <c r="P1727" s="107">
        <v>859.1</v>
      </c>
      <c r="Q1727" s="107">
        <v>14401161.17</v>
      </c>
      <c r="R1727" s="106">
        <v>0</v>
      </c>
      <c r="S1727" s="107">
        <v>0</v>
      </c>
      <c r="T1727" s="107">
        <v>0</v>
      </c>
      <c r="U1727" s="106" t="s">
        <v>741</v>
      </c>
      <c r="V1727" s="106" t="s">
        <v>8</v>
      </c>
      <c r="W1727" s="106" t="s">
        <v>62</v>
      </c>
      <c r="X1727" s="108">
        <v>1381</v>
      </c>
      <c r="Y1727" s="108">
        <v>23149812.099000003</v>
      </c>
      <c r="Z1727" s="108">
        <v>8748650.9301000014</v>
      </c>
      <c r="AA1727" s="109"/>
      <c r="AB1727" s="109">
        <v>6106</v>
      </c>
      <c r="AC1727" s="109"/>
      <c r="AD1727" s="109"/>
      <c r="AE1727" s="110" t="s">
        <v>473</v>
      </c>
      <c r="AF1727" s="109" t="s">
        <v>4789</v>
      </c>
      <c r="AG1727" s="138">
        <v>39055</v>
      </c>
      <c r="AH1727" s="138">
        <v>39146</v>
      </c>
      <c r="AI1727" s="138">
        <v>39196</v>
      </c>
      <c r="AJ1727" s="109">
        <v>5530245</v>
      </c>
      <c r="AK1727" s="109"/>
      <c r="AL1727" s="109"/>
      <c r="AM1727" s="109"/>
      <c r="AN1727" s="109"/>
      <c r="AO1727" s="109"/>
      <c r="AP1727" s="109"/>
      <c r="AQ1727" s="109"/>
      <c r="AR1727" s="109"/>
      <c r="AS1727" s="109"/>
      <c r="AT1727" s="109"/>
      <c r="AU1727" s="109"/>
      <c r="AV1727" s="109"/>
      <c r="AW1727" s="109"/>
      <c r="AX1727" s="109"/>
      <c r="AY1727" s="109"/>
    </row>
    <row r="1728" spans="1:51" x14ac:dyDescent="0.25">
      <c r="A1728" s="106">
        <v>2057</v>
      </c>
      <c r="B1728" s="106" t="s">
        <v>2386</v>
      </c>
      <c r="C1728" s="106" t="s">
        <v>346</v>
      </c>
      <c r="D1728" s="106"/>
      <c r="E1728" s="106" t="s">
        <v>540</v>
      </c>
      <c r="F1728" s="106"/>
      <c r="G1728" s="106"/>
      <c r="H1728" s="106" t="s">
        <v>466</v>
      </c>
      <c r="I1728" s="106" t="s">
        <v>3324</v>
      </c>
      <c r="J1728" s="106" t="s">
        <v>4049</v>
      </c>
      <c r="K1728" s="106">
        <v>8588</v>
      </c>
      <c r="L1728" s="106"/>
      <c r="M1728" s="106">
        <v>22000</v>
      </c>
      <c r="N1728" s="106" t="s">
        <v>346</v>
      </c>
      <c r="O1728" s="106">
        <v>9764.41</v>
      </c>
      <c r="P1728" s="107">
        <v>859.1</v>
      </c>
      <c r="Q1728" s="107">
        <v>8388604.6299999999</v>
      </c>
      <c r="R1728" s="106">
        <v>0</v>
      </c>
      <c r="S1728" s="107">
        <v>0</v>
      </c>
      <c r="T1728" s="107">
        <v>0</v>
      </c>
      <c r="U1728" s="106" t="s">
        <v>767</v>
      </c>
      <c r="V1728" s="106" t="s">
        <v>7</v>
      </c>
      <c r="W1728" s="106" t="s">
        <v>65</v>
      </c>
      <c r="X1728" s="108">
        <v>1381</v>
      </c>
      <c r="Y1728" s="108">
        <v>13484650.209999999</v>
      </c>
      <c r="Z1728" s="108">
        <v>5096045.578999999</v>
      </c>
      <c r="AA1728" s="109"/>
      <c r="AB1728" s="109">
        <v>6106</v>
      </c>
      <c r="AC1728" s="109"/>
      <c r="AD1728" s="109"/>
      <c r="AE1728" s="110" t="s">
        <v>4732</v>
      </c>
      <c r="AF1728" s="109"/>
      <c r="AG1728" s="138">
        <v>39055</v>
      </c>
      <c r="AH1728" s="138">
        <v>39146</v>
      </c>
      <c r="AI1728" s="138">
        <v>39196</v>
      </c>
      <c r="AJ1728" s="109">
        <v>5530245</v>
      </c>
      <c r="AK1728" s="109"/>
      <c r="AL1728" s="109"/>
      <c r="AM1728" s="109"/>
      <c r="AN1728" s="109"/>
      <c r="AO1728" s="109"/>
      <c r="AP1728" s="109"/>
      <c r="AQ1728" s="109"/>
      <c r="AR1728" s="109"/>
      <c r="AS1728" s="109"/>
      <c r="AT1728" s="109"/>
      <c r="AU1728" s="109"/>
      <c r="AV1728" s="109"/>
      <c r="AW1728" s="109"/>
      <c r="AX1728" s="109"/>
      <c r="AY1728" s="109"/>
    </row>
    <row r="1729" spans="1:51" x14ac:dyDescent="0.25">
      <c r="A1729" s="106">
        <v>2058</v>
      </c>
      <c r="B1729" s="106" t="s">
        <v>2387</v>
      </c>
      <c r="C1729" s="106" t="s">
        <v>346</v>
      </c>
      <c r="D1729" s="106"/>
      <c r="E1729" s="106" t="s">
        <v>540</v>
      </c>
      <c r="F1729" s="106"/>
      <c r="G1729" s="106"/>
      <c r="H1729" s="106" t="s">
        <v>466</v>
      </c>
      <c r="I1729" s="106" t="s">
        <v>3324</v>
      </c>
      <c r="J1729" s="106" t="s">
        <v>4051</v>
      </c>
      <c r="K1729" s="106">
        <v>8650</v>
      </c>
      <c r="L1729" s="106"/>
      <c r="M1729" s="106">
        <v>22000</v>
      </c>
      <c r="N1729" s="106" t="s">
        <v>346</v>
      </c>
      <c r="O1729" s="106">
        <v>4098.3599999999997</v>
      </c>
      <c r="P1729" s="107">
        <v>859.1</v>
      </c>
      <c r="Q1729" s="107">
        <v>3520901.08</v>
      </c>
      <c r="R1729" s="106">
        <v>0</v>
      </c>
      <c r="S1729" s="107">
        <v>0</v>
      </c>
      <c r="T1729" s="107">
        <v>0</v>
      </c>
      <c r="U1729" s="106" t="s">
        <v>767</v>
      </c>
      <c r="V1729" s="106" t="s">
        <v>7</v>
      </c>
      <c r="W1729" s="106" t="s">
        <v>65</v>
      </c>
      <c r="X1729" s="108">
        <v>1381</v>
      </c>
      <c r="Y1729" s="108">
        <v>5659835.1599999992</v>
      </c>
      <c r="Z1729" s="108">
        <v>2138934.0839999993</v>
      </c>
      <c r="AA1729" s="109"/>
      <c r="AB1729" s="109">
        <v>6106</v>
      </c>
      <c r="AC1729" s="109"/>
      <c r="AD1729" s="109"/>
      <c r="AE1729" s="110" t="s">
        <v>4732</v>
      </c>
      <c r="AF1729" s="109"/>
      <c r="AG1729" s="138">
        <v>39055</v>
      </c>
      <c r="AH1729" s="138">
        <v>39146</v>
      </c>
      <c r="AI1729" s="138">
        <v>39196</v>
      </c>
      <c r="AJ1729" s="109">
        <v>5530245</v>
      </c>
      <c r="AK1729" s="109"/>
      <c r="AL1729" s="109"/>
      <c r="AM1729" s="109"/>
      <c r="AN1729" s="109"/>
      <c r="AO1729" s="109"/>
      <c r="AP1729" s="109"/>
      <c r="AQ1729" s="109"/>
      <c r="AR1729" s="109"/>
      <c r="AS1729" s="109"/>
      <c r="AT1729" s="109"/>
      <c r="AU1729" s="109"/>
      <c r="AV1729" s="109"/>
      <c r="AW1729" s="109"/>
      <c r="AX1729" s="109"/>
      <c r="AY1729" s="109"/>
    </row>
    <row r="1730" spans="1:51" x14ac:dyDescent="0.25">
      <c r="A1730" s="106">
        <v>2059</v>
      </c>
      <c r="B1730" s="106" t="s">
        <v>2388</v>
      </c>
      <c r="C1730" s="106" t="s">
        <v>346</v>
      </c>
      <c r="D1730" s="106"/>
      <c r="E1730" s="106" t="s">
        <v>540</v>
      </c>
      <c r="F1730" s="106"/>
      <c r="G1730" s="106"/>
      <c r="H1730" s="106" t="s">
        <v>466</v>
      </c>
      <c r="I1730" s="106" t="s">
        <v>3324</v>
      </c>
      <c r="J1730" s="106" t="s">
        <v>4051</v>
      </c>
      <c r="K1730" s="106">
        <v>8649</v>
      </c>
      <c r="L1730" s="106"/>
      <c r="M1730" s="106">
        <v>22000</v>
      </c>
      <c r="N1730" s="106" t="s">
        <v>346</v>
      </c>
      <c r="O1730" s="106">
        <v>33682.230000000003</v>
      </c>
      <c r="P1730" s="107">
        <v>859.1</v>
      </c>
      <c r="Q1730" s="107">
        <v>28936403.789999999</v>
      </c>
      <c r="R1730" s="106">
        <v>0</v>
      </c>
      <c r="S1730" s="107">
        <v>0</v>
      </c>
      <c r="T1730" s="107">
        <v>0</v>
      </c>
      <c r="U1730" s="106" t="s">
        <v>767</v>
      </c>
      <c r="V1730" s="106" t="s">
        <v>7</v>
      </c>
      <c r="W1730" s="106" t="s">
        <v>65</v>
      </c>
      <c r="X1730" s="108">
        <v>1381</v>
      </c>
      <c r="Y1730" s="108">
        <v>46515159.630000003</v>
      </c>
      <c r="Z1730" s="108">
        <v>17578755.836999997</v>
      </c>
      <c r="AA1730" s="109"/>
      <c r="AB1730" s="109">
        <v>6106</v>
      </c>
      <c r="AC1730" s="109"/>
      <c r="AD1730" s="109"/>
      <c r="AE1730" s="110" t="s">
        <v>4732</v>
      </c>
      <c r="AF1730" s="109"/>
      <c r="AG1730" s="138">
        <v>39055</v>
      </c>
      <c r="AH1730" s="138">
        <v>39146</v>
      </c>
      <c r="AI1730" s="138">
        <v>39196</v>
      </c>
      <c r="AJ1730" s="109">
        <v>5530245</v>
      </c>
      <c r="AK1730" s="109"/>
      <c r="AL1730" s="109"/>
      <c r="AM1730" s="109"/>
      <c r="AN1730" s="109"/>
      <c r="AO1730" s="109"/>
      <c r="AP1730" s="109"/>
      <c r="AQ1730" s="109"/>
      <c r="AR1730" s="109"/>
      <c r="AS1730" s="109"/>
      <c r="AT1730" s="109"/>
      <c r="AU1730" s="109"/>
      <c r="AV1730" s="109"/>
      <c r="AW1730" s="109"/>
      <c r="AX1730" s="109"/>
      <c r="AY1730" s="109"/>
    </row>
    <row r="1731" spans="1:51" x14ac:dyDescent="0.25">
      <c r="A1731" s="106">
        <v>2060</v>
      </c>
      <c r="B1731" s="106" t="s">
        <v>2389</v>
      </c>
      <c r="C1731" s="106" t="s">
        <v>346</v>
      </c>
      <c r="D1731" s="106"/>
      <c r="E1731" s="106" t="s">
        <v>540</v>
      </c>
      <c r="F1731" s="106"/>
      <c r="G1731" s="106"/>
      <c r="H1731" s="106" t="s">
        <v>466</v>
      </c>
      <c r="I1731" s="106" t="s">
        <v>3323</v>
      </c>
      <c r="J1731" s="106" t="s">
        <v>4050</v>
      </c>
      <c r="K1731" s="106">
        <v>8777</v>
      </c>
      <c r="L1731" s="106"/>
      <c r="M1731" s="106">
        <v>22000</v>
      </c>
      <c r="N1731" s="106" t="s">
        <v>346</v>
      </c>
      <c r="O1731" s="106">
        <v>16056.02</v>
      </c>
      <c r="P1731" s="107">
        <v>859.1</v>
      </c>
      <c r="Q1731" s="107">
        <v>13793726.779999999</v>
      </c>
      <c r="R1731" s="106">
        <v>0</v>
      </c>
      <c r="S1731" s="107">
        <v>0</v>
      </c>
      <c r="T1731" s="107">
        <v>0</v>
      </c>
      <c r="U1731" s="106" t="s">
        <v>767</v>
      </c>
      <c r="V1731" s="106" t="s">
        <v>7</v>
      </c>
      <c r="W1731" s="106" t="s">
        <v>65</v>
      </c>
      <c r="X1731" s="108">
        <v>1381</v>
      </c>
      <c r="Y1731" s="108">
        <v>22173363.620000001</v>
      </c>
      <c r="Z1731" s="108">
        <v>8379636.8379999995</v>
      </c>
      <c r="AA1731" s="109"/>
      <c r="AB1731" s="109">
        <v>6106</v>
      </c>
      <c r="AC1731" s="109"/>
      <c r="AD1731" s="109"/>
      <c r="AE1731" s="110" t="s">
        <v>4732</v>
      </c>
      <c r="AF1731" s="109"/>
      <c r="AG1731" s="138">
        <v>39055</v>
      </c>
      <c r="AH1731" s="138">
        <v>39146</v>
      </c>
      <c r="AI1731" s="138">
        <v>39196</v>
      </c>
      <c r="AJ1731" s="109">
        <v>5530245</v>
      </c>
      <c r="AK1731" s="109"/>
      <c r="AL1731" s="109"/>
      <c r="AM1731" s="109"/>
      <c r="AN1731" s="109"/>
      <c r="AO1731" s="109"/>
      <c r="AP1731" s="109"/>
      <c r="AQ1731" s="109"/>
      <c r="AR1731" s="109"/>
      <c r="AS1731" s="109"/>
      <c r="AT1731" s="109"/>
      <c r="AU1731" s="109"/>
      <c r="AV1731" s="109"/>
      <c r="AW1731" s="109"/>
      <c r="AX1731" s="109"/>
      <c r="AY1731" s="109"/>
    </row>
    <row r="1732" spans="1:51" x14ac:dyDescent="0.25">
      <c r="A1732" s="106">
        <v>2061</v>
      </c>
      <c r="B1732" s="106" t="s">
        <v>2390</v>
      </c>
      <c r="C1732" s="106" t="s">
        <v>346</v>
      </c>
      <c r="D1732" s="106"/>
      <c r="E1732" s="106" t="s">
        <v>540</v>
      </c>
      <c r="F1732" s="106"/>
      <c r="G1732" s="106"/>
      <c r="H1732" s="106" t="s">
        <v>466</v>
      </c>
      <c r="I1732" s="106" t="s">
        <v>3323</v>
      </c>
      <c r="J1732" s="106" t="s">
        <v>4050</v>
      </c>
      <c r="K1732" s="106">
        <v>8605</v>
      </c>
      <c r="L1732" s="106"/>
      <c r="M1732" s="106">
        <v>22000</v>
      </c>
      <c r="N1732" s="106" t="s">
        <v>346</v>
      </c>
      <c r="O1732" s="106">
        <v>12354.25</v>
      </c>
      <c r="P1732" s="107">
        <v>859.1</v>
      </c>
      <c r="Q1732" s="107">
        <v>10613536.18</v>
      </c>
      <c r="R1732" s="106">
        <v>0</v>
      </c>
      <c r="S1732" s="107">
        <v>0</v>
      </c>
      <c r="T1732" s="107">
        <v>0</v>
      </c>
      <c r="U1732" s="106" t="s">
        <v>767</v>
      </c>
      <c r="V1732" s="106" t="s">
        <v>7</v>
      </c>
      <c r="W1732" s="106" t="s">
        <v>65</v>
      </c>
      <c r="X1732" s="108">
        <v>1381</v>
      </c>
      <c r="Y1732" s="108">
        <v>17061219.25</v>
      </c>
      <c r="Z1732" s="108">
        <v>6447683.0749999993</v>
      </c>
      <c r="AA1732" s="109"/>
      <c r="AB1732" s="109">
        <v>6106</v>
      </c>
      <c r="AC1732" s="109"/>
      <c r="AD1732" s="109"/>
      <c r="AE1732" s="110" t="s">
        <v>4732</v>
      </c>
      <c r="AF1732" s="109"/>
      <c r="AG1732" s="138">
        <v>39055</v>
      </c>
      <c r="AH1732" s="138">
        <v>39146</v>
      </c>
      <c r="AI1732" s="138">
        <v>39196</v>
      </c>
      <c r="AJ1732" s="109">
        <v>5530245</v>
      </c>
      <c r="AK1732" s="109"/>
      <c r="AL1732" s="109"/>
      <c r="AM1732" s="109"/>
      <c r="AN1732" s="109"/>
      <c r="AO1732" s="109"/>
      <c r="AP1732" s="109"/>
      <c r="AQ1732" s="109"/>
      <c r="AR1732" s="109"/>
      <c r="AS1732" s="109"/>
      <c r="AT1732" s="109"/>
      <c r="AU1732" s="109"/>
      <c r="AV1732" s="109"/>
      <c r="AW1732" s="109"/>
      <c r="AX1732" s="109"/>
      <c r="AY1732" s="109"/>
    </row>
    <row r="1733" spans="1:51" x14ac:dyDescent="0.25">
      <c r="A1733" s="106">
        <v>2062</v>
      </c>
      <c r="B1733" s="106" t="s">
        <v>2391</v>
      </c>
      <c r="C1733" s="106" t="s">
        <v>346</v>
      </c>
      <c r="D1733" s="106"/>
      <c r="E1733" s="106" t="s">
        <v>540</v>
      </c>
      <c r="F1733" s="106"/>
      <c r="G1733" s="106"/>
      <c r="H1733" s="106" t="s">
        <v>466</v>
      </c>
      <c r="I1733" s="106" t="s">
        <v>3324</v>
      </c>
      <c r="J1733" s="106" t="s">
        <v>4048</v>
      </c>
      <c r="K1733" s="106">
        <v>27001</v>
      </c>
      <c r="L1733" s="106"/>
      <c r="M1733" s="106">
        <v>22000</v>
      </c>
      <c r="N1733" s="106" t="s">
        <v>346</v>
      </c>
      <c r="O1733" s="106">
        <v>5451.17</v>
      </c>
      <c r="P1733" s="107">
        <v>859.1</v>
      </c>
      <c r="Q1733" s="107">
        <v>4683100.1500000004</v>
      </c>
      <c r="R1733" s="106">
        <v>0</v>
      </c>
      <c r="S1733" s="107">
        <v>0</v>
      </c>
      <c r="T1733" s="107">
        <v>0</v>
      </c>
      <c r="U1733" s="106" t="s">
        <v>767</v>
      </c>
      <c r="V1733" s="106" t="s">
        <v>7</v>
      </c>
      <c r="W1733" s="106" t="s">
        <v>65</v>
      </c>
      <c r="X1733" s="108">
        <v>3181</v>
      </c>
      <c r="Y1733" s="108">
        <v>17340171.77</v>
      </c>
      <c r="Z1733" s="108">
        <v>12657071.623</v>
      </c>
      <c r="AA1733" s="109"/>
      <c r="AB1733" s="109">
        <v>6106</v>
      </c>
      <c r="AC1733" s="109"/>
      <c r="AD1733" s="109"/>
      <c r="AE1733" s="110" t="s">
        <v>4732</v>
      </c>
      <c r="AF1733" s="109"/>
      <c r="AG1733" s="138">
        <v>39055</v>
      </c>
      <c r="AH1733" s="138">
        <v>39146</v>
      </c>
      <c r="AI1733" s="138">
        <v>39196</v>
      </c>
      <c r="AJ1733" s="109">
        <v>5530245</v>
      </c>
      <c r="AK1733" s="109"/>
      <c r="AL1733" s="109"/>
      <c r="AM1733" s="109"/>
      <c r="AN1733" s="109"/>
      <c r="AO1733" s="109"/>
      <c r="AP1733" s="109"/>
      <c r="AQ1733" s="109"/>
      <c r="AR1733" s="109"/>
      <c r="AS1733" s="109"/>
      <c r="AT1733" s="109"/>
      <c r="AU1733" s="109"/>
      <c r="AV1733" s="109"/>
      <c r="AW1733" s="109"/>
      <c r="AX1733" s="109"/>
      <c r="AY1733" s="109"/>
    </row>
    <row r="1734" spans="1:51" x14ac:dyDescent="0.25">
      <c r="A1734" s="106">
        <v>2063</v>
      </c>
      <c r="B1734" s="106" t="s">
        <v>2392</v>
      </c>
      <c r="C1734" s="106" t="s">
        <v>346</v>
      </c>
      <c r="D1734" s="106"/>
      <c r="E1734" s="106" t="s">
        <v>540</v>
      </c>
      <c r="F1734" s="106"/>
      <c r="G1734" s="106"/>
      <c r="H1734" s="106" t="s">
        <v>466</v>
      </c>
      <c r="I1734" s="106" t="s">
        <v>3323</v>
      </c>
      <c r="J1734" s="106" t="s">
        <v>4050</v>
      </c>
      <c r="K1734" s="106">
        <v>8622</v>
      </c>
      <c r="L1734" s="106"/>
      <c r="M1734" s="106">
        <v>22000</v>
      </c>
      <c r="N1734" s="106" t="s">
        <v>346</v>
      </c>
      <c r="O1734" s="106">
        <v>17957.759999999998</v>
      </c>
      <c r="P1734" s="107">
        <v>859.1</v>
      </c>
      <c r="Q1734" s="107">
        <v>15427511.619999999</v>
      </c>
      <c r="R1734" s="106">
        <v>0</v>
      </c>
      <c r="S1734" s="107">
        <v>0</v>
      </c>
      <c r="T1734" s="107">
        <v>0</v>
      </c>
      <c r="U1734" s="106" t="s">
        <v>767</v>
      </c>
      <c r="V1734" s="106" t="s">
        <v>7</v>
      </c>
      <c r="W1734" s="106" t="s">
        <v>65</v>
      </c>
      <c r="X1734" s="108">
        <v>1381</v>
      </c>
      <c r="Y1734" s="108">
        <v>24799666.559999999</v>
      </c>
      <c r="Z1734" s="108">
        <v>9372154.9440000001</v>
      </c>
      <c r="AA1734" s="109"/>
      <c r="AB1734" s="109">
        <v>6106</v>
      </c>
      <c r="AC1734" s="109"/>
      <c r="AD1734" s="109"/>
      <c r="AE1734" s="110" t="s">
        <v>4732</v>
      </c>
      <c r="AF1734" s="109"/>
      <c r="AG1734" s="138">
        <v>39055</v>
      </c>
      <c r="AH1734" s="138">
        <v>39146</v>
      </c>
      <c r="AI1734" s="138">
        <v>39196</v>
      </c>
      <c r="AJ1734" s="109">
        <v>5530245</v>
      </c>
      <c r="AK1734" s="109"/>
      <c r="AL1734" s="109"/>
      <c r="AM1734" s="109"/>
      <c r="AN1734" s="109"/>
      <c r="AO1734" s="109"/>
      <c r="AP1734" s="109"/>
      <c r="AQ1734" s="109"/>
      <c r="AR1734" s="109"/>
      <c r="AS1734" s="109"/>
      <c r="AT1734" s="109"/>
      <c r="AU1734" s="109"/>
      <c r="AV1734" s="109"/>
      <c r="AW1734" s="109"/>
      <c r="AX1734" s="109"/>
      <c r="AY1734" s="109"/>
    </row>
    <row r="1735" spans="1:51" x14ac:dyDescent="0.25">
      <c r="A1735" s="106">
        <v>2064</v>
      </c>
      <c r="B1735" s="106" t="s">
        <v>2393</v>
      </c>
      <c r="C1735" s="106" t="s">
        <v>346</v>
      </c>
      <c r="D1735" s="106"/>
      <c r="E1735" s="106" t="s">
        <v>540</v>
      </c>
      <c r="F1735" s="106"/>
      <c r="G1735" s="106"/>
      <c r="H1735" s="106" t="s">
        <v>466</v>
      </c>
      <c r="I1735" s="106" t="s">
        <v>3324</v>
      </c>
      <c r="J1735" s="106" t="s">
        <v>4049</v>
      </c>
      <c r="K1735" s="106">
        <v>8702</v>
      </c>
      <c r="L1735" s="106"/>
      <c r="M1735" s="106">
        <v>22000</v>
      </c>
      <c r="N1735" s="106" t="s">
        <v>346</v>
      </c>
      <c r="O1735" s="106">
        <v>5972.12</v>
      </c>
      <c r="P1735" s="107">
        <v>859.1</v>
      </c>
      <c r="Q1735" s="107">
        <v>5130648.29</v>
      </c>
      <c r="R1735" s="106">
        <v>0</v>
      </c>
      <c r="S1735" s="107">
        <v>0</v>
      </c>
      <c r="T1735" s="107">
        <v>0</v>
      </c>
      <c r="U1735" s="106" t="s">
        <v>767</v>
      </c>
      <c r="V1735" s="106" t="s">
        <v>7</v>
      </c>
      <c r="W1735" s="106" t="s">
        <v>65</v>
      </c>
      <c r="X1735" s="108">
        <v>1381</v>
      </c>
      <c r="Y1735" s="108">
        <v>8247497.7199999997</v>
      </c>
      <c r="Z1735" s="108">
        <v>3116849.4279999994</v>
      </c>
      <c r="AA1735" s="109"/>
      <c r="AB1735" s="109">
        <v>6106</v>
      </c>
      <c r="AC1735" s="109"/>
      <c r="AD1735" s="109"/>
      <c r="AE1735" s="110" t="s">
        <v>4732</v>
      </c>
      <c r="AF1735" s="109"/>
      <c r="AG1735" s="138">
        <v>39055</v>
      </c>
      <c r="AH1735" s="138">
        <v>39146</v>
      </c>
      <c r="AI1735" s="138">
        <v>39196</v>
      </c>
      <c r="AJ1735" s="109">
        <v>5530245</v>
      </c>
      <c r="AK1735" s="109"/>
      <c r="AL1735" s="109"/>
      <c r="AM1735" s="109"/>
      <c r="AN1735" s="109"/>
      <c r="AO1735" s="109"/>
      <c r="AP1735" s="109"/>
      <c r="AQ1735" s="109"/>
      <c r="AR1735" s="109"/>
      <c r="AS1735" s="109"/>
      <c r="AT1735" s="109"/>
      <c r="AU1735" s="109"/>
      <c r="AV1735" s="109"/>
      <c r="AW1735" s="109"/>
      <c r="AX1735" s="109"/>
      <c r="AY1735" s="109"/>
    </row>
    <row r="1736" spans="1:51" x14ac:dyDescent="0.25">
      <c r="A1736" s="106">
        <v>2065</v>
      </c>
      <c r="B1736" s="106" t="s">
        <v>1481</v>
      </c>
      <c r="C1736" s="106" t="s">
        <v>346</v>
      </c>
      <c r="D1736" s="106"/>
      <c r="E1736" s="106" t="s">
        <v>540</v>
      </c>
      <c r="F1736" s="106"/>
      <c r="G1736" s="106"/>
      <c r="H1736" s="106" t="s">
        <v>466</v>
      </c>
      <c r="I1736" s="106"/>
      <c r="J1736" s="106"/>
      <c r="K1736" s="106"/>
      <c r="L1736" s="106"/>
      <c r="M1736" s="106">
        <v>22000</v>
      </c>
      <c r="N1736" s="106" t="s">
        <v>346</v>
      </c>
      <c r="O1736" s="106">
        <v>64146.966</v>
      </c>
      <c r="P1736" s="107">
        <v>859.1</v>
      </c>
      <c r="Q1736" s="107">
        <v>55108658.490000002</v>
      </c>
      <c r="R1736" s="106">
        <v>0</v>
      </c>
      <c r="S1736" s="107">
        <v>0</v>
      </c>
      <c r="T1736" s="107">
        <v>0</v>
      </c>
      <c r="U1736" s="106" t="s">
        <v>743</v>
      </c>
      <c r="V1736" s="106" t="s">
        <v>7</v>
      </c>
      <c r="W1736" s="106" t="s">
        <v>63</v>
      </c>
      <c r="X1736" s="108"/>
      <c r="Y1736" s="108">
        <v>0</v>
      </c>
      <c r="Z1736" s="108"/>
      <c r="AA1736" s="109" t="s">
        <v>4435</v>
      </c>
      <c r="AB1736" s="109">
        <v>6106</v>
      </c>
      <c r="AC1736" s="109"/>
      <c r="AD1736" s="109"/>
      <c r="AE1736" s="110" t="s">
        <v>4436</v>
      </c>
      <c r="AF1736" s="109"/>
      <c r="AG1736" s="138">
        <v>39055</v>
      </c>
      <c r="AH1736" s="138">
        <v>39146</v>
      </c>
      <c r="AI1736" s="138">
        <v>39196</v>
      </c>
      <c r="AJ1736" s="109">
        <v>5530245</v>
      </c>
      <c r="AK1736" s="109"/>
      <c r="AL1736" s="109"/>
      <c r="AM1736" s="109"/>
      <c r="AN1736" s="109"/>
      <c r="AO1736" s="109"/>
      <c r="AP1736" s="109"/>
      <c r="AQ1736" s="109"/>
      <c r="AR1736" s="109"/>
      <c r="AS1736" s="109"/>
      <c r="AT1736" s="109"/>
      <c r="AU1736" s="109"/>
      <c r="AV1736" s="109"/>
      <c r="AW1736" s="109"/>
      <c r="AX1736" s="109"/>
      <c r="AY1736" s="109"/>
    </row>
    <row r="1737" spans="1:51" x14ac:dyDescent="0.25">
      <c r="A1737" s="106">
        <v>2066</v>
      </c>
      <c r="B1737" s="106" t="s">
        <v>2394</v>
      </c>
      <c r="C1737" s="106" t="s">
        <v>347</v>
      </c>
      <c r="D1737" s="106"/>
      <c r="E1737" s="106" t="s">
        <v>540</v>
      </c>
      <c r="F1737" s="106"/>
      <c r="G1737" s="106"/>
      <c r="H1737" s="106" t="s">
        <v>514</v>
      </c>
      <c r="I1737" s="106" t="s">
        <v>3323</v>
      </c>
      <c r="J1737" s="106" t="s">
        <v>4052</v>
      </c>
      <c r="K1737" s="106"/>
      <c r="L1737" s="106"/>
      <c r="M1737" s="106">
        <v>22170</v>
      </c>
      <c r="N1737" s="106" t="s">
        <v>4053</v>
      </c>
      <c r="O1737" s="106">
        <v>1579.11</v>
      </c>
      <c r="P1737" s="107">
        <v>1300</v>
      </c>
      <c r="Q1737" s="107">
        <v>2052843</v>
      </c>
      <c r="R1737" s="106">
        <v>0</v>
      </c>
      <c r="S1737" s="107">
        <v>0</v>
      </c>
      <c r="T1737" s="107">
        <v>0</v>
      </c>
      <c r="U1737" s="106" t="s">
        <v>739</v>
      </c>
      <c r="V1737" s="106" t="s">
        <v>7</v>
      </c>
      <c r="W1737" s="106" t="s">
        <v>61</v>
      </c>
      <c r="X1737" s="108">
        <v>1557</v>
      </c>
      <c r="Y1737" s="108">
        <v>2458674.27</v>
      </c>
      <c r="Z1737" s="108">
        <v>405831.27000000025</v>
      </c>
      <c r="AA1737" s="109"/>
      <c r="AB1737" s="109">
        <v>5229</v>
      </c>
      <c r="AC1737" s="109"/>
      <c r="AD1737" s="109"/>
      <c r="AE1737" s="110" t="s">
        <v>507</v>
      </c>
      <c r="AF1737" s="109"/>
      <c r="AG1737" s="138">
        <v>39941</v>
      </c>
      <c r="AH1737" s="138">
        <v>40113</v>
      </c>
      <c r="AI1737" s="138">
        <v>40163</v>
      </c>
      <c r="AJ1737" s="109">
        <v>5695298</v>
      </c>
      <c r="AK1737" s="109"/>
      <c r="AL1737" s="109"/>
      <c r="AM1737" s="109"/>
      <c r="AN1737" s="109"/>
      <c r="AO1737" s="109"/>
      <c r="AP1737" s="109"/>
      <c r="AQ1737" s="109"/>
      <c r="AR1737" s="109"/>
      <c r="AS1737" s="109"/>
      <c r="AT1737" s="109"/>
      <c r="AU1737" s="109"/>
      <c r="AV1737" s="109"/>
      <c r="AW1737" s="109"/>
      <c r="AX1737" s="109"/>
      <c r="AY1737" s="109"/>
    </row>
    <row r="1738" spans="1:51" x14ac:dyDescent="0.25">
      <c r="A1738" s="106">
        <v>2067</v>
      </c>
      <c r="B1738" s="106" t="s">
        <v>2395</v>
      </c>
      <c r="C1738" s="106" t="s">
        <v>347</v>
      </c>
      <c r="D1738" s="106"/>
      <c r="E1738" s="106" t="s">
        <v>540</v>
      </c>
      <c r="F1738" s="106"/>
      <c r="G1738" s="106"/>
      <c r="H1738" s="106" t="s">
        <v>514</v>
      </c>
      <c r="I1738" s="106" t="s">
        <v>3323</v>
      </c>
      <c r="J1738" s="106" t="s">
        <v>4054</v>
      </c>
      <c r="K1738" s="106"/>
      <c r="L1738" s="106"/>
      <c r="M1738" s="106">
        <v>22170</v>
      </c>
      <c r="N1738" s="106" t="s">
        <v>4053</v>
      </c>
      <c r="O1738" s="106">
        <v>444.19</v>
      </c>
      <c r="P1738" s="107">
        <v>1300</v>
      </c>
      <c r="Q1738" s="107">
        <v>577447</v>
      </c>
      <c r="R1738" s="106">
        <v>0</v>
      </c>
      <c r="S1738" s="107">
        <v>0</v>
      </c>
      <c r="T1738" s="107">
        <v>0</v>
      </c>
      <c r="U1738" s="106" t="s">
        <v>739</v>
      </c>
      <c r="V1738" s="106" t="s">
        <v>7</v>
      </c>
      <c r="W1738" s="106" t="s">
        <v>61</v>
      </c>
      <c r="X1738" s="108">
        <v>1557</v>
      </c>
      <c r="Y1738" s="108">
        <v>691603.83</v>
      </c>
      <c r="Z1738" s="108">
        <v>114156.82999999996</v>
      </c>
      <c r="AA1738" s="109"/>
      <c r="AB1738" s="109">
        <v>5229</v>
      </c>
      <c r="AC1738" s="109"/>
      <c r="AD1738" s="109"/>
      <c r="AE1738" s="110" t="s">
        <v>507</v>
      </c>
      <c r="AF1738" s="109"/>
      <c r="AG1738" s="138">
        <v>39941</v>
      </c>
      <c r="AH1738" s="138">
        <v>40113</v>
      </c>
      <c r="AI1738" s="138">
        <v>40163</v>
      </c>
      <c r="AJ1738" s="109">
        <v>5695298</v>
      </c>
      <c r="AK1738" s="109"/>
      <c r="AL1738" s="109"/>
      <c r="AM1738" s="109"/>
      <c r="AN1738" s="109"/>
      <c r="AO1738" s="109"/>
      <c r="AP1738" s="109"/>
      <c r="AQ1738" s="109"/>
      <c r="AR1738" s="109"/>
      <c r="AS1738" s="109"/>
      <c r="AT1738" s="109"/>
      <c r="AU1738" s="109"/>
      <c r="AV1738" s="109"/>
      <c r="AW1738" s="109"/>
      <c r="AX1738" s="109"/>
      <c r="AY1738" s="109"/>
    </row>
    <row r="1739" spans="1:51" x14ac:dyDescent="0.25">
      <c r="A1739" s="106">
        <v>2068</v>
      </c>
      <c r="B1739" s="106" t="s">
        <v>2396</v>
      </c>
      <c r="C1739" s="106" t="s">
        <v>347</v>
      </c>
      <c r="D1739" s="106"/>
      <c r="E1739" s="106" t="s">
        <v>540</v>
      </c>
      <c r="F1739" s="106"/>
      <c r="G1739" s="106"/>
      <c r="H1739" s="106" t="s">
        <v>514</v>
      </c>
      <c r="I1739" s="106" t="s">
        <v>3323</v>
      </c>
      <c r="J1739" s="106" t="s">
        <v>4052</v>
      </c>
      <c r="K1739" s="106"/>
      <c r="L1739" s="106"/>
      <c r="M1739" s="106">
        <v>22170</v>
      </c>
      <c r="N1739" s="106" t="s">
        <v>4053</v>
      </c>
      <c r="O1739" s="106">
        <v>2497.65</v>
      </c>
      <c r="P1739" s="107">
        <v>1300</v>
      </c>
      <c r="Q1739" s="107">
        <v>3246945</v>
      </c>
      <c r="R1739" s="106">
        <v>0</v>
      </c>
      <c r="S1739" s="107">
        <v>0</v>
      </c>
      <c r="T1739" s="107">
        <v>0</v>
      </c>
      <c r="U1739" s="106" t="s">
        <v>739</v>
      </c>
      <c r="V1739" s="106" t="s">
        <v>7</v>
      </c>
      <c r="W1739" s="106" t="s">
        <v>61</v>
      </c>
      <c r="X1739" s="108">
        <v>1557</v>
      </c>
      <c r="Y1739" s="108">
        <v>3888841.0500000003</v>
      </c>
      <c r="Z1739" s="108">
        <v>641896.05000000028</v>
      </c>
      <c r="AA1739" s="109"/>
      <c r="AB1739" s="109">
        <v>5229</v>
      </c>
      <c r="AC1739" s="109"/>
      <c r="AD1739" s="109"/>
      <c r="AE1739" s="110" t="s">
        <v>507</v>
      </c>
      <c r="AF1739" s="109"/>
      <c r="AG1739" s="138">
        <v>39941</v>
      </c>
      <c r="AH1739" s="138">
        <v>40113</v>
      </c>
      <c r="AI1739" s="138">
        <v>40163</v>
      </c>
      <c r="AJ1739" s="109">
        <v>5695298</v>
      </c>
      <c r="AK1739" s="109"/>
      <c r="AL1739" s="109"/>
      <c r="AM1739" s="109"/>
      <c r="AN1739" s="109"/>
      <c r="AO1739" s="109"/>
      <c r="AP1739" s="109"/>
      <c r="AQ1739" s="109"/>
      <c r="AR1739" s="109"/>
      <c r="AS1739" s="109"/>
      <c r="AT1739" s="109"/>
      <c r="AU1739" s="109"/>
      <c r="AV1739" s="109"/>
      <c r="AW1739" s="109"/>
      <c r="AX1739" s="109"/>
      <c r="AY1739" s="109"/>
    </row>
    <row r="1740" spans="1:51" x14ac:dyDescent="0.25">
      <c r="A1740" s="106">
        <v>2069</v>
      </c>
      <c r="B1740" s="106" t="s">
        <v>2397</v>
      </c>
      <c r="C1740" s="106" t="s">
        <v>347</v>
      </c>
      <c r="D1740" s="106"/>
      <c r="E1740" s="106" t="s">
        <v>540</v>
      </c>
      <c r="F1740" s="106"/>
      <c r="G1740" s="106"/>
      <c r="H1740" s="106" t="s">
        <v>514</v>
      </c>
      <c r="I1740" s="106" t="s">
        <v>3323</v>
      </c>
      <c r="J1740" s="106" t="s">
        <v>4052</v>
      </c>
      <c r="K1740" s="106"/>
      <c r="L1740" s="106"/>
      <c r="M1740" s="106">
        <v>22170</v>
      </c>
      <c r="N1740" s="106" t="s">
        <v>4053</v>
      </c>
      <c r="O1740" s="106">
        <v>2672.23</v>
      </c>
      <c r="P1740" s="107">
        <v>1300</v>
      </c>
      <c r="Q1740" s="107">
        <v>3473899</v>
      </c>
      <c r="R1740" s="106">
        <v>0</v>
      </c>
      <c r="S1740" s="107">
        <v>0</v>
      </c>
      <c r="T1740" s="107">
        <v>0</v>
      </c>
      <c r="U1740" s="106" t="s">
        <v>739</v>
      </c>
      <c r="V1740" s="106" t="s">
        <v>7</v>
      </c>
      <c r="W1740" s="106" t="s">
        <v>61</v>
      </c>
      <c r="X1740" s="108">
        <v>1557</v>
      </c>
      <c r="Y1740" s="108">
        <v>4160662.11</v>
      </c>
      <c r="Z1740" s="108">
        <v>686763.10999999987</v>
      </c>
      <c r="AA1740" s="109"/>
      <c r="AB1740" s="109">
        <v>5229</v>
      </c>
      <c r="AC1740" s="109"/>
      <c r="AD1740" s="109"/>
      <c r="AE1740" s="110" t="s">
        <v>507</v>
      </c>
      <c r="AF1740" s="109"/>
      <c r="AG1740" s="138">
        <v>39941</v>
      </c>
      <c r="AH1740" s="138">
        <v>40113</v>
      </c>
      <c r="AI1740" s="138">
        <v>40163</v>
      </c>
      <c r="AJ1740" s="109">
        <v>5695298</v>
      </c>
      <c r="AK1740" s="109"/>
      <c r="AL1740" s="109"/>
      <c r="AM1740" s="109"/>
      <c r="AN1740" s="109"/>
      <c r="AO1740" s="109"/>
      <c r="AP1740" s="109"/>
      <c r="AQ1740" s="109"/>
      <c r="AR1740" s="109"/>
      <c r="AS1740" s="109"/>
      <c r="AT1740" s="109"/>
      <c r="AU1740" s="109"/>
      <c r="AV1740" s="109"/>
      <c r="AW1740" s="109"/>
      <c r="AX1740" s="109"/>
      <c r="AY1740" s="109"/>
    </row>
    <row r="1741" spans="1:51" x14ac:dyDescent="0.25">
      <c r="A1741" s="106">
        <v>2070</v>
      </c>
      <c r="B1741" s="106" t="s">
        <v>2398</v>
      </c>
      <c r="C1741" s="106" t="s">
        <v>347</v>
      </c>
      <c r="D1741" s="106"/>
      <c r="E1741" s="106" t="s">
        <v>540</v>
      </c>
      <c r="F1741" s="106"/>
      <c r="G1741" s="106"/>
      <c r="H1741" s="106" t="s">
        <v>514</v>
      </c>
      <c r="I1741" s="106" t="s">
        <v>3323</v>
      </c>
      <c r="J1741" s="106" t="s">
        <v>4052</v>
      </c>
      <c r="K1741" s="106"/>
      <c r="L1741" s="106"/>
      <c r="M1741" s="106">
        <v>22170</v>
      </c>
      <c r="N1741" s="106" t="s">
        <v>4053</v>
      </c>
      <c r="O1741" s="106">
        <v>718.1</v>
      </c>
      <c r="P1741" s="107">
        <v>1300</v>
      </c>
      <c r="Q1741" s="107">
        <v>933530</v>
      </c>
      <c r="R1741" s="106">
        <v>0</v>
      </c>
      <c r="S1741" s="107">
        <v>0</v>
      </c>
      <c r="T1741" s="107">
        <v>0</v>
      </c>
      <c r="U1741" s="106" t="s">
        <v>739</v>
      </c>
      <c r="V1741" s="106" t="s">
        <v>7</v>
      </c>
      <c r="W1741" s="106" t="s">
        <v>61</v>
      </c>
      <c r="X1741" s="108">
        <v>1557</v>
      </c>
      <c r="Y1741" s="108">
        <v>1118081.7</v>
      </c>
      <c r="Z1741" s="108">
        <v>184551.69999999995</v>
      </c>
      <c r="AA1741" s="109"/>
      <c r="AB1741" s="109">
        <v>5229</v>
      </c>
      <c r="AC1741" s="109"/>
      <c r="AD1741" s="109"/>
      <c r="AE1741" s="110" t="s">
        <v>507</v>
      </c>
      <c r="AF1741" s="109"/>
      <c r="AG1741" s="138">
        <v>39941</v>
      </c>
      <c r="AH1741" s="138">
        <v>40113</v>
      </c>
      <c r="AI1741" s="138">
        <v>40163</v>
      </c>
      <c r="AJ1741" s="109">
        <v>5695298</v>
      </c>
      <c r="AK1741" s="109"/>
      <c r="AL1741" s="109"/>
      <c r="AM1741" s="109"/>
      <c r="AN1741" s="109"/>
      <c r="AO1741" s="109"/>
      <c r="AP1741" s="109"/>
      <c r="AQ1741" s="109"/>
      <c r="AR1741" s="109"/>
      <c r="AS1741" s="109"/>
      <c r="AT1741" s="109"/>
      <c r="AU1741" s="109"/>
      <c r="AV1741" s="109"/>
      <c r="AW1741" s="109"/>
      <c r="AX1741" s="109"/>
      <c r="AY1741" s="109"/>
    </row>
    <row r="1742" spans="1:51" x14ac:dyDescent="0.25">
      <c r="A1742" s="106">
        <v>2071</v>
      </c>
      <c r="B1742" s="106" t="s">
        <v>2399</v>
      </c>
      <c r="C1742" s="106" t="s">
        <v>347</v>
      </c>
      <c r="D1742" s="106"/>
      <c r="E1742" s="106" t="s">
        <v>540</v>
      </c>
      <c r="F1742" s="106"/>
      <c r="G1742" s="106"/>
      <c r="H1742" s="106" t="s">
        <v>514</v>
      </c>
      <c r="I1742" s="106" t="s">
        <v>3323</v>
      </c>
      <c r="J1742" s="106" t="s">
        <v>4055</v>
      </c>
      <c r="K1742" s="106">
        <v>14172</v>
      </c>
      <c r="L1742" s="106"/>
      <c r="M1742" s="106">
        <v>22170</v>
      </c>
      <c r="N1742" s="106" t="s">
        <v>4053</v>
      </c>
      <c r="O1742" s="106">
        <v>2602.6</v>
      </c>
      <c r="P1742" s="107">
        <v>1300</v>
      </c>
      <c r="Q1742" s="107">
        <v>3383380</v>
      </c>
      <c r="R1742" s="106">
        <v>0</v>
      </c>
      <c r="S1742" s="107">
        <v>0</v>
      </c>
      <c r="T1742" s="107">
        <v>0</v>
      </c>
      <c r="U1742" s="106" t="s">
        <v>739</v>
      </c>
      <c r="V1742" s="106" t="s">
        <v>7</v>
      </c>
      <c r="W1742" s="106" t="s">
        <v>61</v>
      </c>
      <c r="X1742" s="108">
        <v>1557</v>
      </c>
      <c r="Y1742" s="108">
        <v>4052248.1999999997</v>
      </c>
      <c r="Z1742" s="108">
        <v>668868.19999999972</v>
      </c>
      <c r="AA1742" s="109"/>
      <c r="AB1742" s="109">
        <v>5229</v>
      </c>
      <c r="AC1742" s="109"/>
      <c r="AD1742" s="109"/>
      <c r="AE1742" s="110" t="s">
        <v>507</v>
      </c>
      <c r="AF1742" s="109"/>
      <c r="AG1742" s="138">
        <v>39941</v>
      </c>
      <c r="AH1742" s="138">
        <v>40113</v>
      </c>
      <c r="AI1742" s="138">
        <v>40163</v>
      </c>
      <c r="AJ1742" s="109">
        <v>5695298</v>
      </c>
      <c r="AK1742" s="109"/>
      <c r="AL1742" s="109"/>
      <c r="AM1742" s="109"/>
      <c r="AN1742" s="109"/>
      <c r="AO1742" s="109"/>
      <c r="AP1742" s="109"/>
      <c r="AQ1742" s="109"/>
      <c r="AR1742" s="109"/>
      <c r="AS1742" s="109"/>
      <c r="AT1742" s="109"/>
      <c r="AU1742" s="109"/>
      <c r="AV1742" s="109"/>
      <c r="AW1742" s="109"/>
      <c r="AX1742" s="109"/>
      <c r="AY1742" s="109"/>
    </row>
    <row r="1743" spans="1:51" x14ac:dyDescent="0.25">
      <c r="A1743" s="106">
        <v>2072</v>
      </c>
      <c r="B1743" s="106" t="s">
        <v>2400</v>
      </c>
      <c r="C1743" s="106" t="s">
        <v>347</v>
      </c>
      <c r="D1743" s="106"/>
      <c r="E1743" s="106" t="s">
        <v>540</v>
      </c>
      <c r="F1743" s="106"/>
      <c r="G1743" s="106"/>
      <c r="H1743" s="106" t="s">
        <v>514</v>
      </c>
      <c r="I1743" s="106" t="s">
        <v>3323</v>
      </c>
      <c r="J1743" s="106" t="s">
        <v>4056</v>
      </c>
      <c r="K1743" s="106"/>
      <c r="L1743" s="106"/>
      <c r="M1743" s="106">
        <v>22170</v>
      </c>
      <c r="N1743" s="106" t="s">
        <v>4053</v>
      </c>
      <c r="O1743" s="106">
        <v>5813.66</v>
      </c>
      <c r="P1743" s="107">
        <v>1300</v>
      </c>
      <c r="Q1743" s="107">
        <v>7557758</v>
      </c>
      <c r="R1743" s="106">
        <v>0</v>
      </c>
      <c r="S1743" s="107">
        <v>0</v>
      </c>
      <c r="T1743" s="107">
        <v>0</v>
      </c>
      <c r="U1743" s="106" t="s">
        <v>739</v>
      </c>
      <c r="V1743" s="106" t="s">
        <v>7</v>
      </c>
      <c r="W1743" s="106" t="s">
        <v>61</v>
      </c>
      <c r="X1743" s="108">
        <v>1557</v>
      </c>
      <c r="Y1743" s="108">
        <v>9051868.6199999992</v>
      </c>
      <c r="Z1743" s="108">
        <v>1494110.6199999992</v>
      </c>
      <c r="AA1743" s="109"/>
      <c r="AB1743" s="109">
        <v>5229</v>
      </c>
      <c r="AC1743" s="109"/>
      <c r="AD1743" s="109"/>
      <c r="AE1743" s="110" t="s">
        <v>507</v>
      </c>
      <c r="AF1743" s="109"/>
      <c r="AG1743" s="138">
        <v>39941</v>
      </c>
      <c r="AH1743" s="138">
        <v>40113</v>
      </c>
      <c r="AI1743" s="138">
        <v>40163</v>
      </c>
      <c r="AJ1743" s="109">
        <v>5695298</v>
      </c>
      <c r="AK1743" s="109"/>
      <c r="AL1743" s="109"/>
      <c r="AM1743" s="109"/>
      <c r="AN1743" s="109"/>
      <c r="AO1743" s="109"/>
      <c r="AP1743" s="109"/>
      <c r="AQ1743" s="109"/>
      <c r="AR1743" s="109"/>
      <c r="AS1743" s="109"/>
      <c r="AT1743" s="109"/>
      <c r="AU1743" s="109"/>
      <c r="AV1743" s="109"/>
      <c r="AW1743" s="109"/>
      <c r="AX1743" s="109"/>
      <c r="AY1743" s="109"/>
    </row>
    <row r="1744" spans="1:51" ht="25.5" x14ac:dyDescent="0.25">
      <c r="A1744" s="106">
        <v>2073</v>
      </c>
      <c r="B1744" s="106" t="s">
        <v>2401</v>
      </c>
      <c r="C1744" s="106" t="s">
        <v>347</v>
      </c>
      <c r="D1744" s="106"/>
      <c r="E1744" s="106" t="s">
        <v>540</v>
      </c>
      <c r="F1744" s="106"/>
      <c r="G1744" s="106"/>
      <c r="H1744" s="106" t="s">
        <v>514</v>
      </c>
      <c r="I1744" s="106" t="s">
        <v>3323</v>
      </c>
      <c r="J1744" s="106" t="s">
        <v>4054</v>
      </c>
      <c r="K1744" s="106">
        <v>13822</v>
      </c>
      <c r="L1744" s="106"/>
      <c r="M1744" s="106">
        <v>22170</v>
      </c>
      <c r="N1744" s="106" t="s">
        <v>4053</v>
      </c>
      <c r="O1744" s="106">
        <v>9145.8700000000008</v>
      </c>
      <c r="P1744" s="107">
        <v>1300</v>
      </c>
      <c r="Q1744" s="107">
        <v>11889631</v>
      </c>
      <c r="R1744" s="106">
        <v>0</v>
      </c>
      <c r="S1744" s="107">
        <v>0</v>
      </c>
      <c r="T1744" s="107">
        <v>0</v>
      </c>
      <c r="U1744" s="106" t="s">
        <v>741</v>
      </c>
      <c r="V1744" s="106" t="s">
        <v>7</v>
      </c>
      <c r="W1744" s="106" t="s">
        <v>62</v>
      </c>
      <c r="X1744" s="108">
        <v>1557</v>
      </c>
      <c r="Y1744" s="108">
        <v>14240119.590000002</v>
      </c>
      <c r="Z1744" s="108">
        <v>2350488.59</v>
      </c>
      <c r="AA1744" s="109"/>
      <c r="AB1744" s="109">
        <v>5229</v>
      </c>
      <c r="AC1744" s="109"/>
      <c r="AD1744" s="109"/>
      <c r="AE1744" s="110" t="s">
        <v>473</v>
      </c>
      <c r="AF1744" s="109" t="s">
        <v>4790</v>
      </c>
      <c r="AG1744" s="138">
        <v>39941</v>
      </c>
      <c r="AH1744" s="138">
        <v>40113</v>
      </c>
      <c r="AI1744" s="138">
        <v>40163</v>
      </c>
      <c r="AJ1744" s="109">
        <v>5695298</v>
      </c>
      <c r="AK1744" s="109"/>
      <c r="AL1744" s="109"/>
      <c r="AM1744" s="109"/>
      <c r="AN1744" s="109"/>
      <c r="AO1744" s="109"/>
      <c r="AP1744" s="109"/>
      <c r="AQ1744" s="109"/>
      <c r="AR1744" s="109"/>
      <c r="AS1744" s="109"/>
      <c r="AT1744" s="109"/>
      <c r="AU1744" s="109"/>
      <c r="AV1744" s="109"/>
      <c r="AW1744" s="109"/>
      <c r="AX1744" s="109"/>
      <c r="AY1744" s="109"/>
    </row>
    <row r="1745" spans="1:51" x14ac:dyDescent="0.25">
      <c r="A1745" s="106">
        <v>2076</v>
      </c>
      <c r="B1745" s="106" t="s">
        <v>2402</v>
      </c>
      <c r="C1745" s="106" t="s">
        <v>347</v>
      </c>
      <c r="D1745" s="106"/>
      <c r="E1745" s="106" t="s">
        <v>540</v>
      </c>
      <c r="F1745" s="106"/>
      <c r="G1745" s="106"/>
      <c r="H1745" s="106" t="s">
        <v>514</v>
      </c>
      <c r="I1745" s="106" t="s">
        <v>3323</v>
      </c>
      <c r="J1745" s="106" t="s">
        <v>4056</v>
      </c>
      <c r="K1745" s="106">
        <v>12402</v>
      </c>
      <c r="L1745" s="106"/>
      <c r="M1745" s="106">
        <v>22170</v>
      </c>
      <c r="N1745" s="106" t="s">
        <v>4053</v>
      </c>
      <c r="O1745" s="106">
        <v>6180.8</v>
      </c>
      <c r="P1745" s="107">
        <v>1300</v>
      </c>
      <c r="Q1745" s="107">
        <v>8035040</v>
      </c>
      <c r="R1745" s="106">
        <v>0</v>
      </c>
      <c r="S1745" s="107">
        <v>0</v>
      </c>
      <c r="T1745" s="107">
        <v>0</v>
      </c>
      <c r="U1745" s="106" t="s">
        <v>741</v>
      </c>
      <c r="V1745" s="106" t="s">
        <v>7</v>
      </c>
      <c r="W1745" s="106" t="s">
        <v>62</v>
      </c>
      <c r="X1745" s="108">
        <v>1557</v>
      </c>
      <c r="Y1745" s="108">
        <v>9623505.5999999996</v>
      </c>
      <c r="Z1745" s="108">
        <v>1588465.5999999996</v>
      </c>
      <c r="AA1745" s="109"/>
      <c r="AB1745" s="109">
        <v>5229</v>
      </c>
      <c r="AC1745" s="109"/>
      <c r="AD1745" s="109"/>
      <c r="AE1745" s="110" t="s">
        <v>473</v>
      </c>
      <c r="AF1745" s="109" t="s">
        <v>4462</v>
      </c>
      <c r="AG1745" s="138">
        <v>39941</v>
      </c>
      <c r="AH1745" s="138">
        <v>40113</v>
      </c>
      <c r="AI1745" s="138">
        <v>40163</v>
      </c>
      <c r="AJ1745" s="109">
        <v>5695298</v>
      </c>
      <c r="AK1745" s="109"/>
      <c r="AL1745" s="109"/>
      <c r="AM1745" s="109"/>
      <c r="AN1745" s="109"/>
      <c r="AO1745" s="109"/>
      <c r="AP1745" s="109"/>
      <c r="AQ1745" s="109"/>
      <c r="AR1745" s="109"/>
      <c r="AS1745" s="109"/>
      <c r="AT1745" s="109"/>
      <c r="AU1745" s="109"/>
      <c r="AV1745" s="109"/>
      <c r="AW1745" s="109"/>
      <c r="AX1745" s="109"/>
      <c r="AY1745" s="109"/>
    </row>
    <row r="1746" spans="1:51" x14ac:dyDescent="0.25">
      <c r="A1746" s="106">
        <v>2078</v>
      </c>
      <c r="B1746" s="106" t="s">
        <v>2403</v>
      </c>
      <c r="C1746" s="106" t="s">
        <v>347</v>
      </c>
      <c r="D1746" s="106"/>
      <c r="E1746" s="106" t="s">
        <v>540</v>
      </c>
      <c r="F1746" s="106"/>
      <c r="G1746" s="106"/>
      <c r="H1746" s="106" t="s">
        <v>514</v>
      </c>
      <c r="I1746" s="106" t="s">
        <v>3323</v>
      </c>
      <c r="J1746" s="106" t="s">
        <v>4052</v>
      </c>
      <c r="K1746" s="106">
        <v>12102</v>
      </c>
      <c r="L1746" s="106"/>
      <c r="M1746" s="106">
        <v>22170</v>
      </c>
      <c r="N1746" s="106" t="s">
        <v>4053</v>
      </c>
      <c r="O1746" s="106">
        <v>105.99</v>
      </c>
      <c r="P1746" s="107">
        <v>1300</v>
      </c>
      <c r="Q1746" s="107">
        <v>137787</v>
      </c>
      <c r="R1746" s="106">
        <v>0</v>
      </c>
      <c r="S1746" s="107">
        <v>0</v>
      </c>
      <c r="T1746" s="107">
        <v>0</v>
      </c>
      <c r="U1746" s="106" t="s">
        <v>924</v>
      </c>
      <c r="V1746" s="106" t="s">
        <v>7</v>
      </c>
      <c r="W1746" s="106" t="s">
        <v>76</v>
      </c>
      <c r="X1746" s="108">
        <v>1557</v>
      </c>
      <c r="Y1746" s="108">
        <v>165026.43</v>
      </c>
      <c r="Z1746" s="108">
        <v>27239.429999999993</v>
      </c>
      <c r="AA1746" s="109"/>
      <c r="AB1746" s="109">
        <v>5229</v>
      </c>
      <c r="AC1746" s="109"/>
      <c r="AD1746" s="109"/>
      <c r="AE1746" s="110" t="s">
        <v>4440</v>
      </c>
      <c r="AF1746" s="109"/>
      <c r="AG1746" s="138">
        <v>39941</v>
      </c>
      <c r="AH1746" s="138">
        <v>40113</v>
      </c>
      <c r="AI1746" s="138">
        <v>40163</v>
      </c>
      <c r="AJ1746" s="109">
        <v>5695298</v>
      </c>
      <c r="AK1746" s="109"/>
      <c r="AL1746" s="109"/>
      <c r="AM1746" s="109"/>
      <c r="AN1746" s="109"/>
      <c r="AO1746" s="109"/>
      <c r="AP1746" s="109"/>
      <c r="AQ1746" s="109"/>
      <c r="AR1746" s="109"/>
      <c r="AS1746" s="109"/>
      <c r="AT1746" s="109"/>
      <c r="AU1746" s="109"/>
      <c r="AV1746" s="109"/>
      <c r="AW1746" s="109"/>
      <c r="AX1746" s="109"/>
      <c r="AY1746" s="109"/>
    </row>
    <row r="1747" spans="1:51" x14ac:dyDescent="0.25">
      <c r="A1747" s="106">
        <v>2079</v>
      </c>
      <c r="B1747" s="106" t="s">
        <v>2404</v>
      </c>
      <c r="C1747" s="106" t="s">
        <v>347</v>
      </c>
      <c r="D1747" s="106"/>
      <c r="E1747" s="106" t="s">
        <v>540</v>
      </c>
      <c r="F1747" s="106"/>
      <c r="G1747" s="106"/>
      <c r="H1747" s="106" t="s">
        <v>514</v>
      </c>
      <c r="I1747" s="106" t="s">
        <v>3323</v>
      </c>
      <c r="J1747" s="106" t="s">
        <v>4055</v>
      </c>
      <c r="K1747" s="106">
        <v>14291</v>
      </c>
      <c r="L1747" s="106"/>
      <c r="M1747" s="106">
        <v>22170</v>
      </c>
      <c r="N1747" s="106" t="s">
        <v>4053</v>
      </c>
      <c r="O1747" s="106">
        <v>309</v>
      </c>
      <c r="P1747" s="107">
        <v>1300</v>
      </c>
      <c r="Q1747" s="107">
        <v>401700</v>
      </c>
      <c r="R1747" s="106">
        <v>0</v>
      </c>
      <c r="S1747" s="107">
        <v>0</v>
      </c>
      <c r="T1747" s="107">
        <v>0</v>
      </c>
      <c r="U1747" s="106" t="s">
        <v>924</v>
      </c>
      <c r="V1747" s="106" t="s">
        <v>7</v>
      </c>
      <c r="W1747" s="106" t="s">
        <v>76</v>
      </c>
      <c r="X1747" s="108">
        <v>1557</v>
      </c>
      <c r="Y1747" s="108">
        <v>481113</v>
      </c>
      <c r="Z1747" s="108">
        <v>79413</v>
      </c>
      <c r="AA1747" s="109"/>
      <c r="AB1747" s="109">
        <v>5229</v>
      </c>
      <c r="AC1747" s="109"/>
      <c r="AD1747" s="109"/>
      <c r="AE1747" s="110" t="s">
        <v>4440</v>
      </c>
      <c r="AF1747" s="109"/>
      <c r="AG1747" s="138">
        <v>39941</v>
      </c>
      <c r="AH1747" s="138">
        <v>40113</v>
      </c>
      <c r="AI1747" s="138">
        <v>40163</v>
      </c>
      <c r="AJ1747" s="109">
        <v>5695298</v>
      </c>
      <c r="AK1747" s="109"/>
      <c r="AL1747" s="109"/>
      <c r="AM1747" s="109"/>
      <c r="AN1747" s="109"/>
      <c r="AO1747" s="109"/>
      <c r="AP1747" s="109"/>
      <c r="AQ1747" s="109"/>
      <c r="AR1747" s="109"/>
      <c r="AS1747" s="109"/>
      <c r="AT1747" s="109"/>
      <c r="AU1747" s="109"/>
      <c r="AV1747" s="109"/>
      <c r="AW1747" s="109"/>
      <c r="AX1747" s="109"/>
      <c r="AY1747" s="109"/>
    </row>
    <row r="1748" spans="1:51" x14ac:dyDescent="0.25">
      <c r="A1748" s="106">
        <v>2080</v>
      </c>
      <c r="B1748" s="106" t="s">
        <v>2405</v>
      </c>
      <c r="C1748" s="106" t="s">
        <v>347</v>
      </c>
      <c r="D1748" s="106"/>
      <c r="E1748" s="106" t="s">
        <v>540</v>
      </c>
      <c r="F1748" s="106"/>
      <c r="G1748" s="106"/>
      <c r="H1748" s="106" t="s">
        <v>514</v>
      </c>
      <c r="I1748" s="106" t="s">
        <v>3323</v>
      </c>
      <c r="J1748" s="106" t="s">
        <v>4055</v>
      </c>
      <c r="K1748" s="106">
        <v>14171</v>
      </c>
      <c r="L1748" s="106"/>
      <c r="M1748" s="106">
        <v>22170</v>
      </c>
      <c r="N1748" s="106" t="s">
        <v>4053</v>
      </c>
      <c r="O1748" s="106">
        <v>169.69</v>
      </c>
      <c r="P1748" s="107">
        <v>1300</v>
      </c>
      <c r="Q1748" s="107">
        <v>220597</v>
      </c>
      <c r="R1748" s="106">
        <v>0</v>
      </c>
      <c r="S1748" s="107">
        <v>0</v>
      </c>
      <c r="T1748" s="107">
        <v>0</v>
      </c>
      <c r="U1748" s="106" t="s">
        <v>924</v>
      </c>
      <c r="V1748" s="106" t="s">
        <v>7</v>
      </c>
      <c r="W1748" s="106" t="s">
        <v>76</v>
      </c>
      <c r="X1748" s="108">
        <v>1557</v>
      </c>
      <c r="Y1748" s="108">
        <v>264207.33</v>
      </c>
      <c r="Z1748" s="108">
        <v>43610.330000000016</v>
      </c>
      <c r="AA1748" s="109"/>
      <c r="AB1748" s="109">
        <v>5229</v>
      </c>
      <c r="AC1748" s="109"/>
      <c r="AD1748" s="109"/>
      <c r="AE1748" s="110" t="s">
        <v>4440</v>
      </c>
      <c r="AF1748" s="109"/>
      <c r="AG1748" s="138">
        <v>39941</v>
      </c>
      <c r="AH1748" s="138">
        <v>40113</v>
      </c>
      <c r="AI1748" s="138">
        <v>40163</v>
      </c>
      <c r="AJ1748" s="109">
        <v>5695298</v>
      </c>
      <c r="AK1748" s="109"/>
      <c r="AL1748" s="109"/>
      <c r="AM1748" s="109"/>
      <c r="AN1748" s="109"/>
      <c r="AO1748" s="109"/>
      <c r="AP1748" s="109"/>
      <c r="AQ1748" s="109"/>
      <c r="AR1748" s="109"/>
      <c r="AS1748" s="109"/>
      <c r="AT1748" s="109"/>
      <c r="AU1748" s="109"/>
      <c r="AV1748" s="109"/>
      <c r="AW1748" s="109"/>
      <c r="AX1748" s="109"/>
      <c r="AY1748" s="109"/>
    </row>
    <row r="1749" spans="1:51" x14ac:dyDescent="0.25">
      <c r="A1749" s="106">
        <v>2081</v>
      </c>
      <c r="B1749" s="106" t="s">
        <v>2406</v>
      </c>
      <c r="C1749" s="106" t="s">
        <v>347</v>
      </c>
      <c r="D1749" s="106"/>
      <c r="E1749" s="106" t="s">
        <v>540</v>
      </c>
      <c r="F1749" s="106"/>
      <c r="G1749" s="106"/>
      <c r="H1749" s="106" t="s">
        <v>514</v>
      </c>
      <c r="I1749" s="106" t="s">
        <v>3323</v>
      </c>
      <c r="J1749" s="106" t="s">
        <v>4055</v>
      </c>
      <c r="K1749" s="106">
        <v>14292</v>
      </c>
      <c r="L1749" s="106"/>
      <c r="M1749" s="106">
        <v>22170</v>
      </c>
      <c r="N1749" s="106" t="s">
        <v>4053</v>
      </c>
      <c r="O1749" s="106">
        <v>298.82</v>
      </c>
      <c r="P1749" s="107">
        <v>1300</v>
      </c>
      <c r="Q1749" s="107">
        <v>388466</v>
      </c>
      <c r="R1749" s="106">
        <v>0</v>
      </c>
      <c r="S1749" s="107">
        <v>0</v>
      </c>
      <c r="T1749" s="107">
        <v>0</v>
      </c>
      <c r="U1749" s="106" t="s">
        <v>924</v>
      </c>
      <c r="V1749" s="106" t="s">
        <v>7</v>
      </c>
      <c r="W1749" s="106" t="s">
        <v>76</v>
      </c>
      <c r="X1749" s="108">
        <v>1557</v>
      </c>
      <c r="Y1749" s="108">
        <v>465262.74</v>
      </c>
      <c r="Z1749" s="108">
        <v>76796.739999999991</v>
      </c>
      <c r="AA1749" s="109"/>
      <c r="AB1749" s="109">
        <v>5229</v>
      </c>
      <c r="AC1749" s="109"/>
      <c r="AD1749" s="109"/>
      <c r="AE1749" s="110" t="s">
        <v>4440</v>
      </c>
      <c r="AF1749" s="109"/>
      <c r="AG1749" s="138">
        <v>39941</v>
      </c>
      <c r="AH1749" s="138">
        <v>40113</v>
      </c>
      <c r="AI1749" s="138">
        <v>40163</v>
      </c>
      <c r="AJ1749" s="109">
        <v>5695298</v>
      </c>
      <c r="AK1749" s="109"/>
      <c r="AL1749" s="109"/>
      <c r="AM1749" s="109"/>
      <c r="AN1749" s="109"/>
      <c r="AO1749" s="109"/>
      <c r="AP1749" s="109"/>
      <c r="AQ1749" s="109"/>
      <c r="AR1749" s="109"/>
      <c r="AS1749" s="109"/>
      <c r="AT1749" s="109"/>
      <c r="AU1749" s="109"/>
      <c r="AV1749" s="109"/>
      <c r="AW1749" s="109"/>
      <c r="AX1749" s="109"/>
      <c r="AY1749" s="109"/>
    </row>
    <row r="1750" spans="1:51" x14ac:dyDescent="0.25">
      <c r="A1750" s="106">
        <v>2082</v>
      </c>
      <c r="B1750" s="106" t="s">
        <v>2407</v>
      </c>
      <c r="C1750" s="106" t="s">
        <v>347</v>
      </c>
      <c r="D1750" s="106"/>
      <c r="E1750" s="106" t="s">
        <v>540</v>
      </c>
      <c r="F1750" s="106"/>
      <c r="G1750" s="106"/>
      <c r="H1750" s="106" t="s">
        <v>514</v>
      </c>
      <c r="I1750" s="106" t="s">
        <v>3323</v>
      </c>
      <c r="J1750" s="106" t="s">
        <v>4052</v>
      </c>
      <c r="K1750" s="106">
        <v>12101</v>
      </c>
      <c r="L1750" s="106"/>
      <c r="M1750" s="106">
        <v>22170</v>
      </c>
      <c r="N1750" s="106" t="s">
        <v>4053</v>
      </c>
      <c r="O1750" s="106">
        <v>106.25</v>
      </c>
      <c r="P1750" s="107">
        <v>1300</v>
      </c>
      <c r="Q1750" s="107">
        <v>138125</v>
      </c>
      <c r="R1750" s="106">
        <v>0</v>
      </c>
      <c r="S1750" s="107">
        <v>0</v>
      </c>
      <c r="T1750" s="107">
        <v>0</v>
      </c>
      <c r="U1750" s="106" t="s">
        <v>924</v>
      </c>
      <c r="V1750" s="106" t="s">
        <v>7</v>
      </c>
      <c r="W1750" s="106" t="s">
        <v>76</v>
      </c>
      <c r="X1750" s="108">
        <v>1557</v>
      </c>
      <c r="Y1750" s="108">
        <v>165431.25</v>
      </c>
      <c r="Z1750" s="108">
        <v>27306.25</v>
      </c>
      <c r="AA1750" s="109"/>
      <c r="AB1750" s="109">
        <v>5229</v>
      </c>
      <c r="AC1750" s="109"/>
      <c r="AD1750" s="109"/>
      <c r="AE1750" s="110" t="s">
        <v>4440</v>
      </c>
      <c r="AF1750" s="109"/>
      <c r="AG1750" s="138">
        <v>39941</v>
      </c>
      <c r="AH1750" s="138">
        <v>40113</v>
      </c>
      <c r="AI1750" s="138">
        <v>40163</v>
      </c>
      <c r="AJ1750" s="109">
        <v>5695298</v>
      </c>
      <c r="AK1750" s="109"/>
      <c r="AL1750" s="109"/>
      <c r="AM1750" s="109"/>
      <c r="AN1750" s="109"/>
      <c r="AO1750" s="109"/>
      <c r="AP1750" s="109"/>
      <c r="AQ1750" s="109"/>
      <c r="AR1750" s="109"/>
      <c r="AS1750" s="109"/>
      <c r="AT1750" s="109"/>
      <c r="AU1750" s="109"/>
      <c r="AV1750" s="109"/>
      <c r="AW1750" s="109"/>
      <c r="AX1750" s="109"/>
      <c r="AY1750" s="109"/>
    </row>
    <row r="1751" spans="1:51" ht="51" x14ac:dyDescent="0.25">
      <c r="A1751" s="106">
        <v>2083</v>
      </c>
      <c r="B1751" s="106" t="s">
        <v>2408</v>
      </c>
      <c r="C1751" s="106" t="s">
        <v>347</v>
      </c>
      <c r="D1751" s="106"/>
      <c r="E1751" s="106" t="s">
        <v>540</v>
      </c>
      <c r="F1751" s="106"/>
      <c r="G1751" s="106"/>
      <c r="H1751" s="106" t="s">
        <v>514</v>
      </c>
      <c r="I1751" s="106" t="s">
        <v>3323</v>
      </c>
      <c r="J1751" s="106" t="s">
        <v>4052</v>
      </c>
      <c r="K1751" s="106"/>
      <c r="L1751" s="106"/>
      <c r="M1751" s="106">
        <v>22170</v>
      </c>
      <c r="N1751" s="106" t="s">
        <v>4053</v>
      </c>
      <c r="O1751" s="106">
        <v>660.19</v>
      </c>
      <c r="P1751" s="107">
        <v>1300</v>
      </c>
      <c r="Q1751" s="107">
        <v>858247</v>
      </c>
      <c r="R1751" s="106">
        <v>0</v>
      </c>
      <c r="S1751" s="107">
        <v>0</v>
      </c>
      <c r="T1751" s="107">
        <v>0</v>
      </c>
      <c r="U1751" s="106" t="s">
        <v>749</v>
      </c>
      <c r="V1751" s="106" t="s">
        <v>7</v>
      </c>
      <c r="W1751" s="106" t="s">
        <v>64</v>
      </c>
      <c r="X1751" s="108"/>
      <c r="Y1751" s="108">
        <v>0</v>
      </c>
      <c r="Z1751" s="108">
        <v>-858247.00000000012</v>
      </c>
      <c r="AA1751" s="109" t="s">
        <v>4503</v>
      </c>
      <c r="AB1751" s="109">
        <v>5229</v>
      </c>
      <c r="AC1751" s="109" t="s">
        <v>4686</v>
      </c>
      <c r="AD1751" s="109" t="s">
        <v>4548</v>
      </c>
      <c r="AE1751" s="110" t="s">
        <v>510</v>
      </c>
      <c r="AF1751" s="109"/>
      <c r="AG1751" s="138">
        <v>39941</v>
      </c>
      <c r="AH1751" s="138">
        <v>40113</v>
      </c>
      <c r="AI1751" s="138">
        <v>40163</v>
      </c>
      <c r="AJ1751" s="109">
        <v>5695298</v>
      </c>
      <c r="AK1751" s="109"/>
      <c r="AL1751" s="109"/>
      <c r="AM1751" s="109"/>
      <c r="AN1751" s="109"/>
      <c r="AO1751" s="109"/>
      <c r="AP1751" s="109"/>
      <c r="AQ1751" s="109"/>
      <c r="AR1751" s="109"/>
      <c r="AS1751" s="109"/>
      <c r="AT1751" s="109"/>
      <c r="AU1751" s="109"/>
      <c r="AV1751" s="109"/>
      <c r="AW1751" s="109"/>
      <c r="AX1751" s="109"/>
      <c r="AY1751" s="109"/>
    </row>
    <row r="1752" spans="1:51" ht="51" x14ac:dyDescent="0.25">
      <c r="A1752" s="106">
        <v>2084</v>
      </c>
      <c r="B1752" s="106" t="s">
        <v>2409</v>
      </c>
      <c r="C1752" s="106" t="s">
        <v>347</v>
      </c>
      <c r="D1752" s="106"/>
      <c r="E1752" s="106" t="s">
        <v>540</v>
      </c>
      <c r="F1752" s="106"/>
      <c r="G1752" s="106"/>
      <c r="H1752" s="106" t="s">
        <v>514</v>
      </c>
      <c r="I1752" s="106" t="s">
        <v>3323</v>
      </c>
      <c r="J1752" s="106" t="s">
        <v>4052</v>
      </c>
      <c r="K1752" s="106"/>
      <c r="L1752" s="106"/>
      <c r="M1752" s="106">
        <v>22170</v>
      </c>
      <c r="N1752" s="106" t="s">
        <v>4053</v>
      </c>
      <c r="O1752" s="106">
        <v>706.71</v>
      </c>
      <c r="P1752" s="107">
        <v>1300</v>
      </c>
      <c r="Q1752" s="107">
        <v>918723</v>
      </c>
      <c r="R1752" s="106">
        <v>0</v>
      </c>
      <c r="S1752" s="107">
        <v>0</v>
      </c>
      <c r="T1752" s="107">
        <v>0</v>
      </c>
      <c r="U1752" s="106" t="s">
        <v>749</v>
      </c>
      <c r="V1752" s="106" t="s">
        <v>7</v>
      </c>
      <c r="W1752" s="106" t="s">
        <v>64</v>
      </c>
      <c r="X1752" s="108"/>
      <c r="Y1752" s="108">
        <v>0</v>
      </c>
      <c r="Z1752" s="108">
        <v>-918723</v>
      </c>
      <c r="AA1752" s="109" t="s">
        <v>4503</v>
      </c>
      <c r="AB1752" s="109">
        <v>5229</v>
      </c>
      <c r="AC1752" s="109" t="s">
        <v>4686</v>
      </c>
      <c r="AD1752" s="109" t="s">
        <v>4548</v>
      </c>
      <c r="AE1752" s="110" t="s">
        <v>510</v>
      </c>
      <c r="AF1752" s="109"/>
      <c r="AG1752" s="138">
        <v>39941</v>
      </c>
      <c r="AH1752" s="138">
        <v>40113</v>
      </c>
      <c r="AI1752" s="138">
        <v>40163</v>
      </c>
      <c r="AJ1752" s="109">
        <v>5695298</v>
      </c>
      <c r="AK1752" s="109"/>
      <c r="AL1752" s="109"/>
      <c r="AM1752" s="109"/>
      <c r="AN1752" s="109"/>
      <c r="AO1752" s="109"/>
      <c r="AP1752" s="109"/>
      <c r="AQ1752" s="109"/>
      <c r="AR1752" s="109"/>
      <c r="AS1752" s="109"/>
      <c r="AT1752" s="109"/>
      <c r="AU1752" s="109"/>
      <c r="AV1752" s="109"/>
      <c r="AW1752" s="109"/>
      <c r="AX1752" s="109"/>
      <c r="AY1752" s="109"/>
    </row>
    <row r="1753" spans="1:51" ht="51" x14ac:dyDescent="0.25">
      <c r="A1753" s="106">
        <v>2085</v>
      </c>
      <c r="B1753" s="106" t="s">
        <v>2410</v>
      </c>
      <c r="C1753" s="106" t="s">
        <v>347</v>
      </c>
      <c r="D1753" s="106"/>
      <c r="E1753" s="106" t="s">
        <v>540</v>
      </c>
      <c r="F1753" s="106"/>
      <c r="G1753" s="106"/>
      <c r="H1753" s="106" t="s">
        <v>514</v>
      </c>
      <c r="I1753" s="106" t="s">
        <v>3323</v>
      </c>
      <c r="J1753" s="106" t="s">
        <v>4054</v>
      </c>
      <c r="K1753" s="106"/>
      <c r="L1753" s="106"/>
      <c r="M1753" s="106">
        <v>22170</v>
      </c>
      <c r="N1753" s="106" t="s">
        <v>4053</v>
      </c>
      <c r="O1753" s="106">
        <v>2584.4899999999998</v>
      </c>
      <c r="P1753" s="107">
        <v>1300</v>
      </c>
      <c r="Q1753" s="107">
        <v>3359837</v>
      </c>
      <c r="R1753" s="106">
        <v>0</v>
      </c>
      <c r="S1753" s="107">
        <v>0</v>
      </c>
      <c r="T1753" s="107">
        <v>0</v>
      </c>
      <c r="U1753" s="106" t="s">
        <v>749</v>
      </c>
      <c r="V1753" s="106" t="s">
        <v>7</v>
      </c>
      <c r="W1753" s="106" t="s">
        <v>64</v>
      </c>
      <c r="X1753" s="108"/>
      <c r="Y1753" s="108">
        <v>0</v>
      </c>
      <c r="Z1753" s="108">
        <v>-3359836.9999999995</v>
      </c>
      <c r="AA1753" s="109" t="s">
        <v>4503</v>
      </c>
      <c r="AB1753" s="109">
        <v>5229</v>
      </c>
      <c r="AC1753" s="109" t="s">
        <v>4686</v>
      </c>
      <c r="AD1753" s="109" t="s">
        <v>4548</v>
      </c>
      <c r="AE1753" s="110" t="s">
        <v>510</v>
      </c>
      <c r="AF1753" s="109"/>
      <c r="AG1753" s="138">
        <v>39941</v>
      </c>
      <c r="AH1753" s="138">
        <v>40113</v>
      </c>
      <c r="AI1753" s="138">
        <v>40163</v>
      </c>
      <c r="AJ1753" s="109">
        <v>5695298</v>
      </c>
      <c r="AK1753" s="109"/>
      <c r="AL1753" s="109"/>
      <c r="AM1753" s="109"/>
      <c r="AN1753" s="109"/>
      <c r="AO1753" s="109"/>
      <c r="AP1753" s="109"/>
      <c r="AQ1753" s="109"/>
      <c r="AR1753" s="109"/>
      <c r="AS1753" s="109"/>
      <c r="AT1753" s="109"/>
      <c r="AU1753" s="109"/>
      <c r="AV1753" s="109"/>
      <c r="AW1753" s="109"/>
      <c r="AX1753" s="109"/>
      <c r="AY1753" s="109"/>
    </row>
    <row r="1754" spans="1:51" ht="51" x14ac:dyDescent="0.25">
      <c r="A1754" s="106">
        <v>2086</v>
      </c>
      <c r="B1754" s="106" t="s">
        <v>2411</v>
      </c>
      <c r="C1754" s="106" t="s">
        <v>347</v>
      </c>
      <c r="D1754" s="106"/>
      <c r="E1754" s="106" t="s">
        <v>540</v>
      </c>
      <c r="F1754" s="106"/>
      <c r="G1754" s="106"/>
      <c r="H1754" s="106" t="s">
        <v>514</v>
      </c>
      <c r="I1754" s="106" t="s">
        <v>3323</v>
      </c>
      <c r="J1754" s="106" t="s">
        <v>4054</v>
      </c>
      <c r="K1754" s="106"/>
      <c r="L1754" s="106"/>
      <c r="M1754" s="106">
        <v>22170</v>
      </c>
      <c r="N1754" s="106" t="s">
        <v>4053</v>
      </c>
      <c r="O1754" s="106">
        <v>2685.22</v>
      </c>
      <c r="P1754" s="107">
        <v>1300</v>
      </c>
      <c r="Q1754" s="107">
        <v>3490786</v>
      </c>
      <c r="R1754" s="106">
        <v>0</v>
      </c>
      <c r="S1754" s="107">
        <v>0</v>
      </c>
      <c r="T1754" s="107">
        <v>0</v>
      </c>
      <c r="U1754" s="106" t="s">
        <v>749</v>
      </c>
      <c r="V1754" s="106" t="s">
        <v>7</v>
      </c>
      <c r="W1754" s="106" t="s">
        <v>64</v>
      </c>
      <c r="X1754" s="108"/>
      <c r="Y1754" s="108">
        <v>0</v>
      </c>
      <c r="Z1754" s="108">
        <v>-3490785.9999999995</v>
      </c>
      <c r="AA1754" s="109" t="s">
        <v>4503</v>
      </c>
      <c r="AB1754" s="109">
        <v>5229</v>
      </c>
      <c r="AC1754" s="109" t="s">
        <v>4686</v>
      </c>
      <c r="AD1754" s="109" t="s">
        <v>4548</v>
      </c>
      <c r="AE1754" s="110" t="s">
        <v>510</v>
      </c>
      <c r="AF1754" s="109"/>
      <c r="AG1754" s="138">
        <v>39941</v>
      </c>
      <c r="AH1754" s="138">
        <v>40113</v>
      </c>
      <c r="AI1754" s="138">
        <v>40163</v>
      </c>
      <c r="AJ1754" s="109">
        <v>5695298</v>
      </c>
      <c r="AK1754" s="109"/>
      <c r="AL1754" s="109"/>
      <c r="AM1754" s="109"/>
      <c r="AN1754" s="109"/>
      <c r="AO1754" s="109"/>
      <c r="AP1754" s="109"/>
      <c r="AQ1754" s="109"/>
      <c r="AR1754" s="109"/>
      <c r="AS1754" s="109"/>
      <c r="AT1754" s="109"/>
      <c r="AU1754" s="109"/>
      <c r="AV1754" s="109"/>
      <c r="AW1754" s="109"/>
      <c r="AX1754" s="109"/>
      <c r="AY1754" s="109"/>
    </row>
    <row r="1755" spans="1:51" ht="51" x14ac:dyDescent="0.25">
      <c r="A1755" s="106">
        <v>2087</v>
      </c>
      <c r="B1755" s="106" t="s">
        <v>2412</v>
      </c>
      <c r="C1755" s="106" t="s">
        <v>347</v>
      </c>
      <c r="D1755" s="106"/>
      <c r="E1755" s="106" t="s">
        <v>540</v>
      </c>
      <c r="F1755" s="106"/>
      <c r="G1755" s="106"/>
      <c r="H1755" s="106" t="s">
        <v>514</v>
      </c>
      <c r="I1755" s="106" t="s">
        <v>3323</v>
      </c>
      <c r="J1755" s="106" t="s">
        <v>4052</v>
      </c>
      <c r="K1755" s="106"/>
      <c r="L1755" s="106"/>
      <c r="M1755" s="106">
        <v>22170</v>
      </c>
      <c r="N1755" s="106" t="s">
        <v>4053</v>
      </c>
      <c r="O1755" s="106">
        <v>3914.02</v>
      </c>
      <c r="P1755" s="107">
        <v>1300</v>
      </c>
      <c r="Q1755" s="107">
        <v>5088226</v>
      </c>
      <c r="R1755" s="106">
        <v>0</v>
      </c>
      <c r="S1755" s="107">
        <v>0</v>
      </c>
      <c r="T1755" s="107">
        <v>0</v>
      </c>
      <c r="U1755" s="106" t="s">
        <v>749</v>
      </c>
      <c r="V1755" s="106" t="s">
        <v>7</v>
      </c>
      <c r="W1755" s="106" t="s">
        <v>64</v>
      </c>
      <c r="X1755" s="108"/>
      <c r="Y1755" s="108">
        <v>0</v>
      </c>
      <c r="Z1755" s="108">
        <v>-5088226</v>
      </c>
      <c r="AA1755" s="109" t="s">
        <v>4503</v>
      </c>
      <c r="AB1755" s="109">
        <v>5229</v>
      </c>
      <c r="AC1755" s="109" t="s">
        <v>4686</v>
      </c>
      <c r="AD1755" s="109" t="s">
        <v>4548</v>
      </c>
      <c r="AE1755" s="110" t="s">
        <v>510</v>
      </c>
      <c r="AF1755" s="109"/>
      <c r="AG1755" s="138">
        <v>39941</v>
      </c>
      <c r="AH1755" s="138">
        <v>40113</v>
      </c>
      <c r="AI1755" s="138">
        <v>40163</v>
      </c>
      <c r="AJ1755" s="109">
        <v>5695298</v>
      </c>
      <c r="AK1755" s="109"/>
      <c r="AL1755" s="109"/>
      <c r="AM1755" s="109"/>
      <c r="AN1755" s="109"/>
      <c r="AO1755" s="109"/>
      <c r="AP1755" s="109"/>
      <c r="AQ1755" s="109"/>
      <c r="AR1755" s="109"/>
      <c r="AS1755" s="109"/>
      <c r="AT1755" s="109"/>
      <c r="AU1755" s="109"/>
      <c r="AV1755" s="109"/>
      <c r="AW1755" s="109"/>
      <c r="AX1755" s="109"/>
      <c r="AY1755" s="109"/>
    </row>
    <row r="1756" spans="1:51" ht="51" x14ac:dyDescent="0.25">
      <c r="A1756" s="106">
        <v>2088</v>
      </c>
      <c r="B1756" s="106" t="s">
        <v>2413</v>
      </c>
      <c r="C1756" s="106" t="s">
        <v>347</v>
      </c>
      <c r="D1756" s="106"/>
      <c r="E1756" s="106" t="s">
        <v>540</v>
      </c>
      <c r="F1756" s="106"/>
      <c r="G1756" s="106"/>
      <c r="H1756" s="106" t="s">
        <v>514</v>
      </c>
      <c r="I1756" s="106" t="s">
        <v>3325</v>
      </c>
      <c r="J1756" s="106" t="s">
        <v>4057</v>
      </c>
      <c r="K1756" s="106"/>
      <c r="L1756" s="106"/>
      <c r="M1756" s="106">
        <v>22170</v>
      </c>
      <c r="N1756" s="106" t="s">
        <v>4053</v>
      </c>
      <c r="O1756" s="106">
        <v>4387.74</v>
      </c>
      <c r="P1756" s="107">
        <v>1300</v>
      </c>
      <c r="Q1756" s="107">
        <v>5704062</v>
      </c>
      <c r="R1756" s="106">
        <v>0</v>
      </c>
      <c r="S1756" s="107">
        <v>0</v>
      </c>
      <c r="T1756" s="107">
        <v>0</v>
      </c>
      <c r="U1756" s="106" t="s">
        <v>749</v>
      </c>
      <c r="V1756" s="106" t="s">
        <v>7</v>
      </c>
      <c r="W1756" s="106" t="s">
        <v>64</v>
      </c>
      <c r="X1756" s="108"/>
      <c r="Y1756" s="108">
        <v>0</v>
      </c>
      <c r="Z1756" s="108">
        <v>-5704062</v>
      </c>
      <c r="AA1756" s="109" t="s">
        <v>4503</v>
      </c>
      <c r="AB1756" s="109">
        <v>5229</v>
      </c>
      <c r="AC1756" s="109" t="s">
        <v>4686</v>
      </c>
      <c r="AD1756" s="109" t="s">
        <v>4548</v>
      </c>
      <c r="AE1756" s="110" t="s">
        <v>510</v>
      </c>
      <c r="AF1756" s="109"/>
      <c r="AG1756" s="138">
        <v>39941</v>
      </c>
      <c r="AH1756" s="138">
        <v>40113</v>
      </c>
      <c r="AI1756" s="138">
        <v>40163</v>
      </c>
      <c r="AJ1756" s="109">
        <v>5695298</v>
      </c>
      <c r="AK1756" s="109"/>
      <c r="AL1756" s="109"/>
      <c r="AM1756" s="109"/>
      <c r="AN1756" s="109"/>
      <c r="AO1756" s="109"/>
      <c r="AP1756" s="109"/>
      <c r="AQ1756" s="109"/>
      <c r="AR1756" s="109"/>
      <c r="AS1756" s="109"/>
      <c r="AT1756" s="109"/>
      <c r="AU1756" s="109"/>
      <c r="AV1756" s="109"/>
      <c r="AW1756" s="109"/>
      <c r="AX1756" s="109"/>
      <c r="AY1756" s="109"/>
    </row>
    <row r="1757" spans="1:51" ht="51" x14ac:dyDescent="0.25">
      <c r="A1757" s="106">
        <v>2089</v>
      </c>
      <c r="B1757" s="106" t="s">
        <v>2414</v>
      </c>
      <c r="C1757" s="106" t="s">
        <v>347</v>
      </c>
      <c r="D1757" s="106"/>
      <c r="E1757" s="106" t="s">
        <v>540</v>
      </c>
      <c r="F1757" s="106"/>
      <c r="G1757" s="106"/>
      <c r="H1757" s="106" t="s">
        <v>514</v>
      </c>
      <c r="I1757" s="106" t="s">
        <v>3323</v>
      </c>
      <c r="J1757" s="106" t="s">
        <v>3907</v>
      </c>
      <c r="K1757" s="106"/>
      <c r="L1757" s="106"/>
      <c r="M1757" s="106">
        <v>22170</v>
      </c>
      <c r="N1757" s="106" t="s">
        <v>4053</v>
      </c>
      <c r="O1757" s="106">
        <v>115.3</v>
      </c>
      <c r="P1757" s="107">
        <v>1300</v>
      </c>
      <c r="Q1757" s="107">
        <v>149890</v>
      </c>
      <c r="R1757" s="106">
        <v>0</v>
      </c>
      <c r="S1757" s="107">
        <v>0</v>
      </c>
      <c r="T1757" s="107">
        <v>0</v>
      </c>
      <c r="U1757" s="106" t="s">
        <v>749</v>
      </c>
      <c r="V1757" s="106" t="s">
        <v>7</v>
      </c>
      <c r="W1757" s="106" t="s">
        <v>64</v>
      </c>
      <c r="X1757" s="108"/>
      <c r="Y1757" s="108">
        <v>0</v>
      </c>
      <c r="Z1757" s="108">
        <v>-149890</v>
      </c>
      <c r="AA1757" s="109" t="s">
        <v>4503</v>
      </c>
      <c r="AB1757" s="109">
        <v>5229</v>
      </c>
      <c r="AC1757" s="109" t="s">
        <v>4686</v>
      </c>
      <c r="AD1757" s="109" t="s">
        <v>4548</v>
      </c>
      <c r="AE1757" s="110" t="s">
        <v>510</v>
      </c>
      <c r="AF1757" s="109"/>
      <c r="AG1757" s="138">
        <v>39941</v>
      </c>
      <c r="AH1757" s="138">
        <v>40113</v>
      </c>
      <c r="AI1757" s="138">
        <v>40163</v>
      </c>
      <c r="AJ1757" s="109">
        <v>5695298</v>
      </c>
      <c r="AK1757" s="109"/>
      <c r="AL1757" s="109"/>
      <c r="AM1757" s="109"/>
      <c r="AN1757" s="109"/>
      <c r="AO1757" s="109"/>
      <c r="AP1757" s="109"/>
      <c r="AQ1757" s="109"/>
      <c r="AR1757" s="109"/>
      <c r="AS1757" s="109"/>
      <c r="AT1757" s="109"/>
      <c r="AU1757" s="109"/>
      <c r="AV1757" s="109"/>
      <c r="AW1757" s="109"/>
      <c r="AX1757" s="109"/>
      <c r="AY1757" s="109"/>
    </row>
    <row r="1758" spans="1:51" ht="51" x14ac:dyDescent="0.25">
      <c r="A1758" s="106">
        <v>2090</v>
      </c>
      <c r="B1758" s="106" t="s">
        <v>2415</v>
      </c>
      <c r="C1758" s="106" t="s">
        <v>347</v>
      </c>
      <c r="D1758" s="106"/>
      <c r="E1758" s="106" t="s">
        <v>540</v>
      </c>
      <c r="F1758" s="106"/>
      <c r="G1758" s="106"/>
      <c r="H1758" s="106" t="s">
        <v>514</v>
      </c>
      <c r="I1758" s="106" t="s">
        <v>3325</v>
      </c>
      <c r="J1758" s="106" t="s">
        <v>4057</v>
      </c>
      <c r="K1758" s="106"/>
      <c r="L1758" s="106"/>
      <c r="M1758" s="106">
        <v>22170</v>
      </c>
      <c r="N1758" s="106" t="s">
        <v>4053</v>
      </c>
      <c r="O1758" s="106">
        <v>1532.13</v>
      </c>
      <c r="P1758" s="107">
        <v>1300</v>
      </c>
      <c r="Q1758" s="107">
        <v>1991769</v>
      </c>
      <c r="R1758" s="106">
        <v>0</v>
      </c>
      <c r="S1758" s="107">
        <v>0</v>
      </c>
      <c r="T1758" s="107">
        <v>0</v>
      </c>
      <c r="U1758" s="106" t="s">
        <v>749</v>
      </c>
      <c r="V1758" s="106" t="s">
        <v>7</v>
      </c>
      <c r="W1758" s="106" t="s">
        <v>64</v>
      </c>
      <c r="X1758" s="108"/>
      <c r="Y1758" s="108">
        <v>0</v>
      </c>
      <c r="Z1758" s="108">
        <v>-1991769.0000000002</v>
      </c>
      <c r="AA1758" s="109" t="s">
        <v>4503</v>
      </c>
      <c r="AB1758" s="109">
        <v>5229</v>
      </c>
      <c r="AC1758" s="109" t="s">
        <v>4686</v>
      </c>
      <c r="AD1758" s="109" t="s">
        <v>4548</v>
      </c>
      <c r="AE1758" s="110" t="s">
        <v>510</v>
      </c>
      <c r="AF1758" s="109"/>
      <c r="AG1758" s="138">
        <v>39941</v>
      </c>
      <c r="AH1758" s="138">
        <v>40113</v>
      </c>
      <c r="AI1758" s="138">
        <v>40163</v>
      </c>
      <c r="AJ1758" s="109">
        <v>5695298</v>
      </c>
      <c r="AK1758" s="109"/>
      <c r="AL1758" s="109"/>
      <c r="AM1758" s="109"/>
      <c r="AN1758" s="109"/>
      <c r="AO1758" s="109"/>
      <c r="AP1758" s="109"/>
      <c r="AQ1758" s="109"/>
      <c r="AR1758" s="109"/>
      <c r="AS1758" s="109"/>
      <c r="AT1758" s="109"/>
      <c r="AU1758" s="109"/>
      <c r="AV1758" s="109"/>
      <c r="AW1758" s="109"/>
      <c r="AX1758" s="109"/>
      <c r="AY1758" s="109"/>
    </row>
    <row r="1759" spans="1:51" ht="51" x14ac:dyDescent="0.25">
      <c r="A1759" s="106">
        <v>2091</v>
      </c>
      <c r="B1759" s="106" t="s">
        <v>2416</v>
      </c>
      <c r="C1759" s="106" t="s">
        <v>347</v>
      </c>
      <c r="D1759" s="106"/>
      <c r="E1759" s="106" t="s">
        <v>540</v>
      </c>
      <c r="F1759" s="106"/>
      <c r="G1759" s="106"/>
      <c r="H1759" s="106" t="s">
        <v>514</v>
      </c>
      <c r="I1759" s="106" t="s">
        <v>3323</v>
      </c>
      <c r="J1759" s="106" t="s">
        <v>3907</v>
      </c>
      <c r="K1759" s="106"/>
      <c r="L1759" s="106"/>
      <c r="M1759" s="106">
        <v>22170</v>
      </c>
      <c r="N1759" s="106" t="s">
        <v>4053</v>
      </c>
      <c r="O1759" s="106">
        <v>1539.15</v>
      </c>
      <c r="P1759" s="107">
        <v>1300</v>
      </c>
      <c r="Q1759" s="107">
        <v>2000895</v>
      </c>
      <c r="R1759" s="106">
        <v>0</v>
      </c>
      <c r="S1759" s="107">
        <v>0</v>
      </c>
      <c r="T1759" s="107">
        <v>0</v>
      </c>
      <c r="U1759" s="106" t="s">
        <v>749</v>
      </c>
      <c r="V1759" s="106" t="s">
        <v>7</v>
      </c>
      <c r="W1759" s="106" t="s">
        <v>64</v>
      </c>
      <c r="X1759" s="108"/>
      <c r="Y1759" s="108">
        <v>0</v>
      </c>
      <c r="Z1759" s="108">
        <v>-2000895.0000000002</v>
      </c>
      <c r="AA1759" s="109" t="s">
        <v>4503</v>
      </c>
      <c r="AB1759" s="109">
        <v>5229</v>
      </c>
      <c r="AC1759" s="109" t="s">
        <v>4686</v>
      </c>
      <c r="AD1759" s="109" t="s">
        <v>4548</v>
      </c>
      <c r="AE1759" s="110" t="s">
        <v>510</v>
      </c>
      <c r="AF1759" s="109"/>
      <c r="AG1759" s="138">
        <v>39941</v>
      </c>
      <c r="AH1759" s="138">
        <v>40113</v>
      </c>
      <c r="AI1759" s="138">
        <v>40163</v>
      </c>
      <c r="AJ1759" s="109">
        <v>5695298</v>
      </c>
      <c r="AK1759" s="109"/>
      <c r="AL1759" s="109"/>
      <c r="AM1759" s="109"/>
      <c r="AN1759" s="109"/>
      <c r="AO1759" s="109"/>
      <c r="AP1759" s="109"/>
      <c r="AQ1759" s="109"/>
      <c r="AR1759" s="109"/>
      <c r="AS1759" s="109"/>
      <c r="AT1759" s="109"/>
      <c r="AU1759" s="109"/>
      <c r="AV1759" s="109"/>
      <c r="AW1759" s="109"/>
      <c r="AX1759" s="109"/>
      <c r="AY1759" s="109"/>
    </row>
    <row r="1760" spans="1:51" ht="51" x14ac:dyDescent="0.25">
      <c r="A1760" s="106">
        <v>2092</v>
      </c>
      <c r="B1760" s="106" t="s">
        <v>2417</v>
      </c>
      <c r="C1760" s="106" t="s">
        <v>347</v>
      </c>
      <c r="D1760" s="106"/>
      <c r="E1760" s="106" t="s">
        <v>540</v>
      </c>
      <c r="F1760" s="106"/>
      <c r="G1760" s="106"/>
      <c r="H1760" s="106" t="s">
        <v>514</v>
      </c>
      <c r="I1760" s="106" t="s">
        <v>3323</v>
      </c>
      <c r="J1760" s="106" t="s">
        <v>4052</v>
      </c>
      <c r="K1760" s="106"/>
      <c r="L1760" s="106"/>
      <c r="M1760" s="106">
        <v>22170</v>
      </c>
      <c r="N1760" s="106" t="s">
        <v>4053</v>
      </c>
      <c r="O1760" s="106">
        <v>5187.0990000000002</v>
      </c>
      <c r="P1760" s="107">
        <v>1300</v>
      </c>
      <c r="Q1760" s="107">
        <v>6743228.7000000002</v>
      </c>
      <c r="R1760" s="106">
        <v>0</v>
      </c>
      <c r="S1760" s="107">
        <v>0</v>
      </c>
      <c r="T1760" s="107">
        <v>0</v>
      </c>
      <c r="U1760" s="106" t="s">
        <v>749</v>
      </c>
      <c r="V1760" s="106" t="s">
        <v>7</v>
      </c>
      <c r="W1760" s="106" t="s">
        <v>64</v>
      </c>
      <c r="X1760" s="108"/>
      <c r="Y1760" s="108">
        <v>0</v>
      </c>
      <c r="Z1760" s="108">
        <v>-6743228.7000000002</v>
      </c>
      <c r="AA1760" s="109" t="s">
        <v>4503</v>
      </c>
      <c r="AB1760" s="109">
        <v>5229</v>
      </c>
      <c r="AC1760" s="109" t="s">
        <v>4686</v>
      </c>
      <c r="AD1760" s="109" t="s">
        <v>4548</v>
      </c>
      <c r="AE1760" s="110" t="s">
        <v>510</v>
      </c>
      <c r="AF1760" s="109"/>
      <c r="AG1760" s="138">
        <v>39941</v>
      </c>
      <c r="AH1760" s="138">
        <v>40113</v>
      </c>
      <c r="AI1760" s="138">
        <v>40163</v>
      </c>
      <c r="AJ1760" s="109">
        <v>5695298</v>
      </c>
      <c r="AK1760" s="109"/>
      <c r="AL1760" s="109"/>
      <c r="AM1760" s="109"/>
      <c r="AN1760" s="109"/>
      <c r="AO1760" s="109"/>
      <c r="AP1760" s="109"/>
      <c r="AQ1760" s="109"/>
      <c r="AR1760" s="109"/>
      <c r="AS1760" s="109"/>
      <c r="AT1760" s="109"/>
      <c r="AU1760" s="109"/>
      <c r="AV1760" s="109"/>
      <c r="AW1760" s="109"/>
      <c r="AX1760" s="109"/>
      <c r="AY1760" s="109"/>
    </row>
    <row r="1761" spans="1:51" ht="51" x14ac:dyDescent="0.25">
      <c r="A1761" s="106">
        <v>2093</v>
      </c>
      <c r="B1761" s="106" t="s">
        <v>2418</v>
      </c>
      <c r="C1761" s="106" t="s">
        <v>347</v>
      </c>
      <c r="D1761" s="106"/>
      <c r="E1761" s="106" t="s">
        <v>540</v>
      </c>
      <c r="F1761" s="106"/>
      <c r="G1761" s="106"/>
      <c r="H1761" s="106" t="s">
        <v>514</v>
      </c>
      <c r="I1761" s="106" t="s">
        <v>3325</v>
      </c>
      <c r="J1761" s="106" t="s">
        <v>4057</v>
      </c>
      <c r="K1761" s="106"/>
      <c r="L1761" s="106"/>
      <c r="M1761" s="106">
        <v>22170</v>
      </c>
      <c r="N1761" s="106" t="s">
        <v>4053</v>
      </c>
      <c r="O1761" s="106">
        <v>3796.0320000000002</v>
      </c>
      <c r="P1761" s="107">
        <v>1300</v>
      </c>
      <c r="Q1761" s="107">
        <v>4934841.5999999996</v>
      </c>
      <c r="R1761" s="106">
        <v>0</v>
      </c>
      <c r="S1761" s="107">
        <v>0</v>
      </c>
      <c r="T1761" s="107">
        <v>0</v>
      </c>
      <c r="U1761" s="106" t="s">
        <v>749</v>
      </c>
      <c r="V1761" s="106" t="s">
        <v>7</v>
      </c>
      <c r="W1761" s="106" t="s">
        <v>64</v>
      </c>
      <c r="X1761" s="108"/>
      <c r="Y1761" s="108">
        <v>0</v>
      </c>
      <c r="Z1761" s="108">
        <v>-4934841.6000000006</v>
      </c>
      <c r="AA1761" s="109" t="s">
        <v>4503</v>
      </c>
      <c r="AB1761" s="109">
        <v>5229</v>
      </c>
      <c r="AC1761" s="109" t="s">
        <v>4686</v>
      </c>
      <c r="AD1761" s="109" t="s">
        <v>4548</v>
      </c>
      <c r="AE1761" s="110" t="s">
        <v>510</v>
      </c>
      <c r="AF1761" s="109"/>
      <c r="AG1761" s="138">
        <v>39941</v>
      </c>
      <c r="AH1761" s="138">
        <v>40113</v>
      </c>
      <c r="AI1761" s="138">
        <v>40163</v>
      </c>
      <c r="AJ1761" s="109">
        <v>5695298</v>
      </c>
      <c r="AK1761" s="109"/>
      <c r="AL1761" s="109"/>
      <c r="AM1761" s="109"/>
      <c r="AN1761" s="109"/>
      <c r="AO1761" s="109"/>
      <c r="AP1761" s="109"/>
      <c r="AQ1761" s="109"/>
      <c r="AR1761" s="109"/>
      <c r="AS1761" s="109"/>
      <c r="AT1761" s="109"/>
      <c r="AU1761" s="109"/>
      <c r="AV1761" s="109"/>
      <c r="AW1761" s="109"/>
      <c r="AX1761" s="109"/>
      <c r="AY1761" s="109"/>
    </row>
    <row r="1762" spans="1:51" x14ac:dyDescent="0.25">
      <c r="A1762" s="106">
        <v>2094</v>
      </c>
      <c r="B1762" s="106" t="s">
        <v>2419</v>
      </c>
      <c r="C1762" s="106" t="s">
        <v>347</v>
      </c>
      <c r="D1762" s="106"/>
      <c r="E1762" s="106" t="s">
        <v>540</v>
      </c>
      <c r="F1762" s="106"/>
      <c r="G1762" s="106"/>
      <c r="H1762" s="106" t="s">
        <v>514</v>
      </c>
      <c r="I1762" s="106"/>
      <c r="J1762" s="106"/>
      <c r="K1762" s="106"/>
      <c r="L1762" s="106"/>
      <c r="M1762" s="106">
        <v>22170</v>
      </c>
      <c r="N1762" s="106" t="s">
        <v>4053</v>
      </c>
      <c r="O1762" s="106">
        <v>130503.784</v>
      </c>
      <c r="P1762" s="107">
        <v>1300</v>
      </c>
      <c r="Q1762" s="107">
        <v>169654919.19999999</v>
      </c>
      <c r="R1762" s="106">
        <v>0</v>
      </c>
      <c r="S1762" s="107">
        <v>0</v>
      </c>
      <c r="T1762" s="107">
        <v>0</v>
      </c>
      <c r="U1762" s="106" t="s">
        <v>743</v>
      </c>
      <c r="V1762" s="106" t="s">
        <v>7</v>
      </c>
      <c r="W1762" s="106" t="s">
        <v>63</v>
      </c>
      <c r="X1762" s="108"/>
      <c r="Y1762" s="108">
        <v>0</v>
      </c>
      <c r="Z1762" s="108"/>
      <c r="AA1762" s="109" t="s">
        <v>4435</v>
      </c>
      <c r="AB1762" s="109">
        <v>5229</v>
      </c>
      <c r="AC1762" s="109"/>
      <c r="AD1762" s="109"/>
      <c r="AE1762" s="110" t="s">
        <v>4436</v>
      </c>
      <c r="AF1762" s="109"/>
      <c r="AG1762" s="138">
        <v>39941</v>
      </c>
      <c r="AH1762" s="138">
        <v>40113</v>
      </c>
      <c r="AI1762" s="138">
        <v>40163</v>
      </c>
      <c r="AJ1762" s="109">
        <v>5695298</v>
      </c>
      <c r="AK1762" s="109"/>
      <c r="AL1762" s="109"/>
      <c r="AM1762" s="109"/>
      <c r="AN1762" s="109"/>
      <c r="AO1762" s="109"/>
      <c r="AP1762" s="109"/>
      <c r="AQ1762" s="109"/>
      <c r="AR1762" s="109"/>
      <c r="AS1762" s="109"/>
      <c r="AT1762" s="109"/>
      <c r="AU1762" s="109"/>
      <c r="AV1762" s="109"/>
      <c r="AW1762" s="109"/>
      <c r="AX1762" s="109"/>
      <c r="AY1762" s="109"/>
    </row>
    <row r="1763" spans="1:51" ht="25.5" x14ac:dyDescent="0.25">
      <c r="A1763" s="106">
        <v>2095</v>
      </c>
      <c r="B1763" s="106" t="s">
        <v>2420</v>
      </c>
      <c r="C1763" s="106" t="s">
        <v>348</v>
      </c>
      <c r="D1763" s="106"/>
      <c r="E1763" s="106" t="s">
        <v>540</v>
      </c>
      <c r="F1763" s="106"/>
      <c r="G1763" s="106"/>
      <c r="H1763" s="106" t="s">
        <v>465</v>
      </c>
      <c r="I1763" s="106" t="s">
        <v>3330</v>
      </c>
      <c r="J1763" s="106" t="s">
        <v>3538</v>
      </c>
      <c r="K1763" s="106">
        <v>5010</v>
      </c>
      <c r="L1763" s="106"/>
      <c r="M1763" s="106">
        <v>22660</v>
      </c>
      <c r="N1763" s="106" t="s">
        <v>4058</v>
      </c>
      <c r="O1763" s="106">
        <v>8231.42</v>
      </c>
      <c r="P1763" s="107">
        <v>1145</v>
      </c>
      <c r="Q1763" s="107">
        <v>9424975.9000000004</v>
      </c>
      <c r="R1763" s="106">
        <v>0</v>
      </c>
      <c r="S1763" s="107">
        <v>0</v>
      </c>
      <c r="T1763" s="107">
        <v>0</v>
      </c>
      <c r="U1763" s="106" t="s">
        <v>741</v>
      </c>
      <c r="V1763" s="106" t="s">
        <v>7</v>
      </c>
      <c r="W1763" s="106" t="s">
        <v>62</v>
      </c>
      <c r="X1763" s="108">
        <v>896</v>
      </c>
      <c r="Y1763" s="108">
        <v>7375352.3200000003</v>
      </c>
      <c r="Z1763" s="108">
        <v>-2049623.58</v>
      </c>
      <c r="AA1763" s="109"/>
      <c r="AB1763" s="109">
        <v>2069</v>
      </c>
      <c r="AC1763" s="109" t="s">
        <v>4475</v>
      </c>
      <c r="AD1763" s="109" t="s">
        <v>4475</v>
      </c>
      <c r="AE1763" s="110" t="s">
        <v>473</v>
      </c>
      <c r="AF1763" s="109" t="s">
        <v>4462</v>
      </c>
      <c r="AG1763" s="138" t="s">
        <v>4791</v>
      </c>
      <c r="AH1763" s="138">
        <v>40413</v>
      </c>
      <c r="AI1763" s="138">
        <v>40421</v>
      </c>
      <c r="AJ1763" s="109">
        <v>5731988</v>
      </c>
      <c r="AK1763" s="109"/>
      <c r="AL1763" s="109"/>
      <c r="AM1763" s="109"/>
      <c r="AN1763" s="109"/>
      <c r="AO1763" s="109"/>
      <c r="AP1763" s="109"/>
      <c r="AQ1763" s="109"/>
      <c r="AR1763" s="109"/>
      <c r="AS1763" s="109"/>
      <c r="AT1763" s="109"/>
      <c r="AU1763" s="109"/>
      <c r="AV1763" s="109"/>
      <c r="AW1763" s="109"/>
      <c r="AX1763" s="109"/>
      <c r="AY1763" s="109"/>
    </row>
    <row r="1764" spans="1:51" ht="25.5" x14ac:dyDescent="0.25">
      <c r="A1764" s="106">
        <v>2096</v>
      </c>
      <c r="B1764" s="106" t="s">
        <v>2421</v>
      </c>
      <c r="C1764" s="106" t="s">
        <v>348</v>
      </c>
      <c r="D1764" s="106"/>
      <c r="E1764" s="106" t="s">
        <v>540</v>
      </c>
      <c r="F1764" s="106"/>
      <c r="G1764" s="106"/>
      <c r="H1764" s="106" t="s">
        <v>465</v>
      </c>
      <c r="I1764" s="106" t="s">
        <v>3330</v>
      </c>
      <c r="J1764" s="106" t="s">
        <v>3538</v>
      </c>
      <c r="K1764" s="106">
        <v>5010</v>
      </c>
      <c r="L1764" s="106"/>
      <c r="M1764" s="106">
        <v>22660</v>
      </c>
      <c r="N1764" s="106" t="s">
        <v>4058</v>
      </c>
      <c r="O1764" s="106">
        <v>13679.903</v>
      </c>
      <c r="P1764" s="107">
        <v>1106</v>
      </c>
      <c r="Q1764" s="107">
        <v>15129972.720000001</v>
      </c>
      <c r="R1764" s="106">
        <v>0</v>
      </c>
      <c r="S1764" s="107">
        <v>0</v>
      </c>
      <c r="T1764" s="107">
        <v>0</v>
      </c>
      <c r="U1764" s="106" t="s">
        <v>741</v>
      </c>
      <c r="V1764" s="106" t="s">
        <v>7</v>
      </c>
      <c r="W1764" s="106" t="s">
        <v>62</v>
      </c>
      <c r="X1764" s="108">
        <v>896</v>
      </c>
      <c r="Y1764" s="108">
        <v>12257193.088</v>
      </c>
      <c r="Z1764" s="108">
        <v>-2872779.6300000008</v>
      </c>
      <c r="AA1764" s="109"/>
      <c r="AB1764" s="109">
        <v>2069</v>
      </c>
      <c r="AC1764" s="109" t="s">
        <v>4475</v>
      </c>
      <c r="AD1764" s="109" t="s">
        <v>4475</v>
      </c>
      <c r="AE1764" s="110" t="s">
        <v>473</v>
      </c>
      <c r="AF1764" s="109" t="s">
        <v>4462</v>
      </c>
      <c r="AG1764" s="138" t="s">
        <v>4791</v>
      </c>
      <c r="AH1764" s="138">
        <v>40413</v>
      </c>
      <c r="AI1764" s="138">
        <v>40421</v>
      </c>
      <c r="AJ1764" s="109">
        <v>5732345</v>
      </c>
      <c r="AK1764" s="109"/>
      <c r="AL1764" s="109"/>
      <c r="AM1764" s="109"/>
      <c r="AN1764" s="109"/>
      <c r="AO1764" s="109"/>
      <c r="AP1764" s="109"/>
      <c r="AQ1764" s="109"/>
      <c r="AR1764" s="109"/>
      <c r="AS1764" s="109"/>
      <c r="AT1764" s="109"/>
      <c r="AU1764" s="109"/>
      <c r="AV1764" s="109"/>
      <c r="AW1764" s="109"/>
      <c r="AX1764" s="109"/>
      <c r="AY1764" s="109"/>
    </row>
    <row r="1765" spans="1:51" x14ac:dyDescent="0.25">
      <c r="A1765" s="106">
        <v>2097</v>
      </c>
      <c r="B1765" s="106" t="s">
        <v>2422</v>
      </c>
      <c r="C1765" s="106" t="s">
        <v>337</v>
      </c>
      <c r="D1765" s="106"/>
      <c r="E1765" s="106" t="s">
        <v>540</v>
      </c>
      <c r="F1765" s="106"/>
      <c r="G1765" s="106"/>
      <c r="H1765" s="106" t="s">
        <v>469</v>
      </c>
      <c r="I1765" s="106" t="s">
        <v>3324</v>
      </c>
      <c r="J1765" s="106" t="s">
        <v>4011</v>
      </c>
      <c r="K1765" s="106">
        <v>16302</v>
      </c>
      <c r="L1765" s="106"/>
      <c r="M1765" s="106">
        <v>22000</v>
      </c>
      <c r="N1765" s="106" t="s">
        <v>337</v>
      </c>
      <c r="O1765" s="106">
        <v>3610.9490000000001</v>
      </c>
      <c r="P1765" s="107">
        <v>1400</v>
      </c>
      <c r="Q1765" s="107">
        <v>5055328.5999999996</v>
      </c>
      <c r="R1765" s="106">
        <v>0</v>
      </c>
      <c r="S1765" s="107">
        <v>0</v>
      </c>
      <c r="T1765" s="107">
        <v>0</v>
      </c>
      <c r="U1765" s="106" t="s">
        <v>739</v>
      </c>
      <c r="V1765" s="106" t="s">
        <v>7</v>
      </c>
      <c r="W1765" s="106" t="s">
        <v>61</v>
      </c>
      <c r="X1765" s="108">
        <v>1875</v>
      </c>
      <c r="Y1765" s="108">
        <v>6770529.375</v>
      </c>
      <c r="Z1765" s="108">
        <v>1715200.7750000004</v>
      </c>
      <c r="AA1765" s="109"/>
      <c r="AB1765" s="109">
        <v>5227</v>
      </c>
      <c r="AC1765" s="109"/>
      <c r="AD1765" s="109"/>
      <c r="AE1765" s="110" t="s">
        <v>507</v>
      </c>
      <c r="AF1765" s="109"/>
      <c r="AG1765" s="138">
        <v>39430</v>
      </c>
      <c r="AH1765" s="138">
        <v>39605</v>
      </c>
      <c r="AI1765" s="138">
        <v>39694</v>
      </c>
      <c r="AJ1765" s="109">
        <v>5620196</v>
      </c>
      <c r="AK1765" s="109"/>
      <c r="AL1765" s="109"/>
      <c r="AM1765" s="109"/>
      <c r="AN1765" s="109"/>
      <c r="AO1765" s="109"/>
      <c r="AP1765" s="109"/>
      <c r="AQ1765" s="109"/>
      <c r="AR1765" s="109"/>
      <c r="AS1765" s="109"/>
      <c r="AT1765" s="109"/>
      <c r="AU1765" s="109"/>
      <c r="AV1765" s="109"/>
      <c r="AW1765" s="109"/>
      <c r="AX1765" s="109"/>
      <c r="AY1765" s="109"/>
    </row>
    <row r="1766" spans="1:51" ht="38.25" x14ac:dyDescent="0.25">
      <c r="A1766" s="106">
        <v>2098</v>
      </c>
      <c r="B1766" s="106" t="s">
        <v>2423</v>
      </c>
      <c r="C1766" s="106" t="s">
        <v>337</v>
      </c>
      <c r="D1766" s="106"/>
      <c r="E1766" s="106" t="s">
        <v>540</v>
      </c>
      <c r="F1766" s="106"/>
      <c r="G1766" s="106"/>
      <c r="H1766" s="106" t="s">
        <v>469</v>
      </c>
      <c r="I1766" s="106" t="s">
        <v>3324</v>
      </c>
      <c r="J1766" s="106" t="s">
        <v>4011</v>
      </c>
      <c r="K1766" s="106">
        <v>16428</v>
      </c>
      <c r="L1766" s="106"/>
      <c r="M1766" s="106">
        <v>22000</v>
      </c>
      <c r="N1766" s="106" t="s">
        <v>337</v>
      </c>
      <c r="O1766" s="106">
        <v>9682.6730000000007</v>
      </c>
      <c r="P1766" s="107">
        <v>1787.92</v>
      </c>
      <c r="Q1766" s="107">
        <v>17311801.219999999</v>
      </c>
      <c r="R1766" s="106">
        <v>0</v>
      </c>
      <c r="S1766" s="107">
        <v>0</v>
      </c>
      <c r="T1766" s="107">
        <v>0</v>
      </c>
      <c r="U1766" s="106" t="s">
        <v>741</v>
      </c>
      <c r="V1766" s="106" t="s">
        <v>8</v>
      </c>
      <c r="W1766" s="106" t="s">
        <v>62</v>
      </c>
      <c r="X1766" s="108">
        <v>1875</v>
      </c>
      <c r="Y1766" s="108">
        <v>18155011.875</v>
      </c>
      <c r="Z1766" s="108">
        <v>843210.65500000119</v>
      </c>
      <c r="AA1766" s="109"/>
      <c r="AB1766" s="109">
        <v>5227</v>
      </c>
      <c r="AC1766" s="109"/>
      <c r="AD1766" s="109"/>
      <c r="AE1766" s="110" t="s">
        <v>473</v>
      </c>
      <c r="AF1766" s="109" t="s">
        <v>4792</v>
      </c>
      <c r="AG1766" s="138">
        <v>39430</v>
      </c>
      <c r="AH1766" s="138">
        <v>39605</v>
      </c>
      <c r="AI1766" s="138">
        <v>39694</v>
      </c>
      <c r="AJ1766" s="109">
        <v>5620196</v>
      </c>
      <c r="AK1766" s="109"/>
      <c r="AL1766" s="109"/>
      <c r="AM1766" s="109"/>
      <c r="AN1766" s="109"/>
      <c r="AO1766" s="109"/>
      <c r="AP1766" s="109"/>
      <c r="AQ1766" s="109"/>
      <c r="AR1766" s="109"/>
      <c r="AS1766" s="109"/>
      <c r="AT1766" s="109"/>
      <c r="AU1766" s="109"/>
      <c r="AV1766" s="109"/>
      <c r="AW1766" s="109"/>
      <c r="AX1766" s="109"/>
      <c r="AY1766" s="109"/>
    </row>
    <row r="1767" spans="1:51" x14ac:dyDescent="0.25">
      <c r="A1767" s="106">
        <v>2099</v>
      </c>
      <c r="B1767" s="106" t="s">
        <v>2424</v>
      </c>
      <c r="C1767" s="106" t="s">
        <v>337</v>
      </c>
      <c r="D1767" s="106"/>
      <c r="E1767" s="106" t="s">
        <v>540</v>
      </c>
      <c r="F1767" s="106"/>
      <c r="G1767" s="106"/>
      <c r="H1767" s="106" t="s">
        <v>469</v>
      </c>
      <c r="I1767" s="106" t="s">
        <v>3324</v>
      </c>
      <c r="J1767" s="106" t="s">
        <v>4011</v>
      </c>
      <c r="K1767" s="106">
        <v>16402</v>
      </c>
      <c r="L1767" s="106"/>
      <c r="M1767" s="106">
        <v>22000</v>
      </c>
      <c r="N1767" s="106" t="s">
        <v>337</v>
      </c>
      <c r="O1767" s="106">
        <v>46.500999999999998</v>
      </c>
      <c r="P1767" s="107">
        <v>1400</v>
      </c>
      <c r="Q1767" s="107">
        <v>65101.4</v>
      </c>
      <c r="R1767" s="106">
        <v>0</v>
      </c>
      <c r="S1767" s="107">
        <v>0</v>
      </c>
      <c r="T1767" s="107">
        <v>0</v>
      </c>
      <c r="U1767" s="106" t="s">
        <v>924</v>
      </c>
      <c r="V1767" s="106" t="s">
        <v>7</v>
      </c>
      <c r="W1767" s="106" t="s">
        <v>76</v>
      </c>
      <c r="X1767" s="108">
        <v>1875</v>
      </c>
      <c r="Y1767" s="108">
        <v>87189.375</v>
      </c>
      <c r="Z1767" s="108">
        <v>22087.974999999999</v>
      </c>
      <c r="AA1767" s="109"/>
      <c r="AB1767" s="109">
        <v>5227</v>
      </c>
      <c r="AC1767" s="109"/>
      <c r="AD1767" s="109"/>
      <c r="AE1767" s="110" t="s">
        <v>4440</v>
      </c>
      <c r="AF1767" s="109"/>
      <c r="AG1767" s="138">
        <v>39430</v>
      </c>
      <c r="AH1767" s="138">
        <v>39605</v>
      </c>
      <c r="AI1767" s="138">
        <v>39694</v>
      </c>
      <c r="AJ1767" s="109">
        <v>5620196</v>
      </c>
      <c r="AK1767" s="109"/>
      <c r="AL1767" s="109"/>
      <c r="AM1767" s="109"/>
      <c r="AN1767" s="109"/>
      <c r="AO1767" s="109"/>
      <c r="AP1767" s="109"/>
      <c r="AQ1767" s="109"/>
      <c r="AR1767" s="109"/>
      <c r="AS1767" s="109"/>
      <c r="AT1767" s="109"/>
      <c r="AU1767" s="109"/>
      <c r="AV1767" s="109"/>
      <c r="AW1767" s="109"/>
      <c r="AX1767" s="109"/>
      <c r="AY1767" s="109"/>
    </row>
    <row r="1768" spans="1:51" x14ac:dyDescent="0.25">
      <c r="A1768" s="106">
        <v>2100</v>
      </c>
      <c r="B1768" s="106" t="s">
        <v>2425</v>
      </c>
      <c r="C1768" s="106" t="s">
        <v>337</v>
      </c>
      <c r="D1768" s="106"/>
      <c r="E1768" s="106" t="s">
        <v>540</v>
      </c>
      <c r="F1768" s="106"/>
      <c r="G1768" s="106"/>
      <c r="H1768" s="106" t="s">
        <v>469</v>
      </c>
      <c r="I1768" s="106" t="s">
        <v>3324</v>
      </c>
      <c r="J1768" s="106" t="s">
        <v>4011</v>
      </c>
      <c r="K1768" s="106">
        <v>16401</v>
      </c>
      <c r="L1768" s="106"/>
      <c r="M1768" s="106">
        <v>22000</v>
      </c>
      <c r="N1768" s="106" t="s">
        <v>337</v>
      </c>
      <c r="O1768" s="106">
        <v>46.192999999999998</v>
      </c>
      <c r="P1768" s="107">
        <v>1400</v>
      </c>
      <c r="Q1768" s="107">
        <v>64670.2</v>
      </c>
      <c r="R1768" s="106">
        <v>0</v>
      </c>
      <c r="S1768" s="107">
        <v>0</v>
      </c>
      <c r="T1768" s="107">
        <v>0</v>
      </c>
      <c r="U1768" s="106" t="s">
        <v>924</v>
      </c>
      <c r="V1768" s="106" t="s">
        <v>7</v>
      </c>
      <c r="W1768" s="106" t="s">
        <v>76</v>
      </c>
      <c r="X1768" s="108">
        <v>1875</v>
      </c>
      <c r="Y1768" s="108">
        <v>86611.875</v>
      </c>
      <c r="Z1768" s="108">
        <v>21941.675000000003</v>
      </c>
      <c r="AA1768" s="109"/>
      <c r="AB1768" s="109">
        <v>5227</v>
      </c>
      <c r="AC1768" s="109"/>
      <c r="AD1768" s="109"/>
      <c r="AE1768" s="110" t="s">
        <v>4440</v>
      </c>
      <c r="AF1768" s="109"/>
      <c r="AG1768" s="138">
        <v>39430</v>
      </c>
      <c r="AH1768" s="138">
        <v>39605</v>
      </c>
      <c r="AI1768" s="138">
        <v>39694</v>
      </c>
      <c r="AJ1768" s="109">
        <v>5620196</v>
      </c>
      <c r="AK1768" s="109"/>
      <c r="AL1768" s="109"/>
      <c r="AM1768" s="109"/>
      <c r="AN1768" s="109"/>
      <c r="AO1768" s="109"/>
      <c r="AP1768" s="109"/>
      <c r="AQ1768" s="109"/>
      <c r="AR1768" s="109"/>
      <c r="AS1768" s="109"/>
      <c r="AT1768" s="109"/>
      <c r="AU1768" s="109"/>
      <c r="AV1768" s="109"/>
      <c r="AW1768" s="109"/>
      <c r="AX1768" s="109"/>
      <c r="AY1768" s="109"/>
    </row>
    <row r="1769" spans="1:51" x14ac:dyDescent="0.25">
      <c r="A1769" s="106">
        <v>2101</v>
      </c>
      <c r="B1769" s="106" t="s">
        <v>1903</v>
      </c>
      <c r="C1769" s="106" t="s">
        <v>337</v>
      </c>
      <c r="D1769" s="106"/>
      <c r="E1769" s="106" t="s">
        <v>540</v>
      </c>
      <c r="F1769" s="106"/>
      <c r="G1769" s="106"/>
      <c r="H1769" s="106" t="s">
        <v>469</v>
      </c>
      <c r="I1769" s="106"/>
      <c r="J1769" s="106"/>
      <c r="K1769" s="106"/>
      <c r="L1769" s="106"/>
      <c r="M1769" s="106">
        <v>22000</v>
      </c>
      <c r="N1769" s="106" t="s">
        <v>337</v>
      </c>
      <c r="O1769" s="106">
        <v>9298.4869999999992</v>
      </c>
      <c r="P1769" s="107">
        <v>1400</v>
      </c>
      <c r="Q1769" s="107">
        <v>13017881.800000001</v>
      </c>
      <c r="R1769" s="106">
        <v>0</v>
      </c>
      <c r="S1769" s="107">
        <v>0</v>
      </c>
      <c r="T1769" s="107">
        <v>0</v>
      </c>
      <c r="U1769" s="106" t="s">
        <v>743</v>
      </c>
      <c r="V1769" s="106" t="s">
        <v>7</v>
      </c>
      <c r="W1769" s="106" t="s">
        <v>63</v>
      </c>
      <c r="X1769" s="108"/>
      <c r="Y1769" s="108">
        <v>0</v>
      </c>
      <c r="Z1769" s="108"/>
      <c r="AA1769" s="109" t="s">
        <v>4435</v>
      </c>
      <c r="AB1769" s="109">
        <v>5227</v>
      </c>
      <c r="AC1769" s="109"/>
      <c r="AD1769" s="109"/>
      <c r="AE1769" s="110" t="s">
        <v>4436</v>
      </c>
      <c r="AF1769" s="109"/>
      <c r="AG1769" s="138">
        <v>39430</v>
      </c>
      <c r="AH1769" s="138">
        <v>39605</v>
      </c>
      <c r="AI1769" s="138">
        <v>39694</v>
      </c>
      <c r="AJ1769" s="109">
        <v>5620196</v>
      </c>
      <c r="AK1769" s="109"/>
      <c r="AL1769" s="109"/>
      <c r="AM1769" s="109"/>
      <c r="AN1769" s="109"/>
      <c r="AO1769" s="109"/>
      <c r="AP1769" s="109"/>
      <c r="AQ1769" s="109"/>
      <c r="AR1769" s="109"/>
      <c r="AS1769" s="109"/>
      <c r="AT1769" s="109"/>
      <c r="AU1769" s="109"/>
      <c r="AV1769" s="109"/>
      <c r="AW1769" s="109"/>
      <c r="AX1769" s="109"/>
      <c r="AY1769" s="109"/>
    </row>
    <row r="1770" spans="1:51" x14ac:dyDescent="0.25">
      <c r="A1770" s="106">
        <v>2103</v>
      </c>
      <c r="B1770" s="106" t="s">
        <v>2426</v>
      </c>
      <c r="C1770" s="106" t="s">
        <v>349</v>
      </c>
      <c r="D1770" s="106"/>
      <c r="E1770" s="106" t="s">
        <v>540</v>
      </c>
      <c r="F1770" s="106"/>
      <c r="G1770" s="106"/>
      <c r="H1770" s="106" t="s">
        <v>465</v>
      </c>
      <c r="I1770" s="106" t="s">
        <v>3323</v>
      </c>
      <c r="J1770" s="106" t="s">
        <v>4059</v>
      </c>
      <c r="K1770" s="106">
        <v>12679</v>
      </c>
      <c r="L1770" s="106"/>
      <c r="M1770" s="106">
        <v>22000</v>
      </c>
      <c r="N1770" s="106" t="s">
        <v>349</v>
      </c>
      <c r="O1770" s="106">
        <v>318.42899999999997</v>
      </c>
      <c r="P1770" s="107">
        <v>74.8</v>
      </c>
      <c r="Q1770" s="107">
        <v>23818.49</v>
      </c>
      <c r="R1770" s="106">
        <v>0</v>
      </c>
      <c r="S1770" s="107">
        <v>0</v>
      </c>
      <c r="T1770" s="107">
        <v>0</v>
      </c>
      <c r="U1770" s="106" t="s">
        <v>739</v>
      </c>
      <c r="V1770" s="106" t="s">
        <v>7</v>
      </c>
      <c r="W1770" s="106" t="s">
        <v>61</v>
      </c>
      <c r="X1770" s="108">
        <v>345</v>
      </c>
      <c r="Y1770" s="108">
        <v>109858.00499999999</v>
      </c>
      <c r="Z1770" s="108">
        <v>86039.515799999994</v>
      </c>
      <c r="AA1770" s="109"/>
      <c r="AB1770" s="109">
        <v>5196</v>
      </c>
      <c r="AC1770" s="109"/>
      <c r="AD1770" s="109"/>
      <c r="AE1770" s="110" t="s">
        <v>507</v>
      </c>
      <c r="AF1770" s="109"/>
      <c r="AG1770" s="138">
        <v>39570</v>
      </c>
      <c r="AH1770" s="138">
        <v>40161</v>
      </c>
      <c r="AI1770" s="138">
        <v>40232</v>
      </c>
      <c r="AJ1770" s="109">
        <v>5704480</v>
      </c>
      <c r="AK1770" s="109"/>
      <c r="AL1770" s="109"/>
      <c r="AM1770" s="109"/>
      <c r="AN1770" s="109"/>
      <c r="AO1770" s="109"/>
      <c r="AP1770" s="109"/>
      <c r="AQ1770" s="109"/>
      <c r="AR1770" s="109"/>
      <c r="AS1770" s="109"/>
      <c r="AT1770" s="109"/>
      <c r="AU1770" s="109"/>
      <c r="AV1770" s="109"/>
      <c r="AW1770" s="109"/>
      <c r="AX1770" s="109"/>
      <c r="AY1770" s="109"/>
    </row>
    <row r="1771" spans="1:51" x14ac:dyDescent="0.25">
      <c r="A1771" s="106">
        <v>2104</v>
      </c>
      <c r="B1771" s="106" t="s">
        <v>2427</v>
      </c>
      <c r="C1771" s="106" t="s">
        <v>349</v>
      </c>
      <c r="D1771" s="106"/>
      <c r="E1771" s="106" t="s">
        <v>540</v>
      </c>
      <c r="F1771" s="106"/>
      <c r="G1771" s="106"/>
      <c r="H1771" s="106" t="s">
        <v>465</v>
      </c>
      <c r="I1771" s="106" t="s">
        <v>3330</v>
      </c>
      <c r="J1771" s="106" t="s">
        <v>4060</v>
      </c>
      <c r="K1771" s="106">
        <v>7152</v>
      </c>
      <c r="L1771" s="106"/>
      <c r="M1771" s="106">
        <v>22000</v>
      </c>
      <c r="N1771" s="106" t="s">
        <v>349</v>
      </c>
      <c r="O1771" s="106">
        <v>233.40700000000001</v>
      </c>
      <c r="P1771" s="107">
        <v>74.8</v>
      </c>
      <c r="Q1771" s="107">
        <v>17458.84</v>
      </c>
      <c r="R1771" s="106">
        <v>0</v>
      </c>
      <c r="S1771" s="107">
        <v>0</v>
      </c>
      <c r="T1771" s="107">
        <v>0</v>
      </c>
      <c r="U1771" s="106" t="s">
        <v>739</v>
      </c>
      <c r="V1771" s="106" t="s">
        <v>7</v>
      </c>
      <c r="W1771" s="106" t="s">
        <v>61</v>
      </c>
      <c r="X1771" s="108">
        <v>345</v>
      </c>
      <c r="Y1771" s="108">
        <v>80525.415000000008</v>
      </c>
      <c r="Z1771" s="108">
        <v>63066.571400000008</v>
      </c>
      <c r="AA1771" s="109"/>
      <c r="AB1771" s="109">
        <v>5196</v>
      </c>
      <c r="AC1771" s="109"/>
      <c r="AD1771" s="109"/>
      <c r="AE1771" s="110" t="s">
        <v>507</v>
      </c>
      <c r="AF1771" s="109"/>
      <c r="AG1771" s="138">
        <v>39570</v>
      </c>
      <c r="AH1771" s="138">
        <v>40161</v>
      </c>
      <c r="AI1771" s="138">
        <v>40232</v>
      </c>
      <c r="AJ1771" s="109">
        <v>5704480</v>
      </c>
      <c r="AK1771" s="109"/>
      <c r="AL1771" s="109"/>
      <c r="AM1771" s="109"/>
      <c r="AN1771" s="109"/>
      <c r="AO1771" s="109"/>
      <c r="AP1771" s="109"/>
      <c r="AQ1771" s="109"/>
      <c r="AR1771" s="109"/>
      <c r="AS1771" s="109"/>
      <c r="AT1771" s="109"/>
      <c r="AU1771" s="109"/>
      <c r="AV1771" s="109"/>
      <c r="AW1771" s="109"/>
      <c r="AX1771" s="109"/>
      <c r="AY1771" s="109"/>
    </row>
    <row r="1772" spans="1:51" ht="51" x14ac:dyDescent="0.25">
      <c r="A1772" s="106">
        <v>2105</v>
      </c>
      <c r="B1772" s="106" t="s">
        <v>2428</v>
      </c>
      <c r="C1772" s="106" t="s">
        <v>349</v>
      </c>
      <c r="D1772" s="106"/>
      <c r="E1772" s="106" t="s">
        <v>540</v>
      </c>
      <c r="F1772" s="106"/>
      <c r="G1772" s="106"/>
      <c r="H1772" s="106" t="s">
        <v>465</v>
      </c>
      <c r="I1772" s="106" t="s">
        <v>3323</v>
      </c>
      <c r="J1772" s="106" t="s">
        <v>4059</v>
      </c>
      <c r="K1772" s="106">
        <v>12661</v>
      </c>
      <c r="L1772" s="106"/>
      <c r="M1772" s="106">
        <v>22000</v>
      </c>
      <c r="N1772" s="106" t="s">
        <v>349</v>
      </c>
      <c r="O1772" s="106">
        <v>80.031999999999996</v>
      </c>
      <c r="P1772" s="107">
        <v>74.8</v>
      </c>
      <c r="Q1772" s="107">
        <v>5986.39</v>
      </c>
      <c r="R1772" s="106">
        <v>0</v>
      </c>
      <c r="S1772" s="107">
        <v>0</v>
      </c>
      <c r="T1772" s="107">
        <v>0</v>
      </c>
      <c r="U1772" s="106" t="s">
        <v>749</v>
      </c>
      <c r="V1772" s="106" t="s">
        <v>7</v>
      </c>
      <c r="W1772" s="106" t="s">
        <v>64</v>
      </c>
      <c r="X1772" s="108"/>
      <c r="Y1772" s="108">
        <v>0</v>
      </c>
      <c r="Z1772" s="108">
        <v>-5986.3935999999994</v>
      </c>
      <c r="AA1772" s="109" t="s">
        <v>4503</v>
      </c>
      <c r="AB1772" s="109">
        <v>5196</v>
      </c>
      <c r="AC1772" s="109" t="s">
        <v>4686</v>
      </c>
      <c r="AD1772" s="109" t="s">
        <v>4548</v>
      </c>
      <c r="AE1772" s="110" t="s">
        <v>510</v>
      </c>
      <c r="AF1772" s="109"/>
      <c r="AG1772" s="138">
        <v>39570</v>
      </c>
      <c r="AH1772" s="138">
        <v>40161</v>
      </c>
      <c r="AI1772" s="138">
        <v>40232</v>
      </c>
      <c r="AJ1772" s="109">
        <v>5704480</v>
      </c>
      <c r="AK1772" s="109"/>
      <c r="AL1772" s="109"/>
      <c r="AM1772" s="109"/>
      <c r="AN1772" s="109"/>
      <c r="AO1772" s="109"/>
      <c r="AP1772" s="109"/>
      <c r="AQ1772" s="109"/>
      <c r="AR1772" s="109"/>
      <c r="AS1772" s="109"/>
      <c r="AT1772" s="109"/>
      <c r="AU1772" s="109"/>
      <c r="AV1772" s="109"/>
      <c r="AW1772" s="109"/>
      <c r="AX1772" s="109"/>
      <c r="AY1772" s="109"/>
    </row>
    <row r="1773" spans="1:51" ht="51" x14ac:dyDescent="0.25">
      <c r="A1773" s="106">
        <v>2106</v>
      </c>
      <c r="B1773" s="106" t="s">
        <v>2429</v>
      </c>
      <c r="C1773" s="106" t="s">
        <v>349</v>
      </c>
      <c r="D1773" s="106"/>
      <c r="E1773" s="106" t="s">
        <v>540</v>
      </c>
      <c r="F1773" s="106"/>
      <c r="G1773" s="106"/>
      <c r="H1773" s="106" t="s">
        <v>465</v>
      </c>
      <c r="I1773" s="106" t="s">
        <v>3323</v>
      </c>
      <c r="J1773" s="106" t="s">
        <v>4061</v>
      </c>
      <c r="K1773" s="106">
        <v>12671</v>
      </c>
      <c r="L1773" s="106"/>
      <c r="M1773" s="106">
        <v>22000</v>
      </c>
      <c r="N1773" s="106" t="s">
        <v>349</v>
      </c>
      <c r="O1773" s="106">
        <v>168.10400000000001</v>
      </c>
      <c r="P1773" s="107">
        <v>74.8</v>
      </c>
      <c r="Q1773" s="107">
        <v>12574.18</v>
      </c>
      <c r="R1773" s="106">
        <v>0</v>
      </c>
      <c r="S1773" s="107">
        <v>0</v>
      </c>
      <c r="T1773" s="107">
        <v>0</v>
      </c>
      <c r="U1773" s="106" t="s">
        <v>749</v>
      </c>
      <c r="V1773" s="106" t="s">
        <v>7</v>
      </c>
      <c r="W1773" s="106" t="s">
        <v>64</v>
      </c>
      <c r="X1773" s="108"/>
      <c r="Y1773" s="108">
        <v>0</v>
      </c>
      <c r="Z1773" s="108">
        <v>-12574.1792</v>
      </c>
      <c r="AA1773" s="109" t="s">
        <v>4503</v>
      </c>
      <c r="AB1773" s="109">
        <v>5196</v>
      </c>
      <c r="AC1773" s="109" t="s">
        <v>4686</v>
      </c>
      <c r="AD1773" s="109" t="s">
        <v>4548</v>
      </c>
      <c r="AE1773" s="110" t="s">
        <v>510</v>
      </c>
      <c r="AF1773" s="109"/>
      <c r="AG1773" s="138">
        <v>39570</v>
      </c>
      <c r="AH1773" s="138">
        <v>40161</v>
      </c>
      <c r="AI1773" s="138">
        <v>40232</v>
      </c>
      <c r="AJ1773" s="109">
        <v>5704480</v>
      </c>
      <c r="AK1773" s="109"/>
      <c r="AL1773" s="109"/>
      <c r="AM1773" s="109"/>
      <c r="AN1773" s="109"/>
      <c r="AO1773" s="109"/>
      <c r="AP1773" s="109"/>
      <c r="AQ1773" s="109"/>
      <c r="AR1773" s="109"/>
      <c r="AS1773" s="109"/>
      <c r="AT1773" s="109"/>
      <c r="AU1773" s="109"/>
      <c r="AV1773" s="109"/>
      <c r="AW1773" s="109"/>
      <c r="AX1773" s="109"/>
      <c r="AY1773" s="109"/>
    </row>
    <row r="1774" spans="1:51" ht="51" x14ac:dyDescent="0.25">
      <c r="A1774" s="106">
        <v>2107</v>
      </c>
      <c r="B1774" s="106" t="s">
        <v>2430</v>
      </c>
      <c r="C1774" s="106" t="s">
        <v>349</v>
      </c>
      <c r="D1774" s="106"/>
      <c r="E1774" s="106" t="s">
        <v>540</v>
      </c>
      <c r="F1774" s="106"/>
      <c r="G1774" s="106"/>
      <c r="H1774" s="106" t="s">
        <v>465</v>
      </c>
      <c r="I1774" s="106" t="s">
        <v>3323</v>
      </c>
      <c r="J1774" s="106" t="s">
        <v>4062</v>
      </c>
      <c r="K1774" s="106">
        <v>12662</v>
      </c>
      <c r="L1774" s="106"/>
      <c r="M1774" s="106">
        <v>22000</v>
      </c>
      <c r="N1774" s="106" t="s">
        <v>349</v>
      </c>
      <c r="O1774" s="106">
        <v>80.033000000000001</v>
      </c>
      <c r="P1774" s="107">
        <v>74.8</v>
      </c>
      <c r="Q1774" s="107">
        <v>5986.47</v>
      </c>
      <c r="R1774" s="106">
        <v>0</v>
      </c>
      <c r="S1774" s="107">
        <v>0</v>
      </c>
      <c r="T1774" s="107">
        <v>0</v>
      </c>
      <c r="U1774" s="106" t="s">
        <v>749</v>
      </c>
      <c r="V1774" s="106" t="s">
        <v>7</v>
      </c>
      <c r="W1774" s="106" t="s">
        <v>64</v>
      </c>
      <c r="X1774" s="108"/>
      <c r="Y1774" s="108">
        <v>0</v>
      </c>
      <c r="Z1774" s="108">
        <v>-5986.4683999999997</v>
      </c>
      <c r="AA1774" s="109" t="s">
        <v>4793</v>
      </c>
      <c r="AB1774" s="109">
        <v>5196</v>
      </c>
      <c r="AC1774" s="109" t="s">
        <v>4686</v>
      </c>
      <c r="AD1774" s="109" t="s">
        <v>4548</v>
      </c>
      <c r="AE1774" s="110" t="s">
        <v>510</v>
      </c>
      <c r="AF1774" s="109"/>
      <c r="AG1774" s="138">
        <v>39570</v>
      </c>
      <c r="AH1774" s="138">
        <v>40161</v>
      </c>
      <c r="AI1774" s="138">
        <v>40232</v>
      </c>
      <c r="AJ1774" s="109">
        <v>5704480</v>
      </c>
      <c r="AK1774" s="109"/>
      <c r="AL1774" s="109"/>
      <c r="AM1774" s="109"/>
      <c r="AN1774" s="109"/>
      <c r="AO1774" s="109"/>
      <c r="AP1774" s="109"/>
      <c r="AQ1774" s="109"/>
      <c r="AR1774" s="109"/>
      <c r="AS1774" s="109"/>
      <c r="AT1774" s="109"/>
      <c r="AU1774" s="109"/>
      <c r="AV1774" s="109"/>
      <c r="AW1774" s="109"/>
      <c r="AX1774" s="109"/>
      <c r="AY1774" s="109"/>
    </row>
    <row r="1775" spans="1:51" x14ac:dyDescent="0.25">
      <c r="A1775" s="106">
        <v>2114</v>
      </c>
      <c r="B1775" s="106" t="s">
        <v>1217</v>
      </c>
      <c r="C1775" s="106" t="s">
        <v>349</v>
      </c>
      <c r="D1775" s="106"/>
      <c r="E1775" s="106" t="s">
        <v>540</v>
      </c>
      <c r="F1775" s="106"/>
      <c r="G1775" s="106"/>
      <c r="H1775" s="106" t="s">
        <v>465</v>
      </c>
      <c r="I1775" s="106"/>
      <c r="J1775" s="106"/>
      <c r="K1775" s="106"/>
      <c r="L1775" s="106"/>
      <c r="M1775" s="106">
        <v>22000</v>
      </c>
      <c r="N1775" s="106" t="s">
        <v>349</v>
      </c>
      <c r="O1775" s="106">
        <v>9759.9480000000003</v>
      </c>
      <c r="P1775" s="107">
        <v>74.8</v>
      </c>
      <c r="Q1775" s="107">
        <v>730044.11</v>
      </c>
      <c r="R1775" s="106">
        <v>0</v>
      </c>
      <c r="S1775" s="107">
        <v>0</v>
      </c>
      <c r="T1775" s="107">
        <v>0</v>
      </c>
      <c r="U1775" s="106" t="s">
        <v>743</v>
      </c>
      <c r="V1775" s="106" t="s">
        <v>7</v>
      </c>
      <c r="W1775" s="106" t="s">
        <v>63</v>
      </c>
      <c r="X1775" s="108"/>
      <c r="Y1775" s="108">
        <v>0</v>
      </c>
      <c r="Z1775" s="108"/>
      <c r="AA1775" s="109" t="s">
        <v>4435</v>
      </c>
      <c r="AB1775" s="109">
        <v>5196</v>
      </c>
      <c r="AC1775" s="109"/>
      <c r="AD1775" s="109"/>
      <c r="AE1775" s="110" t="s">
        <v>4436</v>
      </c>
      <c r="AF1775" s="109"/>
      <c r="AG1775" s="138">
        <v>39570</v>
      </c>
      <c r="AH1775" s="138">
        <v>40161</v>
      </c>
      <c r="AI1775" s="138">
        <v>40728</v>
      </c>
      <c r="AJ1775" s="109">
        <v>5774874</v>
      </c>
      <c r="AK1775" s="109"/>
      <c r="AL1775" s="109"/>
      <c r="AM1775" s="109"/>
      <c r="AN1775" s="109"/>
      <c r="AO1775" s="109"/>
      <c r="AP1775" s="109"/>
      <c r="AQ1775" s="109"/>
      <c r="AR1775" s="109"/>
      <c r="AS1775" s="109"/>
      <c r="AT1775" s="109"/>
      <c r="AU1775" s="109"/>
      <c r="AV1775" s="109"/>
      <c r="AW1775" s="109"/>
      <c r="AX1775" s="109"/>
      <c r="AY1775" s="109"/>
    </row>
    <row r="1776" spans="1:51" x14ac:dyDescent="0.25">
      <c r="A1776" s="106">
        <v>2115</v>
      </c>
      <c r="B1776" s="106" t="s">
        <v>2431</v>
      </c>
      <c r="C1776" s="106" t="s">
        <v>350</v>
      </c>
      <c r="D1776" s="106"/>
      <c r="E1776" s="106" t="s">
        <v>540</v>
      </c>
      <c r="F1776" s="106"/>
      <c r="G1776" s="106"/>
      <c r="H1776" s="106" t="s">
        <v>514</v>
      </c>
      <c r="I1776" s="106" t="s">
        <v>3323</v>
      </c>
      <c r="J1776" s="106" t="s">
        <v>4052</v>
      </c>
      <c r="K1776" s="106">
        <v>8856</v>
      </c>
      <c r="L1776" s="106"/>
      <c r="M1776" s="106">
        <v>22000</v>
      </c>
      <c r="N1776" s="106" t="s">
        <v>4063</v>
      </c>
      <c r="O1776" s="106">
        <v>2141.4650000000001</v>
      </c>
      <c r="P1776" s="107">
        <v>374</v>
      </c>
      <c r="Q1776" s="107">
        <v>800907.91</v>
      </c>
      <c r="R1776" s="106">
        <v>0</v>
      </c>
      <c r="S1776" s="107">
        <v>0</v>
      </c>
      <c r="T1776" s="107">
        <v>0</v>
      </c>
      <c r="U1776" s="106" t="s">
        <v>739</v>
      </c>
      <c r="V1776" s="106" t="s">
        <v>7</v>
      </c>
      <c r="W1776" s="106" t="s">
        <v>61</v>
      </c>
      <c r="X1776" s="108">
        <v>2089</v>
      </c>
      <c r="Y1776" s="108">
        <v>4473520.3850000007</v>
      </c>
      <c r="Z1776" s="108">
        <v>3672612.4750000006</v>
      </c>
      <c r="AA1776" s="109"/>
      <c r="AB1776" s="109">
        <v>2127</v>
      </c>
      <c r="AC1776" s="109"/>
      <c r="AD1776" s="109"/>
      <c r="AE1776" s="110" t="s">
        <v>507</v>
      </c>
      <c r="AF1776" s="109"/>
      <c r="AG1776" s="138">
        <v>39430</v>
      </c>
      <c r="AH1776" s="138">
        <v>39575</v>
      </c>
      <c r="AI1776" s="138">
        <v>39721</v>
      </c>
      <c r="AJ1776" s="109">
        <v>5623261</v>
      </c>
      <c r="AK1776" s="109"/>
      <c r="AL1776" s="109"/>
      <c r="AM1776" s="109"/>
      <c r="AN1776" s="109"/>
      <c r="AO1776" s="109"/>
      <c r="AP1776" s="109"/>
      <c r="AQ1776" s="109"/>
      <c r="AR1776" s="109"/>
      <c r="AS1776" s="109"/>
      <c r="AT1776" s="109"/>
      <c r="AU1776" s="109"/>
      <c r="AV1776" s="109"/>
      <c r="AW1776" s="109"/>
      <c r="AX1776" s="109"/>
      <c r="AY1776" s="109"/>
    </row>
    <row r="1777" spans="1:51" x14ac:dyDescent="0.25">
      <c r="A1777" s="106">
        <v>2116</v>
      </c>
      <c r="B1777" s="106" t="s">
        <v>2432</v>
      </c>
      <c r="C1777" s="106" t="s">
        <v>350</v>
      </c>
      <c r="D1777" s="106"/>
      <c r="E1777" s="106" t="s">
        <v>540</v>
      </c>
      <c r="F1777" s="106"/>
      <c r="G1777" s="106"/>
      <c r="H1777" s="106" t="s">
        <v>514</v>
      </c>
      <c r="I1777" s="106" t="s">
        <v>3323</v>
      </c>
      <c r="J1777" s="106" t="s">
        <v>4052</v>
      </c>
      <c r="K1777" s="106">
        <v>8806</v>
      </c>
      <c r="L1777" s="106"/>
      <c r="M1777" s="106">
        <v>22000</v>
      </c>
      <c r="N1777" s="106" t="s">
        <v>4063</v>
      </c>
      <c r="O1777" s="106">
        <v>86.561999999999998</v>
      </c>
      <c r="P1777" s="107">
        <v>374</v>
      </c>
      <c r="Q1777" s="107">
        <v>32374.19</v>
      </c>
      <c r="R1777" s="106">
        <v>0</v>
      </c>
      <c r="S1777" s="107">
        <v>0</v>
      </c>
      <c r="T1777" s="107">
        <v>0</v>
      </c>
      <c r="U1777" s="106" t="s">
        <v>739</v>
      </c>
      <c r="V1777" s="106" t="s">
        <v>7</v>
      </c>
      <c r="W1777" s="106" t="s">
        <v>61</v>
      </c>
      <c r="X1777" s="108">
        <v>2089</v>
      </c>
      <c r="Y1777" s="108">
        <v>180828.01799999998</v>
      </c>
      <c r="Z1777" s="108">
        <v>148453.82999999999</v>
      </c>
      <c r="AA1777" s="109"/>
      <c r="AB1777" s="109">
        <v>2127</v>
      </c>
      <c r="AC1777" s="109"/>
      <c r="AD1777" s="109"/>
      <c r="AE1777" s="110" t="s">
        <v>507</v>
      </c>
      <c r="AF1777" s="109"/>
      <c r="AG1777" s="138">
        <v>39430</v>
      </c>
      <c r="AH1777" s="138">
        <v>39575</v>
      </c>
      <c r="AI1777" s="138">
        <v>39721</v>
      </c>
      <c r="AJ1777" s="109">
        <v>5623261</v>
      </c>
      <c r="AK1777" s="109"/>
      <c r="AL1777" s="109"/>
      <c r="AM1777" s="109"/>
      <c r="AN1777" s="109"/>
      <c r="AO1777" s="109"/>
      <c r="AP1777" s="109"/>
      <c r="AQ1777" s="109"/>
      <c r="AR1777" s="109"/>
      <c r="AS1777" s="109"/>
      <c r="AT1777" s="109"/>
      <c r="AU1777" s="109"/>
      <c r="AV1777" s="109"/>
      <c r="AW1777" s="109"/>
      <c r="AX1777" s="109"/>
      <c r="AY1777" s="109"/>
    </row>
    <row r="1778" spans="1:51" ht="51" x14ac:dyDescent="0.25">
      <c r="A1778" s="106">
        <v>2117</v>
      </c>
      <c r="B1778" s="106" t="s">
        <v>2433</v>
      </c>
      <c r="C1778" s="106" t="s">
        <v>350</v>
      </c>
      <c r="D1778" s="106"/>
      <c r="E1778" s="106" t="s">
        <v>540</v>
      </c>
      <c r="F1778" s="106"/>
      <c r="G1778" s="106"/>
      <c r="H1778" s="106" t="s">
        <v>514</v>
      </c>
      <c r="I1778" s="106" t="s">
        <v>3323</v>
      </c>
      <c r="J1778" s="106" t="s">
        <v>4064</v>
      </c>
      <c r="K1778" s="106">
        <v>8998</v>
      </c>
      <c r="L1778" s="106"/>
      <c r="M1778" s="106">
        <v>22000</v>
      </c>
      <c r="N1778" s="106" t="s">
        <v>4063</v>
      </c>
      <c r="O1778" s="106">
        <v>203.821</v>
      </c>
      <c r="P1778" s="107">
        <v>374</v>
      </c>
      <c r="Q1778" s="107">
        <v>76229.05</v>
      </c>
      <c r="R1778" s="106">
        <v>0</v>
      </c>
      <c r="S1778" s="107">
        <v>0</v>
      </c>
      <c r="T1778" s="107">
        <v>0</v>
      </c>
      <c r="U1778" s="106" t="s">
        <v>1936</v>
      </c>
      <c r="V1778" s="106" t="s">
        <v>7</v>
      </c>
      <c r="W1778" s="106" t="s">
        <v>79</v>
      </c>
      <c r="X1778" s="108"/>
      <c r="Y1778" s="108">
        <v>0</v>
      </c>
      <c r="Z1778" s="108">
        <v>-76229.054000000004</v>
      </c>
      <c r="AA1778" s="109" t="s">
        <v>4503</v>
      </c>
      <c r="AB1778" s="109">
        <v>2127</v>
      </c>
      <c r="AC1778" s="109" t="s">
        <v>4686</v>
      </c>
      <c r="AD1778" s="109" t="s">
        <v>4548</v>
      </c>
      <c r="AE1778" s="110" t="s">
        <v>471</v>
      </c>
      <c r="AF1778" s="109"/>
      <c r="AG1778" s="138">
        <v>39430</v>
      </c>
      <c r="AH1778" s="138">
        <v>39575</v>
      </c>
      <c r="AI1778" s="138">
        <v>39721</v>
      </c>
      <c r="AJ1778" s="109">
        <v>5623261</v>
      </c>
      <c r="AK1778" s="109"/>
      <c r="AL1778" s="109"/>
      <c r="AM1778" s="109"/>
      <c r="AN1778" s="109"/>
      <c r="AO1778" s="109"/>
      <c r="AP1778" s="109"/>
      <c r="AQ1778" s="109"/>
      <c r="AR1778" s="109"/>
      <c r="AS1778" s="109"/>
      <c r="AT1778" s="109"/>
      <c r="AU1778" s="109"/>
      <c r="AV1778" s="109"/>
      <c r="AW1778" s="109"/>
      <c r="AX1778" s="109"/>
      <c r="AY1778" s="109"/>
    </row>
    <row r="1779" spans="1:51" ht="51" x14ac:dyDescent="0.25">
      <c r="A1779" s="106">
        <v>2118</v>
      </c>
      <c r="B1779" s="106" t="s">
        <v>2434</v>
      </c>
      <c r="C1779" s="106" t="s">
        <v>350</v>
      </c>
      <c r="D1779" s="106"/>
      <c r="E1779" s="106" t="s">
        <v>540</v>
      </c>
      <c r="F1779" s="106"/>
      <c r="G1779" s="106"/>
      <c r="H1779" s="106" t="s">
        <v>514</v>
      </c>
      <c r="I1779" s="106" t="s">
        <v>3330</v>
      </c>
      <c r="J1779" s="106" t="s">
        <v>4065</v>
      </c>
      <c r="K1779" s="106">
        <v>10601</v>
      </c>
      <c r="L1779" s="106"/>
      <c r="M1779" s="106">
        <v>22000</v>
      </c>
      <c r="N1779" s="106" t="s">
        <v>4063</v>
      </c>
      <c r="O1779" s="106">
        <v>171.155</v>
      </c>
      <c r="P1779" s="107">
        <v>374</v>
      </c>
      <c r="Q1779" s="107">
        <v>64011.97</v>
      </c>
      <c r="R1779" s="106">
        <v>0</v>
      </c>
      <c r="S1779" s="107">
        <v>0</v>
      </c>
      <c r="T1779" s="107">
        <v>0</v>
      </c>
      <c r="U1779" s="106" t="s">
        <v>1936</v>
      </c>
      <c r="V1779" s="106" t="s">
        <v>7</v>
      </c>
      <c r="W1779" s="106" t="s">
        <v>79</v>
      </c>
      <c r="X1779" s="108"/>
      <c r="Y1779" s="108">
        <v>0</v>
      </c>
      <c r="Z1779" s="108">
        <v>-64011.97</v>
      </c>
      <c r="AA1779" s="109" t="s">
        <v>4503</v>
      </c>
      <c r="AB1779" s="109">
        <v>2127</v>
      </c>
      <c r="AC1779" s="109" t="s">
        <v>4686</v>
      </c>
      <c r="AD1779" s="109" t="s">
        <v>4548</v>
      </c>
      <c r="AE1779" s="110" t="s">
        <v>471</v>
      </c>
      <c r="AF1779" s="109"/>
      <c r="AG1779" s="138">
        <v>39430</v>
      </c>
      <c r="AH1779" s="138">
        <v>39575</v>
      </c>
      <c r="AI1779" s="138">
        <v>39721</v>
      </c>
      <c r="AJ1779" s="109">
        <v>5623261</v>
      </c>
      <c r="AK1779" s="109"/>
      <c r="AL1779" s="109"/>
      <c r="AM1779" s="109"/>
      <c r="AN1779" s="109"/>
      <c r="AO1779" s="109"/>
      <c r="AP1779" s="109"/>
      <c r="AQ1779" s="109"/>
      <c r="AR1779" s="109"/>
      <c r="AS1779" s="109"/>
      <c r="AT1779" s="109"/>
      <c r="AU1779" s="109"/>
      <c r="AV1779" s="109"/>
      <c r="AW1779" s="109"/>
      <c r="AX1779" s="109"/>
      <c r="AY1779" s="109"/>
    </row>
    <row r="1780" spans="1:51" ht="51" x14ac:dyDescent="0.25">
      <c r="A1780" s="106">
        <v>2119</v>
      </c>
      <c r="B1780" s="106" t="s">
        <v>2435</v>
      </c>
      <c r="C1780" s="106" t="s">
        <v>350</v>
      </c>
      <c r="D1780" s="106"/>
      <c r="E1780" s="106" t="s">
        <v>540</v>
      </c>
      <c r="F1780" s="106"/>
      <c r="G1780" s="106"/>
      <c r="H1780" s="106" t="s">
        <v>514</v>
      </c>
      <c r="I1780" s="106" t="s">
        <v>3323</v>
      </c>
      <c r="J1780" s="106" t="s">
        <v>4064</v>
      </c>
      <c r="K1780" s="106">
        <v>8876</v>
      </c>
      <c r="L1780" s="106"/>
      <c r="M1780" s="106">
        <v>22000</v>
      </c>
      <c r="N1780" s="106" t="s">
        <v>4063</v>
      </c>
      <c r="O1780" s="106">
        <v>1525.521</v>
      </c>
      <c r="P1780" s="107">
        <v>374</v>
      </c>
      <c r="Q1780" s="107">
        <v>570544.85</v>
      </c>
      <c r="R1780" s="106">
        <v>0</v>
      </c>
      <c r="S1780" s="107">
        <v>0</v>
      </c>
      <c r="T1780" s="107">
        <v>0</v>
      </c>
      <c r="U1780" s="106" t="s">
        <v>1936</v>
      </c>
      <c r="V1780" s="106" t="s">
        <v>7</v>
      </c>
      <c r="W1780" s="106" t="s">
        <v>79</v>
      </c>
      <c r="X1780" s="108"/>
      <c r="Y1780" s="108">
        <v>0</v>
      </c>
      <c r="Z1780" s="108">
        <v>-570544.85399999993</v>
      </c>
      <c r="AA1780" s="109" t="s">
        <v>4503</v>
      </c>
      <c r="AB1780" s="109">
        <v>2127</v>
      </c>
      <c r="AC1780" s="109" t="s">
        <v>4686</v>
      </c>
      <c r="AD1780" s="109" t="s">
        <v>4548</v>
      </c>
      <c r="AE1780" s="110" t="s">
        <v>471</v>
      </c>
      <c r="AF1780" s="109"/>
      <c r="AG1780" s="138">
        <v>39430</v>
      </c>
      <c r="AH1780" s="138">
        <v>39575</v>
      </c>
      <c r="AI1780" s="138">
        <v>39721</v>
      </c>
      <c r="AJ1780" s="109">
        <v>5623261</v>
      </c>
      <c r="AK1780" s="109"/>
      <c r="AL1780" s="109"/>
      <c r="AM1780" s="109"/>
      <c r="AN1780" s="109"/>
      <c r="AO1780" s="109"/>
      <c r="AP1780" s="109"/>
      <c r="AQ1780" s="109"/>
      <c r="AR1780" s="109"/>
      <c r="AS1780" s="109"/>
      <c r="AT1780" s="109"/>
      <c r="AU1780" s="109"/>
      <c r="AV1780" s="109"/>
      <c r="AW1780" s="109"/>
      <c r="AX1780" s="109"/>
      <c r="AY1780" s="109"/>
    </row>
    <row r="1781" spans="1:51" ht="51" x14ac:dyDescent="0.25">
      <c r="A1781" s="106">
        <v>2120</v>
      </c>
      <c r="B1781" s="106" t="s">
        <v>2436</v>
      </c>
      <c r="C1781" s="106" t="s">
        <v>350</v>
      </c>
      <c r="D1781" s="106"/>
      <c r="E1781" s="106" t="s">
        <v>540</v>
      </c>
      <c r="F1781" s="106"/>
      <c r="G1781" s="106"/>
      <c r="H1781" s="106" t="s">
        <v>514</v>
      </c>
      <c r="I1781" s="106" t="s">
        <v>3323</v>
      </c>
      <c r="J1781" s="106" t="s">
        <v>4064</v>
      </c>
      <c r="K1781" s="106">
        <v>8810</v>
      </c>
      <c r="L1781" s="106"/>
      <c r="M1781" s="106">
        <v>22000</v>
      </c>
      <c r="N1781" s="106" t="s">
        <v>4063</v>
      </c>
      <c r="O1781" s="106">
        <v>82.075999999999993</v>
      </c>
      <c r="P1781" s="107">
        <v>374</v>
      </c>
      <c r="Q1781" s="107">
        <v>30696.42</v>
      </c>
      <c r="R1781" s="106">
        <v>0</v>
      </c>
      <c r="S1781" s="107">
        <v>0</v>
      </c>
      <c r="T1781" s="107">
        <v>0</v>
      </c>
      <c r="U1781" s="106" t="s">
        <v>1936</v>
      </c>
      <c r="V1781" s="106" t="s">
        <v>7</v>
      </c>
      <c r="W1781" s="106" t="s">
        <v>79</v>
      </c>
      <c r="X1781" s="108"/>
      <c r="Y1781" s="108">
        <v>0</v>
      </c>
      <c r="Z1781" s="108">
        <v>-30696.423999999999</v>
      </c>
      <c r="AA1781" s="109" t="s">
        <v>4503</v>
      </c>
      <c r="AB1781" s="109">
        <v>2127</v>
      </c>
      <c r="AC1781" s="109" t="s">
        <v>4686</v>
      </c>
      <c r="AD1781" s="109" t="s">
        <v>4548</v>
      </c>
      <c r="AE1781" s="110" t="s">
        <v>471</v>
      </c>
      <c r="AF1781" s="109"/>
      <c r="AG1781" s="138">
        <v>39430</v>
      </c>
      <c r="AH1781" s="138">
        <v>39575</v>
      </c>
      <c r="AI1781" s="138">
        <v>39721</v>
      </c>
      <c r="AJ1781" s="109">
        <v>5623261</v>
      </c>
      <c r="AK1781" s="109"/>
      <c r="AL1781" s="109"/>
      <c r="AM1781" s="109"/>
      <c r="AN1781" s="109"/>
      <c r="AO1781" s="109"/>
      <c r="AP1781" s="109"/>
      <c r="AQ1781" s="109"/>
      <c r="AR1781" s="109"/>
      <c r="AS1781" s="109"/>
      <c r="AT1781" s="109"/>
      <c r="AU1781" s="109"/>
      <c r="AV1781" s="109"/>
      <c r="AW1781" s="109"/>
      <c r="AX1781" s="109"/>
      <c r="AY1781" s="109"/>
    </row>
    <row r="1782" spans="1:51" x14ac:dyDescent="0.25">
      <c r="A1782" s="106">
        <v>2121</v>
      </c>
      <c r="B1782" s="106" t="s">
        <v>2437</v>
      </c>
      <c r="C1782" s="106" t="s">
        <v>350</v>
      </c>
      <c r="D1782" s="106"/>
      <c r="E1782" s="106" t="s">
        <v>540</v>
      </c>
      <c r="F1782" s="106"/>
      <c r="G1782" s="106"/>
      <c r="H1782" s="106" t="s">
        <v>514</v>
      </c>
      <c r="I1782" s="106" t="s">
        <v>3323</v>
      </c>
      <c r="J1782" s="106" t="s">
        <v>4064</v>
      </c>
      <c r="K1782" s="106">
        <v>8807</v>
      </c>
      <c r="L1782" s="106"/>
      <c r="M1782" s="106">
        <v>22000</v>
      </c>
      <c r="N1782" s="106" t="s">
        <v>4063</v>
      </c>
      <c r="O1782" s="106">
        <v>1383.193</v>
      </c>
      <c r="P1782" s="107">
        <v>374</v>
      </c>
      <c r="Q1782" s="107">
        <v>517314.18</v>
      </c>
      <c r="R1782" s="106">
        <v>0</v>
      </c>
      <c r="S1782" s="107">
        <v>0</v>
      </c>
      <c r="T1782" s="107">
        <v>0</v>
      </c>
      <c r="U1782" s="106" t="s">
        <v>797</v>
      </c>
      <c r="V1782" s="106" t="s">
        <v>7</v>
      </c>
      <c r="W1782" s="106" t="s">
        <v>67</v>
      </c>
      <c r="X1782" s="108">
        <v>2089</v>
      </c>
      <c r="Y1782" s="108">
        <v>2889490.1770000001</v>
      </c>
      <c r="Z1782" s="108">
        <v>2372175.9950000001</v>
      </c>
      <c r="AA1782" s="109"/>
      <c r="AB1782" s="109">
        <v>2127</v>
      </c>
      <c r="AC1782" s="109"/>
      <c r="AD1782" s="109"/>
      <c r="AE1782" s="110" t="s">
        <v>474</v>
      </c>
      <c r="AF1782" s="109"/>
      <c r="AG1782" s="138">
        <v>39430</v>
      </c>
      <c r="AH1782" s="138">
        <v>39575</v>
      </c>
      <c r="AI1782" s="138">
        <v>39721</v>
      </c>
      <c r="AJ1782" s="109">
        <v>5623261</v>
      </c>
      <c r="AK1782" s="109"/>
      <c r="AL1782" s="109"/>
      <c r="AM1782" s="109"/>
      <c r="AN1782" s="109"/>
      <c r="AO1782" s="109"/>
      <c r="AP1782" s="109"/>
      <c r="AQ1782" s="109"/>
      <c r="AR1782" s="109"/>
      <c r="AS1782" s="109"/>
      <c r="AT1782" s="109"/>
      <c r="AU1782" s="109"/>
      <c r="AV1782" s="109"/>
      <c r="AW1782" s="109"/>
      <c r="AX1782" s="109"/>
      <c r="AY1782" s="109"/>
    </row>
    <row r="1783" spans="1:51" x14ac:dyDescent="0.25">
      <c r="A1783" s="106">
        <v>2122</v>
      </c>
      <c r="B1783" s="106" t="s">
        <v>2438</v>
      </c>
      <c r="C1783" s="106" t="s">
        <v>350</v>
      </c>
      <c r="D1783" s="106"/>
      <c r="E1783" s="106" t="s">
        <v>540</v>
      </c>
      <c r="F1783" s="106"/>
      <c r="G1783" s="106"/>
      <c r="H1783" s="106" t="s">
        <v>514</v>
      </c>
      <c r="I1783" s="106" t="s">
        <v>3330</v>
      </c>
      <c r="J1783" s="106" t="s">
        <v>4065</v>
      </c>
      <c r="K1783" s="106">
        <v>10602</v>
      </c>
      <c r="L1783" s="106"/>
      <c r="M1783" s="106">
        <v>22000</v>
      </c>
      <c r="N1783" s="106" t="s">
        <v>4063</v>
      </c>
      <c r="O1783" s="106">
        <v>1507.2249999999999</v>
      </c>
      <c r="P1783" s="107">
        <v>374</v>
      </c>
      <c r="Q1783" s="107">
        <v>563702.15</v>
      </c>
      <c r="R1783" s="106">
        <v>0</v>
      </c>
      <c r="S1783" s="107">
        <v>0</v>
      </c>
      <c r="T1783" s="107">
        <v>0</v>
      </c>
      <c r="U1783" s="106" t="s">
        <v>797</v>
      </c>
      <c r="V1783" s="106" t="s">
        <v>7</v>
      </c>
      <c r="W1783" s="106" t="s">
        <v>67</v>
      </c>
      <c r="X1783" s="108">
        <v>2089</v>
      </c>
      <c r="Y1783" s="108">
        <v>3148593.0249999999</v>
      </c>
      <c r="Z1783" s="108">
        <v>2584890.875</v>
      </c>
      <c r="AA1783" s="109"/>
      <c r="AB1783" s="109">
        <v>2127</v>
      </c>
      <c r="AC1783" s="109"/>
      <c r="AD1783" s="109"/>
      <c r="AE1783" s="110" t="s">
        <v>474</v>
      </c>
      <c r="AF1783" s="109"/>
      <c r="AG1783" s="138">
        <v>39430</v>
      </c>
      <c r="AH1783" s="138">
        <v>39575</v>
      </c>
      <c r="AI1783" s="138">
        <v>39721</v>
      </c>
      <c r="AJ1783" s="109">
        <v>5623261</v>
      </c>
      <c r="AK1783" s="109"/>
      <c r="AL1783" s="109"/>
      <c r="AM1783" s="109"/>
      <c r="AN1783" s="109"/>
      <c r="AO1783" s="109"/>
      <c r="AP1783" s="109"/>
      <c r="AQ1783" s="109"/>
      <c r="AR1783" s="109"/>
      <c r="AS1783" s="109"/>
      <c r="AT1783" s="109"/>
      <c r="AU1783" s="109"/>
      <c r="AV1783" s="109"/>
      <c r="AW1783" s="109"/>
      <c r="AX1783" s="109"/>
      <c r="AY1783" s="109"/>
    </row>
    <row r="1784" spans="1:51" x14ac:dyDescent="0.25">
      <c r="A1784" s="106">
        <v>2123</v>
      </c>
      <c r="B1784" s="106" t="s">
        <v>2439</v>
      </c>
      <c r="C1784" s="106" t="s">
        <v>350</v>
      </c>
      <c r="D1784" s="106"/>
      <c r="E1784" s="106" t="s">
        <v>540</v>
      </c>
      <c r="F1784" s="106"/>
      <c r="G1784" s="106"/>
      <c r="H1784" s="106" t="s">
        <v>514</v>
      </c>
      <c r="I1784" s="106" t="s">
        <v>3330</v>
      </c>
      <c r="J1784" s="106" t="s">
        <v>4065</v>
      </c>
      <c r="K1784" s="106">
        <v>10603</v>
      </c>
      <c r="L1784" s="106"/>
      <c r="M1784" s="106">
        <v>22000</v>
      </c>
      <c r="N1784" s="106" t="s">
        <v>4063</v>
      </c>
      <c r="O1784" s="106">
        <v>557.91999999999996</v>
      </c>
      <c r="P1784" s="107">
        <v>374</v>
      </c>
      <c r="Q1784" s="107">
        <v>208662.08</v>
      </c>
      <c r="R1784" s="106">
        <v>0</v>
      </c>
      <c r="S1784" s="107">
        <v>0</v>
      </c>
      <c r="T1784" s="107">
        <v>0</v>
      </c>
      <c r="U1784" s="106" t="s">
        <v>797</v>
      </c>
      <c r="V1784" s="106" t="s">
        <v>7</v>
      </c>
      <c r="W1784" s="106" t="s">
        <v>67</v>
      </c>
      <c r="X1784" s="108">
        <v>2089</v>
      </c>
      <c r="Y1784" s="108">
        <v>1165494.8799999999</v>
      </c>
      <c r="Z1784" s="108">
        <v>956832.79999999993</v>
      </c>
      <c r="AA1784" s="109"/>
      <c r="AB1784" s="109">
        <v>2127</v>
      </c>
      <c r="AC1784" s="109"/>
      <c r="AD1784" s="109"/>
      <c r="AE1784" s="110" t="s">
        <v>474</v>
      </c>
      <c r="AF1784" s="109"/>
      <c r="AG1784" s="138">
        <v>39430</v>
      </c>
      <c r="AH1784" s="138">
        <v>39575</v>
      </c>
      <c r="AI1784" s="138">
        <v>39721</v>
      </c>
      <c r="AJ1784" s="109">
        <v>5623261</v>
      </c>
      <c r="AK1784" s="109"/>
      <c r="AL1784" s="109"/>
      <c r="AM1784" s="109"/>
      <c r="AN1784" s="109"/>
      <c r="AO1784" s="109"/>
      <c r="AP1784" s="109"/>
      <c r="AQ1784" s="109"/>
      <c r="AR1784" s="109"/>
      <c r="AS1784" s="109"/>
      <c r="AT1784" s="109"/>
      <c r="AU1784" s="109"/>
      <c r="AV1784" s="109"/>
      <c r="AW1784" s="109"/>
      <c r="AX1784" s="109"/>
      <c r="AY1784" s="109"/>
    </row>
    <row r="1785" spans="1:51" x14ac:dyDescent="0.25">
      <c r="A1785" s="106">
        <v>2124</v>
      </c>
      <c r="B1785" s="106" t="s">
        <v>2440</v>
      </c>
      <c r="C1785" s="106" t="s">
        <v>350</v>
      </c>
      <c r="D1785" s="106"/>
      <c r="E1785" s="106" t="s">
        <v>540</v>
      </c>
      <c r="F1785" s="106"/>
      <c r="G1785" s="106"/>
      <c r="H1785" s="106" t="s">
        <v>514</v>
      </c>
      <c r="I1785" s="106" t="s">
        <v>3323</v>
      </c>
      <c r="J1785" s="106" t="s">
        <v>4064</v>
      </c>
      <c r="K1785" s="106"/>
      <c r="L1785" s="106"/>
      <c r="M1785" s="106">
        <v>22000</v>
      </c>
      <c r="N1785" s="106" t="s">
        <v>4063</v>
      </c>
      <c r="O1785" s="106">
        <v>5794.5280000000002</v>
      </c>
      <c r="P1785" s="107">
        <v>374</v>
      </c>
      <c r="Q1785" s="107">
        <v>2167153.4700000002</v>
      </c>
      <c r="R1785" s="106">
        <v>0</v>
      </c>
      <c r="S1785" s="107">
        <v>0</v>
      </c>
      <c r="T1785" s="107">
        <v>0</v>
      </c>
      <c r="U1785" s="106" t="s">
        <v>797</v>
      </c>
      <c r="V1785" s="106" t="s">
        <v>7</v>
      </c>
      <c r="W1785" s="106" t="s">
        <v>67</v>
      </c>
      <c r="X1785" s="108">
        <v>2089</v>
      </c>
      <c r="Y1785" s="108">
        <v>12104768.992000001</v>
      </c>
      <c r="Z1785" s="108">
        <v>9937615.5199999996</v>
      </c>
      <c r="AA1785" s="109"/>
      <c r="AB1785" s="109">
        <v>2127</v>
      </c>
      <c r="AC1785" s="109"/>
      <c r="AD1785" s="109"/>
      <c r="AE1785" s="110" t="s">
        <v>474</v>
      </c>
      <c r="AF1785" s="109"/>
      <c r="AG1785" s="138">
        <v>39430</v>
      </c>
      <c r="AH1785" s="138">
        <v>39575</v>
      </c>
      <c r="AI1785" s="138">
        <v>39721</v>
      </c>
      <c r="AJ1785" s="109">
        <v>5623261</v>
      </c>
      <c r="AK1785" s="109"/>
      <c r="AL1785" s="109"/>
      <c r="AM1785" s="109"/>
      <c r="AN1785" s="109"/>
      <c r="AO1785" s="109"/>
      <c r="AP1785" s="109"/>
      <c r="AQ1785" s="109"/>
      <c r="AR1785" s="109"/>
      <c r="AS1785" s="109"/>
      <c r="AT1785" s="109"/>
      <c r="AU1785" s="109"/>
      <c r="AV1785" s="109"/>
      <c r="AW1785" s="109"/>
      <c r="AX1785" s="109"/>
      <c r="AY1785" s="109"/>
    </row>
    <row r="1786" spans="1:51" x14ac:dyDescent="0.25">
      <c r="A1786" s="106">
        <v>2125</v>
      </c>
      <c r="B1786" s="106" t="s">
        <v>2441</v>
      </c>
      <c r="C1786" s="106" t="s">
        <v>350</v>
      </c>
      <c r="D1786" s="106"/>
      <c r="E1786" s="106" t="s">
        <v>540</v>
      </c>
      <c r="F1786" s="106"/>
      <c r="G1786" s="106"/>
      <c r="H1786" s="106" t="s">
        <v>514</v>
      </c>
      <c r="I1786" s="106" t="s">
        <v>3323</v>
      </c>
      <c r="J1786" s="106" t="s">
        <v>4064</v>
      </c>
      <c r="K1786" s="106"/>
      <c r="L1786" s="106"/>
      <c r="M1786" s="106">
        <v>22000</v>
      </c>
      <c r="N1786" s="106" t="s">
        <v>4063</v>
      </c>
      <c r="O1786" s="106">
        <v>471.06700000000001</v>
      </c>
      <c r="P1786" s="107">
        <v>374</v>
      </c>
      <c r="Q1786" s="107">
        <v>176179.06</v>
      </c>
      <c r="R1786" s="106">
        <v>0</v>
      </c>
      <c r="S1786" s="107">
        <v>0</v>
      </c>
      <c r="T1786" s="107">
        <v>0</v>
      </c>
      <c r="U1786" s="106" t="s">
        <v>797</v>
      </c>
      <c r="V1786" s="106" t="s">
        <v>7</v>
      </c>
      <c r="W1786" s="106" t="s">
        <v>67</v>
      </c>
      <c r="X1786" s="108">
        <v>2089</v>
      </c>
      <c r="Y1786" s="108">
        <v>984058.96299999999</v>
      </c>
      <c r="Z1786" s="108">
        <v>807879.90500000003</v>
      </c>
      <c r="AA1786" s="109"/>
      <c r="AB1786" s="109">
        <v>2127</v>
      </c>
      <c r="AC1786" s="109"/>
      <c r="AD1786" s="109"/>
      <c r="AE1786" s="110" t="s">
        <v>474</v>
      </c>
      <c r="AF1786" s="109"/>
      <c r="AG1786" s="138">
        <v>39430</v>
      </c>
      <c r="AH1786" s="138">
        <v>39575</v>
      </c>
      <c r="AI1786" s="138">
        <v>39721</v>
      </c>
      <c r="AJ1786" s="109">
        <v>5623261</v>
      </c>
      <c r="AK1786" s="109"/>
      <c r="AL1786" s="109"/>
      <c r="AM1786" s="109"/>
      <c r="AN1786" s="109"/>
      <c r="AO1786" s="109"/>
      <c r="AP1786" s="109"/>
      <c r="AQ1786" s="109"/>
      <c r="AR1786" s="109"/>
      <c r="AS1786" s="109"/>
      <c r="AT1786" s="109"/>
      <c r="AU1786" s="109"/>
      <c r="AV1786" s="109"/>
      <c r="AW1786" s="109"/>
      <c r="AX1786" s="109"/>
      <c r="AY1786" s="109"/>
    </row>
    <row r="1787" spans="1:51" x14ac:dyDescent="0.25">
      <c r="A1787" s="106">
        <v>2126</v>
      </c>
      <c r="B1787" s="106" t="s">
        <v>2442</v>
      </c>
      <c r="C1787" s="106" t="s">
        <v>350</v>
      </c>
      <c r="D1787" s="106"/>
      <c r="E1787" s="106" t="s">
        <v>540</v>
      </c>
      <c r="F1787" s="106"/>
      <c r="G1787" s="106"/>
      <c r="H1787" s="106" t="s">
        <v>514</v>
      </c>
      <c r="I1787" s="106" t="s">
        <v>3323</v>
      </c>
      <c r="J1787" s="106" t="s">
        <v>4064</v>
      </c>
      <c r="K1787" s="106"/>
      <c r="L1787" s="106"/>
      <c r="M1787" s="106">
        <v>22000</v>
      </c>
      <c r="N1787" s="106" t="s">
        <v>4063</v>
      </c>
      <c r="O1787" s="106">
        <v>64.328000000000003</v>
      </c>
      <c r="P1787" s="107">
        <v>374</v>
      </c>
      <c r="Q1787" s="107">
        <v>24058.67</v>
      </c>
      <c r="R1787" s="106">
        <v>0</v>
      </c>
      <c r="S1787" s="107">
        <v>0</v>
      </c>
      <c r="T1787" s="107">
        <v>0</v>
      </c>
      <c r="U1787" s="106" t="s">
        <v>797</v>
      </c>
      <c r="V1787" s="106" t="s">
        <v>7</v>
      </c>
      <c r="W1787" s="106" t="s">
        <v>67</v>
      </c>
      <c r="X1787" s="108">
        <v>2089</v>
      </c>
      <c r="Y1787" s="108">
        <v>134381.19200000001</v>
      </c>
      <c r="Z1787" s="108">
        <v>110322.52</v>
      </c>
      <c r="AA1787" s="109"/>
      <c r="AB1787" s="109">
        <v>2127</v>
      </c>
      <c r="AC1787" s="109"/>
      <c r="AD1787" s="109"/>
      <c r="AE1787" s="110" t="s">
        <v>474</v>
      </c>
      <c r="AF1787" s="109"/>
      <c r="AG1787" s="138">
        <v>39430</v>
      </c>
      <c r="AH1787" s="138">
        <v>39575</v>
      </c>
      <c r="AI1787" s="138">
        <v>39721</v>
      </c>
      <c r="AJ1787" s="109">
        <v>5623261</v>
      </c>
      <c r="AK1787" s="109"/>
      <c r="AL1787" s="109"/>
      <c r="AM1787" s="109"/>
      <c r="AN1787" s="109"/>
      <c r="AO1787" s="109"/>
      <c r="AP1787" s="109"/>
      <c r="AQ1787" s="109"/>
      <c r="AR1787" s="109"/>
      <c r="AS1787" s="109"/>
      <c r="AT1787" s="109"/>
      <c r="AU1787" s="109"/>
      <c r="AV1787" s="109"/>
      <c r="AW1787" s="109"/>
      <c r="AX1787" s="109"/>
      <c r="AY1787" s="109"/>
    </row>
    <row r="1788" spans="1:51" x14ac:dyDescent="0.25">
      <c r="A1788" s="106">
        <v>2127</v>
      </c>
      <c r="B1788" s="106" t="s">
        <v>1470</v>
      </c>
      <c r="C1788" s="106" t="s">
        <v>350</v>
      </c>
      <c r="D1788" s="106"/>
      <c r="E1788" s="106" t="s">
        <v>540</v>
      </c>
      <c r="F1788" s="106"/>
      <c r="G1788" s="106"/>
      <c r="H1788" s="106" t="s">
        <v>514</v>
      </c>
      <c r="I1788" s="106"/>
      <c r="J1788" s="106"/>
      <c r="K1788" s="106"/>
      <c r="L1788" s="106"/>
      <c r="M1788" s="106">
        <v>22000</v>
      </c>
      <c r="N1788" s="106" t="s">
        <v>4063</v>
      </c>
      <c r="O1788" s="106">
        <v>11628.241</v>
      </c>
      <c r="P1788" s="107">
        <v>374</v>
      </c>
      <c r="Q1788" s="107">
        <v>4348962.13</v>
      </c>
      <c r="R1788" s="106">
        <v>0</v>
      </c>
      <c r="S1788" s="107">
        <v>0</v>
      </c>
      <c r="T1788" s="107">
        <v>0</v>
      </c>
      <c r="U1788" s="106" t="s">
        <v>743</v>
      </c>
      <c r="V1788" s="106" t="s">
        <v>7</v>
      </c>
      <c r="W1788" s="106" t="s">
        <v>63</v>
      </c>
      <c r="X1788" s="108"/>
      <c r="Y1788" s="108">
        <v>0</v>
      </c>
      <c r="Z1788" s="108"/>
      <c r="AA1788" s="109" t="s">
        <v>4435</v>
      </c>
      <c r="AB1788" s="109">
        <v>2127</v>
      </c>
      <c r="AC1788" s="109"/>
      <c r="AD1788" s="109"/>
      <c r="AE1788" s="110" t="s">
        <v>4436</v>
      </c>
      <c r="AF1788" s="109"/>
      <c r="AG1788" s="138">
        <v>39430</v>
      </c>
      <c r="AH1788" s="138">
        <v>39575</v>
      </c>
      <c r="AI1788" s="138">
        <v>39721</v>
      </c>
      <c r="AJ1788" s="109">
        <v>5623261</v>
      </c>
      <c r="AK1788" s="109"/>
      <c r="AL1788" s="109"/>
      <c r="AM1788" s="109"/>
      <c r="AN1788" s="109"/>
      <c r="AO1788" s="109"/>
      <c r="AP1788" s="109"/>
      <c r="AQ1788" s="109"/>
      <c r="AR1788" s="109"/>
      <c r="AS1788" s="109"/>
      <c r="AT1788" s="109"/>
      <c r="AU1788" s="109"/>
      <c r="AV1788" s="109"/>
      <c r="AW1788" s="109"/>
      <c r="AX1788" s="109"/>
      <c r="AY1788" s="109"/>
    </row>
    <row r="1789" spans="1:51" x14ac:dyDescent="0.25">
      <c r="A1789" s="106">
        <v>2128</v>
      </c>
      <c r="B1789" s="106" t="s">
        <v>2443</v>
      </c>
      <c r="C1789" s="106" t="s">
        <v>351</v>
      </c>
      <c r="D1789" s="106"/>
      <c r="E1789" s="106" t="s">
        <v>540</v>
      </c>
      <c r="F1789" s="106"/>
      <c r="G1789" s="106"/>
      <c r="H1789" s="106" t="s">
        <v>514</v>
      </c>
      <c r="I1789" s="106" t="s">
        <v>3323</v>
      </c>
      <c r="J1789" s="106" t="s">
        <v>4066</v>
      </c>
      <c r="K1789" s="106"/>
      <c r="L1789" s="106"/>
      <c r="M1789" s="106">
        <v>22643</v>
      </c>
      <c r="N1789" s="106" t="s">
        <v>351</v>
      </c>
      <c r="O1789" s="106">
        <v>1735.68</v>
      </c>
      <c r="P1789" s="107">
        <v>418</v>
      </c>
      <c r="Q1789" s="107">
        <v>725514.23999999999</v>
      </c>
      <c r="R1789" s="106">
        <v>0</v>
      </c>
      <c r="S1789" s="107">
        <v>0</v>
      </c>
      <c r="T1789" s="107">
        <v>0</v>
      </c>
      <c r="U1789" s="106" t="s">
        <v>879</v>
      </c>
      <c r="V1789" s="106" t="s">
        <v>7</v>
      </c>
      <c r="W1789" s="106" t="s">
        <v>72</v>
      </c>
      <c r="X1789" s="108">
        <v>871</v>
      </c>
      <c r="Y1789" s="108">
        <v>1511777.28</v>
      </c>
      <c r="Z1789" s="108">
        <v>786263.04000000004</v>
      </c>
      <c r="AA1789" s="109"/>
      <c r="AB1789" s="109">
        <v>2052</v>
      </c>
      <c r="AC1789" s="109"/>
      <c r="AD1789" s="109"/>
      <c r="AE1789" s="110" t="s">
        <v>4771</v>
      </c>
      <c r="AF1789" s="109"/>
      <c r="AG1789" s="138"/>
      <c r="AH1789" s="138">
        <v>40459</v>
      </c>
      <c r="AI1789" s="138">
        <v>40429</v>
      </c>
      <c r="AJ1789" s="109">
        <v>5744678</v>
      </c>
      <c r="AK1789" s="109"/>
      <c r="AL1789" s="109"/>
      <c r="AM1789" s="109"/>
      <c r="AN1789" s="109"/>
      <c r="AO1789" s="109"/>
      <c r="AP1789" s="109"/>
      <c r="AQ1789" s="109"/>
      <c r="AR1789" s="109"/>
      <c r="AS1789" s="109"/>
      <c r="AT1789" s="109"/>
      <c r="AU1789" s="109"/>
      <c r="AV1789" s="109"/>
      <c r="AW1789" s="109"/>
      <c r="AX1789" s="109"/>
      <c r="AY1789" s="109"/>
    </row>
    <row r="1790" spans="1:51" ht="25.5" x14ac:dyDescent="0.25">
      <c r="A1790" s="106">
        <v>2129</v>
      </c>
      <c r="B1790" s="106" t="s">
        <v>2444</v>
      </c>
      <c r="C1790" s="106" t="s">
        <v>352</v>
      </c>
      <c r="D1790" s="106"/>
      <c r="E1790" s="106" t="s">
        <v>540</v>
      </c>
      <c r="F1790" s="106"/>
      <c r="G1790" s="106"/>
      <c r="H1790" s="106" t="s">
        <v>465</v>
      </c>
      <c r="I1790" s="106" t="s">
        <v>3330</v>
      </c>
      <c r="J1790" s="106" t="s">
        <v>4060</v>
      </c>
      <c r="K1790" s="106"/>
      <c r="L1790" s="106"/>
      <c r="M1790" s="106">
        <v>22000</v>
      </c>
      <c r="N1790" s="106" t="s">
        <v>4067</v>
      </c>
      <c r="O1790" s="106">
        <v>4885.28</v>
      </c>
      <c r="P1790" s="107">
        <v>336.6</v>
      </c>
      <c r="Q1790" s="107">
        <v>1644385.25</v>
      </c>
      <c r="R1790" s="106">
        <v>0</v>
      </c>
      <c r="S1790" s="107">
        <v>0</v>
      </c>
      <c r="T1790" s="107">
        <v>0</v>
      </c>
      <c r="U1790" s="106" t="s">
        <v>739</v>
      </c>
      <c r="V1790" s="106" t="s">
        <v>7</v>
      </c>
      <c r="W1790" s="106" t="s">
        <v>61</v>
      </c>
      <c r="X1790" s="108">
        <v>2076</v>
      </c>
      <c r="Y1790" s="108">
        <v>10141841.279999999</v>
      </c>
      <c r="Z1790" s="108">
        <v>8497456.0319999997</v>
      </c>
      <c r="AA1790" s="109"/>
      <c r="AB1790" s="109">
        <v>2146</v>
      </c>
      <c r="AC1790" s="109"/>
      <c r="AD1790" s="109"/>
      <c r="AE1790" s="110" t="s">
        <v>507</v>
      </c>
      <c r="AF1790" s="109"/>
      <c r="AG1790" s="138">
        <v>39171</v>
      </c>
      <c r="AH1790" s="138">
        <v>39468</v>
      </c>
      <c r="AI1790" s="138">
        <v>40429</v>
      </c>
      <c r="AJ1790" s="109">
        <v>5587871</v>
      </c>
      <c r="AK1790" s="109"/>
      <c r="AL1790" s="109"/>
      <c r="AM1790" s="109"/>
      <c r="AN1790" s="109"/>
      <c r="AO1790" s="109"/>
      <c r="AP1790" s="109"/>
      <c r="AQ1790" s="109"/>
      <c r="AR1790" s="109"/>
      <c r="AS1790" s="109"/>
      <c r="AT1790" s="109"/>
      <c r="AU1790" s="109"/>
      <c r="AV1790" s="109"/>
      <c r="AW1790" s="109"/>
      <c r="AX1790" s="109"/>
      <c r="AY1790" s="109"/>
    </row>
    <row r="1791" spans="1:51" ht="25.5" x14ac:dyDescent="0.25">
      <c r="A1791" s="106">
        <v>2130</v>
      </c>
      <c r="B1791" s="106" t="s">
        <v>2445</v>
      </c>
      <c r="C1791" s="106" t="s">
        <v>352</v>
      </c>
      <c r="D1791" s="106"/>
      <c r="E1791" s="106" t="s">
        <v>540</v>
      </c>
      <c r="F1791" s="106"/>
      <c r="G1791" s="106"/>
      <c r="H1791" s="106" t="s">
        <v>465</v>
      </c>
      <c r="I1791" s="106" t="s">
        <v>3324</v>
      </c>
      <c r="J1791" s="106" t="s">
        <v>3841</v>
      </c>
      <c r="K1791" s="106"/>
      <c r="L1791" s="106"/>
      <c r="M1791" s="106">
        <v>22000</v>
      </c>
      <c r="N1791" s="106" t="s">
        <v>4067</v>
      </c>
      <c r="O1791" s="106">
        <v>74.69</v>
      </c>
      <c r="P1791" s="107">
        <v>336.6</v>
      </c>
      <c r="Q1791" s="107">
        <v>25140.65</v>
      </c>
      <c r="R1791" s="106">
        <v>0</v>
      </c>
      <c r="S1791" s="107">
        <v>0</v>
      </c>
      <c r="T1791" s="107">
        <v>0</v>
      </c>
      <c r="U1791" s="106" t="s">
        <v>739</v>
      </c>
      <c r="V1791" s="106" t="s">
        <v>7</v>
      </c>
      <c r="W1791" s="106" t="s">
        <v>61</v>
      </c>
      <c r="X1791" s="108">
        <v>2076</v>
      </c>
      <c r="Y1791" s="108">
        <v>155056.44</v>
      </c>
      <c r="Z1791" s="108">
        <v>129915.78599999999</v>
      </c>
      <c r="AA1791" s="109"/>
      <c r="AB1791" s="109">
        <v>2146</v>
      </c>
      <c r="AC1791" s="109"/>
      <c r="AD1791" s="109"/>
      <c r="AE1791" s="110" t="s">
        <v>507</v>
      </c>
      <c r="AF1791" s="109"/>
      <c r="AG1791" s="138">
        <v>39171</v>
      </c>
      <c r="AH1791" s="138">
        <v>39468</v>
      </c>
      <c r="AI1791" s="138">
        <v>39550</v>
      </c>
      <c r="AJ1791" s="109">
        <v>5587871</v>
      </c>
      <c r="AK1791" s="109"/>
      <c r="AL1791" s="109"/>
      <c r="AM1791" s="109"/>
      <c r="AN1791" s="109"/>
      <c r="AO1791" s="109"/>
      <c r="AP1791" s="109"/>
      <c r="AQ1791" s="109"/>
      <c r="AR1791" s="109"/>
      <c r="AS1791" s="109"/>
      <c r="AT1791" s="109"/>
      <c r="AU1791" s="109"/>
      <c r="AV1791" s="109"/>
      <c r="AW1791" s="109"/>
      <c r="AX1791" s="109"/>
      <c r="AY1791" s="109"/>
    </row>
    <row r="1792" spans="1:51" ht="25.5" x14ac:dyDescent="0.25">
      <c r="A1792" s="106">
        <v>2131</v>
      </c>
      <c r="B1792" s="106" t="s">
        <v>2446</v>
      </c>
      <c r="C1792" s="106" t="s">
        <v>352</v>
      </c>
      <c r="D1792" s="106"/>
      <c r="E1792" s="106" t="s">
        <v>540</v>
      </c>
      <c r="F1792" s="106"/>
      <c r="G1792" s="106"/>
      <c r="H1792" s="106" t="s">
        <v>465</v>
      </c>
      <c r="I1792" s="106" t="s">
        <v>3324</v>
      </c>
      <c r="J1792" s="106" t="s">
        <v>3841</v>
      </c>
      <c r="K1792" s="106"/>
      <c r="L1792" s="106"/>
      <c r="M1792" s="106">
        <v>22000</v>
      </c>
      <c r="N1792" s="106" t="s">
        <v>4067</v>
      </c>
      <c r="O1792" s="106">
        <v>430.38</v>
      </c>
      <c r="P1792" s="107">
        <v>336.6</v>
      </c>
      <c r="Q1792" s="107">
        <v>144865.91</v>
      </c>
      <c r="R1792" s="106">
        <v>0</v>
      </c>
      <c r="S1792" s="107">
        <v>0</v>
      </c>
      <c r="T1792" s="107">
        <v>0</v>
      </c>
      <c r="U1792" s="106" t="s">
        <v>739</v>
      </c>
      <c r="V1792" s="106" t="s">
        <v>7</v>
      </c>
      <c r="W1792" s="106" t="s">
        <v>61</v>
      </c>
      <c r="X1792" s="108">
        <v>2076</v>
      </c>
      <c r="Y1792" s="108">
        <v>893468.88</v>
      </c>
      <c r="Z1792" s="108">
        <v>748602.97200000007</v>
      </c>
      <c r="AA1792" s="109"/>
      <c r="AB1792" s="109">
        <v>2146</v>
      </c>
      <c r="AC1792" s="109"/>
      <c r="AD1792" s="109"/>
      <c r="AE1792" s="110" t="s">
        <v>507</v>
      </c>
      <c r="AF1792" s="109"/>
      <c r="AG1792" s="138">
        <v>39171</v>
      </c>
      <c r="AH1792" s="138">
        <v>39468</v>
      </c>
      <c r="AI1792" s="138">
        <v>39550</v>
      </c>
      <c r="AJ1792" s="109">
        <v>5587871</v>
      </c>
      <c r="AK1792" s="109"/>
      <c r="AL1792" s="109"/>
      <c r="AM1792" s="109"/>
      <c r="AN1792" s="109"/>
      <c r="AO1792" s="109"/>
      <c r="AP1792" s="109"/>
      <c r="AQ1792" s="109"/>
      <c r="AR1792" s="109"/>
      <c r="AS1792" s="109"/>
      <c r="AT1792" s="109"/>
      <c r="AU1792" s="109"/>
      <c r="AV1792" s="109"/>
      <c r="AW1792" s="109"/>
      <c r="AX1792" s="109"/>
      <c r="AY1792" s="109"/>
    </row>
    <row r="1793" spans="1:51" ht="25.5" x14ac:dyDescent="0.25">
      <c r="A1793" s="106">
        <v>2132</v>
      </c>
      <c r="B1793" s="106" t="s">
        <v>2447</v>
      </c>
      <c r="C1793" s="106" t="s">
        <v>352</v>
      </c>
      <c r="D1793" s="106"/>
      <c r="E1793" s="106" t="s">
        <v>540</v>
      </c>
      <c r="F1793" s="106"/>
      <c r="G1793" s="106"/>
      <c r="H1793" s="106" t="s">
        <v>465</v>
      </c>
      <c r="I1793" s="106" t="s">
        <v>3336</v>
      </c>
      <c r="J1793" s="106" t="s">
        <v>4068</v>
      </c>
      <c r="K1793" s="106"/>
      <c r="L1793" s="106"/>
      <c r="M1793" s="106">
        <v>22000</v>
      </c>
      <c r="N1793" s="106" t="s">
        <v>4067</v>
      </c>
      <c r="O1793" s="106">
        <v>7156.43</v>
      </c>
      <c r="P1793" s="107">
        <v>336.6</v>
      </c>
      <c r="Q1793" s="107">
        <v>2408854.34</v>
      </c>
      <c r="R1793" s="106">
        <v>0</v>
      </c>
      <c r="S1793" s="107">
        <v>0</v>
      </c>
      <c r="T1793" s="107">
        <v>0</v>
      </c>
      <c r="U1793" s="106" t="s">
        <v>739</v>
      </c>
      <c r="V1793" s="106" t="s">
        <v>7</v>
      </c>
      <c r="W1793" s="106" t="s">
        <v>61</v>
      </c>
      <c r="X1793" s="108">
        <v>2076</v>
      </c>
      <c r="Y1793" s="108">
        <v>14856748.68</v>
      </c>
      <c r="Z1793" s="108">
        <v>12447894.342</v>
      </c>
      <c r="AA1793" s="109"/>
      <c r="AB1793" s="109">
        <v>2146</v>
      </c>
      <c r="AC1793" s="109"/>
      <c r="AD1793" s="109"/>
      <c r="AE1793" s="110" t="s">
        <v>507</v>
      </c>
      <c r="AF1793" s="109"/>
      <c r="AG1793" s="138">
        <v>39171</v>
      </c>
      <c r="AH1793" s="138">
        <v>39468</v>
      </c>
      <c r="AI1793" s="138">
        <v>39550</v>
      </c>
      <c r="AJ1793" s="109">
        <v>5587871</v>
      </c>
      <c r="AK1793" s="109"/>
      <c r="AL1793" s="109"/>
      <c r="AM1793" s="109"/>
      <c r="AN1793" s="109"/>
      <c r="AO1793" s="109"/>
      <c r="AP1793" s="109"/>
      <c r="AQ1793" s="109"/>
      <c r="AR1793" s="109"/>
      <c r="AS1793" s="109"/>
      <c r="AT1793" s="109"/>
      <c r="AU1793" s="109"/>
      <c r="AV1793" s="109"/>
      <c r="AW1793" s="109"/>
      <c r="AX1793" s="109"/>
      <c r="AY1793" s="109"/>
    </row>
    <row r="1794" spans="1:51" ht="89.25" x14ac:dyDescent="0.25">
      <c r="A1794" s="106">
        <v>2133</v>
      </c>
      <c r="B1794" s="106" t="s">
        <v>2448</v>
      </c>
      <c r="C1794" s="106" t="s">
        <v>352</v>
      </c>
      <c r="D1794" s="106"/>
      <c r="E1794" s="106" t="s">
        <v>540</v>
      </c>
      <c r="F1794" s="106"/>
      <c r="G1794" s="106"/>
      <c r="H1794" s="106" t="s">
        <v>465</v>
      </c>
      <c r="I1794" s="106" t="s">
        <v>3323</v>
      </c>
      <c r="J1794" s="106" t="s">
        <v>4069</v>
      </c>
      <c r="K1794" s="106"/>
      <c r="L1794" s="106"/>
      <c r="M1794" s="106">
        <v>22000</v>
      </c>
      <c r="N1794" s="106" t="s">
        <v>4067</v>
      </c>
      <c r="O1794" s="106">
        <v>16515.18</v>
      </c>
      <c r="P1794" s="107">
        <v>1125.05</v>
      </c>
      <c r="Q1794" s="107">
        <v>18580329.27</v>
      </c>
      <c r="R1794" s="106">
        <v>0</v>
      </c>
      <c r="S1794" s="107">
        <v>0</v>
      </c>
      <c r="T1794" s="107">
        <v>0</v>
      </c>
      <c r="U1794" s="106" t="s">
        <v>741</v>
      </c>
      <c r="V1794" s="106" t="s">
        <v>8</v>
      </c>
      <c r="W1794" s="106" t="s">
        <v>62</v>
      </c>
      <c r="X1794" s="108">
        <v>1719.3945859999999</v>
      </c>
      <c r="Y1794" s="108">
        <v>28396111.078815479</v>
      </c>
      <c r="Z1794" s="108">
        <v>9815781.807821881</v>
      </c>
      <c r="AA1794" s="109"/>
      <c r="AB1794" s="109">
        <v>2146</v>
      </c>
      <c r="AC1794" s="109" t="s">
        <v>4794</v>
      </c>
      <c r="AD1794" s="109"/>
      <c r="AE1794" s="110" t="s">
        <v>473</v>
      </c>
      <c r="AF1794" s="109" t="s">
        <v>4795</v>
      </c>
      <c r="AG1794" s="138">
        <v>39171</v>
      </c>
      <c r="AH1794" s="138">
        <v>39468</v>
      </c>
      <c r="AI1794" s="138">
        <v>39550</v>
      </c>
      <c r="AJ1794" s="109">
        <v>5587871</v>
      </c>
      <c r="AK1794" s="109"/>
      <c r="AL1794" s="109"/>
      <c r="AM1794" s="109"/>
      <c r="AN1794" s="109"/>
      <c r="AO1794" s="109"/>
      <c r="AP1794" s="109"/>
      <c r="AQ1794" s="109"/>
      <c r="AR1794" s="109"/>
      <c r="AS1794" s="109"/>
      <c r="AT1794" s="109"/>
      <c r="AU1794" s="109"/>
      <c r="AV1794" s="109"/>
      <c r="AW1794" s="109"/>
      <c r="AX1794" s="109"/>
      <c r="AY1794" s="109" t="s">
        <v>4796</v>
      </c>
    </row>
    <row r="1795" spans="1:51" ht="76.5" x14ac:dyDescent="0.25">
      <c r="A1795" s="106">
        <v>2134</v>
      </c>
      <c r="B1795" s="106" t="s">
        <v>2449</v>
      </c>
      <c r="C1795" s="106" t="s">
        <v>352</v>
      </c>
      <c r="D1795" s="106"/>
      <c r="E1795" s="106" t="s">
        <v>540</v>
      </c>
      <c r="F1795" s="106"/>
      <c r="G1795" s="106" t="s">
        <v>2450</v>
      </c>
      <c r="H1795" s="106" t="s">
        <v>465</v>
      </c>
      <c r="I1795" s="106" t="s">
        <v>3323</v>
      </c>
      <c r="J1795" s="106" t="s">
        <v>4070</v>
      </c>
      <c r="K1795" s="106"/>
      <c r="L1795" s="106"/>
      <c r="M1795" s="106">
        <v>22000</v>
      </c>
      <c r="N1795" s="106" t="s">
        <v>4067</v>
      </c>
      <c r="O1795" s="106">
        <v>13075.79</v>
      </c>
      <c r="P1795" s="107">
        <v>336.6</v>
      </c>
      <c r="Q1795" s="107">
        <v>4401310.91</v>
      </c>
      <c r="R1795" s="106">
        <v>0</v>
      </c>
      <c r="S1795" s="107">
        <v>0</v>
      </c>
      <c r="T1795" s="107">
        <v>0</v>
      </c>
      <c r="U1795" s="106" t="s">
        <v>741</v>
      </c>
      <c r="V1795" s="106" t="s">
        <v>7</v>
      </c>
      <c r="W1795" s="106" t="s">
        <v>62</v>
      </c>
      <c r="X1795" s="108">
        <v>871</v>
      </c>
      <c r="Y1795" s="108">
        <v>11389013.09</v>
      </c>
      <c r="Z1795" s="108">
        <v>6987702.175999999</v>
      </c>
      <c r="AA1795" s="109"/>
      <c r="AB1795" s="109">
        <v>2088</v>
      </c>
      <c r="AC1795" s="109" t="s">
        <v>4797</v>
      </c>
      <c r="AD1795" s="109"/>
      <c r="AE1795" s="110" t="s">
        <v>4798</v>
      </c>
      <c r="AF1795" s="109" t="s">
        <v>4799</v>
      </c>
      <c r="AG1795" s="138">
        <v>39171</v>
      </c>
      <c r="AH1795" s="138">
        <v>39468</v>
      </c>
      <c r="AI1795" s="138">
        <v>39550</v>
      </c>
      <c r="AJ1795" s="109">
        <v>5587871</v>
      </c>
      <c r="AK1795" s="109"/>
      <c r="AL1795" s="109"/>
      <c r="AM1795" s="109"/>
      <c r="AN1795" s="109"/>
      <c r="AO1795" s="109"/>
      <c r="AP1795" s="109"/>
      <c r="AQ1795" s="109"/>
      <c r="AR1795" s="109"/>
      <c r="AS1795" s="109"/>
      <c r="AT1795" s="109"/>
      <c r="AU1795" s="109"/>
      <c r="AV1795" s="109"/>
      <c r="AW1795" s="109"/>
      <c r="AX1795" s="109"/>
      <c r="AY1795" s="109"/>
    </row>
    <row r="1796" spans="1:51" ht="51" x14ac:dyDescent="0.25">
      <c r="A1796" s="106">
        <v>2135</v>
      </c>
      <c r="B1796" s="106" t="s">
        <v>2451</v>
      </c>
      <c r="C1796" s="106" t="s">
        <v>352</v>
      </c>
      <c r="D1796" s="106"/>
      <c r="E1796" s="106" t="s">
        <v>540</v>
      </c>
      <c r="F1796" s="106"/>
      <c r="G1796" s="106"/>
      <c r="H1796" s="106" t="s">
        <v>465</v>
      </c>
      <c r="I1796" s="106" t="s">
        <v>3324</v>
      </c>
      <c r="J1796" s="106" t="s">
        <v>3841</v>
      </c>
      <c r="K1796" s="106"/>
      <c r="L1796" s="106"/>
      <c r="M1796" s="106">
        <v>22000</v>
      </c>
      <c r="N1796" s="106" t="s">
        <v>4067</v>
      </c>
      <c r="O1796" s="106">
        <v>97.5</v>
      </c>
      <c r="P1796" s="107">
        <v>336.6</v>
      </c>
      <c r="Q1796" s="107">
        <v>32818.5</v>
      </c>
      <c r="R1796" s="106">
        <v>0</v>
      </c>
      <c r="S1796" s="107">
        <v>0</v>
      </c>
      <c r="T1796" s="107">
        <v>0</v>
      </c>
      <c r="U1796" s="106" t="s">
        <v>749</v>
      </c>
      <c r="V1796" s="106" t="s">
        <v>7</v>
      </c>
      <c r="W1796" s="106" t="s">
        <v>64</v>
      </c>
      <c r="X1796" s="108"/>
      <c r="Y1796" s="108">
        <v>0</v>
      </c>
      <c r="Z1796" s="108">
        <v>-32818.5</v>
      </c>
      <c r="AA1796" s="109" t="s">
        <v>4503</v>
      </c>
      <c r="AB1796" s="109">
        <v>2146</v>
      </c>
      <c r="AC1796" s="109" t="s">
        <v>4686</v>
      </c>
      <c r="AD1796" s="109" t="s">
        <v>4548</v>
      </c>
      <c r="AE1796" s="110" t="s">
        <v>510</v>
      </c>
      <c r="AF1796" s="109"/>
      <c r="AG1796" s="138">
        <v>39171</v>
      </c>
      <c r="AH1796" s="138">
        <v>39468</v>
      </c>
      <c r="AI1796" s="138">
        <v>39550</v>
      </c>
      <c r="AJ1796" s="109">
        <v>5587871</v>
      </c>
      <c r="AK1796" s="109"/>
      <c r="AL1796" s="109"/>
      <c r="AM1796" s="109"/>
      <c r="AN1796" s="109"/>
      <c r="AO1796" s="109"/>
      <c r="AP1796" s="109"/>
      <c r="AQ1796" s="109"/>
      <c r="AR1796" s="109"/>
      <c r="AS1796" s="109"/>
      <c r="AT1796" s="109"/>
      <c r="AU1796" s="109"/>
      <c r="AV1796" s="109"/>
      <c r="AW1796" s="109"/>
      <c r="AX1796" s="109"/>
      <c r="AY1796" s="109"/>
    </row>
    <row r="1797" spans="1:51" ht="51" x14ac:dyDescent="0.25">
      <c r="A1797" s="106">
        <v>2136</v>
      </c>
      <c r="B1797" s="106" t="s">
        <v>2452</v>
      </c>
      <c r="C1797" s="106" t="s">
        <v>352</v>
      </c>
      <c r="D1797" s="106"/>
      <c r="E1797" s="106" t="s">
        <v>540</v>
      </c>
      <c r="F1797" s="106"/>
      <c r="G1797" s="106"/>
      <c r="H1797" s="106" t="s">
        <v>465</v>
      </c>
      <c r="I1797" s="106" t="s">
        <v>3336</v>
      </c>
      <c r="J1797" s="106" t="s">
        <v>4068</v>
      </c>
      <c r="K1797" s="106"/>
      <c r="L1797" s="106"/>
      <c r="M1797" s="106">
        <v>22000</v>
      </c>
      <c r="N1797" s="106" t="s">
        <v>4067</v>
      </c>
      <c r="O1797" s="106">
        <v>1823.2</v>
      </c>
      <c r="P1797" s="107">
        <v>336.6</v>
      </c>
      <c r="Q1797" s="107">
        <v>613689.12</v>
      </c>
      <c r="R1797" s="106">
        <v>0</v>
      </c>
      <c r="S1797" s="107">
        <v>0</v>
      </c>
      <c r="T1797" s="107">
        <v>0</v>
      </c>
      <c r="U1797" s="106" t="s">
        <v>749</v>
      </c>
      <c r="V1797" s="106" t="s">
        <v>7</v>
      </c>
      <c r="W1797" s="106" t="s">
        <v>64</v>
      </c>
      <c r="X1797" s="108"/>
      <c r="Y1797" s="108">
        <v>0</v>
      </c>
      <c r="Z1797" s="108">
        <v>-613689.12000000011</v>
      </c>
      <c r="AA1797" s="109" t="s">
        <v>4503</v>
      </c>
      <c r="AB1797" s="109">
        <v>2146</v>
      </c>
      <c r="AC1797" s="109" t="s">
        <v>4686</v>
      </c>
      <c r="AD1797" s="109" t="s">
        <v>4548</v>
      </c>
      <c r="AE1797" s="110" t="s">
        <v>510</v>
      </c>
      <c r="AF1797" s="109"/>
      <c r="AG1797" s="138">
        <v>39171</v>
      </c>
      <c r="AH1797" s="138">
        <v>39468</v>
      </c>
      <c r="AI1797" s="138">
        <v>39550</v>
      </c>
      <c r="AJ1797" s="109">
        <v>5587871</v>
      </c>
      <c r="AK1797" s="109"/>
      <c r="AL1797" s="109"/>
      <c r="AM1797" s="109"/>
      <c r="AN1797" s="109"/>
      <c r="AO1797" s="109"/>
      <c r="AP1797" s="109"/>
      <c r="AQ1797" s="109"/>
      <c r="AR1797" s="109"/>
      <c r="AS1797" s="109"/>
      <c r="AT1797" s="109"/>
      <c r="AU1797" s="109"/>
      <c r="AV1797" s="109"/>
      <c r="AW1797" s="109"/>
      <c r="AX1797" s="109"/>
      <c r="AY1797" s="109"/>
    </row>
    <row r="1798" spans="1:51" ht="114.75" x14ac:dyDescent="0.25">
      <c r="A1798" s="106">
        <v>2137</v>
      </c>
      <c r="B1798" s="106" t="s">
        <v>2453</v>
      </c>
      <c r="C1798" s="106" t="s">
        <v>352</v>
      </c>
      <c r="D1798" s="106"/>
      <c r="E1798" s="106" t="s">
        <v>540</v>
      </c>
      <c r="F1798" s="106"/>
      <c r="G1798" s="106"/>
      <c r="H1798" s="106" t="s">
        <v>465</v>
      </c>
      <c r="I1798" s="106" t="s">
        <v>3330</v>
      </c>
      <c r="J1798" s="106" t="s">
        <v>4060</v>
      </c>
      <c r="K1798" s="106"/>
      <c r="L1798" s="106"/>
      <c r="M1798" s="106">
        <v>22000</v>
      </c>
      <c r="N1798" s="106" t="s">
        <v>4067</v>
      </c>
      <c r="O1798" s="106">
        <v>355.3</v>
      </c>
      <c r="P1798" s="107">
        <v>336.6</v>
      </c>
      <c r="Q1798" s="107">
        <v>119593.98</v>
      </c>
      <c r="R1798" s="106">
        <v>0</v>
      </c>
      <c r="S1798" s="107">
        <v>0</v>
      </c>
      <c r="T1798" s="107">
        <v>0</v>
      </c>
      <c r="U1798" s="106" t="s">
        <v>749</v>
      </c>
      <c r="V1798" s="106" t="s">
        <v>7</v>
      </c>
      <c r="W1798" s="106" t="s">
        <v>64</v>
      </c>
      <c r="X1798" s="108"/>
      <c r="Y1798" s="108">
        <v>0</v>
      </c>
      <c r="Z1798" s="108">
        <v>-119593.98000000001</v>
      </c>
      <c r="AA1798" s="109" t="s">
        <v>4503</v>
      </c>
      <c r="AB1798" s="109">
        <v>2088</v>
      </c>
      <c r="AC1798" s="109" t="s">
        <v>4686</v>
      </c>
      <c r="AD1798" s="109" t="s">
        <v>4800</v>
      </c>
      <c r="AE1798" s="110" t="s">
        <v>510</v>
      </c>
      <c r="AF1798" s="109"/>
      <c r="AG1798" s="138">
        <v>39171</v>
      </c>
      <c r="AH1798" s="138">
        <v>39468</v>
      </c>
      <c r="AI1798" s="138">
        <v>39550</v>
      </c>
      <c r="AJ1798" s="109">
        <v>5587871</v>
      </c>
      <c r="AK1798" s="109"/>
      <c r="AL1798" s="109"/>
      <c r="AM1798" s="109"/>
      <c r="AN1798" s="109"/>
      <c r="AO1798" s="109"/>
      <c r="AP1798" s="109"/>
      <c r="AQ1798" s="109"/>
      <c r="AR1798" s="109"/>
      <c r="AS1798" s="109"/>
      <c r="AT1798" s="109"/>
      <c r="AU1798" s="109"/>
      <c r="AV1798" s="109"/>
      <c r="AW1798" s="109"/>
      <c r="AX1798" s="109"/>
      <c r="AY1798" s="109"/>
    </row>
    <row r="1799" spans="1:51" ht="114.75" x14ac:dyDescent="0.25">
      <c r="A1799" s="106">
        <v>2138</v>
      </c>
      <c r="B1799" s="106" t="s">
        <v>2454</v>
      </c>
      <c r="C1799" s="106" t="s">
        <v>352</v>
      </c>
      <c r="D1799" s="106"/>
      <c r="E1799" s="106" t="s">
        <v>540</v>
      </c>
      <c r="F1799" s="106"/>
      <c r="G1799" s="106"/>
      <c r="H1799" s="106" t="s">
        <v>465</v>
      </c>
      <c r="I1799" s="106" t="s">
        <v>3330</v>
      </c>
      <c r="J1799" s="106" t="s">
        <v>4060</v>
      </c>
      <c r="K1799" s="106"/>
      <c r="L1799" s="106"/>
      <c r="M1799" s="106">
        <v>22000</v>
      </c>
      <c r="N1799" s="106" t="s">
        <v>4067</v>
      </c>
      <c r="O1799" s="106">
        <v>1435.52</v>
      </c>
      <c r="P1799" s="107">
        <v>336.6</v>
      </c>
      <c r="Q1799" s="107">
        <v>483196.03</v>
      </c>
      <c r="R1799" s="106">
        <v>0</v>
      </c>
      <c r="S1799" s="107">
        <v>0</v>
      </c>
      <c r="T1799" s="107">
        <v>0</v>
      </c>
      <c r="U1799" s="106" t="s">
        <v>749</v>
      </c>
      <c r="V1799" s="106" t="s">
        <v>7</v>
      </c>
      <c r="W1799" s="106" t="s">
        <v>64</v>
      </c>
      <c r="X1799" s="108"/>
      <c r="Y1799" s="108">
        <v>0</v>
      </c>
      <c r="Z1799" s="108">
        <v>-483196.03200000001</v>
      </c>
      <c r="AA1799" s="109" t="s">
        <v>4503</v>
      </c>
      <c r="AB1799" s="109">
        <v>2088</v>
      </c>
      <c r="AC1799" s="109" t="s">
        <v>4686</v>
      </c>
      <c r="AD1799" s="109" t="s">
        <v>4800</v>
      </c>
      <c r="AE1799" s="110" t="s">
        <v>510</v>
      </c>
      <c r="AF1799" s="109"/>
      <c r="AG1799" s="138">
        <v>39171</v>
      </c>
      <c r="AH1799" s="138">
        <v>39468</v>
      </c>
      <c r="AI1799" s="138">
        <v>39550</v>
      </c>
      <c r="AJ1799" s="109">
        <v>5587871</v>
      </c>
      <c r="AK1799" s="109"/>
      <c r="AL1799" s="109"/>
      <c r="AM1799" s="109"/>
      <c r="AN1799" s="109"/>
      <c r="AO1799" s="109"/>
      <c r="AP1799" s="109"/>
      <c r="AQ1799" s="109"/>
      <c r="AR1799" s="109"/>
      <c r="AS1799" s="109"/>
      <c r="AT1799" s="109"/>
      <c r="AU1799" s="109"/>
      <c r="AV1799" s="109"/>
      <c r="AW1799" s="109"/>
      <c r="AX1799" s="109"/>
      <c r="AY1799" s="109"/>
    </row>
    <row r="1800" spans="1:51" ht="114.75" x14ac:dyDescent="0.25">
      <c r="A1800" s="106">
        <v>2139</v>
      </c>
      <c r="B1800" s="106" t="s">
        <v>2455</v>
      </c>
      <c r="C1800" s="106" t="s">
        <v>352</v>
      </c>
      <c r="D1800" s="106"/>
      <c r="E1800" s="106" t="s">
        <v>540</v>
      </c>
      <c r="F1800" s="106"/>
      <c r="G1800" s="106"/>
      <c r="H1800" s="106" t="s">
        <v>465</v>
      </c>
      <c r="I1800" s="106" t="s">
        <v>3324</v>
      </c>
      <c r="J1800" s="106" t="s">
        <v>4071</v>
      </c>
      <c r="K1800" s="106"/>
      <c r="L1800" s="106"/>
      <c r="M1800" s="106">
        <v>22000</v>
      </c>
      <c r="N1800" s="106" t="s">
        <v>4067</v>
      </c>
      <c r="O1800" s="106">
        <v>190.75</v>
      </c>
      <c r="P1800" s="107">
        <v>336.6</v>
      </c>
      <c r="Q1800" s="107">
        <v>64206.45</v>
      </c>
      <c r="R1800" s="106">
        <v>0</v>
      </c>
      <c r="S1800" s="107">
        <v>0</v>
      </c>
      <c r="T1800" s="107">
        <v>0</v>
      </c>
      <c r="U1800" s="106" t="s">
        <v>749</v>
      </c>
      <c r="V1800" s="106" t="s">
        <v>7</v>
      </c>
      <c r="W1800" s="106" t="s">
        <v>64</v>
      </c>
      <c r="X1800" s="108"/>
      <c r="Y1800" s="108">
        <v>0</v>
      </c>
      <c r="Z1800" s="108">
        <v>-64206.450000000004</v>
      </c>
      <c r="AA1800" s="109" t="s">
        <v>4503</v>
      </c>
      <c r="AB1800" s="109">
        <v>2088</v>
      </c>
      <c r="AC1800" s="109" t="s">
        <v>4686</v>
      </c>
      <c r="AD1800" s="109" t="s">
        <v>4800</v>
      </c>
      <c r="AE1800" s="110" t="s">
        <v>510</v>
      </c>
      <c r="AF1800" s="109"/>
      <c r="AG1800" s="138">
        <v>39171</v>
      </c>
      <c r="AH1800" s="138">
        <v>39468</v>
      </c>
      <c r="AI1800" s="138">
        <v>39550</v>
      </c>
      <c r="AJ1800" s="109">
        <v>5587871</v>
      </c>
      <c r="AK1800" s="109"/>
      <c r="AL1800" s="109"/>
      <c r="AM1800" s="109"/>
      <c r="AN1800" s="109"/>
      <c r="AO1800" s="109"/>
      <c r="AP1800" s="109"/>
      <c r="AQ1800" s="109"/>
      <c r="AR1800" s="109"/>
      <c r="AS1800" s="109"/>
      <c r="AT1800" s="109"/>
      <c r="AU1800" s="109"/>
      <c r="AV1800" s="109"/>
      <c r="AW1800" s="109"/>
      <c r="AX1800" s="109"/>
      <c r="AY1800" s="109"/>
    </row>
    <row r="1801" spans="1:51" ht="25.5" x14ac:dyDescent="0.25">
      <c r="A1801" s="106">
        <v>2140</v>
      </c>
      <c r="B1801" s="106" t="s">
        <v>2456</v>
      </c>
      <c r="C1801" s="106" t="s">
        <v>352</v>
      </c>
      <c r="D1801" s="106"/>
      <c r="E1801" s="106" t="s">
        <v>540</v>
      </c>
      <c r="F1801" s="106"/>
      <c r="G1801" s="106"/>
      <c r="H1801" s="106" t="s">
        <v>465</v>
      </c>
      <c r="I1801" s="106" t="s">
        <v>3323</v>
      </c>
      <c r="J1801" s="106" t="s">
        <v>4069</v>
      </c>
      <c r="K1801" s="106"/>
      <c r="L1801" s="106"/>
      <c r="M1801" s="106">
        <v>22000</v>
      </c>
      <c r="N1801" s="106" t="s">
        <v>4067</v>
      </c>
      <c r="O1801" s="106">
        <v>1121.18</v>
      </c>
      <c r="P1801" s="107">
        <v>336.6</v>
      </c>
      <c r="Q1801" s="107">
        <v>377389.19</v>
      </c>
      <c r="R1801" s="106">
        <v>0</v>
      </c>
      <c r="S1801" s="107">
        <v>0</v>
      </c>
      <c r="T1801" s="107">
        <v>0</v>
      </c>
      <c r="U1801" s="106" t="s">
        <v>767</v>
      </c>
      <c r="V1801" s="106" t="s">
        <v>7</v>
      </c>
      <c r="W1801" s="106" t="s">
        <v>65</v>
      </c>
      <c r="X1801" s="108">
        <v>2076</v>
      </c>
      <c r="Y1801" s="108">
        <v>2327569.6800000002</v>
      </c>
      <c r="Z1801" s="108">
        <v>1950180.4920000001</v>
      </c>
      <c r="AA1801" s="109"/>
      <c r="AB1801" s="109">
        <v>2146</v>
      </c>
      <c r="AC1801" s="109"/>
      <c r="AD1801" s="109"/>
      <c r="AE1801" s="110" t="s">
        <v>516</v>
      </c>
      <c r="AF1801" s="109"/>
      <c r="AG1801" s="138">
        <v>39171</v>
      </c>
      <c r="AH1801" s="138">
        <v>39468</v>
      </c>
      <c r="AI1801" s="138">
        <v>39550</v>
      </c>
      <c r="AJ1801" s="109">
        <v>5587871</v>
      </c>
      <c r="AK1801" s="109"/>
      <c r="AL1801" s="109"/>
      <c r="AM1801" s="109"/>
      <c r="AN1801" s="109"/>
      <c r="AO1801" s="109"/>
      <c r="AP1801" s="109"/>
      <c r="AQ1801" s="109"/>
      <c r="AR1801" s="109"/>
      <c r="AS1801" s="109"/>
      <c r="AT1801" s="109"/>
      <c r="AU1801" s="109"/>
      <c r="AV1801" s="109"/>
      <c r="AW1801" s="109"/>
      <c r="AX1801" s="109"/>
      <c r="AY1801" s="109"/>
    </row>
    <row r="1802" spans="1:51" ht="25.5" x14ac:dyDescent="0.25">
      <c r="A1802" s="106">
        <v>2141</v>
      </c>
      <c r="B1802" s="106" t="s">
        <v>2457</v>
      </c>
      <c r="C1802" s="106" t="s">
        <v>352</v>
      </c>
      <c r="D1802" s="106"/>
      <c r="E1802" s="106" t="s">
        <v>540</v>
      </c>
      <c r="F1802" s="106"/>
      <c r="G1802" s="106"/>
      <c r="H1802" s="106" t="s">
        <v>465</v>
      </c>
      <c r="I1802" s="106" t="s">
        <v>3324</v>
      </c>
      <c r="J1802" s="106" t="s">
        <v>3841</v>
      </c>
      <c r="K1802" s="106"/>
      <c r="L1802" s="106"/>
      <c r="M1802" s="106">
        <v>22000</v>
      </c>
      <c r="N1802" s="106" t="s">
        <v>4067</v>
      </c>
      <c r="O1802" s="106">
        <v>1591.03</v>
      </c>
      <c r="P1802" s="107">
        <v>336.6</v>
      </c>
      <c r="Q1802" s="107">
        <v>535540.69999999995</v>
      </c>
      <c r="R1802" s="106">
        <v>0</v>
      </c>
      <c r="S1802" s="107">
        <v>0</v>
      </c>
      <c r="T1802" s="107">
        <v>0</v>
      </c>
      <c r="U1802" s="106" t="s">
        <v>767</v>
      </c>
      <c r="V1802" s="106" t="s">
        <v>7</v>
      </c>
      <c r="W1802" s="106" t="s">
        <v>65</v>
      </c>
      <c r="X1802" s="108">
        <v>2076</v>
      </c>
      <c r="Y1802" s="108">
        <v>3302978.28</v>
      </c>
      <c r="Z1802" s="108">
        <v>2767437.5819999999</v>
      </c>
      <c r="AA1802" s="109"/>
      <c r="AB1802" s="109">
        <v>2088</v>
      </c>
      <c r="AC1802" s="109"/>
      <c r="AD1802" s="109"/>
      <c r="AE1802" s="110" t="s">
        <v>516</v>
      </c>
      <c r="AF1802" s="109"/>
      <c r="AG1802" s="138">
        <v>39171</v>
      </c>
      <c r="AH1802" s="138">
        <v>39468</v>
      </c>
      <c r="AI1802" s="138">
        <v>39550</v>
      </c>
      <c r="AJ1802" s="109">
        <v>5587871</v>
      </c>
      <c r="AK1802" s="109"/>
      <c r="AL1802" s="109"/>
      <c r="AM1802" s="109"/>
      <c r="AN1802" s="109"/>
      <c r="AO1802" s="109"/>
      <c r="AP1802" s="109"/>
      <c r="AQ1802" s="109"/>
      <c r="AR1802" s="109"/>
      <c r="AS1802" s="109"/>
      <c r="AT1802" s="109"/>
      <c r="AU1802" s="109"/>
      <c r="AV1802" s="109"/>
      <c r="AW1802" s="109"/>
      <c r="AX1802" s="109"/>
      <c r="AY1802" s="109"/>
    </row>
    <row r="1803" spans="1:51" ht="25.5" x14ac:dyDescent="0.25">
      <c r="A1803" s="106">
        <v>2142</v>
      </c>
      <c r="B1803" s="106" t="s">
        <v>2458</v>
      </c>
      <c r="C1803" s="106" t="s">
        <v>352</v>
      </c>
      <c r="D1803" s="106"/>
      <c r="E1803" s="106" t="s">
        <v>540</v>
      </c>
      <c r="F1803" s="106"/>
      <c r="G1803" s="106"/>
      <c r="H1803" s="106" t="s">
        <v>465</v>
      </c>
      <c r="I1803" s="106" t="s">
        <v>3323</v>
      </c>
      <c r="J1803" s="106" t="s">
        <v>4072</v>
      </c>
      <c r="K1803" s="106"/>
      <c r="L1803" s="106"/>
      <c r="M1803" s="106">
        <v>22000</v>
      </c>
      <c r="N1803" s="106" t="s">
        <v>4067</v>
      </c>
      <c r="O1803" s="106">
        <v>9532.92</v>
      </c>
      <c r="P1803" s="107">
        <v>336.6</v>
      </c>
      <c r="Q1803" s="107">
        <v>3208780.87</v>
      </c>
      <c r="R1803" s="106">
        <v>0</v>
      </c>
      <c r="S1803" s="107">
        <v>0</v>
      </c>
      <c r="T1803" s="107">
        <v>0</v>
      </c>
      <c r="U1803" s="106" t="s">
        <v>767</v>
      </c>
      <c r="V1803" s="106" t="s">
        <v>7</v>
      </c>
      <c r="W1803" s="106" t="s">
        <v>65</v>
      </c>
      <c r="X1803" s="108">
        <v>2076</v>
      </c>
      <c r="Y1803" s="108">
        <v>19790341.920000002</v>
      </c>
      <c r="Z1803" s="108">
        <v>16581561.048</v>
      </c>
      <c r="AA1803" s="109"/>
      <c r="AB1803" s="109">
        <v>2088</v>
      </c>
      <c r="AC1803" s="109"/>
      <c r="AD1803" s="109"/>
      <c r="AE1803" s="110" t="s">
        <v>516</v>
      </c>
      <c r="AF1803" s="109"/>
      <c r="AG1803" s="138">
        <v>39171</v>
      </c>
      <c r="AH1803" s="138">
        <v>39468</v>
      </c>
      <c r="AI1803" s="138">
        <v>39550</v>
      </c>
      <c r="AJ1803" s="109">
        <v>5587871</v>
      </c>
      <c r="AK1803" s="109"/>
      <c r="AL1803" s="109"/>
      <c r="AM1803" s="109"/>
      <c r="AN1803" s="109"/>
      <c r="AO1803" s="109"/>
      <c r="AP1803" s="109"/>
      <c r="AQ1803" s="109"/>
      <c r="AR1803" s="109"/>
      <c r="AS1803" s="109"/>
      <c r="AT1803" s="109"/>
      <c r="AU1803" s="109"/>
      <c r="AV1803" s="109"/>
      <c r="AW1803" s="109"/>
      <c r="AX1803" s="109"/>
      <c r="AY1803" s="109"/>
    </row>
    <row r="1804" spans="1:51" ht="25.5" x14ac:dyDescent="0.25">
      <c r="A1804" s="106">
        <v>2143</v>
      </c>
      <c r="B1804" s="106" t="s">
        <v>2459</v>
      </c>
      <c r="C1804" s="106" t="s">
        <v>352</v>
      </c>
      <c r="D1804" s="106"/>
      <c r="E1804" s="106" t="s">
        <v>540</v>
      </c>
      <c r="F1804" s="106"/>
      <c r="G1804" s="106"/>
      <c r="H1804" s="106" t="s">
        <v>465</v>
      </c>
      <c r="I1804" s="106" t="s">
        <v>3324</v>
      </c>
      <c r="J1804" s="106" t="s">
        <v>3841</v>
      </c>
      <c r="K1804" s="106"/>
      <c r="L1804" s="106"/>
      <c r="M1804" s="106">
        <v>22000</v>
      </c>
      <c r="N1804" s="106" t="s">
        <v>4067</v>
      </c>
      <c r="O1804" s="106">
        <v>4385.8100000000004</v>
      </c>
      <c r="P1804" s="107">
        <v>336.6</v>
      </c>
      <c r="Q1804" s="107">
        <v>1476263.65</v>
      </c>
      <c r="R1804" s="106">
        <v>0</v>
      </c>
      <c r="S1804" s="107">
        <v>0</v>
      </c>
      <c r="T1804" s="107">
        <v>0</v>
      </c>
      <c r="U1804" s="106" t="s">
        <v>767</v>
      </c>
      <c r="V1804" s="106" t="s">
        <v>7</v>
      </c>
      <c r="W1804" s="106" t="s">
        <v>65</v>
      </c>
      <c r="X1804" s="108">
        <v>2076</v>
      </c>
      <c r="Y1804" s="108">
        <v>9104941.5600000005</v>
      </c>
      <c r="Z1804" s="108">
        <v>7628677.9140000008</v>
      </c>
      <c r="AA1804" s="109"/>
      <c r="AB1804" s="109">
        <v>2088</v>
      </c>
      <c r="AC1804" s="109"/>
      <c r="AD1804" s="109"/>
      <c r="AE1804" s="110" t="s">
        <v>516</v>
      </c>
      <c r="AF1804" s="109"/>
      <c r="AG1804" s="138">
        <v>39171</v>
      </c>
      <c r="AH1804" s="138">
        <v>39468</v>
      </c>
      <c r="AI1804" s="138">
        <v>39550</v>
      </c>
      <c r="AJ1804" s="109">
        <v>5587871</v>
      </c>
      <c r="AK1804" s="109"/>
      <c r="AL1804" s="109"/>
      <c r="AM1804" s="109"/>
      <c r="AN1804" s="109"/>
      <c r="AO1804" s="109"/>
      <c r="AP1804" s="109"/>
      <c r="AQ1804" s="109"/>
      <c r="AR1804" s="109"/>
      <c r="AS1804" s="109"/>
      <c r="AT1804" s="109"/>
      <c r="AU1804" s="109"/>
      <c r="AV1804" s="109"/>
      <c r="AW1804" s="109"/>
      <c r="AX1804" s="109"/>
      <c r="AY1804" s="109"/>
    </row>
    <row r="1805" spans="1:51" ht="25.5" x14ac:dyDescent="0.25">
      <c r="A1805" s="106">
        <v>2144</v>
      </c>
      <c r="B1805" s="106" t="s">
        <v>2460</v>
      </c>
      <c r="C1805" s="106" t="s">
        <v>352</v>
      </c>
      <c r="D1805" s="106"/>
      <c r="E1805" s="106" t="s">
        <v>540</v>
      </c>
      <c r="F1805" s="106"/>
      <c r="G1805" s="106"/>
      <c r="H1805" s="106" t="s">
        <v>465</v>
      </c>
      <c r="I1805" s="106" t="s">
        <v>3330</v>
      </c>
      <c r="J1805" s="106" t="s">
        <v>4060</v>
      </c>
      <c r="K1805" s="106"/>
      <c r="L1805" s="106"/>
      <c r="M1805" s="106">
        <v>22000</v>
      </c>
      <c r="N1805" s="106" t="s">
        <v>4067</v>
      </c>
      <c r="O1805" s="106">
        <v>2314.1999999999998</v>
      </c>
      <c r="P1805" s="107">
        <v>336.6</v>
      </c>
      <c r="Q1805" s="107">
        <v>778959.72</v>
      </c>
      <c r="R1805" s="106">
        <v>0</v>
      </c>
      <c r="S1805" s="107">
        <v>0</v>
      </c>
      <c r="T1805" s="107">
        <v>0</v>
      </c>
      <c r="U1805" s="106" t="s">
        <v>767</v>
      </c>
      <c r="V1805" s="106" t="s">
        <v>7</v>
      </c>
      <c r="W1805" s="106" t="s">
        <v>65</v>
      </c>
      <c r="X1805" s="108">
        <v>2076</v>
      </c>
      <c r="Y1805" s="108">
        <v>4804279.1999999993</v>
      </c>
      <c r="Z1805" s="108">
        <v>4025319.4799999995</v>
      </c>
      <c r="AA1805" s="109"/>
      <c r="AB1805" s="109">
        <v>2088</v>
      </c>
      <c r="AC1805" s="109"/>
      <c r="AD1805" s="109"/>
      <c r="AE1805" s="110" t="s">
        <v>516</v>
      </c>
      <c r="AF1805" s="109"/>
      <c r="AG1805" s="138">
        <v>39171</v>
      </c>
      <c r="AH1805" s="138">
        <v>39468</v>
      </c>
      <c r="AI1805" s="138">
        <v>39550</v>
      </c>
      <c r="AJ1805" s="109">
        <v>5587871</v>
      </c>
      <c r="AK1805" s="109"/>
      <c r="AL1805" s="109"/>
      <c r="AM1805" s="109"/>
      <c r="AN1805" s="109"/>
      <c r="AO1805" s="109"/>
      <c r="AP1805" s="109"/>
      <c r="AQ1805" s="109"/>
      <c r="AR1805" s="109"/>
      <c r="AS1805" s="109"/>
      <c r="AT1805" s="109"/>
      <c r="AU1805" s="109"/>
      <c r="AV1805" s="109"/>
      <c r="AW1805" s="109"/>
      <c r="AX1805" s="109"/>
      <c r="AY1805" s="109"/>
    </row>
    <row r="1806" spans="1:51" ht="25.5" x14ac:dyDescent="0.25">
      <c r="A1806" s="106">
        <v>2145</v>
      </c>
      <c r="B1806" s="106" t="s">
        <v>2461</v>
      </c>
      <c r="C1806" s="106" t="s">
        <v>352</v>
      </c>
      <c r="D1806" s="106"/>
      <c r="E1806" s="106" t="s">
        <v>540</v>
      </c>
      <c r="F1806" s="106"/>
      <c r="G1806" s="106"/>
      <c r="H1806" s="106" t="s">
        <v>465</v>
      </c>
      <c r="I1806" s="106" t="s">
        <v>3336</v>
      </c>
      <c r="J1806" s="106" t="s">
        <v>4068</v>
      </c>
      <c r="K1806" s="106"/>
      <c r="L1806" s="106"/>
      <c r="M1806" s="106">
        <v>22000</v>
      </c>
      <c r="N1806" s="106" t="s">
        <v>4067</v>
      </c>
      <c r="O1806" s="106">
        <v>21860.63</v>
      </c>
      <c r="P1806" s="107">
        <v>336.6</v>
      </c>
      <c r="Q1806" s="107">
        <v>7358288.0599999996</v>
      </c>
      <c r="R1806" s="106">
        <v>0</v>
      </c>
      <c r="S1806" s="107">
        <v>0</v>
      </c>
      <c r="T1806" s="107">
        <v>0</v>
      </c>
      <c r="U1806" s="106" t="s">
        <v>767</v>
      </c>
      <c r="V1806" s="106" t="s">
        <v>7</v>
      </c>
      <c r="W1806" s="106" t="s">
        <v>65</v>
      </c>
      <c r="X1806" s="108">
        <v>2076</v>
      </c>
      <c r="Y1806" s="108">
        <v>45382667.880000003</v>
      </c>
      <c r="Z1806" s="108">
        <v>38024379.822000004</v>
      </c>
      <c r="AA1806" s="109"/>
      <c r="AB1806" s="109">
        <v>2088</v>
      </c>
      <c r="AC1806" s="109"/>
      <c r="AD1806" s="109"/>
      <c r="AE1806" s="110" t="s">
        <v>516</v>
      </c>
      <c r="AF1806" s="109"/>
      <c r="AG1806" s="138">
        <v>39171</v>
      </c>
      <c r="AH1806" s="138">
        <v>39468</v>
      </c>
      <c r="AI1806" s="138">
        <v>39550</v>
      </c>
      <c r="AJ1806" s="109">
        <v>5587871</v>
      </c>
      <c r="AK1806" s="109"/>
      <c r="AL1806" s="109"/>
      <c r="AM1806" s="109"/>
      <c r="AN1806" s="109"/>
      <c r="AO1806" s="109"/>
      <c r="AP1806" s="109"/>
      <c r="AQ1806" s="109"/>
      <c r="AR1806" s="109"/>
      <c r="AS1806" s="109"/>
      <c r="AT1806" s="109"/>
      <c r="AU1806" s="109"/>
      <c r="AV1806" s="109"/>
      <c r="AW1806" s="109"/>
      <c r="AX1806" s="109"/>
      <c r="AY1806" s="109"/>
    </row>
    <row r="1807" spans="1:51" ht="63.75" x14ac:dyDescent="0.25">
      <c r="A1807" s="106">
        <v>2146</v>
      </c>
      <c r="B1807" s="106" t="s">
        <v>2462</v>
      </c>
      <c r="C1807" s="106" t="s">
        <v>352</v>
      </c>
      <c r="D1807" s="106"/>
      <c r="E1807" s="106" t="s">
        <v>540</v>
      </c>
      <c r="F1807" s="106"/>
      <c r="G1807" s="106"/>
      <c r="H1807" s="106" t="s">
        <v>465</v>
      </c>
      <c r="I1807" s="106" t="s">
        <v>3324</v>
      </c>
      <c r="J1807" s="106" t="s">
        <v>3841</v>
      </c>
      <c r="K1807" s="106"/>
      <c r="L1807" s="106"/>
      <c r="M1807" s="106">
        <v>22000</v>
      </c>
      <c r="N1807" s="106" t="s">
        <v>4067</v>
      </c>
      <c r="O1807" s="106">
        <v>267.62</v>
      </c>
      <c r="P1807" s="107">
        <v>336.6</v>
      </c>
      <c r="Q1807" s="107">
        <v>90080.89</v>
      </c>
      <c r="R1807" s="106">
        <v>0</v>
      </c>
      <c r="S1807" s="107">
        <v>0</v>
      </c>
      <c r="T1807" s="107">
        <v>0</v>
      </c>
      <c r="U1807" s="106" t="s">
        <v>767</v>
      </c>
      <c r="V1807" s="106" t="s">
        <v>7</v>
      </c>
      <c r="W1807" s="106" t="s">
        <v>65</v>
      </c>
      <c r="X1807" s="108">
        <v>871</v>
      </c>
      <c r="Y1807" s="108">
        <v>233097.02</v>
      </c>
      <c r="Z1807" s="108">
        <v>143016.12799999997</v>
      </c>
      <c r="AA1807" s="109"/>
      <c r="AB1807" s="109">
        <v>2088</v>
      </c>
      <c r="AC1807" s="109" t="s">
        <v>4801</v>
      </c>
      <c r="AD1807" s="109"/>
      <c r="AE1807" s="110" t="s">
        <v>516</v>
      </c>
      <c r="AF1807" s="109"/>
      <c r="AG1807" s="138">
        <v>39171</v>
      </c>
      <c r="AH1807" s="138">
        <v>39468</v>
      </c>
      <c r="AI1807" s="138">
        <v>39550</v>
      </c>
      <c r="AJ1807" s="109">
        <v>5587871</v>
      </c>
      <c r="AK1807" s="109"/>
      <c r="AL1807" s="109"/>
      <c r="AM1807" s="109"/>
      <c r="AN1807" s="109"/>
      <c r="AO1807" s="109"/>
      <c r="AP1807" s="109"/>
      <c r="AQ1807" s="109"/>
      <c r="AR1807" s="109"/>
      <c r="AS1807" s="109"/>
      <c r="AT1807" s="109"/>
      <c r="AU1807" s="109"/>
      <c r="AV1807" s="109"/>
      <c r="AW1807" s="109"/>
      <c r="AX1807" s="109"/>
      <c r="AY1807" s="109"/>
    </row>
    <row r="1808" spans="1:51" ht="63.75" x14ac:dyDescent="0.25">
      <c r="A1808" s="106">
        <v>2147</v>
      </c>
      <c r="B1808" s="106" t="s">
        <v>2463</v>
      </c>
      <c r="C1808" s="106" t="s">
        <v>352</v>
      </c>
      <c r="D1808" s="106"/>
      <c r="E1808" s="106" t="s">
        <v>540</v>
      </c>
      <c r="F1808" s="106"/>
      <c r="G1808" s="106"/>
      <c r="H1808" s="106" t="s">
        <v>465</v>
      </c>
      <c r="I1808" s="106" t="s">
        <v>3336</v>
      </c>
      <c r="J1808" s="106" t="s">
        <v>4068</v>
      </c>
      <c r="K1808" s="106"/>
      <c r="L1808" s="106"/>
      <c r="M1808" s="106">
        <v>22000</v>
      </c>
      <c r="N1808" s="106" t="s">
        <v>4067</v>
      </c>
      <c r="O1808" s="106">
        <v>3130.87</v>
      </c>
      <c r="P1808" s="107">
        <v>336.6</v>
      </c>
      <c r="Q1808" s="107">
        <v>1053850.8400000001</v>
      </c>
      <c r="R1808" s="106">
        <v>0</v>
      </c>
      <c r="S1808" s="107">
        <v>0</v>
      </c>
      <c r="T1808" s="107">
        <v>0</v>
      </c>
      <c r="U1808" s="106" t="s">
        <v>767</v>
      </c>
      <c r="V1808" s="106" t="s">
        <v>7</v>
      </c>
      <c r="W1808" s="106" t="s">
        <v>65</v>
      </c>
      <c r="X1808" s="108">
        <v>871</v>
      </c>
      <c r="Y1808" s="108">
        <v>2726987.77</v>
      </c>
      <c r="Z1808" s="108">
        <v>1673136.9280000001</v>
      </c>
      <c r="AA1808" s="109"/>
      <c r="AB1808" s="109">
        <v>2088</v>
      </c>
      <c r="AC1808" s="109" t="s">
        <v>4801</v>
      </c>
      <c r="AD1808" s="109"/>
      <c r="AE1808" s="110" t="s">
        <v>516</v>
      </c>
      <c r="AF1808" s="109"/>
      <c r="AG1808" s="138">
        <v>39171</v>
      </c>
      <c r="AH1808" s="138">
        <v>39468</v>
      </c>
      <c r="AI1808" s="138">
        <v>39550</v>
      </c>
      <c r="AJ1808" s="109">
        <v>5587871</v>
      </c>
      <c r="AK1808" s="109"/>
      <c r="AL1808" s="109"/>
      <c r="AM1808" s="109"/>
      <c r="AN1808" s="109"/>
      <c r="AO1808" s="109"/>
      <c r="AP1808" s="109"/>
      <c r="AQ1808" s="109"/>
      <c r="AR1808" s="109"/>
      <c r="AS1808" s="109"/>
      <c r="AT1808" s="109"/>
      <c r="AU1808" s="109"/>
      <c r="AV1808" s="109"/>
      <c r="AW1808" s="109"/>
      <c r="AX1808" s="109"/>
      <c r="AY1808" s="109"/>
    </row>
    <row r="1809" spans="1:51" ht="25.5" x14ac:dyDescent="0.25">
      <c r="A1809" s="106">
        <v>2148</v>
      </c>
      <c r="B1809" s="106" t="s">
        <v>1217</v>
      </c>
      <c r="C1809" s="106" t="s">
        <v>352</v>
      </c>
      <c r="D1809" s="106"/>
      <c r="E1809" s="106" t="s">
        <v>540</v>
      </c>
      <c r="F1809" s="106"/>
      <c r="G1809" s="106"/>
      <c r="H1809" s="106" t="s">
        <v>465</v>
      </c>
      <c r="I1809" s="106"/>
      <c r="J1809" s="106"/>
      <c r="K1809" s="106"/>
      <c r="L1809" s="106"/>
      <c r="M1809" s="106">
        <v>22000</v>
      </c>
      <c r="N1809" s="106" t="s">
        <v>4067</v>
      </c>
      <c r="O1809" s="106">
        <v>36560.480000000003</v>
      </c>
      <c r="P1809" s="107">
        <v>336.6</v>
      </c>
      <c r="Q1809" s="107">
        <v>12306257.57</v>
      </c>
      <c r="R1809" s="106">
        <v>0</v>
      </c>
      <c r="S1809" s="107">
        <v>0</v>
      </c>
      <c r="T1809" s="107">
        <v>0</v>
      </c>
      <c r="U1809" s="106" t="s">
        <v>743</v>
      </c>
      <c r="V1809" s="106" t="s">
        <v>7</v>
      </c>
      <c r="W1809" s="106" t="s">
        <v>63</v>
      </c>
      <c r="X1809" s="108"/>
      <c r="Y1809" s="108">
        <v>0</v>
      </c>
      <c r="Z1809" s="108"/>
      <c r="AA1809" s="109" t="s">
        <v>4435</v>
      </c>
      <c r="AB1809" s="109">
        <v>2088</v>
      </c>
      <c r="AC1809" s="109"/>
      <c r="AD1809" s="109"/>
      <c r="AE1809" s="110" t="s">
        <v>4436</v>
      </c>
      <c r="AF1809" s="109"/>
      <c r="AG1809" s="138">
        <v>39171</v>
      </c>
      <c r="AH1809" s="138">
        <v>39468</v>
      </c>
      <c r="AI1809" s="138">
        <v>39550</v>
      </c>
      <c r="AJ1809" s="109">
        <v>5587871</v>
      </c>
      <c r="AK1809" s="109"/>
      <c r="AL1809" s="109"/>
      <c r="AM1809" s="109"/>
      <c r="AN1809" s="109"/>
      <c r="AO1809" s="109"/>
      <c r="AP1809" s="109"/>
      <c r="AQ1809" s="109"/>
      <c r="AR1809" s="109"/>
      <c r="AS1809" s="109"/>
      <c r="AT1809" s="109"/>
      <c r="AU1809" s="109"/>
      <c r="AV1809" s="109"/>
      <c r="AW1809" s="109"/>
      <c r="AX1809" s="109"/>
      <c r="AY1809" s="109"/>
    </row>
    <row r="1810" spans="1:51" ht="25.5" x14ac:dyDescent="0.25">
      <c r="A1810" s="106">
        <v>2149</v>
      </c>
      <c r="B1810" s="106" t="s">
        <v>2464</v>
      </c>
      <c r="C1810" s="106" t="s">
        <v>327</v>
      </c>
      <c r="D1810" s="106"/>
      <c r="E1810" s="106" t="s">
        <v>540</v>
      </c>
      <c r="F1810" s="106"/>
      <c r="G1810" s="106"/>
      <c r="H1810" s="106" t="s">
        <v>469</v>
      </c>
      <c r="I1810" s="106" t="s">
        <v>3323</v>
      </c>
      <c r="J1810" s="106" t="s">
        <v>4073</v>
      </c>
      <c r="K1810" s="106"/>
      <c r="L1810" s="106"/>
      <c r="M1810" s="106">
        <v>22000</v>
      </c>
      <c r="N1810" s="106" t="s">
        <v>3970</v>
      </c>
      <c r="O1810" s="106">
        <v>314.16000000000003</v>
      </c>
      <c r="P1810" s="107">
        <v>1047.2</v>
      </c>
      <c r="Q1810" s="107">
        <v>328988.34999999998</v>
      </c>
      <c r="R1810" s="106">
        <v>0</v>
      </c>
      <c r="S1810" s="107">
        <v>0</v>
      </c>
      <c r="T1810" s="107">
        <v>0</v>
      </c>
      <c r="U1810" s="106" t="s">
        <v>739</v>
      </c>
      <c r="V1810" s="106" t="s">
        <v>7</v>
      </c>
      <c r="W1810" s="106" t="s">
        <v>61</v>
      </c>
      <c r="X1810" s="108"/>
      <c r="Y1810" s="108">
        <v>0</v>
      </c>
      <c r="Z1810" s="108">
        <v>-328988.35200000001</v>
      </c>
      <c r="AA1810" s="109" t="s">
        <v>4802</v>
      </c>
      <c r="AB1810" s="109">
        <v>5179</v>
      </c>
      <c r="AC1810" s="109"/>
      <c r="AD1810" s="109"/>
      <c r="AE1810" s="110" t="s">
        <v>4803</v>
      </c>
      <c r="AF1810" s="109"/>
      <c r="AG1810" s="138">
        <v>37827</v>
      </c>
      <c r="AH1810" s="138">
        <v>39492</v>
      </c>
      <c r="AI1810" s="138">
        <v>39709</v>
      </c>
      <c r="AJ1810" s="109">
        <v>5622201</v>
      </c>
      <c r="AK1810" s="109"/>
      <c r="AL1810" s="109"/>
      <c r="AM1810" s="109"/>
      <c r="AN1810" s="109"/>
      <c r="AO1810" s="109"/>
      <c r="AP1810" s="109"/>
      <c r="AQ1810" s="109"/>
      <c r="AR1810" s="109"/>
      <c r="AS1810" s="109"/>
      <c r="AT1810" s="109"/>
      <c r="AU1810" s="109"/>
      <c r="AV1810" s="109"/>
      <c r="AW1810" s="109"/>
      <c r="AX1810" s="109"/>
      <c r="AY1810" s="109"/>
    </row>
    <row r="1811" spans="1:51" ht="25.5" x14ac:dyDescent="0.25">
      <c r="A1811" s="106">
        <v>2150</v>
      </c>
      <c r="B1811" s="106" t="s">
        <v>2465</v>
      </c>
      <c r="C1811" s="106" t="s">
        <v>327</v>
      </c>
      <c r="D1811" s="106"/>
      <c r="E1811" s="106" t="s">
        <v>540</v>
      </c>
      <c r="F1811" s="106"/>
      <c r="G1811" s="106"/>
      <c r="H1811" s="106" t="s">
        <v>469</v>
      </c>
      <c r="I1811" s="106" t="s">
        <v>3323</v>
      </c>
      <c r="J1811" s="106" t="s">
        <v>4074</v>
      </c>
      <c r="K1811" s="106">
        <v>18551</v>
      </c>
      <c r="L1811" s="106"/>
      <c r="M1811" s="106">
        <v>22000</v>
      </c>
      <c r="N1811" s="106" t="s">
        <v>3970</v>
      </c>
      <c r="O1811" s="106">
        <v>907.62900000000002</v>
      </c>
      <c r="P1811" s="107">
        <v>1047.2</v>
      </c>
      <c r="Q1811" s="107">
        <v>950469.09</v>
      </c>
      <c r="R1811" s="106">
        <v>0</v>
      </c>
      <c r="S1811" s="107">
        <v>0</v>
      </c>
      <c r="T1811" s="107">
        <v>0</v>
      </c>
      <c r="U1811" s="106" t="s">
        <v>739</v>
      </c>
      <c r="V1811" s="106" t="s">
        <v>7</v>
      </c>
      <c r="W1811" s="106" t="s">
        <v>61</v>
      </c>
      <c r="X1811" s="108">
        <v>2103</v>
      </c>
      <c r="Y1811" s="108">
        <v>1908743.787</v>
      </c>
      <c r="Z1811" s="108">
        <v>958274.69819999998</v>
      </c>
      <c r="AA1811" s="109"/>
      <c r="AB1811" s="109">
        <v>5179</v>
      </c>
      <c r="AC1811" s="109"/>
      <c r="AD1811" s="109"/>
      <c r="AE1811" s="110" t="s">
        <v>507</v>
      </c>
      <c r="AF1811" s="109"/>
      <c r="AG1811" s="138">
        <v>37827</v>
      </c>
      <c r="AH1811" s="138">
        <v>39492</v>
      </c>
      <c r="AI1811" s="138">
        <v>39709</v>
      </c>
      <c r="AJ1811" s="109">
        <v>5622201</v>
      </c>
      <c r="AK1811" s="109"/>
      <c r="AL1811" s="109"/>
      <c r="AM1811" s="109"/>
      <c r="AN1811" s="109"/>
      <c r="AO1811" s="109"/>
      <c r="AP1811" s="109"/>
      <c r="AQ1811" s="109"/>
      <c r="AR1811" s="109"/>
      <c r="AS1811" s="109"/>
      <c r="AT1811" s="109"/>
      <c r="AU1811" s="109"/>
      <c r="AV1811" s="109"/>
      <c r="AW1811" s="109"/>
      <c r="AX1811" s="109"/>
      <c r="AY1811" s="109"/>
    </row>
    <row r="1812" spans="1:51" ht="25.5" x14ac:dyDescent="0.25">
      <c r="A1812" s="106">
        <v>2151</v>
      </c>
      <c r="B1812" s="106" t="s">
        <v>2466</v>
      </c>
      <c r="C1812" s="106" t="s">
        <v>327</v>
      </c>
      <c r="D1812" s="106"/>
      <c r="E1812" s="106" t="s">
        <v>540</v>
      </c>
      <c r="F1812" s="106"/>
      <c r="G1812" s="106"/>
      <c r="H1812" s="106" t="s">
        <v>469</v>
      </c>
      <c r="I1812" s="106" t="s">
        <v>3323</v>
      </c>
      <c r="J1812" s="106" t="s">
        <v>4073</v>
      </c>
      <c r="K1812" s="106">
        <v>18555</v>
      </c>
      <c r="L1812" s="106"/>
      <c r="M1812" s="106">
        <v>22000</v>
      </c>
      <c r="N1812" s="106" t="s">
        <v>3970</v>
      </c>
      <c r="O1812" s="106">
        <v>3589.73</v>
      </c>
      <c r="P1812" s="107">
        <v>1047.2</v>
      </c>
      <c r="Q1812" s="107">
        <v>3759165.26</v>
      </c>
      <c r="R1812" s="106">
        <v>0</v>
      </c>
      <c r="S1812" s="107">
        <v>0</v>
      </c>
      <c r="T1812" s="107">
        <v>0</v>
      </c>
      <c r="U1812" s="106" t="s">
        <v>739</v>
      </c>
      <c r="V1812" s="106" t="s">
        <v>7</v>
      </c>
      <c r="W1812" s="106" t="s">
        <v>61</v>
      </c>
      <c r="X1812" s="108">
        <v>2103</v>
      </c>
      <c r="Y1812" s="108">
        <v>7549202.1900000004</v>
      </c>
      <c r="Z1812" s="108">
        <v>3790036.9340000004</v>
      </c>
      <c r="AA1812" s="109"/>
      <c r="AB1812" s="109">
        <v>5179</v>
      </c>
      <c r="AC1812" s="109"/>
      <c r="AD1812" s="109"/>
      <c r="AE1812" s="110" t="s">
        <v>507</v>
      </c>
      <c r="AF1812" s="109"/>
      <c r="AG1812" s="138">
        <v>37827</v>
      </c>
      <c r="AH1812" s="138">
        <v>39492</v>
      </c>
      <c r="AI1812" s="138">
        <v>39709</v>
      </c>
      <c r="AJ1812" s="109">
        <v>5622201</v>
      </c>
      <c r="AK1812" s="109"/>
      <c r="AL1812" s="109"/>
      <c r="AM1812" s="109"/>
      <c r="AN1812" s="109"/>
      <c r="AO1812" s="109"/>
      <c r="AP1812" s="109"/>
      <c r="AQ1812" s="109"/>
      <c r="AR1812" s="109"/>
      <c r="AS1812" s="109"/>
      <c r="AT1812" s="109"/>
      <c r="AU1812" s="109"/>
      <c r="AV1812" s="109"/>
      <c r="AW1812" s="109"/>
      <c r="AX1812" s="109"/>
      <c r="AY1812" s="109"/>
    </row>
    <row r="1813" spans="1:51" ht="51" x14ac:dyDescent="0.25">
      <c r="A1813" s="106">
        <v>2152</v>
      </c>
      <c r="B1813" s="106" t="s">
        <v>2467</v>
      </c>
      <c r="C1813" s="106" t="s">
        <v>327</v>
      </c>
      <c r="D1813" s="106"/>
      <c r="E1813" s="106" t="s">
        <v>540</v>
      </c>
      <c r="F1813" s="106"/>
      <c r="G1813" s="106"/>
      <c r="H1813" s="106" t="s">
        <v>469</v>
      </c>
      <c r="I1813" s="106" t="s">
        <v>3323</v>
      </c>
      <c r="J1813" s="106" t="s">
        <v>3969</v>
      </c>
      <c r="K1813" s="106"/>
      <c r="L1813" s="106"/>
      <c r="M1813" s="106">
        <v>22000</v>
      </c>
      <c r="N1813" s="106" t="s">
        <v>3970</v>
      </c>
      <c r="O1813" s="106">
        <v>288.16000000000003</v>
      </c>
      <c r="P1813" s="107">
        <v>1047.2</v>
      </c>
      <c r="Q1813" s="107">
        <v>301761.15000000002</v>
      </c>
      <c r="R1813" s="106">
        <v>0</v>
      </c>
      <c r="S1813" s="107">
        <v>0</v>
      </c>
      <c r="T1813" s="107">
        <v>0</v>
      </c>
      <c r="U1813" s="106" t="s">
        <v>1936</v>
      </c>
      <c r="V1813" s="106" t="s">
        <v>7</v>
      </c>
      <c r="W1813" s="106" t="s">
        <v>79</v>
      </c>
      <c r="X1813" s="108"/>
      <c r="Y1813" s="108">
        <v>0</v>
      </c>
      <c r="Z1813" s="108">
        <v>-301761.15200000006</v>
      </c>
      <c r="AA1813" s="109" t="s">
        <v>4503</v>
      </c>
      <c r="AB1813" s="109">
        <v>5179</v>
      </c>
      <c r="AC1813" s="109" t="s">
        <v>4686</v>
      </c>
      <c r="AD1813" s="109" t="s">
        <v>4548</v>
      </c>
      <c r="AE1813" s="110" t="s">
        <v>471</v>
      </c>
      <c r="AF1813" s="109"/>
      <c r="AG1813" s="138">
        <v>37827</v>
      </c>
      <c r="AH1813" s="138">
        <v>39492</v>
      </c>
      <c r="AI1813" s="138">
        <v>39709</v>
      </c>
      <c r="AJ1813" s="109">
        <v>5622201</v>
      </c>
      <c r="AK1813" s="109"/>
      <c r="AL1813" s="109"/>
      <c r="AM1813" s="109"/>
      <c r="AN1813" s="109"/>
      <c r="AO1813" s="109"/>
      <c r="AP1813" s="109"/>
      <c r="AQ1813" s="109"/>
      <c r="AR1813" s="109"/>
      <c r="AS1813" s="109"/>
      <c r="AT1813" s="109"/>
      <c r="AU1813" s="109"/>
      <c r="AV1813" s="109"/>
      <c r="AW1813" s="109"/>
      <c r="AX1813" s="109"/>
      <c r="AY1813" s="109"/>
    </row>
    <row r="1814" spans="1:51" ht="51" x14ac:dyDescent="0.25">
      <c r="A1814" s="106">
        <v>2153</v>
      </c>
      <c r="B1814" s="106" t="s">
        <v>2468</v>
      </c>
      <c r="C1814" s="106" t="s">
        <v>327</v>
      </c>
      <c r="D1814" s="106"/>
      <c r="E1814" s="106" t="s">
        <v>540</v>
      </c>
      <c r="F1814" s="106"/>
      <c r="G1814" s="106"/>
      <c r="H1814" s="106" t="s">
        <v>469</v>
      </c>
      <c r="I1814" s="106" t="s">
        <v>3323</v>
      </c>
      <c r="J1814" s="106" t="s">
        <v>4073</v>
      </c>
      <c r="K1814" s="106">
        <v>18553</v>
      </c>
      <c r="L1814" s="106"/>
      <c r="M1814" s="106">
        <v>22000</v>
      </c>
      <c r="N1814" s="106" t="s">
        <v>3970</v>
      </c>
      <c r="O1814" s="106">
        <v>127.831</v>
      </c>
      <c r="P1814" s="107">
        <v>1047.2</v>
      </c>
      <c r="Q1814" s="107">
        <v>133864.62</v>
      </c>
      <c r="R1814" s="106">
        <v>0</v>
      </c>
      <c r="S1814" s="107">
        <v>0</v>
      </c>
      <c r="T1814" s="107">
        <v>0</v>
      </c>
      <c r="U1814" s="106" t="s">
        <v>1936</v>
      </c>
      <c r="V1814" s="106" t="s">
        <v>7</v>
      </c>
      <c r="W1814" s="106" t="s">
        <v>79</v>
      </c>
      <c r="X1814" s="108"/>
      <c r="Y1814" s="108">
        <v>0</v>
      </c>
      <c r="Z1814" s="108">
        <v>-133864.6232</v>
      </c>
      <c r="AA1814" s="109" t="s">
        <v>4503</v>
      </c>
      <c r="AB1814" s="109">
        <v>5179</v>
      </c>
      <c r="AC1814" s="109" t="s">
        <v>4686</v>
      </c>
      <c r="AD1814" s="109" t="s">
        <v>4548</v>
      </c>
      <c r="AE1814" s="110" t="s">
        <v>471</v>
      </c>
      <c r="AF1814" s="109"/>
      <c r="AG1814" s="138">
        <v>37827</v>
      </c>
      <c r="AH1814" s="138">
        <v>39492</v>
      </c>
      <c r="AI1814" s="138">
        <v>39709</v>
      </c>
      <c r="AJ1814" s="109">
        <v>5622201</v>
      </c>
      <c r="AK1814" s="109"/>
      <c r="AL1814" s="109"/>
      <c r="AM1814" s="109"/>
      <c r="AN1814" s="109"/>
      <c r="AO1814" s="109"/>
      <c r="AP1814" s="109"/>
      <c r="AQ1814" s="109"/>
      <c r="AR1814" s="109"/>
      <c r="AS1814" s="109"/>
      <c r="AT1814" s="109"/>
      <c r="AU1814" s="109"/>
      <c r="AV1814" s="109"/>
      <c r="AW1814" s="109"/>
      <c r="AX1814" s="109"/>
      <c r="AY1814" s="109"/>
    </row>
    <row r="1815" spans="1:51" ht="25.5" x14ac:dyDescent="0.25">
      <c r="A1815" s="106">
        <v>2154</v>
      </c>
      <c r="B1815" s="106" t="s">
        <v>2469</v>
      </c>
      <c r="C1815" s="106" t="s">
        <v>327</v>
      </c>
      <c r="D1815" s="106"/>
      <c r="E1815" s="106" t="s">
        <v>540</v>
      </c>
      <c r="F1815" s="106"/>
      <c r="G1815" s="106"/>
      <c r="H1815" s="106" t="s">
        <v>469</v>
      </c>
      <c r="I1815" s="106" t="s">
        <v>3324</v>
      </c>
      <c r="J1815" s="106" t="s">
        <v>3623</v>
      </c>
      <c r="K1815" s="106"/>
      <c r="L1815" s="106"/>
      <c r="M1815" s="106">
        <v>22000</v>
      </c>
      <c r="N1815" s="106" t="s">
        <v>3970</v>
      </c>
      <c r="O1815" s="106">
        <v>1671.38</v>
      </c>
      <c r="P1815" s="107">
        <v>1047.2</v>
      </c>
      <c r="Q1815" s="107">
        <v>1750269.14</v>
      </c>
      <c r="R1815" s="106">
        <v>0</v>
      </c>
      <c r="S1815" s="107">
        <v>0</v>
      </c>
      <c r="T1815" s="107">
        <v>0</v>
      </c>
      <c r="U1815" s="106" t="s">
        <v>767</v>
      </c>
      <c r="V1815" s="106" t="s">
        <v>7</v>
      </c>
      <c r="W1815" s="106" t="s">
        <v>65</v>
      </c>
      <c r="X1815" s="108">
        <v>2103</v>
      </c>
      <c r="Y1815" s="108">
        <v>3514912.14</v>
      </c>
      <c r="Z1815" s="108">
        <v>1764643.004</v>
      </c>
      <c r="AA1815" s="109"/>
      <c r="AB1815" s="109">
        <v>5179</v>
      </c>
      <c r="AC1815" s="109"/>
      <c r="AD1815" s="109"/>
      <c r="AE1815" s="110" t="s">
        <v>4732</v>
      </c>
      <c r="AF1815" s="109"/>
      <c r="AG1815" s="138">
        <v>37827</v>
      </c>
      <c r="AH1815" s="138">
        <v>39492</v>
      </c>
      <c r="AI1815" s="138">
        <v>39709</v>
      </c>
      <c r="AJ1815" s="109">
        <v>5622201</v>
      </c>
      <c r="AK1815" s="109"/>
      <c r="AL1815" s="109"/>
      <c r="AM1815" s="109"/>
      <c r="AN1815" s="109"/>
      <c r="AO1815" s="109"/>
      <c r="AP1815" s="109"/>
      <c r="AQ1815" s="109"/>
      <c r="AR1815" s="109"/>
      <c r="AS1815" s="109"/>
      <c r="AT1815" s="109"/>
      <c r="AU1815" s="109"/>
      <c r="AV1815" s="109"/>
      <c r="AW1815" s="109"/>
      <c r="AX1815" s="109"/>
      <c r="AY1815" s="109"/>
    </row>
    <row r="1816" spans="1:51" ht="25.5" x14ac:dyDescent="0.25">
      <c r="A1816" s="106">
        <v>2155</v>
      </c>
      <c r="B1816" s="106" t="s">
        <v>2470</v>
      </c>
      <c r="C1816" s="106" t="s">
        <v>327</v>
      </c>
      <c r="D1816" s="106"/>
      <c r="E1816" s="106" t="s">
        <v>540</v>
      </c>
      <c r="F1816" s="106"/>
      <c r="G1816" s="106"/>
      <c r="H1816" s="106" t="s">
        <v>469</v>
      </c>
      <c r="I1816" s="106" t="s">
        <v>3323</v>
      </c>
      <c r="J1816" s="106" t="s">
        <v>4075</v>
      </c>
      <c r="K1816" s="106">
        <v>18402</v>
      </c>
      <c r="L1816" s="106"/>
      <c r="M1816" s="106">
        <v>22000</v>
      </c>
      <c r="N1816" s="106" t="s">
        <v>3970</v>
      </c>
      <c r="O1816" s="106">
        <v>1546.96</v>
      </c>
      <c r="P1816" s="107">
        <v>1047.2</v>
      </c>
      <c r="Q1816" s="107">
        <v>1619976.51</v>
      </c>
      <c r="R1816" s="106">
        <v>0</v>
      </c>
      <c r="S1816" s="107">
        <v>0</v>
      </c>
      <c r="T1816" s="107">
        <v>0</v>
      </c>
      <c r="U1816" s="106" t="s">
        <v>767</v>
      </c>
      <c r="V1816" s="106" t="s">
        <v>7</v>
      </c>
      <c r="W1816" s="106" t="s">
        <v>65</v>
      </c>
      <c r="X1816" s="108">
        <v>2103</v>
      </c>
      <c r="Y1816" s="108">
        <v>3253256.88</v>
      </c>
      <c r="Z1816" s="108">
        <v>1633280.3679999998</v>
      </c>
      <c r="AA1816" s="109"/>
      <c r="AB1816" s="109">
        <v>5179</v>
      </c>
      <c r="AC1816" s="109"/>
      <c r="AD1816" s="109"/>
      <c r="AE1816" s="110" t="s">
        <v>4732</v>
      </c>
      <c r="AF1816" s="109"/>
      <c r="AG1816" s="138">
        <v>37827</v>
      </c>
      <c r="AH1816" s="138">
        <v>39492</v>
      </c>
      <c r="AI1816" s="138">
        <v>39709</v>
      </c>
      <c r="AJ1816" s="109">
        <v>5622201</v>
      </c>
      <c r="AK1816" s="109"/>
      <c r="AL1816" s="109"/>
      <c r="AM1816" s="109"/>
      <c r="AN1816" s="109"/>
      <c r="AO1816" s="109"/>
      <c r="AP1816" s="109"/>
      <c r="AQ1816" s="109"/>
      <c r="AR1816" s="109"/>
      <c r="AS1816" s="109"/>
      <c r="AT1816" s="109"/>
      <c r="AU1816" s="109"/>
      <c r="AV1816" s="109"/>
      <c r="AW1816" s="109"/>
      <c r="AX1816" s="109"/>
      <c r="AY1816" s="109"/>
    </row>
    <row r="1817" spans="1:51" ht="25.5" x14ac:dyDescent="0.25">
      <c r="A1817" s="106">
        <v>2156</v>
      </c>
      <c r="B1817" s="106" t="s">
        <v>2471</v>
      </c>
      <c r="C1817" s="106" t="s">
        <v>327</v>
      </c>
      <c r="D1817" s="106"/>
      <c r="E1817" s="106" t="s">
        <v>540</v>
      </c>
      <c r="F1817" s="106"/>
      <c r="G1817" s="106"/>
      <c r="H1817" s="106" t="s">
        <v>469</v>
      </c>
      <c r="I1817" s="106" t="s">
        <v>3323</v>
      </c>
      <c r="J1817" s="106" t="s">
        <v>4073</v>
      </c>
      <c r="K1817" s="106"/>
      <c r="L1817" s="106"/>
      <c r="M1817" s="106">
        <v>22000</v>
      </c>
      <c r="N1817" s="106" t="s">
        <v>3970</v>
      </c>
      <c r="O1817" s="106">
        <v>28771.41</v>
      </c>
      <c r="P1817" s="107">
        <v>1047.2</v>
      </c>
      <c r="Q1817" s="107">
        <v>30129420.550000001</v>
      </c>
      <c r="R1817" s="106">
        <v>0</v>
      </c>
      <c r="S1817" s="107">
        <v>0</v>
      </c>
      <c r="T1817" s="107">
        <v>0</v>
      </c>
      <c r="U1817" s="106" t="s">
        <v>767</v>
      </c>
      <c r="V1817" s="106" t="s">
        <v>7</v>
      </c>
      <c r="W1817" s="106" t="s">
        <v>65</v>
      </c>
      <c r="X1817" s="108">
        <v>2103</v>
      </c>
      <c r="Y1817" s="108">
        <v>60506275.229999997</v>
      </c>
      <c r="Z1817" s="108">
        <v>30376854.677999996</v>
      </c>
      <c r="AA1817" s="109"/>
      <c r="AB1817" s="109">
        <v>5179</v>
      </c>
      <c r="AC1817" s="109"/>
      <c r="AD1817" s="109"/>
      <c r="AE1817" s="110" t="s">
        <v>4732</v>
      </c>
      <c r="AF1817" s="109"/>
      <c r="AG1817" s="138">
        <v>37827</v>
      </c>
      <c r="AH1817" s="138">
        <v>39492</v>
      </c>
      <c r="AI1817" s="138">
        <v>39709</v>
      </c>
      <c r="AJ1817" s="109">
        <v>5622201</v>
      </c>
      <c r="AK1817" s="109"/>
      <c r="AL1817" s="109"/>
      <c r="AM1817" s="109"/>
      <c r="AN1817" s="109"/>
      <c r="AO1817" s="109"/>
      <c r="AP1817" s="109"/>
      <c r="AQ1817" s="109"/>
      <c r="AR1817" s="109"/>
      <c r="AS1817" s="109"/>
      <c r="AT1817" s="109"/>
      <c r="AU1817" s="109"/>
      <c r="AV1817" s="109"/>
      <c r="AW1817" s="109"/>
      <c r="AX1817" s="109"/>
      <c r="AY1817" s="109"/>
    </row>
    <row r="1818" spans="1:51" ht="25.5" x14ac:dyDescent="0.25">
      <c r="A1818" s="106">
        <v>2157</v>
      </c>
      <c r="B1818" s="106" t="s">
        <v>2472</v>
      </c>
      <c r="C1818" s="106" t="s">
        <v>327</v>
      </c>
      <c r="D1818" s="106"/>
      <c r="E1818" s="106" t="s">
        <v>540</v>
      </c>
      <c r="F1818" s="106"/>
      <c r="G1818" s="106"/>
      <c r="H1818" s="106" t="s">
        <v>469</v>
      </c>
      <c r="I1818" s="106" t="s">
        <v>3323</v>
      </c>
      <c r="J1818" s="106" t="s">
        <v>4076</v>
      </c>
      <c r="K1818" s="106"/>
      <c r="L1818" s="106"/>
      <c r="M1818" s="106">
        <v>22000</v>
      </c>
      <c r="N1818" s="106" t="s">
        <v>3970</v>
      </c>
      <c r="O1818" s="106">
        <v>26712.5</v>
      </c>
      <c r="P1818" s="107">
        <v>1047.2</v>
      </c>
      <c r="Q1818" s="107">
        <v>27973330</v>
      </c>
      <c r="R1818" s="106">
        <v>0</v>
      </c>
      <c r="S1818" s="107">
        <v>0</v>
      </c>
      <c r="T1818" s="107">
        <v>0</v>
      </c>
      <c r="U1818" s="106" t="s">
        <v>767</v>
      </c>
      <c r="V1818" s="106" t="s">
        <v>7</v>
      </c>
      <c r="W1818" s="106" t="s">
        <v>65</v>
      </c>
      <c r="X1818" s="108">
        <v>2103</v>
      </c>
      <c r="Y1818" s="108">
        <v>56176387.5</v>
      </c>
      <c r="Z1818" s="108">
        <v>28203057.5</v>
      </c>
      <c r="AA1818" s="109"/>
      <c r="AB1818" s="109">
        <v>5179</v>
      </c>
      <c r="AC1818" s="109"/>
      <c r="AD1818" s="109"/>
      <c r="AE1818" s="110" t="s">
        <v>4732</v>
      </c>
      <c r="AF1818" s="109"/>
      <c r="AG1818" s="138">
        <v>37827</v>
      </c>
      <c r="AH1818" s="138">
        <v>39492</v>
      </c>
      <c r="AI1818" s="138">
        <v>39709</v>
      </c>
      <c r="AJ1818" s="109">
        <v>5622201</v>
      </c>
      <c r="AK1818" s="109"/>
      <c r="AL1818" s="109"/>
      <c r="AM1818" s="109"/>
      <c r="AN1818" s="109"/>
      <c r="AO1818" s="109"/>
      <c r="AP1818" s="109"/>
      <c r="AQ1818" s="109"/>
      <c r="AR1818" s="109"/>
      <c r="AS1818" s="109"/>
      <c r="AT1818" s="109"/>
      <c r="AU1818" s="109"/>
      <c r="AV1818" s="109"/>
      <c r="AW1818" s="109"/>
      <c r="AX1818" s="109"/>
      <c r="AY1818" s="109"/>
    </row>
    <row r="1819" spans="1:51" ht="25.5" x14ac:dyDescent="0.25">
      <c r="A1819" s="106">
        <v>2158</v>
      </c>
      <c r="B1819" s="106" t="s">
        <v>2473</v>
      </c>
      <c r="C1819" s="106" t="s">
        <v>327</v>
      </c>
      <c r="D1819" s="106"/>
      <c r="E1819" s="106" t="s">
        <v>540</v>
      </c>
      <c r="F1819" s="106"/>
      <c r="G1819" s="106"/>
      <c r="H1819" s="106" t="s">
        <v>469</v>
      </c>
      <c r="I1819" s="106" t="s">
        <v>3324</v>
      </c>
      <c r="J1819" s="106" t="s">
        <v>3623</v>
      </c>
      <c r="K1819" s="106"/>
      <c r="L1819" s="106"/>
      <c r="M1819" s="106">
        <v>22000</v>
      </c>
      <c r="N1819" s="106" t="s">
        <v>3970</v>
      </c>
      <c r="O1819" s="106">
        <v>10081.879999999999</v>
      </c>
      <c r="P1819" s="107">
        <v>1047.2</v>
      </c>
      <c r="Q1819" s="107">
        <v>10557744.74</v>
      </c>
      <c r="R1819" s="106">
        <v>0</v>
      </c>
      <c r="S1819" s="107">
        <v>0</v>
      </c>
      <c r="T1819" s="107">
        <v>0</v>
      </c>
      <c r="U1819" s="106" t="s">
        <v>767</v>
      </c>
      <c r="V1819" s="106" t="s">
        <v>7</v>
      </c>
      <c r="W1819" s="106" t="s">
        <v>65</v>
      </c>
      <c r="X1819" s="108">
        <v>2103</v>
      </c>
      <c r="Y1819" s="108">
        <v>21202193.639999997</v>
      </c>
      <c r="Z1819" s="108">
        <v>10644448.903999997</v>
      </c>
      <c r="AA1819" s="109"/>
      <c r="AB1819" s="109">
        <v>5179</v>
      </c>
      <c r="AC1819" s="109"/>
      <c r="AD1819" s="109"/>
      <c r="AE1819" s="110" t="s">
        <v>4732</v>
      </c>
      <c r="AF1819" s="109"/>
      <c r="AG1819" s="138">
        <v>37827</v>
      </c>
      <c r="AH1819" s="138">
        <v>39492</v>
      </c>
      <c r="AI1819" s="138">
        <v>39709</v>
      </c>
      <c r="AJ1819" s="109">
        <v>5622201</v>
      </c>
      <c r="AK1819" s="109"/>
      <c r="AL1819" s="109"/>
      <c r="AM1819" s="109"/>
      <c r="AN1819" s="109"/>
      <c r="AO1819" s="109"/>
      <c r="AP1819" s="109"/>
      <c r="AQ1819" s="109"/>
      <c r="AR1819" s="109"/>
      <c r="AS1819" s="109"/>
      <c r="AT1819" s="109"/>
      <c r="AU1819" s="109"/>
      <c r="AV1819" s="109"/>
      <c r="AW1819" s="109"/>
      <c r="AX1819" s="109"/>
      <c r="AY1819" s="109"/>
    </row>
    <row r="1820" spans="1:51" ht="25.5" x14ac:dyDescent="0.25">
      <c r="A1820" s="106">
        <v>2159</v>
      </c>
      <c r="B1820" s="106" t="s">
        <v>2474</v>
      </c>
      <c r="C1820" s="106" t="s">
        <v>327</v>
      </c>
      <c r="D1820" s="106"/>
      <c r="E1820" s="106" t="s">
        <v>540</v>
      </c>
      <c r="F1820" s="106"/>
      <c r="G1820" s="106"/>
      <c r="H1820" s="106" t="s">
        <v>469</v>
      </c>
      <c r="I1820" s="106" t="s">
        <v>3323</v>
      </c>
      <c r="J1820" s="106" t="s">
        <v>3969</v>
      </c>
      <c r="K1820" s="106">
        <v>18482</v>
      </c>
      <c r="L1820" s="106"/>
      <c r="M1820" s="106">
        <v>22000</v>
      </c>
      <c r="N1820" s="106" t="s">
        <v>3970</v>
      </c>
      <c r="O1820" s="106">
        <v>7557.51</v>
      </c>
      <c r="P1820" s="107">
        <v>1047.2</v>
      </c>
      <c r="Q1820" s="107">
        <v>7914224.4699999997</v>
      </c>
      <c r="R1820" s="106">
        <v>0</v>
      </c>
      <c r="S1820" s="107">
        <v>0</v>
      </c>
      <c r="T1820" s="107">
        <v>0</v>
      </c>
      <c r="U1820" s="106" t="s">
        <v>767</v>
      </c>
      <c r="V1820" s="106" t="s">
        <v>7</v>
      </c>
      <c r="W1820" s="106" t="s">
        <v>65</v>
      </c>
      <c r="X1820" s="108">
        <v>2103</v>
      </c>
      <c r="Y1820" s="108">
        <v>15893443.530000001</v>
      </c>
      <c r="Z1820" s="108">
        <v>7979219.0580000002</v>
      </c>
      <c r="AA1820" s="109"/>
      <c r="AB1820" s="109">
        <v>5179</v>
      </c>
      <c r="AC1820" s="109"/>
      <c r="AD1820" s="109"/>
      <c r="AE1820" s="110" t="s">
        <v>4732</v>
      </c>
      <c r="AF1820" s="109"/>
      <c r="AG1820" s="138">
        <v>37827</v>
      </c>
      <c r="AH1820" s="138">
        <v>39492</v>
      </c>
      <c r="AI1820" s="138">
        <v>39709</v>
      </c>
      <c r="AJ1820" s="109">
        <v>5622201</v>
      </c>
      <c r="AK1820" s="109"/>
      <c r="AL1820" s="109"/>
      <c r="AM1820" s="109"/>
      <c r="AN1820" s="109"/>
      <c r="AO1820" s="109"/>
      <c r="AP1820" s="109"/>
      <c r="AQ1820" s="109"/>
      <c r="AR1820" s="109"/>
      <c r="AS1820" s="109"/>
      <c r="AT1820" s="109"/>
      <c r="AU1820" s="109"/>
      <c r="AV1820" s="109"/>
      <c r="AW1820" s="109"/>
      <c r="AX1820" s="109"/>
      <c r="AY1820" s="109"/>
    </row>
    <row r="1821" spans="1:51" ht="25.5" x14ac:dyDescent="0.25">
      <c r="A1821" s="106">
        <v>2160</v>
      </c>
      <c r="B1821" s="106" t="s">
        <v>1215</v>
      </c>
      <c r="C1821" s="106" t="s">
        <v>327</v>
      </c>
      <c r="D1821" s="106"/>
      <c r="E1821" s="106" t="s">
        <v>540</v>
      </c>
      <c r="F1821" s="106"/>
      <c r="G1821" s="106"/>
      <c r="H1821" s="106" t="s">
        <v>469</v>
      </c>
      <c r="I1821" s="106"/>
      <c r="J1821" s="106"/>
      <c r="K1821" s="106"/>
      <c r="L1821" s="106"/>
      <c r="M1821" s="106">
        <v>22000</v>
      </c>
      <c r="N1821" s="106" t="s">
        <v>3970</v>
      </c>
      <c r="O1821" s="106">
        <v>62600.79</v>
      </c>
      <c r="P1821" s="107">
        <v>1047.2</v>
      </c>
      <c r="Q1821" s="107">
        <v>65555547.289999999</v>
      </c>
      <c r="R1821" s="106">
        <v>0</v>
      </c>
      <c r="S1821" s="107">
        <v>0</v>
      </c>
      <c r="T1821" s="107">
        <v>0</v>
      </c>
      <c r="U1821" s="106" t="s">
        <v>743</v>
      </c>
      <c r="V1821" s="106" t="s">
        <v>7</v>
      </c>
      <c r="W1821" s="106" t="s">
        <v>63</v>
      </c>
      <c r="X1821" s="108"/>
      <c r="Y1821" s="108">
        <v>0</v>
      </c>
      <c r="Z1821" s="108"/>
      <c r="AA1821" s="109" t="s">
        <v>4435</v>
      </c>
      <c r="AB1821" s="109">
        <v>5179</v>
      </c>
      <c r="AC1821" s="109"/>
      <c r="AD1821" s="109"/>
      <c r="AE1821" s="110" t="s">
        <v>4436</v>
      </c>
      <c r="AF1821" s="109"/>
      <c r="AG1821" s="138">
        <v>37827</v>
      </c>
      <c r="AH1821" s="138">
        <v>39492</v>
      </c>
      <c r="AI1821" s="138">
        <v>39709</v>
      </c>
      <c r="AJ1821" s="109">
        <v>5622201</v>
      </c>
      <c r="AK1821" s="109"/>
      <c r="AL1821" s="109"/>
      <c r="AM1821" s="109"/>
      <c r="AN1821" s="109"/>
      <c r="AO1821" s="109"/>
      <c r="AP1821" s="109"/>
      <c r="AQ1821" s="109"/>
      <c r="AR1821" s="109"/>
      <c r="AS1821" s="109"/>
      <c r="AT1821" s="109"/>
      <c r="AU1821" s="109"/>
      <c r="AV1821" s="109"/>
      <c r="AW1821" s="109"/>
      <c r="AX1821" s="109"/>
      <c r="AY1821" s="109"/>
    </row>
    <row r="1822" spans="1:51" ht="102" x14ac:dyDescent="0.25">
      <c r="A1822" s="106">
        <v>2162</v>
      </c>
      <c r="B1822" s="106" t="s">
        <v>2475</v>
      </c>
      <c r="C1822" s="106" t="s">
        <v>353</v>
      </c>
      <c r="D1822" s="106" t="s">
        <v>676</v>
      </c>
      <c r="E1822" s="106" t="s">
        <v>554</v>
      </c>
      <c r="F1822" s="106"/>
      <c r="G1822" s="106"/>
      <c r="H1822" s="106" t="s">
        <v>468</v>
      </c>
      <c r="I1822" s="106" t="s">
        <v>3323</v>
      </c>
      <c r="J1822" s="106" t="s">
        <v>4077</v>
      </c>
      <c r="K1822" s="106"/>
      <c r="L1822" s="106"/>
      <c r="M1822" s="106">
        <v>22444</v>
      </c>
      <c r="N1822" s="106" t="s">
        <v>4078</v>
      </c>
      <c r="O1822" s="106">
        <v>4440.97</v>
      </c>
      <c r="P1822" s="107">
        <v>2345</v>
      </c>
      <c r="Q1822" s="107">
        <v>11202115.609999999</v>
      </c>
      <c r="R1822" s="106">
        <v>3864.8</v>
      </c>
      <c r="S1822" s="107">
        <v>0</v>
      </c>
      <c r="T1822" s="107">
        <v>26118522.309999999</v>
      </c>
      <c r="U1822" s="106" t="s">
        <v>893</v>
      </c>
      <c r="V1822" s="106" t="s">
        <v>7</v>
      </c>
      <c r="W1822" s="106" t="s">
        <v>75</v>
      </c>
      <c r="X1822" s="108">
        <v>1693</v>
      </c>
      <c r="Y1822" s="108">
        <v>7518562.2100000009</v>
      </c>
      <c r="Z1822" s="108">
        <v>-3683553.3999999985</v>
      </c>
      <c r="AA1822" s="109"/>
      <c r="AB1822" s="109">
        <v>4086</v>
      </c>
      <c r="AC1822" s="109" t="s">
        <v>4804</v>
      </c>
      <c r="AD1822" s="109" t="s">
        <v>4804</v>
      </c>
      <c r="AE1822" s="110" t="s">
        <v>4440</v>
      </c>
      <c r="AF1822" s="109"/>
      <c r="AG1822" s="138" t="s">
        <v>4791</v>
      </c>
      <c r="AH1822" s="138">
        <v>40329</v>
      </c>
      <c r="AI1822" s="138">
        <v>40778</v>
      </c>
      <c r="AJ1822" s="109">
        <v>5782181</v>
      </c>
      <c r="AK1822" s="109"/>
      <c r="AL1822" s="109"/>
      <c r="AM1822" s="109"/>
      <c r="AN1822" s="109"/>
      <c r="AO1822" s="109"/>
      <c r="AP1822" s="109"/>
      <c r="AQ1822" s="109"/>
      <c r="AR1822" s="109"/>
      <c r="AS1822" s="109"/>
      <c r="AT1822" s="109"/>
      <c r="AU1822" s="109"/>
      <c r="AV1822" s="109"/>
      <c r="AW1822" s="109"/>
      <c r="AX1822" s="109"/>
      <c r="AY1822" s="109"/>
    </row>
    <row r="1823" spans="1:51" x14ac:dyDescent="0.25">
      <c r="A1823" s="106">
        <v>2163</v>
      </c>
      <c r="B1823" s="106" t="s">
        <v>2476</v>
      </c>
      <c r="C1823" s="106" t="s">
        <v>334</v>
      </c>
      <c r="D1823" s="106"/>
      <c r="E1823" s="106" t="s">
        <v>540</v>
      </c>
      <c r="F1823" s="106"/>
      <c r="G1823" s="106"/>
      <c r="H1823" s="106" t="s">
        <v>466</v>
      </c>
      <c r="I1823" s="106" t="s">
        <v>3323</v>
      </c>
      <c r="J1823" s="106" t="s">
        <v>3908</v>
      </c>
      <c r="K1823" s="106">
        <v>35501</v>
      </c>
      <c r="L1823" s="106"/>
      <c r="M1823" s="106">
        <v>22000</v>
      </c>
      <c r="N1823" s="106" t="s">
        <v>3999</v>
      </c>
      <c r="O1823" s="106">
        <v>2655</v>
      </c>
      <c r="P1823" s="107">
        <v>1200</v>
      </c>
      <c r="Q1823" s="107">
        <v>3186000</v>
      </c>
      <c r="R1823" s="106">
        <v>0</v>
      </c>
      <c r="S1823" s="107">
        <v>0</v>
      </c>
      <c r="T1823" s="107">
        <v>0</v>
      </c>
      <c r="U1823" s="106" t="s">
        <v>739</v>
      </c>
      <c r="V1823" s="106" t="s">
        <v>7</v>
      </c>
      <c r="W1823" s="106" t="s">
        <v>61</v>
      </c>
      <c r="X1823" s="108">
        <v>1495</v>
      </c>
      <c r="Y1823" s="108">
        <v>3969225</v>
      </c>
      <c r="Z1823" s="108">
        <v>783225</v>
      </c>
      <c r="AA1823" s="109"/>
      <c r="AB1823" s="109">
        <v>6201</v>
      </c>
      <c r="AC1823" s="109"/>
      <c r="AD1823" s="109"/>
      <c r="AE1823" s="110" t="s">
        <v>507</v>
      </c>
      <c r="AF1823" s="109"/>
      <c r="AG1823" s="138">
        <v>39241</v>
      </c>
      <c r="AH1823" s="138">
        <v>39468</v>
      </c>
      <c r="AI1823" s="138">
        <v>39571</v>
      </c>
      <c r="AJ1823" s="109">
        <v>5593367</v>
      </c>
      <c r="AK1823" s="109"/>
      <c r="AL1823" s="109"/>
      <c r="AM1823" s="109"/>
      <c r="AN1823" s="109"/>
      <c r="AO1823" s="109"/>
      <c r="AP1823" s="109"/>
      <c r="AQ1823" s="109"/>
      <c r="AR1823" s="109"/>
      <c r="AS1823" s="109"/>
      <c r="AT1823" s="109"/>
      <c r="AU1823" s="109"/>
      <c r="AV1823" s="109"/>
      <c r="AW1823" s="109"/>
      <c r="AX1823" s="109"/>
      <c r="AY1823" s="109"/>
    </row>
    <row r="1824" spans="1:51" x14ac:dyDescent="0.25">
      <c r="A1824" s="106">
        <v>2164</v>
      </c>
      <c r="B1824" s="106" t="s">
        <v>2477</v>
      </c>
      <c r="C1824" s="106" t="s">
        <v>334</v>
      </c>
      <c r="D1824" s="106"/>
      <c r="E1824" s="106" t="s">
        <v>540</v>
      </c>
      <c r="F1824" s="106"/>
      <c r="G1824" s="106"/>
      <c r="H1824" s="106" t="s">
        <v>466</v>
      </c>
      <c r="I1824" s="106" t="s">
        <v>3325</v>
      </c>
      <c r="J1824" s="106" t="s">
        <v>4007</v>
      </c>
      <c r="K1824" s="106">
        <v>5802</v>
      </c>
      <c r="L1824" s="106"/>
      <c r="M1824" s="106">
        <v>22000</v>
      </c>
      <c r="N1824" s="106" t="s">
        <v>3999</v>
      </c>
      <c r="O1824" s="106">
        <v>4668.5039999999999</v>
      </c>
      <c r="P1824" s="107">
        <v>1200</v>
      </c>
      <c r="Q1824" s="107">
        <v>5602204.7999999998</v>
      </c>
      <c r="R1824" s="106">
        <v>0</v>
      </c>
      <c r="S1824" s="107">
        <v>0</v>
      </c>
      <c r="T1824" s="107">
        <v>0</v>
      </c>
      <c r="U1824" s="106" t="s">
        <v>739</v>
      </c>
      <c r="V1824" s="106" t="s">
        <v>7</v>
      </c>
      <c r="W1824" s="106" t="s">
        <v>61</v>
      </c>
      <c r="X1824" s="108">
        <v>1495</v>
      </c>
      <c r="Y1824" s="108">
        <v>6979413.4799999995</v>
      </c>
      <c r="Z1824" s="108">
        <v>1377208.6799999997</v>
      </c>
      <c r="AA1824" s="109"/>
      <c r="AB1824" s="109">
        <v>6201</v>
      </c>
      <c r="AC1824" s="109"/>
      <c r="AD1824" s="109"/>
      <c r="AE1824" s="110" t="s">
        <v>507</v>
      </c>
      <c r="AF1824" s="109"/>
      <c r="AG1824" s="138">
        <v>39241</v>
      </c>
      <c r="AH1824" s="138">
        <v>39468</v>
      </c>
      <c r="AI1824" s="138">
        <v>39571</v>
      </c>
      <c r="AJ1824" s="109">
        <v>5593367</v>
      </c>
      <c r="AK1824" s="109"/>
      <c r="AL1824" s="109"/>
      <c r="AM1824" s="109"/>
      <c r="AN1824" s="109"/>
      <c r="AO1824" s="109"/>
      <c r="AP1824" s="109"/>
      <c r="AQ1824" s="109"/>
      <c r="AR1824" s="109"/>
      <c r="AS1824" s="109"/>
      <c r="AT1824" s="109"/>
      <c r="AU1824" s="109"/>
      <c r="AV1824" s="109"/>
      <c r="AW1824" s="109"/>
      <c r="AX1824" s="109"/>
      <c r="AY1824" s="109"/>
    </row>
    <row r="1825" spans="1:51" x14ac:dyDescent="0.25">
      <c r="A1825" s="106">
        <v>2165</v>
      </c>
      <c r="B1825" s="106" t="s">
        <v>2478</v>
      </c>
      <c r="C1825" s="106" t="s">
        <v>334</v>
      </c>
      <c r="D1825" s="106"/>
      <c r="E1825" s="106" t="s">
        <v>540</v>
      </c>
      <c r="F1825" s="106"/>
      <c r="G1825" s="106"/>
      <c r="H1825" s="106" t="s">
        <v>466</v>
      </c>
      <c r="I1825" s="106" t="s">
        <v>3325</v>
      </c>
      <c r="J1825" s="106" t="s">
        <v>4007</v>
      </c>
      <c r="K1825" s="106">
        <v>5702</v>
      </c>
      <c r="L1825" s="106"/>
      <c r="M1825" s="106">
        <v>22000</v>
      </c>
      <c r="N1825" s="106" t="s">
        <v>3999</v>
      </c>
      <c r="O1825" s="106">
        <v>436.34</v>
      </c>
      <c r="P1825" s="107">
        <v>1200</v>
      </c>
      <c r="Q1825" s="107">
        <v>523608</v>
      </c>
      <c r="R1825" s="106">
        <v>0</v>
      </c>
      <c r="S1825" s="107">
        <v>0</v>
      </c>
      <c r="T1825" s="107">
        <v>0</v>
      </c>
      <c r="U1825" s="106" t="s">
        <v>739</v>
      </c>
      <c r="V1825" s="106" t="s">
        <v>7</v>
      </c>
      <c r="W1825" s="106" t="s">
        <v>61</v>
      </c>
      <c r="X1825" s="108">
        <v>1495</v>
      </c>
      <c r="Y1825" s="108">
        <v>652328.29999999993</v>
      </c>
      <c r="Z1825" s="108">
        <v>128720.29999999999</v>
      </c>
      <c r="AA1825" s="109"/>
      <c r="AB1825" s="109">
        <v>6201</v>
      </c>
      <c r="AC1825" s="109"/>
      <c r="AD1825" s="109"/>
      <c r="AE1825" s="110" t="s">
        <v>507</v>
      </c>
      <c r="AF1825" s="109"/>
      <c r="AG1825" s="138">
        <v>39241</v>
      </c>
      <c r="AH1825" s="138">
        <v>39468</v>
      </c>
      <c r="AI1825" s="138">
        <v>39571</v>
      </c>
      <c r="AJ1825" s="109">
        <v>5593367</v>
      </c>
      <c r="AK1825" s="109"/>
      <c r="AL1825" s="109"/>
      <c r="AM1825" s="109"/>
      <c r="AN1825" s="109"/>
      <c r="AO1825" s="109"/>
      <c r="AP1825" s="109"/>
      <c r="AQ1825" s="109"/>
      <c r="AR1825" s="109"/>
      <c r="AS1825" s="109"/>
      <c r="AT1825" s="109"/>
      <c r="AU1825" s="109"/>
      <c r="AV1825" s="109"/>
      <c r="AW1825" s="109"/>
      <c r="AX1825" s="109"/>
      <c r="AY1825" s="109"/>
    </row>
    <row r="1826" spans="1:51" x14ac:dyDescent="0.25">
      <c r="A1826" s="106">
        <v>2166</v>
      </c>
      <c r="B1826" s="106" t="s">
        <v>2479</v>
      </c>
      <c r="C1826" s="106" t="s">
        <v>334</v>
      </c>
      <c r="D1826" s="106"/>
      <c r="E1826" s="106" t="s">
        <v>540</v>
      </c>
      <c r="F1826" s="106"/>
      <c r="G1826" s="106"/>
      <c r="H1826" s="106" t="s">
        <v>466</v>
      </c>
      <c r="I1826" s="106" t="s">
        <v>3325</v>
      </c>
      <c r="J1826" s="106" t="s">
        <v>4007</v>
      </c>
      <c r="K1826" s="106">
        <v>5732</v>
      </c>
      <c r="L1826" s="106"/>
      <c r="M1826" s="106">
        <v>22000</v>
      </c>
      <c r="N1826" s="106" t="s">
        <v>3999</v>
      </c>
      <c r="O1826" s="106">
        <v>348.75900000000001</v>
      </c>
      <c r="P1826" s="107">
        <v>1200</v>
      </c>
      <c r="Q1826" s="107">
        <v>418510.8</v>
      </c>
      <c r="R1826" s="106">
        <v>0</v>
      </c>
      <c r="S1826" s="107">
        <v>0</v>
      </c>
      <c r="T1826" s="107">
        <v>0</v>
      </c>
      <c r="U1826" s="106" t="s">
        <v>739</v>
      </c>
      <c r="V1826" s="106" t="s">
        <v>7</v>
      </c>
      <c r="W1826" s="106" t="s">
        <v>61</v>
      </c>
      <c r="X1826" s="108">
        <v>1495</v>
      </c>
      <c r="Y1826" s="108">
        <v>521394.70500000002</v>
      </c>
      <c r="Z1826" s="108">
        <v>102883.90499999997</v>
      </c>
      <c r="AA1826" s="109"/>
      <c r="AB1826" s="109">
        <v>6201</v>
      </c>
      <c r="AC1826" s="109"/>
      <c r="AD1826" s="109"/>
      <c r="AE1826" s="110" t="s">
        <v>507</v>
      </c>
      <c r="AF1826" s="109"/>
      <c r="AG1826" s="138">
        <v>39241</v>
      </c>
      <c r="AH1826" s="138">
        <v>39468</v>
      </c>
      <c r="AI1826" s="138">
        <v>39571</v>
      </c>
      <c r="AJ1826" s="109">
        <v>5593367</v>
      </c>
      <c r="AK1826" s="109"/>
      <c r="AL1826" s="109"/>
      <c r="AM1826" s="109"/>
      <c r="AN1826" s="109"/>
      <c r="AO1826" s="109"/>
      <c r="AP1826" s="109"/>
      <c r="AQ1826" s="109"/>
      <c r="AR1826" s="109"/>
      <c r="AS1826" s="109"/>
      <c r="AT1826" s="109"/>
      <c r="AU1826" s="109"/>
      <c r="AV1826" s="109"/>
      <c r="AW1826" s="109"/>
      <c r="AX1826" s="109"/>
      <c r="AY1826" s="109"/>
    </row>
    <row r="1827" spans="1:51" x14ac:dyDescent="0.25">
      <c r="A1827" s="106">
        <v>2167</v>
      </c>
      <c r="B1827" s="106" t="s">
        <v>2480</v>
      </c>
      <c r="C1827" s="106" t="s">
        <v>334</v>
      </c>
      <c r="D1827" s="106"/>
      <c r="E1827" s="106" t="s">
        <v>540</v>
      </c>
      <c r="F1827" s="106"/>
      <c r="G1827" s="106"/>
      <c r="H1827" s="106" t="s">
        <v>466</v>
      </c>
      <c r="I1827" s="106" t="s">
        <v>3325</v>
      </c>
      <c r="J1827" s="106" t="s">
        <v>4007</v>
      </c>
      <c r="K1827" s="106">
        <v>5762</v>
      </c>
      <c r="L1827" s="106"/>
      <c r="M1827" s="106">
        <v>22000</v>
      </c>
      <c r="N1827" s="106" t="s">
        <v>3999</v>
      </c>
      <c r="O1827" s="106">
        <v>102.965</v>
      </c>
      <c r="P1827" s="107">
        <v>1200</v>
      </c>
      <c r="Q1827" s="107">
        <v>123558</v>
      </c>
      <c r="R1827" s="106">
        <v>0</v>
      </c>
      <c r="S1827" s="107">
        <v>0</v>
      </c>
      <c r="T1827" s="107">
        <v>0</v>
      </c>
      <c r="U1827" s="106" t="s">
        <v>739</v>
      </c>
      <c r="V1827" s="106" t="s">
        <v>7</v>
      </c>
      <c r="W1827" s="106" t="s">
        <v>61</v>
      </c>
      <c r="X1827" s="108">
        <v>1495</v>
      </c>
      <c r="Y1827" s="108">
        <v>153932.67500000002</v>
      </c>
      <c r="Z1827" s="108">
        <v>30374.675000000017</v>
      </c>
      <c r="AA1827" s="109"/>
      <c r="AB1827" s="109">
        <v>6201</v>
      </c>
      <c r="AC1827" s="109"/>
      <c r="AD1827" s="109"/>
      <c r="AE1827" s="110" t="s">
        <v>507</v>
      </c>
      <c r="AF1827" s="109"/>
      <c r="AG1827" s="138">
        <v>39241</v>
      </c>
      <c r="AH1827" s="138">
        <v>39468</v>
      </c>
      <c r="AI1827" s="138">
        <v>39571</v>
      </c>
      <c r="AJ1827" s="109">
        <v>5593367</v>
      </c>
      <c r="AK1827" s="109"/>
      <c r="AL1827" s="109"/>
      <c r="AM1827" s="109"/>
      <c r="AN1827" s="109"/>
      <c r="AO1827" s="109"/>
      <c r="AP1827" s="109"/>
      <c r="AQ1827" s="109"/>
      <c r="AR1827" s="109"/>
      <c r="AS1827" s="109"/>
      <c r="AT1827" s="109"/>
      <c r="AU1827" s="109"/>
      <c r="AV1827" s="109"/>
      <c r="AW1827" s="109"/>
      <c r="AX1827" s="109"/>
      <c r="AY1827" s="109"/>
    </row>
    <row r="1828" spans="1:51" x14ac:dyDescent="0.25">
      <c r="A1828" s="106">
        <v>2168</v>
      </c>
      <c r="B1828" s="106" t="s">
        <v>2481</v>
      </c>
      <c r="C1828" s="106" t="s">
        <v>334</v>
      </c>
      <c r="D1828" s="106"/>
      <c r="E1828" s="106" t="s">
        <v>540</v>
      </c>
      <c r="F1828" s="106"/>
      <c r="G1828" s="106"/>
      <c r="H1828" s="106" t="s">
        <v>466</v>
      </c>
      <c r="I1828" s="106" t="s">
        <v>3323</v>
      </c>
      <c r="J1828" s="106" t="s">
        <v>3908</v>
      </c>
      <c r="K1828" s="106">
        <v>35104</v>
      </c>
      <c r="L1828" s="106"/>
      <c r="M1828" s="106">
        <v>22000</v>
      </c>
      <c r="N1828" s="106" t="s">
        <v>3999</v>
      </c>
      <c r="O1828" s="106">
        <v>338.04199999999997</v>
      </c>
      <c r="P1828" s="107">
        <v>1200</v>
      </c>
      <c r="Q1828" s="107">
        <v>405650.4</v>
      </c>
      <c r="R1828" s="106">
        <v>0</v>
      </c>
      <c r="S1828" s="107">
        <v>0</v>
      </c>
      <c r="T1828" s="107">
        <v>0</v>
      </c>
      <c r="U1828" s="106" t="s">
        <v>739</v>
      </c>
      <c r="V1828" s="106" t="s">
        <v>7</v>
      </c>
      <c r="W1828" s="106" t="s">
        <v>61</v>
      </c>
      <c r="X1828" s="108">
        <v>1495</v>
      </c>
      <c r="Y1828" s="108">
        <v>505372.79</v>
      </c>
      <c r="Z1828" s="108">
        <v>99722.390000000014</v>
      </c>
      <c r="AA1828" s="109"/>
      <c r="AB1828" s="109">
        <v>6201</v>
      </c>
      <c r="AC1828" s="109"/>
      <c r="AD1828" s="109"/>
      <c r="AE1828" s="110" t="s">
        <v>507</v>
      </c>
      <c r="AF1828" s="109"/>
      <c r="AG1828" s="138">
        <v>39241</v>
      </c>
      <c r="AH1828" s="138">
        <v>39468</v>
      </c>
      <c r="AI1828" s="138">
        <v>39571</v>
      </c>
      <c r="AJ1828" s="109">
        <v>5593367</v>
      </c>
      <c r="AK1828" s="109"/>
      <c r="AL1828" s="109"/>
      <c r="AM1828" s="109"/>
      <c r="AN1828" s="109"/>
      <c r="AO1828" s="109"/>
      <c r="AP1828" s="109"/>
      <c r="AQ1828" s="109"/>
      <c r="AR1828" s="109"/>
      <c r="AS1828" s="109"/>
      <c r="AT1828" s="109"/>
      <c r="AU1828" s="109"/>
      <c r="AV1828" s="109"/>
      <c r="AW1828" s="109"/>
      <c r="AX1828" s="109"/>
      <c r="AY1828" s="109"/>
    </row>
    <row r="1829" spans="1:51" ht="51" x14ac:dyDescent="0.25">
      <c r="A1829" s="106">
        <v>2169</v>
      </c>
      <c r="B1829" s="106" t="s">
        <v>2482</v>
      </c>
      <c r="C1829" s="106" t="s">
        <v>334</v>
      </c>
      <c r="D1829" s="106"/>
      <c r="E1829" s="106" t="s">
        <v>540</v>
      </c>
      <c r="F1829" s="106"/>
      <c r="G1829" s="106"/>
      <c r="H1829" s="106" t="s">
        <v>466</v>
      </c>
      <c r="I1829" s="106" t="s">
        <v>3323</v>
      </c>
      <c r="J1829" s="106" t="s">
        <v>4079</v>
      </c>
      <c r="K1829" s="106">
        <v>5701</v>
      </c>
      <c r="L1829" s="106"/>
      <c r="M1829" s="106">
        <v>22000</v>
      </c>
      <c r="N1829" s="106" t="s">
        <v>3999</v>
      </c>
      <c r="O1829" s="106">
        <v>908.01400000000001</v>
      </c>
      <c r="P1829" s="107">
        <v>1200</v>
      </c>
      <c r="Q1829" s="107">
        <v>1089616.8</v>
      </c>
      <c r="R1829" s="106">
        <v>0</v>
      </c>
      <c r="S1829" s="107">
        <v>0</v>
      </c>
      <c r="T1829" s="107">
        <v>0</v>
      </c>
      <c r="U1829" s="106" t="s">
        <v>749</v>
      </c>
      <c r="V1829" s="106" t="s">
        <v>7</v>
      </c>
      <c r="W1829" s="106" t="s">
        <v>64</v>
      </c>
      <c r="X1829" s="108"/>
      <c r="Y1829" s="108">
        <v>0</v>
      </c>
      <c r="Z1829" s="108">
        <v>-1089616.8</v>
      </c>
      <c r="AA1829" s="109" t="s">
        <v>4503</v>
      </c>
      <c r="AB1829" s="109">
        <v>6201</v>
      </c>
      <c r="AC1829" s="109" t="s">
        <v>4686</v>
      </c>
      <c r="AD1829" s="109" t="s">
        <v>4548</v>
      </c>
      <c r="AE1829" s="110" t="s">
        <v>510</v>
      </c>
      <c r="AF1829" s="109"/>
      <c r="AG1829" s="138">
        <v>39241</v>
      </c>
      <c r="AH1829" s="138">
        <v>39468</v>
      </c>
      <c r="AI1829" s="138">
        <v>39571</v>
      </c>
      <c r="AJ1829" s="109">
        <v>5593367</v>
      </c>
      <c r="AK1829" s="109"/>
      <c r="AL1829" s="109"/>
      <c r="AM1829" s="109"/>
      <c r="AN1829" s="109"/>
      <c r="AO1829" s="109"/>
      <c r="AP1829" s="109"/>
      <c r="AQ1829" s="109"/>
      <c r="AR1829" s="109"/>
      <c r="AS1829" s="109"/>
      <c r="AT1829" s="109"/>
      <c r="AU1829" s="109"/>
      <c r="AV1829" s="109"/>
      <c r="AW1829" s="109"/>
      <c r="AX1829" s="109"/>
      <c r="AY1829" s="109"/>
    </row>
    <row r="1830" spans="1:51" ht="51" x14ac:dyDescent="0.25">
      <c r="A1830" s="106">
        <v>2170</v>
      </c>
      <c r="B1830" s="106" t="s">
        <v>2483</v>
      </c>
      <c r="C1830" s="106" t="s">
        <v>334</v>
      </c>
      <c r="D1830" s="106"/>
      <c r="E1830" s="106" t="s">
        <v>540</v>
      </c>
      <c r="F1830" s="106"/>
      <c r="G1830" s="106"/>
      <c r="H1830" s="106" t="s">
        <v>466</v>
      </c>
      <c r="I1830" s="106" t="s">
        <v>3323</v>
      </c>
      <c r="J1830" s="106" t="s">
        <v>3913</v>
      </c>
      <c r="K1830" s="106"/>
      <c r="L1830" s="106"/>
      <c r="M1830" s="106">
        <v>22000</v>
      </c>
      <c r="N1830" s="106" t="s">
        <v>3999</v>
      </c>
      <c r="O1830" s="106">
        <v>3438.1390000000001</v>
      </c>
      <c r="P1830" s="107">
        <v>1200</v>
      </c>
      <c r="Q1830" s="107">
        <v>4125766.8</v>
      </c>
      <c r="R1830" s="106">
        <v>0</v>
      </c>
      <c r="S1830" s="107">
        <v>0</v>
      </c>
      <c r="T1830" s="107">
        <v>0</v>
      </c>
      <c r="U1830" s="106" t="s">
        <v>749</v>
      </c>
      <c r="V1830" s="106" t="s">
        <v>7</v>
      </c>
      <c r="W1830" s="106" t="s">
        <v>64</v>
      </c>
      <c r="X1830" s="108"/>
      <c r="Y1830" s="108">
        <v>0</v>
      </c>
      <c r="Z1830" s="108">
        <v>-4125766.8000000003</v>
      </c>
      <c r="AA1830" s="109" t="s">
        <v>4503</v>
      </c>
      <c r="AB1830" s="109">
        <v>6201</v>
      </c>
      <c r="AC1830" s="109" t="s">
        <v>4686</v>
      </c>
      <c r="AD1830" s="109" t="s">
        <v>4548</v>
      </c>
      <c r="AE1830" s="110" t="s">
        <v>510</v>
      </c>
      <c r="AF1830" s="109"/>
      <c r="AG1830" s="138">
        <v>39241</v>
      </c>
      <c r="AH1830" s="138">
        <v>39468</v>
      </c>
      <c r="AI1830" s="138">
        <v>39571</v>
      </c>
      <c r="AJ1830" s="109">
        <v>5593367</v>
      </c>
      <c r="AK1830" s="109"/>
      <c r="AL1830" s="109"/>
      <c r="AM1830" s="109"/>
      <c r="AN1830" s="109"/>
      <c r="AO1830" s="109"/>
      <c r="AP1830" s="109"/>
      <c r="AQ1830" s="109"/>
      <c r="AR1830" s="109"/>
      <c r="AS1830" s="109"/>
      <c r="AT1830" s="109"/>
      <c r="AU1830" s="109"/>
      <c r="AV1830" s="109"/>
      <c r="AW1830" s="109"/>
      <c r="AX1830" s="109"/>
      <c r="AY1830" s="109"/>
    </row>
    <row r="1831" spans="1:51" ht="51" x14ac:dyDescent="0.25">
      <c r="A1831" s="106">
        <v>2171</v>
      </c>
      <c r="B1831" s="106" t="s">
        <v>2484</v>
      </c>
      <c r="C1831" s="106" t="s">
        <v>334</v>
      </c>
      <c r="D1831" s="106"/>
      <c r="E1831" s="106" t="s">
        <v>540</v>
      </c>
      <c r="F1831" s="106"/>
      <c r="G1831" s="106"/>
      <c r="H1831" s="106" t="s">
        <v>466</v>
      </c>
      <c r="I1831" s="106" t="s">
        <v>3325</v>
      </c>
      <c r="J1831" s="106" t="s">
        <v>4007</v>
      </c>
      <c r="K1831" s="106"/>
      <c r="L1831" s="106"/>
      <c r="M1831" s="106">
        <v>22000</v>
      </c>
      <c r="N1831" s="106" t="s">
        <v>3999</v>
      </c>
      <c r="O1831" s="106">
        <v>43.194000000000003</v>
      </c>
      <c r="P1831" s="107">
        <v>1200</v>
      </c>
      <c r="Q1831" s="107">
        <v>51832.800000000003</v>
      </c>
      <c r="R1831" s="106">
        <v>0</v>
      </c>
      <c r="S1831" s="107">
        <v>0</v>
      </c>
      <c r="T1831" s="107">
        <v>0</v>
      </c>
      <c r="U1831" s="106" t="s">
        <v>749</v>
      </c>
      <c r="V1831" s="106" t="s">
        <v>7</v>
      </c>
      <c r="W1831" s="106" t="s">
        <v>64</v>
      </c>
      <c r="X1831" s="108"/>
      <c r="Y1831" s="108">
        <v>0</v>
      </c>
      <c r="Z1831" s="108">
        <v>-51832.800000000003</v>
      </c>
      <c r="AA1831" s="109" t="s">
        <v>4503</v>
      </c>
      <c r="AB1831" s="109">
        <v>6201</v>
      </c>
      <c r="AC1831" s="109" t="s">
        <v>4686</v>
      </c>
      <c r="AD1831" s="109" t="s">
        <v>4548</v>
      </c>
      <c r="AE1831" s="110" t="s">
        <v>510</v>
      </c>
      <c r="AF1831" s="109"/>
      <c r="AG1831" s="138">
        <v>39241</v>
      </c>
      <c r="AH1831" s="138">
        <v>39468</v>
      </c>
      <c r="AI1831" s="138">
        <v>39571</v>
      </c>
      <c r="AJ1831" s="109">
        <v>5593367</v>
      </c>
      <c r="AK1831" s="109"/>
      <c r="AL1831" s="109"/>
      <c r="AM1831" s="109"/>
      <c r="AN1831" s="109"/>
      <c r="AO1831" s="109"/>
      <c r="AP1831" s="109"/>
      <c r="AQ1831" s="109"/>
      <c r="AR1831" s="109"/>
      <c r="AS1831" s="109"/>
      <c r="AT1831" s="109"/>
      <c r="AU1831" s="109"/>
      <c r="AV1831" s="109"/>
      <c r="AW1831" s="109"/>
      <c r="AX1831" s="109"/>
      <c r="AY1831" s="109"/>
    </row>
    <row r="1832" spans="1:51" ht="51" x14ac:dyDescent="0.25">
      <c r="A1832" s="106">
        <v>2172</v>
      </c>
      <c r="B1832" s="106" t="s">
        <v>2485</v>
      </c>
      <c r="C1832" s="106" t="s">
        <v>334</v>
      </c>
      <c r="D1832" s="106"/>
      <c r="E1832" s="106" t="s">
        <v>540</v>
      </c>
      <c r="F1832" s="106"/>
      <c r="G1832" s="106"/>
      <c r="H1832" s="106" t="s">
        <v>466</v>
      </c>
      <c r="I1832" s="106" t="s">
        <v>3325</v>
      </c>
      <c r="J1832" s="106" t="s">
        <v>4007</v>
      </c>
      <c r="K1832" s="106"/>
      <c r="L1832" s="106"/>
      <c r="M1832" s="106">
        <v>22000</v>
      </c>
      <c r="N1832" s="106" t="s">
        <v>3999</v>
      </c>
      <c r="O1832" s="106">
        <v>44.628999999999998</v>
      </c>
      <c r="P1832" s="107">
        <v>1200</v>
      </c>
      <c r="Q1832" s="107">
        <v>53554.8</v>
      </c>
      <c r="R1832" s="106">
        <v>0</v>
      </c>
      <c r="S1832" s="107">
        <v>0</v>
      </c>
      <c r="T1832" s="107">
        <v>0</v>
      </c>
      <c r="U1832" s="106" t="s">
        <v>749</v>
      </c>
      <c r="V1832" s="106" t="s">
        <v>7</v>
      </c>
      <c r="W1832" s="106" t="s">
        <v>64</v>
      </c>
      <c r="X1832" s="108"/>
      <c r="Y1832" s="108">
        <v>0</v>
      </c>
      <c r="Z1832" s="108">
        <v>-53554.799999999996</v>
      </c>
      <c r="AA1832" s="109" t="s">
        <v>4503</v>
      </c>
      <c r="AB1832" s="109">
        <v>6201</v>
      </c>
      <c r="AC1832" s="109" t="s">
        <v>4686</v>
      </c>
      <c r="AD1832" s="109" t="s">
        <v>4548</v>
      </c>
      <c r="AE1832" s="110" t="s">
        <v>510</v>
      </c>
      <c r="AF1832" s="109"/>
      <c r="AG1832" s="138">
        <v>39241</v>
      </c>
      <c r="AH1832" s="138">
        <v>39468</v>
      </c>
      <c r="AI1832" s="138">
        <v>39571</v>
      </c>
      <c r="AJ1832" s="109">
        <v>5593367</v>
      </c>
      <c r="AK1832" s="109"/>
      <c r="AL1832" s="109"/>
      <c r="AM1832" s="109"/>
      <c r="AN1832" s="109"/>
      <c r="AO1832" s="109"/>
      <c r="AP1832" s="109"/>
      <c r="AQ1832" s="109"/>
      <c r="AR1832" s="109"/>
      <c r="AS1832" s="109"/>
      <c r="AT1832" s="109"/>
      <c r="AU1832" s="109"/>
      <c r="AV1832" s="109"/>
      <c r="AW1832" s="109"/>
      <c r="AX1832" s="109"/>
      <c r="AY1832" s="109"/>
    </row>
    <row r="1833" spans="1:51" x14ac:dyDescent="0.25">
      <c r="A1833" s="106">
        <v>2173</v>
      </c>
      <c r="B1833" s="106" t="s">
        <v>2486</v>
      </c>
      <c r="C1833" s="106" t="s">
        <v>334</v>
      </c>
      <c r="D1833" s="106"/>
      <c r="E1833" s="106" t="s">
        <v>540</v>
      </c>
      <c r="F1833" s="106"/>
      <c r="G1833" s="106"/>
      <c r="H1833" s="106" t="s">
        <v>466</v>
      </c>
      <c r="I1833" s="106" t="s">
        <v>3323</v>
      </c>
      <c r="J1833" s="106" t="s">
        <v>3908</v>
      </c>
      <c r="K1833" s="106">
        <v>35401</v>
      </c>
      <c r="L1833" s="106"/>
      <c r="M1833" s="106">
        <v>22000</v>
      </c>
      <c r="N1833" s="106" t="s">
        <v>3999</v>
      </c>
      <c r="O1833" s="106">
        <v>2090.9380000000001</v>
      </c>
      <c r="P1833" s="107">
        <v>1369.26</v>
      </c>
      <c r="Q1833" s="107">
        <v>2863028.99</v>
      </c>
      <c r="R1833" s="106">
        <v>0</v>
      </c>
      <c r="S1833" s="107">
        <v>0</v>
      </c>
      <c r="T1833" s="107">
        <v>0</v>
      </c>
      <c r="U1833" s="106" t="s">
        <v>741</v>
      </c>
      <c r="V1833" s="106" t="s">
        <v>7</v>
      </c>
      <c r="W1833" s="106" t="s">
        <v>62</v>
      </c>
      <c r="X1833" s="108">
        <v>1495</v>
      </c>
      <c r="Y1833" s="108">
        <v>3125952.31</v>
      </c>
      <c r="Z1833" s="108">
        <v>262923.31999999983</v>
      </c>
      <c r="AA1833" s="109"/>
      <c r="AB1833" s="109">
        <v>6201</v>
      </c>
      <c r="AC1833" s="109"/>
      <c r="AD1833" s="109"/>
      <c r="AE1833" s="110" t="s">
        <v>473</v>
      </c>
      <c r="AF1833" s="109" t="s">
        <v>4462</v>
      </c>
      <c r="AG1833" s="138">
        <v>39241</v>
      </c>
      <c r="AH1833" s="138">
        <v>39468</v>
      </c>
      <c r="AI1833" s="138">
        <v>39571</v>
      </c>
      <c r="AJ1833" s="109">
        <v>5593367</v>
      </c>
      <c r="AK1833" s="109"/>
      <c r="AL1833" s="109"/>
      <c r="AM1833" s="109"/>
      <c r="AN1833" s="109"/>
      <c r="AO1833" s="109"/>
      <c r="AP1833" s="109"/>
      <c r="AQ1833" s="109"/>
      <c r="AR1833" s="109"/>
      <c r="AS1833" s="109"/>
      <c r="AT1833" s="109"/>
      <c r="AU1833" s="109"/>
      <c r="AV1833" s="109"/>
      <c r="AW1833" s="109"/>
      <c r="AX1833" s="109"/>
      <c r="AY1833" s="109"/>
    </row>
    <row r="1834" spans="1:51" x14ac:dyDescent="0.25">
      <c r="A1834" s="106">
        <v>2174</v>
      </c>
      <c r="B1834" s="106" t="s">
        <v>2487</v>
      </c>
      <c r="C1834" s="106" t="s">
        <v>334</v>
      </c>
      <c r="D1834" s="106"/>
      <c r="E1834" s="106" t="s">
        <v>540</v>
      </c>
      <c r="F1834" s="106"/>
      <c r="G1834" s="106"/>
      <c r="H1834" s="106" t="s">
        <v>466</v>
      </c>
      <c r="I1834" s="106" t="s">
        <v>3323</v>
      </c>
      <c r="J1834" s="106" t="s">
        <v>3913</v>
      </c>
      <c r="K1834" s="106">
        <v>5684</v>
      </c>
      <c r="L1834" s="106"/>
      <c r="M1834" s="106">
        <v>22000</v>
      </c>
      <c r="N1834" s="106" t="s">
        <v>3999</v>
      </c>
      <c r="O1834" s="106">
        <v>12624.133</v>
      </c>
      <c r="P1834" s="107">
        <v>1200</v>
      </c>
      <c r="Q1834" s="107">
        <v>15148959.6</v>
      </c>
      <c r="R1834" s="106">
        <v>0</v>
      </c>
      <c r="S1834" s="107">
        <v>0</v>
      </c>
      <c r="T1834" s="107">
        <v>0</v>
      </c>
      <c r="U1834" s="106" t="s">
        <v>741</v>
      </c>
      <c r="V1834" s="106" t="s">
        <v>7</v>
      </c>
      <c r="W1834" s="106" t="s">
        <v>62</v>
      </c>
      <c r="X1834" s="108">
        <v>1495</v>
      </c>
      <c r="Y1834" s="108">
        <v>18873078.835000001</v>
      </c>
      <c r="Z1834" s="108">
        <v>3724119.2350000013</v>
      </c>
      <c r="AA1834" s="109"/>
      <c r="AB1834" s="109">
        <v>6201</v>
      </c>
      <c r="AC1834" s="109"/>
      <c r="AD1834" s="109"/>
      <c r="AE1834" s="110" t="s">
        <v>473</v>
      </c>
      <c r="AF1834" s="109" t="s">
        <v>4462</v>
      </c>
      <c r="AG1834" s="138">
        <v>39241</v>
      </c>
      <c r="AH1834" s="138">
        <v>39468</v>
      </c>
      <c r="AI1834" s="138">
        <v>39571</v>
      </c>
      <c r="AJ1834" s="109">
        <v>5593367</v>
      </c>
      <c r="AK1834" s="109"/>
      <c r="AL1834" s="109"/>
      <c r="AM1834" s="109"/>
      <c r="AN1834" s="109"/>
      <c r="AO1834" s="109"/>
      <c r="AP1834" s="109"/>
      <c r="AQ1834" s="109"/>
      <c r="AR1834" s="109"/>
      <c r="AS1834" s="109"/>
      <c r="AT1834" s="109"/>
      <c r="AU1834" s="109"/>
      <c r="AV1834" s="109"/>
      <c r="AW1834" s="109"/>
      <c r="AX1834" s="109"/>
      <c r="AY1834" s="109"/>
    </row>
    <row r="1835" spans="1:51" ht="25.5" x14ac:dyDescent="0.25">
      <c r="A1835" s="106">
        <v>2175</v>
      </c>
      <c r="B1835" s="106" t="s">
        <v>2488</v>
      </c>
      <c r="C1835" s="106" t="s">
        <v>334</v>
      </c>
      <c r="D1835" s="106"/>
      <c r="E1835" s="106" t="s">
        <v>540</v>
      </c>
      <c r="F1835" s="106"/>
      <c r="G1835" s="106"/>
      <c r="H1835" s="106" t="s">
        <v>466</v>
      </c>
      <c r="I1835" s="106" t="s">
        <v>3325</v>
      </c>
      <c r="J1835" s="106" t="s">
        <v>4007</v>
      </c>
      <c r="K1835" s="106">
        <v>5992</v>
      </c>
      <c r="L1835" s="106"/>
      <c r="M1835" s="106">
        <v>22000</v>
      </c>
      <c r="N1835" s="106" t="s">
        <v>3999</v>
      </c>
      <c r="O1835" s="106">
        <v>91.462000000000003</v>
      </c>
      <c r="P1835" s="107">
        <v>1200</v>
      </c>
      <c r="Q1835" s="107">
        <v>109754.4</v>
      </c>
      <c r="R1835" s="106">
        <v>0</v>
      </c>
      <c r="S1835" s="107">
        <v>0</v>
      </c>
      <c r="T1835" s="107">
        <v>0</v>
      </c>
      <c r="U1835" s="106" t="s">
        <v>924</v>
      </c>
      <c r="V1835" s="106" t="s">
        <v>7</v>
      </c>
      <c r="W1835" s="106" t="s">
        <v>76</v>
      </c>
      <c r="X1835" s="108">
        <v>1495</v>
      </c>
      <c r="Y1835" s="108">
        <v>136735.69</v>
      </c>
      <c r="Z1835" s="108">
        <v>26981.289999999994</v>
      </c>
      <c r="AA1835" s="109"/>
      <c r="AB1835" s="109">
        <v>6201</v>
      </c>
      <c r="AC1835" s="109"/>
      <c r="AD1835" s="109"/>
      <c r="AE1835" s="110" t="s">
        <v>4805</v>
      </c>
      <c r="AF1835" s="109"/>
      <c r="AG1835" s="138">
        <v>39241</v>
      </c>
      <c r="AH1835" s="138">
        <v>39468</v>
      </c>
      <c r="AI1835" s="138">
        <v>39571</v>
      </c>
      <c r="AJ1835" s="109">
        <v>5593367</v>
      </c>
      <c r="AK1835" s="109"/>
      <c r="AL1835" s="109"/>
      <c r="AM1835" s="109"/>
      <c r="AN1835" s="109"/>
      <c r="AO1835" s="109"/>
      <c r="AP1835" s="109"/>
      <c r="AQ1835" s="109"/>
      <c r="AR1835" s="109"/>
      <c r="AS1835" s="109"/>
      <c r="AT1835" s="109"/>
      <c r="AU1835" s="109"/>
      <c r="AV1835" s="109"/>
      <c r="AW1835" s="109"/>
      <c r="AX1835" s="109"/>
      <c r="AY1835" s="109"/>
    </row>
    <row r="1836" spans="1:51" ht="25.5" x14ac:dyDescent="0.25">
      <c r="A1836" s="106">
        <v>2176</v>
      </c>
      <c r="B1836" s="106" t="s">
        <v>2489</v>
      </c>
      <c r="C1836" s="106" t="s">
        <v>334</v>
      </c>
      <c r="D1836" s="106"/>
      <c r="E1836" s="106" t="s">
        <v>540</v>
      </c>
      <c r="F1836" s="106"/>
      <c r="G1836" s="106"/>
      <c r="H1836" s="106" t="s">
        <v>466</v>
      </c>
      <c r="I1836" s="106" t="s">
        <v>3325</v>
      </c>
      <c r="J1836" s="106" t="s">
        <v>4007</v>
      </c>
      <c r="K1836" s="106">
        <v>35183</v>
      </c>
      <c r="L1836" s="106"/>
      <c r="M1836" s="106">
        <v>22000</v>
      </c>
      <c r="N1836" s="106" t="s">
        <v>3999</v>
      </c>
      <c r="O1836" s="106">
        <v>493.26100000000002</v>
      </c>
      <c r="P1836" s="107">
        <v>1200</v>
      </c>
      <c r="Q1836" s="107">
        <v>591913.19999999995</v>
      </c>
      <c r="R1836" s="106">
        <v>0</v>
      </c>
      <c r="S1836" s="107">
        <v>0</v>
      </c>
      <c r="T1836" s="107">
        <v>0</v>
      </c>
      <c r="U1836" s="106" t="s">
        <v>924</v>
      </c>
      <c r="V1836" s="106" t="s">
        <v>7</v>
      </c>
      <c r="W1836" s="106" t="s">
        <v>76</v>
      </c>
      <c r="X1836" s="108">
        <v>1495</v>
      </c>
      <c r="Y1836" s="108">
        <v>737425.19500000007</v>
      </c>
      <c r="Z1836" s="108">
        <v>145511.995</v>
      </c>
      <c r="AA1836" s="109"/>
      <c r="AB1836" s="109">
        <v>6201</v>
      </c>
      <c r="AC1836" s="109"/>
      <c r="AD1836" s="109"/>
      <c r="AE1836" s="110" t="s">
        <v>4805</v>
      </c>
      <c r="AF1836" s="109"/>
      <c r="AG1836" s="138">
        <v>39241</v>
      </c>
      <c r="AH1836" s="138">
        <v>39468</v>
      </c>
      <c r="AI1836" s="138">
        <v>39571</v>
      </c>
      <c r="AJ1836" s="109">
        <v>5593367</v>
      </c>
      <c r="AK1836" s="109"/>
      <c r="AL1836" s="109"/>
      <c r="AM1836" s="109"/>
      <c r="AN1836" s="109"/>
      <c r="AO1836" s="109"/>
      <c r="AP1836" s="109"/>
      <c r="AQ1836" s="109"/>
      <c r="AR1836" s="109"/>
      <c r="AS1836" s="109"/>
      <c r="AT1836" s="109"/>
      <c r="AU1836" s="109"/>
      <c r="AV1836" s="109"/>
      <c r="AW1836" s="109"/>
      <c r="AX1836" s="109"/>
      <c r="AY1836" s="109"/>
    </row>
    <row r="1837" spans="1:51" x14ac:dyDescent="0.25">
      <c r="A1837" s="106">
        <v>2177</v>
      </c>
      <c r="B1837" s="106" t="s">
        <v>2352</v>
      </c>
      <c r="C1837" s="106" t="s">
        <v>334</v>
      </c>
      <c r="D1837" s="106"/>
      <c r="E1837" s="106" t="s">
        <v>540</v>
      </c>
      <c r="F1837" s="106"/>
      <c r="G1837" s="106"/>
      <c r="H1837" s="106" t="s">
        <v>466</v>
      </c>
      <c r="I1837" s="106"/>
      <c r="J1837" s="106"/>
      <c r="K1837" s="106"/>
      <c r="L1837" s="106"/>
      <c r="M1837" s="106">
        <v>22000</v>
      </c>
      <c r="N1837" s="106" t="s">
        <v>3999</v>
      </c>
      <c r="O1837" s="106">
        <v>64920.767999999996</v>
      </c>
      <c r="P1837" s="107">
        <v>1200</v>
      </c>
      <c r="Q1837" s="107">
        <v>77904921.599999994</v>
      </c>
      <c r="R1837" s="106">
        <v>0</v>
      </c>
      <c r="S1837" s="107">
        <v>0</v>
      </c>
      <c r="T1837" s="107">
        <v>0</v>
      </c>
      <c r="U1837" s="106" t="s">
        <v>743</v>
      </c>
      <c r="V1837" s="106" t="s">
        <v>7</v>
      </c>
      <c r="W1837" s="106" t="s">
        <v>63</v>
      </c>
      <c r="X1837" s="108"/>
      <c r="Y1837" s="108">
        <v>0</v>
      </c>
      <c r="Z1837" s="108"/>
      <c r="AA1837" s="109" t="s">
        <v>4435</v>
      </c>
      <c r="AB1837" s="109">
        <v>6201</v>
      </c>
      <c r="AC1837" s="109"/>
      <c r="AD1837" s="109"/>
      <c r="AE1837" s="110" t="s">
        <v>4436</v>
      </c>
      <c r="AF1837" s="109"/>
      <c r="AG1837" s="138">
        <v>39241</v>
      </c>
      <c r="AH1837" s="138">
        <v>39468</v>
      </c>
      <c r="AI1837" s="138">
        <v>39571</v>
      </c>
      <c r="AJ1837" s="109">
        <v>5593367</v>
      </c>
      <c r="AK1837" s="109"/>
      <c r="AL1837" s="109"/>
      <c r="AM1837" s="109"/>
      <c r="AN1837" s="109"/>
      <c r="AO1837" s="109"/>
      <c r="AP1837" s="109"/>
      <c r="AQ1837" s="109"/>
      <c r="AR1837" s="109"/>
      <c r="AS1837" s="109"/>
      <c r="AT1837" s="109"/>
      <c r="AU1837" s="109"/>
      <c r="AV1837" s="109"/>
      <c r="AW1837" s="109"/>
      <c r="AX1837" s="109"/>
      <c r="AY1837" s="109"/>
    </row>
    <row r="1838" spans="1:51" x14ac:dyDescent="0.25">
      <c r="A1838" s="106">
        <v>2178</v>
      </c>
      <c r="B1838" s="106" t="s">
        <v>2490</v>
      </c>
      <c r="C1838" s="106" t="s">
        <v>354</v>
      </c>
      <c r="D1838" s="106"/>
      <c r="E1838" s="106" t="s">
        <v>540</v>
      </c>
      <c r="F1838" s="106"/>
      <c r="G1838" s="106"/>
      <c r="H1838" s="106" t="s">
        <v>464</v>
      </c>
      <c r="I1838" s="106" t="s">
        <v>3323</v>
      </c>
      <c r="J1838" s="106" t="s">
        <v>3663</v>
      </c>
      <c r="K1838" s="106"/>
      <c r="L1838" s="106"/>
      <c r="M1838" s="106">
        <v>22000</v>
      </c>
      <c r="N1838" s="106" t="s">
        <v>354</v>
      </c>
      <c r="O1838" s="106">
        <v>1059.29</v>
      </c>
      <c r="P1838" s="107">
        <v>162.80000000000001</v>
      </c>
      <c r="Q1838" s="107">
        <v>172452.41</v>
      </c>
      <c r="R1838" s="106">
        <v>0</v>
      </c>
      <c r="S1838" s="107">
        <v>0</v>
      </c>
      <c r="T1838" s="107">
        <v>0</v>
      </c>
      <c r="U1838" s="106" t="s">
        <v>739</v>
      </c>
      <c r="V1838" s="106" t="s">
        <v>7</v>
      </c>
      <c r="W1838" s="106" t="s">
        <v>61</v>
      </c>
      <c r="X1838" s="108">
        <v>391</v>
      </c>
      <c r="Y1838" s="108">
        <v>414182.39</v>
      </c>
      <c r="Z1838" s="108">
        <v>241729.978</v>
      </c>
      <c r="AA1838" s="109"/>
      <c r="AB1838" s="109">
        <v>2124</v>
      </c>
      <c r="AC1838" s="109"/>
      <c r="AD1838" s="109"/>
      <c r="AE1838" s="110" t="s">
        <v>507</v>
      </c>
      <c r="AF1838" s="109"/>
      <c r="AG1838" s="138">
        <v>39311</v>
      </c>
      <c r="AH1838" s="138">
        <v>39349</v>
      </c>
      <c r="AI1838" s="138">
        <v>39386</v>
      </c>
      <c r="AJ1838" s="109">
        <v>5560727</v>
      </c>
      <c r="AK1838" s="109"/>
      <c r="AL1838" s="109"/>
      <c r="AM1838" s="109"/>
      <c r="AN1838" s="109"/>
      <c r="AO1838" s="109"/>
      <c r="AP1838" s="109"/>
      <c r="AQ1838" s="109"/>
      <c r="AR1838" s="109"/>
      <c r="AS1838" s="109"/>
      <c r="AT1838" s="109"/>
      <c r="AU1838" s="109"/>
      <c r="AV1838" s="109"/>
      <c r="AW1838" s="109"/>
      <c r="AX1838" s="109"/>
      <c r="AY1838" s="109"/>
    </row>
    <row r="1839" spans="1:51" x14ac:dyDescent="0.25">
      <c r="A1839" s="106">
        <v>2179</v>
      </c>
      <c r="B1839" s="106" t="s">
        <v>2491</v>
      </c>
      <c r="C1839" s="106" t="s">
        <v>354</v>
      </c>
      <c r="D1839" s="106"/>
      <c r="E1839" s="106" t="s">
        <v>540</v>
      </c>
      <c r="F1839" s="106"/>
      <c r="G1839" s="106"/>
      <c r="H1839" s="106" t="s">
        <v>464</v>
      </c>
      <c r="I1839" s="106" t="s">
        <v>3323</v>
      </c>
      <c r="J1839" s="106" t="s">
        <v>3663</v>
      </c>
      <c r="K1839" s="106"/>
      <c r="L1839" s="106"/>
      <c r="M1839" s="106">
        <v>22000</v>
      </c>
      <c r="N1839" s="106" t="s">
        <v>354</v>
      </c>
      <c r="O1839" s="106">
        <v>4013.1039999999998</v>
      </c>
      <c r="P1839" s="107">
        <v>162.80000000000001</v>
      </c>
      <c r="Q1839" s="107">
        <v>653333.32999999996</v>
      </c>
      <c r="R1839" s="106">
        <v>0</v>
      </c>
      <c r="S1839" s="107">
        <v>0</v>
      </c>
      <c r="T1839" s="107">
        <v>0</v>
      </c>
      <c r="U1839" s="106" t="s">
        <v>739</v>
      </c>
      <c r="V1839" s="106" t="s">
        <v>7</v>
      </c>
      <c r="W1839" s="106" t="s">
        <v>61</v>
      </c>
      <c r="X1839" s="108">
        <v>391</v>
      </c>
      <c r="Y1839" s="108">
        <v>1569123.6639999999</v>
      </c>
      <c r="Z1839" s="108">
        <v>915790.33279999986</v>
      </c>
      <c r="AA1839" s="109"/>
      <c r="AB1839" s="109">
        <v>2124</v>
      </c>
      <c r="AC1839" s="109"/>
      <c r="AD1839" s="109"/>
      <c r="AE1839" s="110" t="s">
        <v>507</v>
      </c>
      <c r="AF1839" s="109"/>
      <c r="AG1839" s="138">
        <v>39311</v>
      </c>
      <c r="AH1839" s="138">
        <v>39349</v>
      </c>
      <c r="AI1839" s="138">
        <v>39386</v>
      </c>
      <c r="AJ1839" s="109">
        <v>5560727</v>
      </c>
      <c r="AK1839" s="109"/>
      <c r="AL1839" s="109"/>
      <c r="AM1839" s="109"/>
      <c r="AN1839" s="109"/>
      <c r="AO1839" s="109"/>
      <c r="AP1839" s="109"/>
      <c r="AQ1839" s="109"/>
      <c r="AR1839" s="109"/>
      <c r="AS1839" s="109"/>
      <c r="AT1839" s="109"/>
      <c r="AU1839" s="109"/>
      <c r="AV1839" s="109"/>
      <c r="AW1839" s="109"/>
      <c r="AX1839" s="109"/>
      <c r="AY1839" s="109"/>
    </row>
    <row r="1840" spans="1:51" x14ac:dyDescent="0.25">
      <c r="A1840" s="106">
        <v>2180</v>
      </c>
      <c r="B1840" s="106" t="s">
        <v>2492</v>
      </c>
      <c r="C1840" s="106" t="s">
        <v>354</v>
      </c>
      <c r="D1840" s="106"/>
      <c r="E1840" s="106" t="s">
        <v>540</v>
      </c>
      <c r="F1840" s="106"/>
      <c r="G1840" s="106"/>
      <c r="H1840" s="106" t="s">
        <v>464</v>
      </c>
      <c r="I1840" s="106" t="s">
        <v>3323</v>
      </c>
      <c r="J1840" s="106" t="s">
        <v>4080</v>
      </c>
      <c r="K1840" s="106"/>
      <c r="L1840" s="106"/>
      <c r="M1840" s="106">
        <v>22000</v>
      </c>
      <c r="N1840" s="106" t="s">
        <v>354</v>
      </c>
      <c r="O1840" s="106">
        <v>4587.9709999999995</v>
      </c>
      <c r="P1840" s="107">
        <v>162.80000000000001</v>
      </c>
      <c r="Q1840" s="107">
        <v>746921.68</v>
      </c>
      <c r="R1840" s="106">
        <v>0</v>
      </c>
      <c r="S1840" s="107">
        <v>0</v>
      </c>
      <c r="T1840" s="107">
        <v>0</v>
      </c>
      <c r="U1840" s="106" t="s">
        <v>739</v>
      </c>
      <c r="V1840" s="106" t="s">
        <v>7</v>
      </c>
      <c r="W1840" s="106" t="s">
        <v>61</v>
      </c>
      <c r="X1840" s="108">
        <v>391</v>
      </c>
      <c r="Y1840" s="108">
        <v>1793896.6609999998</v>
      </c>
      <c r="Z1840" s="108">
        <v>1046974.9821999999</v>
      </c>
      <c r="AA1840" s="109"/>
      <c r="AB1840" s="109">
        <v>2124</v>
      </c>
      <c r="AC1840" s="109"/>
      <c r="AD1840" s="109"/>
      <c r="AE1840" s="110" t="s">
        <v>507</v>
      </c>
      <c r="AF1840" s="109"/>
      <c r="AG1840" s="138">
        <v>39311</v>
      </c>
      <c r="AH1840" s="138">
        <v>39349</v>
      </c>
      <c r="AI1840" s="138">
        <v>39386</v>
      </c>
      <c r="AJ1840" s="109">
        <v>5560727</v>
      </c>
      <c r="AK1840" s="109"/>
      <c r="AL1840" s="109"/>
      <c r="AM1840" s="109"/>
      <c r="AN1840" s="109"/>
      <c r="AO1840" s="109"/>
      <c r="AP1840" s="109"/>
      <c r="AQ1840" s="109"/>
      <c r="AR1840" s="109"/>
      <c r="AS1840" s="109"/>
      <c r="AT1840" s="109"/>
      <c r="AU1840" s="109"/>
      <c r="AV1840" s="109"/>
      <c r="AW1840" s="109"/>
      <c r="AX1840" s="109"/>
      <c r="AY1840" s="109"/>
    </row>
    <row r="1841" spans="1:51" x14ac:dyDescent="0.25">
      <c r="A1841" s="106">
        <v>2181</v>
      </c>
      <c r="B1841" s="106" t="s">
        <v>2493</v>
      </c>
      <c r="C1841" s="106" t="s">
        <v>354</v>
      </c>
      <c r="D1841" s="106"/>
      <c r="E1841" s="106" t="s">
        <v>540</v>
      </c>
      <c r="F1841" s="106"/>
      <c r="G1841" s="106"/>
      <c r="H1841" s="106" t="s">
        <v>464</v>
      </c>
      <c r="I1841" s="106" t="s">
        <v>3323</v>
      </c>
      <c r="J1841" s="106" t="s">
        <v>3663</v>
      </c>
      <c r="K1841" s="106"/>
      <c r="L1841" s="106"/>
      <c r="M1841" s="106">
        <v>22000</v>
      </c>
      <c r="N1841" s="106" t="s">
        <v>354</v>
      </c>
      <c r="O1841" s="106">
        <v>763.92399999999998</v>
      </c>
      <c r="P1841" s="107">
        <v>162.80000000000001</v>
      </c>
      <c r="Q1841" s="107">
        <v>124366.83</v>
      </c>
      <c r="R1841" s="106">
        <v>0</v>
      </c>
      <c r="S1841" s="107">
        <v>0</v>
      </c>
      <c r="T1841" s="107">
        <v>0</v>
      </c>
      <c r="U1841" s="106" t="s">
        <v>739</v>
      </c>
      <c r="V1841" s="106" t="s">
        <v>7</v>
      </c>
      <c r="W1841" s="106" t="s">
        <v>61</v>
      </c>
      <c r="X1841" s="108">
        <v>391</v>
      </c>
      <c r="Y1841" s="108">
        <v>298694.28399999999</v>
      </c>
      <c r="Z1841" s="108">
        <v>174327.45679999999</v>
      </c>
      <c r="AA1841" s="109"/>
      <c r="AB1841" s="109">
        <v>2124</v>
      </c>
      <c r="AC1841" s="109"/>
      <c r="AD1841" s="109"/>
      <c r="AE1841" s="110" t="s">
        <v>507</v>
      </c>
      <c r="AF1841" s="109"/>
      <c r="AG1841" s="138">
        <v>39311</v>
      </c>
      <c r="AH1841" s="138">
        <v>39349</v>
      </c>
      <c r="AI1841" s="138">
        <v>39386</v>
      </c>
      <c r="AJ1841" s="109">
        <v>5560727</v>
      </c>
      <c r="AK1841" s="109"/>
      <c r="AL1841" s="109"/>
      <c r="AM1841" s="109"/>
      <c r="AN1841" s="109"/>
      <c r="AO1841" s="109"/>
      <c r="AP1841" s="109"/>
      <c r="AQ1841" s="109"/>
      <c r="AR1841" s="109"/>
      <c r="AS1841" s="109"/>
      <c r="AT1841" s="109"/>
      <c r="AU1841" s="109"/>
      <c r="AV1841" s="109"/>
      <c r="AW1841" s="109"/>
      <c r="AX1841" s="109"/>
      <c r="AY1841" s="109"/>
    </row>
    <row r="1842" spans="1:51" x14ac:dyDescent="0.25">
      <c r="A1842" s="106">
        <v>2182</v>
      </c>
      <c r="B1842" s="106" t="s">
        <v>2494</v>
      </c>
      <c r="C1842" s="106" t="s">
        <v>354</v>
      </c>
      <c r="D1842" s="106"/>
      <c r="E1842" s="106" t="s">
        <v>540</v>
      </c>
      <c r="F1842" s="106"/>
      <c r="G1842" s="106"/>
      <c r="H1842" s="106" t="s">
        <v>464</v>
      </c>
      <c r="I1842" s="106" t="s">
        <v>3323</v>
      </c>
      <c r="J1842" s="106" t="s">
        <v>4081</v>
      </c>
      <c r="K1842" s="106"/>
      <c r="L1842" s="106"/>
      <c r="M1842" s="106">
        <v>22000</v>
      </c>
      <c r="N1842" s="106" t="s">
        <v>354</v>
      </c>
      <c r="O1842" s="106">
        <v>1101.7840000000001</v>
      </c>
      <c r="P1842" s="107">
        <v>162.80000000000001</v>
      </c>
      <c r="Q1842" s="107">
        <v>179370.44</v>
      </c>
      <c r="R1842" s="106">
        <v>0</v>
      </c>
      <c r="S1842" s="107">
        <v>0</v>
      </c>
      <c r="T1842" s="107">
        <v>0</v>
      </c>
      <c r="U1842" s="106" t="s">
        <v>1936</v>
      </c>
      <c r="V1842" s="106" t="s">
        <v>7</v>
      </c>
      <c r="W1842" s="106" t="s">
        <v>79</v>
      </c>
      <c r="X1842" s="108"/>
      <c r="Y1842" s="108">
        <v>0</v>
      </c>
      <c r="Z1842" s="108">
        <v>-179370.43520000004</v>
      </c>
      <c r="AA1842" s="109" t="s">
        <v>4503</v>
      </c>
      <c r="AB1842" s="109">
        <v>2124</v>
      </c>
      <c r="AC1842" s="109"/>
      <c r="AD1842" s="109"/>
      <c r="AE1842" s="110" t="s">
        <v>471</v>
      </c>
      <c r="AF1842" s="109"/>
      <c r="AG1842" s="138">
        <v>39311</v>
      </c>
      <c r="AH1842" s="138">
        <v>39349</v>
      </c>
      <c r="AI1842" s="138">
        <v>39386</v>
      </c>
      <c r="AJ1842" s="109">
        <v>5560727</v>
      </c>
      <c r="AK1842" s="109"/>
      <c r="AL1842" s="109"/>
      <c r="AM1842" s="109"/>
      <c r="AN1842" s="109"/>
      <c r="AO1842" s="109"/>
      <c r="AP1842" s="109"/>
      <c r="AQ1842" s="109"/>
      <c r="AR1842" s="109"/>
      <c r="AS1842" s="109"/>
      <c r="AT1842" s="109"/>
      <c r="AU1842" s="109"/>
      <c r="AV1842" s="109"/>
      <c r="AW1842" s="109"/>
      <c r="AX1842" s="109"/>
      <c r="AY1842" s="109"/>
    </row>
    <row r="1843" spans="1:51" x14ac:dyDescent="0.25">
      <c r="A1843" s="106">
        <v>2183</v>
      </c>
      <c r="B1843" s="106" t="s">
        <v>2495</v>
      </c>
      <c r="C1843" s="106" t="s">
        <v>354</v>
      </c>
      <c r="D1843" s="106"/>
      <c r="E1843" s="106" t="s">
        <v>540</v>
      </c>
      <c r="F1843" s="106"/>
      <c r="G1843" s="106"/>
      <c r="H1843" s="106" t="s">
        <v>464</v>
      </c>
      <c r="I1843" s="106" t="s">
        <v>3323</v>
      </c>
      <c r="J1843" s="106" t="s">
        <v>4081</v>
      </c>
      <c r="K1843" s="106"/>
      <c r="L1843" s="106"/>
      <c r="M1843" s="106">
        <v>22000</v>
      </c>
      <c r="N1843" s="106" t="s">
        <v>354</v>
      </c>
      <c r="O1843" s="106">
        <v>1080.6120000000001</v>
      </c>
      <c r="P1843" s="107">
        <v>162.80000000000001</v>
      </c>
      <c r="Q1843" s="107">
        <v>175923.63</v>
      </c>
      <c r="R1843" s="106">
        <v>0</v>
      </c>
      <c r="S1843" s="107">
        <v>0</v>
      </c>
      <c r="T1843" s="107">
        <v>0</v>
      </c>
      <c r="U1843" s="106" t="s">
        <v>1936</v>
      </c>
      <c r="V1843" s="106" t="s">
        <v>7</v>
      </c>
      <c r="W1843" s="106" t="s">
        <v>79</v>
      </c>
      <c r="X1843" s="108"/>
      <c r="Y1843" s="108">
        <v>0</v>
      </c>
      <c r="Z1843" s="108">
        <v>-175923.63360000003</v>
      </c>
      <c r="AA1843" s="109" t="s">
        <v>4503</v>
      </c>
      <c r="AB1843" s="109">
        <v>2124</v>
      </c>
      <c r="AC1843" s="109"/>
      <c r="AD1843" s="109"/>
      <c r="AE1843" s="110" t="s">
        <v>471</v>
      </c>
      <c r="AF1843" s="109"/>
      <c r="AG1843" s="138">
        <v>39311</v>
      </c>
      <c r="AH1843" s="138">
        <v>39349</v>
      </c>
      <c r="AI1843" s="138">
        <v>39386</v>
      </c>
      <c r="AJ1843" s="109">
        <v>5560727</v>
      </c>
      <c r="AK1843" s="109"/>
      <c r="AL1843" s="109"/>
      <c r="AM1843" s="109"/>
      <c r="AN1843" s="109"/>
      <c r="AO1843" s="109"/>
      <c r="AP1843" s="109"/>
      <c r="AQ1843" s="109"/>
      <c r="AR1843" s="109"/>
      <c r="AS1843" s="109"/>
      <c r="AT1843" s="109"/>
      <c r="AU1843" s="109"/>
      <c r="AV1843" s="109"/>
      <c r="AW1843" s="109"/>
      <c r="AX1843" s="109"/>
      <c r="AY1843" s="109"/>
    </row>
    <row r="1844" spans="1:51" x14ac:dyDescent="0.25">
      <c r="A1844" s="106">
        <v>2184</v>
      </c>
      <c r="B1844" s="106" t="s">
        <v>2496</v>
      </c>
      <c r="C1844" s="106" t="s">
        <v>354</v>
      </c>
      <c r="D1844" s="106"/>
      <c r="E1844" s="106" t="s">
        <v>540</v>
      </c>
      <c r="F1844" s="106"/>
      <c r="G1844" s="106"/>
      <c r="H1844" s="106" t="s">
        <v>464</v>
      </c>
      <c r="I1844" s="106" t="s">
        <v>3323</v>
      </c>
      <c r="J1844" s="106" t="s">
        <v>4081</v>
      </c>
      <c r="K1844" s="106"/>
      <c r="L1844" s="106"/>
      <c r="M1844" s="106">
        <v>22000</v>
      </c>
      <c r="N1844" s="106" t="s">
        <v>354</v>
      </c>
      <c r="O1844" s="106">
        <v>993.80100000000004</v>
      </c>
      <c r="P1844" s="107">
        <v>162.80000000000001</v>
      </c>
      <c r="Q1844" s="107">
        <v>161790.79999999999</v>
      </c>
      <c r="R1844" s="106">
        <v>0</v>
      </c>
      <c r="S1844" s="107">
        <v>0</v>
      </c>
      <c r="T1844" s="107">
        <v>0</v>
      </c>
      <c r="U1844" s="106" t="s">
        <v>1936</v>
      </c>
      <c r="V1844" s="106" t="s">
        <v>7</v>
      </c>
      <c r="W1844" s="106" t="s">
        <v>79</v>
      </c>
      <c r="X1844" s="108"/>
      <c r="Y1844" s="108">
        <v>0</v>
      </c>
      <c r="Z1844" s="108">
        <v>-161790.8028</v>
      </c>
      <c r="AA1844" s="109" t="s">
        <v>4503</v>
      </c>
      <c r="AB1844" s="109">
        <v>2124</v>
      </c>
      <c r="AC1844" s="109"/>
      <c r="AD1844" s="109"/>
      <c r="AE1844" s="110" t="s">
        <v>471</v>
      </c>
      <c r="AF1844" s="109"/>
      <c r="AG1844" s="138">
        <v>39311</v>
      </c>
      <c r="AH1844" s="138">
        <v>39349</v>
      </c>
      <c r="AI1844" s="138">
        <v>39386</v>
      </c>
      <c r="AJ1844" s="109">
        <v>5560727</v>
      </c>
      <c r="AK1844" s="109"/>
      <c r="AL1844" s="109"/>
      <c r="AM1844" s="109"/>
      <c r="AN1844" s="109"/>
      <c r="AO1844" s="109"/>
      <c r="AP1844" s="109"/>
      <c r="AQ1844" s="109"/>
      <c r="AR1844" s="109"/>
      <c r="AS1844" s="109"/>
      <c r="AT1844" s="109"/>
      <c r="AU1844" s="109"/>
      <c r="AV1844" s="109"/>
      <c r="AW1844" s="109"/>
      <c r="AX1844" s="109"/>
      <c r="AY1844" s="109"/>
    </row>
    <row r="1845" spans="1:51" x14ac:dyDescent="0.25">
      <c r="A1845" s="106">
        <v>2185</v>
      </c>
      <c r="B1845" s="106" t="s">
        <v>2497</v>
      </c>
      <c r="C1845" s="106" t="s">
        <v>354</v>
      </c>
      <c r="D1845" s="106"/>
      <c r="E1845" s="106" t="s">
        <v>540</v>
      </c>
      <c r="F1845" s="106"/>
      <c r="G1845" s="106"/>
      <c r="H1845" s="106" t="s">
        <v>464</v>
      </c>
      <c r="I1845" s="106" t="s">
        <v>3323</v>
      </c>
      <c r="J1845" s="106" t="s">
        <v>4081</v>
      </c>
      <c r="K1845" s="106"/>
      <c r="L1845" s="106"/>
      <c r="M1845" s="106">
        <v>22000</v>
      </c>
      <c r="N1845" s="106" t="s">
        <v>354</v>
      </c>
      <c r="O1845" s="106">
        <v>1243.3130000000001</v>
      </c>
      <c r="P1845" s="107">
        <v>162.80000000000001</v>
      </c>
      <c r="Q1845" s="107">
        <v>202411.36</v>
      </c>
      <c r="R1845" s="106">
        <v>0</v>
      </c>
      <c r="S1845" s="107">
        <v>0</v>
      </c>
      <c r="T1845" s="107">
        <v>0</v>
      </c>
      <c r="U1845" s="106" t="s">
        <v>1936</v>
      </c>
      <c r="V1845" s="106" t="s">
        <v>7</v>
      </c>
      <c r="W1845" s="106" t="s">
        <v>79</v>
      </c>
      <c r="X1845" s="108"/>
      <c r="Y1845" s="108">
        <v>0</v>
      </c>
      <c r="Z1845" s="108">
        <v>-202411.35640000002</v>
      </c>
      <c r="AA1845" s="109" t="s">
        <v>4503</v>
      </c>
      <c r="AB1845" s="109">
        <v>2124</v>
      </c>
      <c r="AC1845" s="109"/>
      <c r="AD1845" s="109"/>
      <c r="AE1845" s="110" t="s">
        <v>471</v>
      </c>
      <c r="AF1845" s="109"/>
      <c r="AG1845" s="138">
        <v>39311</v>
      </c>
      <c r="AH1845" s="138">
        <v>39349</v>
      </c>
      <c r="AI1845" s="138">
        <v>39386</v>
      </c>
      <c r="AJ1845" s="109">
        <v>5560727</v>
      </c>
      <c r="AK1845" s="109"/>
      <c r="AL1845" s="109"/>
      <c r="AM1845" s="109"/>
      <c r="AN1845" s="109"/>
      <c r="AO1845" s="109"/>
      <c r="AP1845" s="109"/>
      <c r="AQ1845" s="109"/>
      <c r="AR1845" s="109"/>
      <c r="AS1845" s="109"/>
      <c r="AT1845" s="109"/>
      <c r="AU1845" s="109"/>
      <c r="AV1845" s="109"/>
      <c r="AW1845" s="109"/>
      <c r="AX1845" s="109"/>
      <c r="AY1845" s="109"/>
    </row>
    <row r="1846" spans="1:51" x14ac:dyDescent="0.25">
      <c r="A1846" s="106">
        <v>2186</v>
      </c>
      <c r="B1846" s="106" t="s">
        <v>2498</v>
      </c>
      <c r="C1846" s="106" t="s">
        <v>354</v>
      </c>
      <c r="D1846" s="106"/>
      <c r="E1846" s="106" t="s">
        <v>540</v>
      </c>
      <c r="F1846" s="106"/>
      <c r="G1846" s="106"/>
      <c r="H1846" s="106" t="s">
        <v>464</v>
      </c>
      <c r="I1846" s="106" t="s">
        <v>3323</v>
      </c>
      <c r="J1846" s="106" t="s">
        <v>3663</v>
      </c>
      <c r="K1846" s="106"/>
      <c r="L1846" s="106"/>
      <c r="M1846" s="106">
        <v>22000</v>
      </c>
      <c r="N1846" s="106" t="s">
        <v>354</v>
      </c>
      <c r="O1846" s="106">
        <v>2396.828</v>
      </c>
      <c r="P1846" s="107">
        <v>162.80000000000001</v>
      </c>
      <c r="Q1846" s="107">
        <v>390203.6</v>
      </c>
      <c r="R1846" s="106">
        <v>0</v>
      </c>
      <c r="S1846" s="107">
        <v>0</v>
      </c>
      <c r="T1846" s="107">
        <v>0</v>
      </c>
      <c r="U1846" s="106" t="s">
        <v>1936</v>
      </c>
      <c r="V1846" s="106" t="s">
        <v>7</v>
      </c>
      <c r="W1846" s="106" t="s">
        <v>79</v>
      </c>
      <c r="X1846" s="108"/>
      <c r="Y1846" s="108">
        <v>0</v>
      </c>
      <c r="Z1846" s="108">
        <v>-390203.59840000002</v>
      </c>
      <c r="AA1846" s="109" t="s">
        <v>4503</v>
      </c>
      <c r="AB1846" s="109">
        <v>2124</v>
      </c>
      <c r="AC1846" s="109"/>
      <c r="AD1846" s="109"/>
      <c r="AE1846" s="110" t="s">
        <v>471</v>
      </c>
      <c r="AF1846" s="109"/>
      <c r="AG1846" s="138">
        <v>39311</v>
      </c>
      <c r="AH1846" s="138">
        <v>39349</v>
      </c>
      <c r="AI1846" s="138">
        <v>39386</v>
      </c>
      <c r="AJ1846" s="109">
        <v>5560727</v>
      </c>
      <c r="AK1846" s="109"/>
      <c r="AL1846" s="109"/>
      <c r="AM1846" s="109"/>
      <c r="AN1846" s="109"/>
      <c r="AO1846" s="109"/>
      <c r="AP1846" s="109"/>
      <c r="AQ1846" s="109"/>
      <c r="AR1846" s="109"/>
      <c r="AS1846" s="109"/>
      <c r="AT1846" s="109"/>
      <c r="AU1846" s="109"/>
      <c r="AV1846" s="109"/>
      <c r="AW1846" s="109"/>
      <c r="AX1846" s="109"/>
      <c r="AY1846" s="109"/>
    </row>
    <row r="1847" spans="1:51" x14ac:dyDescent="0.25">
      <c r="A1847" s="106">
        <v>2187</v>
      </c>
      <c r="B1847" s="106" t="s">
        <v>2499</v>
      </c>
      <c r="C1847" s="106" t="s">
        <v>354</v>
      </c>
      <c r="D1847" s="106"/>
      <c r="E1847" s="106" t="s">
        <v>540</v>
      </c>
      <c r="F1847" s="106"/>
      <c r="G1847" s="106"/>
      <c r="H1847" s="106" t="s">
        <v>464</v>
      </c>
      <c r="I1847" s="106" t="s">
        <v>3323</v>
      </c>
      <c r="J1847" s="106" t="s">
        <v>4082</v>
      </c>
      <c r="K1847" s="106"/>
      <c r="L1847" s="106"/>
      <c r="M1847" s="106">
        <v>22000</v>
      </c>
      <c r="N1847" s="106" t="s">
        <v>354</v>
      </c>
      <c r="O1847" s="106">
        <v>3504.471</v>
      </c>
      <c r="P1847" s="107">
        <v>162.80000000000001</v>
      </c>
      <c r="Q1847" s="107">
        <v>570527.88</v>
      </c>
      <c r="R1847" s="106">
        <v>0</v>
      </c>
      <c r="S1847" s="107">
        <v>0</v>
      </c>
      <c r="T1847" s="107">
        <v>0</v>
      </c>
      <c r="U1847" s="106" t="s">
        <v>1936</v>
      </c>
      <c r="V1847" s="106" t="s">
        <v>7</v>
      </c>
      <c r="W1847" s="106" t="s">
        <v>79</v>
      </c>
      <c r="X1847" s="108"/>
      <c r="Y1847" s="108">
        <v>0</v>
      </c>
      <c r="Z1847" s="108">
        <v>-570527.87880000006</v>
      </c>
      <c r="AA1847" s="109" t="s">
        <v>4503</v>
      </c>
      <c r="AB1847" s="109">
        <v>2124</v>
      </c>
      <c r="AC1847" s="109"/>
      <c r="AD1847" s="109"/>
      <c r="AE1847" s="110" t="s">
        <v>471</v>
      </c>
      <c r="AF1847" s="109"/>
      <c r="AG1847" s="138">
        <v>39311</v>
      </c>
      <c r="AH1847" s="138">
        <v>39349</v>
      </c>
      <c r="AI1847" s="138">
        <v>39386</v>
      </c>
      <c r="AJ1847" s="109">
        <v>5560727</v>
      </c>
      <c r="AK1847" s="109"/>
      <c r="AL1847" s="109"/>
      <c r="AM1847" s="109"/>
      <c r="AN1847" s="109"/>
      <c r="AO1847" s="109"/>
      <c r="AP1847" s="109"/>
      <c r="AQ1847" s="109"/>
      <c r="AR1847" s="109"/>
      <c r="AS1847" s="109"/>
      <c r="AT1847" s="109"/>
      <c r="AU1847" s="109"/>
      <c r="AV1847" s="109"/>
      <c r="AW1847" s="109"/>
      <c r="AX1847" s="109"/>
      <c r="AY1847" s="109"/>
    </row>
    <row r="1848" spans="1:51" x14ac:dyDescent="0.25">
      <c r="A1848" s="106">
        <v>2188</v>
      </c>
      <c r="B1848" s="106" t="s">
        <v>2500</v>
      </c>
      <c r="C1848" s="106" t="s">
        <v>354</v>
      </c>
      <c r="D1848" s="106"/>
      <c r="E1848" s="106" t="s">
        <v>540</v>
      </c>
      <c r="F1848" s="106"/>
      <c r="G1848" s="106"/>
      <c r="H1848" s="106" t="s">
        <v>464</v>
      </c>
      <c r="I1848" s="106" t="s">
        <v>3323</v>
      </c>
      <c r="J1848" s="106" t="s">
        <v>3663</v>
      </c>
      <c r="K1848" s="106"/>
      <c r="L1848" s="106"/>
      <c r="M1848" s="106">
        <v>22000</v>
      </c>
      <c r="N1848" s="106" t="s">
        <v>354</v>
      </c>
      <c r="O1848" s="106">
        <v>1581.377</v>
      </c>
      <c r="P1848" s="107">
        <v>162.80000000000001</v>
      </c>
      <c r="Q1848" s="107">
        <v>257448.18</v>
      </c>
      <c r="R1848" s="106">
        <v>0</v>
      </c>
      <c r="S1848" s="107">
        <v>0</v>
      </c>
      <c r="T1848" s="107">
        <v>0</v>
      </c>
      <c r="U1848" s="106" t="s">
        <v>1936</v>
      </c>
      <c r="V1848" s="106" t="s">
        <v>7</v>
      </c>
      <c r="W1848" s="106" t="s">
        <v>79</v>
      </c>
      <c r="X1848" s="108"/>
      <c r="Y1848" s="108">
        <v>0</v>
      </c>
      <c r="Z1848" s="108">
        <v>-257448.17560000002</v>
      </c>
      <c r="AA1848" s="109" t="s">
        <v>4503</v>
      </c>
      <c r="AB1848" s="109">
        <v>2124</v>
      </c>
      <c r="AC1848" s="109"/>
      <c r="AD1848" s="109"/>
      <c r="AE1848" s="110" t="s">
        <v>471</v>
      </c>
      <c r="AF1848" s="109"/>
      <c r="AG1848" s="138">
        <v>39311</v>
      </c>
      <c r="AH1848" s="138">
        <v>39349</v>
      </c>
      <c r="AI1848" s="138">
        <v>39386</v>
      </c>
      <c r="AJ1848" s="109">
        <v>5560727</v>
      </c>
      <c r="AK1848" s="109"/>
      <c r="AL1848" s="109"/>
      <c r="AM1848" s="109"/>
      <c r="AN1848" s="109"/>
      <c r="AO1848" s="109"/>
      <c r="AP1848" s="109"/>
      <c r="AQ1848" s="109"/>
      <c r="AR1848" s="109"/>
      <c r="AS1848" s="109"/>
      <c r="AT1848" s="109"/>
      <c r="AU1848" s="109"/>
      <c r="AV1848" s="109"/>
      <c r="AW1848" s="109"/>
      <c r="AX1848" s="109"/>
      <c r="AY1848" s="109"/>
    </row>
    <row r="1849" spans="1:51" x14ac:dyDescent="0.25">
      <c r="A1849" s="106">
        <v>2189</v>
      </c>
      <c r="B1849" s="106" t="s">
        <v>2501</v>
      </c>
      <c r="C1849" s="106" t="s">
        <v>354</v>
      </c>
      <c r="D1849" s="106"/>
      <c r="E1849" s="106" t="s">
        <v>540</v>
      </c>
      <c r="F1849" s="106"/>
      <c r="G1849" s="106"/>
      <c r="H1849" s="106" t="s">
        <v>464</v>
      </c>
      <c r="I1849" s="106" t="s">
        <v>3323</v>
      </c>
      <c r="J1849" s="106" t="s">
        <v>3663</v>
      </c>
      <c r="K1849" s="106"/>
      <c r="L1849" s="106"/>
      <c r="M1849" s="106">
        <v>22000</v>
      </c>
      <c r="N1849" s="106" t="s">
        <v>354</v>
      </c>
      <c r="O1849" s="106">
        <v>1128.557</v>
      </c>
      <c r="P1849" s="107">
        <v>162.80000000000001</v>
      </c>
      <c r="Q1849" s="107">
        <v>183729.08</v>
      </c>
      <c r="R1849" s="106">
        <v>0</v>
      </c>
      <c r="S1849" s="107">
        <v>0</v>
      </c>
      <c r="T1849" s="107">
        <v>0</v>
      </c>
      <c r="U1849" s="106" t="s">
        <v>1936</v>
      </c>
      <c r="V1849" s="106" t="s">
        <v>7</v>
      </c>
      <c r="W1849" s="106" t="s">
        <v>79</v>
      </c>
      <c r="X1849" s="108"/>
      <c r="Y1849" s="108">
        <v>0</v>
      </c>
      <c r="Z1849" s="108">
        <v>-183729.07960000003</v>
      </c>
      <c r="AA1849" s="109" t="s">
        <v>4503</v>
      </c>
      <c r="AB1849" s="109">
        <v>2124</v>
      </c>
      <c r="AC1849" s="109"/>
      <c r="AD1849" s="109"/>
      <c r="AE1849" s="110" t="s">
        <v>471</v>
      </c>
      <c r="AF1849" s="109"/>
      <c r="AG1849" s="138">
        <v>39311</v>
      </c>
      <c r="AH1849" s="138">
        <v>39349</v>
      </c>
      <c r="AI1849" s="138">
        <v>39386</v>
      </c>
      <c r="AJ1849" s="109">
        <v>5560727</v>
      </c>
      <c r="AK1849" s="109"/>
      <c r="AL1849" s="109"/>
      <c r="AM1849" s="109"/>
      <c r="AN1849" s="109"/>
      <c r="AO1849" s="109"/>
      <c r="AP1849" s="109"/>
      <c r="AQ1849" s="109"/>
      <c r="AR1849" s="109"/>
      <c r="AS1849" s="109"/>
      <c r="AT1849" s="109"/>
      <c r="AU1849" s="109"/>
      <c r="AV1849" s="109"/>
      <c r="AW1849" s="109"/>
      <c r="AX1849" s="109"/>
      <c r="AY1849" s="109"/>
    </row>
    <row r="1850" spans="1:51" x14ac:dyDescent="0.25">
      <c r="A1850" s="106">
        <v>2190</v>
      </c>
      <c r="B1850" s="106" t="s">
        <v>2502</v>
      </c>
      <c r="C1850" s="106" t="s">
        <v>354</v>
      </c>
      <c r="D1850" s="106"/>
      <c r="E1850" s="106" t="s">
        <v>540</v>
      </c>
      <c r="F1850" s="106"/>
      <c r="G1850" s="106"/>
      <c r="H1850" s="106" t="s">
        <v>464</v>
      </c>
      <c r="I1850" s="106" t="s">
        <v>3323</v>
      </c>
      <c r="J1850" s="106" t="s">
        <v>3663</v>
      </c>
      <c r="K1850" s="106"/>
      <c r="L1850" s="106"/>
      <c r="M1850" s="106">
        <v>22000</v>
      </c>
      <c r="N1850" s="106" t="s">
        <v>354</v>
      </c>
      <c r="O1850" s="106">
        <v>120.777</v>
      </c>
      <c r="P1850" s="107">
        <v>162.80000000000001</v>
      </c>
      <c r="Q1850" s="107">
        <v>19662.5</v>
      </c>
      <c r="R1850" s="106">
        <v>0</v>
      </c>
      <c r="S1850" s="107">
        <v>0</v>
      </c>
      <c r="T1850" s="107">
        <v>0</v>
      </c>
      <c r="U1850" s="106" t="s">
        <v>1936</v>
      </c>
      <c r="V1850" s="106" t="s">
        <v>7</v>
      </c>
      <c r="W1850" s="106" t="s">
        <v>79</v>
      </c>
      <c r="X1850" s="108"/>
      <c r="Y1850" s="108">
        <v>0</v>
      </c>
      <c r="Z1850" s="108">
        <v>-19662.495600000002</v>
      </c>
      <c r="AA1850" s="109" t="s">
        <v>4503</v>
      </c>
      <c r="AB1850" s="109">
        <v>2124</v>
      </c>
      <c r="AC1850" s="109"/>
      <c r="AD1850" s="109"/>
      <c r="AE1850" s="110" t="s">
        <v>471</v>
      </c>
      <c r="AF1850" s="109"/>
      <c r="AG1850" s="138">
        <v>39311</v>
      </c>
      <c r="AH1850" s="138">
        <v>39349</v>
      </c>
      <c r="AI1850" s="138">
        <v>39386</v>
      </c>
      <c r="AJ1850" s="109">
        <v>5560727</v>
      </c>
      <c r="AK1850" s="109"/>
      <c r="AL1850" s="109"/>
      <c r="AM1850" s="109"/>
      <c r="AN1850" s="109"/>
      <c r="AO1850" s="109"/>
      <c r="AP1850" s="109"/>
      <c r="AQ1850" s="109"/>
      <c r="AR1850" s="109"/>
      <c r="AS1850" s="109"/>
      <c r="AT1850" s="109"/>
      <c r="AU1850" s="109"/>
      <c r="AV1850" s="109"/>
      <c r="AW1850" s="109"/>
      <c r="AX1850" s="109"/>
      <c r="AY1850" s="109"/>
    </row>
    <row r="1851" spans="1:51" x14ac:dyDescent="0.25">
      <c r="A1851" s="106">
        <v>2191</v>
      </c>
      <c r="B1851" s="106" t="s">
        <v>2503</v>
      </c>
      <c r="C1851" s="106" t="s">
        <v>354</v>
      </c>
      <c r="D1851" s="106"/>
      <c r="E1851" s="106" t="s">
        <v>540</v>
      </c>
      <c r="F1851" s="106"/>
      <c r="G1851" s="106"/>
      <c r="H1851" s="106" t="s">
        <v>464</v>
      </c>
      <c r="I1851" s="106" t="s">
        <v>3323</v>
      </c>
      <c r="J1851" s="106" t="s">
        <v>3663</v>
      </c>
      <c r="K1851" s="106"/>
      <c r="L1851" s="106"/>
      <c r="M1851" s="106">
        <v>22000</v>
      </c>
      <c r="N1851" s="106" t="s">
        <v>354</v>
      </c>
      <c r="O1851" s="106">
        <v>3527.567</v>
      </c>
      <c r="P1851" s="107">
        <v>162.80000000000001</v>
      </c>
      <c r="Q1851" s="107">
        <v>574287.91</v>
      </c>
      <c r="R1851" s="106">
        <v>0</v>
      </c>
      <c r="S1851" s="107">
        <v>0</v>
      </c>
      <c r="T1851" s="107">
        <v>0</v>
      </c>
      <c r="U1851" s="106" t="s">
        <v>1936</v>
      </c>
      <c r="V1851" s="106" t="s">
        <v>7</v>
      </c>
      <c r="W1851" s="106" t="s">
        <v>79</v>
      </c>
      <c r="X1851" s="108"/>
      <c r="Y1851" s="108">
        <v>0</v>
      </c>
      <c r="Z1851" s="108">
        <v>-574287.90760000004</v>
      </c>
      <c r="AA1851" s="109" t="s">
        <v>4503</v>
      </c>
      <c r="AB1851" s="109">
        <v>2124</v>
      </c>
      <c r="AC1851" s="109"/>
      <c r="AD1851" s="109"/>
      <c r="AE1851" s="110" t="s">
        <v>471</v>
      </c>
      <c r="AF1851" s="109"/>
      <c r="AG1851" s="138">
        <v>39311</v>
      </c>
      <c r="AH1851" s="138">
        <v>39349</v>
      </c>
      <c r="AI1851" s="138">
        <v>39386</v>
      </c>
      <c r="AJ1851" s="109">
        <v>5560727</v>
      </c>
      <c r="AK1851" s="109"/>
      <c r="AL1851" s="109"/>
      <c r="AM1851" s="109"/>
      <c r="AN1851" s="109"/>
      <c r="AO1851" s="109"/>
      <c r="AP1851" s="109"/>
      <c r="AQ1851" s="109"/>
      <c r="AR1851" s="109"/>
      <c r="AS1851" s="109"/>
      <c r="AT1851" s="109"/>
      <c r="AU1851" s="109"/>
      <c r="AV1851" s="109"/>
      <c r="AW1851" s="109"/>
      <c r="AX1851" s="109"/>
      <c r="AY1851" s="109"/>
    </row>
    <row r="1852" spans="1:51" x14ac:dyDescent="0.25">
      <c r="A1852" s="106">
        <v>2194</v>
      </c>
      <c r="B1852" s="106" t="s">
        <v>2504</v>
      </c>
      <c r="C1852" s="106" t="s">
        <v>354</v>
      </c>
      <c r="D1852" s="106"/>
      <c r="E1852" s="106" t="s">
        <v>540</v>
      </c>
      <c r="F1852" s="106"/>
      <c r="G1852" s="106"/>
      <c r="H1852" s="106" t="s">
        <v>464</v>
      </c>
      <c r="I1852" s="106" t="s">
        <v>3325</v>
      </c>
      <c r="J1852" s="106" t="s">
        <v>3784</v>
      </c>
      <c r="K1852" s="106"/>
      <c r="L1852" s="106"/>
      <c r="M1852" s="106">
        <v>22000</v>
      </c>
      <c r="N1852" s="106" t="s">
        <v>354</v>
      </c>
      <c r="O1852" s="106">
        <v>179.12700000000001</v>
      </c>
      <c r="P1852" s="107">
        <v>162.80000000000001</v>
      </c>
      <c r="Q1852" s="107">
        <v>29161.88</v>
      </c>
      <c r="R1852" s="106">
        <v>0</v>
      </c>
      <c r="S1852" s="107">
        <v>0</v>
      </c>
      <c r="T1852" s="107">
        <v>0</v>
      </c>
      <c r="U1852" s="106" t="s">
        <v>924</v>
      </c>
      <c r="V1852" s="106" t="s">
        <v>7</v>
      </c>
      <c r="W1852" s="106" t="s">
        <v>76</v>
      </c>
      <c r="X1852" s="108">
        <v>391</v>
      </c>
      <c r="Y1852" s="108">
        <v>70038.657000000007</v>
      </c>
      <c r="Z1852" s="108">
        <v>40876.781400000007</v>
      </c>
      <c r="AA1852" s="109"/>
      <c r="AB1852" s="109">
        <v>2124</v>
      </c>
      <c r="AC1852" s="109"/>
      <c r="AD1852" s="109"/>
      <c r="AE1852" s="110" t="s">
        <v>4440</v>
      </c>
      <c r="AF1852" s="109"/>
      <c r="AG1852" s="138">
        <v>39311</v>
      </c>
      <c r="AH1852" s="138">
        <v>39349</v>
      </c>
      <c r="AI1852" s="138">
        <v>39386</v>
      </c>
      <c r="AJ1852" s="109">
        <v>5560727</v>
      </c>
      <c r="AK1852" s="109"/>
      <c r="AL1852" s="109"/>
      <c r="AM1852" s="109"/>
      <c r="AN1852" s="109"/>
      <c r="AO1852" s="109"/>
      <c r="AP1852" s="109"/>
      <c r="AQ1852" s="109"/>
      <c r="AR1852" s="109"/>
      <c r="AS1852" s="109"/>
      <c r="AT1852" s="109"/>
      <c r="AU1852" s="109"/>
      <c r="AV1852" s="109"/>
      <c r="AW1852" s="109"/>
      <c r="AX1852" s="109"/>
      <c r="AY1852" s="109"/>
    </row>
    <row r="1853" spans="1:51" x14ac:dyDescent="0.25">
      <c r="A1853" s="106">
        <v>2195</v>
      </c>
      <c r="B1853" s="106" t="s">
        <v>2505</v>
      </c>
      <c r="C1853" s="106" t="s">
        <v>354</v>
      </c>
      <c r="D1853" s="106"/>
      <c r="E1853" s="106" t="s">
        <v>540</v>
      </c>
      <c r="F1853" s="106"/>
      <c r="G1853" s="106"/>
      <c r="H1853" s="106" t="s">
        <v>464</v>
      </c>
      <c r="I1853" s="106" t="s">
        <v>3325</v>
      </c>
      <c r="J1853" s="106" t="s">
        <v>3784</v>
      </c>
      <c r="K1853" s="106"/>
      <c r="L1853" s="106"/>
      <c r="M1853" s="106">
        <v>22000</v>
      </c>
      <c r="N1853" s="106" t="s">
        <v>354</v>
      </c>
      <c r="O1853" s="106">
        <v>178.715</v>
      </c>
      <c r="P1853" s="107">
        <v>162.80000000000001</v>
      </c>
      <c r="Q1853" s="107">
        <v>29094.799999999999</v>
      </c>
      <c r="R1853" s="106">
        <v>0</v>
      </c>
      <c r="S1853" s="107">
        <v>0</v>
      </c>
      <c r="T1853" s="107">
        <v>0</v>
      </c>
      <c r="U1853" s="106" t="s">
        <v>924</v>
      </c>
      <c r="V1853" s="106" t="s">
        <v>7</v>
      </c>
      <c r="W1853" s="106" t="s">
        <v>76</v>
      </c>
      <c r="X1853" s="108">
        <v>391</v>
      </c>
      <c r="Y1853" s="108">
        <v>69877.565000000002</v>
      </c>
      <c r="Z1853" s="108">
        <v>40782.762999999999</v>
      </c>
      <c r="AA1853" s="109"/>
      <c r="AB1853" s="109">
        <v>2124</v>
      </c>
      <c r="AC1853" s="109"/>
      <c r="AD1853" s="109"/>
      <c r="AE1853" s="110" t="s">
        <v>4440</v>
      </c>
      <c r="AF1853" s="109"/>
      <c r="AG1853" s="138">
        <v>39311</v>
      </c>
      <c r="AH1853" s="138">
        <v>39349</v>
      </c>
      <c r="AI1853" s="138">
        <v>39386</v>
      </c>
      <c r="AJ1853" s="109">
        <v>5560727</v>
      </c>
      <c r="AK1853" s="109"/>
      <c r="AL1853" s="109"/>
      <c r="AM1853" s="109"/>
      <c r="AN1853" s="109"/>
      <c r="AO1853" s="109"/>
      <c r="AP1853" s="109"/>
      <c r="AQ1853" s="109"/>
      <c r="AR1853" s="109"/>
      <c r="AS1853" s="109"/>
      <c r="AT1853" s="109"/>
      <c r="AU1853" s="109"/>
      <c r="AV1853" s="109"/>
      <c r="AW1853" s="109"/>
      <c r="AX1853" s="109"/>
      <c r="AY1853" s="109"/>
    </row>
    <row r="1854" spans="1:51" x14ac:dyDescent="0.25">
      <c r="A1854" s="106">
        <v>2196</v>
      </c>
      <c r="B1854" s="106" t="s">
        <v>2506</v>
      </c>
      <c r="C1854" s="106" t="s">
        <v>354</v>
      </c>
      <c r="D1854" s="106"/>
      <c r="E1854" s="106" t="s">
        <v>540</v>
      </c>
      <c r="F1854" s="106"/>
      <c r="G1854" s="106"/>
      <c r="H1854" s="106" t="s">
        <v>464</v>
      </c>
      <c r="I1854" s="106" t="s">
        <v>3323</v>
      </c>
      <c r="J1854" s="106" t="s">
        <v>4083</v>
      </c>
      <c r="K1854" s="106"/>
      <c r="L1854" s="106"/>
      <c r="M1854" s="106">
        <v>22000</v>
      </c>
      <c r="N1854" s="106" t="s">
        <v>354</v>
      </c>
      <c r="O1854" s="106">
        <v>37.404000000000003</v>
      </c>
      <c r="P1854" s="107">
        <v>162.80000000000001</v>
      </c>
      <c r="Q1854" s="107">
        <v>6089.37</v>
      </c>
      <c r="R1854" s="106">
        <v>0</v>
      </c>
      <c r="S1854" s="107">
        <v>0</v>
      </c>
      <c r="T1854" s="107">
        <v>0</v>
      </c>
      <c r="U1854" s="106" t="s">
        <v>924</v>
      </c>
      <c r="V1854" s="106" t="s">
        <v>7</v>
      </c>
      <c r="W1854" s="106" t="s">
        <v>76</v>
      </c>
      <c r="X1854" s="108">
        <v>391</v>
      </c>
      <c r="Y1854" s="108">
        <v>14624.964000000002</v>
      </c>
      <c r="Z1854" s="108">
        <v>8535.5928000000004</v>
      </c>
      <c r="AA1854" s="109"/>
      <c r="AB1854" s="109">
        <v>2124</v>
      </c>
      <c r="AC1854" s="109"/>
      <c r="AD1854" s="109"/>
      <c r="AE1854" s="110" t="s">
        <v>4440</v>
      </c>
      <c r="AF1854" s="109"/>
      <c r="AG1854" s="138">
        <v>39311</v>
      </c>
      <c r="AH1854" s="138">
        <v>39349</v>
      </c>
      <c r="AI1854" s="138">
        <v>39386</v>
      </c>
      <c r="AJ1854" s="109">
        <v>5560727</v>
      </c>
      <c r="AK1854" s="109"/>
      <c r="AL1854" s="109"/>
      <c r="AM1854" s="109"/>
      <c r="AN1854" s="109"/>
      <c r="AO1854" s="109"/>
      <c r="AP1854" s="109"/>
      <c r="AQ1854" s="109"/>
      <c r="AR1854" s="109"/>
      <c r="AS1854" s="109"/>
      <c r="AT1854" s="109"/>
      <c r="AU1854" s="109"/>
      <c r="AV1854" s="109"/>
      <c r="AW1854" s="109"/>
      <c r="AX1854" s="109"/>
      <c r="AY1854" s="109"/>
    </row>
    <row r="1855" spans="1:51" x14ac:dyDescent="0.25">
      <c r="A1855" s="106">
        <v>2197</v>
      </c>
      <c r="B1855" s="106" t="s">
        <v>948</v>
      </c>
      <c r="C1855" s="106" t="s">
        <v>354</v>
      </c>
      <c r="D1855" s="106"/>
      <c r="E1855" s="106" t="s">
        <v>540</v>
      </c>
      <c r="F1855" s="106"/>
      <c r="G1855" s="106"/>
      <c r="H1855" s="106" t="s">
        <v>464</v>
      </c>
      <c r="I1855" s="106"/>
      <c r="J1855" s="106"/>
      <c r="K1855" s="106"/>
      <c r="L1855" s="106"/>
      <c r="M1855" s="106">
        <v>22000</v>
      </c>
      <c r="N1855" s="106" t="s">
        <v>354</v>
      </c>
      <c r="O1855" s="106">
        <v>107432.02099999999</v>
      </c>
      <c r="P1855" s="107">
        <v>162.80000000000001</v>
      </c>
      <c r="Q1855" s="107">
        <v>17489933.02</v>
      </c>
      <c r="R1855" s="106">
        <v>0</v>
      </c>
      <c r="S1855" s="107">
        <v>0</v>
      </c>
      <c r="T1855" s="107">
        <v>0</v>
      </c>
      <c r="U1855" s="106" t="s">
        <v>743</v>
      </c>
      <c r="V1855" s="106" t="s">
        <v>7</v>
      </c>
      <c r="W1855" s="106" t="s">
        <v>63</v>
      </c>
      <c r="X1855" s="108"/>
      <c r="Y1855" s="108">
        <v>0</v>
      </c>
      <c r="Z1855" s="108"/>
      <c r="AA1855" s="109" t="s">
        <v>4435</v>
      </c>
      <c r="AB1855" s="109">
        <v>2124</v>
      </c>
      <c r="AC1855" s="109"/>
      <c r="AD1855" s="109"/>
      <c r="AE1855" s="110" t="s">
        <v>4436</v>
      </c>
      <c r="AF1855" s="109"/>
      <c r="AG1855" s="138">
        <v>39311</v>
      </c>
      <c r="AH1855" s="138">
        <v>39349</v>
      </c>
      <c r="AI1855" s="138">
        <v>39386</v>
      </c>
      <c r="AJ1855" s="109">
        <v>5560727</v>
      </c>
      <c r="AK1855" s="109"/>
      <c r="AL1855" s="109"/>
      <c r="AM1855" s="109"/>
      <c r="AN1855" s="109"/>
      <c r="AO1855" s="109"/>
      <c r="AP1855" s="109"/>
      <c r="AQ1855" s="109"/>
      <c r="AR1855" s="109"/>
      <c r="AS1855" s="109"/>
      <c r="AT1855" s="109"/>
      <c r="AU1855" s="109"/>
      <c r="AV1855" s="109"/>
      <c r="AW1855" s="109"/>
      <c r="AX1855" s="109"/>
      <c r="AY1855" s="109"/>
    </row>
    <row r="1856" spans="1:51" ht="51" x14ac:dyDescent="0.25">
      <c r="A1856" s="106">
        <v>2198</v>
      </c>
      <c r="B1856" s="106" t="s">
        <v>742</v>
      </c>
      <c r="C1856" s="106" t="s">
        <v>339</v>
      </c>
      <c r="D1856" s="106"/>
      <c r="E1856" s="106" t="s">
        <v>540</v>
      </c>
      <c r="F1856" s="106"/>
      <c r="G1856" s="106"/>
      <c r="H1856" s="106" t="s">
        <v>514</v>
      </c>
      <c r="I1856" s="106"/>
      <c r="J1856" s="106"/>
      <c r="K1856" s="106"/>
      <c r="L1856" s="106"/>
      <c r="M1856" s="106">
        <v>22643</v>
      </c>
      <c r="N1856" s="106" t="s">
        <v>4018</v>
      </c>
      <c r="O1856" s="106">
        <v>28328.842000000001</v>
      </c>
      <c r="P1856" s="107">
        <v>730</v>
      </c>
      <c r="Q1856" s="107">
        <v>20680054.66</v>
      </c>
      <c r="R1856" s="106">
        <v>0</v>
      </c>
      <c r="S1856" s="107">
        <v>0</v>
      </c>
      <c r="T1856" s="107">
        <v>0</v>
      </c>
      <c r="U1856" s="106" t="s">
        <v>743</v>
      </c>
      <c r="V1856" s="106" t="s">
        <v>7</v>
      </c>
      <c r="W1856" s="106" t="s">
        <v>63</v>
      </c>
      <c r="X1856" s="108"/>
      <c r="Y1856" s="108">
        <v>0</v>
      </c>
      <c r="Z1856" s="108"/>
      <c r="AA1856" s="109" t="s">
        <v>4435</v>
      </c>
      <c r="AB1856" s="109">
        <v>2147</v>
      </c>
      <c r="AC1856" s="109" t="s">
        <v>4500</v>
      </c>
      <c r="AD1856" s="109" t="s">
        <v>4500</v>
      </c>
      <c r="AE1856" s="110" t="s">
        <v>4436</v>
      </c>
      <c r="AF1856" s="109"/>
      <c r="AG1856" s="138">
        <v>39948</v>
      </c>
      <c r="AH1856" s="138">
        <v>40009</v>
      </c>
      <c r="AI1856" s="138">
        <v>40115</v>
      </c>
      <c r="AJ1856" s="109">
        <v>5686776</v>
      </c>
      <c r="AK1856" s="109"/>
      <c r="AL1856" s="109"/>
      <c r="AM1856" s="109"/>
      <c r="AN1856" s="109"/>
      <c r="AO1856" s="109"/>
      <c r="AP1856" s="109"/>
      <c r="AQ1856" s="109"/>
      <c r="AR1856" s="109"/>
      <c r="AS1856" s="109"/>
      <c r="AT1856" s="109"/>
      <c r="AU1856" s="109"/>
      <c r="AV1856" s="109"/>
      <c r="AW1856" s="109"/>
      <c r="AX1856" s="109"/>
      <c r="AY1856" s="109"/>
    </row>
    <row r="1857" spans="1:51" ht="25.5" x14ac:dyDescent="0.25">
      <c r="A1857" s="106">
        <v>2199</v>
      </c>
      <c r="B1857" s="106" t="s">
        <v>2507</v>
      </c>
      <c r="C1857" s="106" t="s">
        <v>355</v>
      </c>
      <c r="D1857" s="106" t="s">
        <v>677</v>
      </c>
      <c r="E1857" s="106" t="s">
        <v>590</v>
      </c>
      <c r="F1857" s="106"/>
      <c r="G1857" s="106"/>
      <c r="H1857" s="106" t="s">
        <v>468</v>
      </c>
      <c r="I1857" s="106" t="s">
        <v>3324</v>
      </c>
      <c r="J1857" s="106" t="s">
        <v>3695</v>
      </c>
      <c r="K1857" s="106">
        <v>1462</v>
      </c>
      <c r="L1857" s="106"/>
      <c r="M1857" s="106">
        <v>22457</v>
      </c>
      <c r="N1857" s="106" t="s">
        <v>4084</v>
      </c>
      <c r="O1857" s="106">
        <v>9315.5300000000007</v>
      </c>
      <c r="P1857" s="107">
        <v>518</v>
      </c>
      <c r="Q1857" s="107">
        <v>4825444.54</v>
      </c>
      <c r="R1857" s="106">
        <v>0</v>
      </c>
      <c r="S1857" s="107">
        <v>0</v>
      </c>
      <c r="T1857" s="107">
        <v>0</v>
      </c>
      <c r="U1857" s="106" t="s">
        <v>739</v>
      </c>
      <c r="V1857" s="106" t="s">
        <v>7</v>
      </c>
      <c r="W1857" s="106" t="s">
        <v>61</v>
      </c>
      <c r="X1857" s="108">
        <v>2334</v>
      </c>
      <c r="Y1857" s="108">
        <v>21742447.020000003</v>
      </c>
      <c r="Z1857" s="108">
        <v>16917002.480000004</v>
      </c>
      <c r="AA1857" s="109"/>
      <c r="AB1857" s="109" t="s">
        <v>4594</v>
      </c>
      <c r="AC1857" s="109"/>
      <c r="AD1857" s="109"/>
      <c r="AE1857" s="110" t="s">
        <v>507</v>
      </c>
      <c r="AF1857" s="109"/>
      <c r="AG1857" s="138" t="s">
        <v>4590</v>
      </c>
      <c r="AH1857" s="138">
        <v>36516</v>
      </c>
      <c r="AI1857" s="138">
        <v>38971</v>
      </c>
      <c r="AJ1857" s="109">
        <v>5490572</v>
      </c>
      <c r="AK1857" s="109"/>
      <c r="AL1857" s="109"/>
      <c r="AM1857" s="109"/>
      <c r="AN1857" s="109"/>
      <c r="AO1857" s="109"/>
      <c r="AP1857" s="109"/>
      <c r="AQ1857" s="109"/>
      <c r="AR1857" s="109"/>
      <c r="AS1857" s="109"/>
      <c r="AT1857" s="109"/>
      <c r="AU1857" s="109"/>
      <c r="AV1857" s="109"/>
      <c r="AW1857" s="109"/>
      <c r="AX1857" s="109"/>
      <c r="AY1857" s="109"/>
    </row>
    <row r="1858" spans="1:51" ht="25.5" x14ac:dyDescent="0.25">
      <c r="A1858" s="106">
        <v>2200</v>
      </c>
      <c r="B1858" s="106" t="s">
        <v>2508</v>
      </c>
      <c r="C1858" s="106" t="s">
        <v>342</v>
      </c>
      <c r="D1858" s="106"/>
      <c r="E1858" s="106" t="s">
        <v>540</v>
      </c>
      <c r="F1858" s="106"/>
      <c r="G1858" s="106"/>
      <c r="H1858" s="106" t="s">
        <v>464</v>
      </c>
      <c r="I1858" s="106" t="s">
        <v>3325</v>
      </c>
      <c r="J1858" s="106" t="s">
        <v>4081</v>
      </c>
      <c r="K1858" s="106"/>
      <c r="L1858" s="106"/>
      <c r="M1858" s="106">
        <v>22000</v>
      </c>
      <c r="N1858" s="106" t="s">
        <v>4035</v>
      </c>
      <c r="O1858" s="106">
        <v>1973.905</v>
      </c>
      <c r="P1858" s="107">
        <v>1400</v>
      </c>
      <c r="Q1858" s="107">
        <v>2763467</v>
      </c>
      <c r="R1858" s="106">
        <v>0</v>
      </c>
      <c r="S1858" s="107">
        <v>0</v>
      </c>
      <c r="T1858" s="107">
        <v>0</v>
      </c>
      <c r="U1858" s="106" t="s">
        <v>739</v>
      </c>
      <c r="V1858" s="106" t="s">
        <v>7</v>
      </c>
      <c r="W1858" s="106" t="s">
        <v>61</v>
      </c>
      <c r="X1858" s="108">
        <v>1703</v>
      </c>
      <c r="Y1858" s="108">
        <v>3361560.2149999999</v>
      </c>
      <c r="Z1858" s="108">
        <v>598093.21499999985</v>
      </c>
      <c r="AA1858" s="109"/>
      <c r="AB1858" s="109">
        <v>1127</v>
      </c>
      <c r="AC1858" s="109"/>
      <c r="AD1858" s="109"/>
      <c r="AE1858" s="110" t="s">
        <v>507</v>
      </c>
      <c r="AF1858" s="109"/>
      <c r="AG1858" s="138">
        <v>40088</v>
      </c>
      <c r="AH1858" s="138">
        <v>40088</v>
      </c>
      <c r="AI1858" s="138">
        <v>40147</v>
      </c>
      <c r="AJ1858" s="109">
        <v>5691810</v>
      </c>
      <c r="AK1858" s="109"/>
      <c r="AL1858" s="109"/>
      <c r="AM1858" s="109"/>
      <c r="AN1858" s="109"/>
      <c r="AO1858" s="109"/>
      <c r="AP1858" s="109"/>
      <c r="AQ1858" s="109"/>
      <c r="AR1858" s="109"/>
      <c r="AS1858" s="109"/>
      <c r="AT1858" s="109"/>
      <c r="AU1858" s="109"/>
      <c r="AV1858" s="109"/>
      <c r="AW1858" s="109"/>
      <c r="AX1858" s="109"/>
      <c r="AY1858" s="109"/>
    </row>
    <row r="1859" spans="1:51" ht="38.25" x14ac:dyDescent="0.25">
      <c r="A1859" s="106">
        <v>2201</v>
      </c>
      <c r="B1859" s="106" t="s">
        <v>2509</v>
      </c>
      <c r="C1859" s="106" t="s">
        <v>356</v>
      </c>
      <c r="D1859" s="106"/>
      <c r="E1859" s="106" t="s">
        <v>550</v>
      </c>
      <c r="F1859" s="106" t="s">
        <v>612</v>
      </c>
      <c r="G1859" s="106" t="s">
        <v>708</v>
      </c>
      <c r="H1859" s="106" t="s">
        <v>466</v>
      </c>
      <c r="I1859" s="106" t="s">
        <v>3330</v>
      </c>
      <c r="J1859" s="106" t="s">
        <v>3538</v>
      </c>
      <c r="K1859" s="106">
        <v>14749</v>
      </c>
      <c r="L1859" s="106"/>
      <c r="M1859" s="106">
        <v>22000</v>
      </c>
      <c r="N1859" s="106" t="s">
        <v>4085</v>
      </c>
      <c r="O1859" s="106">
        <v>257.92</v>
      </c>
      <c r="P1859" s="107">
        <v>5.5</v>
      </c>
      <c r="Q1859" s="107">
        <v>1418.56</v>
      </c>
      <c r="R1859" s="106">
        <v>0</v>
      </c>
      <c r="S1859" s="107">
        <v>0</v>
      </c>
      <c r="T1859" s="107">
        <v>0</v>
      </c>
      <c r="U1859" s="106" t="s">
        <v>741</v>
      </c>
      <c r="V1859" s="106" t="s">
        <v>7</v>
      </c>
      <c r="W1859" s="106" t="s">
        <v>62</v>
      </c>
      <c r="X1859" s="108">
        <v>1557</v>
      </c>
      <c r="Y1859" s="108">
        <v>401581.44</v>
      </c>
      <c r="Z1859" s="108">
        <v>400162.88</v>
      </c>
      <c r="AA1859" s="109"/>
      <c r="AB1859" s="109">
        <v>5221</v>
      </c>
      <c r="AC1859" s="109"/>
      <c r="AD1859" s="109"/>
      <c r="AE1859" s="110" t="s">
        <v>473</v>
      </c>
      <c r="AF1859" s="109" t="s">
        <v>4806</v>
      </c>
      <c r="AG1859" s="138"/>
      <c r="AH1859" s="138">
        <v>39755</v>
      </c>
      <c r="AI1859" s="138">
        <v>40058</v>
      </c>
      <c r="AJ1859" s="109">
        <v>5787141</v>
      </c>
      <c r="AK1859" s="109"/>
      <c r="AL1859" s="109"/>
      <c r="AM1859" s="109"/>
      <c r="AN1859" s="109"/>
      <c r="AO1859" s="109"/>
      <c r="AP1859" s="109"/>
      <c r="AQ1859" s="109"/>
      <c r="AR1859" s="109"/>
      <c r="AS1859" s="109"/>
      <c r="AT1859" s="109"/>
      <c r="AU1859" s="109"/>
      <c r="AV1859" s="109"/>
      <c r="AW1859" s="109"/>
      <c r="AX1859" s="109"/>
      <c r="AY1859" s="109"/>
    </row>
    <row r="1860" spans="1:51" ht="25.5" x14ac:dyDescent="0.25">
      <c r="A1860" s="106">
        <v>2202</v>
      </c>
      <c r="B1860" s="106" t="s">
        <v>2510</v>
      </c>
      <c r="C1860" s="106" t="s">
        <v>272</v>
      </c>
      <c r="D1860" s="106"/>
      <c r="E1860" s="106" t="s">
        <v>540</v>
      </c>
      <c r="F1860" s="106"/>
      <c r="G1860" s="106"/>
      <c r="H1860" s="106" t="s">
        <v>465</v>
      </c>
      <c r="I1860" s="106" t="s">
        <v>3323</v>
      </c>
      <c r="J1860" s="106" t="s">
        <v>3587</v>
      </c>
      <c r="K1860" s="106"/>
      <c r="L1860" s="106"/>
      <c r="M1860" s="106">
        <v>22646</v>
      </c>
      <c r="N1860" s="106" t="s">
        <v>272</v>
      </c>
      <c r="O1860" s="106">
        <v>1464.3869999999999</v>
      </c>
      <c r="P1860" s="107">
        <v>580</v>
      </c>
      <c r="Q1860" s="107">
        <v>849344.46</v>
      </c>
      <c r="R1860" s="106">
        <v>0</v>
      </c>
      <c r="S1860" s="107">
        <v>0</v>
      </c>
      <c r="T1860" s="107">
        <v>0</v>
      </c>
      <c r="U1860" s="106" t="s">
        <v>741</v>
      </c>
      <c r="V1860" s="106" t="s">
        <v>7</v>
      </c>
      <c r="W1860" s="106" t="s">
        <v>62</v>
      </c>
      <c r="X1860" s="108">
        <v>888</v>
      </c>
      <c r="Y1860" s="108">
        <v>1300375.656</v>
      </c>
      <c r="Z1860" s="108">
        <v>451031.196</v>
      </c>
      <c r="AA1860" s="109"/>
      <c r="AB1860" s="109">
        <v>2012</v>
      </c>
      <c r="AC1860" s="109"/>
      <c r="AD1860" s="109"/>
      <c r="AE1860" s="110" t="s">
        <v>473</v>
      </c>
      <c r="AF1860" s="109" t="s">
        <v>4807</v>
      </c>
      <c r="AG1860" s="138"/>
      <c r="AH1860" s="138">
        <v>38238</v>
      </c>
      <c r="AI1860" s="138">
        <v>41542</v>
      </c>
      <c r="AJ1860" s="109">
        <v>5894936</v>
      </c>
      <c r="AK1860" s="109"/>
      <c r="AL1860" s="109"/>
      <c r="AM1860" s="109"/>
      <c r="AN1860" s="109"/>
      <c r="AO1860" s="109"/>
      <c r="AP1860" s="109"/>
      <c r="AQ1860" s="109"/>
      <c r="AR1860" s="109"/>
      <c r="AS1860" s="109"/>
      <c r="AT1860" s="109"/>
      <c r="AU1860" s="109"/>
      <c r="AV1860" s="109"/>
      <c r="AW1860" s="109"/>
      <c r="AX1860" s="109"/>
      <c r="AY1860" s="109"/>
    </row>
    <row r="1861" spans="1:51" x14ac:dyDescent="0.25">
      <c r="A1861" s="106">
        <v>2203</v>
      </c>
      <c r="B1861" s="106" t="s">
        <v>2511</v>
      </c>
      <c r="C1861" s="106" t="s">
        <v>272</v>
      </c>
      <c r="D1861" s="106"/>
      <c r="E1861" s="106" t="s">
        <v>540</v>
      </c>
      <c r="F1861" s="106"/>
      <c r="G1861" s="106"/>
      <c r="H1861" s="106" t="s">
        <v>465</v>
      </c>
      <c r="I1861" s="106" t="s">
        <v>3323</v>
      </c>
      <c r="J1861" s="106" t="s">
        <v>4086</v>
      </c>
      <c r="K1861" s="106"/>
      <c r="L1861" s="106"/>
      <c r="M1861" s="106">
        <v>22646</v>
      </c>
      <c r="N1861" s="106" t="s">
        <v>272</v>
      </c>
      <c r="O1861" s="106">
        <v>3094.25</v>
      </c>
      <c r="P1861" s="107">
        <v>474.1</v>
      </c>
      <c r="Q1861" s="107">
        <v>1466983.93</v>
      </c>
      <c r="R1861" s="106">
        <v>0</v>
      </c>
      <c r="S1861" s="107">
        <v>0</v>
      </c>
      <c r="T1861" s="107">
        <v>0</v>
      </c>
      <c r="U1861" s="106" t="s">
        <v>739</v>
      </c>
      <c r="V1861" s="106" t="s">
        <v>7</v>
      </c>
      <c r="W1861" s="106" t="s">
        <v>61</v>
      </c>
      <c r="X1861" s="108">
        <v>888</v>
      </c>
      <c r="Y1861" s="108">
        <v>2747694</v>
      </c>
      <c r="Z1861" s="108">
        <v>1280710.075</v>
      </c>
      <c r="AA1861" s="109"/>
      <c r="AB1861" s="109">
        <v>2012</v>
      </c>
      <c r="AC1861" s="109"/>
      <c r="AD1861" s="109"/>
      <c r="AE1861" s="110" t="s">
        <v>507</v>
      </c>
      <c r="AF1861" s="109"/>
      <c r="AG1861" s="138"/>
      <c r="AH1861" s="138">
        <v>38238</v>
      </c>
      <c r="AI1861" s="138">
        <v>38286</v>
      </c>
      <c r="AJ1861" s="109">
        <v>5393796</v>
      </c>
      <c r="AK1861" s="109"/>
      <c r="AL1861" s="109"/>
      <c r="AM1861" s="109"/>
      <c r="AN1861" s="109"/>
      <c r="AO1861" s="109"/>
      <c r="AP1861" s="109"/>
      <c r="AQ1861" s="109"/>
      <c r="AR1861" s="109"/>
      <c r="AS1861" s="109"/>
      <c r="AT1861" s="109"/>
      <c r="AU1861" s="109"/>
      <c r="AV1861" s="109"/>
      <c r="AW1861" s="109"/>
      <c r="AX1861" s="109"/>
      <c r="AY1861" s="109"/>
    </row>
    <row r="1862" spans="1:51" x14ac:dyDescent="0.25">
      <c r="A1862" s="106">
        <v>2204</v>
      </c>
      <c r="B1862" s="106" t="s">
        <v>2512</v>
      </c>
      <c r="C1862" s="106" t="s">
        <v>272</v>
      </c>
      <c r="D1862" s="106"/>
      <c r="E1862" s="106" t="s">
        <v>540</v>
      </c>
      <c r="F1862" s="106"/>
      <c r="G1862" s="106"/>
      <c r="H1862" s="106" t="s">
        <v>465</v>
      </c>
      <c r="I1862" s="106" t="s">
        <v>3323</v>
      </c>
      <c r="J1862" s="106" t="s">
        <v>4087</v>
      </c>
      <c r="K1862" s="106"/>
      <c r="L1862" s="106"/>
      <c r="M1862" s="106">
        <v>22646</v>
      </c>
      <c r="N1862" s="106" t="s">
        <v>272</v>
      </c>
      <c r="O1862" s="106">
        <v>255.54</v>
      </c>
      <c r="P1862" s="107">
        <v>474.1</v>
      </c>
      <c r="Q1862" s="107">
        <v>121151.51</v>
      </c>
      <c r="R1862" s="106">
        <v>0</v>
      </c>
      <c r="S1862" s="107">
        <v>0</v>
      </c>
      <c r="T1862" s="107">
        <v>0</v>
      </c>
      <c r="U1862" s="106" t="s">
        <v>739</v>
      </c>
      <c r="V1862" s="106" t="s">
        <v>7</v>
      </c>
      <c r="W1862" s="106" t="s">
        <v>61</v>
      </c>
      <c r="X1862" s="108">
        <v>888</v>
      </c>
      <c r="Y1862" s="108">
        <v>226919.52</v>
      </c>
      <c r="Z1862" s="108">
        <v>105768.00599999999</v>
      </c>
      <c r="AA1862" s="109"/>
      <c r="AB1862" s="109">
        <v>2012</v>
      </c>
      <c r="AC1862" s="109"/>
      <c r="AD1862" s="109"/>
      <c r="AE1862" s="110" t="s">
        <v>507</v>
      </c>
      <c r="AF1862" s="109"/>
      <c r="AG1862" s="138"/>
      <c r="AH1862" s="138">
        <v>38238</v>
      </c>
      <c r="AI1862" s="138">
        <v>38286</v>
      </c>
      <c r="AJ1862" s="109">
        <v>5393796</v>
      </c>
      <c r="AK1862" s="109"/>
      <c r="AL1862" s="109"/>
      <c r="AM1862" s="109"/>
      <c r="AN1862" s="109"/>
      <c r="AO1862" s="109"/>
      <c r="AP1862" s="109"/>
      <c r="AQ1862" s="109"/>
      <c r="AR1862" s="109"/>
      <c r="AS1862" s="109"/>
      <c r="AT1862" s="109"/>
      <c r="AU1862" s="109"/>
      <c r="AV1862" s="109"/>
      <c r="AW1862" s="109"/>
      <c r="AX1862" s="109"/>
      <c r="AY1862" s="109"/>
    </row>
    <row r="1863" spans="1:51" x14ac:dyDescent="0.25">
      <c r="A1863" s="106">
        <v>2205</v>
      </c>
      <c r="B1863" s="106" t="s">
        <v>2513</v>
      </c>
      <c r="C1863" s="106" t="s">
        <v>272</v>
      </c>
      <c r="D1863" s="106"/>
      <c r="E1863" s="106" t="s">
        <v>540</v>
      </c>
      <c r="F1863" s="106"/>
      <c r="G1863" s="106"/>
      <c r="H1863" s="106" t="s">
        <v>465</v>
      </c>
      <c r="I1863" s="106" t="s">
        <v>3323</v>
      </c>
      <c r="J1863" s="106" t="s">
        <v>4087</v>
      </c>
      <c r="K1863" s="106"/>
      <c r="L1863" s="106"/>
      <c r="M1863" s="106">
        <v>22646</v>
      </c>
      <c r="N1863" s="106" t="s">
        <v>272</v>
      </c>
      <c r="O1863" s="106">
        <v>201.07</v>
      </c>
      <c r="P1863" s="107">
        <v>474.1</v>
      </c>
      <c r="Q1863" s="107">
        <v>95327.29</v>
      </c>
      <c r="R1863" s="106">
        <v>0</v>
      </c>
      <c r="S1863" s="107">
        <v>0</v>
      </c>
      <c r="T1863" s="107">
        <v>0</v>
      </c>
      <c r="U1863" s="106" t="s">
        <v>739</v>
      </c>
      <c r="V1863" s="106" t="s">
        <v>7</v>
      </c>
      <c r="W1863" s="106" t="s">
        <v>61</v>
      </c>
      <c r="X1863" s="108">
        <v>888</v>
      </c>
      <c r="Y1863" s="108">
        <v>178550.16</v>
      </c>
      <c r="Z1863" s="108">
        <v>83222.873000000007</v>
      </c>
      <c r="AA1863" s="109"/>
      <c r="AB1863" s="109">
        <v>2012</v>
      </c>
      <c r="AC1863" s="109"/>
      <c r="AD1863" s="109"/>
      <c r="AE1863" s="110" t="s">
        <v>507</v>
      </c>
      <c r="AF1863" s="109"/>
      <c r="AG1863" s="138"/>
      <c r="AH1863" s="138">
        <v>38238</v>
      </c>
      <c r="AI1863" s="138">
        <v>38286</v>
      </c>
      <c r="AJ1863" s="109">
        <v>5393796</v>
      </c>
      <c r="AK1863" s="109"/>
      <c r="AL1863" s="109"/>
      <c r="AM1863" s="109"/>
      <c r="AN1863" s="109"/>
      <c r="AO1863" s="109"/>
      <c r="AP1863" s="109"/>
      <c r="AQ1863" s="109"/>
      <c r="AR1863" s="109"/>
      <c r="AS1863" s="109"/>
      <c r="AT1863" s="109"/>
      <c r="AU1863" s="109"/>
      <c r="AV1863" s="109"/>
      <c r="AW1863" s="109"/>
      <c r="AX1863" s="109"/>
      <c r="AY1863" s="109"/>
    </row>
    <row r="1864" spans="1:51" x14ac:dyDescent="0.25">
      <c r="A1864" s="106">
        <v>2206</v>
      </c>
      <c r="B1864" s="106" t="s">
        <v>2514</v>
      </c>
      <c r="C1864" s="106" t="s">
        <v>272</v>
      </c>
      <c r="D1864" s="106"/>
      <c r="E1864" s="106" t="s">
        <v>540</v>
      </c>
      <c r="F1864" s="106"/>
      <c r="G1864" s="106"/>
      <c r="H1864" s="106" t="s">
        <v>465</v>
      </c>
      <c r="I1864" s="106" t="s">
        <v>3323</v>
      </c>
      <c r="J1864" s="106" t="s">
        <v>4087</v>
      </c>
      <c r="K1864" s="106">
        <v>8106</v>
      </c>
      <c r="L1864" s="106"/>
      <c r="M1864" s="106">
        <v>22646</v>
      </c>
      <c r="N1864" s="106" t="s">
        <v>272</v>
      </c>
      <c r="O1864" s="106">
        <v>200.02</v>
      </c>
      <c r="P1864" s="107">
        <v>474.1</v>
      </c>
      <c r="Q1864" s="107">
        <v>94829.48</v>
      </c>
      <c r="R1864" s="106">
        <v>0</v>
      </c>
      <c r="S1864" s="107">
        <v>0</v>
      </c>
      <c r="T1864" s="107">
        <v>0</v>
      </c>
      <c r="U1864" s="106" t="s">
        <v>739</v>
      </c>
      <c r="V1864" s="106" t="s">
        <v>7</v>
      </c>
      <c r="W1864" s="106" t="s">
        <v>61</v>
      </c>
      <c r="X1864" s="108">
        <v>888</v>
      </c>
      <c r="Y1864" s="108">
        <v>177617.76</v>
      </c>
      <c r="Z1864" s="108">
        <v>82788.278000000006</v>
      </c>
      <c r="AA1864" s="109"/>
      <c r="AB1864" s="109">
        <v>2012</v>
      </c>
      <c r="AC1864" s="109"/>
      <c r="AD1864" s="109"/>
      <c r="AE1864" s="110" t="s">
        <v>507</v>
      </c>
      <c r="AF1864" s="109"/>
      <c r="AG1864" s="138"/>
      <c r="AH1864" s="138">
        <v>38238</v>
      </c>
      <c r="AI1864" s="138">
        <v>38286</v>
      </c>
      <c r="AJ1864" s="109">
        <v>5393796</v>
      </c>
      <c r="AK1864" s="109"/>
      <c r="AL1864" s="109"/>
      <c r="AM1864" s="109"/>
      <c r="AN1864" s="109"/>
      <c r="AO1864" s="109"/>
      <c r="AP1864" s="109"/>
      <c r="AQ1864" s="109"/>
      <c r="AR1864" s="109"/>
      <c r="AS1864" s="109"/>
      <c r="AT1864" s="109"/>
      <c r="AU1864" s="109"/>
      <c r="AV1864" s="109"/>
      <c r="AW1864" s="109"/>
      <c r="AX1864" s="109"/>
      <c r="AY1864" s="109"/>
    </row>
    <row r="1865" spans="1:51" x14ac:dyDescent="0.25">
      <c r="A1865" s="106">
        <v>2207</v>
      </c>
      <c r="B1865" s="106" t="s">
        <v>2515</v>
      </c>
      <c r="C1865" s="106" t="s">
        <v>272</v>
      </c>
      <c r="D1865" s="106"/>
      <c r="E1865" s="106" t="s">
        <v>540</v>
      </c>
      <c r="F1865" s="106"/>
      <c r="G1865" s="106"/>
      <c r="H1865" s="106" t="s">
        <v>465</v>
      </c>
      <c r="I1865" s="106" t="s">
        <v>3323</v>
      </c>
      <c r="J1865" s="106" t="s">
        <v>4087</v>
      </c>
      <c r="K1865" s="106"/>
      <c r="L1865" s="106"/>
      <c r="M1865" s="106">
        <v>22646</v>
      </c>
      <c r="N1865" s="106" t="s">
        <v>272</v>
      </c>
      <c r="O1865" s="106">
        <v>865.63</v>
      </c>
      <c r="P1865" s="107">
        <v>474.1</v>
      </c>
      <c r="Q1865" s="107">
        <v>410395.18</v>
      </c>
      <c r="R1865" s="106">
        <v>0</v>
      </c>
      <c r="S1865" s="107">
        <v>0</v>
      </c>
      <c r="T1865" s="107">
        <v>0</v>
      </c>
      <c r="U1865" s="106" t="s">
        <v>739</v>
      </c>
      <c r="V1865" s="106" t="s">
        <v>7</v>
      </c>
      <c r="W1865" s="106" t="s">
        <v>61</v>
      </c>
      <c r="X1865" s="108">
        <v>888</v>
      </c>
      <c r="Y1865" s="108">
        <v>768679.44</v>
      </c>
      <c r="Z1865" s="108">
        <v>358284.25699999993</v>
      </c>
      <c r="AA1865" s="109"/>
      <c r="AB1865" s="109">
        <v>2012</v>
      </c>
      <c r="AC1865" s="109"/>
      <c r="AD1865" s="109"/>
      <c r="AE1865" s="110" t="s">
        <v>507</v>
      </c>
      <c r="AF1865" s="109"/>
      <c r="AG1865" s="138"/>
      <c r="AH1865" s="138">
        <v>38238</v>
      </c>
      <c r="AI1865" s="138">
        <v>38286</v>
      </c>
      <c r="AJ1865" s="109">
        <v>5393796</v>
      </c>
      <c r="AK1865" s="109"/>
      <c r="AL1865" s="109"/>
      <c r="AM1865" s="109"/>
      <c r="AN1865" s="109"/>
      <c r="AO1865" s="109"/>
      <c r="AP1865" s="109"/>
      <c r="AQ1865" s="109"/>
      <c r="AR1865" s="109"/>
      <c r="AS1865" s="109"/>
      <c r="AT1865" s="109"/>
      <c r="AU1865" s="109"/>
      <c r="AV1865" s="109"/>
      <c r="AW1865" s="109"/>
      <c r="AX1865" s="109"/>
      <c r="AY1865" s="109"/>
    </row>
    <row r="1866" spans="1:51" x14ac:dyDescent="0.25">
      <c r="A1866" s="106">
        <v>2208</v>
      </c>
      <c r="B1866" s="106" t="s">
        <v>2516</v>
      </c>
      <c r="C1866" s="106" t="s">
        <v>272</v>
      </c>
      <c r="D1866" s="106"/>
      <c r="E1866" s="106" t="s">
        <v>540</v>
      </c>
      <c r="F1866" s="106"/>
      <c r="G1866" s="106"/>
      <c r="H1866" s="106" t="s">
        <v>465</v>
      </c>
      <c r="I1866" s="106"/>
      <c r="J1866" s="106"/>
      <c r="K1866" s="106"/>
      <c r="L1866" s="106"/>
      <c r="M1866" s="106">
        <v>22646</v>
      </c>
      <c r="N1866" s="106" t="s">
        <v>272</v>
      </c>
      <c r="O1866" s="106">
        <v>15644.36</v>
      </c>
      <c r="P1866" s="107">
        <v>474.1</v>
      </c>
      <c r="Q1866" s="107">
        <v>7416991.0800000001</v>
      </c>
      <c r="R1866" s="106">
        <v>0</v>
      </c>
      <c r="S1866" s="107">
        <v>0</v>
      </c>
      <c r="T1866" s="107">
        <v>0</v>
      </c>
      <c r="U1866" s="106" t="s">
        <v>743</v>
      </c>
      <c r="V1866" s="106" t="s">
        <v>7</v>
      </c>
      <c r="W1866" s="106" t="s">
        <v>63</v>
      </c>
      <c r="X1866" s="108"/>
      <c r="Y1866" s="108">
        <v>0</v>
      </c>
      <c r="Z1866" s="108"/>
      <c r="AA1866" s="109" t="s">
        <v>4435</v>
      </c>
      <c r="AB1866" s="109">
        <v>2012</v>
      </c>
      <c r="AC1866" s="109"/>
      <c r="AD1866" s="109"/>
      <c r="AE1866" s="110" t="s">
        <v>4436</v>
      </c>
      <c r="AF1866" s="109"/>
      <c r="AG1866" s="138"/>
      <c r="AH1866" s="138">
        <v>38238</v>
      </c>
      <c r="AI1866" s="138">
        <v>38286</v>
      </c>
      <c r="AJ1866" s="109">
        <v>5395802</v>
      </c>
      <c r="AK1866" s="109"/>
      <c r="AL1866" s="109"/>
      <c r="AM1866" s="109"/>
      <c r="AN1866" s="109"/>
      <c r="AO1866" s="109"/>
      <c r="AP1866" s="109"/>
      <c r="AQ1866" s="109"/>
      <c r="AR1866" s="109"/>
      <c r="AS1866" s="109"/>
      <c r="AT1866" s="109"/>
      <c r="AU1866" s="109"/>
      <c r="AV1866" s="109"/>
      <c r="AW1866" s="109"/>
      <c r="AX1866" s="109"/>
      <c r="AY1866" s="109"/>
    </row>
    <row r="1867" spans="1:51" x14ac:dyDescent="0.25">
      <c r="A1867" s="106">
        <v>2209</v>
      </c>
      <c r="B1867" s="106" t="s">
        <v>2517</v>
      </c>
      <c r="C1867" s="106" t="s">
        <v>357</v>
      </c>
      <c r="D1867" s="106"/>
      <c r="E1867" s="106" t="s">
        <v>540</v>
      </c>
      <c r="F1867" s="106"/>
      <c r="G1867" s="106"/>
      <c r="H1867" s="106" t="s">
        <v>514</v>
      </c>
      <c r="I1867" s="106" t="s">
        <v>3323</v>
      </c>
      <c r="J1867" s="106" t="s">
        <v>3626</v>
      </c>
      <c r="K1867" s="106">
        <v>5</v>
      </c>
      <c r="L1867" s="106"/>
      <c r="M1867" s="106">
        <v>22643</v>
      </c>
      <c r="N1867" s="106" t="s">
        <v>357</v>
      </c>
      <c r="O1867" s="106">
        <v>203.63</v>
      </c>
      <c r="P1867" s="107">
        <v>448.8</v>
      </c>
      <c r="Q1867" s="107">
        <v>91389.14</v>
      </c>
      <c r="R1867" s="106">
        <v>0</v>
      </c>
      <c r="S1867" s="107">
        <v>0</v>
      </c>
      <c r="T1867" s="107">
        <v>0</v>
      </c>
      <c r="U1867" s="106" t="s">
        <v>739</v>
      </c>
      <c r="V1867" s="106" t="s">
        <v>7</v>
      </c>
      <c r="W1867" s="106" t="s">
        <v>61</v>
      </c>
      <c r="X1867" s="108">
        <v>1101</v>
      </c>
      <c r="Y1867" s="108">
        <v>224196.63</v>
      </c>
      <c r="Z1867" s="108">
        <v>132807.486</v>
      </c>
      <c r="AA1867" s="109"/>
      <c r="AB1867" s="109">
        <v>2054</v>
      </c>
      <c r="AC1867" s="109"/>
      <c r="AD1867" s="109"/>
      <c r="AE1867" s="110" t="s">
        <v>507</v>
      </c>
      <c r="AF1867" s="109"/>
      <c r="AG1867" s="138"/>
      <c r="AH1867" s="138">
        <v>38128</v>
      </c>
      <c r="AI1867" s="138">
        <v>38212</v>
      </c>
      <c r="AJ1867" s="109">
        <v>5385028</v>
      </c>
      <c r="AK1867" s="109"/>
      <c r="AL1867" s="109"/>
      <c r="AM1867" s="109"/>
      <c r="AN1867" s="109"/>
      <c r="AO1867" s="109"/>
      <c r="AP1867" s="109"/>
      <c r="AQ1867" s="109"/>
      <c r="AR1867" s="109"/>
      <c r="AS1867" s="109"/>
      <c r="AT1867" s="109"/>
      <c r="AU1867" s="109"/>
      <c r="AV1867" s="109"/>
      <c r="AW1867" s="109"/>
      <c r="AX1867" s="109"/>
      <c r="AY1867" s="109"/>
    </row>
    <row r="1868" spans="1:51" x14ac:dyDescent="0.25">
      <c r="A1868" s="106">
        <v>2210</v>
      </c>
      <c r="B1868" s="106" t="s">
        <v>2518</v>
      </c>
      <c r="C1868" s="106" t="s">
        <v>357</v>
      </c>
      <c r="D1868" s="106"/>
      <c r="E1868" s="106" t="s">
        <v>540</v>
      </c>
      <c r="F1868" s="106"/>
      <c r="G1868" s="106"/>
      <c r="H1868" s="106" t="s">
        <v>514</v>
      </c>
      <c r="I1868" s="106" t="s">
        <v>3323</v>
      </c>
      <c r="J1868" s="106" t="s">
        <v>3626</v>
      </c>
      <c r="K1868" s="106">
        <v>8929</v>
      </c>
      <c r="L1868" s="106"/>
      <c r="M1868" s="106">
        <v>22643</v>
      </c>
      <c r="N1868" s="106" t="s">
        <v>357</v>
      </c>
      <c r="O1868" s="106">
        <v>202.5</v>
      </c>
      <c r="P1868" s="107">
        <v>448.8</v>
      </c>
      <c r="Q1868" s="107">
        <v>90882</v>
      </c>
      <c r="R1868" s="106">
        <v>0</v>
      </c>
      <c r="S1868" s="107">
        <v>0</v>
      </c>
      <c r="T1868" s="107">
        <v>0</v>
      </c>
      <c r="U1868" s="106" t="s">
        <v>739</v>
      </c>
      <c r="V1868" s="106" t="s">
        <v>7</v>
      </c>
      <c r="W1868" s="106" t="s">
        <v>61</v>
      </c>
      <c r="X1868" s="108">
        <v>1101</v>
      </c>
      <c r="Y1868" s="108">
        <v>222952.5</v>
      </c>
      <c r="Z1868" s="108">
        <v>132070.5</v>
      </c>
      <c r="AA1868" s="109"/>
      <c r="AB1868" s="109">
        <v>2054</v>
      </c>
      <c r="AC1868" s="109"/>
      <c r="AD1868" s="109"/>
      <c r="AE1868" s="110" t="s">
        <v>507</v>
      </c>
      <c r="AF1868" s="109"/>
      <c r="AG1868" s="138"/>
      <c r="AH1868" s="138">
        <v>38128</v>
      </c>
      <c r="AI1868" s="138">
        <v>38212</v>
      </c>
      <c r="AJ1868" s="109">
        <v>5385028</v>
      </c>
      <c r="AK1868" s="109"/>
      <c r="AL1868" s="109"/>
      <c r="AM1868" s="109"/>
      <c r="AN1868" s="109"/>
      <c r="AO1868" s="109"/>
      <c r="AP1868" s="109"/>
      <c r="AQ1868" s="109"/>
      <c r="AR1868" s="109"/>
      <c r="AS1868" s="109"/>
      <c r="AT1868" s="109"/>
      <c r="AU1868" s="109"/>
      <c r="AV1868" s="109"/>
      <c r="AW1868" s="109"/>
      <c r="AX1868" s="109"/>
      <c r="AY1868" s="109"/>
    </row>
    <row r="1869" spans="1:51" x14ac:dyDescent="0.25">
      <c r="A1869" s="106">
        <v>2211</v>
      </c>
      <c r="B1869" s="106" t="s">
        <v>2519</v>
      </c>
      <c r="C1869" s="106" t="s">
        <v>357</v>
      </c>
      <c r="D1869" s="106"/>
      <c r="E1869" s="106" t="s">
        <v>540</v>
      </c>
      <c r="F1869" s="106"/>
      <c r="G1869" s="106"/>
      <c r="H1869" s="106" t="s">
        <v>514</v>
      </c>
      <c r="I1869" s="106" t="s">
        <v>3323</v>
      </c>
      <c r="J1869" s="106" t="s">
        <v>3626</v>
      </c>
      <c r="K1869" s="106">
        <v>8933</v>
      </c>
      <c r="L1869" s="106"/>
      <c r="M1869" s="106">
        <v>22643</v>
      </c>
      <c r="N1869" s="106" t="s">
        <v>357</v>
      </c>
      <c r="O1869" s="106">
        <v>202.07</v>
      </c>
      <c r="P1869" s="107">
        <v>448.8</v>
      </c>
      <c r="Q1869" s="107">
        <v>90689.02</v>
      </c>
      <c r="R1869" s="106">
        <v>0</v>
      </c>
      <c r="S1869" s="107">
        <v>0</v>
      </c>
      <c r="T1869" s="107">
        <v>0</v>
      </c>
      <c r="U1869" s="106" t="s">
        <v>739</v>
      </c>
      <c r="V1869" s="106" t="s">
        <v>7</v>
      </c>
      <c r="W1869" s="106" t="s">
        <v>61</v>
      </c>
      <c r="X1869" s="108">
        <v>1101</v>
      </c>
      <c r="Y1869" s="108">
        <v>222479.07</v>
      </c>
      <c r="Z1869" s="108">
        <v>131790.054</v>
      </c>
      <c r="AA1869" s="109"/>
      <c r="AB1869" s="109">
        <v>2054</v>
      </c>
      <c r="AC1869" s="109"/>
      <c r="AD1869" s="109"/>
      <c r="AE1869" s="110" t="s">
        <v>507</v>
      </c>
      <c r="AF1869" s="109"/>
      <c r="AG1869" s="138"/>
      <c r="AH1869" s="138">
        <v>38128</v>
      </c>
      <c r="AI1869" s="138">
        <v>38212</v>
      </c>
      <c r="AJ1869" s="109">
        <v>5385028</v>
      </c>
      <c r="AK1869" s="109"/>
      <c r="AL1869" s="109"/>
      <c r="AM1869" s="109"/>
      <c r="AN1869" s="109"/>
      <c r="AO1869" s="109"/>
      <c r="AP1869" s="109"/>
      <c r="AQ1869" s="109"/>
      <c r="AR1869" s="109"/>
      <c r="AS1869" s="109"/>
      <c r="AT1869" s="109"/>
      <c r="AU1869" s="109"/>
      <c r="AV1869" s="109"/>
      <c r="AW1869" s="109"/>
      <c r="AX1869" s="109"/>
      <c r="AY1869" s="109"/>
    </row>
    <row r="1870" spans="1:51" x14ac:dyDescent="0.25">
      <c r="A1870" s="106">
        <v>2212</v>
      </c>
      <c r="B1870" s="106" t="s">
        <v>2520</v>
      </c>
      <c r="C1870" s="106" t="s">
        <v>240</v>
      </c>
      <c r="D1870" s="106"/>
      <c r="E1870" s="106" t="s">
        <v>540</v>
      </c>
      <c r="F1870" s="106"/>
      <c r="G1870" s="106"/>
      <c r="H1870" s="106" t="s">
        <v>469</v>
      </c>
      <c r="I1870" s="106" t="s">
        <v>3323</v>
      </c>
      <c r="J1870" s="106" t="s">
        <v>4088</v>
      </c>
      <c r="K1870" s="106"/>
      <c r="L1870" s="106"/>
      <c r="M1870" s="106">
        <v>22180</v>
      </c>
      <c r="N1870" s="106" t="s">
        <v>4089</v>
      </c>
      <c r="O1870" s="106">
        <v>800.63199999999995</v>
      </c>
      <c r="P1870" s="107">
        <v>761.2</v>
      </c>
      <c r="Q1870" s="107">
        <v>609441.07999999996</v>
      </c>
      <c r="R1870" s="106">
        <v>0</v>
      </c>
      <c r="S1870" s="107">
        <v>0</v>
      </c>
      <c r="T1870" s="107">
        <v>0</v>
      </c>
      <c r="U1870" s="106" t="s">
        <v>743</v>
      </c>
      <c r="V1870" s="106" t="s">
        <v>7</v>
      </c>
      <c r="W1870" s="106" t="s">
        <v>63</v>
      </c>
      <c r="X1870" s="108">
        <v>2090</v>
      </c>
      <c r="Y1870" s="108">
        <v>1673320.88</v>
      </c>
      <c r="Z1870" s="108">
        <v>1063879.8015999999</v>
      </c>
      <c r="AA1870" s="109"/>
      <c r="AB1870" s="109">
        <v>5203</v>
      </c>
      <c r="AC1870" s="109"/>
      <c r="AD1870" s="109"/>
      <c r="AE1870" s="110" t="s">
        <v>4436</v>
      </c>
      <c r="AF1870" s="109"/>
      <c r="AG1870" s="138"/>
      <c r="AH1870" s="138">
        <v>39321</v>
      </c>
      <c r="AI1870" s="138">
        <v>39398</v>
      </c>
      <c r="AJ1870" s="109">
        <v>5563655</v>
      </c>
      <c r="AK1870" s="109"/>
      <c r="AL1870" s="109"/>
      <c r="AM1870" s="109"/>
      <c r="AN1870" s="109"/>
      <c r="AO1870" s="109"/>
      <c r="AP1870" s="109"/>
      <c r="AQ1870" s="109"/>
      <c r="AR1870" s="109"/>
      <c r="AS1870" s="109"/>
      <c r="AT1870" s="109"/>
      <c r="AU1870" s="109"/>
      <c r="AV1870" s="109"/>
      <c r="AW1870" s="109"/>
      <c r="AX1870" s="109"/>
      <c r="AY1870" s="109"/>
    </row>
    <row r="1871" spans="1:51" x14ac:dyDescent="0.25">
      <c r="A1871" s="106">
        <v>2213</v>
      </c>
      <c r="B1871" s="106" t="s">
        <v>2521</v>
      </c>
      <c r="C1871" s="106" t="s">
        <v>240</v>
      </c>
      <c r="D1871" s="106"/>
      <c r="E1871" s="106" t="s">
        <v>540</v>
      </c>
      <c r="F1871" s="106"/>
      <c r="G1871" s="106"/>
      <c r="H1871" s="106" t="s">
        <v>469</v>
      </c>
      <c r="I1871" s="106" t="s">
        <v>3323</v>
      </c>
      <c r="J1871" s="106" t="s">
        <v>4088</v>
      </c>
      <c r="K1871" s="106"/>
      <c r="L1871" s="106"/>
      <c r="M1871" s="106">
        <v>22180</v>
      </c>
      <c r="N1871" s="106" t="s">
        <v>4089</v>
      </c>
      <c r="O1871" s="106">
        <v>387.56700000000001</v>
      </c>
      <c r="P1871" s="107">
        <v>761.2</v>
      </c>
      <c r="Q1871" s="107">
        <v>295016</v>
      </c>
      <c r="R1871" s="106">
        <v>0</v>
      </c>
      <c r="S1871" s="107">
        <v>0</v>
      </c>
      <c r="T1871" s="107">
        <v>0</v>
      </c>
      <c r="U1871" s="106" t="s">
        <v>743</v>
      </c>
      <c r="V1871" s="106" t="s">
        <v>7</v>
      </c>
      <c r="W1871" s="106" t="s">
        <v>63</v>
      </c>
      <c r="X1871" s="108">
        <v>2090</v>
      </c>
      <c r="Y1871" s="108">
        <v>810015.03</v>
      </c>
      <c r="Z1871" s="108">
        <v>514999.02960000001</v>
      </c>
      <c r="AA1871" s="109"/>
      <c r="AB1871" s="109">
        <v>5203</v>
      </c>
      <c r="AC1871" s="109"/>
      <c r="AD1871" s="109"/>
      <c r="AE1871" s="110" t="s">
        <v>4436</v>
      </c>
      <c r="AF1871" s="109"/>
      <c r="AG1871" s="138"/>
      <c r="AH1871" s="138">
        <v>39321</v>
      </c>
      <c r="AI1871" s="138">
        <v>39398</v>
      </c>
      <c r="AJ1871" s="109">
        <v>5563655</v>
      </c>
      <c r="AK1871" s="109"/>
      <c r="AL1871" s="109"/>
      <c r="AM1871" s="109"/>
      <c r="AN1871" s="109"/>
      <c r="AO1871" s="109"/>
      <c r="AP1871" s="109"/>
      <c r="AQ1871" s="109"/>
      <c r="AR1871" s="109"/>
      <c r="AS1871" s="109"/>
      <c r="AT1871" s="109"/>
      <c r="AU1871" s="109"/>
      <c r="AV1871" s="109"/>
      <c r="AW1871" s="109"/>
      <c r="AX1871" s="109"/>
      <c r="AY1871" s="109"/>
    </row>
    <row r="1872" spans="1:51" ht="38.25" x14ac:dyDescent="0.25">
      <c r="A1872" s="106">
        <v>2214</v>
      </c>
      <c r="B1872" s="106" t="s">
        <v>2522</v>
      </c>
      <c r="C1872" s="106" t="s">
        <v>188</v>
      </c>
      <c r="D1872" s="106"/>
      <c r="E1872" s="106" t="s">
        <v>540</v>
      </c>
      <c r="F1872" s="106"/>
      <c r="G1872" s="106"/>
      <c r="H1872" s="106" t="s">
        <v>467</v>
      </c>
      <c r="I1872" s="106" t="s">
        <v>3323</v>
      </c>
      <c r="J1872" s="106" t="s">
        <v>4090</v>
      </c>
      <c r="K1872" s="106"/>
      <c r="L1872" s="106"/>
      <c r="M1872" s="106">
        <v>22234</v>
      </c>
      <c r="N1872" s="106" t="s">
        <v>188</v>
      </c>
      <c r="O1872" s="106">
        <v>4141.6670000000004</v>
      </c>
      <c r="P1872" s="107">
        <v>848.1</v>
      </c>
      <c r="Q1872" s="107">
        <v>3512547.78</v>
      </c>
      <c r="R1872" s="106">
        <v>0</v>
      </c>
      <c r="S1872" s="107">
        <v>0</v>
      </c>
      <c r="T1872" s="107">
        <v>0</v>
      </c>
      <c r="U1872" s="106" t="s">
        <v>741</v>
      </c>
      <c r="V1872" s="106" t="s">
        <v>7</v>
      </c>
      <c r="W1872" s="106" t="s">
        <v>62</v>
      </c>
      <c r="X1872" s="108">
        <v>1446</v>
      </c>
      <c r="Y1872" s="108">
        <v>5988850.4820000008</v>
      </c>
      <c r="Z1872" s="108">
        <v>2476302.6993000004</v>
      </c>
      <c r="AA1872" s="109"/>
      <c r="AB1872" s="109">
        <v>6038</v>
      </c>
      <c r="AC1872" s="109"/>
      <c r="AD1872" s="109"/>
      <c r="AE1872" s="110" t="s">
        <v>473</v>
      </c>
      <c r="AF1872" s="109" t="s">
        <v>4808</v>
      </c>
      <c r="AG1872" s="138"/>
      <c r="AH1872" s="138">
        <v>38251</v>
      </c>
      <c r="AI1872" s="138">
        <v>38330</v>
      </c>
      <c r="AJ1872" s="109">
        <v>5399900</v>
      </c>
      <c r="AK1872" s="109"/>
      <c r="AL1872" s="109"/>
      <c r="AM1872" s="109"/>
      <c r="AN1872" s="109"/>
      <c r="AO1872" s="109"/>
      <c r="AP1872" s="109"/>
      <c r="AQ1872" s="109"/>
      <c r="AR1872" s="109"/>
      <c r="AS1872" s="109"/>
      <c r="AT1872" s="109"/>
      <c r="AU1872" s="109"/>
      <c r="AV1872" s="109"/>
      <c r="AW1872" s="109"/>
      <c r="AX1872" s="109"/>
      <c r="AY1872" s="109"/>
    </row>
    <row r="1873" spans="1:51" x14ac:dyDescent="0.25">
      <c r="A1873" s="106">
        <v>2215</v>
      </c>
      <c r="B1873" s="106" t="s">
        <v>2523</v>
      </c>
      <c r="C1873" s="106" t="s">
        <v>358</v>
      </c>
      <c r="D1873" s="106"/>
      <c r="E1873" s="106" t="s">
        <v>540</v>
      </c>
      <c r="F1873" s="106"/>
      <c r="G1873" s="106"/>
      <c r="H1873" s="106" t="s">
        <v>469</v>
      </c>
      <c r="I1873" s="106" t="s">
        <v>3323</v>
      </c>
      <c r="J1873" s="106" t="s">
        <v>4091</v>
      </c>
      <c r="K1873" s="106"/>
      <c r="L1873" s="106"/>
      <c r="M1873" s="106">
        <v>22000</v>
      </c>
      <c r="N1873" s="106" t="s">
        <v>4092</v>
      </c>
      <c r="O1873" s="106">
        <v>284.98200000000003</v>
      </c>
      <c r="P1873" s="107">
        <v>885.5</v>
      </c>
      <c r="Q1873" s="107">
        <v>252351.56</v>
      </c>
      <c r="R1873" s="106">
        <v>0</v>
      </c>
      <c r="S1873" s="107">
        <v>0</v>
      </c>
      <c r="T1873" s="107">
        <v>0</v>
      </c>
      <c r="U1873" s="106" t="s">
        <v>739</v>
      </c>
      <c r="V1873" s="106" t="s">
        <v>7</v>
      </c>
      <c r="W1873" s="106" t="s">
        <v>61</v>
      </c>
      <c r="X1873" s="108">
        <v>1570</v>
      </c>
      <c r="Y1873" s="108">
        <v>447421.74000000005</v>
      </c>
      <c r="Z1873" s="108">
        <v>195070.17900000003</v>
      </c>
      <c r="AA1873" s="109"/>
      <c r="AB1873" s="109">
        <v>5216</v>
      </c>
      <c r="AC1873" s="109"/>
      <c r="AD1873" s="109"/>
      <c r="AE1873" s="110" t="s">
        <v>507</v>
      </c>
      <c r="AF1873" s="109"/>
      <c r="AG1873" s="138">
        <v>38653</v>
      </c>
      <c r="AH1873" s="138">
        <v>38806</v>
      </c>
      <c r="AI1873" s="138">
        <v>38913</v>
      </c>
      <c r="AJ1873" s="109">
        <v>5775007</v>
      </c>
      <c r="AK1873" s="109"/>
      <c r="AL1873" s="109"/>
      <c r="AM1873" s="109"/>
      <c r="AN1873" s="109"/>
      <c r="AO1873" s="109"/>
      <c r="AP1873" s="109"/>
      <c r="AQ1873" s="109"/>
      <c r="AR1873" s="109"/>
      <c r="AS1873" s="109"/>
      <c r="AT1873" s="109"/>
      <c r="AU1873" s="109"/>
      <c r="AV1873" s="109"/>
      <c r="AW1873" s="109"/>
      <c r="AX1873" s="109"/>
      <c r="AY1873" s="109"/>
    </row>
    <row r="1874" spans="1:51" x14ac:dyDescent="0.25">
      <c r="A1874" s="106">
        <v>2216</v>
      </c>
      <c r="B1874" s="106" t="s">
        <v>2524</v>
      </c>
      <c r="C1874" s="106" t="s">
        <v>358</v>
      </c>
      <c r="D1874" s="106"/>
      <c r="E1874" s="106" t="s">
        <v>540</v>
      </c>
      <c r="F1874" s="106"/>
      <c r="G1874" s="106"/>
      <c r="H1874" s="106" t="s">
        <v>469</v>
      </c>
      <c r="I1874" s="106" t="s">
        <v>3323</v>
      </c>
      <c r="J1874" s="106" t="s">
        <v>4091</v>
      </c>
      <c r="K1874" s="106"/>
      <c r="L1874" s="106"/>
      <c r="M1874" s="106">
        <v>22000</v>
      </c>
      <c r="N1874" s="106" t="s">
        <v>4092</v>
      </c>
      <c r="O1874" s="106">
        <v>139.37</v>
      </c>
      <c r="P1874" s="107">
        <v>885.5</v>
      </c>
      <c r="Q1874" s="107">
        <v>123412.14</v>
      </c>
      <c r="R1874" s="106">
        <v>0</v>
      </c>
      <c r="S1874" s="107">
        <v>0</v>
      </c>
      <c r="T1874" s="107">
        <v>0</v>
      </c>
      <c r="U1874" s="106" t="s">
        <v>739</v>
      </c>
      <c r="V1874" s="106" t="s">
        <v>7</v>
      </c>
      <c r="W1874" s="106" t="s">
        <v>61</v>
      </c>
      <c r="X1874" s="108">
        <v>1570</v>
      </c>
      <c r="Y1874" s="108">
        <v>218810.9</v>
      </c>
      <c r="Z1874" s="108">
        <v>95398.764999999985</v>
      </c>
      <c r="AA1874" s="109"/>
      <c r="AB1874" s="109">
        <v>5216</v>
      </c>
      <c r="AC1874" s="109"/>
      <c r="AD1874" s="109"/>
      <c r="AE1874" s="110" t="s">
        <v>507</v>
      </c>
      <c r="AF1874" s="109"/>
      <c r="AG1874" s="138">
        <v>38653</v>
      </c>
      <c r="AH1874" s="138">
        <v>38806</v>
      </c>
      <c r="AI1874" s="138">
        <v>38913</v>
      </c>
      <c r="AJ1874" s="109">
        <v>5775007</v>
      </c>
      <c r="AK1874" s="109"/>
      <c r="AL1874" s="109"/>
      <c r="AM1874" s="109"/>
      <c r="AN1874" s="109"/>
      <c r="AO1874" s="109"/>
      <c r="AP1874" s="109"/>
      <c r="AQ1874" s="109"/>
      <c r="AR1874" s="109"/>
      <c r="AS1874" s="109"/>
      <c r="AT1874" s="109"/>
      <c r="AU1874" s="109"/>
      <c r="AV1874" s="109"/>
      <c r="AW1874" s="109"/>
      <c r="AX1874" s="109"/>
      <c r="AY1874" s="109"/>
    </row>
    <row r="1875" spans="1:51" x14ac:dyDescent="0.25">
      <c r="A1875" s="106">
        <v>2217</v>
      </c>
      <c r="B1875" s="106" t="s">
        <v>2525</v>
      </c>
      <c r="C1875" s="106" t="s">
        <v>358</v>
      </c>
      <c r="D1875" s="106"/>
      <c r="E1875" s="106" t="s">
        <v>540</v>
      </c>
      <c r="F1875" s="106"/>
      <c r="G1875" s="106"/>
      <c r="H1875" s="106" t="s">
        <v>469</v>
      </c>
      <c r="I1875" s="106" t="s">
        <v>3323</v>
      </c>
      <c r="J1875" s="106" t="s">
        <v>4091</v>
      </c>
      <c r="K1875" s="106"/>
      <c r="L1875" s="106"/>
      <c r="M1875" s="106">
        <v>22000</v>
      </c>
      <c r="N1875" s="106" t="s">
        <v>4092</v>
      </c>
      <c r="O1875" s="106">
        <v>754.41600000000005</v>
      </c>
      <c r="P1875" s="107">
        <v>885.5</v>
      </c>
      <c r="Q1875" s="107">
        <v>668035.37</v>
      </c>
      <c r="R1875" s="106">
        <v>0</v>
      </c>
      <c r="S1875" s="107">
        <v>0</v>
      </c>
      <c r="T1875" s="107">
        <v>0</v>
      </c>
      <c r="U1875" s="106" t="s">
        <v>1936</v>
      </c>
      <c r="V1875" s="106" t="s">
        <v>7</v>
      </c>
      <c r="W1875" s="106" t="s">
        <v>79</v>
      </c>
      <c r="X1875" s="108"/>
      <c r="Y1875" s="108">
        <v>0</v>
      </c>
      <c r="Z1875" s="108">
        <v>-668035.36800000002</v>
      </c>
      <c r="AA1875" s="109" t="s">
        <v>4503</v>
      </c>
      <c r="AB1875" s="109">
        <v>5216</v>
      </c>
      <c r="AC1875" s="109"/>
      <c r="AD1875" s="109"/>
      <c r="AE1875" s="110" t="s">
        <v>471</v>
      </c>
      <c r="AF1875" s="109"/>
      <c r="AG1875" s="138">
        <v>38653</v>
      </c>
      <c r="AH1875" s="138">
        <v>38806</v>
      </c>
      <c r="AI1875" s="138">
        <v>38913</v>
      </c>
      <c r="AJ1875" s="109">
        <v>5775007</v>
      </c>
      <c r="AK1875" s="109"/>
      <c r="AL1875" s="109"/>
      <c r="AM1875" s="109"/>
      <c r="AN1875" s="109"/>
      <c r="AO1875" s="109"/>
      <c r="AP1875" s="109"/>
      <c r="AQ1875" s="109"/>
      <c r="AR1875" s="109"/>
      <c r="AS1875" s="109"/>
      <c r="AT1875" s="109"/>
      <c r="AU1875" s="109"/>
      <c r="AV1875" s="109"/>
      <c r="AW1875" s="109"/>
      <c r="AX1875" s="109"/>
      <c r="AY1875" s="109"/>
    </row>
    <row r="1876" spans="1:51" x14ac:dyDescent="0.25">
      <c r="A1876" s="106">
        <v>2218</v>
      </c>
      <c r="B1876" s="106" t="s">
        <v>2526</v>
      </c>
      <c r="C1876" s="106" t="s">
        <v>358</v>
      </c>
      <c r="D1876" s="106"/>
      <c r="E1876" s="106" t="s">
        <v>540</v>
      </c>
      <c r="F1876" s="106"/>
      <c r="G1876" s="106"/>
      <c r="H1876" s="106" t="s">
        <v>469</v>
      </c>
      <c r="I1876" s="106" t="s">
        <v>3323</v>
      </c>
      <c r="J1876" s="106" t="s">
        <v>4091</v>
      </c>
      <c r="K1876" s="106"/>
      <c r="L1876" s="106"/>
      <c r="M1876" s="106">
        <v>22000</v>
      </c>
      <c r="N1876" s="106" t="s">
        <v>4092</v>
      </c>
      <c r="O1876" s="106">
        <v>1411.848</v>
      </c>
      <c r="P1876" s="107">
        <v>1379.81</v>
      </c>
      <c r="Q1876" s="107">
        <v>1948078.66</v>
      </c>
      <c r="R1876" s="106">
        <v>0</v>
      </c>
      <c r="S1876" s="107">
        <v>0</v>
      </c>
      <c r="T1876" s="107">
        <v>0</v>
      </c>
      <c r="U1876" s="106" t="s">
        <v>741</v>
      </c>
      <c r="V1876" s="106" t="s">
        <v>7</v>
      </c>
      <c r="W1876" s="106" t="s">
        <v>62</v>
      </c>
      <c r="X1876" s="108">
        <v>1570</v>
      </c>
      <c r="Y1876" s="108">
        <v>2216601.36</v>
      </c>
      <c r="Z1876" s="108">
        <v>268522.69999999995</v>
      </c>
      <c r="AA1876" s="109"/>
      <c r="AB1876" s="109">
        <v>5216</v>
      </c>
      <c r="AC1876" s="109"/>
      <c r="AD1876" s="109"/>
      <c r="AE1876" s="110" t="s">
        <v>473</v>
      </c>
      <c r="AF1876" s="109" t="s">
        <v>4462</v>
      </c>
      <c r="AG1876" s="138">
        <v>38653</v>
      </c>
      <c r="AH1876" s="138">
        <v>38806</v>
      </c>
      <c r="AI1876" s="138">
        <v>38913</v>
      </c>
      <c r="AJ1876" s="109">
        <v>5775007</v>
      </c>
      <c r="AK1876" s="109"/>
      <c r="AL1876" s="109"/>
      <c r="AM1876" s="109"/>
      <c r="AN1876" s="109"/>
      <c r="AO1876" s="109"/>
      <c r="AP1876" s="109"/>
      <c r="AQ1876" s="109"/>
      <c r="AR1876" s="109"/>
      <c r="AS1876" s="109"/>
      <c r="AT1876" s="109"/>
      <c r="AU1876" s="109"/>
      <c r="AV1876" s="109"/>
      <c r="AW1876" s="109"/>
      <c r="AX1876" s="109"/>
      <c r="AY1876" s="109"/>
    </row>
    <row r="1877" spans="1:51" x14ac:dyDescent="0.25">
      <c r="A1877" s="106">
        <v>2219</v>
      </c>
      <c r="B1877" s="106" t="s">
        <v>2527</v>
      </c>
      <c r="C1877" s="106" t="s">
        <v>358</v>
      </c>
      <c r="D1877" s="106"/>
      <c r="E1877" s="106" t="s">
        <v>540</v>
      </c>
      <c r="F1877" s="106"/>
      <c r="G1877" s="106"/>
      <c r="H1877" s="106" t="s">
        <v>469</v>
      </c>
      <c r="I1877" s="106" t="s">
        <v>3323</v>
      </c>
      <c r="J1877" s="106" t="s">
        <v>4093</v>
      </c>
      <c r="K1877" s="106"/>
      <c r="L1877" s="106"/>
      <c r="M1877" s="106">
        <v>22125</v>
      </c>
      <c r="N1877" s="106" t="s">
        <v>4092</v>
      </c>
      <c r="O1877" s="106">
        <v>663.18</v>
      </c>
      <c r="P1877" s="107">
        <v>885.5</v>
      </c>
      <c r="Q1877" s="107">
        <v>587245.89</v>
      </c>
      <c r="R1877" s="106">
        <v>0</v>
      </c>
      <c r="S1877" s="107">
        <v>0</v>
      </c>
      <c r="T1877" s="107">
        <v>0</v>
      </c>
      <c r="U1877" s="106" t="s">
        <v>749</v>
      </c>
      <c r="V1877" s="106" t="s">
        <v>7</v>
      </c>
      <c r="W1877" s="106" t="s">
        <v>64</v>
      </c>
      <c r="X1877" s="108">
        <v>1570</v>
      </c>
      <c r="Y1877" s="108">
        <v>1041192.6</v>
      </c>
      <c r="Z1877" s="108">
        <v>453946.71000000008</v>
      </c>
      <c r="AA1877" s="109"/>
      <c r="AB1877" s="109">
        <v>5216</v>
      </c>
      <c r="AC1877" s="109"/>
      <c r="AD1877" s="109"/>
      <c r="AE1877" s="110" t="s">
        <v>510</v>
      </c>
      <c r="AF1877" s="109"/>
      <c r="AG1877" s="138">
        <v>38653</v>
      </c>
      <c r="AH1877" s="138">
        <v>38806</v>
      </c>
      <c r="AI1877" s="138">
        <v>38913</v>
      </c>
      <c r="AJ1877" s="109">
        <v>5775007</v>
      </c>
      <c r="AK1877" s="109"/>
      <c r="AL1877" s="109"/>
      <c r="AM1877" s="109"/>
      <c r="AN1877" s="109"/>
      <c r="AO1877" s="109"/>
      <c r="AP1877" s="109"/>
      <c r="AQ1877" s="109"/>
      <c r="AR1877" s="109"/>
      <c r="AS1877" s="109"/>
      <c r="AT1877" s="109"/>
      <c r="AU1877" s="109"/>
      <c r="AV1877" s="109"/>
      <c r="AW1877" s="109"/>
      <c r="AX1877" s="109"/>
      <c r="AY1877" s="109"/>
    </row>
    <row r="1878" spans="1:51" x14ac:dyDescent="0.25">
      <c r="A1878" s="106">
        <v>2220</v>
      </c>
      <c r="B1878" s="106" t="s">
        <v>2528</v>
      </c>
      <c r="C1878" s="106" t="s">
        <v>358</v>
      </c>
      <c r="D1878" s="106"/>
      <c r="E1878" s="106" t="s">
        <v>540</v>
      </c>
      <c r="F1878" s="106"/>
      <c r="G1878" s="106"/>
      <c r="H1878" s="106" t="s">
        <v>469</v>
      </c>
      <c r="I1878" s="106" t="s">
        <v>3323</v>
      </c>
      <c r="J1878" s="106" t="s">
        <v>4093</v>
      </c>
      <c r="K1878" s="106"/>
      <c r="L1878" s="106"/>
      <c r="M1878" s="106">
        <v>22125</v>
      </c>
      <c r="N1878" s="106" t="s">
        <v>4092</v>
      </c>
      <c r="O1878" s="106">
        <v>909.07100000000003</v>
      </c>
      <c r="P1878" s="107">
        <v>885.5</v>
      </c>
      <c r="Q1878" s="107">
        <v>804982.37</v>
      </c>
      <c r="R1878" s="106">
        <v>0</v>
      </c>
      <c r="S1878" s="107">
        <v>0</v>
      </c>
      <c r="T1878" s="107">
        <v>0</v>
      </c>
      <c r="U1878" s="106" t="s">
        <v>797</v>
      </c>
      <c r="V1878" s="106" t="s">
        <v>7</v>
      </c>
      <c r="W1878" s="106" t="s">
        <v>67</v>
      </c>
      <c r="X1878" s="108">
        <v>1570</v>
      </c>
      <c r="Y1878" s="108">
        <v>1427241.47</v>
      </c>
      <c r="Z1878" s="108">
        <v>622259.09949999989</v>
      </c>
      <c r="AA1878" s="109"/>
      <c r="AB1878" s="109">
        <v>5216</v>
      </c>
      <c r="AC1878" s="109"/>
      <c r="AD1878" s="109"/>
      <c r="AE1878" s="110" t="s">
        <v>4783</v>
      </c>
      <c r="AF1878" s="109"/>
      <c r="AG1878" s="138">
        <v>38653</v>
      </c>
      <c r="AH1878" s="138">
        <v>38806</v>
      </c>
      <c r="AI1878" s="138">
        <v>38913</v>
      </c>
      <c r="AJ1878" s="109">
        <v>5775007</v>
      </c>
      <c r="AK1878" s="109"/>
      <c r="AL1878" s="109"/>
      <c r="AM1878" s="109"/>
      <c r="AN1878" s="109"/>
      <c r="AO1878" s="109"/>
      <c r="AP1878" s="109"/>
      <c r="AQ1878" s="109"/>
      <c r="AR1878" s="109"/>
      <c r="AS1878" s="109"/>
      <c r="AT1878" s="109"/>
      <c r="AU1878" s="109"/>
      <c r="AV1878" s="109"/>
      <c r="AW1878" s="109"/>
      <c r="AX1878" s="109"/>
      <c r="AY1878" s="109"/>
    </row>
    <row r="1879" spans="1:51" x14ac:dyDescent="0.25">
      <c r="A1879" s="106">
        <v>2221</v>
      </c>
      <c r="B1879" s="106" t="s">
        <v>2529</v>
      </c>
      <c r="C1879" s="106" t="s">
        <v>358</v>
      </c>
      <c r="D1879" s="106"/>
      <c r="E1879" s="106" t="s">
        <v>540</v>
      </c>
      <c r="F1879" s="106"/>
      <c r="G1879" s="106"/>
      <c r="H1879" s="106" t="s">
        <v>469</v>
      </c>
      <c r="I1879" s="106" t="s">
        <v>3323</v>
      </c>
      <c r="J1879" s="106" t="s">
        <v>4093</v>
      </c>
      <c r="K1879" s="106"/>
      <c r="L1879" s="106"/>
      <c r="M1879" s="106">
        <v>22125</v>
      </c>
      <c r="N1879" s="106" t="s">
        <v>4092</v>
      </c>
      <c r="O1879" s="106">
        <v>3716.277</v>
      </c>
      <c r="P1879" s="107">
        <v>885.5</v>
      </c>
      <c r="Q1879" s="107">
        <v>3290763.28</v>
      </c>
      <c r="R1879" s="106">
        <v>0</v>
      </c>
      <c r="S1879" s="107">
        <v>0</v>
      </c>
      <c r="T1879" s="107">
        <v>0</v>
      </c>
      <c r="U1879" s="106" t="s">
        <v>797</v>
      </c>
      <c r="V1879" s="106" t="s">
        <v>7</v>
      </c>
      <c r="W1879" s="106" t="s">
        <v>67</v>
      </c>
      <c r="X1879" s="108">
        <v>1570</v>
      </c>
      <c r="Y1879" s="108">
        <v>5834554.8899999997</v>
      </c>
      <c r="Z1879" s="108">
        <v>2543791.6064999998</v>
      </c>
      <c r="AA1879" s="109"/>
      <c r="AB1879" s="109">
        <v>5216</v>
      </c>
      <c r="AC1879" s="109"/>
      <c r="AD1879" s="109"/>
      <c r="AE1879" s="110" t="s">
        <v>4783</v>
      </c>
      <c r="AF1879" s="109"/>
      <c r="AG1879" s="138">
        <v>38653</v>
      </c>
      <c r="AH1879" s="138">
        <v>38806</v>
      </c>
      <c r="AI1879" s="138">
        <v>38913</v>
      </c>
      <c r="AJ1879" s="109">
        <v>5775007</v>
      </c>
      <c r="AK1879" s="109"/>
      <c r="AL1879" s="109"/>
      <c r="AM1879" s="109"/>
      <c r="AN1879" s="109"/>
      <c r="AO1879" s="109"/>
      <c r="AP1879" s="109"/>
      <c r="AQ1879" s="109"/>
      <c r="AR1879" s="109"/>
      <c r="AS1879" s="109"/>
      <c r="AT1879" s="109"/>
      <c r="AU1879" s="109"/>
      <c r="AV1879" s="109"/>
      <c r="AW1879" s="109"/>
      <c r="AX1879" s="109"/>
      <c r="AY1879" s="109"/>
    </row>
    <row r="1880" spans="1:51" x14ac:dyDescent="0.25">
      <c r="A1880" s="106">
        <v>2222</v>
      </c>
      <c r="B1880" s="106" t="s">
        <v>2530</v>
      </c>
      <c r="C1880" s="106" t="s">
        <v>358</v>
      </c>
      <c r="D1880" s="106"/>
      <c r="E1880" s="106" t="s">
        <v>540</v>
      </c>
      <c r="F1880" s="106"/>
      <c r="G1880" s="106"/>
      <c r="H1880" s="106" t="s">
        <v>469</v>
      </c>
      <c r="I1880" s="106" t="s">
        <v>3323</v>
      </c>
      <c r="J1880" s="106" t="s">
        <v>4093</v>
      </c>
      <c r="K1880" s="106"/>
      <c r="L1880" s="106"/>
      <c r="M1880" s="106">
        <v>22125</v>
      </c>
      <c r="N1880" s="106" t="s">
        <v>4092</v>
      </c>
      <c r="O1880" s="106">
        <v>970.07899999999995</v>
      </c>
      <c r="P1880" s="107">
        <v>885.5</v>
      </c>
      <c r="Q1880" s="107">
        <v>859004.95</v>
      </c>
      <c r="R1880" s="106">
        <v>0</v>
      </c>
      <c r="S1880" s="107">
        <v>0</v>
      </c>
      <c r="T1880" s="107">
        <v>0</v>
      </c>
      <c r="U1880" s="106" t="s">
        <v>797</v>
      </c>
      <c r="V1880" s="106" t="s">
        <v>7</v>
      </c>
      <c r="W1880" s="106" t="s">
        <v>67</v>
      </c>
      <c r="X1880" s="108">
        <v>1570</v>
      </c>
      <c r="Y1880" s="108">
        <v>1523024.03</v>
      </c>
      <c r="Z1880" s="108">
        <v>664019.07550000004</v>
      </c>
      <c r="AA1880" s="109"/>
      <c r="AB1880" s="109">
        <v>5216</v>
      </c>
      <c r="AC1880" s="109"/>
      <c r="AD1880" s="109"/>
      <c r="AE1880" s="110" t="s">
        <v>4783</v>
      </c>
      <c r="AF1880" s="109"/>
      <c r="AG1880" s="138">
        <v>38653</v>
      </c>
      <c r="AH1880" s="138">
        <v>38806</v>
      </c>
      <c r="AI1880" s="138">
        <v>38913</v>
      </c>
      <c r="AJ1880" s="109">
        <v>5775007</v>
      </c>
      <c r="AK1880" s="109"/>
      <c r="AL1880" s="109"/>
      <c r="AM1880" s="109"/>
      <c r="AN1880" s="109"/>
      <c r="AO1880" s="109"/>
      <c r="AP1880" s="109"/>
      <c r="AQ1880" s="109"/>
      <c r="AR1880" s="109"/>
      <c r="AS1880" s="109"/>
      <c r="AT1880" s="109"/>
      <c r="AU1880" s="109"/>
      <c r="AV1880" s="109"/>
      <c r="AW1880" s="109"/>
      <c r="AX1880" s="109"/>
      <c r="AY1880" s="109"/>
    </row>
    <row r="1881" spans="1:51" ht="25.5" x14ac:dyDescent="0.25">
      <c r="A1881" s="106">
        <v>2223</v>
      </c>
      <c r="B1881" s="106" t="s">
        <v>2531</v>
      </c>
      <c r="C1881" s="106" t="s">
        <v>358</v>
      </c>
      <c r="D1881" s="106"/>
      <c r="E1881" s="106" t="s">
        <v>540</v>
      </c>
      <c r="F1881" s="106"/>
      <c r="G1881" s="106"/>
      <c r="H1881" s="106" t="s">
        <v>469</v>
      </c>
      <c r="I1881" s="106" t="s">
        <v>3323</v>
      </c>
      <c r="J1881" s="106" t="s">
        <v>4093</v>
      </c>
      <c r="K1881" s="106"/>
      <c r="L1881" s="106"/>
      <c r="M1881" s="106">
        <v>22125</v>
      </c>
      <c r="N1881" s="106" t="s">
        <v>4092</v>
      </c>
      <c r="O1881" s="106">
        <v>1344.1489999999999</v>
      </c>
      <c r="P1881" s="107">
        <v>885.5</v>
      </c>
      <c r="Q1881" s="107">
        <v>1190243.94</v>
      </c>
      <c r="R1881" s="106">
        <v>0</v>
      </c>
      <c r="S1881" s="107">
        <v>0</v>
      </c>
      <c r="T1881" s="107">
        <v>0</v>
      </c>
      <c r="U1881" s="106" t="s">
        <v>797</v>
      </c>
      <c r="V1881" s="106" t="s">
        <v>7</v>
      </c>
      <c r="W1881" s="106" t="s">
        <v>67</v>
      </c>
      <c r="X1881" s="108">
        <v>1016</v>
      </c>
      <c r="Y1881" s="108">
        <v>1365655.3839999998</v>
      </c>
      <c r="Z1881" s="108">
        <v>175411.44449999998</v>
      </c>
      <c r="AA1881" s="109"/>
      <c r="AB1881" s="109">
        <v>5202</v>
      </c>
      <c r="AC1881" s="109" t="s">
        <v>4809</v>
      </c>
      <c r="AD1881" s="109"/>
      <c r="AE1881" s="110" t="s">
        <v>4783</v>
      </c>
      <c r="AF1881" s="109"/>
      <c r="AG1881" s="138">
        <v>38653</v>
      </c>
      <c r="AH1881" s="138">
        <v>38806</v>
      </c>
      <c r="AI1881" s="138">
        <v>38913</v>
      </c>
      <c r="AJ1881" s="109">
        <v>5775007</v>
      </c>
      <c r="AK1881" s="109"/>
      <c r="AL1881" s="109"/>
      <c r="AM1881" s="109"/>
      <c r="AN1881" s="109"/>
      <c r="AO1881" s="109"/>
      <c r="AP1881" s="109"/>
      <c r="AQ1881" s="109"/>
      <c r="AR1881" s="109"/>
      <c r="AS1881" s="109"/>
      <c r="AT1881" s="109"/>
      <c r="AU1881" s="109"/>
      <c r="AV1881" s="109"/>
      <c r="AW1881" s="109"/>
      <c r="AX1881" s="109"/>
      <c r="AY1881" s="109"/>
    </row>
    <row r="1882" spans="1:51" x14ac:dyDescent="0.25">
      <c r="A1882" s="106">
        <v>2224</v>
      </c>
      <c r="B1882" s="106" t="s">
        <v>2532</v>
      </c>
      <c r="C1882" s="106" t="s">
        <v>358</v>
      </c>
      <c r="D1882" s="106"/>
      <c r="E1882" s="106" t="s">
        <v>540</v>
      </c>
      <c r="F1882" s="106"/>
      <c r="G1882" s="106"/>
      <c r="H1882" s="106" t="s">
        <v>469</v>
      </c>
      <c r="I1882" s="106"/>
      <c r="J1882" s="106"/>
      <c r="K1882" s="106"/>
      <c r="L1882" s="106"/>
      <c r="M1882" s="106">
        <v>22125</v>
      </c>
      <c r="N1882" s="106" t="s">
        <v>4092</v>
      </c>
      <c r="O1882" s="106">
        <v>10590.593999999999</v>
      </c>
      <c r="P1882" s="107">
        <v>885.5</v>
      </c>
      <c r="Q1882" s="107">
        <v>9377970.9900000002</v>
      </c>
      <c r="R1882" s="106">
        <v>0</v>
      </c>
      <c r="S1882" s="107">
        <v>0</v>
      </c>
      <c r="T1882" s="107">
        <v>0</v>
      </c>
      <c r="U1882" s="106" t="s">
        <v>743</v>
      </c>
      <c r="V1882" s="106" t="s">
        <v>7</v>
      </c>
      <c r="W1882" s="106" t="s">
        <v>63</v>
      </c>
      <c r="X1882" s="108"/>
      <c r="Y1882" s="108">
        <v>0</v>
      </c>
      <c r="Z1882" s="108"/>
      <c r="AA1882" s="109" t="s">
        <v>4435</v>
      </c>
      <c r="AB1882" s="109">
        <v>5216</v>
      </c>
      <c r="AC1882" s="109"/>
      <c r="AD1882" s="109"/>
      <c r="AE1882" s="110" t="s">
        <v>4436</v>
      </c>
      <c r="AF1882" s="109"/>
      <c r="AG1882" s="138">
        <v>38653</v>
      </c>
      <c r="AH1882" s="138">
        <v>38806</v>
      </c>
      <c r="AI1882" s="138">
        <v>38913</v>
      </c>
      <c r="AJ1882" s="109">
        <v>5775007</v>
      </c>
      <c r="AK1882" s="109"/>
      <c r="AL1882" s="109"/>
      <c r="AM1882" s="109"/>
      <c r="AN1882" s="109"/>
      <c r="AO1882" s="109"/>
      <c r="AP1882" s="109"/>
      <c r="AQ1882" s="109"/>
      <c r="AR1882" s="109"/>
      <c r="AS1882" s="109"/>
      <c r="AT1882" s="109"/>
      <c r="AU1882" s="109"/>
      <c r="AV1882" s="109"/>
      <c r="AW1882" s="109"/>
      <c r="AX1882" s="109"/>
      <c r="AY1882" s="109"/>
    </row>
    <row r="1883" spans="1:51" x14ac:dyDescent="0.25">
      <c r="A1883" s="106">
        <v>2225</v>
      </c>
      <c r="B1883" s="106" t="s">
        <v>2533</v>
      </c>
      <c r="C1883" s="106" t="s">
        <v>359</v>
      </c>
      <c r="D1883" s="106"/>
      <c r="E1883" s="106" t="s">
        <v>540</v>
      </c>
      <c r="F1883" s="106"/>
      <c r="G1883" s="106"/>
      <c r="H1883" s="106" t="s">
        <v>514</v>
      </c>
      <c r="I1883" s="106" t="s">
        <v>3323</v>
      </c>
      <c r="J1883" s="106" t="s">
        <v>4094</v>
      </c>
      <c r="K1883" s="106">
        <v>8713</v>
      </c>
      <c r="L1883" s="106"/>
      <c r="M1883" s="106">
        <v>22647</v>
      </c>
      <c r="N1883" s="106" t="s">
        <v>4095</v>
      </c>
      <c r="O1883" s="106">
        <v>17858.982</v>
      </c>
      <c r="P1883" s="107">
        <v>729.3</v>
      </c>
      <c r="Q1883" s="107">
        <v>13024555.57</v>
      </c>
      <c r="R1883" s="106">
        <v>0</v>
      </c>
      <c r="S1883" s="107">
        <v>0</v>
      </c>
      <c r="T1883" s="107">
        <v>0</v>
      </c>
      <c r="U1883" s="106" t="s">
        <v>767</v>
      </c>
      <c r="V1883" s="106" t="s">
        <v>7</v>
      </c>
      <c r="W1883" s="106" t="s">
        <v>65</v>
      </c>
      <c r="X1883" s="108">
        <v>2028</v>
      </c>
      <c r="Y1883" s="108">
        <v>36218015.495999999</v>
      </c>
      <c r="Z1883" s="108">
        <v>23193459.9234</v>
      </c>
      <c r="AA1883" s="109"/>
      <c r="AB1883" s="109">
        <v>2032</v>
      </c>
      <c r="AC1883" s="109"/>
      <c r="AD1883" s="109"/>
      <c r="AE1883" s="110" t="s">
        <v>4783</v>
      </c>
      <c r="AF1883" s="109"/>
      <c r="AG1883" s="138">
        <v>37946</v>
      </c>
      <c r="AH1883" s="138">
        <v>39202</v>
      </c>
      <c r="AI1883" s="138">
        <v>39318</v>
      </c>
      <c r="AJ1883" s="109">
        <v>5548641</v>
      </c>
      <c r="AK1883" s="109"/>
      <c r="AL1883" s="109"/>
      <c r="AM1883" s="109"/>
      <c r="AN1883" s="109"/>
      <c r="AO1883" s="109"/>
      <c r="AP1883" s="109"/>
      <c r="AQ1883" s="109"/>
      <c r="AR1883" s="109"/>
      <c r="AS1883" s="109"/>
      <c r="AT1883" s="109"/>
      <c r="AU1883" s="109"/>
      <c r="AV1883" s="109"/>
      <c r="AW1883" s="109"/>
      <c r="AX1883" s="109"/>
      <c r="AY1883" s="109"/>
    </row>
    <row r="1884" spans="1:51" x14ac:dyDescent="0.25">
      <c r="A1884" s="106">
        <v>2226</v>
      </c>
      <c r="B1884" s="106" t="s">
        <v>2534</v>
      </c>
      <c r="C1884" s="106" t="s">
        <v>359</v>
      </c>
      <c r="D1884" s="106"/>
      <c r="E1884" s="106" t="s">
        <v>540</v>
      </c>
      <c r="F1884" s="106"/>
      <c r="G1884" s="106"/>
      <c r="H1884" s="106" t="s">
        <v>514</v>
      </c>
      <c r="I1884" s="106" t="s">
        <v>3323</v>
      </c>
      <c r="J1884" s="106" t="s">
        <v>3692</v>
      </c>
      <c r="K1884" s="106"/>
      <c r="L1884" s="106"/>
      <c r="M1884" s="106">
        <v>22647</v>
      </c>
      <c r="N1884" s="106" t="s">
        <v>4095</v>
      </c>
      <c r="O1884" s="106">
        <v>604.67600000000004</v>
      </c>
      <c r="P1884" s="107">
        <v>729.3</v>
      </c>
      <c r="Q1884" s="107">
        <v>440990.21</v>
      </c>
      <c r="R1884" s="106">
        <v>0</v>
      </c>
      <c r="S1884" s="107">
        <v>0</v>
      </c>
      <c r="T1884" s="107">
        <v>0</v>
      </c>
      <c r="U1884" s="106" t="s">
        <v>767</v>
      </c>
      <c r="V1884" s="106" t="s">
        <v>7</v>
      </c>
      <c r="W1884" s="106" t="s">
        <v>65</v>
      </c>
      <c r="X1884" s="108">
        <v>2028</v>
      </c>
      <c r="Y1884" s="108">
        <v>1226282.9280000001</v>
      </c>
      <c r="Z1884" s="108">
        <v>785292.72120000003</v>
      </c>
      <c r="AA1884" s="109"/>
      <c r="AB1884" s="109">
        <v>2032</v>
      </c>
      <c r="AC1884" s="109"/>
      <c r="AD1884" s="109"/>
      <c r="AE1884" s="110" t="s">
        <v>4783</v>
      </c>
      <c r="AF1884" s="109"/>
      <c r="AG1884" s="138">
        <v>37946</v>
      </c>
      <c r="AH1884" s="138">
        <v>39202</v>
      </c>
      <c r="AI1884" s="138">
        <v>39318</v>
      </c>
      <c r="AJ1884" s="109">
        <v>5548641</v>
      </c>
      <c r="AK1884" s="109"/>
      <c r="AL1884" s="109"/>
      <c r="AM1884" s="109"/>
      <c r="AN1884" s="109"/>
      <c r="AO1884" s="109"/>
      <c r="AP1884" s="109"/>
      <c r="AQ1884" s="109"/>
      <c r="AR1884" s="109"/>
      <c r="AS1884" s="109"/>
      <c r="AT1884" s="109"/>
      <c r="AU1884" s="109"/>
      <c r="AV1884" s="109"/>
      <c r="AW1884" s="109"/>
      <c r="AX1884" s="109"/>
      <c r="AY1884" s="109"/>
    </row>
    <row r="1885" spans="1:51" ht="51" x14ac:dyDescent="0.25">
      <c r="A1885" s="106">
        <v>2227</v>
      </c>
      <c r="B1885" s="106" t="s">
        <v>2535</v>
      </c>
      <c r="C1885" s="106" t="s">
        <v>359</v>
      </c>
      <c r="D1885" s="106"/>
      <c r="E1885" s="106" t="s">
        <v>540</v>
      </c>
      <c r="F1885" s="106"/>
      <c r="G1885" s="106"/>
      <c r="H1885" s="106" t="s">
        <v>514</v>
      </c>
      <c r="I1885" s="106" t="s">
        <v>3323</v>
      </c>
      <c r="J1885" s="106" t="s">
        <v>4096</v>
      </c>
      <c r="K1885" s="106"/>
      <c r="L1885" s="106"/>
      <c r="M1885" s="106">
        <v>22647</v>
      </c>
      <c r="N1885" s="106" t="s">
        <v>4095</v>
      </c>
      <c r="O1885" s="106">
        <v>1007.937</v>
      </c>
      <c r="P1885" s="107">
        <v>1550</v>
      </c>
      <c r="Q1885" s="107">
        <v>1562302.35</v>
      </c>
      <c r="R1885" s="106">
        <v>0</v>
      </c>
      <c r="S1885" s="107">
        <v>0</v>
      </c>
      <c r="T1885" s="107">
        <v>0</v>
      </c>
      <c r="U1885" s="106" t="s">
        <v>1936</v>
      </c>
      <c r="V1885" s="106" t="s">
        <v>7</v>
      </c>
      <c r="W1885" s="106" t="s">
        <v>79</v>
      </c>
      <c r="X1885" s="108">
        <v>2028</v>
      </c>
      <c r="Y1885" s="108">
        <v>2044096.236</v>
      </c>
      <c r="Z1885" s="108">
        <v>481793.88599999994</v>
      </c>
      <c r="AA1885" s="109"/>
      <c r="AB1885" s="109">
        <v>2032</v>
      </c>
      <c r="AC1885" s="109" t="s">
        <v>4686</v>
      </c>
      <c r="AD1885" s="109" t="s">
        <v>4548</v>
      </c>
      <c r="AE1885" s="110" t="s">
        <v>471</v>
      </c>
      <c r="AF1885" s="109"/>
      <c r="AG1885" s="138">
        <v>37946</v>
      </c>
      <c r="AH1885" s="138">
        <v>39202</v>
      </c>
      <c r="AI1885" s="138">
        <v>39318</v>
      </c>
      <c r="AJ1885" s="109">
        <v>5548641</v>
      </c>
      <c r="AK1885" s="109"/>
      <c r="AL1885" s="109"/>
      <c r="AM1885" s="109"/>
      <c r="AN1885" s="109"/>
      <c r="AO1885" s="109"/>
      <c r="AP1885" s="109"/>
      <c r="AQ1885" s="109"/>
      <c r="AR1885" s="109"/>
      <c r="AS1885" s="109"/>
      <c r="AT1885" s="109"/>
      <c r="AU1885" s="109"/>
      <c r="AV1885" s="109"/>
      <c r="AW1885" s="109"/>
      <c r="AX1885" s="109"/>
      <c r="AY1885" s="109"/>
    </row>
    <row r="1886" spans="1:51" ht="51" x14ac:dyDescent="0.25">
      <c r="A1886" s="106">
        <v>2228</v>
      </c>
      <c r="B1886" s="106" t="s">
        <v>2536</v>
      </c>
      <c r="C1886" s="106" t="s">
        <v>359</v>
      </c>
      <c r="D1886" s="106"/>
      <c r="E1886" s="106" t="s">
        <v>540</v>
      </c>
      <c r="F1886" s="106"/>
      <c r="G1886" s="106"/>
      <c r="H1886" s="106" t="s">
        <v>514</v>
      </c>
      <c r="I1886" s="106" t="s">
        <v>3323</v>
      </c>
      <c r="J1886" s="106" t="s">
        <v>4097</v>
      </c>
      <c r="K1886" s="106"/>
      <c r="L1886" s="106"/>
      <c r="M1886" s="106">
        <v>22647</v>
      </c>
      <c r="N1886" s="106" t="s">
        <v>4095</v>
      </c>
      <c r="O1886" s="106">
        <v>160</v>
      </c>
      <c r="P1886" s="107">
        <v>1550</v>
      </c>
      <c r="Q1886" s="107">
        <v>248000</v>
      </c>
      <c r="R1886" s="106">
        <v>0</v>
      </c>
      <c r="S1886" s="107">
        <v>0</v>
      </c>
      <c r="T1886" s="107">
        <v>0</v>
      </c>
      <c r="U1886" s="106" t="s">
        <v>1936</v>
      </c>
      <c r="V1886" s="106" t="s">
        <v>7</v>
      </c>
      <c r="W1886" s="106" t="s">
        <v>79</v>
      </c>
      <c r="X1886" s="108">
        <v>2028</v>
      </c>
      <c r="Y1886" s="108">
        <v>324480</v>
      </c>
      <c r="Z1886" s="108">
        <v>76480</v>
      </c>
      <c r="AA1886" s="109"/>
      <c r="AB1886" s="109">
        <v>2032</v>
      </c>
      <c r="AC1886" s="109" t="s">
        <v>4686</v>
      </c>
      <c r="AD1886" s="109" t="s">
        <v>4548</v>
      </c>
      <c r="AE1886" s="110" t="s">
        <v>471</v>
      </c>
      <c r="AF1886" s="109"/>
      <c r="AG1886" s="138">
        <v>37946</v>
      </c>
      <c r="AH1886" s="138">
        <v>39202</v>
      </c>
      <c r="AI1886" s="138">
        <v>39318</v>
      </c>
      <c r="AJ1886" s="109">
        <v>5548641</v>
      </c>
      <c r="AK1886" s="109"/>
      <c r="AL1886" s="109"/>
      <c r="AM1886" s="109"/>
      <c r="AN1886" s="109"/>
      <c r="AO1886" s="109"/>
      <c r="AP1886" s="109"/>
      <c r="AQ1886" s="109"/>
      <c r="AR1886" s="109"/>
      <c r="AS1886" s="109"/>
      <c r="AT1886" s="109"/>
      <c r="AU1886" s="109"/>
      <c r="AV1886" s="109"/>
      <c r="AW1886" s="109"/>
      <c r="AX1886" s="109"/>
      <c r="AY1886" s="109"/>
    </row>
    <row r="1887" spans="1:51" ht="51" x14ac:dyDescent="0.25">
      <c r="A1887" s="106">
        <v>2229</v>
      </c>
      <c r="B1887" s="106" t="s">
        <v>2537</v>
      </c>
      <c r="C1887" s="106" t="s">
        <v>359</v>
      </c>
      <c r="D1887" s="106"/>
      <c r="E1887" s="106" t="s">
        <v>540</v>
      </c>
      <c r="F1887" s="106"/>
      <c r="G1887" s="106"/>
      <c r="H1887" s="106" t="s">
        <v>514</v>
      </c>
      <c r="I1887" s="106" t="s">
        <v>3323</v>
      </c>
      <c r="J1887" s="106" t="s">
        <v>4098</v>
      </c>
      <c r="K1887" s="106"/>
      <c r="L1887" s="106"/>
      <c r="M1887" s="106">
        <v>22647</v>
      </c>
      <c r="N1887" s="106" t="s">
        <v>4095</v>
      </c>
      <c r="O1887" s="106">
        <v>313.35000000000002</v>
      </c>
      <c r="P1887" s="107">
        <v>1550</v>
      </c>
      <c r="Q1887" s="107">
        <v>485692.5</v>
      </c>
      <c r="R1887" s="106">
        <v>0</v>
      </c>
      <c r="S1887" s="107">
        <v>0</v>
      </c>
      <c r="T1887" s="107">
        <v>0</v>
      </c>
      <c r="U1887" s="106" t="s">
        <v>1936</v>
      </c>
      <c r="V1887" s="106" t="s">
        <v>7</v>
      </c>
      <c r="W1887" s="106" t="s">
        <v>79</v>
      </c>
      <c r="X1887" s="108">
        <v>2028</v>
      </c>
      <c r="Y1887" s="108">
        <v>635473.80000000005</v>
      </c>
      <c r="Z1887" s="108">
        <v>149781.29999999999</v>
      </c>
      <c r="AA1887" s="109"/>
      <c r="AB1887" s="109">
        <v>2032</v>
      </c>
      <c r="AC1887" s="109" t="s">
        <v>4686</v>
      </c>
      <c r="AD1887" s="109" t="s">
        <v>4548</v>
      </c>
      <c r="AE1887" s="110" t="s">
        <v>471</v>
      </c>
      <c r="AF1887" s="109"/>
      <c r="AG1887" s="138">
        <v>37946</v>
      </c>
      <c r="AH1887" s="138">
        <v>39202</v>
      </c>
      <c r="AI1887" s="138">
        <v>39318</v>
      </c>
      <c r="AJ1887" s="109">
        <v>5548641</v>
      </c>
      <c r="AK1887" s="109"/>
      <c r="AL1887" s="109"/>
      <c r="AM1887" s="109"/>
      <c r="AN1887" s="109"/>
      <c r="AO1887" s="109"/>
      <c r="AP1887" s="109"/>
      <c r="AQ1887" s="109"/>
      <c r="AR1887" s="109"/>
      <c r="AS1887" s="109"/>
      <c r="AT1887" s="109"/>
      <c r="AU1887" s="109"/>
      <c r="AV1887" s="109"/>
      <c r="AW1887" s="109"/>
      <c r="AX1887" s="109"/>
      <c r="AY1887" s="109"/>
    </row>
    <row r="1888" spans="1:51" x14ac:dyDescent="0.25">
      <c r="A1888" s="106">
        <v>2230</v>
      </c>
      <c r="B1888" s="106" t="s">
        <v>2538</v>
      </c>
      <c r="C1888" s="106" t="s">
        <v>359</v>
      </c>
      <c r="D1888" s="106"/>
      <c r="E1888" s="106" t="s">
        <v>540</v>
      </c>
      <c r="F1888" s="106"/>
      <c r="G1888" s="106"/>
      <c r="H1888" s="106" t="s">
        <v>514</v>
      </c>
      <c r="I1888" s="106" t="s">
        <v>3323</v>
      </c>
      <c r="J1888" s="106" t="s">
        <v>4099</v>
      </c>
      <c r="K1888" s="106">
        <v>10889</v>
      </c>
      <c r="L1888" s="106"/>
      <c r="M1888" s="106">
        <v>22647</v>
      </c>
      <c r="N1888" s="106" t="s">
        <v>4095</v>
      </c>
      <c r="O1888" s="106">
        <v>13871.989</v>
      </c>
      <c r="P1888" s="107">
        <v>729.3</v>
      </c>
      <c r="Q1888" s="107">
        <v>10116841.58</v>
      </c>
      <c r="R1888" s="106">
        <v>0</v>
      </c>
      <c r="S1888" s="107">
        <v>0</v>
      </c>
      <c r="T1888" s="107">
        <v>0</v>
      </c>
      <c r="U1888" s="106" t="s">
        <v>739</v>
      </c>
      <c r="V1888" s="106" t="s">
        <v>7</v>
      </c>
      <c r="W1888" s="106" t="s">
        <v>61</v>
      </c>
      <c r="X1888" s="108">
        <v>2028</v>
      </c>
      <c r="Y1888" s="108">
        <v>28132393.691999998</v>
      </c>
      <c r="Z1888" s="108">
        <v>18015552.114299998</v>
      </c>
      <c r="AA1888" s="109"/>
      <c r="AB1888" s="109">
        <v>2032</v>
      </c>
      <c r="AC1888" s="109"/>
      <c r="AD1888" s="109"/>
      <c r="AE1888" s="110" t="s">
        <v>507</v>
      </c>
      <c r="AF1888" s="109"/>
      <c r="AG1888" s="138">
        <v>37946</v>
      </c>
      <c r="AH1888" s="138">
        <v>39202</v>
      </c>
      <c r="AI1888" s="138">
        <v>39318</v>
      </c>
      <c r="AJ1888" s="109">
        <v>5548641</v>
      </c>
      <c r="AK1888" s="109"/>
      <c r="AL1888" s="109"/>
      <c r="AM1888" s="109"/>
      <c r="AN1888" s="109"/>
      <c r="AO1888" s="109"/>
      <c r="AP1888" s="109"/>
      <c r="AQ1888" s="109"/>
      <c r="AR1888" s="109"/>
      <c r="AS1888" s="109"/>
      <c r="AT1888" s="109"/>
      <c r="AU1888" s="109"/>
      <c r="AV1888" s="109"/>
      <c r="AW1888" s="109"/>
      <c r="AX1888" s="109"/>
      <c r="AY1888" s="109"/>
    </row>
    <row r="1889" spans="1:51" x14ac:dyDescent="0.25">
      <c r="A1889" s="106">
        <v>2231</v>
      </c>
      <c r="B1889" s="106" t="s">
        <v>1470</v>
      </c>
      <c r="C1889" s="106" t="s">
        <v>359</v>
      </c>
      <c r="D1889" s="106"/>
      <c r="E1889" s="106" t="s">
        <v>540</v>
      </c>
      <c r="F1889" s="106"/>
      <c r="G1889" s="106"/>
      <c r="H1889" s="106" t="s">
        <v>514</v>
      </c>
      <c r="I1889" s="106"/>
      <c r="J1889" s="106"/>
      <c r="K1889" s="106"/>
      <c r="L1889" s="106"/>
      <c r="M1889" s="106">
        <v>22647</v>
      </c>
      <c r="N1889" s="106" t="s">
        <v>4095</v>
      </c>
      <c r="O1889" s="106">
        <v>75329.601999999999</v>
      </c>
      <c r="P1889" s="107">
        <v>729.3</v>
      </c>
      <c r="Q1889" s="107">
        <v>54937878.740000002</v>
      </c>
      <c r="R1889" s="106">
        <v>0</v>
      </c>
      <c r="S1889" s="107">
        <v>0</v>
      </c>
      <c r="T1889" s="107">
        <v>0</v>
      </c>
      <c r="U1889" s="106" t="s">
        <v>743</v>
      </c>
      <c r="V1889" s="106" t="s">
        <v>7</v>
      </c>
      <c r="W1889" s="106" t="s">
        <v>63</v>
      </c>
      <c r="X1889" s="108"/>
      <c r="Y1889" s="108">
        <v>0</v>
      </c>
      <c r="Z1889" s="108"/>
      <c r="AA1889" s="109" t="s">
        <v>4435</v>
      </c>
      <c r="AB1889" s="109">
        <v>2032</v>
      </c>
      <c r="AC1889" s="109"/>
      <c r="AD1889" s="109"/>
      <c r="AE1889" s="110" t="s">
        <v>4436</v>
      </c>
      <c r="AF1889" s="109"/>
      <c r="AG1889" s="138">
        <v>37946</v>
      </c>
      <c r="AH1889" s="138">
        <v>39202</v>
      </c>
      <c r="AI1889" s="138">
        <v>39318</v>
      </c>
      <c r="AJ1889" s="109">
        <v>5548641</v>
      </c>
      <c r="AK1889" s="109"/>
      <c r="AL1889" s="109"/>
      <c r="AM1889" s="109"/>
      <c r="AN1889" s="109"/>
      <c r="AO1889" s="109"/>
      <c r="AP1889" s="109"/>
      <c r="AQ1889" s="109"/>
      <c r="AR1889" s="109"/>
      <c r="AS1889" s="109"/>
      <c r="AT1889" s="109"/>
      <c r="AU1889" s="109"/>
      <c r="AV1889" s="109"/>
      <c r="AW1889" s="109"/>
      <c r="AX1889" s="109"/>
      <c r="AY1889" s="109"/>
    </row>
    <row r="1890" spans="1:51" ht="25.5" x14ac:dyDescent="0.25">
      <c r="A1890" s="106">
        <v>2232</v>
      </c>
      <c r="B1890" s="106" t="s">
        <v>2539</v>
      </c>
      <c r="C1890" s="106" t="s">
        <v>360</v>
      </c>
      <c r="D1890" s="106"/>
      <c r="E1890" s="106" t="s">
        <v>540</v>
      </c>
      <c r="F1890" s="106"/>
      <c r="G1890" s="106"/>
      <c r="H1890" s="106" t="s">
        <v>464</v>
      </c>
      <c r="I1890" s="106" t="s">
        <v>3326</v>
      </c>
      <c r="J1890" s="106" t="s">
        <v>4100</v>
      </c>
      <c r="K1890" s="106"/>
      <c r="L1890" s="106"/>
      <c r="M1890" s="106">
        <v>22000</v>
      </c>
      <c r="N1890" s="106" t="s">
        <v>360</v>
      </c>
      <c r="O1890" s="106">
        <v>165.18</v>
      </c>
      <c r="P1890" s="107">
        <v>1524.6</v>
      </c>
      <c r="Q1890" s="107">
        <v>251833.43</v>
      </c>
      <c r="R1890" s="106">
        <v>0</v>
      </c>
      <c r="S1890" s="107">
        <v>0</v>
      </c>
      <c r="T1890" s="107">
        <v>0</v>
      </c>
      <c r="U1890" s="106" t="s">
        <v>739</v>
      </c>
      <c r="V1890" s="106" t="s">
        <v>7</v>
      </c>
      <c r="W1890" s="106" t="s">
        <v>61</v>
      </c>
      <c r="X1890" s="108">
        <v>2711</v>
      </c>
      <c r="Y1890" s="108">
        <v>447802.98000000004</v>
      </c>
      <c r="Z1890" s="108">
        <v>195969.55200000005</v>
      </c>
      <c r="AA1890" s="109"/>
      <c r="AB1890" s="109">
        <v>1119</v>
      </c>
      <c r="AC1890" s="109"/>
      <c r="AD1890" s="109"/>
      <c r="AE1890" s="110" t="s">
        <v>507</v>
      </c>
      <c r="AF1890" s="109"/>
      <c r="AG1890" s="138">
        <v>38919</v>
      </c>
      <c r="AH1890" s="138">
        <v>39157</v>
      </c>
      <c r="AI1890" s="138">
        <v>39435</v>
      </c>
      <c r="AJ1890" s="109">
        <v>5567151</v>
      </c>
      <c r="AK1890" s="109"/>
      <c r="AL1890" s="109"/>
      <c r="AM1890" s="109"/>
      <c r="AN1890" s="109"/>
      <c r="AO1890" s="109"/>
      <c r="AP1890" s="109"/>
      <c r="AQ1890" s="109"/>
      <c r="AR1890" s="109"/>
      <c r="AS1890" s="109"/>
      <c r="AT1890" s="109"/>
      <c r="AU1890" s="109"/>
      <c r="AV1890" s="109"/>
      <c r="AW1890" s="109"/>
      <c r="AX1890" s="109"/>
      <c r="AY1890" s="109"/>
    </row>
    <row r="1891" spans="1:51" ht="25.5" x14ac:dyDescent="0.25">
      <c r="A1891" s="106">
        <v>2233</v>
      </c>
      <c r="B1891" s="106" t="s">
        <v>2540</v>
      </c>
      <c r="C1891" s="106" t="s">
        <v>360</v>
      </c>
      <c r="D1891" s="106"/>
      <c r="E1891" s="106" t="s">
        <v>540</v>
      </c>
      <c r="F1891" s="106"/>
      <c r="G1891" s="106"/>
      <c r="H1891" s="106" t="s">
        <v>464</v>
      </c>
      <c r="I1891" s="106" t="s">
        <v>3325</v>
      </c>
      <c r="J1891" s="106" t="s">
        <v>4101</v>
      </c>
      <c r="K1891" s="106"/>
      <c r="L1891" s="106"/>
      <c r="M1891" s="106">
        <v>22000</v>
      </c>
      <c r="N1891" s="106" t="s">
        <v>360</v>
      </c>
      <c r="O1891" s="106">
        <v>299.68</v>
      </c>
      <c r="P1891" s="107">
        <v>1524.6</v>
      </c>
      <c r="Q1891" s="107">
        <v>456892.13</v>
      </c>
      <c r="R1891" s="106">
        <v>0</v>
      </c>
      <c r="S1891" s="107">
        <v>0</v>
      </c>
      <c r="T1891" s="107">
        <v>0</v>
      </c>
      <c r="U1891" s="106" t="s">
        <v>739</v>
      </c>
      <c r="V1891" s="106" t="s">
        <v>7</v>
      </c>
      <c r="W1891" s="106" t="s">
        <v>61</v>
      </c>
      <c r="X1891" s="108">
        <v>2711</v>
      </c>
      <c r="Y1891" s="108">
        <v>812432.48</v>
      </c>
      <c r="Z1891" s="108">
        <v>355540.35200000001</v>
      </c>
      <c r="AA1891" s="109"/>
      <c r="AB1891" s="109">
        <v>1119</v>
      </c>
      <c r="AC1891" s="109"/>
      <c r="AD1891" s="109"/>
      <c r="AE1891" s="110" t="s">
        <v>507</v>
      </c>
      <c r="AF1891" s="109"/>
      <c r="AG1891" s="138">
        <v>38919</v>
      </c>
      <c r="AH1891" s="138">
        <v>39157</v>
      </c>
      <c r="AI1891" s="138">
        <v>39435</v>
      </c>
      <c r="AJ1891" s="109">
        <v>5567151</v>
      </c>
      <c r="AK1891" s="109"/>
      <c r="AL1891" s="109"/>
      <c r="AM1891" s="109"/>
      <c r="AN1891" s="109"/>
      <c r="AO1891" s="109"/>
      <c r="AP1891" s="109"/>
      <c r="AQ1891" s="109"/>
      <c r="AR1891" s="109"/>
      <c r="AS1891" s="109"/>
      <c r="AT1891" s="109"/>
      <c r="AU1891" s="109"/>
      <c r="AV1891" s="109"/>
      <c r="AW1891" s="109"/>
      <c r="AX1891" s="109"/>
      <c r="AY1891" s="109"/>
    </row>
    <row r="1892" spans="1:51" ht="25.5" x14ac:dyDescent="0.25">
      <c r="A1892" s="106">
        <v>2234</v>
      </c>
      <c r="B1892" s="106" t="s">
        <v>2541</v>
      </c>
      <c r="C1892" s="106" t="s">
        <v>360</v>
      </c>
      <c r="D1892" s="106"/>
      <c r="E1892" s="106" t="s">
        <v>540</v>
      </c>
      <c r="F1892" s="106"/>
      <c r="G1892" s="106"/>
      <c r="H1892" s="106" t="s">
        <v>464</v>
      </c>
      <c r="I1892" s="106" t="s">
        <v>3326</v>
      </c>
      <c r="J1892" s="106" t="s">
        <v>4102</v>
      </c>
      <c r="K1892" s="106"/>
      <c r="L1892" s="106"/>
      <c r="M1892" s="106">
        <v>22000</v>
      </c>
      <c r="N1892" s="106" t="s">
        <v>360</v>
      </c>
      <c r="O1892" s="106">
        <v>1377.87</v>
      </c>
      <c r="P1892" s="107">
        <v>1524.6</v>
      </c>
      <c r="Q1892" s="107">
        <v>2100700.6</v>
      </c>
      <c r="R1892" s="106">
        <v>0</v>
      </c>
      <c r="S1892" s="107">
        <v>0</v>
      </c>
      <c r="T1892" s="107">
        <v>0</v>
      </c>
      <c r="U1892" s="106" t="s">
        <v>739</v>
      </c>
      <c r="V1892" s="106" t="s">
        <v>7</v>
      </c>
      <c r="W1892" s="106" t="s">
        <v>61</v>
      </c>
      <c r="X1892" s="108">
        <v>2711</v>
      </c>
      <c r="Y1892" s="108">
        <v>3735405.57</v>
      </c>
      <c r="Z1892" s="108">
        <v>1634704.9680000003</v>
      </c>
      <c r="AA1892" s="109"/>
      <c r="AB1892" s="109">
        <v>1119</v>
      </c>
      <c r="AC1892" s="109"/>
      <c r="AD1892" s="109"/>
      <c r="AE1892" s="110" t="s">
        <v>507</v>
      </c>
      <c r="AF1892" s="109"/>
      <c r="AG1892" s="138">
        <v>38919</v>
      </c>
      <c r="AH1892" s="138">
        <v>39157</v>
      </c>
      <c r="AI1892" s="138">
        <v>39435</v>
      </c>
      <c r="AJ1892" s="109">
        <v>5567151</v>
      </c>
      <c r="AK1892" s="109"/>
      <c r="AL1892" s="109"/>
      <c r="AM1892" s="109"/>
      <c r="AN1892" s="109"/>
      <c r="AO1892" s="109"/>
      <c r="AP1892" s="109"/>
      <c r="AQ1892" s="109"/>
      <c r="AR1892" s="109"/>
      <c r="AS1892" s="109"/>
      <c r="AT1892" s="109"/>
      <c r="AU1892" s="109"/>
      <c r="AV1892" s="109"/>
      <c r="AW1892" s="109"/>
      <c r="AX1892" s="109"/>
      <c r="AY1892" s="109"/>
    </row>
    <row r="1893" spans="1:51" ht="25.5" x14ac:dyDescent="0.25">
      <c r="A1893" s="106">
        <v>2235</v>
      </c>
      <c r="B1893" s="106" t="s">
        <v>2542</v>
      </c>
      <c r="C1893" s="106" t="s">
        <v>360</v>
      </c>
      <c r="D1893" s="106"/>
      <c r="E1893" s="106" t="s">
        <v>540</v>
      </c>
      <c r="F1893" s="106"/>
      <c r="G1893" s="106"/>
      <c r="H1893" s="106" t="s">
        <v>464</v>
      </c>
      <c r="I1893" s="106" t="s">
        <v>3326</v>
      </c>
      <c r="J1893" s="106" t="s">
        <v>3812</v>
      </c>
      <c r="K1893" s="106"/>
      <c r="L1893" s="106"/>
      <c r="M1893" s="106">
        <v>22000</v>
      </c>
      <c r="N1893" s="106" t="s">
        <v>360</v>
      </c>
      <c r="O1893" s="106">
        <v>681</v>
      </c>
      <c r="P1893" s="107">
        <v>1524.6</v>
      </c>
      <c r="Q1893" s="107">
        <v>1038252.6</v>
      </c>
      <c r="R1893" s="106">
        <v>0</v>
      </c>
      <c r="S1893" s="107">
        <v>0</v>
      </c>
      <c r="T1893" s="107">
        <v>0</v>
      </c>
      <c r="U1893" s="106" t="s">
        <v>739</v>
      </c>
      <c r="V1893" s="106" t="s">
        <v>7</v>
      </c>
      <c r="W1893" s="106" t="s">
        <v>61</v>
      </c>
      <c r="X1893" s="108">
        <v>2711</v>
      </c>
      <c r="Y1893" s="108">
        <v>1846191</v>
      </c>
      <c r="Z1893" s="108">
        <v>807938.4</v>
      </c>
      <c r="AA1893" s="109"/>
      <c r="AB1893" s="109">
        <v>1119</v>
      </c>
      <c r="AC1893" s="109"/>
      <c r="AD1893" s="109"/>
      <c r="AE1893" s="110" t="s">
        <v>507</v>
      </c>
      <c r="AF1893" s="109"/>
      <c r="AG1893" s="138">
        <v>38919</v>
      </c>
      <c r="AH1893" s="138">
        <v>39157</v>
      </c>
      <c r="AI1893" s="138">
        <v>39435</v>
      </c>
      <c r="AJ1893" s="109">
        <v>5567151</v>
      </c>
      <c r="AK1893" s="109"/>
      <c r="AL1893" s="109"/>
      <c r="AM1893" s="109"/>
      <c r="AN1893" s="109"/>
      <c r="AO1893" s="109"/>
      <c r="AP1893" s="109"/>
      <c r="AQ1893" s="109"/>
      <c r="AR1893" s="109"/>
      <c r="AS1893" s="109"/>
      <c r="AT1893" s="109"/>
      <c r="AU1893" s="109"/>
      <c r="AV1893" s="109"/>
      <c r="AW1893" s="109"/>
      <c r="AX1893" s="109"/>
      <c r="AY1893" s="109"/>
    </row>
    <row r="1894" spans="1:51" ht="25.5" x14ac:dyDescent="0.25">
      <c r="A1894" s="106">
        <v>2236</v>
      </c>
      <c r="B1894" s="106" t="s">
        <v>2543</v>
      </c>
      <c r="C1894" s="106" t="s">
        <v>360</v>
      </c>
      <c r="D1894" s="106"/>
      <c r="E1894" s="106" t="s">
        <v>540</v>
      </c>
      <c r="F1894" s="106"/>
      <c r="G1894" s="106"/>
      <c r="H1894" s="106" t="s">
        <v>464</v>
      </c>
      <c r="I1894" s="106" t="s">
        <v>3326</v>
      </c>
      <c r="J1894" s="106" t="s">
        <v>3811</v>
      </c>
      <c r="K1894" s="106"/>
      <c r="L1894" s="106"/>
      <c r="M1894" s="106">
        <v>22000</v>
      </c>
      <c r="N1894" s="106" t="s">
        <v>360</v>
      </c>
      <c r="O1894" s="106">
        <v>145.94999999999999</v>
      </c>
      <c r="P1894" s="107">
        <v>1524.6</v>
      </c>
      <c r="Q1894" s="107">
        <v>222515.37</v>
      </c>
      <c r="R1894" s="106">
        <v>0</v>
      </c>
      <c r="S1894" s="107">
        <v>0</v>
      </c>
      <c r="T1894" s="107">
        <v>0</v>
      </c>
      <c r="U1894" s="106" t="s">
        <v>739</v>
      </c>
      <c r="V1894" s="106" t="s">
        <v>7</v>
      </c>
      <c r="W1894" s="106" t="s">
        <v>61</v>
      </c>
      <c r="X1894" s="108">
        <v>2711</v>
      </c>
      <c r="Y1894" s="108">
        <v>395670.44999999995</v>
      </c>
      <c r="Z1894" s="108">
        <v>173155.08</v>
      </c>
      <c r="AA1894" s="109"/>
      <c r="AB1894" s="109">
        <v>1119</v>
      </c>
      <c r="AC1894" s="109"/>
      <c r="AD1894" s="109"/>
      <c r="AE1894" s="110" t="s">
        <v>507</v>
      </c>
      <c r="AF1894" s="109"/>
      <c r="AG1894" s="138">
        <v>38919</v>
      </c>
      <c r="AH1894" s="138">
        <v>39157</v>
      </c>
      <c r="AI1894" s="138">
        <v>39435</v>
      </c>
      <c r="AJ1894" s="109">
        <v>5567151</v>
      </c>
      <c r="AK1894" s="109"/>
      <c r="AL1894" s="109"/>
      <c r="AM1894" s="109"/>
      <c r="AN1894" s="109"/>
      <c r="AO1894" s="109"/>
      <c r="AP1894" s="109"/>
      <c r="AQ1894" s="109"/>
      <c r="AR1894" s="109"/>
      <c r="AS1894" s="109"/>
      <c r="AT1894" s="109"/>
      <c r="AU1894" s="109"/>
      <c r="AV1894" s="109"/>
      <c r="AW1894" s="109"/>
      <c r="AX1894" s="109"/>
      <c r="AY1894" s="109"/>
    </row>
    <row r="1895" spans="1:51" ht="25.5" x14ac:dyDescent="0.25">
      <c r="A1895" s="106">
        <v>2237</v>
      </c>
      <c r="B1895" s="106" t="s">
        <v>2544</v>
      </c>
      <c r="C1895" s="106" t="s">
        <v>360</v>
      </c>
      <c r="D1895" s="106"/>
      <c r="E1895" s="106" t="s">
        <v>540</v>
      </c>
      <c r="F1895" s="106"/>
      <c r="G1895" s="106"/>
      <c r="H1895" s="106" t="s">
        <v>464</v>
      </c>
      <c r="I1895" s="106" t="s">
        <v>3326</v>
      </c>
      <c r="J1895" s="106" t="s">
        <v>3811</v>
      </c>
      <c r="K1895" s="106"/>
      <c r="L1895" s="106"/>
      <c r="M1895" s="106">
        <v>22000</v>
      </c>
      <c r="N1895" s="106" t="s">
        <v>360</v>
      </c>
      <c r="O1895" s="106">
        <v>892.61</v>
      </c>
      <c r="P1895" s="107">
        <v>1524.6</v>
      </c>
      <c r="Q1895" s="107">
        <v>1360873.21</v>
      </c>
      <c r="R1895" s="106">
        <v>0</v>
      </c>
      <c r="S1895" s="107">
        <v>0</v>
      </c>
      <c r="T1895" s="107">
        <v>0</v>
      </c>
      <c r="U1895" s="106" t="s">
        <v>739</v>
      </c>
      <c r="V1895" s="106" t="s">
        <v>7</v>
      </c>
      <c r="W1895" s="106" t="s">
        <v>61</v>
      </c>
      <c r="X1895" s="108">
        <v>2711</v>
      </c>
      <c r="Y1895" s="108">
        <v>2419865.71</v>
      </c>
      <c r="Z1895" s="108">
        <v>1058992.504</v>
      </c>
      <c r="AA1895" s="109"/>
      <c r="AB1895" s="109">
        <v>1119</v>
      </c>
      <c r="AC1895" s="109"/>
      <c r="AD1895" s="109"/>
      <c r="AE1895" s="110" t="s">
        <v>507</v>
      </c>
      <c r="AF1895" s="109"/>
      <c r="AG1895" s="138">
        <v>38919</v>
      </c>
      <c r="AH1895" s="138">
        <v>39157</v>
      </c>
      <c r="AI1895" s="138">
        <v>39435</v>
      </c>
      <c r="AJ1895" s="109">
        <v>5567151</v>
      </c>
      <c r="AK1895" s="109"/>
      <c r="AL1895" s="109"/>
      <c r="AM1895" s="109"/>
      <c r="AN1895" s="109"/>
      <c r="AO1895" s="109"/>
      <c r="AP1895" s="109"/>
      <c r="AQ1895" s="109"/>
      <c r="AR1895" s="109"/>
      <c r="AS1895" s="109"/>
      <c r="AT1895" s="109"/>
      <c r="AU1895" s="109"/>
      <c r="AV1895" s="109"/>
      <c r="AW1895" s="109"/>
      <c r="AX1895" s="109"/>
      <c r="AY1895" s="109"/>
    </row>
    <row r="1896" spans="1:51" ht="25.5" x14ac:dyDescent="0.25">
      <c r="A1896" s="106">
        <v>2238</v>
      </c>
      <c r="B1896" s="106" t="s">
        <v>2545</v>
      </c>
      <c r="C1896" s="106" t="s">
        <v>361</v>
      </c>
      <c r="D1896" s="106"/>
      <c r="E1896" s="106" t="s">
        <v>540</v>
      </c>
      <c r="F1896" s="106"/>
      <c r="G1896" s="106"/>
      <c r="H1896" s="106" t="s">
        <v>464</v>
      </c>
      <c r="I1896" s="106" t="s">
        <v>3326</v>
      </c>
      <c r="J1896" s="106" t="s">
        <v>4103</v>
      </c>
      <c r="K1896" s="106">
        <v>2210</v>
      </c>
      <c r="L1896" s="106"/>
      <c r="M1896" s="106">
        <v>22000</v>
      </c>
      <c r="N1896" s="106" t="s">
        <v>361</v>
      </c>
      <c r="O1896" s="106">
        <v>2610.81</v>
      </c>
      <c r="P1896" s="107">
        <v>1524.6</v>
      </c>
      <c r="Q1896" s="107">
        <v>3980440.93</v>
      </c>
      <c r="R1896" s="106">
        <v>0</v>
      </c>
      <c r="S1896" s="107">
        <v>0</v>
      </c>
      <c r="T1896" s="107">
        <v>0</v>
      </c>
      <c r="U1896" s="106" t="s">
        <v>739</v>
      </c>
      <c r="V1896" s="106" t="s">
        <v>7</v>
      </c>
      <c r="W1896" s="106" t="s">
        <v>61</v>
      </c>
      <c r="X1896" s="108">
        <v>2515</v>
      </c>
      <c r="Y1896" s="108">
        <v>6566187.1499999994</v>
      </c>
      <c r="Z1896" s="108">
        <v>2585746.2239999999</v>
      </c>
      <c r="AA1896" s="109"/>
      <c r="AB1896" s="109">
        <v>1125</v>
      </c>
      <c r="AC1896" s="109"/>
      <c r="AD1896" s="109"/>
      <c r="AE1896" s="110" t="s">
        <v>507</v>
      </c>
      <c r="AF1896" s="109"/>
      <c r="AG1896" s="138">
        <v>38919</v>
      </c>
      <c r="AH1896" s="138">
        <v>39157</v>
      </c>
      <c r="AI1896" s="138">
        <v>39435</v>
      </c>
      <c r="AJ1896" s="109">
        <v>5567151</v>
      </c>
      <c r="AK1896" s="109"/>
      <c r="AL1896" s="109"/>
      <c r="AM1896" s="109"/>
      <c r="AN1896" s="109"/>
      <c r="AO1896" s="109"/>
      <c r="AP1896" s="109"/>
      <c r="AQ1896" s="109"/>
      <c r="AR1896" s="109"/>
      <c r="AS1896" s="109"/>
      <c r="AT1896" s="109"/>
      <c r="AU1896" s="109"/>
      <c r="AV1896" s="109"/>
      <c r="AW1896" s="109"/>
      <c r="AX1896" s="109"/>
      <c r="AY1896" s="109"/>
    </row>
    <row r="1897" spans="1:51" ht="25.5" x14ac:dyDescent="0.25">
      <c r="A1897" s="106">
        <v>2239</v>
      </c>
      <c r="B1897" s="106" t="s">
        <v>2546</v>
      </c>
      <c r="C1897" s="106" t="s">
        <v>361</v>
      </c>
      <c r="D1897" s="106"/>
      <c r="E1897" s="106" t="s">
        <v>540</v>
      </c>
      <c r="F1897" s="106"/>
      <c r="G1897" s="106"/>
      <c r="H1897" s="106" t="s">
        <v>464</v>
      </c>
      <c r="I1897" s="106" t="s">
        <v>3326</v>
      </c>
      <c r="J1897" s="106" t="s">
        <v>4104</v>
      </c>
      <c r="K1897" s="106">
        <v>2356</v>
      </c>
      <c r="L1897" s="106"/>
      <c r="M1897" s="106">
        <v>22000</v>
      </c>
      <c r="N1897" s="106" t="s">
        <v>361</v>
      </c>
      <c r="O1897" s="106">
        <v>1770.28</v>
      </c>
      <c r="P1897" s="107">
        <v>1524.6</v>
      </c>
      <c r="Q1897" s="107">
        <v>2698968.89</v>
      </c>
      <c r="R1897" s="106">
        <v>0</v>
      </c>
      <c r="S1897" s="107">
        <v>0</v>
      </c>
      <c r="T1897" s="107">
        <v>0</v>
      </c>
      <c r="U1897" s="106" t="s">
        <v>739</v>
      </c>
      <c r="V1897" s="106" t="s">
        <v>7</v>
      </c>
      <c r="W1897" s="106" t="s">
        <v>61</v>
      </c>
      <c r="X1897" s="108">
        <v>2515</v>
      </c>
      <c r="Y1897" s="108">
        <v>4452254.2</v>
      </c>
      <c r="Z1897" s="108">
        <v>1753285.3120000004</v>
      </c>
      <c r="AA1897" s="109"/>
      <c r="AB1897" s="109">
        <v>1125</v>
      </c>
      <c r="AC1897" s="109"/>
      <c r="AD1897" s="109"/>
      <c r="AE1897" s="110" t="s">
        <v>507</v>
      </c>
      <c r="AF1897" s="109"/>
      <c r="AG1897" s="138">
        <v>38919</v>
      </c>
      <c r="AH1897" s="138">
        <v>39157</v>
      </c>
      <c r="AI1897" s="138">
        <v>39435</v>
      </c>
      <c r="AJ1897" s="109">
        <v>5567151</v>
      </c>
      <c r="AK1897" s="109"/>
      <c r="AL1897" s="109"/>
      <c r="AM1897" s="109"/>
      <c r="AN1897" s="109"/>
      <c r="AO1897" s="109"/>
      <c r="AP1897" s="109"/>
      <c r="AQ1897" s="109"/>
      <c r="AR1897" s="109"/>
      <c r="AS1897" s="109"/>
      <c r="AT1897" s="109"/>
      <c r="AU1897" s="109"/>
      <c r="AV1897" s="109"/>
      <c r="AW1897" s="109"/>
      <c r="AX1897" s="109"/>
      <c r="AY1897" s="109"/>
    </row>
    <row r="1898" spans="1:51" ht="25.5" x14ac:dyDescent="0.25">
      <c r="A1898" s="106">
        <v>2240</v>
      </c>
      <c r="B1898" s="106" t="s">
        <v>2547</v>
      </c>
      <c r="C1898" s="106" t="s">
        <v>361</v>
      </c>
      <c r="D1898" s="106"/>
      <c r="E1898" s="106" t="s">
        <v>540</v>
      </c>
      <c r="F1898" s="106"/>
      <c r="G1898" s="106"/>
      <c r="H1898" s="106" t="s">
        <v>464</v>
      </c>
      <c r="I1898" s="106" t="s">
        <v>3323</v>
      </c>
      <c r="J1898" s="106" t="s">
        <v>4105</v>
      </c>
      <c r="K1898" s="106"/>
      <c r="L1898" s="106"/>
      <c r="M1898" s="106">
        <v>22000</v>
      </c>
      <c r="N1898" s="106" t="s">
        <v>361</v>
      </c>
      <c r="O1898" s="106">
        <v>113.06</v>
      </c>
      <c r="P1898" s="107">
        <v>1524.6</v>
      </c>
      <c r="Q1898" s="107">
        <v>172371.28</v>
      </c>
      <c r="R1898" s="106">
        <v>0</v>
      </c>
      <c r="S1898" s="107">
        <v>0</v>
      </c>
      <c r="T1898" s="107">
        <v>0</v>
      </c>
      <c r="U1898" s="106" t="s">
        <v>739</v>
      </c>
      <c r="V1898" s="106" t="s">
        <v>7</v>
      </c>
      <c r="W1898" s="106" t="s">
        <v>61</v>
      </c>
      <c r="X1898" s="108">
        <v>2515</v>
      </c>
      <c r="Y1898" s="108">
        <v>284345.90000000002</v>
      </c>
      <c r="Z1898" s="108">
        <v>111974.62400000004</v>
      </c>
      <c r="AA1898" s="109"/>
      <c r="AB1898" s="109">
        <v>1125</v>
      </c>
      <c r="AC1898" s="109"/>
      <c r="AD1898" s="109"/>
      <c r="AE1898" s="110" t="s">
        <v>507</v>
      </c>
      <c r="AF1898" s="109"/>
      <c r="AG1898" s="138">
        <v>38919</v>
      </c>
      <c r="AH1898" s="138">
        <v>39157</v>
      </c>
      <c r="AI1898" s="138">
        <v>39435</v>
      </c>
      <c r="AJ1898" s="109">
        <v>5567151</v>
      </c>
      <c r="AK1898" s="109"/>
      <c r="AL1898" s="109"/>
      <c r="AM1898" s="109"/>
      <c r="AN1898" s="109"/>
      <c r="AO1898" s="109"/>
      <c r="AP1898" s="109"/>
      <c r="AQ1898" s="109"/>
      <c r="AR1898" s="109"/>
      <c r="AS1898" s="109"/>
      <c r="AT1898" s="109"/>
      <c r="AU1898" s="109"/>
      <c r="AV1898" s="109"/>
      <c r="AW1898" s="109"/>
      <c r="AX1898" s="109"/>
      <c r="AY1898" s="109"/>
    </row>
    <row r="1899" spans="1:51" ht="25.5" x14ac:dyDescent="0.25">
      <c r="A1899" s="106">
        <v>2241</v>
      </c>
      <c r="B1899" s="106" t="s">
        <v>2548</v>
      </c>
      <c r="C1899" s="106" t="s">
        <v>361</v>
      </c>
      <c r="D1899" s="106"/>
      <c r="E1899" s="106" t="s">
        <v>540</v>
      </c>
      <c r="F1899" s="106"/>
      <c r="G1899" s="106"/>
      <c r="H1899" s="106" t="s">
        <v>464</v>
      </c>
      <c r="I1899" s="106" t="s">
        <v>3325</v>
      </c>
      <c r="J1899" s="106" t="s">
        <v>4101</v>
      </c>
      <c r="K1899" s="106"/>
      <c r="L1899" s="106"/>
      <c r="M1899" s="106">
        <v>22000</v>
      </c>
      <c r="N1899" s="106" t="s">
        <v>361</v>
      </c>
      <c r="O1899" s="106">
        <v>3832.39</v>
      </c>
      <c r="P1899" s="107">
        <v>1524.6</v>
      </c>
      <c r="Q1899" s="107">
        <v>5842861.79</v>
      </c>
      <c r="R1899" s="106">
        <v>0</v>
      </c>
      <c r="S1899" s="107">
        <v>0</v>
      </c>
      <c r="T1899" s="107">
        <v>0</v>
      </c>
      <c r="U1899" s="106" t="s">
        <v>739</v>
      </c>
      <c r="V1899" s="106" t="s">
        <v>7</v>
      </c>
      <c r="W1899" s="106" t="s">
        <v>61</v>
      </c>
      <c r="X1899" s="108">
        <v>2515</v>
      </c>
      <c r="Y1899" s="108">
        <v>9638460.8499999996</v>
      </c>
      <c r="Z1899" s="108">
        <v>3795599.0559999999</v>
      </c>
      <c r="AA1899" s="109"/>
      <c r="AB1899" s="109">
        <v>1125</v>
      </c>
      <c r="AC1899" s="109"/>
      <c r="AD1899" s="109"/>
      <c r="AE1899" s="110" t="s">
        <v>507</v>
      </c>
      <c r="AF1899" s="109"/>
      <c r="AG1899" s="138">
        <v>38919</v>
      </c>
      <c r="AH1899" s="138">
        <v>39157</v>
      </c>
      <c r="AI1899" s="138">
        <v>39435</v>
      </c>
      <c r="AJ1899" s="109">
        <v>5567151</v>
      </c>
      <c r="AK1899" s="109"/>
      <c r="AL1899" s="109"/>
      <c r="AM1899" s="109"/>
      <c r="AN1899" s="109"/>
      <c r="AO1899" s="109"/>
      <c r="AP1899" s="109"/>
      <c r="AQ1899" s="109"/>
      <c r="AR1899" s="109"/>
      <c r="AS1899" s="109"/>
      <c r="AT1899" s="109"/>
      <c r="AU1899" s="109"/>
      <c r="AV1899" s="109"/>
      <c r="AW1899" s="109"/>
      <c r="AX1899" s="109"/>
      <c r="AY1899" s="109"/>
    </row>
    <row r="1900" spans="1:51" ht="25.5" x14ac:dyDescent="0.25">
      <c r="A1900" s="106">
        <v>2242</v>
      </c>
      <c r="B1900" s="106" t="s">
        <v>2549</v>
      </c>
      <c r="C1900" s="106" t="s">
        <v>361</v>
      </c>
      <c r="D1900" s="106"/>
      <c r="E1900" s="106" t="s">
        <v>540</v>
      </c>
      <c r="F1900" s="106"/>
      <c r="G1900" s="106"/>
      <c r="H1900" s="106" t="s">
        <v>464</v>
      </c>
      <c r="I1900" s="106" t="s">
        <v>3325</v>
      </c>
      <c r="J1900" s="106" t="s">
        <v>4101</v>
      </c>
      <c r="K1900" s="106"/>
      <c r="L1900" s="106"/>
      <c r="M1900" s="106">
        <v>22000</v>
      </c>
      <c r="N1900" s="106" t="s">
        <v>361</v>
      </c>
      <c r="O1900" s="106">
        <v>383.53</v>
      </c>
      <c r="P1900" s="107">
        <v>1524.6</v>
      </c>
      <c r="Q1900" s="107">
        <v>584729.84</v>
      </c>
      <c r="R1900" s="106">
        <v>0</v>
      </c>
      <c r="S1900" s="107">
        <v>0</v>
      </c>
      <c r="T1900" s="107">
        <v>0</v>
      </c>
      <c r="U1900" s="106" t="s">
        <v>739</v>
      </c>
      <c r="V1900" s="106" t="s">
        <v>7</v>
      </c>
      <c r="W1900" s="106" t="s">
        <v>61</v>
      </c>
      <c r="X1900" s="108">
        <v>2515</v>
      </c>
      <c r="Y1900" s="108">
        <v>964577.95</v>
      </c>
      <c r="Z1900" s="108">
        <v>379848.11200000008</v>
      </c>
      <c r="AA1900" s="109"/>
      <c r="AB1900" s="109">
        <v>1125</v>
      </c>
      <c r="AC1900" s="109"/>
      <c r="AD1900" s="109"/>
      <c r="AE1900" s="110" t="s">
        <v>507</v>
      </c>
      <c r="AF1900" s="109"/>
      <c r="AG1900" s="138">
        <v>38919</v>
      </c>
      <c r="AH1900" s="138">
        <v>39157</v>
      </c>
      <c r="AI1900" s="138">
        <v>39435</v>
      </c>
      <c r="AJ1900" s="109">
        <v>5567151</v>
      </c>
      <c r="AK1900" s="109"/>
      <c r="AL1900" s="109"/>
      <c r="AM1900" s="109"/>
      <c r="AN1900" s="109"/>
      <c r="AO1900" s="109"/>
      <c r="AP1900" s="109"/>
      <c r="AQ1900" s="109"/>
      <c r="AR1900" s="109"/>
      <c r="AS1900" s="109"/>
      <c r="AT1900" s="109"/>
      <c r="AU1900" s="109"/>
      <c r="AV1900" s="109"/>
      <c r="AW1900" s="109"/>
      <c r="AX1900" s="109"/>
      <c r="AY1900" s="109"/>
    </row>
    <row r="1901" spans="1:51" ht="51" x14ac:dyDescent="0.25">
      <c r="A1901" s="106">
        <v>2243</v>
      </c>
      <c r="B1901" s="106" t="s">
        <v>2550</v>
      </c>
      <c r="C1901" s="106" t="s">
        <v>360</v>
      </c>
      <c r="D1901" s="106"/>
      <c r="E1901" s="106" t="s">
        <v>540</v>
      </c>
      <c r="F1901" s="106"/>
      <c r="G1901" s="106"/>
      <c r="H1901" s="106" t="s">
        <v>464</v>
      </c>
      <c r="I1901" s="106" t="s">
        <v>3326</v>
      </c>
      <c r="J1901" s="106" t="s">
        <v>4106</v>
      </c>
      <c r="K1901" s="106"/>
      <c r="L1901" s="106"/>
      <c r="M1901" s="106">
        <v>22000</v>
      </c>
      <c r="N1901" s="106" t="s">
        <v>360</v>
      </c>
      <c r="O1901" s="106">
        <v>230.08</v>
      </c>
      <c r="P1901" s="107">
        <v>1524.6</v>
      </c>
      <c r="Q1901" s="107">
        <v>350779.97</v>
      </c>
      <c r="R1901" s="106">
        <v>0</v>
      </c>
      <c r="S1901" s="107">
        <v>0</v>
      </c>
      <c r="T1901" s="107">
        <v>0</v>
      </c>
      <c r="U1901" s="106" t="s">
        <v>1936</v>
      </c>
      <c r="V1901" s="106" t="s">
        <v>7</v>
      </c>
      <c r="W1901" s="106" t="s">
        <v>79</v>
      </c>
      <c r="X1901" s="108"/>
      <c r="Y1901" s="108">
        <v>0</v>
      </c>
      <c r="Z1901" s="108">
        <v>-350779.96799999999</v>
      </c>
      <c r="AA1901" s="109" t="s">
        <v>4503</v>
      </c>
      <c r="AB1901" s="109">
        <v>1119</v>
      </c>
      <c r="AC1901" s="109" t="s">
        <v>4686</v>
      </c>
      <c r="AD1901" s="109" t="s">
        <v>4548</v>
      </c>
      <c r="AE1901" s="110" t="s">
        <v>471</v>
      </c>
      <c r="AF1901" s="109"/>
      <c r="AG1901" s="138">
        <v>38919</v>
      </c>
      <c r="AH1901" s="138">
        <v>39157</v>
      </c>
      <c r="AI1901" s="138">
        <v>39435</v>
      </c>
      <c r="AJ1901" s="109">
        <v>5567151</v>
      </c>
      <c r="AK1901" s="109"/>
      <c r="AL1901" s="109"/>
      <c r="AM1901" s="109"/>
      <c r="AN1901" s="109"/>
      <c r="AO1901" s="109"/>
      <c r="AP1901" s="109"/>
      <c r="AQ1901" s="109"/>
      <c r="AR1901" s="109"/>
      <c r="AS1901" s="109"/>
      <c r="AT1901" s="109"/>
      <c r="AU1901" s="109"/>
      <c r="AV1901" s="109"/>
      <c r="AW1901" s="109"/>
      <c r="AX1901" s="109"/>
      <c r="AY1901" s="109"/>
    </row>
    <row r="1902" spans="1:51" ht="51" x14ac:dyDescent="0.25">
      <c r="A1902" s="106">
        <v>2244</v>
      </c>
      <c r="B1902" s="106" t="s">
        <v>2551</v>
      </c>
      <c r="C1902" s="106" t="s">
        <v>360</v>
      </c>
      <c r="D1902" s="106"/>
      <c r="E1902" s="106" t="s">
        <v>540</v>
      </c>
      <c r="F1902" s="106"/>
      <c r="G1902" s="106"/>
      <c r="H1902" s="106" t="s">
        <v>464</v>
      </c>
      <c r="I1902" s="106" t="s">
        <v>3326</v>
      </c>
      <c r="J1902" s="106" t="s">
        <v>4107</v>
      </c>
      <c r="K1902" s="106"/>
      <c r="L1902" s="106"/>
      <c r="M1902" s="106">
        <v>22000</v>
      </c>
      <c r="N1902" s="106" t="s">
        <v>360</v>
      </c>
      <c r="O1902" s="106">
        <v>1177.03</v>
      </c>
      <c r="P1902" s="107">
        <v>1524.6</v>
      </c>
      <c r="Q1902" s="107">
        <v>1794499.94</v>
      </c>
      <c r="R1902" s="106">
        <v>0</v>
      </c>
      <c r="S1902" s="107">
        <v>0</v>
      </c>
      <c r="T1902" s="107">
        <v>0</v>
      </c>
      <c r="U1902" s="106" t="s">
        <v>1936</v>
      </c>
      <c r="V1902" s="106" t="s">
        <v>7</v>
      </c>
      <c r="W1902" s="106" t="s">
        <v>79</v>
      </c>
      <c r="X1902" s="108"/>
      <c r="Y1902" s="108">
        <v>0</v>
      </c>
      <c r="Z1902" s="108">
        <v>-1794499.9379999998</v>
      </c>
      <c r="AA1902" s="109" t="s">
        <v>4503</v>
      </c>
      <c r="AB1902" s="109">
        <v>1119</v>
      </c>
      <c r="AC1902" s="109" t="s">
        <v>4686</v>
      </c>
      <c r="AD1902" s="109" t="s">
        <v>4548</v>
      </c>
      <c r="AE1902" s="110" t="s">
        <v>471</v>
      </c>
      <c r="AF1902" s="109"/>
      <c r="AG1902" s="138">
        <v>38919</v>
      </c>
      <c r="AH1902" s="138">
        <v>39157</v>
      </c>
      <c r="AI1902" s="138">
        <v>39435</v>
      </c>
      <c r="AJ1902" s="109">
        <v>5567151</v>
      </c>
      <c r="AK1902" s="109"/>
      <c r="AL1902" s="109"/>
      <c r="AM1902" s="109"/>
      <c r="AN1902" s="109"/>
      <c r="AO1902" s="109"/>
      <c r="AP1902" s="109"/>
      <c r="AQ1902" s="109"/>
      <c r="AR1902" s="109"/>
      <c r="AS1902" s="109"/>
      <c r="AT1902" s="109"/>
      <c r="AU1902" s="109"/>
      <c r="AV1902" s="109"/>
      <c r="AW1902" s="109"/>
      <c r="AX1902" s="109"/>
      <c r="AY1902" s="109"/>
    </row>
    <row r="1903" spans="1:51" ht="51" x14ac:dyDescent="0.25">
      <c r="A1903" s="106">
        <v>2245</v>
      </c>
      <c r="B1903" s="106" t="s">
        <v>2552</v>
      </c>
      <c r="C1903" s="106" t="s">
        <v>360</v>
      </c>
      <c r="D1903" s="106"/>
      <c r="E1903" s="106" t="s">
        <v>540</v>
      </c>
      <c r="F1903" s="106"/>
      <c r="G1903" s="106"/>
      <c r="H1903" s="106" t="s">
        <v>464</v>
      </c>
      <c r="I1903" s="106" t="s">
        <v>3326</v>
      </c>
      <c r="J1903" s="106" t="s">
        <v>4102</v>
      </c>
      <c r="K1903" s="106"/>
      <c r="L1903" s="106"/>
      <c r="M1903" s="106">
        <v>22000</v>
      </c>
      <c r="N1903" s="106" t="s">
        <v>360</v>
      </c>
      <c r="O1903" s="106">
        <v>150.16</v>
      </c>
      <c r="P1903" s="107">
        <v>1524.6</v>
      </c>
      <c r="Q1903" s="107">
        <v>228933.94</v>
      </c>
      <c r="R1903" s="106">
        <v>0</v>
      </c>
      <c r="S1903" s="107">
        <v>0</v>
      </c>
      <c r="T1903" s="107">
        <v>0</v>
      </c>
      <c r="U1903" s="106" t="s">
        <v>1936</v>
      </c>
      <c r="V1903" s="106" t="s">
        <v>7</v>
      </c>
      <c r="W1903" s="106" t="s">
        <v>79</v>
      </c>
      <c r="X1903" s="108"/>
      <c r="Y1903" s="108">
        <v>0</v>
      </c>
      <c r="Z1903" s="108">
        <v>-228933.93599999999</v>
      </c>
      <c r="AA1903" s="109" t="s">
        <v>4503</v>
      </c>
      <c r="AB1903" s="109">
        <v>1119</v>
      </c>
      <c r="AC1903" s="109" t="s">
        <v>4686</v>
      </c>
      <c r="AD1903" s="109" t="s">
        <v>4548</v>
      </c>
      <c r="AE1903" s="110" t="s">
        <v>471</v>
      </c>
      <c r="AF1903" s="109"/>
      <c r="AG1903" s="138">
        <v>38919</v>
      </c>
      <c r="AH1903" s="138">
        <v>39157</v>
      </c>
      <c r="AI1903" s="138">
        <v>39435</v>
      </c>
      <c r="AJ1903" s="109">
        <v>5567151</v>
      </c>
      <c r="AK1903" s="109"/>
      <c r="AL1903" s="109"/>
      <c r="AM1903" s="109"/>
      <c r="AN1903" s="109"/>
      <c r="AO1903" s="109"/>
      <c r="AP1903" s="109"/>
      <c r="AQ1903" s="109"/>
      <c r="AR1903" s="109"/>
      <c r="AS1903" s="109"/>
      <c r="AT1903" s="109"/>
      <c r="AU1903" s="109"/>
      <c r="AV1903" s="109"/>
      <c r="AW1903" s="109"/>
      <c r="AX1903" s="109"/>
      <c r="AY1903" s="109"/>
    </row>
    <row r="1904" spans="1:51" ht="51" x14ac:dyDescent="0.25">
      <c r="A1904" s="106">
        <v>2246</v>
      </c>
      <c r="B1904" s="106" t="s">
        <v>2553</v>
      </c>
      <c r="C1904" s="106" t="s">
        <v>360</v>
      </c>
      <c r="D1904" s="106"/>
      <c r="E1904" s="106" t="s">
        <v>540</v>
      </c>
      <c r="F1904" s="106"/>
      <c r="G1904" s="106"/>
      <c r="H1904" s="106" t="s">
        <v>464</v>
      </c>
      <c r="I1904" s="106" t="s">
        <v>3326</v>
      </c>
      <c r="J1904" s="106" t="s">
        <v>4107</v>
      </c>
      <c r="K1904" s="106"/>
      <c r="L1904" s="106"/>
      <c r="M1904" s="106">
        <v>22000</v>
      </c>
      <c r="N1904" s="106" t="s">
        <v>360</v>
      </c>
      <c r="O1904" s="106">
        <v>100</v>
      </c>
      <c r="P1904" s="107">
        <v>1524.6</v>
      </c>
      <c r="Q1904" s="107">
        <v>152460</v>
      </c>
      <c r="R1904" s="106">
        <v>0</v>
      </c>
      <c r="S1904" s="107">
        <v>0</v>
      </c>
      <c r="T1904" s="107">
        <v>0</v>
      </c>
      <c r="U1904" s="106" t="s">
        <v>1936</v>
      </c>
      <c r="V1904" s="106" t="s">
        <v>7</v>
      </c>
      <c r="W1904" s="106" t="s">
        <v>79</v>
      </c>
      <c r="X1904" s="108"/>
      <c r="Y1904" s="108">
        <v>0</v>
      </c>
      <c r="Z1904" s="108">
        <v>-152460</v>
      </c>
      <c r="AA1904" s="109" t="s">
        <v>4503</v>
      </c>
      <c r="AB1904" s="109">
        <v>1119</v>
      </c>
      <c r="AC1904" s="109" t="s">
        <v>4686</v>
      </c>
      <c r="AD1904" s="109" t="s">
        <v>4548</v>
      </c>
      <c r="AE1904" s="110" t="s">
        <v>471</v>
      </c>
      <c r="AF1904" s="109"/>
      <c r="AG1904" s="138">
        <v>38919</v>
      </c>
      <c r="AH1904" s="138">
        <v>39157</v>
      </c>
      <c r="AI1904" s="138">
        <v>39435</v>
      </c>
      <c r="AJ1904" s="109">
        <v>5567151</v>
      </c>
      <c r="AK1904" s="109"/>
      <c r="AL1904" s="109"/>
      <c r="AM1904" s="109"/>
      <c r="AN1904" s="109"/>
      <c r="AO1904" s="109"/>
      <c r="AP1904" s="109"/>
      <c r="AQ1904" s="109"/>
      <c r="AR1904" s="109"/>
      <c r="AS1904" s="109"/>
      <c r="AT1904" s="109"/>
      <c r="AU1904" s="109"/>
      <c r="AV1904" s="109"/>
      <c r="AW1904" s="109"/>
      <c r="AX1904" s="109"/>
      <c r="AY1904" s="109"/>
    </row>
    <row r="1905" spans="1:51" ht="51" x14ac:dyDescent="0.25">
      <c r="A1905" s="106">
        <v>2247</v>
      </c>
      <c r="B1905" s="106" t="s">
        <v>2554</v>
      </c>
      <c r="C1905" s="106" t="s">
        <v>360</v>
      </c>
      <c r="D1905" s="106"/>
      <c r="E1905" s="106" t="s">
        <v>540</v>
      </c>
      <c r="F1905" s="106"/>
      <c r="G1905" s="106"/>
      <c r="H1905" s="106" t="s">
        <v>464</v>
      </c>
      <c r="I1905" s="106" t="s">
        <v>3325</v>
      </c>
      <c r="J1905" s="106" t="s">
        <v>4108</v>
      </c>
      <c r="K1905" s="106"/>
      <c r="L1905" s="106"/>
      <c r="M1905" s="106">
        <v>22000</v>
      </c>
      <c r="N1905" s="106" t="s">
        <v>360</v>
      </c>
      <c r="O1905" s="106">
        <v>1298.5</v>
      </c>
      <c r="P1905" s="107">
        <v>1524.6</v>
      </c>
      <c r="Q1905" s="107">
        <v>1979693.1</v>
      </c>
      <c r="R1905" s="106">
        <v>0</v>
      </c>
      <c r="S1905" s="107">
        <v>0</v>
      </c>
      <c r="T1905" s="107">
        <v>0</v>
      </c>
      <c r="U1905" s="106" t="s">
        <v>1936</v>
      </c>
      <c r="V1905" s="106" t="s">
        <v>7</v>
      </c>
      <c r="W1905" s="106" t="s">
        <v>79</v>
      </c>
      <c r="X1905" s="108"/>
      <c r="Y1905" s="108">
        <v>0</v>
      </c>
      <c r="Z1905" s="108">
        <v>-1979693.0999999999</v>
      </c>
      <c r="AA1905" s="109" t="s">
        <v>4503</v>
      </c>
      <c r="AB1905" s="109">
        <v>1119</v>
      </c>
      <c r="AC1905" s="109" t="s">
        <v>4686</v>
      </c>
      <c r="AD1905" s="109" t="s">
        <v>4548</v>
      </c>
      <c r="AE1905" s="110" t="s">
        <v>471</v>
      </c>
      <c r="AF1905" s="109"/>
      <c r="AG1905" s="138">
        <v>38919</v>
      </c>
      <c r="AH1905" s="138">
        <v>39157</v>
      </c>
      <c r="AI1905" s="138">
        <v>39435</v>
      </c>
      <c r="AJ1905" s="109">
        <v>5567151</v>
      </c>
      <c r="AK1905" s="109"/>
      <c r="AL1905" s="109"/>
      <c r="AM1905" s="109"/>
      <c r="AN1905" s="109"/>
      <c r="AO1905" s="109"/>
      <c r="AP1905" s="109"/>
      <c r="AQ1905" s="109"/>
      <c r="AR1905" s="109"/>
      <c r="AS1905" s="109"/>
      <c r="AT1905" s="109"/>
      <c r="AU1905" s="109"/>
      <c r="AV1905" s="109"/>
      <c r="AW1905" s="109"/>
      <c r="AX1905" s="109"/>
      <c r="AY1905" s="109"/>
    </row>
    <row r="1906" spans="1:51" ht="51" x14ac:dyDescent="0.25">
      <c r="A1906" s="106">
        <v>2248</v>
      </c>
      <c r="B1906" s="106" t="s">
        <v>2555</v>
      </c>
      <c r="C1906" s="106" t="s">
        <v>360</v>
      </c>
      <c r="D1906" s="106"/>
      <c r="E1906" s="106" t="s">
        <v>540</v>
      </c>
      <c r="F1906" s="106"/>
      <c r="G1906" s="106"/>
      <c r="H1906" s="106" t="s">
        <v>464</v>
      </c>
      <c r="I1906" s="106" t="s">
        <v>3323</v>
      </c>
      <c r="J1906" s="106" t="s">
        <v>4109</v>
      </c>
      <c r="K1906" s="106"/>
      <c r="L1906" s="106"/>
      <c r="M1906" s="106">
        <v>22000</v>
      </c>
      <c r="N1906" s="106" t="s">
        <v>360</v>
      </c>
      <c r="O1906" s="106">
        <v>100</v>
      </c>
      <c r="P1906" s="107">
        <v>1524.6</v>
      </c>
      <c r="Q1906" s="107">
        <v>152460</v>
      </c>
      <c r="R1906" s="106">
        <v>0</v>
      </c>
      <c r="S1906" s="107">
        <v>0</v>
      </c>
      <c r="T1906" s="107">
        <v>0</v>
      </c>
      <c r="U1906" s="106" t="s">
        <v>1936</v>
      </c>
      <c r="V1906" s="106" t="s">
        <v>7</v>
      </c>
      <c r="W1906" s="106" t="s">
        <v>79</v>
      </c>
      <c r="X1906" s="108"/>
      <c r="Y1906" s="108">
        <v>0</v>
      </c>
      <c r="Z1906" s="108">
        <v>-152460</v>
      </c>
      <c r="AA1906" s="109" t="s">
        <v>4503</v>
      </c>
      <c r="AB1906" s="109">
        <v>1119</v>
      </c>
      <c r="AC1906" s="109" t="s">
        <v>4686</v>
      </c>
      <c r="AD1906" s="109" t="s">
        <v>4548</v>
      </c>
      <c r="AE1906" s="110" t="s">
        <v>471</v>
      </c>
      <c r="AF1906" s="109"/>
      <c r="AG1906" s="138">
        <v>38919</v>
      </c>
      <c r="AH1906" s="138">
        <v>39157</v>
      </c>
      <c r="AI1906" s="138">
        <v>39435</v>
      </c>
      <c r="AJ1906" s="109">
        <v>5567151</v>
      </c>
      <c r="AK1906" s="109"/>
      <c r="AL1906" s="109"/>
      <c r="AM1906" s="109"/>
      <c r="AN1906" s="109"/>
      <c r="AO1906" s="109"/>
      <c r="AP1906" s="109"/>
      <c r="AQ1906" s="109"/>
      <c r="AR1906" s="109"/>
      <c r="AS1906" s="109"/>
      <c r="AT1906" s="109"/>
      <c r="AU1906" s="109"/>
      <c r="AV1906" s="109"/>
      <c r="AW1906" s="109"/>
      <c r="AX1906" s="109"/>
      <c r="AY1906" s="109"/>
    </row>
    <row r="1907" spans="1:51" ht="51" x14ac:dyDescent="0.25">
      <c r="A1907" s="106">
        <v>2249</v>
      </c>
      <c r="B1907" s="106" t="s">
        <v>2556</v>
      </c>
      <c r="C1907" s="106" t="s">
        <v>360</v>
      </c>
      <c r="D1907" s="106"/>
      <c r="E1907" s="106" t="s">
        <v>540</v>
      </c>
      <c r="F1907" s="106"/>
      <c r="G1907" s="106"/>
      <c r="H1907" s="106" t="s">
        <v>464</v>
      </c>
      <c r="I1907" s="106" t="s">
        <v>3326</v>
      </c>
      <c r="J1907" s="106" t="s">
        <v>4110</v>
      </c>
      <c r="K1907" s="106"/>
      <c r="L1907" s="106"/>
      <c r="M1907" s="106">
        <v>22000</v>
      </c>
      <c r="N1907" s="106" t="s">
        <v>360</v>
      </c>
      <c r="O1907" s="106">
        <v>68.77</v>
      </c>
      <c r="P1907" s="107">
        <v>1524.6</v>
      </c>
      <c r="Q1907" s="107">
        <v>104846.74</v>
      </c>
      <c r="R1907" s="106">
        <v>0</v>
      </c>
      <c r="S1907" s="107">
        <v>0</v>
      </c>
      <c r="T1907" s="107">
        <v>0</v>
      </c>
      <c r="U1907" s="106" t="s">
        <v>1936</v>
      </c>
      <c r="V1907" s="106" t="s">
        <v>7</v>
      </c>
      <c r="W1907" s="106" t="s">
        <v>79</v>
      </c>
      <c r="X1907" s="108"/>
      <c r="Y1907" s="108">
        <v>0</v>
      </c>
      <c r="Z1907" s="108">
        <v>-104846.74199999998</v>
      </c>
      <c r="AA1907" s="109" t="s">
        <v>4503</v>
      </c>
      <c r="AB1907" s="109">
        <v>1119</v>
      </c>
      <c r="AC1907" s="109" t="s">
        <v>4686</v>
      </c>
      <c r="AD1907" s="109" t="s">
        <v>4548</v>
      </c>
      <c r="AE1907" s="110" t="s">
        <v>471</v>
      </c>
      <c r="AF1907" s="109"/>
      <c r="AG1907" s="138">
        <v>38919</v>
      </c>
      <c r="AH1907" s="138">
        <v>39157</v>
      </c>
      <c r="AI1907" s="138">
        <v>39435</v>
      </c>
      <c r="AJ1907" s="109">
        <v>5567151</v>
      </c>
      <c r="AK1907" s="109"/>
      <c r="AL1907" s="109"/>
      <c r="AM1907" s="109"/>
      <c r="AN1907" s="109"/>
      <c r="AO1907" s="109"/>
      <c r="AP1907" s="109"/>
      <c r="AQ1907" s="109"/>
      <c r="AR1907" s="109"/>
      <c r="AS1907" s="109"/>
      <c r="AT1907" s="109"/>
      <c r="AU1907" s="109"/>
      <c r="AV1907" s="109"/>
      <c r="AW1907" s="109"/>
      <c r="AX1907" s="109"/>
      <c r="AY1907" s="109"/>
    </row>
    <row r="1908" spans="1:51" ht="51" x14ac:dyDescent="0.25">
      <c r="A1908" s="106">
        <v>2250</v>
      </c>
      <c r="B1908" s="106" t="s">
        <v>2557</v>
      </c>
      <c r="C1908" s="106" t="s">
        <v>360</v>
      </c>
      <c r="D1908" s="106"/>
      <c r="E1908" s="106" t="s">
        <v>540</v>
      </c>
      <c r="F1908" s="106"/>
      <c r="G1908" s="106"/>
      <c r="H1908" s="106" t="s">
        <v>464</v>
      </c>
      <c r="I1908" s="106" t="s">
        <v>3326</v>
      </c>
      <c r="J1908" s="106" t="s">
        <v>3811</v>
      </c>
      <c r="K1908" s="106"/>
      <c r="L1908" s="106"/>
      <c r="M1908" s="106">
        <v>22000</v>
      </c>
      <c r="N1908" s="106" t="s">
        <v>360</v>
      </c>
      <c r="O1908" s="106">
        <v>100</v>
      </c>
      <c r="P1908" s="107">
        <v>1524.6</v>
      </c>
      <c r="Q1908" s="107">
        <v>152460</v>
      </c>
      <c r="R1908" s="106">
        <v>0</v>
      </c>
      <c r="S1908" s="107">
        <v>0</v>
      </c>
      <c r="T1908" s="107">
        <v>0</v>
      </c>
      <c r="U1908" s="106" t="s">
        <v>1936</v>
      </c>
      <c r="V1908" s="106" t="s">
        <v>7</v>
      </c>
      <c r="W1908" s="106" t="s">
        <v>79</v>
      </c>
      <c r="X1908" s="108"/>
      <c r="Y1908" s="108">
        <v>0</v>
      </c>
      <c r="Z1908" s="108">
        <v>-152460</v>
      </c>
      <c r="AA1908" s="109" t="s">
        <v>4503</v>
      </c>
      <c r="AB1908" s="109">
        <v>1119</v>
      </c>
      <c r="AC1908" s="109" t="s">
        <v>4686</v>
      </c>
      <c r="AD1908" s="109" t="s">
        <v>4548</v>
      </c>
      <c r="AE1908" s="110" t="s">
        <v>471</v>
      </c>
      <c r="AF1908" s="109"/>
      <c r="AG1908" s="138">
        <v>38919</v>
      </c>
      <c r="AH1908" s="138">
        <v>39157</v>
      </c>
      <c r="AI1908" s="138">
        <v>39435</v>
      </c>
      <c r="AJ1908" s="109">
        <v>5567151</v>
      </c>
      <c r="AK1908" s="109"/>
      <c r="AL1908" s="109"/>
      <c r="AM1908" s="109"/>
      <c r="AN1908" s="109"/>
      <c r="AO1908" s="109"/>
      <c r="AP1908" s="109"/>
      <c r="AQ1908" s="109"/>
      <c r="AR1908" s="109"/>
      <c r="AS1908" s="109"/>
      <c r="AT1908" s="109"/>
      <c r="AU1908" s="109"/>
      <c r="AV1908" s="109"/>
      <c r="AW1908" s="109"/>
      <c r="AX1908" s="109"/>
      <c r="AY1908" s="109"/>
    </row>
    <row r="1909" spans="1:51" ht="51" x14ac:dyDescent="0.25">
      <c r="A1909" s="106">
        <v>2251</v>
      </c>
      <c r="B1909" s="106" t="s">
        <v>2558</v>
      </c>
      <c r="C1909" s="106" t="s">
        <v>360</v>
      </c>
      <c r="D1909" s="106"/>
      <c r="E1909" s="106" t="s">
        <v>540</v>
      </c>
      <c r="F1909" s="106"/>
      <c r="G1909" s="106"/>
      <c r="H1909" s="106" t="s">
        <v>464</v>
      </c>
      <c r="I1909" s="106" t="s">
        <v>3326</v>
      </c>
      <c r="J1909" s="106" t="s">
        <v>3811</v>
      </c>
      <c r="K1909" s="106"/>
      <c r="L1909" s="106"/>
      <c r="M1909" s="106">
        <v>22000</v>
      </c>
      <c r="N1909" s="106" t="s">
        <v>360</v>
      </c>
      <c r="O1909" s="106">
        <v>200</v>
      </c>
      <c r="P1909" s="107">
        <v>1524.6</v>
      </c>
      <c r="Q1909" s="107">
        <v>304920</v>
      </c>
      <c r="R1909" s="106">
        <v>0</v>
      </c>
      <c r="S1909" s="107">
        <v>0</v>
      </c>
      <c r="T1909" s="107">
        <v>0</v>
      </c>
      <c r="U1909" s="106" t="s">
        <v>1936</v>
      </c>
      <c r="V1909" s="106" t="s">
        <v>7</v>
      </c>
      <c r="W1909" s="106" t="s">
        <v>79</v>
      </c>
      <c r="X1909" s="108"/>
      <c r="Y1909" s="108">
        <v>0</v>
      </c>
      <c r="Z1909" s="108">
        <v>-304920</v>
      </c>
      <c r="AA1909" s="109" t="s">
        <v>4503</v>
      </c>
      <c r="AB1909" s="109">
        <v>1119</v>
      </c>
      <c r="AC1909" s="109" t="s">
        <v>4686</v>
      </c>
      <c r="AD1909" s="109" t="s">
        <v>4548</v>
      </c>
      <c r="AE1909" s="110" t="s">
        <v>471</v>
      </c>
      <c r="AF1909" s="109"/>
      <c r="AG1909" s="138">
        <v>38919</v>
      </c>
      <c r="AH1909" s="138">
        <v>39157</v>
      </c>
      <c r="AI1909" s="138">
        <v>39435</v>
      </c>
      <c r="AJ1909" s="109">
        <v>5567151</v>
      </c>
      <c r="AK1909" s="109"/>
      <c r="AL1909" s="109"/>
      <c r="AM1909" s="109"/>
      <c r="AN1909" s="109"/>
      <c r="AO1909" s="109"/>
      <c r="AP1909" s="109"/>
      <c r="AQ1909" s="109"/>
      <c r="AR1909" s="109"/>
      <c r="AS1909" s="109"/>
      <c r="AT1909" s="109"/>
      <c r="AU1909" s="109"/>
      <c r="AV1909" s="109"/>
      <c r="AW1909" s="109"/>
      <c r="AX1909" s="109"/>
      <c r="AY1909" s="109"/>
    </row>
    <row r="1910" spans="1:51" ht="51" x14ac:dyDescent="0.25">
      <c r="A1910" s="106">
        <v>2252</v>
      </c>
      <c r="B1910" s="106" t="s">
        <v>2559</v>
      </c>
      <c r="C1910" s="106" t="s">
        <v>361</v>
      </c>
      <c r="D1910" s="106"/>
      <c r="E1910" s="106" t="s">
        <v>540</v>
      </c>
      <c r="F1910" s="106"/>
      <c r="G1910" s="106"/>
      <c r="H1910" s="106" t="s">
        <v>464</v>
      </c>
      <c r="I1910" s="106" t="s">
        <v>3323</v>
      </c>
      <c r="J1910" s="106" t="s">
        <v>4105</v>
      </c>
      <c r="K1910" s="106"/>
      <c r="L1910" s="106"/>
      <c r="M1910" s="106">
        <v>22000</v>
      </c>
      <c r="N1910" s="106" t="s">
        <v>4111</v>
      </c>
      <c r="O1910" s="106">
        <v>128.28</v>
      </c>
      <c r="P1910" s="107">
        <v>1524.6</v>
      </c>
      <c r="Q1910" s="107">
        <v>195575.69</v>
      </c>
      <c r="R1910" s="106">
        <v>0</v>
      </c>
      <c r="S1910" s="107">
        <v>0</v>
      </c>
      <c r="T1910" s="107">
        <v>0</v>
      </c>
      <c r="U1910" s="106" t="s">
        <v>1936</v>
      </c>
      <c r="V1910" s="106" t="s">
        <v>7</v>
      </c>
      <c r="W1910" s="106" t="s">
        <v>79</v>
      </c>
      <c r="X1910" s="108"/>
      <c r="Y1910" s="108">
        <v>0</v>
      </c>
      <c r="Z1910" s="108">
        <v>-195575.68799999999</v>
      </c>
      <c r="AA1910" s="109" t="s">
        <v>4503</v>
      </c>
      <c r="AB1910" s="109">
        <v>1125</v>
      </c>
      <c r="AC1910" s="109" t="s">
        <v>4686</v>
      </c>
      <c r="AD1910" s="109" t="s">
        <v>4548</v>
      </c>
      <c r="AE1910" s="110" t="s">
        <v>471</v>
      </c>
      <c r="AF1910" s="109"/>
      <c r="AG1910" s="138">
        <v>38919</v>
      </c>
      <c r="AH1910" s="138">
        <v>39157</v>
      </c>
      <c r="AI1910" s="138">
        <v>39435</v>
      </c>
      <c r="AJ1910" s="109">
        <v>5567151</v>
      </c>
      <c r="AK1910" s="109"/>
      <c r="AL1910" s="109"/>
      <c r="AM1910" s="109"/>
      <c r="AN1910" s="109"/>
      <c r="AO1910" s="109"/>
      <c r="AP1910" s="109"/>
      <c r="AQ1910" s="109"/>
      <c r="AR1910" s="109"/>
      <c r="AS1910" s="109"/>
      <c r="AT1910" s="109"/>
      <c r="AU1910" s="109"/>
      <c r="AV1910" s="109"/>
      <c r="AW1910" s="109"/>
      <c r="AX1910" s="109"/>
      <c r="AY1910" s="109"/>
    </row>
    <row r="1911" spans="1:51" ht="51" x14ac:dyDescent="0.25">
      <c r="A1911" s="106">
        <v>2253</v>
      </c>
      <c r="B1911" s="106" t="s">
        <v>2560</v>
      </c>
      <c r="C1911" s="106" t="s">
        <v>361</v>
      </c>
      <c r="D1911" s="106"/>
      <c r="E1911" s="106" t="s">
        <v>540</v>
      </c>
      <c r="F1911" s="106"/>
      <c r="G1911" s="106"/>
      <c r="H1911" s="106" t="s">
        <v>464</v>
      </c>
      <c r="I1911" s="106" t="s">
        <v>3323</v>
      </c>
      <c r="J1911" s="106" t="s">
        <v>4105</v>
      </c>
      <c r="K1911" s="106"/>
      <c r="L1911" s="106"/>
      <c r="M1911" s="106">
        <v>22000</v>
      </c>
      <c r="N1911" s="106" t="s">
        <v>4111</v>
      </c>
      <c r="O1911" s="106">
        <v>27.97</v>
      </c>
      <c r="P1911" s="107">
        <v>1524.6</v>
      </c>
      <c r="Q1911" s="107">
        <v>42643.06</v>
      </c>
      <c r="R1911" s="106">
        <v>0</v>
      </c>
      <c r="S1911" s="107">
        <v>0</v>
      </c>
      <c r="T1911" s="107">
        <v>0</v>
      </c>
      <c r="U1911" s="106" t="s">
        <v>1936</v>
      </c>
      <c r="V1911" s="106" t="s">
        <v>7</v>
      </c>
      <c r="W1911" s="106" t="s">
        <v>79</v>
      </c>
      <c r="X1911" s="108"/>
      <c r="Y1911" s="108">
        <v>0</v>
      </c>
      <c r="Z1911" s="108">
        <v>-42643.061999999998</v>
      </c>
      <c r="AA1911" s="109" t="s">
        <v>4503</v>
      </c>
      <c r="AB1911" s="109">
        <v>1125</v>
      </c>
      <c r="AC1911" s="109" t="s">
        <v>4686</v>
      </c>
      <c r="AD1911" s="109" t="s">
        <v>4548</v>
      </c>
      <c r="AE1911" s="110" t="s">
        <v>471</v>
      </c>
      <c r="AF1911" s="109"/>
      <c r="AG1911" s="138">
        <v>38919</v>
      </c>
      <c r="AH1911" s="138">
        <v>39157</v>
      </c>
      <c r="AI1911" s="138">
        <v>39435</v>
      </c>
      <c r="AJ1911" s="109">
        <v>5567151</v>
      </c>
      <c r="AK1911" s="109"/>
      <c r="AL1911" s="109"/>
      <c r="AM1911" s="109"/>
      <c r="AN1911" s="109"/>
      <c r="AO1911" s="109"/>
      <c r="AP1911" s="109"/>
      <c r="AQ1911" s="109"/>
      <c r="AR1911" s="109"/>
      <c r="AS1911" s="109"/>
      <c r="AT1911" s="109"/>
      <c r="AU1911" s="109"/>
      <c r="AV1911" s="109"/>
      <c r="AW1911" s="109"/>
      <c r="AX1911" s="109"/>
      <c r="AY1911" s="109"/>
    </row>
    <row r="1912" spans="1:51" ht="51" x14ac:dyDescent="0.25">
      <c r="A1912" s="106">
        <v>2254</v>
      </c>
      <c r="B1912" s="106" t="s">
        <v>2561</v>
      </c>
      <c r="C1912" s="106" t="s">
        <v>361</v>
      </c>
      <c r="D1912" s="106"/>
      <c r="E1912" s="106" t="s">
        <v>540</v>
      </c>
      <c r="F1912" s="106"/>
      <c r="G1912" s="106"/>
      <c r="H1912" s="106" t="s">
        <v>464</v>
      </c>
      <c r="I1912" s="106" t="s">
        <v>3323</v>
      </c>
      <c r="J1912" s="106" t="s">
        <v>4112</v>
      </c>
      <c r="K1912" s="106"/>
      <c r="L1912" s="106"/>
      <c r="M1912" s="106">
        <v>22000</v>
      </c>
      <c r="N1912" s="106" t="s">
        <v>361</v>
      </c>
      <c r="O1912" s="106">
        <v>235.86</v>
      </c>
      <c r="P1912" s="107">
        <v>1524.6</v>
      </c>
      <c r="Q1912" s="107">
        <v>359592.16</v>
      </c>
      <c r="R1912" s="106">
        <v>0</v>
      </c>
      <c r="S1912" s="107">
        <v>0</v>
      </c>
      <c r="T1912" s="107">
        <v>0</v>
      </c>
      <c r="U1912" s="106" t="s">
        <v>1936</v>
      </c>
      <c r="V1912" s="106" t="s">
        <v>7</v>
      </c>
      <c r="W1912" s="106" t="s">
        <v>79</v>
      </c>
      <c r="X1912" s="108"/>
      <c r="Y1912" s="108">
        <v>0</v>
      </c>
      <c r="Z1912" s="108">
        <v>-359592.15600000002</v>
      </c>
      <c r="AA1912" s="109" t="s">
        <v>4503</v>
      </c>
      <c r="AB1912" s="109">
        <v>1125</v>
      </c>
      <c r="AC1912" s="109" t="s">
        <v>4686</v>
      </c>
      <c r="AD1912" s="109" t="s">
        <v>4548</v>
      </c>
      <c r="AE1912" s="110" t="s">
        <v>471</v>
      </c>
      <c r="AF1912" s="109"/>
      <c r="AG1912" s="138">
        <v>38919</v>
      </c>
      <c r="AH1912" s="138">
        <v>39157</v>
      </c>
      <c r="AI1912" s="138">
        <v>39435</v>
      </c>
      <c r="AJ1912" s="109">
        <v>5567151</v>
      </c>
      <c r="AK1912" s="109"/>
      <c r="AL1912" s="109"/>
      <c r="AM1912" s="109"/>
      <c r="AN1912" s="109"/>
      <c r="AO1912" s="109"/>
      <c r="AP1912" s="109"/>
      <c r="AQ1912" s="109"/>
      <c r="AR1912" s="109"/>
      <c r="AS1912" s="109"/>
      <c r="AT1912" s="109"/>
      <c r="AU1912" s="109"/>
      <c r="AV1912" s="109"/>
      <c r="AW1912" s="109"/>
      <c r="AX1912" s="109"/>
      <c r="AY1912" s="109"/>
    </row>
    <row r="1913" spans="1:51" ht="51" x14ac:dyDescent="0.25">
      <c r="A1913" s="106">
        <v>2255</v>
      </c>
      <c r="B1913" s="106" t="s">
        <v>2562</v>
      </c>
      <c r="C1913" s="106" t="s">
        <v>361</v>
      </c>
      <c r="D1913" s="106"/>
      <c r="E1913" s="106" t="s">
        <v>540</v>
      </c>
      <c r="F1913" s="106"/>
      <c r="G1913" s="106"/>
      <c r="H1913" s="106" t="s">
        <v>464</v>
      </c>
      <c r="I1913" s="106" t="s">
        <v>3323</v>
      </c>
      <c r="J1913" s="106" t="s">
        <v>4113</v>
      </c>
      <c r="K1913" s="106"/>
      <c r="L1913" s="106"/>
      <c r="M1913" s="106">
        <v>22000</v>
      </c>
      <c r="N1913" s="106" t="s">
        <v>361</v>
      </c>
      <c r="O1913" s="106">
        <v>38.15</v>
      </c>
      <c r="P1913" s="107">
        <v>1524.6</v>
      </c>
      <c r="Q1913" s="107">
        <v>58163.49</v>
      </c>
      <c r="R1913" s="106">
        <v>0</v>
      </c>
      <c r="S1913" s="107">
        <v>0</v>
      </c>
      <c r="T1913" s="107">
        <v>0</v>
      </c>
      <c r="U1913" s="106" t="s">
        <v>1936</v>
      </c>
      <c r="V1913" s="106" t="s">
        <v>7</v>
      </c>
      <c r="W1913" s="106" t="s">
        <v>79</v>
      </c>
      <c r="X1913" s="108"/>
      <c r="Y1913" s="108">
        <v>0</v>
      </c>
      <c r="Z1913" s="108">
        <v>-58163.49</v>
      </c>
      <c r="AA1913" s="109" t="s">
        <v>4503</v>
      </c>
      <c r="AB1913" s="109">
        <v>1125</v>
      </c>
      <c r="AC1913" s="109" t="s">
        <v>4686</v>
      </c>
      <c r="AD1913" s="109" t="s">
        <v>4548</v>
      </c>
      <c r="AE1913" s="110" t="s">
        <v>471</v>
      </c>
      <c r="AF1913" s="109"/>
      <c r="AG1913" s="138">
        <v>38919</v>
      </c>
      <c r="AH1913" s="138">
        <v>39157</v>
      </c>
      <c r="AI1913" s="138">
        <v>39435</v>
      </c>
      <c r="AJ1913" s="109">
        <v>5567151</v>
      </c>
      <c r="AK1913" s="109"/>
      <c r="AL1913" s="109"/>
      <c r="AM1913" s="109"/>
      <c r="AN1913" s="109"/>
      <c r="AO1913" s="109"/>
      <c r="AP1913" s="109"/>
      <c r="AQ1913" s="109"/>
      <c r="AR1913" s="109"/>
      <c r="AS1913" s="109"/>
      <c r="AT1913" s="109"/>
      <c r="AU1913" s="109"/>
      <c r="AV1913" s="109"/>
      <c r="AW1913" s="109"/>
      <c r="AX1913" s="109"/>
      <c r="AY1913" s="109"/>
    </row>
    <row r="1914" spans="1:51" ht="51" x14ac:dyDescent="0.25">
      <c r="A1914" s="106">
        <v>2256</v>
      </c>
      <c r="B1914" s="106" t="s">
        <v>2563</v>
      </c>
      <c r="C1914" s="106" t="s">
        <v>361</v>
      </c>
      <c r="D1914" s="106"/>
      <c r="E1914" s="106" t="s">
        <v>540</v>
      </c>
      <c r="F1914" s="106"/>
      <c r="G1914" s="106"/>
      <c r="H1914" s="106" t="s">
        <v>464</v>
      </c>
      <c r="I1914" s="106" t="s">
        <v>3323</v>
      </c>
      <c r="J1914" s="106" t="s">
        <v>4113</v>
      </c>
      <c r="K1914" s="106"/>
      <c r="L1914" s="106"/>
      <c r="M1914" s="106">
        <v>22000</v>
      </c>
      <c r="N1914" s="106" t="s">
        <v>361</v>
      </c>
      <c r="O1914" s="106">
        <v>166.95</v>
      </c>
      <c r="P1914" s="107">
        <v>1524.6</v>
      </c>
      <c r="Q1914" s="107">
        <v>254531.97</v>
      </c>
      <c r="R1914" s="106">
        <v>0</v>
      </c>
      <c r="S1914" s="107">
        <v>0</v>
      </c>
      <c r="T1914" s="107">
        <v>0</v>
      </c>
      <c r="U1914" s="106" t="s">
        <v>1936</v>
      </c>
      <c r="V1914" s="106" t="s">
        <v>7</v>
      </c>
      <c r="W1914" s="106" t="s">
        <v>79</v>
      </c>
      <c r="X1914" s="108"/>
      <c r="Y1914" s="108">
        <v>0</v>
      </c>
      <c r="Z1914" s="108">
        <v>-254531.96999999997</v>
      </c>
      <c r="AA1914" s="109" t="s">
        <v>4503</v>
      </c>
      <c r="AB1914" s="109">
        <v>1125</v>
      </c>
      <c r="AC1914" s="109" t="s">
        <v>4686</v>
      </c>
      <c r="AD1914" s="109" t="s">
        <v>4548</v>
      </c>
      <c r="AE1914" s="110" t="s">
        <v>471</v>
      </c>
      <c r="AF1914" s="109"/>
      <c r="AG1914" s="138">
        <v>38919</v>
      </c>
      <c r="AH1914" s="138">
        <v>39157</v>
      </c>
      <c r="AI1914" s="138">
        <v>39435</v>
      </c>
      <c r="AJ1914" s="109">
        <v>5567151</v>
      </c>
      <c r="AK1914" s="109"/>
      <c r="AL1914" s="109"/>
      <c r="AM1914" s="109"/>
      <c r="AN1914" s="109"/>
      <c r="AO1914" s="109"/>
      <c r="AP1914" s="109"/>
      <c r="AQ1914" s="109"/>
      <c r="AR1914" s="109"/>
      <c r="AS1914" s="109"/>
      <c r="AT1914" s="109"/>
      <c r="AU1914" s="109"/>
      <c r="AV1914" s="109"/>
      <c r="AW1914" s="109"/>
      <c r="AX1914" s="109"/>
      <c r="AY1914" s="109"/>
    </row>
    <row r="1915" spans="1:51" ht="25.5" x14ac:dyDescent="0.25">
      <c r="A1915" s="106">
        <v>2257</v>
      </c>
      <c r="B1915" s="106" t="s">
        <v>2564</v>
      </c>
      <c r="C1915" s="106" t="s">
        <v>360</v>
      </c>
      <c r="D1915" s="106"/>
      <c r="E1915" s="106" t="s">
        <v>540</v>
      </c>
      <c r="F1915" s="106"/>
      <c r="G1915" s="106"/>
      <c r="H1915" s="106" t="s">
        <v>464</v>
      </c>
      <c r="I1915" s="106" t="s">
        <v>3325</v>
      </c>
      <c r="J1915" s="106" t="s">
        <v>4108</v>
      </c>
      <c r="K1915" s="106"/>
      <c r="L1915" s="106"/>
      <c r="M1915" s="106">
        <v>22000</v>
      </c>
      <c r="N1915" s="106" t="s">
        <v>361</v>
      </c>
      <c r="O1915" s="106">
        <v>592.48</v>
      </c>
      <c r="P1915" s="107">
        <v>1524.6</v>
      </c>
      <c r="Q1915" s="107">
        <v>903295.01</v>
      </c>
      <c r="R1915" s="106">
        <v>0</v>
      </c>
      <c r="S1915" s="107">
        <v>0</v>
      </c>
      <c r="T1915" s="107">
        <v>0</v>
      </c>
      <c r="U1915" s="106" t="s">
        <v>741</v>
      </c>
      <c r="V1915" s="106" t="s">
        <v>7</v>
      </c>
      <c r="W1915" s="106" t="s">
        <v>62</v>
      </c>
      <c r="X1915" s="108">
        <v>2711</v>
      </c>
      <c r="Y1915" s="108">
        <v>1606213.28</v>
      </c>
      <c r="Z1915" s="108">
        <v>702918.272</v>
      </c>
      <c r="AA1915" s="109"/>
      <c r="AB1915" s="109">
        <v>1119</v>
      </c>
      <c r="AC1915" s="109"/>
      <c r="AD1915" s="109"/>
      <c r="AE1915" s="110" t="s">
        <v>473</v>
      </c>
      <c r="AF1915" s="109" t="s">
        <v>4536</v>
      </c>
      <c r="AG1915" s="138">
        <v>38919</v>
      </c>
      <c r="AH1915" s="138">
        <v>39157</v>
      </c>
      <c r="AI1915" s="138">
        <v>39435</v>
      </c>
      <c r="AJ1915" s="109">
        <v>5567151</v>
      </c>
      <c r="AK1915" s="109"/>
      <c r="AL1915" s="109"/>
      <c r="AM1915" s="109"/>
      <c r="AN1915" s="109"/>
      <c r="AO1915" s="109"/>
      <c r="AP1915" s="109"/>
      <c r="AQ1915" s="109"/>
      <c r="AR1915" s="109"/>
      <c r="AS1915" s="109"/>
      <c r="AT1915" s="109"/>
      <c r="AU1915" s="109"/>
      <c r="AV1915" s="109"/>
      <c r="AW1915" s="109"/>
      <c r="AX1915" s="109"/>
      <c r="AY1915" s="109"/>
    </row>
    <row r="1916" spans="1:51" ht="25.5" x14ac:dyDescent="0.25">
      <c r="A1916" s="106">
        <v>2258</v>
      </c>
      <c r="B1916" s="106" t="s">
        <v>2565</v>
      </c>
      <c r="C1916" s="106" t="s">
        <v>360</v>
      </c>
      <c r="D1916" s="106"/>
      <c r="E1916" s="106" t="s">
        <v>540</v>
      </c>
      <c r="F1916" s="106"/>
      <c r="G1916" s="106"/>
      <c r="H1916" s="106" t="s">
        <v>464</v>
      </c>
      <c r="I1916" s="106"/>
      <c r="J1916" s="106"/>
      <c r="K1916" s="106"/>
      <c r="L1916" s="106"/>
      <c r="M1916" s="106">
        <v>22000</v>
      </c>
      <c r="N1916" s="106" t="s">
        <v>360</v>
      </c>
      <c r="O1916" s="106">
        <v>183226.67</v>
      </c>
      <c r="P1916" s="107">
        <v>1524.6</v>
      </c>
      <c r="Q1916" s="107">
        <v>279347381.07999998</v>
      </c>
      <c r="R1916" s="106">
        <v>0</v>
      </c>
      <c r="S1916" s="107">
        <v>0</v>
      </c>
      <c r="T1916" s="107">
        <v>0</v>
      </c>
      <c r="U1916" s="106" t="s">
        <v>743</v>
      </c>
      <c r="V1916" s="106" t="s">
        <v>7</v>
      </c>
      <c r="W1916" s="106" t="s">
        <v>63</v>
      </c>
      <c r="X1916" s="108"/>
      <c r="Y1916" s="108">
        <v>0</v>
      </c>
      <c r="Z1916" s="108"/>
      <c r="AA1916" s="109" t="s">
        <v>4435</v>
      </c>
      <c r="AB1916" s="109">
        <v>1119</v>
      </c>
      <c r="AC1916" s="109"/>
      <c r="AD1916" s="109"/>
      <c r="AE1916" s="110" t="s">
        <v>4436</v>
      </c>
      <c r="AF1916" s="109"/>
      <c r="AG1916" s="138">
        <v>38919</v>
      </c>
      <c r="AH1916" s="138">
        <v>39157</v>
      </c>
      <c r="AI1916" s="138">
        <v>39435</v>
      </c>
      <c r="AJ1916" s="109">
        <v>5567151</v>
      </c>
      <c r="AK1916" s="109"/>
      <c r="AL1916" s="109"/>
      <c r="AM1916" s="109"/>
      <c r="AN1916" s="109"/>
      <c r="AO1916" s="109"/>
      <c r="AP1916" s="109"/>
      <c r="AQ1916" s="109"/>
      <c r="AR1916" s="109"/>
      <c r="AS1916" s="109"/>
      <c r="AT1916" s="109"/>
      <c r="AU1916" s="109"/>
      <c r="AV1916" s="109"/>
      <c r="AW1916" s="109"/>
      <c r="AX1916" s="109"/>
      <c r="AY1916" s="109"/>
    </row>
    <row r="1917" spans="1:51" x14ac:dyDescent="0.25">
      <c r="A1917" s="106">
        <v>2259</v>
      </c>
      <c r="B1917" s="106" t="s">
        <v>2566</v>
      </c>
      <c r="C1917" s="106" t="s">
        <v>299</v>
      </c>
      <c r="D1917" s="106"/>
      <c r="E1917" s="106" t="s">
        <v>540</v>
      </c>
      <c r="F1917" s="106"/>
      <c r="G1917" s="106"/>
      <c r="H1917" s="106" t="s">
        <v>467</v>
      </c>
      <c r="I1917" s="106" t="s">
        <v>3323</v>
      </c>
      <c r="J1917" s="106" t="s">
        <v>4114</v>
      </c>
      <c r="K1917" s="106">
        <v>23422</v>
      </c>
      <c r="L1917" s="106"/>
      <c r="M1917" s="106">
        <v>22236</v>
      </c>
      <c r="N1917" s="106" t="s">
        <v>3824</v>
      </c>
      <c r="O1917" s="106">
        <v>4834.3469999999998</v>
      </c>
      <c r="P1917" s="107">
        <v>885.5</v>
      </c>
      <c r="Q1917" s="107">
        <v>4280814.2699999996</v>
      </c>
      <c r="R1917" s="106">
        <v>0</v>
      </c>
      <c r="S1917" s="107">
        <v>0</v>
      </c>
      <c r="T1917" s="107">
        <v>0</v>
      </c>
      <c r="U1917" s="106" t="s">
        <v>739</v>
      </c>
      <c r="V1917" s="106" t="s">
        <v>7</v>
      </c>
      <c r="W1917" s="106" t="s">
        <v>61</v>
      </c>
      <c r="X1917" s="108">
        <v>1632</v>
      </c>
      <c r="Y1917" s="108">
        <v>7889654.3039999995</v>
      </c>
      <c r="Z1917" s="108">
        <v>3608840.0354999993</v>
      </c>
      <c r="AA1917" s="109"/>
      <c r="AB1917" s="109">
        <v>6179</v>
      </c>
      <c r="AC1917" s="109"/>
      <c r="AD1917" s="109"/>
      <c r="AE1917" s="110" t="s">
        <v>507</v>
      </c>
      <c r="AF1917" s="109"/>
      <c r="AG1917" s="138"/>
      <c r="AH1917" s="138">
        <v>39353</v>
      </c>
      <c r="AI1917" s="138">
        <v>39373</v>
      </c>
      <c r="AJ1917" s="109">
        <v>5556789</v>
      </c>
      <c r="AK1917" s="109"/>
      <c r="AL1917" s="109"/>
      <c r="AM1917" s="109"/>
      <c r="AN1917" s="109"/>
      <c r="AO1917" s="109"/>
      <c r="AP1917" s="109"/>
      <c r="AQ1917" s="109"/>
      <c r="AR1917" s="109"/>
      <c r="AS1917" s="109"/>
      <c r="AT1917" s="109"/>
      <c r="AU1917" s="109"/>
      <c r="AV1917" s="109"/>
      <c r="AW1917" s="109"/>
      <c r="AX1917" s="109"/>
      <c r="AY1917" s="109"/>
    </row>
    <row r="1918" spans="1:51" x14ac:dyDescent="0.25">
      <c r="A1918" s="106">
        <v>2260</v>
      </c>
      <c r="B1918" s="106" t="s">
        <v>2567</v>
      </c>
      <c r="C1918" s="106" t="s">
        <v>299</v>
      </c>
      <c r="D1918" s="106"/>
      <c r="E1918" s="106" t="s">
        <v>540</v>
      </c>
      <c r="F1918" s="106"/>
      <c r="G1918" s="106"/>
      <c r="H1918" s="106" t="s">
        <v>466</v>
      </c>
      <c r="I1918" s="106" t="s">
        <v>3325</v>
      </c>
      <c r="J1918" s="106" t="s">
        <v>4115</v>
      </c>
      <c r="K1918" s="106">
        <v>23901</v>
      </c>
      <c r="L1918" s="106"/>
      <c r="M1918" s="106">
        <v>22236</v>
      </c>
      <c r="N1918" s="106" t="s">
        <v>3824</v>
      </c>
      <c r="O1918" s="106">
        <v>397.85899999999998</v>
      </c>
      <c r="P1918" s="107">
        <v>885.5</v>
      </c>
      <c r="Q1918" s="107">
        <v>352304.14</v>
      </c>
      <c r="R1918" s="106">
        <v>0</v>
      </c>
      <c r="S1918" s="107">
        <v>0</v>
      </c>
      <c r="T1918" s="107">
        <v>0</v>
      </c>
      <c r="U1918" s="106" t="s">
        <v>924</v>
      </c>
      <c r="V1918" s="106" t="s">
        <v>7</v>
      </c>
      <c r="W1918" s="106" t="s">
        <v>76</v>
      </c>
      <c r="X1918" s="108">
        <v>1632</v>
      </c>
      <c r="Y1918" s="108">
        <v>649305.88799999992</v>
      </c>
      <c r="Z1918" s="108">
        <v>297001.74349999992</v>
      </c>
      <c r="AA1918" s="109"/>
      <c r="AB1918" s="109">
        <v>6179</v>
      </c>
      <c r="AC1918" s="109"/>
      <c r="AD1918" s="109"/>
      <c r="AE1918" s="110" t="s">
        <v>4440</v>
      </c>
      <c r="AF1918" s="109"/>
      <c r="AG1918" s="138"/>
      <c r="AH1918" s="138">
        <v>39353</v>
      </c>
      <c r="AI1918" s="138">
        <v>39373</v>
      </c>
      <c r="AJ1918" s="109">
        <v>5556789</v>
      </c>
      <c r="AK1918" s="109"/>
      <c r="AL1918" s="109"/>
      <c r="AM1918" s="109"/>
      <c r="AN1918" s="109"/>
      <c r="AO1918" s="109"/>
      <c r="AP1918" s="109"/>
      <c r="AQ1918" s="109"/>
      <c r="AR1918" s="109"/>
      <c r="AS1918" s="109"/>
      <c r="AT1918" s="109"/>
      <c r="AU1918" s="109"/>
      <c r="AV1918" s="109"/>
      <c r="AW1918" s="109"/>
      <c r="AX1918" s="109"/>
      <c r="AY1918" s="109"/>
    </row>
    <row r="1919" spans="1:51" x14ac:dyDescent="0.25">
      <c r="A1919" s="106">
        <v>2261</v>
      </c>
      <c r="B1919" s="106" t="s">
        <v>2568</v>
      </c>
      <c r="C1919" s="106" t="s">
        <v>299</v>
      </c>
      <c r="D1919" s="106"/>
      <c r="E1919" s="106" t="s">
        <v>540</v>
      </c>
      <c r="F1919" s="106"/>
      <c r="G1919" s="106"/>
      <c r="H1919" s="106" t="s">
        <v>466</v>
      </c>
      <c r="I1919" s="106" t="s">
        <v>3325</v>
      </c>
      <c r="J1919" s="106" t="s">
        <v>4116</v>
      </c>
      <c r="K1919" s="106">
        <v>23902</v>
      </c>
      <c r="L1919" s="106"/>
      <c r="M1919" s="106">
        <v>22236</v>
      </c>
      <c r="N1919" s="106" t="s">
        <v>3824</v>
      </c>
      <c r="O1919" s="106">
        <v>638.85299999999995</v>
      </c>
      <c r="P1919" s="107">
        <v>885.5</v>
      </c>
      <c r="Q1919" s="107">
        <v>565704.32999999996</v>
      </c>
      <c r="R1919" s="106">
        <v>0</v>
      </c>
      <c r="S1919" s="107">
        <v>0</v>
      </c>
      <c r="T1919" s="107">
        <v>0</v>
      </c>
      <c r="U1919" s="106" t="s">
        <v>924</v>
      </c>
      <c r="V1919" s="106" t="s">
        <v>7</v>
      </c>
      <c r="W1919" s="106" t="s">
        <v>76</v>
      </c>
      <c r="X1919" s="108">
        <v>1632</v>
      </c>
      <c r="Y1919" s="108">
        <v>1042608.0959999999</v>
      </c>
      <c r="Z1919" s="108">
        <v>476903.76449999993</v>
      </c>
      <c r="AA1919" s="109"/>
      <c r="AB1919" s="109">
        <v>6179</v>
      </c>
      <c r="AC1919" s="109"/>
      <c r="AD1919" s="109"/>
      <c r="AE1919" s="110" t="s">
        <v>4440</v>
      </c>
      <c r="AF1919" s="109"/>
      <c r="AG1919" s="138"/>
      <c r="AH1919" s="138">
        <v>39353</v>
      </c>
      <c r="AI1919" s="138">
        <v>39373</v>
      </c>
      <c r="AJ1919" s="109">
        <v>5556789</v>
      </c>
      <c r="AK1919" s="109"/>
      <c r="AL1919" s="109"/>
      <c r="AM1919" s="109"/>
      <c r="AN1919" s="109"/>
      <c r="AO1919" s="109"/>
      <c r="AP1919" s="109"/>
      <c r="AQ1919" s="109"/>
      <c r="AR1919" s="109"/>
      <c r="AS1919" s="109"/>
      <c r="AT1919" s="109"/>
      <c r="AU1919" s="109"/>
      <c r="AV1919" s="109"/>
      <c r="AW1919" s="109"/>
      <c r="AX1919" s="109"/>
      <c r="AY1919" s="109"/>
    </row>
    <row r="1920" spans="1:51" x14ac:dyDescent="0.25">
      <c r="A1920" s="106">
        <v>2262</v>
      </c>
      <c r="B1920" s="106" t="s">
        <v>2569</v>
      </c>
      <c r="C1920" s="106" t="s">
        <v>299</v>
      </c>
      <c r="D1920" s="106"/>
      <c r="E1920" s="106" t="s">
        <v>540</v>
      </c>
      <c r="F1920" s="106"/>
      <c r="G1920" s="106"/>
      <c r="H1920" s="106" t="s">
        <v>466</v>
      </c>
      <c r="I1920" s="106" t="s">
        <v>3325</v>
      </c>
      <c r="J1920" s="106" t="s">
        <v>4115</v>
      </c>
      <c r="K1920" s="106">
        <v>23922</v>
      </c>
      <c r="L1920" s="106"/>
      <c r="M1920" s="106">
        <v>22236</v>
      </c>
      <c r="N1920" s="106" t="s">
        <v>3824</v>
      </c>
      <c r="O1920" s="106">
        <v>61.610999999999997</v>
      </c>
      <c r="P1920" s="107">
        <v>885.5</v>
      </c>
      <c r="Q1920" s="107">
        <v>54556.54</v>
      </c>
      <c r="R1920" s="106">
        <v>0</v>
      </c>
      <c r="S1920" s="107">
        <v>0</v>
      </c>
      <c r="T1920" s="107">
        <v>0</v>
      </c>
      <c r="U1920" s="106" t="s">
        <v>924</v>
      </c>
      <c r="V1920" s="106" t="s">
        <v>7</v>
      </c>
      <c r="W1920" s="106" t="s">
        <v>76</v>
      </c>
      <c r="X1920" s="108">
        <v>1632</v>
      </c>
      <c r="Y1920" s="108">
        <v>100549.152</v>
      </c>
      <c r="Z1920" s="108">
        <v>45992.611500000006</v>
      </c>
      <c r="AA1920" s="109"/>
      <c r="AB1920" s="109">
        <v>6179</v>
      </c>
      <c r="AC1920" s="109"/>
      <c r="AD1920" s="109"/>
      <c r="AE1920" s="110" t="s">
        <v>4440</v>
      </c>
      <c r="AF1920" s="109"/>
      <c r="AG1920" s="138"/>
      <c r="AH1920" s="138">
        <v>39353</v>
      </c>
      <c r="AI1920" s="138">
        <v>39373</v>
      </c>
      <c r="AJ1920" s="109">
        <v>5556789</v>
      </c>
      <c r="AK1920" s="109"/>
      <c r="AL1920" s="109"/>
      <c r="AM1920" s="109"/>
      <c r="AN1920" s="109"/>
      <c r="AO1920" s="109"/>
      <c r="AP1920" s="109"/>
      <c r="AQ1920" s="109"/>
      <c r="AR1920" s="109"/>
      <c r="AS1920" s="109"/>
      <c r="AT1920" s="109"/>
      <c r="AU1920" s="109"/>
      <c r="AV1920" s="109"/>
      <c r="AW1920" s="109"/>
      <c r="AX1920" s="109"/>
      <c r="AY1920" s="109"/>
    </row>
    <row r="1921" spans="1:51" x14ac:dyDescent="0.25">
      <c r="A1921" s="106">
        <v>2263</v>
      </c>
      <c r="B1921" s="106" t="s">
        <v>2570</v>
      </c>
      <c r="C1921" s="106" t="s">
        <v>299</v>
      </c>
      <c r="D1921" s="106"/>
      <c r="E1921" s="106" t="s">
        <v>540</v>
      </c>
      <c r="F1921" s="106"/>
      <c r="G1921" s="106"/>
      <c r="H1921" s="106" t="s">
        <v>466</v>
      </c>
      <c r="I1921" s="106" t="s">
        <v>3325</v>
      </c>
      <c r="J1921" s="106" t="s">
        <v>4115</v>
      </c>
      <c r="K1921" s="106">
        <v>23942</v>
      </c>
      <c r="L1921" s="106"/>
      <c r="M1921" s="106">
        <v>22236</v>
      </c>
      <c r="N1921" s="106" t="s">
        <v>3824</v>
      </c>
      <c r="O1921" s="106">
        <v>143.619</v>
      </c>
      <c r="P1921" s="107">
        <v>885.5</v>
      </c>
      <c r="Q1921" s="107">
        <v>127174.62</v>
      </c>
      <c r="R1921" s="106">
        <v>0</v>
      </c>
      <c r="S1921" s="107">
        <v>0</v>
      </c>
      <c r="T1921" s="107">
        <v>0</v>
      </c>
      <c r="U1921" s="106" t="s">
        <v>924</v>
      </c>
      <c r="V1921" s="106" t="s">
        <v>7</v>
      </c>
      <c r="W1921" s="106" t="s">
        <v>76</v>
      </c>
      <c r="X1921" s="108">
        <v>1632</v>
      </c>
      <c r="Y1921" s="108">
        <v>234386.20800000001</v>
      </c>
      <c r="Z1921" s="108">
        <v>107211.58350000001</v>
      </c>
      <c r="AA1921" s="109"/>
      <c r="AB1921" s="109">
        <v>6179</v>
      </c>
      <c r="AC1921" s="109"/>
      <c r="AD1921" s="109"/>
      <c r="AE1921" s="110" t="s">
        <v>4440</v>
      </c>
      <c r="AF1921" s="109"/>
      <c r="AG1921" s="138"/>
      <c r="AH1921" s="138">
        <v>39353</v>
      </c>
      <c r="AI1921" s="138">
        <v>39373</v>
      </c>
      <c r="AJ1921" s="109">
        <v>5556789</v>
      </c>
      <c r="AK1921" s="109"/>
      <c r="AL1921" s="109"/>
      <c r="AM1921" s="109"/>
      <c r="AN1921" s="109"/>
      <c r="AO1921" s="109"/>
      <c r="AP1921" s="109"/>
      <c r="AQ1921" s="109"/>
      <c r="AR1921" s="109"/>
      <c r="AS1921" s="109"/>
      <c r="AT1921" s="109"/>
      <c r="AU1921" s="109"/>
      <c r="AV1921" s="109"/>
      <c r="AW1921" s="109"/>
      <c r="AX1921" s="109"/>
      <c r="AY1921" s="109"/>
    </row>
    <row r="1922" spans="1:51" ht="51" x14ac:dyDescent="0.25">
      <c r="A1922" s="106">
        <v>2264</v>
      </c>
      <c r="B1922" s="106" t="s">
        <v>2571</v>
      </c>
      <c r="C1922" s="106" t="s">
        <v>299</v>
      </c>
      <c r="D1922" s="106"/>
      <c r="E1922" s="106" t="s">
        <v>540</v>
      </c>
      <c r="F1922" s="106"/>
      <c r="G1922" s="106"/>
      <c r="H1922" s="106" t="s">
        <v>466</v>
      </c>
      <c r="I1922" s="106" t="s">
        <v>3325</v>
      </c>
      <c r="J1922" s="106" t="s">
        <v>4115</v>
      </c>
      <c r="K1922" s="106"/>
      <c r="L1922" s="106"/>
      <c r="M1922" s="106">
        <v>22236</v>
      </c>
      <c r="N1922" s="106" t="s">
        <v>3824</v>
      </c>
      <c r="O1922" s="106">
        <v>75</v>
      </c>
      <c r="P1922" s="107">
        <v>885.5</v>
      </c>
      <c r="Q1922" s="107">
        <v>66412.5</v>
      </c>
      <c r="R1922" s="106">
        <v>0</v>
      </c>
      <c r="S1922" s="107">
        <v>0</v>
      </c>
      <c r="T1922" s="107">
        <v>0</v>
      </c>
      <c r="U1922" s="106" t="s">
        <v>749</v>
      </c>
      <c r="V1922" s="106" t="s">
        <v>7</v>
      </c>
      <c r="W1922" s="106" t="s">
        <v>64</v>
      </c>
      <c r="X1922" s="108"/>
      <c r="Y1922" s="108">
        <v>0</v>
      </c>
      <c r="Z1922" s="108">
        <v>-66412.5</v>
      </c>
      <c r="AA1922" s="109" t="s">
        <v>4503</v>
      </c>
      <c r="AB1922" s="109">
        <v>6179</v>
      </c>
      <c r="AC1922" s="109" t="s">
        <v>4686</v>
      </c>
      <c r="AD1922" s="109" t="s">
        <v>4548</v>
      </c>
      <c r="AE1922" s="110" t="s">
        <v>4704</v>
      </c>
      <c r="AF1922" s="109"/>
      <c r="AG1922" s="138"/>
      <c r="AH1922" s="138">
        <v>39353</v>
      </c>
      <c r="AI1922" s="138">
        <v>39373</v>
      </c>
      <c r="AJ1922" s="109">
        <v>5556789</v>
      </c>
      <c r="AK1922" s="109"/>
      <c r="AL1922" s="109"/>
      <c r="AM1922" s="109"/>
      <c r="AN1922" s="109"/>
      <c r="AO1922" s="109"/>
      <c r="AP1922" s="109"/>
      <c r="AQ1922" s="109"/>
      <c r="AR1922" s="109"/>
      <c r="AS1922" s="109"/>
      <c r="AT1922" s="109"/>
      <c r="AU1922" s="109"/>
      <c r="AV1922" s="109"/>
      <c r="AW1922" s="109"/>
      <c r="AX1922" s="109"/>
      <c r="AY1922" s="109"/>
    </row>
    <row r="1923" spans="1:51" ht="51" x14ac:dyDescent="0.25">
      <c r="A1923" s="106">
        <v>2265</v>
      </c>
      <c r="B1923" s="106" t="s">
        <v>2572</v>
      </c>
      <c r="C1923" s="106" t="s">
        <v>299</v>
      </c>
      <c r="D1923" s="106"/>
      <c r="E1923" s="106" t="s">
        <v>540</v>
      </c>
      <c r="F1923" s="106"/>
      <c r="G1923" s="106"/>
      <c r="H1923" s="106" t="s">
        <v>466</v>
      </c>
      <c r="I1923" s="106" t="s">
        <v>3323</v>
      </c>
      <c r="J1923" s="106" t="s">
        <v>3744</v>
      </c>
      <c r="K1923" s="106">
        <v>24131</v>
      </c>
      <c r="L1923" s="106"/>
      <c r="M1923" s="106">
        <v>22236</v>
      </c>
      <c r="N1923" s="106" t="s">
        <v>3824</v>
      </c>
      <c r="O1923" s="106">
        <v>76.902000000000001</v>
      </c>
      <c r="P1923" s="107">
        <v>885.5</v>
      </c>
      <c r="Q1923" s="107">
        <v>68096.72</v>
      </c>
      <c r="R1923" s="106">
        <v>0</v>
      </c>
      <c r="S1923" s="107">
        <v>0</v>
      </c>
      <c r="T1923" s="107">
        <v>0</v>
      </c>
      <c r="U1923" s="106" t="s">
        <v>749</v>
      </c>
      <c r="V1923" s="106" t="s">
        <v>7</v>
      </c>
      <c r="W1923" s="106" t="s">
        <v>64</v>
      </c>
      <c r="X1923" s="108"/>
      <c r="Y1923" s="108">
        <v>0</v>
      </c>
      <c r="Z1923" s="108">
        <v>-68096.721000000005</v>
      </c>
      <c r="AA1923" s="109" t="s">
        <v>4503</v>
      </c>
      <c r="AB1923" s="109">
        <v>6179</v>
      </c>
      <c r="AC1923" s="109" t="s">
        <v>4686</v>
      </c>
      <c r="AD1923" s="109" t="s">
        <v>4548</v>
      </c>
      <c r="AE1923" s="110" t="s">
        <v>4704</v>
      </c>
      <c r="AF1923" s="109"/>
      <c r="AG1923" s="138"/>
      <c r="AH1923" s="138">
        <v>39353</v>
      </c>
      <c r="AI1923" s="138">
        <v>39373</v>
      </c>
      <c r="AJ1923" s="109">
        <v>5556789</v>
      </c>
      <c r="AK1923" s="109"/>
      <c r="AL1923" s="109"/>
      <c r="AM1923" s="109"/>
      <c r="AN1923" s="109"/>
      <c r="AO1923" s="109"/>
      <c r="AP1923" s="109"/>
      <c r="AQ1923" s="109"/>
      <c r="AR1923" s="109"/>
      <c r="AS1923" s="109"/>
      <c r="AT1923" s="109"/>
      <c r="AU1923" s="109"/>
      <c r="AV1923" s="109"/>
      <c r="AW1923" s="109"/>
      <c r="AX1923" s="109"/>
      <c r="AY1923" s="109"/>
    </row>
    <row r="1924" spans="1:51" x14ac:dyDescent="0.25">
      <c r="A1924" s="106">
        <v>2266</v>
      </c>
      <c r="B1924" s="106" t="s">
        <v>2573</v>
      </c>
      <c r="C1924" s="106" t="s">
        <v>299</v>
      </c>
      <c r="D1924" s="106"/>
      <c r="E1924" s="106" t="s">
        <v>540</v>
      </c>
      <c r="F1924" s="106"/>
      <c r="G1924" s="106"/>
      <c r="H1924" s="106" t="s">
        <v>466</v>
      </c>
      <c r="I1924" s="106" t="s">
        <v>3325</v>
      </c>
      <c r="J1924" s="106" t="s">
        <v>4117</v>
      </c>
      <c r="K1924" s="106">
        <v>7421</v>
      </c>
      <c r="L1924" s="106"/>
      <c r="M1924" s="106">
        <v>22236</v>
      </c>
      <c r="N1924" s="106" t="s">
        <v>3824</v>
      </c>
      <c r="O1924" s="106">
        <v>79</v>
      </c>
      <c r="P1924" s="107">
        <v>885.5</v>
      </c>
      <c r="Q1924" s="107">
        <v>69954.5</v>
      </c>
      <c r="R1924" s="106">
        <v>0</v>
      </c>
      <c r="S1924" s="107">
        <v>0</v>
      </c>
      <c r="T1924" s="107">
        <v>0</v>
      </c>
      <c r="U1924" s="106" t="s">
        <v>749</v>
      </c>
      <c r="V1924" s="106" t="s">
        <v>7</v>
      </c>
      <c r="W1924" s="106" t="s">
        <v>64</v>
      </c>
      <c r="X1924" s="108">
        <v>1632</v>
      </c>
      <c r="Y1924" s="108">
        <v>128928</v>
      </c>
      <c r="Z1924" s="108">
        <v>58973.5</v>
      </c>
      <c r="AA1924" s="109"/>
      <c r="AB1924" s="109">
        <v>6179</v>
      </c>
      <c r="AC1924" s="109"/>
      <c r="AD1924" s="109"/>
      <c r="AE1924" s="110" t="s">
        <v>4704</v>
      </c>
      <c r="AF1924" s="109"/>
      <c r="AG1924" s="138"/>
      <c r="AH1924" s="138">
        <v>39353</v>
      </c>
      <c r="AI1924" s="138">
        <v>39373</v>
      </c>
      <c r="AJ1924" s="109">
        <v>5556789</v>
      </c>
      <c r="AK1924" s="109"/>
      <c r="AL1924" s="109"/>
      <c r="AM1924" s="109"/>
      <c r="AN1924" s="109"/>
      <c r="AO1924" s="109"/>
      <c r="AP1924" s="109"/>
      <c r="AQ1924" s="109"/>
      <c r="AR1924" s="109"/>
      <c r="AS1924" s="109"/>
      <c r="AT1924" s="109"/>
      <c r="AU1924" s="109"/>
      <c r="AV1924" s="109"/>
      <c r="AW1924" s="109"/>
      <c r="AX1924" s="109"/>
      <c r="AY1924" s="109"/>
    </row>
    <row r="1925" spans="1:51" ht="51" x14ac:dyDescent="0.25">
      <c r="A1925" s="106">
        <v>2267</v>
      </c>
      <c r="B1925" s="106" t="s">
        <v>2574</v>
      </c>
      <c r="C1925" s="106" t="s">
        <v>299</v>
      </c>
      <c r="D1925" s="106"/>
      <c r="E1925" s="106" t="s">
        <v>540</v>
      </c>
      <c r="F1925" s="106"/>
      <c r="G1925" s="106"/>
      <c r="H1925" s="106" t="s">
        <v>466</v>
      </c>
      <c r="I1925" s="106" t="s">
        <v>3323</v>
      </c>
      <c r="J1925" s="106" t="s">
        <v>3744</v>
      </c>
      <c r="K1925" s="106">
        <v>24140</v>
      </c>
      <c r="L1925" s="106"/>
      <c r="M1925" s="106">
        <v>22236</v>
      </c>
      <c r="N1925" s="106" t="s">
        <v>3824</v>
      </c>
      <c r="O1925" s="106">
        <v>75.022999999999996</v>
      </c>
      <c r="P1925" s="107">
        <v>885.5</v>
      </c>
      <c r="Q1925" s="107">
        <v>66432.87</v>
      </c>
      <c r="R1925" s="106">
        <v>0</v>
      </c>
      <c r="S1925" s="107">
        <v>0</v>
      </c>
      <c r="T1925" s="107">
        <v>0</v>
      </c>
      <c r="U1925" s="106" t="s">
        <v>749</v>
      </c>
      <c r="V1925" s="106" t="s">
        <v>7</v>
      </c>
      <c r="W1925" s="106" t="s">
        <v>64</v>
      </c>
      <c r="X1925" s="108"/>
      <c r="Y1925" s="108">
        <v>0</v>
      </c>
      <c r="Z1925" s="108">
        <v>-66432.866500000004</v>
      </c>
      <c r="AA1925" s="109" t="s">
        <v>4448</v>
      </c>
      <c r="AB1925" s="109">
        <v>6179</v>
      </c>
      <c r="AC1925" s="109" t="s">
        <v>4449</v>
      </c>
      <c r="AD1925" s="109" t="s">
        <v>4548</v>
      </c>
      <c r="AE1925" s="110" t="s">
        <v>4704</v>
      </c>
      <c r="AF1925" s="109"/>
      <c r="AG1925" s="138"/>
      <c r="AH1925" s="138">
        <v>39353</v>
      </c>
      <c r="AI1925" s="138">
        <v>39373</v>
      </c>
      <c r="AJ1925" s="109">
        <v>5556789</v>
      </c>
      <c r="AK1925" s="109"/>
      <c r="AL1925" s="109"/>
      <c r="AM1925" s="109"/>
      <c r="AN1925" s="109"/>
      <c r="AO1925" s="109"/>
      <c r="AP1925" s="109"/>
      <c r="AQ1925" s="109"/>
      <c r="AR1925" s="109"/>
      <c r="AS1925" s="109"/>
      <c r="AT1925" s="109"/>
      <c r="AU1925" s="109"/>
      <c r="AV1925" s="109"/>
      <c r="AW1925" s="109"/>
      <c r="AX1925" s="109"/>
      <c r="AY1925" s="109"/>
    </row>
    <row r="1926" spans="1:51" x14ac:dyDescent="0.25">
      <c r="A1926" s="106">
        <v>2268</v>
      </c>
      <c r="B1926" s="106" t="s">
        <v>2575</v>
      </c>
      <c r="C1926" s="106" t="s">
        <v>299</v>
      </c>
      <c r="D1926" s="106"/>
      <c r="E1926" s="106" t="s">
        <v>540</v>
      </c>
      <c r="F1926" s="106"/>
      <c r="G1926" s="106"/>
      <c r="H1926" s="106" t="s">
        <v>466</v>
      </c>
      <c r="I1926" s="106" t="s">
        <v>3325</v>
      </c>
      <c r="J1926" s="106" t="s">
        <v>4115</v>
      </c>
      <c r="K1926" s="106"/>
      <c r="L1926" s="106"/>
      <c r="M1926" s="106">
        <v>22236</v>
      </c>
      <c r="N1926" s="106" t="s">
        <v>3824</v>
      </c>
      <c r="O1926" s="106">
        <v>3820.0970000000002</v>
      </c>
      <c r="P1926" s="107">
        <v>1374.84</v>
      </c>
      <c r="Q1926" s="107">
        <v>5252009.7</v>
      </c>
      <c r="R1926" s="106">
        <v>0</v>
      </c>
      <c r="S1926" s="107">
        <v>0</v>
      </c>
      <c r="T1926" s="107">
        <v>0</v>
      </c>
      <c r="U1926" s="106" t="s">
        <v>741</v>
      </c>
      <c r="V1926" s="106" t="s">
        <v>7</v>
      </c>
      <c r="W1926" s="106" t="s">
        <v>62</v>
      </c>
      <c r="X1926" s="108">
        <v>1632</v>
      </c>
      <c r="Y1926" s="108">
        <v>6234398.3040000005</v>
      </c>
      <c r="Z1926" s="108">
        <v>982388.60400000028</v>
      </c>
      <c r="AA1926" s="109"/>
      <c r="AB1926" s="109">
        <v>6179</v>
      </c>
      <c r="AC1926" s="109"/>
      <c r="AD1926" s="109"/>
      <c r="AE1926" s="110" t="s">
        <v>473</v>
      </c>
      <c r="AF1926" s="109" t="s">
        <v>4462</v>
      </c>
      <c r="AG1926" s="138"/>
      <c r="AH1926" s="138">
        <v>39353</v>
      </c>
      <c r="AI1926" s="138">
        <v>39373</v>
      </c>
      <c r="AJ1926" s="109">
        <v>5556789</v>
      </c>
      <c r="AK1926" s="109"/>
      <c r="AL1926" s="109"/>
      <c r="AM1926" s="109"/>
      <c r="AN1926" s="109"/>
      <c r="AO1926" s="109"/>
      <c r="AP1926" s="109"/>
      <c r="AQ1926" s="109"/>
      <c r="AR1926" s="109"/>
      <c r="AS1926" s="109"/>
      <c r="AT1926" s="109"/>
      <c r="AU1926" s="109"/>
      <c r="AV1926" s="109"/>
      <c r="AW1926" s="109"/>
      <c r="AX1926" s="109"/>
      <c r="AY1926" s="109"/>
    </row>
    <row r="1927" spans="1:51" x14ac:dyDescent="0.25">
      <c r="A1927" s="106">
        <v>2269</v>
      </c>
      <c r="B1927" s="106" t="s">
        <v>2576</v>
      </c>
      <c r="C1927" s="106" t="s">
        <v>299</v>
      </c>
      <c r="D1927" s="106"/>
      <c r="E1927" s="106" t="s">
        <v>540</v>
      </c>
      <c r="F1927" s="106"/>
      <c r="G1927" s="106"/>
      <c r="H1927" s="106" t="s">
        <v>466</v>
      </c>
      <c r="I1927" s="106" t="s">
        <v>3323</v>
      </c>
      <c r="J1927" s="106" t="s">
        <v>4118</v>
      </c>
      <c r="K1927" s="106">
        <v>7602</v>
      </c>
      <c r="L1927" s="106"/>
      <c r="M1927" s="106">
        <v>22236</v>
      </c>
      <c r="N1927" s="106" t="s">
        <v>3824</v>
      </c>
      <c r="O1927" s="106">
        <v>3328.6729999999998</v>
      </c>
      <c r="P1927" s="107">
        <v>885.5</v>
      </c>
      <c r="Q1927" s="107">
        <v>2947539.94</v>
      </c>
      <c r="R1927" s="106">
        <v>0</v>
      </c>
      <c r="S1927" s="107">
        <v>0</v>
      </c>
      <c r="T1927" s="107">
        <v>0</v>
      </c>
      <c r="U1927" s="106" t="s">
        <v>741</v>
      </c>
      <c r="V1927" s="106" t="s">
        <v>7</v>
      </c>
      <c r="W1927" s="106" t="s">
        <v>62</v>
      </c>
      <c r="X1927" s="108">
        <v>1632</v>
      </c>
      <c r="Y1927" s="108">
        <v>5432394.3359999992</v>
      </c>
      <c r="Z1927" s="108">
        <v>2484854.3944999995</v>
      </c>
      <c r="AA1927" s="109"/>
      <c r="AB1927" s="109">
        <v>6179</v>
      </c>
      <c r="AC1927" s="109"/>
      <c r="AD1927" s="109"/>
      <c r="AE1927" s="110" t="s">
        <v>473</v>
      </c>
      <c r="AF1927" s="109" t="s">
        <v>4462</v>
      </c>
      <c r="AG1927" s="138"/>
      <c r="AH1927" s="138">
        <v>39353</v>
      </c>
      <c r="AI1927" s="138">
        <v>39373</v>
      </c>
      <c r="AJ1927" s="109">
        <v>5556789</v>
      </c>
      <c r="AK1927" s="109"/>
      <c r="AL1927" s="109"/>
      <c r="AM1927" s="109"/>
      <c r="AN1927" s="109"/>
      <c r="AO1927" s="109"/>
      <c r="AP1927" s="109"/>
      <c r="AQ1927" s="109"/>
      <c r="AR1927" s="109"/>
      <c r="AS1927" s="109"/>
      <c r="AT1927" s="109"/>
      <c r="AU1927" s="109"/>
      <c r="AV1927" s="109"/>
      <c r="AW1927" s="109"/>
      <c r="AX1927" s="109"/>
      <c r="AY1927" s="109"/>
    </row>
    <row r="1928" spans="1:51" x14ac:dyDescent="0.25">
      <c r="A1928" s="106">
        <v>2270</v>
      </c>
      <c r="B1928" s="106" t="s">
        <v>2577</v>
      </c>
      <c r="C1928" s="106" t="s">
        <v>299</v>
      </c>
      <c r="D1928" s="106"/>
      <c r="E1928" s="106" t="s">
        <v>540</v>
      </c>
      <c r="F1928" s="106"/>
      <c r="G1928" s="106"/>
      <c r="H1928" s="106" t="s">
        <v>466</v>
      </c>
      <c r="I1928" s="106" t="s">
        <v>3325</v>
      </c>
      <c r="J1928" s="106" t="s">
        <v>4115</v>
      </c>
      <c r="K1928" s="106">
        <v>24411</v>
      </c>
      <c r="L1928" s="106"/>
      <c r="M1928" s="106">
        <v>22236</v>
      </c>
      <c r="N1928" s="106" t="s">
        <v>3824</v>
      </c>
      <c r="O1928" s="106">
        <v>9657</v>
      </c>
      <c r="P1928" s="107">
        <v>1382.45</v>
      </c>
      <c r="Q1928" s="107">
        <v>13350338.199999999</v>
      </c>
      <c r="R1928" s="106">
        <v>0</v>
      </c>
      <c r="S1928" s="107">
        <v>0</v>
      </c>
      <c r="T1928" s="107">
        <v>0</v>
      </c>
      <c r="U1928" s="106" t="s">
        <v>741</v>
      </c>
      <c r="V1928" s="106" t="s">
        <v>7</v>
      </c>
      <c r="W1928" s="106" t="s">
        <v>62</v>
      </c>
      <c r="X1928" s="108">
        <v>1632</v>
      </c>
      <c r="Y1928" s="108">
        <v>15760224</v>
      </c>
      <c r="Z1928" s="108">
        <v>2409885.8000000007</v>
      </c>
      <c r="AA1928" s="109"/>
      <c r="AB1928" s="109">
        <v>6179</v>
      </c>
      <c r="AC1928" s="109"/>
      <c r="AD1928" s="109"/>
      <c r="AE1928" s="110" t="s">
        <v>473</v>
      </c>
      <c r="AF1928" s="109" t="s">
        <v>4462</v>
      </c>
      <c r="AG1928" s="138"/>
      <c r="AH1928" s="138">
        <v>39353</v>
      </c>
      <c r="AI1928" s="138">
        <v>39373</v>
      </c>
      <c r="AJ1928" s="109">
        <v>5556789</v>
      </c>
      <c r="AK1928" s="109"/>
      <c r="AL1928" s="109"/>
      <c r="AM1928" s="109"/>
      <c r="AN1928" s="109"/>
      <c r="AO1928" s="109"/>
      <c r="AP1928" s="109"/>
      <c r="AQ1928" s="109"/>
      <c r="AR1928" s="109"/>
      <c r="AS1928" s="109"/>
      <c r="AT1928" s="109"/>
      <c r="AU1928" s="109"/>
      <c r="AV1928" s="109"/>
      <c r="AW1928" s="109"/>
      <c r="AX1928" s="109"/>
      <c r="AY1928" s="109"/>
    </row>
    <row r="1929" spans="1:51" x14ac:dyDescent="0.25">
      <c r="A1929" s="106">
        <v>2272</v>
      </c>
      <c r="B1929" s="106" t="s">
        <v>2578</v>
      </c>
      <c r="C1929" s="106" t="s">
        <v>299</v>
      </c>
      <c r="D1929" s="106"/>
      <c r="E1929" s="106" t="s">
        <v>540</v>
      </c>
      <c r="F1929" s="106"/>
      <c r="G1929" s="106"/>
      <c r="H1929" s="106" t="s">
        <v>466</v>
      </c>
      <c r="I1929" s="106" t="s">
        <v>3323</v>
      </c>
      <c r="J1929" s="106" t="s">
        <v>4118</v>
      </c>
      <c r="K1929" s="106">
        <v>7672</v>
      </c>
      <c r="L1929" s="106"/>
      <c r="M1929" s="106">
        <v>22236</v>
      </c>
      <c r="N1929" s="106" t="s">
        <v>3824</v>
      </c>
      <c r="O1929" s="106">
        <v>1281.5630000000001</v>
      </c>
      <c r="P1929" s="107">
        <v>885.5</v>
      </c>
      <c r="Q1929" s="107">
        <v>1134824.04</v>
      </c>
      <c r="R1929" s="106">
        <v>0</v>
      </c>
      <c r="S1929" s="107">
        <v>0</v>
      </c>
      <c r="T1929" s="107">
        <v>0</v>
      </c>
      <c r="U1929" s="106" t="s">
        <v>797</v>
      </c>
      <c r="V1929" s="106" t="s">
        <v>7</v>
      </c>
      <c r="W1929" s="106" t="s">
        <v>67</v>
      </c>
      <c r="X1929" s="108">
        <v>1632</v>
      </c>
      <c r="Y1929" s="108">
        <v>2091510.8160000001</v>
      </c>
      <c r="Z1929" s="108">
        <v>956686.77949999995</v>
      </c>
      <c r="AA1929" s="109"/>
      <c r="AB1929" s="109">
        <v>6179</v>
      </c>
      <c r="AC1929" s="109"/>
      <c r="AD1929" s="109"/>
      <c r="AE1929" s="110" t="s">
        <v>516</v>
      </c>
      <c r="AF1929" s="109"/>
      <c r="AG1929" s="138"/>
      <c r="AH1929" s="138">
        <v>39353</v>
      </c>
      <c r="AI1929" s="138">
        <v>39373</v>
      </c>
      <c r="AJ1929" s="109">
        <v>5556789</v>
      </c>
      <c r="AK1929" s="109"/>
      <c r="AL1929" s="109"/>
      <c r="AM1929" s="109"/>
      <c r="AN1929" s="109"/>
      <c r="AO1929" s="109"/>
      <c r="AP1929" s="109"/>
      <c r="AQ1929" s="109"/>
      <c r="AR1929" s="109"/>
      <c r="AS1929" s="109"/>
      <c r="AT1929" s="109"/>
      <c r="AU1929" s="109"/>
      <c r="AV1929" s="109"/>
      <c r="AW1929" s="109"/>
      <c r="AX1929" s="109"/>
      <c r="AY1929" s="109"/>
    </row>
    <row r="1930" spans="1:51" x14ac:dyDescent="0.25">
      <c r="A1930" s="106">
        <v>2273</v>
      </c>
      <c r="B1930" s="106" t="s">
        <v>2579</v>
      </c>
      <c r="C1930" s="106" t="s">
        <v>299</v>
      </c>
      <c r="D1930" s="106"/>
      <c r="E1930" s="106" t="s">
        <v>540</v>
      </c>
      <c r="F1930" s="106"/>
      <c r="G1930" s="106"/>
      <c r="H1930" s="106" t="s">
        <v>466</v>
      </c>
      <c r="I1930" s="106" t="s">
        <v>3323</v>
      </c>
      <c r="J1930" s="106" t="s">
        <v>4118</v>
      </c>
      <c r="K1930" s="106">
        <v>7672</v>
      </c>
      <c r="L1930" s="106"/>
      <c r="M1930" s="106">
        <v>22236</v>
      </c>
      <c r="N1930" s="106" t="s">
        <v>3824</v>
      </c>
      <c r="O1930" s="106">
        <v>784.404</v>
      </c>
      <c r="P1930" s="107">
        <v>885.5</v>
      </c>
      <c r="Q1930" s="107">
        <v>694589.74</v>
      </c>
      <c r="R1930" s="106">
        <v>0</v>
      </c>
      <c r="S1930" s="107">
        <v>0</v>
      </c>
      <c r="T1930" s="107">
        <v>0</v>
      </c>
      <c r="U1930" s="106" t="s">
        <v>797</v>
      </c>
      <c r="V1930" s="106" t="s">
        <v>7</v>
      </c>
      <c r="W1930" s="106" t="s">
        <v>67</v>
      </c>
      <c r="X1930" s="108">
        <v>1632</v>
      </c>
      <c r="Y1930" s="108">
        <v>1280147.328</v>
      </c>
      <c r="Z1930" s="108">
        <v>585557.58600000001</v>
      </c>
      <c r="AA1930" s="109"/>
      <c r="AB1930" s="109">
        <v>6179</v>
      </c>
      <c r="AC1930" s="109"/>
      <c r="AD1930" s="109"/>
      <c r="AE1930" s="110" t="s">
        <v>516</v>
      </c>
      <c r="AF1930" s="109"/>
      <c r="AG1930" s="138"/>
      <c r="AH1930" s="138">
        <v>39353</v>
      </c>
      <c r="AI1930" s="138">
        <v>39373</v>
      </c>
      <c r="AJ1930" s="109">
        <v>5556789</v>
      </c>
      <c r="AK1930" s="109"/>
      <c r="AL1930" s="109"/>
      <c r="AM1930" s="109"/>
      <c r="AN1930" s="109"/>
      <c r="AO1930" s="109"/>
      <c r="AP1930" s="109"/>
      <c r="AQ1930" s="109"/>
      <c r="AR1930" s="109"/>
      <c r="AS1930" s="109"/>
      <c r="AT1930" s="109"/>
      <c r="AU1930" s="109"/>
      <c r="AV1930" s="109"/>
      <c r="AW1930" s="109"/>
      <c r="AX1930" s="109"/>
      <c r="AY1930" s="109"/>
    </row>
    <row r="1931" spans="1:51" x14ac:dyDescent="0.25">
      <c r="A1931" s="106">
        <v>2274</v>
      </c>
      <c r="B1931" s="106" t="s">
        <v>2580</v>
      </c>
      <c r="C1931" s="106" t="s">
        <v>299</v>
      </c>
      <c r="D1931" s="106"/>
      <c r="E1931" s="106" t="s">
        <v>540</v>
      </c>
      <c r="F1931" s="106"/>
      <c r="G1931" s="106"/>
      <c r="H1931" s="106" t="s">
        <v>466</v>
      </c>
      <c r="I1931" s="106" t="s">
        <v>3323</v>
      </c>
      <c r="J1931" s="106" t="s">
        <v>3745</v>
      </c>
      <c r="K1931" s="106">
        <v>24352</v>
      </c>
      <c r="L1931" s="106"/>
      <c r="M1931" s="106">
        <v>22236</v>
      </c>
      <c r="N1931" s="106" t="s">
        <v>3824</v>
      </c>
      <c r="O1931" s="106">
        <v>968.94799999999998</v>
      </c>
      <c r="P1931" s="107">
        <v>885.5</v>
      </c>
      <c r="Q1931" s="107">
        <v>858003.45</v>
      </c>
      <c r="R1931" s="106">
        <v>0</v>
      </c>
      <c r="S1931" s="107">
        <v>0</v>
      </c>
      <c r="T1931" s="107">
        <v>0</v>
      </c>
      <c r="U1931" s="106" t="s">
        <v>797</v>
      </c>
      <c r="V1931" s="106" t="s">
        <v>7</v>
      </c>
      <c r="W1931" s="106" t="s">
        <v>67</v>
      </c>
      <c r="X1931" s="108">
        <v>1632</v>
      </c>
      <c r="Y1931" s="108">
        <v>1581323.1359999999</v>
      </c>
      <c r="Z1931" s="108">
        <v>723319.68199999991</v>
      </c>
      <c r="AA1931" s="109"/>
      <c r="AB1931" s="109">
        <v>6179</v>
      </c>
      <c r="AC1931" s="109"/>
      <c r="AD1931" s="109"/>
      <c r="AE1931" s="110" t="s">
        <v>516</v>
      </c>
      <c r="AF1931" s="109"/>
      <c r="AG1931" s="138"/>
      <c r="AH1931" s="138">
        <v>39353</v>
      </c>
      <c r="AI1931" s="138">
        <v>39373</v>
      </c>
      <c r="AJ1931" s="109">
        <v>5556789</v>
      </c>
      <c r="AK1931" s="109"/>
      <c r="AL1931" s="109"/>
      <c r="AM1931" s="109"/>
      <c r="AN1931" s="109"/>
      <c r="AO1931" s="109"/>
      <c r="AP1931" s="109"/>
      <c r="AQ1931" s="109"/>
      <c r="AR1931" s="109"/>
      <c r="AS1931" s="109"/>
      <c r="AT1931" s="109"/>
      <c r="AU1931" s="109"/>
      <c r="AV1931" s="109"/>
      <c r="AW1931" s="109"/>
      <c r="AX1931" s="109"/>
      <c r="AY1931" s="109"/>
    </row>
    <row r="1932" spans="1:51" x14ac:dyDescent="0.25">
      <c r="A1932" s="106">
        <v>2275</v>
      </c>
      <c r="B1932" s="106" t="s">
        <v>1555</v>
      </c>
      <c r="C1932" s="106" t="s">
        <v>299</v>
      </c>
      <c r="D1932" s="106"/>
      <c r="E1932" s="106" t="s">
        <v>540</v>
      </c>
      <c r="F1932" s="106"/>
      <c r="G1932" s="106"/>
      <c r="H1932" s="106" t="s">
        <v>466</v>
      </c>
      <c r="I1932" s="106"/>
      <c r="J1932" s="106"/>
      <c r="K1932" s="106"/>
      <c r="L1932" s="106"/>
      <c r="M1932" s="106">
        <v>22236</v>
      </c>
      <c r="N1932" s="106" t="s">
        <v>3824</v>
      </c>
      <c r="O1932" s="106">
        <v>43703.881000000001</v>
      </c>
      <c r="P1932" s="107">
        <v>885.5</v>
      </c>
      <c r="Q1932" s="107">
        <v>38699786.630000003</v>
      </c>
      <c r="R1932" s="106">
        <v>0</v>
      </c>
      <c r="S1932" s="107">
        <v>0</v>
      </c>
      <c r="T1932" s="107">
        <v>0</v>
      </c>
      <c r="U1932" s="106" t="s">
        <v>743</v>
      </c>
      <c r="V1932" s="106" t="s">
        <v>7</v>
      </c>
      <c r="W1932" s="106" t="s">
        <v>63</v>
      </c>
      <c r="X1932" s="108"/>
      <c r="Y1932" s="108">
        <v>0</v>
      </c>
      <c r="Z1932" s="108"/>
      <c r="AA1932" s="109" t="s">
        <v>4435</v>
      </c>
      <c r="AB1932" s="109">
        <v>6179</v>
      </c>
      <c r="AC1932" s="109"/>
      <c r="AD1932" s="109"/>
      <c r="AE1932" s="110" t="s">
        <v>4436</v>
      </c>
      <c r="AF1932" s="109"/>
      <c r="AG1932" s="138"/>
      <c r="AH1932" s="138">
        <v>39353</v>
      </c>
      <c r="AI1932" s="138">
        <v>39398</v>
      </c>
      <c r="AJ1932" s="109">
        <v>5563610</v>
      </c>
      <c r="AK1932" s="109"/>
      <c r="AL1932" s="109"/>
      <c r="AM1932" s="109"/>
      <c r="AN1932" s="109"/>
      <c r="AO1932" s="109"/>
      <c r="AP1932" s="109"/>
      <c r="AQ1932" s="109"/>
      <c r="AR1932" s="109"/>
      <c r="AS1932" s="109"/>
      <c r="AT1932" s="109"/>
      <c r="AU1932" s="109"/>
      <c r="AV1932" s="109"/>
      <c r="AW1932" s="109"/>
      <c r="AX1932" s="109"/>
      <c r="AY1932" s="109"/>
    </row>
    <row r="1933" spans="1:51" ht="63.75" x14ac:dyDescent="0.25">
      <c r="A1933" s="106">
        <v>2276</v>
      </c>
      <c r="B1933" s="106" t="s">
        <v>1555</v>
      </c>
      <c r="C1933" s="106" t="s">
        <v>362</v>
      </c>
      <c r="D1933" s="106"/>
      <c r="E1933" s="106" t="s">
        <v>540</v>
      </c>
      <c r="F1933" s="106"/>
      <c r="G1933" s="106"/>
      <c r="H1933" s="106" t="s">
        <v>466</v>
      </c>
      <c r="I1933" s="106"/>
      <c r="J1933" s="106"/>
      <c r="K1933" s="106"/>
      <c r="L1933" s="106"/>
      <c r="M1933" s="106">
        <v>22236</v>
      </c>
      <c r="N1933" s="106" t="s">
        <v>4119</v>
      </c>
      <c r="O1933" s="106">
        <v>19115.848999999998</v>
      </c>
      <c r="P1933" s="107">
        <v>885.5</v>
      </c>
      <c r="Q1933" s="107">
        <v>16927084.289999999</v>
      </c>
      <c r="R1933" s="106">
        <v>0</v>
      </c>
      <c r="S1933" s="107">
        <v>0</v>
      </c>
      <c r="T1933" s="107">
        <v>0</v>
      </c>
      <c r="U1933" s="106" t="s">
        <v>743</v>
      </c>
      <c r="V1933" s="106" t="s">
        <v>7</v>
      </c>
      <c r="W1933" s="106" t="s">
        <v>63</v>
      </c>
      <c r="X1933" s="108"/>
      <c r="Y1933" s="108">
        <v>0</v>
      </c>
      <c r="Z1933" s="108"/>
      <c r="AA1933" s="109" t="s">
        <v>4435</v>
      </c>
      <c r="AB1933" s="109">
        <v>6179</v>
      </c>
      <c r="AC1933" s="109"/>
      <c r="AD1933" s="109"/>
      <c r="AE1933" s="110" t="s">
        <v>4436</v>
      </c>
      <c r="AF1933" s="109"/>
      <c r="AG1933" s="138"/>
      <c r="AH1933" s="138">
        <v>39353</v>
      </c>
      <c r="AI1933" s="138">
        <v>39398</v>
      </c>
      <c r="AJ1933" s="109">
        <v>5563610</v>
      </c>
      <c r="AK1933" s="109"/>
      <c r="AL1933" s="109" t="s">
        <v>4780</v>
      </c>
      <c r="AM1933" s="109" t="s">
        <v>703</v>
      </c>
      <c r="AN1933" s="109" t="s">
        <v>4618</v>
      </c>
      <c r="AO1933" s="109" t="s">
        <v>4619</v>
      </c>
      <c r="AP1933" s="109" t="s">
        <v>705</v>
      </c>
      <c r="AQ1933" s="109" t="s">
        <v>4620</v>
      </c>
      <c r="AR1933" s="109" t="s">
        <v>4781</v>
      </c>
      <c r="AS1933" s="109" t="s">
        <v>4433</v>
      </c>
      <c r="AT1933" s="109"/>
      <c r="AU1933" s="109"/>
      <c r="AV1933" s="109">
        <v>41506</v>
      </c>
      <c r="AW1933" s="109">
        <v>43735</v>
      </c>
      <c r="AX1933" s="109"/>
      <c r="AY1933" s="109"/>
    </row>
    <row r="1934" spans="1:51" ht="25.5" x14ac:dyDescent="0.25">
      <c r="A1934" s="106">
        <v>2277</v>
      </c>
      <c r="B1934" s="106" t="s">
        <v>1555</v>
      </c>
      <c r="C1934" s="106" t="s">
        <v>363</v>
      </c>
      <c r="D1934" s="106"/>
      <c r="E1934" s="106" t="s">
        <v>540</v>
      </c>
      <c r="F1934" s="106"/>
      <c r="G1934" s="106"/>
      <c r="H1934" s="106" t="s">
        <v>466</v>
      </c>
      <c r="I1934" s="106"/>
      <c r="J1934" s="106"/>
      <c r="K1934" s="106"/>
      <c r="L1934" s="106"/>
      <c r="M1934" s="106">
        <v>22236</v>
      </c>
      <c r="N1934" s="106" t="s">
        <v>4120</v>
      </c>
      <c r="O1934" s="106">
        <v>5261.58</v>
      </c>
      <c r="P1934" s="107">
        <v>885.5</v>
      </c>
      <c r="Q1934" s="107">
        <v>4659129.09</v>
      </c>
      <c r="R1934" s="106">
        <v>0</v>
      </c>
      <c r="S1934" s="107">
        <v>0</v>
      </c>
      <c r="T1934" s="107">
        <v>0</v>
      </c>
      <c r="U1934" s="106" t="s">
        <v>743</v>
      </c>
      <c r="V1934" s="106" t="s">
        <v>7</v>
      </c>
      <c r="W1934" s="106" t="s">
        <v>63</v>
      </c>
      <c r="X1934" s="108"/>
      <c r="Y1934" s="108">
        <v>0</v>
      </c>
      <c r="Z1934" s="108"/>
      <c r="AA1934" s="109" t="s">
        <v>4435</v>
      </c>
      <c r="AB1934" s="109">
        <v>6179</v>
      </c>
      <c r="AC1934" s="109"/>
      <c r="AD1934" s="109"/>
      <c r="AE1934" s="110" t="s">
        <v>4436</v>
      </c>
      <c r="AF1934" s="109"/>
      <c r="AG1934" s="138"/>
      <c r="AH1934" s="138">
        <v>39353</v>
      </c>
      <c r="AI1934" s="138">
        <v>39373</v>
      </c>
      <c r="AJ1934" s="109">
        <v>5563610</v>
      </c>
      <c r="AK1934" s="109"/>
      <c r="AL1934" s="109"/>
      <c r="AM1934" s="109"/>
      <c r="AN1934" s="109"/>
      <c r="AO1934" s="109"/>
      <c r="AP1934" s="109"/>
      <c r="AQ1934" s="109"/>
      <c r="AR1934" s="109"/>
      <c r="AS1934" s="109"/>
      <c r="AT1934" s="109"/>
      <c r="AU1934" s="109"/>
      <c r="AV1934" s="109"/>
      <c r="AW1934" s="109"/>
      <c r="AX1934" s="109"/>
      <c r="AY1934" s="109"/>
    </row>
    <row r="1935" spans="1:51" ht="25.5" x14ac:dyDescent="0.25">
      <c r="A1935" s="106">
        <v>2278</v>
      </c>
      <c r="B1935" s="106" t="s">
        <v>1555</v>
      </c>
      <c r="C1935" s="106" t="s">
        <v>364</v>
      </c>
      <c r="D1935" s="106"/>
      <c r="E1935" s="106" t="s">
        <v>540</v>
      </c>
      <c r="F1935" s="106"/>
      <c r="G1935" s="106"/>
      <c r="H1935" s="106" t="s">
        <v>466</v>
      </c>
      <c r="I1935" s="106"/>
      <c r="J1935" s="106"/>
      <c r="K1935" s="106"/>
      <c r="L1935" s="106"/>
      <c r="M1935" s="106">
        <v>22236</v>
      </c>
      <c r="N1935" s="106" t="s">
        <v>4121</v>
      </c>
      <c r="O1935" s="106">
        <v>16099.795</v>
      </c>
      <c r="P1935" s="107">
        <v>885.5</v>
      </c>
      <c r="Q1935" s="107">
        <v>14256368.470000001</v>
      </c>
      <c r="R1935" s="106">
        <v>0</v>
      </c>
      <c r="S1935" s="107">
        <v>0</v>
      </c>
      <c r="T1935" s="107">
        <v>0</v>
      </c>
      <c r="U1935" s="106" t="s">
        <v>743</v>
      </c>
      <c r="V1935" s="106" t="s">
        <v>7</v>
      </c>
      <c r="W1935" s="106" t="s">
        <v>63</v>
      </c>
      <c r="X1935" s="108"/>
      <c r="Y1935" s="108">
        <v>0</v>
      </c>
      <c r="Z1935" s="108"/>
      <c r="AA1935" s="109" t="s">
        <v>4435</v>
      </c>
      <c r="AB1935" s="109">
        <v>6179</v>
      </c>
      <c r="AC1935" s="109"/>
      <c r="AD1935" s="109"/>
      <c r="AE1935" s="110" t="s">
        <v>4436</v>
      </c>
      <c r="AF1935" s="109"/>
      <c r="AG1935" s="138"/>
      <c r="AH1935" s="138">
        <v>39353</v>
      </c>
      <c r="AI1935" s="138">
        <v>39373</v>
      </c>
      <c r="AJ1935" s="109">
        <v>5563610</v>
      </c>
      <c r="AK1935" s="109"/>
      <c r="AL1935" s="109"/>
      <c r="AM1935" s="109"/>
      <c r="AN1935" s="109"/>
      <c r="AO1935" s="109"/>
      <c r="AP1935" s="109"/>
      <c r="AQ1935" s="109"/>
      <c r="AR1935" s="109"/>
      <c r="AS1935" s="109"/>
      <c r="AT1935" s="109"/>
      <c r="AU1935" s="109"/>
      <c r="AV1935" s="109"/>
      <c r="AW1935" s="109"/>
      <c r="AX1935" s="109"/>
      <c r="AY1935" s="109"/>
    </row>
    <row r="1936" spans="1:51" ht="38.25" x14ac:dyDescent="0.25">
      <c r="A1936" s="106">
        <v>2279</v>
      </c>
      <c r="B1936" s="106" t="s">
        <v>2581</v>
      </c>
      <c r="C1936" s="106" t="s">
        <v>365</v>
      </c>
      <c r="D1936" s="106"/>
      <c r="E1936" s="106" t="s">
        <v>540</v>
      </c>
      <c r="F1936" s="106" t="s">
        <v>678</v>
      </c>
      <c r="G1936" s="106" t="s">
        <v>727</v>
      </c>
      <c r="H1936" s="106" t="s">
        <v>465</v>
      </c>
      <c r="I1936" s="106" t="s">
        <v>3323</v>
      </c>
      <c r="J1936" s="106" t="s">
        <v>3702</v>
      </c>
      <c r="K1936" s="106">
        <v>5633</v>
      </c>
      <c r="L1936" s="106"/>
      <c r="M1936" s="106">
        <v>22634</v>
      </c>
      <c r="N1936" s="106" t="s">
        <v>4122</v>
      </c>
      <c r="O1936" s="106">
        <v>3932.67</v>
      </c>
      <c r="P1936" s="107">
        <v>1334.3</v>
      </c>
      <c r="Q1936" s="107">
        <v>5247361.58</v>
      </c>
      <c r="R1936" s="106">
        <v>0</v>
      </c>
      <c r="S1936" s="107">
        <v>0</v>
      </c>
      <c r="T1936" s="107">
        <v>0</v>
      </c>
      <c r="U1936" s="106" t="s">
        <v>881</v>
      </c>
      <c r="V1936" s="106" t="s">
        <v>7</v>
      </c>
      <c r="W1936" s="106" t="s">
        <v>73</v>
      </c>
      <c r="X1936" s="108">
        <v>2160</v>
      </c>
      <c r="Y1936" s="108">
        <v>8494567.1999999993</v>
      </c>
      <c r="Z1936" s="108">
        <v>3247205.618999999</v>
      </c>
      <c r="AA1936" s="109"/>
      <c r="AB1936" s="109">
        <v>2128</v>
      </c>
      <c r="AC1936" s="109"/>
      <c r="AD1936" s="109"/>
      <c r="AE1936" s="110" t="s">
        <v>732</v>
      </c>
      <c r="AF1936" s="109"/>
      <c r="AG1936" s="138"/>
      <c r="AH1936" s="138">
        <v>38224</v>
      </c>
      <c r="AI1936" s="138">
        <v>38315</v>
      </c>
      <c r="AJ1936" s="109">
        <v>5397660</v>
      </c>
      <c r="AK1936" s="109"/>
      <c r="AL1936" s="109"/>
      <c r="AM1936" s="109"/>
      <c r="AN1936" s="109"/>
      <c r="AO1936" s="109"/>
      <c r="AP1936" s="109"/>
      <c r="AQ1936" s="109"/>
      <c r="AR1936" s="109"/>
      <c r="AS1936" s="109"/>
      <c r="AT1936" s="109"/>
      <c r="AU1936" s="109"/>
      <c r="AV1936" s="109"/>
      <c r="AW1936" s="109"/>
      <c r="AX1936" s="109"/>
      <c r="AY1936" s="109"/>
    </row>
    <row r="1937" spans="1:51" ht="25.5" x14ac:dyDescent="0.25">
      <c r="A1937" s="106">
        <v>2280</v>
      </c>
      <c r="B1937" s="106" t="s">
        <v>2582</v>
      </c>
      <c r="C1937" s="106" t="s">
        <v>366</v>
      </c>
      <c r="D1937" s="106"/>
      <c r="E1937" s="106" t="s">
        <v>540</v>
      </c>
      <c r="F1937" s="106"/>
      <c r="G1937" s="106"/>
      <c r="H1937" s="106" t="s">
        <v>465</v>
      </c>
      <c r="I1937" s="106" t="s">
        <v>3325</v>
      </c>
      <c r="J1937" s="106" t="s">
        <v>3711</v>
      </c>
      <c r="K1937" s="106"/>
      <c r="L1937" s="106"/>
      <c r="M1937" s="106">
        <v>22654</v>
      </c>
      <c r="N1937" s="106" t="s">
        <v>4123</v>
      </c>
      <c r="O1937" s="106">
        <v>2657.0720000000001</v>
      </c>
      <c r="P1937" s="107">
        <v>729.3</v>
      </c>
      <c r="Q1937" s="107">
        <v>1937802.61</v>
      </c>
      <c r="R1937" s="106">
        <v>0</v>
      </c>
      <c r="S1937" s="107">
        <v>0</v>
      </c>
      <c r="T1937" s="107">
        <v>0</v>
      </c>
      <c r="U1937" s="106" t="s">
        <v>743</v>
      </c>
      <c r="V1937" s="106" t="s">
        <v>7</v>
      </c>
      <c r="W1937" s="106" t="s">
        <v>63</v>
      </c>
      <c r="X1937" s="108">
        <v>1854</v>
      </c>
      <c r="Y1937" s="108">
        <v>4926211.4879999999</v>
      </c>
      <c r="Z1937" s="108">
        <v>2988408.8783999998</v>
      </c>
      <c r="AA1937" s="109"/>
      <c r="AB1937" s="109">
        <v>2130</v>
      </c>
      <c r="AC1937" s="109"/>
      <c r="AD1937" s="109"/>
      <c r="AE1937" s="110" t="s">
        <v>4436</v>
      </c>
      <c r="AF1937" s="109"/>
      <c r="AG1937" s="138"/>
      <c r="AH1937" s="138">
        <v>38468</v>
      </c>
      <c r="AI1937" s="138">
        <v>38680</v>
      </c>
      <c r="AJ1937" s="109">
        <v>5448583</v>
      </c>
      <c r="AK1937" s="109"/>
      <c r="AL1937" s="109"/>
      <c r="AM1937" s="109"/>
      <c r="AN1937" s="109"/>
      <c r="AO1937" s="109"/>
      <c r="AP1937" s="109"/>
      <c r="AQ1937" s="109"/>
      <c r="AR1937" s="109"/>
      <c r="AS1937" s="109"/>
      <c r="AT1937" s="109"/>
      <c r="AU1937" s="109"/>
      <c r="AV1937" s="109"/>
      <c r="AW1937" s="109"/>
      <c r="AX1937" s="109"/>
      <c r="AY1937" s="109"/>
    </row>
    <row r="1938" spans="1:51" ht="25.5" x14ac:dyDescent="0.25">
      <c r="A1938" s="106">
        <v>2281</v>
      </c>
      <c r="B1938" s="106" t="s">
        <v>2583</v>
      </c>
      <c r="C1938" s="106" t="s">
        <v>367</v>
      </c>
      <c r="D1938" s="106"/>
      <c r="E1938" s="106" t="s">
        <v>540</v>
      </c>
      <c r="F1938" s="106"/>
      <c r="G1938" s="106"/>
      <c r="H1938" s="106" t="s">
        <v>465</v>
      </c>
      <c r="I1938" s="106" t="s">
        <v>3324</v>
      </c>
      <c r="J1938" s="106" t="s">
        <v>4124</v>
      </c>
      <c r="K1938" s="106"/>
      <c r="L1938" s="106"/>
      <c r="M1938" s="106">
        <v>22640</v>
      </c>
      <c r="N1938" s="106" t="s">
        <v>367</v>
      </c>
      <c r="O1938" s="106">
        <v>200</v>
      </c>
      <c r="P1938" s="107">
        <v>530.20000000000005</v>
      </c>
      <c r="Q1938" s="107">
        <v>106040</v>
      </c>
      <c r="R1938" s="106">
        <v>0</v>
      </c>
      <c r="S1938" s="107">
        <v>0</v>
      </c>
      <c r="T1938" s="107">
        <v>0</v>
      </c>
      <c r="U1938" s="106" t="s">
        <v>1936</v>
      </c>
      <c r="V1938" s="106" t="s">
        <v>7</v>
      </c>
      <c r="W1938" s="106" t="s">
        <v>79</v>
      </c>
      <c r="X1938" s="108"/>
      <c r="Y1938" s="108">
        <v>0</v>
      </c>
      <c r="Z1938" s="108">
        <v>-106040.00000000001</v>
      </c>
      <c r="AA1938" s="109" t="s">
        <v>4503</v>
      </c>
      <c r="AB1938" s="109">
        <v>2079</v>
      </c>
      <c r="AC1938" s="109"/>
      <c r="AD1938" s="109"/>
      <c r="AE1938" s="110" t="s">
        <v>471</v>
      </c>
      <c r="AF1938" s="109"/>
      <c r="AG1938" s="138"/>
      <c r="AH1938" s="138">
        <v>38579</v>
      </c>
      <c r="AI1938" s="138">
        <v>38673</v>
      </c>
      <c r="AJ1938" s="109">
        <v>5447519</v>
      </c>
      <c r="AK1938" s="109"/>
      <c r="AL1938" s="109"/>
      <c r="AM1938" s="109"/>
      <c r="AN1938" s="109"/>
      <c r="AO1938" s="109"/>
      <c r="AP1938" s="109"/>
      <c r="AQ1938" s="109"/>
      <c r="AR1938" s="109"/>
      <c r="AS1938" s="109" t="s">
        <v>4433</v>
      </c>
      <c r="AT1938" s="109"/>
      <c r="AU1938" s="109"/>
      <c r="AV1938" s="109"/>
      <c r="AW1938" s="109"/>
      <c r="AX1938" s="109"/>
      <c r="AY1938" s="109"/>
    </row>
    <row r="1939" spans="1:51" x14ac:dyDescent="0.25">
      <c r="A1939" s="106">
        <v>2282</v>
      </c>
      <c r="B1939" s="106" t="s">
        <v>2584</v>
      </c>
      <c r="C1939" s="106" t="s">
        <v>48</v>
      </c>
      <c r="D1939" s="106"/>
      <c r="E1939" s="106" t="s">
        <v>540</v>
      </c>
      <c r="F1939" s="106"/>
      <c r="G1939" s="106"/>
      <c r="H1939" s="106" t="s">
        <v>465</v>
      </c>
      <c r="I1939" s="106" t="s">
        <v>3323</v>
      </c>
      <c r="J1939" s="106" t="s">
        <v>3541</v>
      </c>
      <c r="K1939" s="106"/>
      <c r="L1939" s="106"/>
      <c r="M1939" s="106">
        <v>22635</v>
      </c>
      <c r="N1939" s="106" t="s">
        <v>3540</v>
      </c>
      <c r="O1939" s="106">
        <v>817.64</v>
      </c>
      <c r="P1939" s="107">
        <v>630.29999999999995</v>
      </c>
      <c r="Q1939" s="107">
        <v>515358.49</v>
      </c>
      <c r="R1939" s="106">
        <v>0</v>
      </c>
      <c r="S1939" s="107">
        <v>0</v>
      </c>
      <c r="T1939" s="107">
        <v>0</v>
      </c>
      <c r="U1939" s="106" t="s">
        <v>743</v>
      </c>
      <c r="V1939" s="106" t="s">
        <v>7</v>
      </c>
      <c r="W1939" s="106" t="s">
        <v>63</v>
      </c>
      <c r="X1939" s="108">
        <v>1191</v>
      </c>
      <c r="Y1939" s="108">
        <v>973809.24</v>
      </c>
      <c r="Z1939" s="108">
        <v>458450.74800000002</v>
      </c>
      <c r="AA1939" s="109"/>
      <c r="AB1939" s="109">
        <v>2063</v>
      </c>
      <c r="AC1939" s="109"/>
      <c r="AD1939" s="109"/>
      <c r="AE1939" s="110" t="s">
        <v>4436</v>
      </c>
      <c r="AF1939" s="109"/>
      <c r="AG1939" s="138"/>
      <c r="AH1939" s="138">
        <v>38610</v>
      </c>
      <c r="AI1939" s="138">
        <v>38724</v>
      </c>
      <c r="AJ1939" s="109">
        <v>5454349</v>
      </c>
      <c r="AK1939" s="109"/>
      <c r="AL1939" s="109"/>
      <c r="AM1939" s="109"/>
      <c r="AN1939" s="109"/>
      <c r="AO1939" s="109"/>
      <c r="AP1939" s="109"/>
      <c r="AQ1939" s="109"/>
      <c r="AR1939" s="109"/>
      <c r="AS1939" s="109"/>
      <c r="AT1939" s="109"/>
      <c r="AU1939" s="109"/>
      <c r="AV1939" s="109"/>
      <c r="AW1939" s="109"/>
      <c r="AX1939" s="109"/>
      <c r="AY1939" s="109"/>
    </row>
    <row r="1940" spans="1:51" x14ac:dyDescent="0.25">
      <c r="A1940" s="106">
        <v>2283</v>
      </c>
      <c r="B1940" s="106" t="s">
        <v>2585</v>
      </c>
      <c r="C1940" s="106" t="s">
        <v>48</v>
      </c>
      <c r="D1940" s="106"/>
      <c r="E1940" s="106" t="s">
        <v>540</v>
      </c>
      <c r="F1940" s="106"/>
      <c r="G1940" s="106"/>
      <c r="H1940" s="106" t="s">
        <v>465</v>
      </c>
      <c r="I1940" s="106" t="s">
        <v>3323</v>
      </c>
      <c r="J1940" s="106" t="s">
        <v>3541</v>
      </c>
      <c r="K1940" s="106"/>
      <c r="L1940" s="106"/>
      <c r="M1940" s="106">
        <v>22635</v>
      </c>
      <c r="N1940" s="106" t="s">
        <v>3540</v>
      </c>
      <c r="O1940" s="106">
        <v>295.64499999999998</v>
      </c>
      <c r="P1940" s="107">
        <v>630.29999999999995</v>
      </c>
      <c r="Q1940" s="107">
        <v>186345.04</v>
      </c>
      <c r="R1940" s="106">
        <v>0</v>
      </c>
      <c r="S1940" s="107">
        <v>0</v>
      </c>
      <c r="T1940" s="107">
        <v>0</v>
      </c>
      <c r="U1940" s="106" t="s">
        <v>743</v>
      </c>
      <c r="V1940" s="106" t="s">
        <v>7</v>
      </c>
      <c r="W1940" s="106" t="s">
        <v>63</v>
      </c>
      <c r="X1940" s="108">
        <v>1191</v>
      </c>
      <c r="Y1940" s="108">
        <v>352113.19500000001</v>
      </c>
      <c r="Z1940" s="108">
        <v>165768.15150000004</v>
      </c>
      <c r="AA1940" s="109"/>
      <c r="AB1940" s="109">
        <v>2063</v>
      </c>
      <c r="AC1940" s="109"/>
      <c r="AD1940" s="109"/>
      <c r="AE1940" s="110" t="s">
        <v>4436</v>
      </c>
      <c r="AF1940" s="109"/>
      <c r="AG1940" s="138"/>
      <c r="AH1940" s="138">
        <v>38610</v>
      </c>
      <c r="AI1940" s="138">
        <v>38724</v>
      </c>
      <c r="AJ1940" s="109">
        <v>5454349</v>
      </c>
      <c r="AK1940" s="109"/>
      <c r="AL1940" s="109"/>
      <c r="AM1940" s="109"/>
      <c r="AN1940" s="109"/>
      <c r="AO1940" s="109"/>
      <c r="AP1940" s="109"/>
      <c r="AQ1940" s="109"/>
      <c r="AR1940" s="109"/>
      <c r="AS1940" s="109"/>
      <c r="AT1940" s="109"/>
      <c r="AU1940" s="109"/>
      <c r="AV1940" s="109"/>
      <c r="AW1940" s="109"/>
      <c r="AX1940" s="109"/>
      <c r="AY1940" s="109"/>
    </row>
    <row r="1941" spans="1:51" x14ac:dyDescent="0.25">
      <c r="A1941" s="106">
        <v>2284</v>
      </c>
      <c r="B1941" s="106" t="s">
        <v>2586</v>
      </c>
      <c r="C1941" s="106" t="s">
        <v>368</v>
      </c>
      <c r="D1941" s="106"/>
      <c r="E1941" s="106" t="s">
        <v>540</v>
      </c>
      <c r="F1941" s="106"/>
      <c r="G1941" s="106"/>
      <c r="H1941" s="106" t="s">
        <v>509</v>
      </c>
      <c r="I1941" s="106" t="s">
        <v>3323</v>
      </c>
      <c r="J1941" s="106" t="s">
        <v>4125</v>
      </c>
      <c r="K1941" s="106">
        <v>18325</v>
      </c>
      <c r="L1941" s="106"/>
      <c r="M1941" s="106">
        <v>22223</v>
      </c>
      <c r="N1941" s="106" t="s">
        <v>368</v>
      </c>
      <c r="O1941" s="106">
        <v>313.81</v>
      </c>
      <c r="P1941" s="107">
        <v>1153.9000000000001</v>
      </c>
      <c r="Q1941" s="107">
        <v>362105.36</v>
      </c>
      <c r="R1941" s="106">
        <v>0</v>
      </c>
      <c r="S1941" s="107">
        <v>0</v>
      </c>
      <c r="T1941" s="107">
        <v>0</v>
      </c>
      <c r="U1941" s="106" t="s">
        <v>884</v>
      </c>
      <c r="V1941" s="106" t="s">
        <v>7</v>
      </c>
      <c r="W1941" s="106" t="s">
        <v>74</v>
      </c>
      <c r="X1941" s="108">
        <v>1945</v>
      </c>
      <c r="Y1941" s="108">
        <v>610360.44999999995</v>
      </c>
      <c r="Z1941" s="108">
        <v>248255.0909999999</v>
      </c>
      <c r="AA1941" s="109"/>
      <c r="AB1941" s="109">
        <v>6008</v>
      </c>
      <c r="AC1941" s="109"/>
      <c r="AD1941" s="109"/>
      <c r="AE1941" s="110" t="s">
        <v>4810</v>
      </c>
      <c r="AF1941" s="109"/>
      <c r="AG1941" s="138"/>
      <c r="AH1941" s="138">
        <v>38890</v>
      </c>
      <c r="AI1941" s="138">
        <v>39001</v>
      </c>
      <c r="AJ1941" s="109">
        <v>5494847</v>
      </c>
      <c r="AK1941" s="109"/>
      <c r="AL1941" s="109"/>
      <c r="AM1941" s="109"/>
      <c r="AN1941" s="109"/>
      <c r="AO1941" s="109"/>
      <c r="AP1941" s="109"/>
      <c r="AQ1941" s="109"/>
      <c r="AR1941" s="109"/>
      <c r="AS1941" s="109"/>
      <c r="AT1941" s="109"/>
      <c r="AU1941" s="109"/>
      <c r="AV1941" s="109"/>
      <c r="AW1941" s="109"/>
      <c r="AX1941" s="109"/>
      <c r="AY1941" s="109"/>
    </row>
    <row r="1942" spans="1:51" x14ac:dyDescent="0.25">
      <c r="A1942" s="106">
        <v>2285</v>
      </c>
      <c r="B1942" s="106" t="s">
        <v>2587</v>
      </c>
      <c r="C1942" s="106" t="s">
        <v>345</v>
      </c>
      <c r="D1942" s="106"/>
      <c r="E1942" s="106" t="s">
        <v>540</v>
      </c>
      <c r="F1942" s="106"/>
      <c r="G1942" s="106"/>
      <c r="H1942" s="106" t="s">
        <v>466</v>
      </c>
      <c r="I1942" s="106"/>
      <c r="J1942" s="106"/>
      <c r="K1942" s="106"/>
      <c r="L1942" s="106"/>
      <c r="M1942" s="106">
        <v>22000</v>
      </c>
      <c r="N1942" s="106" t="s">
        <v>4043</v>
      </c>
      <c r="O1942" s="106">
        <v>1671.548</v>
      </c>
      <c r="P1942" s="107">
        <v>1200</v>
      </c>
      <c r="Q1942" s="107">
        <v>2005857.6</v>
      </c>
      <c r="R1942" s="106">
        <v>0</v>
      </c>
      <c r="S1942" s="107">
        <v>0</v>
      </c>
      <c r="T1942" s="107">
        <v>0</v>
      </c>
      <c r="U1942" s="106" t="s">
        <v>749</v>
      </c>
      <c r="V1942" s="106" t="s">
        <v>7</v>
      </c>
      <c r="W1942" s="106" t="s">
        <v>64</v>
      </c>
      <c r="X1942" s="108"/>
      <c r="Y1942" s="108">
        <v>0</v>
      </c>
      <c r="Z1942" s="108">
        <v>-2005857.6</v>
      </c>
      <c r="AA1942" s="109" t="s">
        <v>4503</v>
      </c>
      <c r="AB1942" s="109">
        <v>6201</v>
      </c>
      <c r="AC1942" s="109"/>
      <c r="AD1942" s="109"/>
      <c r="AE1942" s="110" t="s">
        <v>510</v>
      </c>
      <c r="AF1942" s="109"/>
      <c r="AG1942" s="138">
        <v>39423</v>
      </c>
      <c r="AH1942" s="138">
        <v>39479</v>
      </c>
      <c r="AI1942" s="138">
        <v>39604</v>
      </c>
      <c r="AJ1942" s="109">
        <v>5734220</v>
      </c>
      <c r="AK1942" s="109"/>
      <c r="AL1942" s="109"/>
      <c r="AM1942" s="109"/>
      <c r="AN1942" s="109"/>
      <c r="AO1942" s="109"/>
      <c r="AP1942" s="109"/>
      <c r="AQ1942" s="109"/>
      <c r="AR1942" s="109"/>
      <c r="AS1942" s="109"/>
      <c r="AT1942" s="109"/>
      <c r="AU1942" s="109"/>
      <c r="AV1942" s="109"/>
      <c r="AW1942" s="109"/>
      <c r="AX1942" s="109"/>
      <c r="AY1942" s="109"/>
    </row>
    <row r="1943" spans="1:51" x14ac:dyDescent="0.25">
      <c r="A1943" s="106">
        <v>2287</v>
      </c>
      <c r="B1943" s="106" t="s">
        <v>2588</v>
      </c>
      <c r="C1943" s="106" t="s">
        <v>369</v>
      </c>
      <c r="D1943" s="106"/>
      <c r="E1943" s="106" t="s">
        <v>540</v>
      </c>
      <c r="F1943" s="106"/>
      <c r="G1943" s="106"/>
      <c r="H1943" s="106" t="s">
        <v>514</v>
      </c>
      <c r="I1943" s="106" t="s">
        <v>3324</v>
      </c>
      <c r="J1943" s="106" t="s">
        <v>3726</v>
      </c>
      <c r="K1943" s="106">
        <v>8671</v>
      </c>
      <c r="L1943" s="106"/>
      <c r="M1943" s="106">
        <v>22180</v>
      </c>
      <c r="N1943" s="106" t="s">
        <v>369</v>
      </c>
      <c r="O1943" s="106">
        <v>2582.36</v>
      </c>
      <c r="P1943" s="107">
        <v>1040</v>
      </c>
      <c r="Q1943" s="107">
        <v>2685654.4</v>
      </c>
      <c r="R1943" s="106">
        <v>0</v>
      </c>
      <c r="S1943" s="107">
        <v>0</v>
      </c>
      <c r="T1943" s="107">
        <v>0</v>
      </c>
      <c r="U1943" s="106" t="s">
        <v>881</v>
      </c>
      <c r="V1943" s="106" t="s">
        <v>7</v>
      </c>
      <c r="W1943" s="106" t="s">
        <v>73</v>
      </c>
      <c r="X1943" s="108">
        <v>1669</v>
      </c>
      <c r="Y1943" s="108">
        <v>4309958.84</v>
      </c>
      <c r="Z1943" s="108">
        <v>1624304.44</v>
      </c>
      <c r="AA1943" s="109"/>
      <c r="AB1943" s="109">
        <v>5054</v>
      </c>
      <c r="AC1943" s="109"/>
      <c r="AD1943" s="109"/>
      <c r="AE1943" s="110" t="s">
        <v>4440</v>
      </c>
      <c r="AF1943" s="109"/>
      <c r="AG1943" s="138"/>
      <c r="AH1943" s="138">
        <v>39167</v>
      </c>
      <c r="AI1943" s="138">
        <v>39261</v>
      </c>
      <c r="AJ1943" s="109">
        <v>5539842</v>
      </c>
      <c r="AK1943" s="109"/>
      <c r="AL1943" s="109"/>
      <c r="AM1943" s="109"/>
      <c r="AN1943" s="109"/>
      <c r="AO1943" s="109"/>
      <c r="AP1943" s="109"/>
      <c r="AQ1943" s="109"/>
      <c r="AR1943" s="109"/>
      <c r="AS1943" s="109"/>
      <c r="AT1943" s="109"/>
      <c r="AU1943" s="109"/>
      <c r="AV1943" s="109"/>
      <c r="AW1943" s="109"/>
      <c r="AX1943" s="109"/>
      <c r="AY1943" s="109"/>
    </row>
    <row r="1944" spans="1:51" x14ac:dyDescent="0.25">
      <c r="A1944" s="106">
        <v>2288</v>
      </c>
      <c r="B1944" s="106" t="s">
        <v>2589</v>
      </c>
      <c r="C1944" s="106" t="s">
        <v>369</v>
      </c>
      <c r="D1944" s="106"/>
      <c r="E1944" s="106" t="s">
        <v>540</v>
      </c>
      <c r="F1944" s="106"/>
      <c r="G1944" s="106"/>
      <c r="H1944" s="106" t="s">
        <v>514</v>
      </c>
      <c r="I1944" s="106" t="s">
        <v>3323</v>
      </c>
      <c r="J1944" s="106" t="s">
        <v>4126</v>
      </c>
      <c r="K1944" s="106">
        <v>15905</v>
      </c>
      <c r="L1944" s="106"/>
      <c r="M1944" s="106">
        <v>22180</v>
      </c>
      <c r="N1944" s="106" t="s">
        <v>369</v>
      </c>
      <c r="O1944" s="106">
        <v>200</v>
      </c>
      <c r="P1944" s="107">
        <v>1040</v>
      </c>
      <c r="Q1944" s="107">
        <v>208000</v>
      </c>
      <c r="R1944" s="106">
        <v>0</v>
      </c>
      <c r="S1944" s="107">
        <v>0</v>
      </c>
      <c r="T1944" s="107">
        <v>0</v>
      </c>
      <c r="U1944" s="106" t="s">
        <v>739</v>
      </c>
      <c r="V1944" s="106" t="s">
        <v>7</v>
      </c>
      <c r="W1944" s="106" t="s">
        <v>61</v>
      </c>
      <c r="X1944" s="108">
        <v>1669</v>
      </c>
      <c r="Y1944" s="108">
        <v>333800</v>
      </c>
      <c r="Z1944" s="108">
        <v>125800</v>
      </c>
      <c r="AA1944" s="109"/>
      <c r="AB1944" s="109">
        <v>5054</v>
      </c>
      <c r="AC1944" s="109"/>
      <c r="AD1944" s="109"/>
      <c r="AE1944" s="110" t="s">
        <v>507</v>
      </c>
      <c r="AF1944" s="109"/>
      <c r="AG1944" s="138"/>
      <c r="AH1944" s="138">
        <v>39167</v>
      </c>
      <c r="AI1944" s="138">
        <v>39261</v>
      </c>
      <c r="AJ1944" s="109">
        <v>5539842</v>
      </c>
      <c r="AK1944" s="109"/>
      <c r="AL1944" s="109"/>
      <c r="AM1944" s="109"/>
      <c r="AN1944" s="109"/>
      <c r="AO1944" s="109"/>
      <c r="AP1944" s="109"/>
      <c r="AQ1944" s="109"/>
      <c r="AR1944" s="109"/>
      <c r="AS1944" s="109"/>
      <c r="AT1944" s="109"/>
      <c r="AU1944" s="109"/>
      <c r="AV1944" s="109"/>
      <c r="AW1944" s="109"/>
      <c r="AX1944" s="109"/>
      <c r="AY1944" s="109"/>
    </row>
    <row r="1945" spans="1:51" x14ac:dyDescent="0.25">
      <c r="A1945" s="106">
        <v>2289</v>
      </c>
      <c r="B1945" s="106" t="s">
        <v>2590</v>
      </c>
      <c r="C1945" s="106" t="s">
        <v>369</v>
      </c>
      <c r="D1945" s="106"/>
      <c r="E1945" s="106" t="s">
        <v>540</v>
      </c>
      <c r="F1945" s="106"/>
      <c r="G1945" s="106"/>
      <c r="H1945" s="106" t="s">
        <v>514</v>
      </c>
      <c r="I1945" s="106" t="s">
        <v>3323</v>
      </c>
      <c r="J1945" s="106" t="s">
        <v>4126</v>
      </c>
      <c r="K1945" s="106">
        <v>15901</v>
      </c>
      <c r="L1945" s="106"/>
      <c r="M1945" s="106">
        <v>22180</v>
      </c>
      <c r="N1945" s="106" t="s">
        <v>369</v>
      </c>
      <c r="O1945" s="106">
        <v>230</v>
      </c>
      <c r="P1945" s="107">
        <v>1040</v>
      </c>
      <c r="Q1945" s="107">
        <v>239200</v>
      </c>
      <c r="R1945" s="106">
        <v>0</v>
      </c>
      <c r="S1945" s="107">
        <v>0</v>
      </c>
      <c r="T1945" s="107">
        <v>0</v>
      </c>
      <c r="U1945" s="106" t="s">
        <v>739</v>
      </c>
      <c r="V1945" s="106" t="s">
        <v>7</v>
      </c>
      <c r="W1945" s="106" t="s">
        <v>61</v>
      </c>
      <c r="X1945" s="108">
        <v>1669</v>
      </c>
      <c r="Y1945" s="108">
        <v>383870</v>
      </c>
      <c r="Z1945" s="108">
        <v>144670</v>
      </c>
      <c r="AA1945" s="109"/>
      <c r="AB1945" s="109">
        <v>5054</v>
      </c>
      <c r="AC1945" s="109"/>
      <c r="AD1945" s="109"/>
      <c r="AE1945" s="110" t="s">
        <v>507</v>
      </c>
      <c r="AF1945" s="109"/>
      <c r="AG1945" s="138"/>
      <c r="AH1945" s="138">
        <v>39167</v>
      </c>
      <c r="AI1945" s="138">
        <v>39261</v>
      </c>
      <c r="AJ1945" s="109">
        <v>5539842</v>
      </c>
      <c r="AK1945" s="109"/>
      <c r="AL1945" s="109"/>
      <c r="AM1945" s="109"/>
      <c r="AN1945" s="109"/>
      <c r="AO1945" s="109"/>
      <c r="AP1945" s="109"/>
      <c r="AQ1945" s="109"/>
      <c r="AR1945" s="109"/>
      <c r="AS1945" s="109"/>
      <c r="AT1945" s="109"/>
      <c r="AU1945" s="109"/>
      <c r="AV1945" s="109"/>
      <c r="AW1945" s="109"/>
      <c r="AX1945" s="109"/>
      <c r="AY1945" s="109"/>
    </row>
    <row r="1946" spans="1:51" x14ac:dyDescent="0.25">
      <c r="A1946" s="106">
        <v>2290</v>
      </c>
      <c r="B1946" s="106" t="s">
        <v>2591</v>
      </c>
      <c r="C1946" s="106" t="s">
        <v>369</v>
      </c>
      <c r="D1946" s="106"/>
      <c r="E1946" s="106" t="s">
        <v>540</v>
      </c>
      <c r="F1946" s="106"/>
      <c r="G1946" s="106"/>
      <c r="H1946" s="106" t="s">
        <v>514</v>
      </c>
      <c r="I1946" s="106" t="s">
        <v>3323</v>
      </c>
      <c r="J1946" s="106" t="s">
        <v>4127</v>
      </c>
      <c r="K1946" s="106">
        <v>15902</v>
      </c>
      <c r="L1946" s="106"/>
      <c r="M1946" s="106">
        <v>22180</v>
      </c>
      <c r="N1946" s="106" t="s">
        <v>369</v>
      </c>
      <c r="O1946" s="106">
        <v>230</v>
      </c>
      <c r="P1946" s="107">
        <v>1040</v>
      </c>
      <c r="Q1946" s="107">
        <v>239200</v>
      </c>
      <c r="R1946" s="106">
        <v>0</v>
      </c>
      <c r="S1946" s="107">
        <v>0</v>
      </c>
      <c r="T1946" s="107">
        <v>0</v>
      </c>
      <c r="U1946" s="106" t="s">
        <v>739</v>
      </c>
      <c r="V1946" s="106" t="s">
        <v>7</v>
      </c>
      <c r="W1946" s="106" t="s">
        <v>61</v>
      </c>
      <c r="X1946" s="108">
        <v>1669</v>
      </c>
      <c r="Y1946" s="108">
        <v>383870</v>
      </c>
      <c r="Z1946" s="108">
        <v>144670</v>
      </c>
      <c r="AA1946" s="109"/>
      <c r="AB1946" s="109">
        <v>5054</v>
      </c>
      <c r="AC1946" s="109"/>
      <c r="AD1946" s="109"/>
      <c r="AE1946" s="110" t="s">
        <v>507</v>
      </c>
      <c r="AF1946" s="109"/>
      <c r="AG1946" s="138"/>
      <c r="AH1946" s="138">
        <v>39167</v>
      </c>
      <c r="AI1946" s="138">
        <v>39261</v>
      </c>
      <c r="AJ1946" s="109">
        <v>5539842</v>
      </c>
      <c r="AK1946" s="109"/>
      <c r="AL1946" s="109"/>
      <c r="AM1946" s="109"/>
      <c r="AN1946" s="109"/>
      <c r="AO1946" s="109"/>
      <c r="AP1946" s="109"/>
      <c r="AQ1946" s="109"/>
      <c r="AR1946" s="109"/>
      <c r="AS1946" s="109"/>
      <c r="AT1946" s="109"/>
      <c r="AU1946" s="109"/>
      <c r="AV1946" s="109"/>
      <c r="AW1946" s="109"/>
      <c r="AX1946" s="109"/>
      <c r="AY1946" s="109"/>
    </row>
    <row r="1947" spans="1:51" x14ac:dyDescent="0.25">
      <c r="A1947" s="106">
        <v>2291</v>
      </c>
      <c r="B1947" s="106" t="s">
        <v>2592</v>
      </c>
      <c r="C1947" s="106" t="s">
        <v>369</v>
      </c>
      <c r="D1947" s="106"/>
      <c r="E1947" s="106" t="s">
        <v>540</v>
      </c>
      <c r="F1947" s="106"/>
      <c r="G1947" s="106"/>
      <c r="H1947" s="106" t="s">
        <v>514</v>
      </c>
      <c r="I1947" s="106" t="s">
        <v>3323</v>
      </c>
      <c r="J1947" s="106" t="s">
        <v>4128</v>
      </c>
      <c r="K1947" s="106">
        <v>15945</v>
      </c>
      <c r="L1947" s="106"/>
      <c r="M1947" s="106">
        <v>22180</v>
      </c>
      <c r="N1947" s="106" t="s">
        <v>369</v>
      </c>
      <c r="O1947" s="106">
        <v>188.34</v>
      </c>
      <c r="P1947" s="107">
        <v>1040</v>
      </c>
      <c r="Q1947" s="107">
        <v>195873.6</v>
      </c>
      <c r="R1947" s="106">
        <v>0</v>
      </c>
      <c r="S1947" s="107">
        <v>0</v>
      </c>
      <c r="T1947" s="107">
        <v>0</v>
      </c>
      <c r="U1947" s="106" t="s">
        <v>881</v>
      </c>
      <c r="V1947" s="106" t="s">
        <v>7</v>
      </c>
      <c r="W1947" s="106" t="s">
        <v>73</v>
      </c>
      <c r="X1947" s="108">
        <v>1669</v>
      </c>
      <c r="Y1947" s="108">
        <v>314339.46000000002</v>
      </c>
      <c r="Z1947" s="108">
        <v>118465.86000000002</v>
      </c>
      <c r="AA1947" s="109"/>
      <c r="AB1947" s="109">
        <v>5054</v>
      </c>
      <c r="AC1947" s="109"/>
      <c r="AD1947" s="109"/>
      <c r="AE1947" s="110" t="s">
        <v>4440</v>
      </c>
      <c r="AF1947" s="109"/>
      <c r="AG1947" s="138"/>
      <c r="AH1947" s="138">
        <v>39167</v>
      </c>
      <c r="AI1947" s="138">
        <v>39261</v>
      </c>
      <c r="AJ1947" s="109">
        <v>5539842</v>
      </c>
      <c r="AK1947" s="109"/>
      <c r="AL1947" s="109"/>
      <c r="AM1947" s="109"/>
      <c r="AN1947" s="109"/>
      <c r="AO1947" s="109"/>
      <c r="AP1947" s="109"/>
      <c r="AQ1947" s="109"/>
      <c r="AR1947" s="109"/>
      <c r="AS1947" s="109"/>
      <c r="AT1947" s="109"/>
      <c r="AU1947" s="109"/>
      <c r="AV1947" s="109"/>
      <c r="AW1947" s="109"/>
      <c r="AX1947" s="109"/>
      <c r="AY1947" s="109"/>
    </row>
    <row r="1948" spans="1:51" x14ac:dyDescent="0.25">
      <c r="A1948" s="106">
        <v>2292</v>
      </c>
      <c r="B1948" s="106" t="s">
        <v>2593</v>
      </c>
      <c r="C1948" s="106" t="s">
        <v>369</v>
      </c>
      <c r="D1948" s="106"/>
      <c r="E1948" s="106" t="s">
        <v>540</v>
      </c>
      <c r="F1948" s="106"/>
      <c r="G1948" s="106"/>
      <c r="H1948" s="106" t="s">
        <v>514</v>
      </c>
      <c r="I1948" s="106" t="s">
        <v>3323</v>
      </c>
      <c r="J1948" s="106" t="s">
        <v>4128</v>
      </c>
      <c r="K1948" s="106">
        <v>15951</v>
      </c>
      <c r="L1948" s="106"/>
      <c r="M1948" s="106">
        <v>22180</v>
      </c>
      <c r="N1948" s="106" t="s">
        <v>369</v>
      </c>
      <c r="O1948" s="106">
        <v>188.34</v>
      </c>
      <c r="P1948" s="107">
        <v>1040</v>
      </c>
      <c r="Q1948" s="107">
        <v>195873.6</v>
      </c>
      <c r="R1948" s="106">
        <v>0</v>
      </c>
      <c r="S1948" s="107">
        <v>0</v>
      </c>
      <c r="T1948" s="107">
        <v>0</v>
      </c>
      <c r="U1948" s="106" t="s">
        <v>881</v>
      </c>
      <c r="V1948" s="106" t="s">
        <v>7</v>
      </c>
      <c r="W1948" s="106" t="s">
        <v>73</v>
      </c>
      <c r="X1948" s="108">
        <v>1669</v>
      </c>
      <c r="Y1948" s="108">
        <v>314339.46000000002</v>
      </c>
      <c r="Z1948" s="108">
        <v>118465.86000000002</v>
      </c>
      <c r="AA1948" s="109"/>
      <c r="AB1948" s="109">
        <v>5054</v>
      </c>
      <c r="AC1948" s="109"/>
      <c r="AD1948" s="109"/>
      <c r="AE1948" s="110" t="s">
        <v>4440</v>
      </c>
      <c r="AF1948" s="109"/>
      <c r="AG1948" s="138"/>
      <c r="AH1948" s="138">
        <v>39167</v>
      </c>
      <c r="AI1948" s="138">
        <v>39261</v>
      </c>
      <c r="AJ1948" s="109">
        <v>5539842</v>
      </c>
      <c r="AK1948" s="109"/>
      <c r="AL1948" s="109"/>
      <c r="AM1948" s="109"/>
      <c r="AN1948" s="109"/>
      <c r="AO1948" s="109"/>
      <c r="AP1948" s="109"/>
      <c r="AQ1948" s="109"/>
      <c r="AR1948" s="109"/>
      <c r="AS1948" s="109"/>
      <c r="AT1948" s="109"/>
      <c r="AU1948" s="109"/>
      <c r="AV1948" s="109"/>
      <c r="AW1948" s="109"/>
      <c r="AX1948" s="109"/>
      <c r="AY1948" s="109"/>
    </row>
    <row r="1949" spans="1:51" x14ac:dyDescent="0.25">
      <c r="A1949" s="106">
        <v>2293</v>
      </c>
      <c r="B1949" s="106" t="s">
        <v>2594</v>
      </c>
      <c r="C1949" s="106" t="s">
        <v>369</v>
      </c>
      <c r="D1949" s="106"/>
      <c r="E1949" s="106" t="s">
        <v>540</v>
      </c>
      <c r="F1949" s="106"/>
      <c r="G1949" s="106"/>
      <c r="H1949" s="106" t="s">
        <v>514</v>
      </c>
      <c r="I1949" s="106" t="s">
        <v>3323</v>
      </c>
      <c r="J1949" s="106" t="s">
        <v>4128</v>
      </c>
      <c r="K1949" s="106">
        <v>15955</v>
      </c>
      <c r="L1949" s="106"/>
      <c r="M1949" s="106">
        <v>22180</v>
      </c>
      <c r="N1949" s="106" t="s">
        <v>369</v>
      </c>
      <c r="O1949" s="106">
        <v>188.34</v>
      </c>
      <c r="P1949" s="107">
        <v>1040</v>
      </c>
      <c r="Q1949" s="107">
        <v>195873.6</v>
      </c>
      <c r="R1949" s="106">
        <v>0</v>
      </c>
      <c r="S1949" s="107">
        <v>0</v>
      </c>
      <c r="T1949" s="107">
        <v>0</v>
      </c>
      <c r="U1949" s="106" t="s">
        <v>881</v>
      </c>
      <c r="V1949" s="106" t="s">
        <v>7</v>
      </c>
      <c r="W1949" s="106" t="s">
        <v>73</v>
      </c>
      <c r="X1949" s="108">
        <v>1669</v>
      </c>
      <c r="Y1949" s="108">
        <v>314339.46000000002</v>
      </c>
      <c r="Z1949" s="108">
        <v>118465.86000000002</v>
      </c>
      <c r="AA1949" s="109"/>
      <c r="AB1949" s="109">
        <v>5054</v>
      </c>
      <c r="AC1949" s="109"/>
      <c r="AD1949" s="109"/>
      <c r="AE1949" s="110" t="s">
        <v>4440</v>
      </c>
      <c r="AF1949" s="109"/>
      <c r="AG1949" s="138"/>
      <c r="AH1949" s="138">
        <v>39167</v>
      </c>
      <c r="AI1949" s="138">
        <v>39261</v>
      </c>
      <c r="AJ1949" s="109">
        <v>5539842</v>
      </c>
      <c r="AK1949" s="109"/>
      <c r="AL1949" s="109"/>
      <c r="AM1949" s="109"/>
      <c r="AN1949" s="109"/>
      <c r="AO1949" s="109"/>
      <c r="AP1949" s="109"/>
      <c r="AQ1949" s="109"/>
      <c r="AR1949" s="109"/>
      <c r="AS1949" s="109"/>
      <c r="AT1949" s="109"/>
      <c r="AU1949" s="109"/>
      <c r="AV1949" s="109"/>
      <c r="AW1949" s="109"/>
      <c r="AX1949" s="109"/>
      <c r="AY1949" s="109"/>
    </row>
    <row r="1950" spans="1:51" x14ac:dyDescent="0.25">
      <c r="A1950" s="106">
        <v>2294</v>
      </c>
      <c r="B1950" s="106" t="s">
        <v>2595</v>
      </c>
      <c r="C1950" s="106" t="s">
        <v>358</v>
      </c>
      <c r="D1950" s="106"/>
      <c r="E1950" s="106" t="s">
        <v>540</v>
      </c>
      <c r="F1950" s="106"/>
      <c r="G1950" s="106"/>
      <c r="H1950" s="106" t="s">
        <v>469</v>
      </c>
      <c r="I1950" s="106" t="s">
        <v>3323</v>
      </c>
      <c r="J1950" s="106" t="s">
        <v>4093</v>
      </c>
      <c r="K1950" s="106"/>
      <c r="L1950" s="106"/>
      <c r="M1950" s="106">
        <v>22000</v>
      </c>
      <c r="N1950" s="106" t="s">
        <v>4092</v>
      </c>
      <c r="O1950" s="106">
        <v>201.59</v>
      </c>
      <c r="P1950" s="107">
        <v>885.5</v>
      </c>
      <c r="Q1950" s="107">
        <v>178507.95</v>
      </c>
      <c r="R1950" s="106">
        <v>0</v>
      </c>
      <c r="S1950" s="107">
        <v>0</v>
      </c>
      <c r="T1950" s="107">
        <v>0</v>
      </c>
      <c r="U1950" s="106" t="s">
        <v>741</v>
      </c>
      <c r="V1950" s="106" t="s">
        <v>7</v>
      </c>
      <c r="W1950" s="106" t="s">
        <v>62</v>
      </c>
      <c r="X1950" s="108">
        <v>1570</v>
      </c>
      <c r="Y1950" s="108">
        <v>316496.3</v>
      </c>
      <c r="Z1950" s="108">
        <v>137988.35499999998</v>
      </c>
      <c r="AA1950" s="109"/>
      <c r="AB1950" s="109">
        <v>5216</v>
      </c>
      <c r="AC1950" s="109"/>
      <c r="AD1950" s="109"/>
      <c r="AE1950" s="110" t="s">
        <v>473</v>
      </c>
      <c r="AF1950" s="109" t="s">
        <v>4462</v>
      </c>
      <c r="AG1950" s="138">
        <v>38653</v>
      </c>
      <c r="AH1950" s="138">
        <v>38806</v>
      </c>
      <c r="AI1950" s="138">
        <v>38913</v>
      </c>
      <c r="AJ1950" s="109">
        <v>5479877</v>
      </c>
      <c r="AK1950" s="109"/>
      <c r="AL1950" s="109"/>
      <c r="AM1950" s="109"/>
      <c r="AN1950" s="109"/>
      <c r="AO1950" s="109"/>
      <c r="AP1950" s="109"/>
      <c r="AQ1950" s="109"/>
      <c r="AR1950" s="109"/>
      <c r="AS1950" s="109"/>
      <c r="AT1950" s="109"/>
      <c r="AU1950" s="109"/>
      <c r="AV1950" s="109"/>
      <c r="AW1950" s="109"/>
      <c r="AX1950" s="109"/>
      <c r="AY1950" s="109"/>
    </row>
    <row r="1951" spans="1:51" x14ac:dyDescent="0.25">
      <c r="A1951" s="106">
        <v>2295</v>
      </c>
      <c r="B1951" s="106" t="s">
        <v>2596</v>
      </c>
      <c r="C1951" s="106" t="s">
        <v>370</v>
      </c>
      <c r="D1951" s="106"/>
      <c r="E1951" s="106" t="s">
        <v>540</v>
      </c>
      <c r="F1951" s="106"/>
      <c r="G1951" s="106"/>
      <c r="H1951" s="106" t="s">
        <v>468</v>
      </c>
      <c r="I1951" s="106" t="s">
        <v>3324</v>
      </c>
      <c r="J1951" s="106" t="s">
        <v>3398</v>
      </c>
      <c r="K1951" s="106"/>
      <c r="L1951" s="106"/>
      <c r="M1951" s="106">
        <v>22465</v>
      </c>
      <c r="N1951" s="106" t="s">
        <v>370</v>
      </c>
      <c r="O1951" s="106">
        <v>346.62299999999999</v>
      </c>
      <c r="P1951" s="107">
        <v>110</v>
      </c>
      <c r="Q1951" s="107">
        <v>38128.53</v>
      </c>
      <c r="R1951" s="106">
        <v>0</v>
      </c>
      <c r="S1951" s="107">
        <v>0</v>
      </c>
      <c r="T1951" s="107">
        <v>0</v>
      </c>
      <c r="U1951" s="106" t="s">
        <v>739</v>
      </c>
      <c r="V1951" s="106" t="s">
        <v>7</v>
      </c>
      <c r="W1951" s="106" t="s">
        <v>61</v>
      </c>
      <c r="X1951" s="108">
        <v>1790</v>
      </c>
      <c r="Y1951" s="108">
        <v>620455.16999999993</v>
      </c>
      <c r="Z1951" s="108">
        <v>582326.6399999999</v>
      </c>
      <c r="AA1951" s="109"/>
      <c r="AB1951" s="109">
        <v>4061</v>
      </c>
      <c r="AC1951" s="109"/>
      <c r="AD1951" s="109"/>
      <c r="AE1951" s="110" t="s">
        <v>507</v>
      </c>
      <c r="AF1951" s="109"/>
      <c r="AG1951" s="138"/>
      <c r="AH1951" s="138">
        <v>38890</v>
      </c>
      <c r="AI1951" s="138">
        <v>38980</v>
      </c>
      <c r="AJ1951" s="109">
        <v>5491704</v>
      </c>
      <c r="AK1951" s="109"/>
      <c r="AL1951" s="109"/>
      <c r="AM1951" s="109"/>
      <c r="AN1951" s="109"/>
      <c r="AO1951" s="109"/>
      <c r="AP1951" s="109"/>
      <c r="AQ1951" s="109"/>
      <c r="AR1951" s="109"/>
      <c r="AS1951" s="109"/>
      <c r="AT1951" s="109"/>
      <c r="AU1951" s="109"/>
      <c r="AV1951" s="109"/>
      <c r="AW1951" s="109"/>
      <c r="AX1951" s="109"/>
      <c r="AY1951" s="109"/>
    </row>
    <row r="1952" spans="1:51" ht="51" x14ac:dyDescent="0.25">
      <c r="A1952" s="106">
        <v>2296</v>
      </c>
      <c r="B1952" s="106" t="s">
        <v>2597</v>
      </c>
      <c r="C1952" s="106" t="s">
        <v>371</v>
      </c>
      <c r="D1952" s="106" t="s">
        <v>679</v>
      </c>
      <c r="E1952" s="106" t="s">
        <v>549</v>
      </c>
      <c r="F1952" s="106"/>
      <c r="G1952" s="106"/>
      <c r="H1952" s="106" t="s">
        <v>514</v>
      </c>
      <c r="I1952" s="106" t="s">
        <v>3324</v>
      </c>
      <c r="J1952" s="106" t="s">
        <v>4129</v>
      </c>
      <c r="K1952" s="106">
        <v>8511</v>
      </c>
      <c r="L1952" s="106"/>
      <c r="M1952" s="106">
        <v>22180</v>
      </c>
      <c r="N1952" s="106" t="s">
        <v>371</v>
      </c>
      <c r="O1952" s="106">
        <v>369.58</v>
      </c>
      <c r="P1952" s="107">
        <v>910.8</v>
      </c>
      <c r="Q1952" s="107">
        <v>336613.46</v>
      </c>
      <c r="R1952" s="106">
        <v>0</v>
      </c>
      <c r="S1952" s="107">
        <v>0</v>
      </c>
      <c r="T1952" s="107">
        <v>0</v>
      </c>
      <c r="U1952" s="106" t="s">
        <v>884</v>
      </c>
      <c r="V1952" s="106" t="s">
        <v>7</v>
      </c>
      <c r="W1952" s="106" t="s">
        <v>74</v>
      </c>
      <c r="X1952" s="108"/>
      <c r="Y1952" s="108">
        <v>0</v>
      </c>
      <c r="Z1952" s="108">
        <v>-336613.46399999998</v>
      </c>
      <c r="AA1952" s="109" t="s">
        <v>4448</v>
      </c>
      <c r="AB1952" s="109">
        <v>5093</v>
      </c>
      <c r="AC1952" s="109"/>
      <c r="AD1952" s="109"/>
      <c r="AE1952" s="110" t="s">
        <v>4440</v>
      </c>
      <c r="AF1952" s="109" t="s">
        <v>4811</v>
      </c>
      <c r="AG1952" s="138"/>
      <c r="AH1952" s="138">
        <v>38890</v>
      </c>
      <c r="AI1952" s="138">
        <v>38980</v>
      </c>
      <c r="AJ1952" s="109">
        <v>5491708</v>
      </c>
      <c r="AK1952" s="109"/>
      <c r="AL1952" s="109"/>
      <c r="AM1952" s="109"/>
      <c r="AN1952" s="109"/>
      <c r="AO1952" s="109"/>
      <c r="AP1952" s="109"/>
      <c r="AQ1952" s="109"/>
      <c r="AR1952" s="109"/>
      <c r="AS1952" s="109"/>
      <c r="AT1952" s="109"/>
      <c r="AU1952" s="109"/>
      <c r="AV1952" s="109"/>
      <c r="AW1952" s="109"/>
      <c r="AX1952" s="109"/>
      <c r="AY1952" s="109"/>
    </row>
    <row r="1953" spans="1:51" ht="25.5" x14ac:dyDescent="0.25">
      <c r="A1953" s="106">
        <v>2297</v>
      </c>
      <c r="B1953" s="106" t="s">
        <v>2598</v>
      </c>
      <c r="C1953" s="106" t="s">
        <v>361</v>
      </c>
      <c r="D1953" s="106"/>
      <c r="E1953" s="106" t="s">
        <v>540</v>
      </c>
      <c r="F1953" s="106"/>
      <c r="G1953" s="106"/>
      <c r="H1953" s="106" t="s">
        <v>464</v>
      </c>
      <c r="I1953" s="106"/>
      <c r="J1953" s="106" t="s">
        <v>3490</v>
      </c>
      <c r="K1953" s="106"/>
      <c r="L1953" s="106"/>
      <c r="M1953" s="106">
        <v>22000</v>
      </c>
      <c r="N1953" s="106" t="s">
        <v>361</v>
      </c>
      <c r="O1953" s="106">
        <v>314.16000000000003</v>
      </c>
      <c r="P1953" s="107">
        <v>1524.6</v>
      </c>
      <c r="Q1953" s="107">
        <v>478968.34</v>
      </c>
      <c r="R1953" s="106">
        <v>0</v>
      </c>
      <c r="S1953" s="107">
        <v>0</v>
      </c>
      <c r="T1953" s="107">
        <v>0</v>
      </c>
      <c r="U1953" s="106" t="s">
        <v>739</v>
      </c>
      <c r="V1953" s="106" t="s">
        <v>7</v>
      </c>
      <c r="W1953" s="106" t="s">
        <v>61</v>
      </c>
      <c r="X1953" s="108">
        <v>2515</v>
      </c>
      <c r="Y1953" s="108">
        <v>790112.4</v>
      </c>
      <c r="Z1953" s="108">
        <v>311144.06400000001</v>
      </c>
      <c r="AA1953" s="109"/>
      <c r="AB1953" s="109">
        <v>1119</v>
      </c>
      <c r="AC1953" s="109"/>
      <c r="AD1953" s="109"/>
      <c r="AE1953" s="110" t="s">
        <v>507</v>
      </c>
      <c r="AF1953" s="109"/>
      <c r="AG1953" s="138">
        <v>37911</v>
      </c>
      <c r="AH1953" s="138">
        <v>39157</v>
      </c>
      <c r="AI1953" s="138">
        <v>39435</v>
      </c>
      <c r="AJ1953" s="109">
        <v>5567151</v>
      </c>
      <c r="AK1953" s="109"/>
      <c r="AL1953" s="109"/>
      <c r="AM1953" s="109"/>
      <c r="AN1953" s="109"/>
      <c r="AO1953" s="109"/>
      <c r="AP1953" s="109"/>
      <c r="AQ1953" s="109"/>
      <c r="AR1953" s="109"/>
      <c r="AS1953" s="109"/>
      <c r="AT1953" s="109"/>
      <c r="AU1953" s="109"/>
      <c r="AV1953" s="109"/>
      <c r="AW1953" s="109"/>
      <c r="AX1953" s="109"/>
      <c r="AY1953" s="109"/>
    </row>
    <row r="1954" spans="1:51" ht="25.5" x14ac:dyDescent="0.25">
      <c r="A1954" s="106">
        <v>2298</v>
      </c>
      <c r="B1954" s="106" t="s">
        <v>2599</v>
      </c>
      <c r="C1954" s="106" t="s">
        <v>361</v>
      </c>
      <c r="D1954" s="106"/>
      <c r="E1954" s="106" t="s">
        <v>540</v>
      </c>
      <c r="F1954" s="106"/>
      <c r="G1954" s="106"/>
      <c r="H1954" s="106" t="s">
        <v>464</v>
      </c>
      <c r="I1954" s="106" t="s">
        <v>3325</v>
      </c>
      <c r="J1954" s="106" t="s">
        <v>4130</v>
      </c>
      <c r="K1954" s="106"/>
      <c r="L1954" s="106"/>
      <c r="M1954" s="106">
        <v>22000</v>
      </c>
      <c r="N1954" s="106" t="s">
        <v>361</v>
      </c>
      <c r="O1954" s="106">
        <v>348.7</v>
      </c>
      <c r="P1954" s="107">
        <v>1524.6</v>
      </c>
      <c r="Q1954" s="107">
        <v>531628.02</v>
      </c>
      <c r="R1954" s="106">
        <v>0</v>
      </c>
      <c r="S1954" s="107">
        <v>0</v>
      </c>
      <c r="T1954" s="107">
        <v>0</v>
      </c>
      <c r="U1954" s="106" t="s">
        <v>739</v>
      </c>
      <c r="V1954" s="106" t="s">
        <v>7</v>
      </c>
      <c r="W1954" s="106" t="s">
        <v>61</v>
      </c>
      <c r="X1954" s="108">
        <v>2515</v>
      </c>
      <c r="Y1954" s="108">
        <v>876980.5</v>
      </c>
      <c r="Z1954" s="108">
        <v>345352.4800000001</v>
      </c>
      <c r="AA1954" s="109"/>
      <c r="AB1954" s="109">
        <v>1125</v>
      </c>
      <c r="AC1954" s="109"/>
      <c r="AD1954" s="109"/>
      <c r="AE1954" s="110" t="s">
        <v>507</v>
      </c>
      <c r="AF1954" s="109"/>
      <c r="AG1954" s="138">
        <v>37911</v>
      </c>
      <c r="AH1954" s="138">
        <v>39157</v>
      </c>
      <c r="AI1954" s="138">
        <v>39435</v>
      </c>
      <c r="AJ1954" s="109">
        <v>5567151</v>
      </c>
      <c r="AK1954" s="109"/>
      <c r="AL1954" s="109"/>
      <c r="AM1954" s="109"/>
      <c r="AN1954" s="109"/>
      <c r="AO1954" s="109"/>
      <c r="AP1954" s="109"/>
      <c r="AQ1954" s="109"/>
      <c r="AR1954" s="109"/>
      <c r="AS1954" s="109"/>
      <c r="AT1954" s="109"/>
      <c r="AU1954" s="109"/>
      <c r="AV1954" s="109"/>
      <c r="AW1954" s="109"/>
      <c r="AX1954" s="109"/>
      <c r="AY1954" s="109"/>
    </row>
    <row r="1955" spans="1:51" ht="114.75" x14ac:dyDescent="0.25">
      <c r="A1955" s="106">
        <v>2299</v>
      </c>
      <c r="B1955" s="106" t="s">
        <v>2600</v>
      </c>
      <c r="C1955" s="106" t="s">
        <v>360</v>
      </c>
      <c r="D1955" s="106"/>
      <c r="E1955" s="106" t="s">
        <v>540</v>
      </c>
      <c r="F1955" s="106"/>
      <c r="G1955" s="106"/>
      <c r="H1955" s="106" t="s">
        <v>464</v>
      </c>
      <c r="I1955" s="106"/>
      <c r="J1955" s="106" t="s">
        <v>3490</v>
      </c>
      <c r="K1955" s="106"/>
      <c r="L1955" s="106"/>
      <c r="M1955" s="106">
        <v>22000</v>
      </c>
      <c r="N1955" s="106" t="s">
        <v>360</v>
      </c>
      <c r="O1955" s="106">
        <v>121.54</v>
      </c>
      <c r="P1955" s="107">
        <v>1524.6</v>
      </c>
      <c r="Q1955" s="107">
        <v>185299.88</v>
      </c>
      <c r="R1955" s="106">
        <v>0</v>
      </c>
      <c r="S1955" s="107">
        <v>0</v>
      </c>
      <c r="T1955" s="107">
        <v>0</v>
      </c>
      <c r="U1955" s="106" t="s">
        <v>1936</v>
      </c>
      <c r="V1955" s="106" t="s">
        <v>7</v>
      </c>
      <c r="W1955" s="106" t="s">
        <v>79</v>
      </c>
      <c r="X1955" s="108"/>
      <c r="Y1955" s="108">
        <v>0</v>
      </c>
      <c r="Z1955" s="108">
        <v>-185299.88399999999</v>
      </c>
      <c r="AA1955" s="109" t="s">
        <v>4503</v>
      </c>
      <c r="AB1955" s="109">
        <v>1119</v>
      </c>
      <c r="AC1955" s="109" t="s">
        <v>4812</v>
      </c>
      <c r="AD1955" s="109" t="s">
        <v>4812</v>
      </c>
      <c r="AE1955" s="110" t="s">
        <v>471</v>
      </c>
      <c r="AF1955" s="109"/>
      <c r="AG1955" s="138">
        <v>38919</v>
      </c>
      <c r="AH1955" s="138">
        <v>39157</v>
      </c>
      <c r="AI1955" s="138">
        <v>39435</v>
      </c>
      <c r="AJ1955" s="109">
        <v>5567151</v>
      </c>
      <c r="AK1955" s="109"/>
      <c r="AL1955" s="109"/>
      <c r="AM1955" s="109"/>
      <c r="AN1955" s="109"/>
      <c r="AO1955" s="109"/>
      <c r="AP1955" s="109"/>
      <c r="AQ1955" s="109"/>
      <c r="AR1955" s="109"/>
      <c r="AS1955" s="109"/>
      <c r="AT1955" s="109"/>
      <c r="AU1955" s="109"/>
      <c r="AV1955" s="109"/>
      <c r="AW1955" s="109"/>
      <c r="AX1955" s="109"/>
      <c r="AY1955" s="109"/>
    </row>
    <row r="1956" spans="1:51" ht="114.75" x14ac:dyDescent="0.25">
      <c r="A1956" s="106">
        <v>2300</v>
      </c>
      <c r="B1956" s="106" t="s">
        <v>2601</v>
      </c>
      <c r="C1956" s="106" t="s">
        <v>361</v>
      </c>
      <c r="D1956" s="106"/>
      <c r="E1956" s="106" t="s">
        <v>540</v>
      </c>
      <c r="F1956" s="106"/>
      <c r="G1956" s="106"/>
      <c r="H1956" s="106" t="s">
        <v>464</v>
      </c>
      <c r="I1956" s="106"/>
      <c r="J1956" s="106" t="s">
        <v>3490</v>
      </c>
      <c r="K1956" s="106"/>
      <c r="L1956" s="106"/>
      <c r="M1956" s="106">
        <v>22000</v>
      </c>
      <c r="N1956" s="106" t="s">
        <v>361</v>
      </c>
      <c r="O1956" s="106">
        <v>966.71</v>
      </c>
      <c r="P1956" s="107">
        <v>1524.6</v>
      </c>
      <c r="Q1956" s="107">
        <v>1473846.07</v>
      </c>
      <c r="R1956" s="106">
        <v>0</v>
      </c>
      <c r="S1956" s="107">
        <v>0</v>
      </c>
      <c r="T1956" s="107">
        <v>0</v>
      </c>
      <c r="U1956" s="106" t="s">
        <v>1936</v>
      </c>
      <c r="V1956" s="106" t="s">
        <v>7</v>
      </c>
      <c r="W1956" s="106" t="s">
        <v>79</v>
      </c>
      <c r="X1956" s="108"/>
      <c r="Y1956" s="108">
        <v>0</v>
      </c>
      <c r="Z1956" s="108">
        <v>-1473846.0659999999</v>
      </c>
      <c r="AA1956" s="109" t="s">
        <v>4448</v>
      </c>
      <c r="AB1956" s="109">
        <v>1125</v>
      </c>
      <c r="AC1956" s="109" t="s">
        <v>4812</v>
      </c>
      <c r="AD1956" s="109" t="s">
        <v>4812</v>
      </c>
      <c r="AE1956" s="110" t="s">
        <v>471</v>
      </c>
      <c r="AF1956" s="109"/>
      <c r="AG1956" s="138">
        <v>37911</v>
      </c>
      <c r="AH1956" s="138">
        <v>39157</v>
      </c>
      <c r="AI1956" s="138">
        <v>39435</v>
      </c>
      <c r="AJ1956" s="109">
        <v>5567151</v>
      </c>
      <c r="AK1956" s="109"/>
      <c r="AL1956" s="109"/>
      <c r="AM1956" s="109"/>
      <c r="AN1956" s="109"/>
      <c r="AO1956" s="109"/>
      <c r="AP1956" s="109"/>
      <c r="AQ1956" s="109"/>
      <c r="AR1956" s="109"/>
      <c r="AS1956" s="109"/>
      <c r="AT1956" s="109"/>
      <c r="AU1956" s="109"/>
      <c r="AV1956" s="109"/>
      <c r="AW1956" s="109"/>
      <c r="AX1956" s="109"/>
      <c r="AY1956" s="109"/>
    </row>
    <row r="1957" spans="1:51" ht="114.75" x14ac:dyDescent="0.25">
      <c r="A1957" s="106">
        <v>2301</v>
      </c>
      <c r="B1957" s="106" t="s">
        <v>2602</v>
      </c>
      <c r="C1957" s="106" t="s">
        <v>361</v>
      </c>
      <c r="D1957" s="106"/>
      <c r="E1957" s="106" t="s">
        <v>540</v>
      </c>
      <c r="F1957" s="106"/>
      <c r="G1957" s="106"/>
      <c r="H1957" s="106" t="s">
        <v>464</v>
      </c>
      <c r="I1957" s="106"/>
      <c r="J1957" s="106" t="s">
        <v>3490</v>
      </c>
      <c r="K1957" s="106"/>
      <c r="L1957" s="106"/>
      <c r="M1957" s="106">
        <v>22000</v>
      </c>
      <c r="N1957" s="106" t="s">
        <v>361</v>
      </c>
      <c r="O1957" s="106">
        <v>560.01</v>
      </c>
      <c r="P1957" s="107">
        <v>1524.6</v>
      </c>
      <c r="Q1957" s="107">
        <v>853791.25</v>
      </c>
      <c r="R1957" s="106">
        <v>0</v>
      </c>
      <c r="S1957" s="107">
        <v>0</v>
      </c>
      <c r="T1957" s="107">
        <v>0</v>
      </c>
      <c r="U1957" s="106" t="s">
        <v>1936</v>
      </c>
      <c r="V1957" s="106" t="s">
        <v>7</v>
      </c>
      <c r="W1957" s="106" t="s">
        <v>79</v>
      </c>
      <c r="X1957" s="108"/>
      <c r="Y1957" s="108">
        <v>0</v>
      </c>
      <c r="Z1957" s="108">
        <v>-853791.24599999993</v>
      </c>
      <c r="AA1957" s="109" t="s">
        <v>4503</v>
      </c>
      <c r="AB1957" s="109">
        <v>1125</v>
      </c>
      <c r="AC1957" s="109" t="s">
        <v>4812</v>
      </c>
      <c r="AD1957" s="109" t="s">
        <v>4812</v>
      </c>
      <c r="AE1957" s="110" t="s">
        <v>471</v>
      </c>
      <c r="AF1957" s="109"/>
      <c r="AG1957" s="138">
        <v>37911</v>
      </c>
      <c r="AH1957" s="138">
        <v>39157</v>
      </c>
      <c r="AI1957" s="138">
        <v>39435</v>
      </c>
      <c r="AJ1957" s="109">
        <v>5567151</v>
      </c>
      <c r="AK1957" s="109"/>
      <c r="AL1957" s="109"/>
      <c r="AM1957" s="109"/>
      <c r="AN1957" s="109"/>
      <c r="AO1957" s="109"/>
      <c r="AP1957" s="109"/>
      <c r="AQ1957" s="109"/>
      <c r="AR1957" s="109"/>
      <c r="AS1957" s="109"/>
      <c r="AT1957" s="109"/>
      <c r="AU1957" s="109"/>
      <c r="AV1957" s="109"/>
      <c r="AW1957" s="109"/>
      <c r="AX1957" s="109"/>
      <c r="AY1957" s="109"/>
    </row>
    <row r="1958" spans="1:51" ht="25.5" x14ac:dyDescent="0.25">
      <c r="A1958" s="106">
        <v>2302</v>
      </c>
      <c r="B1958" s="106" t="s">
        <v>2603</v>
      </c>
      <c r="C1958" s="106" t="s">
        <v>360</v>
      </c>
      <c r="D1958" s="106"/>
      <c r="E1958" s="106" t="s">
        <v>540</v>
      </c>
      <c r="F1958" s="106"/>
      <c r="G1958" s="106"/>
      <c r="H1958" s="106" t="s">
        <v>464</v>
      </c>
      <c r="I1958" s="106"/>
      <c r="J1958" s="106" t="s">
        <v>3490</v>
      </c>
      <c r="K1958" s="106"/>
      <c r="L1958" s="106"/>
      <c r="M1958" s="106">
        <v>22000</v>
      </c>
      <c r="N1958" s="106" t="s">
        <v>360</v>
      </c>
      <c r="O1958" s="106">
        <v>6391.89</v>
      </c>
      <c r="P1958" s="107">
        <v>1524.6</v>
      </c>
      <c r="Q1958" s="107">
        <v>9745075.4900000002</v>
      </c>
      <c r="R1958" s="106">
        <v>0</v>
      </c>
      <c r="S1958" s="107">
        <v>0</v>
      </c>
      <c r="T1958" s="107">
        <v>0</v>
      </c>
      <c r="U1958" s="106" t="s">
        <v>741</v>
      </c>
      <c r="V1958" s="106" t="s">
        <v>7</v>
      </c>
      <c r="W1958" s="106" t="s">
        <v>62</v>
      </c>
      <c r="X1958" s="108">
        <v>2711</v>
      </c>
      <c r="Y1958" s="108">
        <v>17328413.789999999</v>
      </c>
      <c r="Z1958" s="108">
        <v>7583338.2960000001</v>
      </c>
      <c r="AA1958" s="109"/>
      <c r="AB1958" s="109">
        <v>1119</v>
      </c>
      <c r="AC1958" s="109"/>
      <c r="AD1958" s="109"/>
      <c r="AE1958" s="110" t="s">
        <v>473</v>
      </c>
      <c r="AF1958" s="109" t="s">
        <v>4536</v>
      </c>
      <c r="AG1958" s="138">
        <v>38919</v>
      </c>
      <c r="AH1958" s="138">
        <v>39157</v>
      </c>
      <c r="AI1958" s="138">
        <v>39435</v>
      </c>
      <c r="AJ1958" s="109">
        <v>5567151</v>
      </c>
      <c r="AK1958" s="109"/>
      <c r="AL1958" s="109"/>
      <c r="AM1958" s="109"/>
      <c r="AN1958" s="109"/>
      <c r="AO1958" s="109"/>
      <c r="AP1958" s="109"/>
      <c r="AQ1958" s="109"/>
      <c r="AR1958" s="109"/>
      <c r="AS1958" s="109"/>
      <c r="AT1958" s="109"/>
      <c r="AU1958" s="109"/>
      <c r="AV1958" s="109"/>
      <c r="AW1958" s="109"/>
      <c r="AX1958" s="109"/>
      <c r="AY1958" s="109"/>
    </row>
    <row r="1959" spans="1:51" ht="25.5" x14ac:dyDescent="0.25">
      <c r="A1959" s="106">
        <v>2303</v>
      </c>
      <c r="B1959" s="106" t="s">
        <v>2604</v>
      </c>
      <c r="C1959" s="106" t="s">
        <v>360</v>
      </c>
      <c r="D1959" s="106"/>
      <c r="E1959" s="106" t="s">
        <v>540</v>
      </c>
      <c r="F1959" s="106"/>
      <c r="G1959" s="106"/>
      <c r="H1959" s="106" t="s">
        <v>464</v>
      </c>
      <c r="I1959" s="106" t="s">
        <v>3326</v>
      </c>
      <c r="J1959" s="106" t="s">
        <v>3812</v>
      </c>
      <c r="K1959" s="106"/>
      <c r="L1959" s="106"/>
      <c r="M1959" s="106">
        <v>22000</v>
      </c>
      <c r="N1959" s="106" t="s">
        <v>360</v>
      </c>
      <c r="O1959" s="106">
        <v>754.18</v>
      </c>
      <c r="P1959" s="107">
        <v>1524.6</v>
      </c>
      <c r="Q1959" s="107">
        <v>1149822.83</v>
      </c>
      <c r="R1959" s="106">
        <v>0</v>
      </c>
      <c r="S1959" s="107">
        <v>0</v>
      </c>
      <c r="T1959" s="107">
        <v>0</v>
      </c>
      <c r="U1959" s="106" t="s">
        <v>741</v>
      </c>
      <c r="V1959" s="106" t="s">
        <v>7</v>
      </c>
      <c r="W1959" s="106" t="s">
        <v>62</v>
      </c>
      <c r="X1959" s="108">
        <v>2711</v>
      </c>
      <c r="Y1959" s="108">
        <v>2044581.9799999997</v>
      </c>
      <c r="Z1959" s="108">
        <v>894759.152</v>
      </c>
      <c r="AA1959" s="109"/>
      <c r="AB1959" s="109">
        <v>1119</v>
      </c>
      <c r="AC1959" s="109"/>
      <c r="AD1959" s="109"/>
      <c r="AE1959" s="110" t="s">
        <v>473</v>
      </c>
      <c r="AF1959" s="109" t="s">
        <v>4536</v>
      </c>
      <c r="AG1959" s="138">
        <v>38919</v>
      </c>
      <c r="AH1959" s="138">
        <v>39157</v>
      </c>
      <c r="AI1959" s="138">
        <v>39435</v>
      </c>
      <c r="AJ1959" s="109">
        <v>5567151</v>
      </c>
      <c r="AK1959" s="109"/>
      <c r="AL1959" s="109"/>
      <c r="AM1959" s="109"/>
      <c r="AN1959" s="109"/>
      <c r="AO1959" s="109"/>
      <c r="AP1959" s="109"/>
      <c r="AQ1959" s="109"/>
      <c r="AR1959" s="109"/>
      <c r="AS1959" s="109"/>
      <c r="AT1959" s="109"/>
      <c r="AU1959" s="109"/>
      <c r="AV1959" s="109"/>
      <c r="AW1959" s="109"/>
      <c r="AX1959" s="109"/>
      <c r="AY1959" s="109"/>
    </row>
    <row r="1960" spans="1:51" ht="25.5" x14ac:dyDescent="0.25">
      <c r="A1960" s="106">
        <v>2304</v>
      </c>
      <c r="B1960" s="106" t="s">
        <v>2605</v>
      </c>
      <c r="C1960" s="106" t="s">
        <v>360</v>
      </c>
      <c r="D1960" s="106"/>
      <c r="E1960" s="106" t="s">
        <v>540</v>
      </c>
      <c r="F1960" s="106"/>
      <c r="G1960" s="106"/>
      <c r="H1960" s="106" t="s">
        <v>464</v>
      </c>
      <c r="I1960" s="106" t="s">
        <v>3326</v>
      </c>
      <c r="J1960" s="106" t="s">
        <v>3812</v>
      </c>
      <c r="K1960" s="106"/>
      <c r="L1960" s="106"/>
      <c r="M1960" s="106">
        <v>22000</v>
      </c>
      <c r="N1960" s="106" t="s">
        <v>360</v>
      </c>
      <c r="O1960" s="106">
        <v>937.55</v>
      </c>
      <c r="P1960" s="107">
        <v>1524.6</v>
      </c>
      <c r="Q1960" s="107">
        <v>1429388.73</v>
      </c>
      <c r="R1960" s="106">
        <v>0</v>
      </c>
      <c r="S1960" s="107">
        <v>0</v>
      </c>
      <c r="T1960" s="107">
        <v>0</v>
      </c>
      <c r="U1960" s="106" t="s">
        <v>741</v>
      </c>
      <c r="V1960" s="106" t="s">
        <v>7</v>
      </c>
      <c r="W1960" s="106" t="s">
        <v>62</v>
      </c>
      <c r="X1960" s="108">
        <v>2711</v>
      </c>
      <c r="Y1960" s="108">
        <v>2541698.0499999998</v>
      </c>
      <c r="Z1960" s="108">
        <v>1112309.32</v>
      </c>
      <c r="AA1960" s="109"/>
      <c r="AB1960" s="109">
        <v>1119</v>
      </c>
      <c r="AC1960" s="109"/>
      <c r="AD1960" s="109"/>
      <c r="AE1960" s="110" t="s">
        <v>473</v>
      </c>
      <c r="AF1960" s="109" t="s">
        <v>4536</v>
      </c>
      <c r="AG1960" s="138">
        <v>38919</v>
      </c>
      <c r="AH1960" s="138">
        <v>39157</v>
      </c>
      <c r="AI1960" s="138">
        <v>39435</v>
      </c>
      <c r="AJ1960" s="109">
        <v>5567151</v>
      </c>
      <c r="AK1960" s="109"/>
      <c r="AL1960" s="109"/>
      <c r="AM1960" s="109"/>
      <c r="AN1960" s="109"/>
      <c r="AO1960" s="109"/>
      <c r="AP1960" s="109"/>
      <c r="AQ1960" s="109"/>
      <c r="AR1960" s="109"/>
      <c r="AS1960" s="109"/>
      <c r="AT1960" s="109"/>
      <c r="AU1960" s="109"/>
      <c r="AV1960" s="109"/>
      <c r="AW1960" s="109"/>
      <c r="AX1960" s="109"/>
      <c r="AY1960" s="109"/>
    </row>
    <row r="1961" spans="1:51" ht="25.5" x14ac:dyDescent="0.25">
      <c r="A1961" s="106">
        <v>2305</v>
      </c>
      <c r="B1961" s="106" t="s">
        <v>2606</v>
      </c>
      <c r="C1961" s="106" t="s">
        <v>361</v>
      </c>
      <c r="D1961" s="106"/>
      <c r="E1961" s="106" t="s">
        <v>540</v>
      </c>
      <c r="F1961" s="106"/>
      <c r="G1961" s="106"/>
      <c r="H1961" s="106" t="s">
        <v>464</v>
      </c>
      <c r="I1961" s="106" t="s">
        <v>3325</v>
      </c>
      <c r="J1961" s="106" t="s">
        <v>4101</v>
      </c>
      <c r="K1961" s="106">
        <v>2422</v>
      </c>
      <c r="L1961" s="106"/>
      <c r="M1961" s="106">
        <v>22000</v>
      </c>
      <c r="N1961" s="106" t="s">
        <v>361</v>
      </c>
      <c r="O1961" s="106">
        <v>16247.24</v>
      </c>
      <c r="P1961" s="107">
        <v>1524.6</v>
      </c>
      <c r="Q1961" s="107">
        <v>24770542.100000001</v>
      </c>
      <c r="R1961" s="106">
        <v>0</v>
      </c>
      <c r="S1961" s="107">
        <v>0</v>
      </c>
      <c r="T1961" s="107">
        <v>0</v>
      </c>
      <c r="U1961" s="106" t="s">
        <v>741</v>
      </c>
      <c r="V1961" s="106" t="s">
        <v>7</v>
      </c>
      <c r="W1961" s="106" t="s">
        <v>62</v>
      </c>
      <c r="X1961" s="108">
        <v>2515</v>
      </c>
      <c r="Y1961" s="108">
        <v>40861808.600000001</v>
      </c>
      <c r="Z1961" s="108">
        <v>16091266.496000003</v>
      </c>
      <c r="AA1961" s="109"/>
      <c r="AB1961" s="109">
        <v>1125</v>
      </c>
      <c r="AC1961" s="109"/>
      <c r="AD1961" s="109"/>
      <c r="AE1961" s="110" t="s">
        <v>473</v>
      </c>
      <c r="AF1961" s="109" t="s">
        <v>4536</v>
      </c>
      <c r="AG1961" s="138">
        <v>37911</v>
      </c>
      <c r="AH1961" s="138">
        <v>39157</v>
      </c>
      <c r="AI1961" s="138">
        <v>39435</v>
      </c>
      <c r="AJ1961" s="109">
        <v>5567151</v>
      </c>
      <c r="AK1961" s="109"/>
      <c r="AL1961" s="109"/>
      <c r="AM1961" s="109"/>
      <c r="AN1961" s="109"/>
      <c r="AO1961" s="109"/>
      <c r="AP1961" s="109"/>
      <c r="AQ1961" s="109"/>
      <c r="AR1961" s="109"/>
      <c r="AS1961" s="109"/>
      <c r="AT1961" s="109"/>
      <c r="AU1961" s="109"/>
      <c r="AV1961" s="109"/>
      <c r="AW1961" s="109"/>
      <c r="AX1961" s="109"/>
      <c r="AY1961" s="109"/>
    </row>
    <row r="1962" spans="1:51" ht="25.5" x14ac:dyDescent="0.25">
      <c r="A1962" s="106">
        <v>2307</v>
      </c>
      <c r="B1962" s="106" t="s">
        <v>2607</v>
      </c>
      <c r="C1962" s="106" t="s">
        <v>360</v>
      </c>
      <c r="D1962" s="106"/>
      <c r="E1962" s="106" t="s">
        <v>540</v>
      </c>
      <c r="F1962" s="106"/>
      <c r="G1962" s="106"/>
      <c r="H1962" s="106" t="s">
        <v>464</v>
      </c>
      <c r="I1962" s="106"/>
      <c r="J1962" s="106" t="s">
        <v>4101</v>
      </c>
      <c r="K1962" s="106">
        <v>1802</v>
      </c>
      <c r="L1962" s="106"/>
      <c r="M1962" s="106">
        <v>22000</v>
      </c>
      <c r="N1962" s="106" t="s">
        <v>360</v>
      </c>
      <c r="O1962" s="106">
        <v>57.15</v>
      </c>
      <c r="P1962" s="107">
        <v>1524.6</v>
      </c>
      <c r="Q1962" s="107">
        <v>87130.89</v>
      </c>
      <c r="R1962" s="106">
        <v>0</v>
      </c>
      <c r="S1962" s="107">
        <v>0</v>
      </c>
      <c r="T1962" s="107">
        <v>0</v>
      </c>
      <c r="U1962" s="106" t="s">
        <v>924</v>
      </c>
      <c r="V1962" s="106" t="s">
        <v>7</v>
      </c>
      <c r="W1962" s="106" t="s">
        <v>76</v>
      </c>
      <c r="X1962" s="108">
        <v>2711</v>
      </c>
      <c r="Y1962" s="108">
        <v>154933.65</v>
      </c>
      <c r="Z1962" s="108">
        <v>67802.759999999995</v>
      </c>
      <c r="AA1962" s="109"/>
      <c r="AB1962" s="109">
        <v>1119</v>
      </c>
      <c r="AC1962" s="109"/>
      <c r="AD1962" s="109"/>
      <c r="AE1962" s="110" t="s">
        <v>4440</v>
      </c>
      <c r="AF1962" s="109"/>
      <c r="AG1962" s="138">
        <v>38919</v>
      </c>
      <c r="AH1962" s="138">
        <v>39157</v>
      </c>
      <c r="AI1962" s="138">
        <v>39435</v>
      </c>
      <c r="AJ1962" s="109">
        <v>5567151</v>
      </c>
      <c r="AK1962" s="109"/>
      <c r="AL1962" s="109"/>
      <c r="AM1962" s="109"/>
      <c r="AN1962" s="109"/>
      <c r="AO1962" s="109"/>
      <c r="AP1962" s="109"/>
      <c r="AQ1962" s="109"/>
      <c r="AR1962" s="109"/>
      <c r="AS1962" s="109"/>
      <c r="AT1962" s="109"/>
      <c r="AU1962" s="109"/>
      <c r="AV1962" s="109"/>
      <c r="AW1962" s="109"/>
      <c r="AX1962" s="109"/>
      <c r="AY1962" s="109"/>
    </row>
    <row r="1963" spans="1:51" ht="25.5" x14ac:dyDescent="0.25">
      <c r="A1963" s="106">
        <v>2308</v>
      </c>
      <c r="B1963" s="106" t="s">
        <v>2608</v>
      </c>
      <c r="C1963" s="106" t="s">
        <v>360</v>
      </c>
      <c r="D1963" s="106"/>
      <c r="E1963" s="106" t="s">
        <v>540</v>
      </c>
      <c r="F1963" s="106"/>
      <c r="G1963" s="106"/>
      <c r="H1963" s="106" t="s">
        <v>464</v>
      </c>
      <c r="I1963" s="106" t="s">
        <v>3325</v>
      </c>
      <c r="J1963" s="106" t="s">
        <v>3490</v>
      </c>
      <c r="K1963" s="106"/>
      <c r="L1963" s="106"/>
      <c r="M1963" s="106">
        <v>22000</v>
      </c>
      <c r="N1963" s="106" t="s">
        <v>360</v>
      </c>
      <c r="O1963" s="106">
        <v>97.94</v>
      </c>
      <c r="P1963" s="107">
        <v>1524.6</v>
      </c>
      <c r="Q1963" s="107">
        <v>149319.32</v>
      </c>
      <c r="R1963" s="106">
        <v>0</v>
      </c>
      <c r="S1963" s="107">
        <v>0</v>
      </c>
      <c r="T1963" s="107">
        <v>0</v>
      </c>
      <c r="U1963" s="106" t="s">
        <v>924</v>
      </c>
      <c r="V1963" s="106" t="s">
        <v>7</v>
      </c>
      <c r="W1963" s="106" t="s">
        <v>76</v>
      </c>
      <c r="X1963" s="108">
        <v>2711</v>
      </c>
      <c r="Y1963" s="108">
        <v>265515.33999999997</v>
      </c>
      <c r="Z1963" s="108">
        <v>116196.01599999997</v>
      </c>
      <c r="AA1963" s="109"/>
      <c r="AB1963" s="109">
        <v>1119</v>
      </c>
      <c r="AC1963" s="109"/>
      <c r="AD1963" s="109"/>
      <c r="AE1963" s="110" t="s">
        <v>4440</v>
      </c>
      <c r="AF1963" s="109"/>
      <c r="AG1963" s="138">
        <v>38919</v>
      </c>
      <c r="AH1963" s="138">
        <v>39157</v>
      </c>
      <c r="AI1963" s="138">
        <v>39435</v>
      </c>
      <c r="AJ1963" s="109">
        <v>5567151</v>
      </c>
      <c r="AK1963" s="109"/>
      <c r="AL1963" s="109"/>
      <c r="AM1963" s="109"/>
      <c r="AN1963" s="109"/>
      <c r="AO1963" s="109"/>
      <c r="AP1963" s="109"/>
      <c r="AQ1963" s="109"/>
      <c r="AR1963" s="109"/>
      <c r="AS1963" s="109"/>
      <c r="AT1963" s="109"/>
      <c r="AU1963" s="109"/>
      <c r="AV1963" s="109"/>
      <c r="AW1963" s="109"/>
      <c r="AX1963" s="109"/>
      <c r="AY1963" s="109"/>
    </row>
    <row r="1964" spans="1:51" ht="25.5" x14ac:dyDescent="0.25">
      <c r="A1964" s="106">
        <v>2309</v>
      </c>
      <c r="B1964" s="106" t="s">
        <v>2609</v>
      </c>
      <c r="C1964" s="106" t="s">
        <v>361</v>
      </c>
      <c r="D1964" s="106"/>
      <c r="E1964" s="106" t="s">
        <v>540</v>
      </c>
      <c r="F1964" s="106"/>
      <c r="G1964" s="106"/>
      <c r="H1964" s="106" t="s">
        <v>464</v>
      </c>
      <c r="I1964" s="106"/>
      <c r="J1964" s="106" t="s">
        <v>4103</v>
      </c>
      <c r="K1964" s="106">
        <v>2102</v>
      </c>
      <c r="L1964" s="106"/>
      <c r="M1964" s="106">
        <v>22000</v>
      </c>
      <c r="N1964" s="106" t="s">
        <v>361</v>
      </c>
      <c r="O1964" s="106">
        <v>204.4</v>
      </c>
      <c r="P1964" s="107">
        <v>1524.6</v>
      </c>
      <c r="Q1964" s="107">
        <v>311628.24</v>
      </c>
      <c r="R1964" s="106">
        <v>0</v>
      </c>
      <c r="S1964" s="107">
        <v>0</v>
      </c>
      <c r="T1964" s="107">
        <v>0</v>
      </c>
      <c r="U1964" s="106" t="s">
        <v>924</v>
      </c>
      <c r="V1964" s="106" t="s">
        <v>7</v>
      </c>
      <c r="W1964" s="106" t="s">
        <v>76</v>
      </c>
      <c r="X1964" s="108">
        <v>2515</v>
      </c>
      <c r="Y1964" s="108">
        <v>514066</v>
      </c>
      <c r="Z1964" s="108">
        <v>202437.76000000001</v>
      </c>
      <c r="AA1964" s="109"/>
      <c r="AB1964" s="109">
        <v>1125</v>
      </c>
      <c r="AC1964" s="109"/>
      <c r="AD1964" s="109"/>
      <c r="AE1964" s="110" t="s">
        <v>4440</v>
      </c>
      <c r="AF1964" s="109"/>
      <c r="AG1964" s="138">
        <v>37911</v>
      </c>
      <c r="AH1964" s="138">
        <v>39157</v>
      </c>
      <c r="AI1964" s="138">
        <v>39435</v>
      </c>
      <c r="AJ1964" s="109">
        <v>5567151</v>
      </c>
      <c r="AK1964" s="109"/>
      <c r="AL1964" s="109"/>
      <c r="AM1964" s="109"/>
      <c r="AN1964" s="109"/>
      <c r="AO1964" s="109"/>
      <c r="AP1964" s="109"/>
      <c r="AQ1964" s="109"/>
      <c r="AR1964" s="109"/>
      <c r="AS1964" s="109"/>
      <c r="AT1964" s="109"/>
      <c r="AU1964" s="109"/>
      <c r="AV1964" s="109"/>
      <c r="AW1964" s="109"/>
      <c r="AX1964" s="109"/>
      <c r="AY1964" s="109"/>
    </row>
    <row r="1965" spans="1:51" ht="25.5" x14ac:dyDescent="0.25">
      <c r="A1965" s="106">
        <v>2310</v>
      </c>
      <c r="B1965" s="106" t="s">
        <v>2610</v>
      </c>
      <c r="C1965" s="106" t="s">
        <v>361</v>
      </c>
      <c r="D1965" s="106"/>
      <c r="E1965" s="106" t="s">
        <v>540</v>
      </c>
      <c r="F1965" s="106"/>
      <c r="G1965" s="106"/>
      <c r="H1965" s="106" t="s">
        <v>464</v>
      </c>
      <c r="I1965" s="106" t="s">
        <v>3326</v>
      </c>
      <c r="J1965" s="106" t="s">
        <v>4103</v>
      </c>
      <c r="K1965" s="106">
        <v>2296</v>
      </c>
      <c r="L1965" s="106"/>
      <c r="M1965" s="106">
        <v>22000</v>
      </c>
      <c r="N1965" s="106" t="s">
        <v>361</v>
      </c>
      <c r="O1965" s="106">
        <v>151.91999999999999</v>
      </c>
      <c r="P1965" s="107">
        <v>1524.6</v>
      </c>
      <c r="Q1965" s="107">
        <v>231617.23</v>
      </c>
      <c r="R1965" s="106">
        <v>0</v>
      </c>
      <c r="S1965" s="107">
        <v>0</v>
      </c>
      <c r="T1965" s="107">
        <v>0</v>
      </c>
      <c r="U1965" s="106" t="s">
        <v>924</v>
      </c>
      <c r="V1965" s="106" t="s">
        <v>7</v>
      </c>
      <c r="W1965" s="106" t="s">
        <v>76</v>
      </c>
      <c r="X1965" s="108">
        <v>2515</v>
      </c>
      <c r="Y1965" s="108">
        <v>382078.8</v>
      </c>
      <c r="Z1965" s="108">
        <v>150461.56800000003</v>
      </c>
      <c r="AA1965" s="109"/>
      <c r="AB1965" s="109">
        <v>1125</v>
      </c>
      <c r="AC1965" s="109"/>
      <c r="AD1965" s="109"/>
      <c r="AE1965" s="110" t="s">
        <v>4440</v>
      </c>
      <c r="AF1965" s="109"/>
      <c r="AG1965" s="138">
        <v>37911</v>
      </c>
      <c r="AH1965" s="138">
        <v>39157</v>
      </c>
      <c r="AI1965" s="138">
        <v>39435</v>
      </c>
      <c r="AJ1965" s="109">
        <v>5567151</v>
      </c>
      <c r="AK1965" s="109"/>
      <c r="AL1965" s="109"/>
      <c r="AM1965" s="109"/>
      <c r="AN1965" s="109"/>
      <c r="AO1965" s="109"/>
      <c r="AP1965" s="109"/>
      <c r="AQ1965" s="109"/>
      <c r="AR1965" s="109"/>
      <c r="AS1965" s="109"/>
      <c r="AT1965" s="109"/>
      <c r="AU1965" s="109"/>
      <c r="AV1965" s="109"/>
      <c r="AW1965" s="109"/>
      <c r="AX1965" s="109"/>
      <c r="AY1965" s="109"/>
    </row>
    <row r="1966" spans="1:51" ht="25.5" x14ac:dyDescent="0.25">
      <c r="A1966" s="106">
        <v>2311</v>
      </c>
      <c r="B1966" s="106" t="s">
        <v>2611</v>
      </c>
      <c r="C1966" s="106" t="s">
        <v>361</v>
      </c>
      <c r="D1966" s="106"/>
      <c r="E1966" s="106" t="s">
        <v>540</v>
      </c>
      <c r="F1966" s="106"/>
      <c r="G1966" s="106"/>
      <c r="H1966" s="106" t="s">
        <v>464</v>
      </c>
      <c r="I1966" s="106" t="s">
        <v>3326</v>
      </c>
      <c r="J1966" s="106" t="s">
        <v>4101</v>
      </c>
      <c r="K1966" s="106"/>
      <c r="L1966" s="106"/>
      <c r="M1966" s="106">
        <v>22000</v>
      </c>
      <c r="N1966" s="106" t="s">
        <v>361</v>
      </c>
      <c r="O1966" s="106">
        <v>80.39</v>
      </c>
      <c r="P1966" s="107">
        <v>1524.6</v>
      </c>
      <c r="Q1966" s="107">
        <v>122562.59</v>
      </c>
      <c r="R1966" s="106">
        <v>0</v>
      </c>
      <c r="S1966" s="107">
        <v>0</v>
      </c>
      <c r="T1966" s="107">
        <v>0</v>
      </c>
      <c r="U1966" s="106" t="s">
        <v>924</v>
      </c>
      <c r="V1966" s="106" t="s">
        <v>7</v>
      </c>
      <c r="W1966" s="106" t="s">
        <v>76</v>
      </c>
      <c r="X1966" s="108">
        <v>2515</v>
      </c>
      <c r="Y1966" s="108">
        <v>202180.85</v>
      </c>
      <c r="Z1966" s="108">
        <v>79618.256000000008</v>
      </c>
      <c r="AA1966" s="109"/>
      <c r="AB1966" s="109">
        <v>1125</v>
      </c>
      <c r="AC1966" s="109"/>
      <c r="AD1966" s="109"/>
      <c r="AE1966" s="110" t="s">
        <v>4440</v>
      </c>
      <c r="AF1966" s="109"/>
      <c r="AG1966" s="138">
        <v>37911</v>
      </c>
      <c r="AH1966" s="138">
        <v>39157</v>
      </c>
      <c r="AI1966" s="138">
        <v>39435</v>
      </c>
      <c r="AJ1966" s="109">
        <v>5567151</v>
      </c>
      <c r="AK1966" s="109"/>
      <c r="AL1966" s="109"/>
      <c r="AM1966" s="109"/>
      <c r="AN1966" s="109"/>
      <c r="AO1966" s="109"/>
      <c r="AP1966" s="109"/>
      <c r="AQ1966" s="109"/>
      <c r="AR1966" s="109"/>
      <c r="AS1966" s="109"/>
      <c r="AT1966" s="109"/>
      <c r="AU1966" s="109"/>
      <c r="AV1966" s="109"/>
      <c r="AW1966" s="109"/>
      <c r="AX1966" s="109"/>
      <c r="AY1966" s="109"/>
    </row>
    <row r="1967" spans="1:51" ht="25.5" x14ac:dyDescent="0.25">
      <c r="A1967" s="106">
        <v>2312</v>
      </c>
      <c r="B1967" s="106" t="s">
        <v>2612</v>
      </c>
      <c r="C1967" s="106" t="s">
        <v>361</v>
      </c>
      <c r="D1967" s="106"/>
      <c r="E1967" s="106" t="s">
        <v>540</v>
      </c>
      <c r="F1967" s="106"/>
      <c r="G1967" s="106"/>
      <c r="H1967" s="106" t="s">
        <v>464</v>
      </c>
      <c r="I1967" s="106" t="s">
        <v>3325</v>
      </c>
      <c r="J1967" s="106" t="s">
        <v>4104</v>
      </c>
      <c r="K1967" s="106">
        <v>2398</v>
      </c>
      <c r="L1967" s="106"/>
      <c r="M1967" s="106">
        <v>22000</v>
      </c>
      <c r="N1967" s="106" t="s">
        <v>361</v>
      </c>
      <c r="O1967" s="106">
        <v>112.68</v>
      </c>
      <c r="P1967" s="107">
        <v>1524.6</v>
      </c>
      <c r="Q1967" s="107">
        <v>171791.93</v>
      </c>
      <c r="R1967" s="106">
        <v>0</v>
      </c>
      <c r="S1967" s="107">
        <v>0</v>
      </c>
      <c r="T1967" s="107">
        <v>0</v>
      </c>
      <c r="U1967" s="106" t="s">
        <v>924</v>
      </c>
      <c r="V1967" s="106" t="s">
        <v>7</v>
      </c>
      <c r="W1967" s="106" t="s">
        <v>76</v>
      </c>
      <c r="X1967" s="108">
        <v>2515</v>
      </c>
      <c r="Y1967" s="108">
        <v>283390.2</v>
      </c>
      <c r="Z1967" s="108">
        <v>111598.272</v>
      </c>
      <c r="AA1967" s="109"/>
      <c r="AB1967" s="109">
        <v>1125</v>
      </c>
      <c r="AC1967" s="109"/>
      <c r="AD1967" s="109"/>
      <c r="AE1967" s="110" t="s">
        <v>4440</v>
      </c>
      <c r="AF1967" s="109"/>
      <c r="AG1967" s="138">
        <v>37911</v>
      </c>
      <c r="AH1967" s="138">
        <v>39157</v>
      </c>
      <c r="AI1967" s="138">
        <v>39435</v>
      </c>
      <c r="AJ1967" s="109">
        <v>5567151</v>
      </c>
      <c r="AK1967" s="109"/>
      <c r="AL1967" s="109"/>
      <c r="AM1967" s="109"/>
      <c r="AN1967" s="109"/>
      <c r="AO1967" s="109"/>
      <c r="AP1967" s="109"/>
      <c r="AQ1967" s="109"/>
      <c r="AR1967" s="109"/>
      <c r="AS1967" s="109"/>
      <c r="AT1967" s="109"/>
      <c r="AU1967" s="109"/>
      <c r="AV1967" s="109"/>
      <c r="AW1967" s="109"/>
      <c r="AX1967" s="109"/>
      <c r="AY1967" s="109"/>
    </row>
    <row r="1968" spans="1:51" x14ac:dyDescent="0.25">
      <c r="A1968" s="106">
        <v>2313</v>
      </c>
      <c r="B1968" s="106" t="s">
        <v>2613</v>
      </c>
      <c r="C1968" s="106" t="s">
        <v>299</v>
      </c>
      <c r="D1968" s="106"/>
      <c r="E1968" s="106" t="s">
        <v>540</v>
      </c>
      <c r="F1968" s="106"/>
      <c r="G1968" s="106"/>
      <c r="H1968" s="106" t="s">
        <v>466</v>
      </c>
      <c r="I1968" s="106" t="s">
        <v>3326</v>
      </c>
      <c r="J1968" s="106" t="s">
        <v>4131</v>
      </c>
      <c r="K1968" s="106">
        <v>23949</v>
      </c>
      <c r="L1968" s="106"/>
      <c r="M1968" s="106">
        <v>22236</v>
      </c>
      <c r="N1968" s="106" t="s">
        <v>3824</v>
      </c>
      <c r="O1968" s="106">
        <v>572.53</v>
      </c>
      <c r="P1968" s="107">
        <v>885.5</v>
      </c>
      <c r="Q1968" s="107">
        <v>506975.32</v>
      </c>
      <c r="R1968" s="106">
        <v>0</v>
      </c>
      <c r="S1968" s="107">
        <v>0</v>
      </c>
      <c r="T1968" s="107">
        <v>0</v>
      </c>
      <c r="U1968" s="106" t="s">
        <v>739</v>
      </c>
      <c r="V1968" s="106" t="s">
        <v>7</v>
      </c>
      <c r="W1968" s="106" t="s">
        <v>61</v>
      </c>
      <c r="X1968" s="108">
        <v>1632</v>
      </c>
      <c r="Y1968" s="108">
        <v>934368.96</v>
      </c>
      <c r="Z1968" s="108">
        <v>427393.64499999996</v>
      </c>
      <c r="AA1968" s="109"/>
      <c r="AB1968" s="109">
        <v>6179</v>
      </c>
      <c r="AC1968" s="109"/>
      <c r="AD1968" s="109"/>
      <c r="AE1968" s="110" t="s">
        <v>507</v>
      </c>
      <c r="AF1968" s="109"/>
      <c r="AG1968" s="138"/>
      <c r="AH1968" s="138">
        <v>39353</v>
      </c>
      <c r="AI1968" s="138">
        <v>39373</v>
      </c>
      <c r="AJ1968" s="109">
        <v>5556789</v>
      </c>
      <c r="AK1968" s="109"/>
      <c r="AL1968" s="109"/>
      <c r="AM1968" s="109"/>
      <c r="AN1968" s="109"/>
      <c r="AO1968" s="109"/>
      <c r="AP1968" s="109"/>
      <c r="AQ1968" s="109"/>
      <c r="AR1968" s="109"/>
      <c r="AS1968" s="109"/>
      <c r="AT1968" s="109"/>
      <c r="AU1968" s="109"/>
      <c r="AV1968" s="109"/>
      <c r="AW1968" s="109"/>
      <c r="AX1968" s="109"/>
      <c r="AY1968" s="109"/>
    </row>
    <row r="1969" spans="1:51" x14ac:dyDescent="0.25">
      <c r="A1969" s="106">
        <v>2314</v>
      </c>
      <c r="B1969" s="106" t="s">
        <v>2614</v>
      </c>
      <c r="C1969" s="106" t="s">
        <v>299</v>
      </c>
      <c r="D1969" s="106"/>
      <c r="E1969" s="106" t="s">
        <v>540</v>
      </c>
      <c r="F1969" s="106"/>
      <c r="G1969" s="106"/>
      <c r="H1969" s="106" t="s">
        <v>466</v>
      </c>
      <c r="I1969" s="106" t="s">
        <v>3323</v>
      </c>
      <c r="J1969" s="106" t="s">
        <v>4131</v>
      </c>
      <c r="K1969" s="106">
        <v>23944</v>
      </c>
      <c r="L1969" s="106"/>
      <c r="M1969" s="106">
        <v>22236</v>
      </c>
      <c r="N1969" s="106" t="s">
        <v>3824</v>
      </c>
      <c r="O1969" s="106">
        <v>404.61599999999999</v>
      </c>
      <c r="P1969" s="107">
        <v>885.5</v>
      </c>
      <c r="Q1969" s="107">
        <v>358287.47</v>
      </c>
      <c r="R1969" s="106">
        <v>0</v>
      </c>
      <c r="S1969" s="107">
        <v>0</v>
      </c>
      <c r="T1969" s="107">
        <v>0</v>
      </c>
      <c r="U1969" s="106" t="s">
        <v>739</v>
      </c>
      <c r="V1969" s="106" t="s">
        <v>7</v>
      </c>
      <c r="W1969" s="106" t="s">
        <v>61</v>
      </c>
      <c r="X1969" s="108">
        <v>1632</v>
      </c>
      <c r="Y1969" s="108">
        <v>660333.31199999992</v>
      </c>
      <c r="Z1969" s="108">
        <v>302045.84399999992</v>
      </c>
      <c r="AA1969" s="109"/>
      <c r="AB1969" s="109">
        <v>6179</v>
      </c>
      <c r="AC1969" s="109"/>
      <c r="AD1969" s="109"/>
      <c r="AE1969" s="110" t="s">
        <v>507</v>
      </c>
      <c r="AF1969" s="109"/>
      <c r="AG1969" s="138"/>
      <c r="AH1969" s="138">
        <v>39353</v>
      </c>
      <c r="AI1969" s="138">
        <v>39373</v>
      </c>
      <c r="AJ1969" s="109">
        <v>5556789</v>
      </c>
      <c r="AK1969" s="109"/>
      <c r="AL1969" s="109"/>
      <c r="AM1969" s="109"/>
      <c r="AN1969" s="109"/>
      <c r="AO1969" s="109"/>
      <c r="AP1969" s="109"/>
      <c r="AQ1969" s="109"/>
      <c r="AR1969" s="109"/>
      <c r="AS1969" s="109"/>
      <c r="AT1969" s="109"/>
      <c r="AU1969" s="109"/>
      <c r="AV1969" s="109"/>
      <c r="AW1969" s="109"/>
      <c r="AX1969" s="109"/>
      <c r="AY1969" s="109"/>
    </row>
    <row r="1970" spans="1:51" x14ac:dyDescent="0.25">
      <c r="A1970" s="106">
        <v>2315</v>
      </c>
      <c r="B1970" s="106" t="s">
        <v>2615</v>
      </c>
      <c r="C1970" s="106" t="s">
        <v>299</v>
      </c>
      <c r="D1970" s="106"/>
      <c r="E1970" s="106" t="s">
        <v>540</v>
      </c>
      <c r="F1970" s="106"/>
      <c r="G1970" s="106"/>
      <c r="H1970" s="106" t="s">
        <v>466</v>
      </c>
      <c r="I1970" s="106" t="s">
        <v>3323</v>
      </c>
      <c r="J1970" s="106" t="s">
        <v>4131</v>
      </c>
      <c r="K1970" s="106">
        <v>23902</v>
      </c>
      <c r="L1970" s="106"/>
      <c r="M1970" s="106">
        <v>22236</v>
      </c>
      <c r="N1970" s="106" t="s">
        <v>3824</v>
      </c>
      <c r="O1970" s="106">
        <v>55.302</v>
      </c>
      <c r="P1970" s="107">
        <v>885.5</v>
      </c>
      <c r="Q1970" s="107">
        <v>48969.919999999998</v>
      </c>
      <c r="R1970" s="106">
        <v>0</v>
      </c>
      <c r="S1970" s="107">
        <v>0</v>
      </c>
      <c r="T1970" s="107">
        <v>0</v>
      </c>
      <c r="U1970" s="106" t="s">
        <v>924</v>
      </c>
      <c r="V1970" s="106" t="s">
        <v>7</v>
      </c>
      <c r="W1970" s="106" t="s">
        <v>76</v>
      </c>
      <c r="X1970" s="108">
        <v>1632</v>
      </c>
      <c r="Y1970" s="108">
        <v>90252.864000000001</v>
      </c>
      <c r="Z1970" s="108">
        <v>41282.942999999999</v>
      </c>
      <c r="AA1970" s="109"/>
      <c r="AB1970" s="109">
        <v>6179</v>
      </c>
      <c r="AC1970" s="109"/>
      <c r="AD1970" s="109"/>
      <c r="AE1970" s="110" t="s">
        <v>4440</v>
      </c>
      <c r="AF1970" s="109"/>
      <c r="AG1970" s="138"/>
      <c r="AH1970" s="138">
        <v>39353</v>
      </c>
      <c r="AI1970" s="138">
        <v>39373</v>
      </c>
      <c r="AJ1970" s="109">
        <v>5556789</v>
      </c>
      <c r="AK1970" s="109"/>
      <c r="AL1970" s="109"/>
      <c r="AM1970" s="109"/>
      <c r="AN1970" s="109"/>
      <c r="AO1970" s="109"/>
      <c r="AP1970" s="109"/>
      <c r="AQ1970" s="109"/>
      <c r="AR1970" s="109"/>
      <c r="AS1970" s="109"/>
      <c r="AT1970" s="109"/>
      <c r="AU1970" s="109"/>
      <c r="AV1970" s="109"/>
      <c r="AW1970" s="109"/>
      <c r="AX1970" s="109"/>
      <c r="AY1970" s="109"/>
    </row>
    <row r="1971" spans="1:51" x14ac:dyDescent="0.25">
      <c r="A1971" s="106">
        <v>2316</v>
      </c>
      <c r="B1971" s="106" t="s">
        <v>2616</v>
      </c>
      <c r="C1971" s="106" t="s">
        <v>299</v>
      </c>
      <c r="D1971" s="106"/>
      <c r="E1971" s="106" t="s">
        <v>540</v>
      </c>
      <c r="F1971" s="106"/>
      <c r="G1971" s="106"/>
      <c r="H1971" s="106" t="s">
        <v>466</v>
      </c>
      <c r="I1971" s="106" t="s">
        <v>3323</v>
      </c>
      <c r="J1971" s="106" t="s">
        <v>4131</v>
      </c>
      <c r="K1971" s="106">
        <v>23901</v>
      </c>
      <c r="L1971" s="106"/>
      <c r="M1971" s="106">
        <v>22236</v>
      </c>
      <c r="N1971" s="106" t="s">
        <v>3824</v>
      </c>
      <c r="O1971" s="106">
        <v>70.787000000000006</v>
      </c>
      <c r="P1971" s="107">
        <v>885.5</v>
      </c>
      <c r="Q1971" s="107">
        <v>62681.89</v>
      </c>
      <c r="R1971" s="106">
        <v>0</v>
      </c>
      <c r="S1971" s="107">
        <v>0</v>
      </c>
      <c r="T1971" s="107">
        <v>0</v>
      </c>
      <c r="U1971" s="106" t="s">
        <v>924</v>
      </c>
      <c r="V1971" s="106" t="s">
        <v>7</v>
      </c>
      <c r="W1971" s="106" t="s">
        <v>76</v>
      </c>
      <c r="X1971" s="108">
        <v>1632</v>
      </c>
      <c r="Y1971" s="108">
        <v>115524.38400000001</v>
      </c>
      <c r="Z1971" s="108">
        <v>52842.495499999997</v>
      </c>
      <c r="AA1971" s="109"/>
      <c r="AB1971" s="109">
        <v>6179</v>
      </c>
      <c r="AC1971" s="109"/>
      <c r="AD1971" s="109"/>
      <c r="AE1971" s="110" t="s">
        <v>4440</v>
      </c>
      <c r="AF1971" s="109"/>
      <c r="AG1971" s="138"/>
      <c r="AH1971" s="138">
        <v>39353</v>
      </c>
      <c r="AI1971" s="138">
        <v>39373</v>
      </c>
      <c r="AJ1971" s="109">
        <v>5782906</v>
      </c>
      <c r="AK1971" s="109"/>
      <c r="AL1971" s="109"/>
      <c r="AM1971" s="109"/>
      <c r="AN1971" s="109"/>
      <c r="AO1971" s="109"/>
      <c r="AP1971" s="109"/>
      <c r="AQ1971" s="109"/>
      <c r="AR1971" s="109"/>
      <c r="AS1971" s="109"/>
      <c r="AT1971" s="109"/>
      <c r="AU1971" s="109"/>
      <c r="AV1971" s="109"/>
      <c r="AW1971" s="109"/>
      <c r="AX1971" s="109"/>
      <c r="AY1971" s="109"/>
    </row>
    <row r="1972" spans="1:51" ht="51" x14ac:dyDescent="0.25">
      <c r="A1972" s="106">
        <v>2317</v>
      </c>
      <c r="B1972" s="106" t="s">
        <v>2617</v>
      </c>
      <c r="C1972" s="106" t="s">
        <v>299</v>
      </c>
      <c r="D1972" s="106"/>
      <c r="E1972" s="106" t="s">
        <v>540</v>
      </c>
      <c r="F1972" s="106"/>
      <c r="G1972" s="106"/>
      <c r="H1972" s="106" t="s">
        <v>466</v>
      </c>
      <c r="I1972" s="106" t="s">
        <v>3323</v>
      </c>
      <c r="J1972" s="106" t="s">
        <v>4132</v>
      </c>
      <c r="K1972" s="106"/>
      <c r="L1972" s="106"/>
      <c r="M1972" s="106">
        <v>22236</v>
      </c>
      <c r="N1972" s="106" t="s">
        <v>3824</v>
      </c>
      <c r="O1972" s="106">
        <v>117.438</v>
      </c>
      <c r="P1972" s="107">
        <v>885.5</v>
      </c>
      <c r="Q1972" s="107">
        <v>103991.35</v>
      </c>
      <c r="R1972" s="106">
        <v>0</v>
      </c>
      <c r="S1972" s="107">
        <v>0</v>
      </c>
      <c r="T1972" s="107">
        <v>0</v>
      </c>
      <c r="U1972" s="106" t="s">
        <v>749</v>
      </c>
      <c r="V1972" s="106" t="s">
        <v>7</v>
      </c>
      <c r="W1972" s="106" t="s">
        <v>64</v>
      </c>
      <c r="X1972" s="108"/>
      <c r="Y1972" s="108">
        <v>0</v>
      </c>
      <c r="Z1972" s="108">
        <v>-103991.349</v>
      </c>
      <c r="AA1972" s="109" t="s">
        <v>4503</v>
      </c>
      <c r="AB1972" s="109">
        <v>6179</v>
      </c>
      <c r="AC1972" s="109" t="s">
        <v>4686</v>
      </c>
      <c r="AD1972" s="109" t="s">
        <v>4548</v>
      </c>
      <c r="AE1972" s="110" t="s">
        <v>4704</v>
      </c>
      <c r="AF1972" s="109"/>
      <c r="AG1972" s="138"/>
      <c r="AH1972" s="138">
        <v>39353</v>
      </c>
      <c r="AI1972" s="138">
        <v>39373</v>
      </c>
      <c r="AJ1972" s="109">
        <v>5556789</v>
      </c>
      <c r="AK1972" s="109"/>
      <c r="AL1972" s="109"/>
      <c r="AM1972" s="109"/>
      <c r="AN1972" s="109"/>
      <c r="AO1972" s="109"/>
      <c r="AP1972" s="109"/>
      <c r="AQ1972" s="109"/>
      <c r="AR1972" s="109"/>
      <c r="AS1972" s="109"/>
      <c r="AT1972" s="109"/>
      <c r="AU1972" s="109"/>
      <c r="AV1972" s="109"/>
      <c r="AW1972" s="109"/>
      <c r="AX1972" s="109"/>
      <c r="AY1972" s="109"/>
    </row>
    <row r="1973" spans="1:51" x14ac:dyDescent="0.25">
      <c r="A1973" s="106">
        <v>2318</v>
      </c>
      <c r="B1973" s="106" t="s">
        <v>2618</v>
      </c>
      <c r="C1973" s="106" t="s">
        <v>299</v>
      </c>
      <c r="D1973" s="106"/>
      <c r="E1973" s="106" t="s">
        <v>540</v>
      </c>
      <c r="F1973" s="106"/>
      <c r="G1973" s="106"/>
      <c r="H1973" s="106" t="s">
        <v>466</v>
      </c>
      <c r="I1973" s="106" t="s">
        <v>3323</v>
      </c>
      <c r="J1973" s="106" t="s">
        <v>4115</v>
      </c>
      <c r="K1973" s="106"/>
      <c r="L1973" s="106"/>
      <c r="M1973" s="106">
        <v>22236</v>
      </c>
      <c r="N1973" s="106" t="s">
        <v>3824</v>
      </c>
      <c r="O1973" s="106">
        <v>225</v>
      </c>
      <c r="P1973" s="107">
        <v>885.5</v>
      </c>
      <c r="Q1973" s="107">
        <v>199237.5</v>
      </c>
      <c r="R1973" s="106">
        <v>0</v>
      </c>
      <c r="S1973" s="107">
        <v>0</v>
      </c>
      <c r="T1973" s="107">
        <v>0</v>
      </c>
      <c r="U1973" s="106" t="s">
        <v>797</v>
      </c>
      <c r="V1973" s="106" t="s">
        <v>7</v>
      </c>
      <c r="W1973" s="106" t="s">
        <v>67</v>
      </c>
      <c r="X1973" s="108">
        <v>1632</v>
      </c>
      <c r="Y1973" s="108">
        <v>367200</v>
      </c>
      <c r="Z1973" s="108">
        <v>167962.5</v>
      </c>
      <c r="AA1973" s="109"/>
      <c r="AB1973" s="109">
        <v>6179</v>
      </c>
      <c r="AC1973" s="109"/>
      <c r="AD1973" s="109"/>
      <c r="AE1973" s="110" t="s">
        <v>516</v>
      </c>
      <c r="AF1973" s="109"/>
      <c r="AG1973" s="138"/>
      <c r="AH1973" s="138">
        <v>39353</v>
      </c>
      <c r="AI1973" s="138">
        <v>39373</v>
      </c>
      <c r="AJ1973" s="109">
        <v>5556789</v>
      </c>
      <c r="AK1973" s="109"/>
      <c r="AL1973" s="109"/>
      <c r="AM1973" s="109"/>
      <c r="AN1973" s="109"/>
      <c r="AO1973" s="109"/>
      <c r="AP1973" s="109"/>
      <c r="AQ1973" s="109"/>
      <c r="AR1973" s="109"/>
      <c r="AS1973" s="109"/>
      <c r="AT1973" s="109"/>
      <c r="AU1973" s="109"/>
      <c r="AV1973" s="109"/>
      <c r="AW1973" s="109"/>
      <c r="AX1973" s="109"/>
      <c r="AY1973" s="109"/>
    </row>
    <row r="1974" spans="1:51" ht="25.5" x14ac:dyDescent="0.25">
      <c r="A1974" s="106">
        <v>2319</v>
      </c>
      <c r="B1974" s="106" t="s">
        <v>2619</v>
      </c>
      <c r="C1974" s="106" t="s">
        <v>372</v>
      </c>
      <c r="D1974" s="106"/>
      <c r="E1974" s="106" t="s">
        <v>540</v>
      </c>
      <c r="F1974" s="106"/>
      <c r="G1974" s="106"/>
      <c r="H1974" s="106" t="s">
        <v>467</v>
      </c>
      <c r="I1974" s="106" t="s">
        <v>3325</v>
      </c>
      <c r="J1974" s="106" t="s">
        <v>3373</v>
      </c>
      <c r="K1974" s="106">
        <v>23782</v>
      </c>
      <c r="L1974" s="106"/>
      <c r="M1974" s="106">
        <v>22236</v>
      </c>
      <c r="N1974" s="106" t="s">
        <v>4133</v>
      </c>
      <c r="O1974" s="106">
        <v>1647.84</v>
      </c>
      <c r="P1974" s="107">
        <v>162.80000000000001</v>
      </c>
      <c r="Q1974" s="107">
        <v>268268.34999999998</v>
      </c>
      <c r="R1974" s="106">
        <v>0</v>
      </c>
      <c r="S1974" s="107">
        <v>0</v>
      </c>
      <c r="T1974" s="107">
        <v>0</v>
      </c>
      <c r="U1974" s="106" t="s">
        <v>743</v>
      </c>
      <c r="V1974" s="106" t="s">
        <v>7</v>
      </c>
      <c r="W1974" s="106" t="s">
        <v>63</v>
      </c>
      <c r="X1974" s="108">
        <v>1232</v>
      </c>
      <c r="Y1974" s="108">
        <v>2030138.88</v>
      </c>
      <c r="Z1974" s="108">
        <v>1761870.5279999999</v>
      </c>
      <c r="AA1974" s="109"/>
      <c r="AB1974" s="109">
        <v>6101</v>
      </c>
      <c r="AC1974" s="109"/>
      <c r="AD1974" s="109"/>
      <c r="AE1974" s="110" t="s">
        <v>4436</v>
      </c>
      <c r="AF1974" s="109"/>
      <c r="AG1974" s="138"/>
      <c r="AH1974" s="138">
        <v>39394</v>
      </c>
      <c r="AI1974" s="138">
        <v>39512</v>
      </c>
      <c r="AJ1974" s="109">
        <v>5580421</v>
      </c>
      <c r="AK1974" s="109"/>
      <c r="AL1974" s="109"/>
      <c r="AM1974" s="109"/>
      <c r="AN1974" s="109"/>
      <c r="AO1974" s="109"/>
      <c r="AP1974" s="109"/>
      <c r="AQ1974" s="109"/>
      <c r="AR1974" s="109"/>
      <c r="AS1974" s="109"/>
      <c r="AT1974" s="109"/>
      <c r="AU1974" s="109"/>
      <c r="AV1974" s="109"/>
      <c r="AW1974" s="109"/>
      <c r="AX1974" s="109"/>
      <c r="AY1974" s="109"/>
    </row>
    <row r="1975" spans="1:51" ht="25.5" x14ac:dyDescent="0.25">
      <c r="A1975" s="106">
        <v>2320</v>
      </c>
      <c r="B1975" s="106" t="s">
        <v>2620</v>
      </c>
      <c r="C1975" s="106" t="s">
        <v>373</v>
      </c>
      <c r="D1975" s="106"/>
      <c r="E1975" s="106" t="s">
        <v>540</v>
      </c>
      <c r="F1975" s="106"/>
      <c r="G1975" s="106"/>
      <c r="H1975" s="106" t="s">
        <v>465</v>
      </c>
      <c r="I1975" s="106" t="s">
        <v>3323</v>
      </c>
      <c r="J1975" s="106" t="s">
        <v>3538</v>
      </c>
      <c r="K1975" s="106"/>
      <c r="L1975" s="106"/>
      <c r="M1975" s="106">
        <v>22660</v>
      </c>
      <c r="N1975" s="106" t="s">
        <v>4134</v>
      </c>
      <c r="O1975" s="106">
        <v>1934.3869999999999</v>
      </c>
      <c r="P1975" s="107">
        <v>162.80000000000001</v>
      </c>
      <c r="Q1975" s="107">
        <v>314918.2</v>
      </c>
      <c r="R1975" s="106">
        <v>0</v>
      </c>
      <c r="S1975" s="107">
        <v>0</v>
      </c>
      <c r="T1975" s="107">
        <v>0</v>
      </c>
      <c r="U1975" s="106" t="s">
        <v>741</v>
      </c>
      <c r="V1975" s="106" t="s">
        <v>7</v>
      </c>
      <c r="W1975" s="106" t="s">
        <v>62</v>
      </c>
      <c r="X1975" s="108">
        <v>391</v>
      </c>
      <c r="Y1975" s="108">
        <v>756345.31699999992</v>
      </c>
      <c r="Z1975" s="108">
        <v>441427.11339999991</v>
      </c>
      <c r="AA1975" s="109"/>
      <c r="AB1975" s="109">
        <v>2124</v>
      </c>
      <c r="AC1975" s="109"/>
      <c r="AD1975" s="109"/>
      <c r="AE1975" s="110" t="s">
        <v>473</v>
      </c>
      <c r="AF1975" s="109" t="s">
        <v>4462</v>
      </c>
      <c r="AG1975" s="138"/>
      <c r="AH1975" s="138">
        <v>38776</v>
      </c>
      <c r="AI1975" s="138">
        <v>38835</v>
      </c>
      <c r="AJ1975" s="109">
        <v>5469608</v>
      </c>
      <c r="AK1975" s="109"/>
      <c r="AL1975" s="109"/>
      <c r="AM1975" s="109"/>
      <c r="AN1975" s="109"/>
      <c r="AO1975" s="109"/>
      <c r="AP1975" s="109"/>
      <c r="AQ1975" s="109"/>
      <c r="AR1975" s="109"/>
      <c r="AS1975" s="109"/>
      <c r="AT1975" s="109"/>
      <c r="AU1975" s="109"/>
      <c r="AV1975" s="109"/>
      <c r="AW1975" s="109"/>
      <c r="AX1975" s="109"/>
      <c r="AY1975" s="109"/>
    </row>
    <row r="1976" spans="1:51" x14ac:dyDescent="0.25">
      <c r="A1976" s="106">
        <v>2321</v>
      </c>
      <c r="B1976" s="106" t="s">
        <v>2621</v>
      </c>
      <c r="C1976" s="106" t="s">
        <v>374</v>
      </c>
      <c r="D1976" s="106"/>
      <c r="E1976" s="106" t="s">
        <v>540</v>
      </c>
      <c r="F1976" s="106"/>
      <c r="G1976" s="106"/>
      <c r="H1976" s="106" t="s">
        <v>469</v>
      </c>
      <c r="I1976" s="106" t="s">
        <v>3327</v>
      </c>
      <c r="J1976" s="106" t="s">
        <v>4135</v>
      </c>
      <c r="K1976" s="106">
        <v>18527</v>
      </c>
      <c r="L1976" s="106"/>
      <c r="M1976" s="106">
        <v>22226</v>
      </c>
      <c r="N1976" s="106" t="s">
        <v>374</v>
      </c>
      <c r="O1976" s="106">
        <v>165.42</v>
      </c>
      <c r="P1976" s="107">
        <v>1035.0999999999999</v>
      </c>
      <c r="Q1976" s="107">
        <v>171226.23999999999</v>
      </c>
      <c r="R1976" s="106">
        <v>0</v>
      </c>
      <c r="S1976" s="107">
        <v>0</v>
      </c>
      <c r="T1976" s="107">
        <v>0</v>
      </c>
      <c r="U1976" s="106" t="s">
        <v>884</v>
      </c>
      <c r="V1976" s="106" t="s">
        <v>7</v>
      </c>
      <c r="W1976" s="106" t="s">
        <v>74</v>
      </c>
      <c r="X1976" s="108">
        <v>1554</v>
      </c>
      <c r="Y1976" s="108">
        <v>257062.68</v>
      </c>
      <c r="Z1976" s="108">
        <v>85836.438000000024</v>
      </c>
      <c r="AA1976" s="109"/>
      <c r="AB1976" s="109">
        <v>6018</v>
      </c>
      <c r="AC1976" s="109"/>
      <c r="AD1976" s="109"/>
      <c r="AE1976" s="110" t="s">
        <v>4810</v>
      </c>
      <c r="AF1976" s="109"/>
      <c r="AG1976" s="138"/>
      <c r="AH1976" s="138">
        <v>38890</v>
      </c>
      <c r="AI1976" s="138">
        <v>38980</v>
      </c>
      <c r="AJ1976" s="109">
        <v>5491709</v>
      </c>
      <c r="AK1976" s="109"/>
      <c r="AL1976" s="109"/>
      <c r="AM1976" s="109"/>
      <c r="AN1976" s="109"/>
      <c r="AO1976" s="109"/>
      <c r="AP1976" s="109"/>
      <c r="AQ1976" s="109"/>
      <c r="AR1976" s="109"/>
      <c r="AS1976" s="109"/>
      <c r="AT1976" s="109"/>
      <c r="AU1976" s="109"/>
      <c r="AV1976" s="109"/>
      <c r="AW1976" s="109"/>
      <c r="AX1976" s="109"/>
      <c r="AY1976" s="109"/>
    </row>
    <row r="1977" spans="1:51" x14ac:dyDescent="0.25">
      <c r="A1977" s="106">
        <v>2322</v>
      </c>
      <c r="B1977" s="106" t="s">
        <v>2622</v>
      </c>
      <c r="C1977" s="106" t="s">
        <v>374</v>
      </c>
      <c r="D1977" s="106"/>
      <c r="E1977" s="106" t="s">
        <v>540</v>
      </c>
      <c r="F1977" s="106"/>
      <c r="G1977" s="106"/>
      <c r="H1977" s="106" t="s">
        <v>469</v>
      </c>
      <c r="I1977" s="106" t="s">
        <v>3323</v>
      </c>
      <c r="J1977" s="106" t="s">
        <v>4135</v>
      </c>
      <c r="K1977" s="106"/>
      <c r="L1977" s="106"/>
      <c r="M1977" s="106">
        <v>22226</v>
      </c>
      <c r="N1977" s="106" t="s">
        <v>374</v>
      </c>
      <c r="O1977" s="106">
        <v>149.31</v>
      </c>
      <c r="P1977" s="107">
        <v>1035.0999999999999</v>
      </c>
      <c r="Q1977" s="107">
        <v>154550.78</v>
      </c>
      <c r="R1977" s="106">
        <v>0</v>
      </c>
      <c r="S1977" s="107">
        <v>0</v>
      </c>
      <c r="T1977" s="107">
        <v>0</v>
      </c>
      <c r="U1977" s="106" t="s">
        <v>884</v>
      </c>
      <c r="V1977" s="106" t="s">
        <v>7</v>
      </c>
      <c r="W1977" s="106" t="s">
        <v>74</v>
      </c>
      <c r="X1977" s="108">
        <v>1554</v>
      </c>
      <c r="Y1977" s="108">
        <v>232027.74</v>
      </c>
      <c r="Z1977" s="108">
        <v>77476.959000000003</v>
      </c>
      <c r="AA1977" s="109"/>
      <c r="AB1977" s="109">
        <v>6018</v>
      </c>
      <c r="AC1977" s="109"/>
      <c r="AD1977" s="109"/>
      <c r="AE1977" s="110" t="s">
        <v>4810</v>
      </c>
      <c r="AF1977" s="109"/>
      <c r="AG1977" s="138"/>
      <c r="AH1977" s="138">
        <v>38890</v>
      </c>
      <c r="AI1977" s="138">
        <v>38980</v>
      </c>
      <c r="AJ1977" s="109">
        <v>5491709</v>
      </c>
      <c r="AK1977" s="109"/>
      <c r="AL1977" s="109"/>
      <c r="AM1977" s="109"/>
      <c r="AN1977" s="109"/>
      <c r="AO1977" s="109"/>
      <c r="AP1977" s="109"/>
      <c r="AQ1977" s="109"/>
      <c r="AR1977" s="109"/>
      <c r="AS1977" s="109"/>
      <c r="AT1977" s="109"/>
      <c r="AU1977" s="109"/>
      <c r="AV1977" s="109"/>
      <c r="AW1977" s="109"/>
      <c r="AX1977" s="109"/>
      <c r="AY1977" s="109"/>
    </row>
    <row r="1978" spans="1:51" x14ac:dyDescent="0.25">
      <c r="A1978" s="106">
        <v>2323</v>
      </c>
      <c r="B1978" s="106" t="s">
        <v>2623</v>
      </c>
      <c r="C1978" s="106" t="s">
        <v>374</v>
      </c>
      <c r="D1978" s="106"/>
      <c r="E1978" s="106" t="s">
        <v>540</v>
      </c>
      <c r="F1978" s="106"/>
      <c r="G1978" s="106"/>
      <c r="H1978" s="106" t="s">
        <v>469</v>
      </c>
      <c r="I1978" s="106" t="s">
        <v>3323</v>
      </c>
      <c r="J1978" s="106" t="s">
        <v>4135</v>
      </c>
      <c r="K1978" s="106">
        <v>18527</v>
      </c>
      <c r="L1978" s="106"/>
      <c r="M1978" s="106">
        <v>22226</v>
      </c>
      <c r="N1978" s="106" t="s">
        <v>374</v>
      </c>
      <c r="O1978" s="106">
        <v>143.6</v>
      </c>
      <c r="P1978" s="107">
        <v>1035.0999999999999</v>
      </c>
      <c r="Q1978" s="107">
        <v>148640.35999999999</v>
      </c>
      <c r="R1978" s="106">
        <v>0</v>
      </c>
      <c r="S1978" s="107">
        <v>0</v>
      </c>
      <c r="T1978" s="107">
        <v>0</v>
      </c>
      <c r="U1978" s="106" t="s">
        <v>884</v>
      </c>
      <c r="V1978" s="106" t="s">
        <v>7</v>
      </c>
      <c r="W1978" s="106" t="s">
        <v>74</v>
      </c>
      <c r="X1978" s="108">
        <v>1554</v>
      </c>
      <c r="Y1978" s="108">
        <v>223154.4</v>
      </c>
      <c r="Z1978" s="108">
        <v>74514.040000000008</v>
      </c>
      <c r="AA1978" s="109"/>
      <c r="AB1978" s="109">
        <v>6018</v>
      </c>
      <c r="AC1978" s="109"/>
      <c r="AD1978" s="109"/>
      <c r="AE1978" s="110" t="s">
        <v>4810</v>
      </c>
      <c r="AF1978" s="109"/>
      <c r="AG1978" s="138"/>
      <c r="AH1978" s="138">
        <v>38890</v>
      </c>
      <c r="AI1978" s="138">
        <v>38980</v>
      </c>
      <c r="AJ1978" s="109">
        <v>5491709</v>
      </c>
      <c r="AK1978" s="109"/>
      <c r="AL1978" s="109"/>
      <c r="AM1978" s="109"/>
      <c r="AN1978" s="109"/>
      <c r="AO1978" s="109"/>
      <c r="AP1978" s="109"/>
      <c r="AQ1978" s="109"/>
      <c r="AR1978" s="109"/>
      <c r="AS1978" s="109"/>
      <c r="AT1978" s="109"/>
      <c r="AU1978" s="109"/>
      <c r="AV1978" s="109"/>
      <c r="AW1978" s="109"/>
      <c r="AX1978" s="109"/>
      <c r="AY1978" s="109"/>
    </row>
    <row r="1979" spans="1:51" x14ac:dyDescent="0.25">
      <c r="A1979" s="106">
        <v>2324</v>
      </c>
      <c r="B1979" s="106" t="s">
        <v>2624</v>
      </c>
      <c r="C1979" s="106" t="s">
        <v>374</v>
      </c>
      <c r="D1979" s="106"/>
      <c r="E1979" s="106" t="s">
        <v>540</v>
      </c>
      <c r="F1979" s="106"/>
      <c r="G1979" s="106"/>
      <c r="H1979" s="106" t="s">
        <v>469</v>
      </c>
      <c r="I1979" s="106" t="s">
        <v>3323</v>
      </c>
      <c r="J1979" s="106" t="s">
        <v>4135</v>
      </c>
      <c r="K1979" s="106"/>
      <c r="L1979" s="106"/>
      <c r="M1979" s="106">
        <v>22226</v>
      </c>
      <c r="N1979" s="106" t="s">
        <v>374</v>
      </c>
      <c r="O1979" s="106">
        <v>138.36000000000001</v>
      </c>
      <c r="P1979" s="107">
        <v>1035.0999999999999</v>
      </c>
      <c r="Q1979" s="107">
        <v>143216.44</v>
      </c>
      <c r="R1979" s="106">
        <v>0</v>
      </c>
      <c r="S1979" s="107">
        <v>0</v>
      </c>
      <c r="T1979" s="107">
        <v>0</v>
      </c>
      <c r="U1979" s="106" t="s">
        <v>884</v>
      </c>
      <c r="V1979" s="106" t="s">
        <v>7</v>
      </c>
      <c r="W1979" s="106" t="s">
        <v>74</v>
      </c>
      <c r="X1979" s="108">
        <v>1554</v>
      </c>
      <c r="Y1979" s="108">
        <v>215011.44000000003</v>
      </c>
      <c r="Z1979" s="108">
        <v>71795.004000000015</v>
      </c>
      <c r="AA1979" s="109"/>
      <c r="AB1979" s="109">
        <v>6018</v>
      </c>
      <c r="AC1979" s="109"/>
      <c r="AD1979" s="109"/>
      <c r="AE1979" s="110" t="s">
        <v>4810</v>
      </c>
      <c r="AF1979" s="109"/>
      <c r="AG1979" s="138"/>
      <c r="AH1979" s="138">
        <v>38890</v>
      </c>
      <c r="AI1979" s="138">
        <v>38980</v>
      </c>
      <c r="AJ1979" s="109">
        <v>5491709</v>
      </c>
      <c r="AK1979" s="109"/>
      <c r="AL1979" s="109"/>
      <c r="AM1979" s="109"/>
      <c r="AN1979" s="109"/>
      <c r="AO1979" s="109"/>
      <c r="AP1979" s="109"/>
      <c r="AQ1979" s="109"/>
      <c r="AR1979" s="109"/>
      <c r="AS1979" s="109"/>
      <c r="AT1979" s="109"/>
      <c r="AU1979" s="109"/>
      <c r="AV1979" s="109"/>
      <c r="AW1979" s="109"/>
      <c r="AX1979" s="109"/>
      <c r="AY1979" s="109"/>
    </row>
    <row r="1980" spans="1:51" x14ac:dyDescent="0.25">
      <c r="A1980" s="106">
        <v>2325</v>
      </c>
      <c r="B1980" s="106" t="s">
        <v>2625</v>
      </c>
      <c r="C1980" s="106" t="s">
        <v>374</v>
      </c>
      <c r="D1980" s="106"/>
      <c r="E1980" s="106" t="s">
        <v>540</v>
      </c>
      <c r="F1980" s="106"/>
      <c r="G1980" s="106"/>
      <c r="H1980" s="106" t="s">
        <v>469</v>
      </c>
      <c r="I1980" s="106" t="s">
        <v>3323</v>
      </c>
      <c r="J1980" s="106" t="s">
        <v>4136</v>
      </c>
      <c r="K1980" s="106">
        <v>18540</v>
      </c>
      <c r="L1980" s="106"/>
      <c r="M1980" s="106">
        <v>22226</v>
      </c>
      <c r="N1980" s="106" t="s">
        <v>374</v>
      </c>
      <c r="O1980" s="106">
        <v>129.97</v>
      </c>
      <c r="P1980" s="107">
        <v>1035.0999999999999</v>
      </c>
      <c r="Q1980" s="107">
        <v>134531.95000000001</v>
      </c>
      <c r="R1980" s="106">
        <v>0</v>
      </c>
      <c r="S1980" s="107">
        <v>0</v>
      </c>
      <c r="T1980" s="107">
        <v>0</v>
      </c>
      <c r="U1980" s="106" t="s">
        <v>884</v>
      </c>
      <c r="V1980" s="106" t="s">
        <v>7</v>
      </c>
      <c r="W1980" s="106" t="s">
        <v>74</v>
      </c>
      <c r="X1980" s="108">
        <v>1554</v>
      </c>
      <c r="Y1980" s="108">
        <v>201973.38</v>
      </c>
      <c r="Z1980" s="108">
        <v>67441.433000000019</v>
      </c>
      <c r="AA1980" s="109"/>
      <c r="AB1980" s="109">
        <v>6018</v>
      </c>
      <c r="AC1980" s="109"/>
      <c r="AD1980" s="109"/>
      <c r="AE1980" s="110" t="s">
        <v>4810</v>
      </c>
      <c r="AF1980" s="109"/>
      <c r="AG1980" s="138"/>
      <c r="AH1980" s="138">
        <v>38890</v>
      </c>
      <c r="AI1980" s="138">
        <v>38980</v>
      </c>
      <c r="AJ1980" s="109">
        <v>5491709</v>
      </c>
      <c r="AK1980" s="109"/>
      <c r="AL1980" s="109"/>
      <c r="AM1980" s="109"/>
      <c r="AN1980" s="109"/>
      <c r="AO1980" s="109"/>
      <c r="AP1980" s="109"/>
      <c r="AQ1980" s="109"/>
      <c r="AR1980" s="109"/>
      <c r="AS1980" s="109"/>
      <c r="AT1980" s="109"/>
      <c r="AU1980" s="109"/>
      <c r="AV1980" s="109"/>
      <c r="AW1980" s="109"/>
      <c r="AX1980" s="109"/>
      <c r="AY1980" s="109"/>
    </row>
    <row r="1981" spans="1:51" x14ac:dyDescent="0.25">
      <c r="A1981" s="106">
        <v>2326</v>
      </c>
      <c r="B1981" s="106" t="s">
        <v>2626</v>
      </c>
      <c r="C1981" s="106" t="s">
        <v>374</v>
      </c>
      <c r="D1981" s="106"/>
      <c r="E1981" s="106" t="s">
        <v>540</v>
      </c>
      <c r="F1981" s="106"/>
      <c r="G1981" s="106"/>
      <c r="H1981" s="106" t="s">
        <v>469</v>
      </c>
      <c r="I1981" s="106" t="s">
        <v>3324</v>
      </c>
      <c r="J1981" s="106" t="s">
        <v>4136</v>
      </c>
      <c r="K1981" s="106">
        <v>18540</v>
      </c>
      <c r="L1981" s="106"/>
      <c r="M1981" s="106">
        <v>22226</v>
      </c>
      <c r="N1981" s="106" t="s">
        <v>374</v>
      </c>
      <c r="O1981" s="106">
        <v>254.54</v>
      </c>
      <c r="P1981" s="107">
        <v>1035.0999999999999</v>
      </c>
      <c r="Q1981" s="107">
        <v>263474.34999999998</v>
      </c>
      <c r="R1981" s="106">
        <v>0</v>
      </c>
      <c r="S1981" s="107">
        <v>0</v>
      </c>
      <c r="T1981" s="107">
        <v>0</v>
      </c>
      <c r="U1981" s="106" t="s">
        <v>884</v>
      </c>
      <c r="V1981" s="106" t="s">
        <v>7</v>
      </c>
      <c r="W1981" s="106" t="s">
        <v>74</v>
      </c>
      <c r="X1981" s="108">
        <v>1554</v>
      </c>
      <c r="Y1981" s="108">
        <v>395555.16</v>
      </c>
      <c r="Z1981" s="108">
        <v>132080.80599999998</v>
      </c>
      <c r="AA1981" s="109"/>
      <c r="AB1981" s="109">
        <v>6018</v>
      </c>
      <c r="AC1981" s="109"/>
      <c r="AD1981" s="109"/>
      <c r="AE1981" s="110" t="s">
        <v>4810</v>
      </c>
      <c r="AF1981" s="109"/>
      <c r="AG1981" s="138"/>
      <c r="AH1981" s="138">
        <v>38890</v>
      </c>
      <c r="AI1981" s="138">
        <v>38980</v>
      </c>
      <c r="AJ1981" s="109">
        <v>5491709</v>
      </c>
      <c r="AK1981" s="109"/>
      <c r="AL1981" s="109"/>
      <c r="AM1981" s="109"/>
      <c r="AN1981" s="109"/>
      <c r="AO1981" s="109"/>
      <c r="AP1981" s="109"/>
      <c r="AQ1981" s="109"/>
      <c r="AR1981" s="109"/>
      <c r="AS1981" s="109"/>
      <c r="AT1981" s="109"/>
      <c r="AU1981" s="109"/>
      <c r="AV1981" s="109"/>
      <c r="AW1981" s="109"/>
      <c r="AX1981" s="109"/>
      <c r="AY1981" s="109"/>
    </row>
    <row r="1982" spans="1:51" x14ac:dyDescent="0.25">
      <c r="A1982" s="106">
        <v>2327</v>
      </c>
      <c r="B1982" s="106" t="s">
        <v>2627</v>
      </c>
      <c r="C1982" s="106" t="s">
        <v>374</v>
      </c>
      <c r="D1982" s="106"/>
      <c r="E1982" s="106" t="s">
        <v>540</v>
      </c>
      <c r="F1982" s="106"/>
      <c r="G1982" s="106"/>
      <c r="H1982" s="106" t="s">
        <v>469</v>
      </c>
      <c r="I1982" s="106" t="s">
        <v>3324</v>
      </c>
      <c r="J1982" s="106" t="s">
        <v>4136</v>
      </c>
      <c r="K1982" s="106">
        <v>9032</v>
      </c>
      <c r="L1982" s="106"/>
      <c r="M1982" s="106">
        <v>22226</v>
      </c>
      <c r="N1982" s="106" t="s">
        <v>374</v>
      </c>
      <c r="O1982" s="106">
        <v>151.13999999999999</v>
      </c>
      <c r="P1982" s="107">
        <v>1035.0999999999999</v>
      </c>
      <c r="Q1982" s="107">
        <v>156445.01</v>
      </c>
      <c r="R1982" s="106">
        <v>0</v>
      </c>
      <c r="S1982" s="107">
        <v>0</v>
      </c>
      <c r="T1982" s="107">
        <v>0</v>
      </c>
      <c r="U1982" s="106" t="s">
        <v>884</v>
      </c>
      <c r="V1982" s="106" t="s">
        <v>7</v>
      </c>
      <c r="W1982" s="106" t="s">
        <v>74</v>
      </c>
      <c r="X1982" s="108">
        <v>1554</v>
      </c>
      <c r="Y1982" s="108">
        <v>234871.55999999997</v>
      </c>
      <c r="Z1982" s="108">
        <v>78426.546000000002</v>
      </c>
      <c r="AA1982" s="109"/>
      <c r="AB1982" s="109">
        <v>6018</v>
      </c>
      <c r="AC1982" s="109"/>
      <c r="AD1982" s="109"/>
      <c r="AE1982" s="110" t="s">
        <v>4810</v>
      </c>
      <c r="AF1982" s="109"/>
      <c r="AG1982" s="138"/>
      <c r="AH1982" s="138">
        <v>38890</v>
      </c>
      <c r="AI1982" s="138">
        <v>38980</v>
      </c>
      <c r="AJ1982" s="109">
        <v>5491709</v>
      </c>
      <c r="AK1982" s="109"/>
      <c r="AL1982" s="109"/>
      <c r="AM1982" s="109"/>
      <c r="AN1982" s="109"/>
      <c r="AO1982" s="109"/>
      <c r="AP1982" s="109"/>
      <c r="AQ1982" s="109"/>
      <c r="AR1982" s="109"/>
      <c r="AS1982" s="109"/>
      <c r="AT1982" s="109"/>
      <c r="AU1982" s="109"/>
      <c r="AV1982" s="109"/>
      <c r="AW1982" s="109"/>
      <c r="AX1982" s="109"/>
      <c r="AY1982" s="109"/>
    </row>
    <row r="1983" spans="1:51" x14ac:dyDescent="0.25">
      <c r="A1983" s="106">
        <v>2328</v>
      </c>
      <c r="B1983" s="106" t="s">
        <v>2628</v>
      </c>
      <c r="C1983" s="106" t="s">
        <v>374</v>
      </c>
      <c r="D1983" s="106"/>
      <c r="E1983" s="106" t="s">
        <v>540</v>
      </c>
      <c r="F1983" s="106"/>
      <c r="G1983" s="106"/>
      <c r="H1983" s="106" t="s">
        <v>469</v>
      </c>
      <c r="I1983" s="106" t="s">
        <v>3324</v>
      </c>
      <c r="J1983" s="106" t="s">
        <v>4136</v>
      </c>
      <c r="K1983" s="106"/>
      <c r="L1983" s="106"/>
      <c r="M1983" s="106">
        <v>22226</v>
      </c>
      <c r="N1983" s="106" t="s">
        <v>374</v>
      </c>
      <c r="O1983" s="106">
        <v>230.52</v>
      </c>
      <c r="P1983" s="107">
        <v>1035.0999999999999</v>
      </c>
      <c r="Q1983" s="107">
        <v>238611.25</v>
      </c>
      <c r="R1983" s="106">
        <v>0</v>
      </c>
      <c r="S1983" s="107">
        <v>0</v>
      </c>
      <c r="T1983" s="107">
        <v>0</v>
      </c>
      <c r="U1983" s="106" t="s">
        <v>884</v>
      </c>
      <c r="V1983" s="106" t="s">
        <v>7</v>
      </c>
      <c r="W1983" s="106" t="s">
        <v>74</v>
      </c>
      <c r="X1983" s="108">
        <v>1554</v>
      </c>
      <c r="Y1983" s="108">
        <v>358228.08</v>
      </c>
      <c r="Z1983" s="108">
        <v>119616.82800000004</v>
      </c>
      <c r="AA1983" s="109"/>
      <c r="AB1983" s="109">
        <v>6018</v>
      </c>
      <c r="AC1983" s="109"/>
      <c r="AD1983" s="109"/>
      <c r="AE1983" s="110" t="s">
        <v>4810</v>
      </c>
      <c r="AF1983" s="109"/>
      <c r="AG1983" s="138"/>
      <c r="AH1983" s="138">
        <v>38890</v>
      </c>
      <c r="AI1983" s="138">
        <v>38980</v>
      </c>
      <c r="AJ1983" s="109">
        <v>5491709</v>
      </c>
      <c r="AK1983" s="109"/>
      <c r="AL1983" s="109"/>
      <c r="AM1983" s="109"/>
      <c r="AN1983" s="109"/>
      <c r="AO1983" s="109"/>
      <c r="AP1983" s="109"/>
      <c r="AQ1983" s="109"/>
      <c r="AR1983" s="109"/>
      <c r="AS1983" s="109"/>
      <c r="AT1983" s="109"/>
      <c r="AU1983" s="109"/>
      <c r="AV1983" s="109"/>
      <c r="AW1983" s="109"/>
      <c r="AX1983" s="109"/>
      <c r="AY1983" s="109"/>
    </row>
    <row r="1984" spans="1:51" ht="25.5" x14ac:dyDescent="0.25">
      <c r="A1984" s="106">
        <v>2329</v>
      </c>
      <c r="B1984" s="106" t="s">
        <v>2629</v>
      </c>
      <c r="C1984" s="106" t="s">
        <v>2630</v>
      </c>
      <c r="D1984" s="106"/>
      <c r="E1984" s="106" t="s">
        <v>540</v>
      </c>
      <c r="F1984" s="106"/>
      <c r="G1984" s="106"/>
      <c r="H1984" s="106" t="s">
        <v>468</v>
      </c>
      <c r="I1984" s="106" t="s">
        <v>3324</v>
      </c>
      <c r="J1984" s="106" t="s">
        <v>4137</v>
      </c>
      <c r="K1984" s="106">
        <v>13301</v>
      </c>
      <c r="L1984" s="106"/>
      <c r="M1984" s="106">
        <v>22410</v>
      </c>
      <c r="N1984" s="106" t="s">
        <v>4138</v>
      </c>
      <c r="O1984" s="106">
        <v>1024.0119999999999</v>
      </c>
      <c r="P1984" s="107">
        <v>810.7</v>
      </c>
      <c r="Q1984" s="107">
        <v>830166.53</v>
      </c>
      <c r="R1984" s="106">
        <v>0</v>
      </c>
      <c r="S1984" s="107">
        <v>0</v>
      </c>
      <c r="T1984" s="107">
        <v>0</v>
      </c>
      <c r="U1984" s="106" t="s">
        <v>739</v>
      </c>
      <c r="V1984" s="106" t="s">
        <v>7</v>
      </c>
      <c r="W1984" s="106" t="s">
        <v>61</v>
      </c>
      <c r="X1984" s="108">
        <v>1471</v>
      </c>
      <c r="Y1984" s="108">
        <v>1506321.652</v>
      </c>
      <c r="Z1984" s="108">
        <v>676155.12360000005</v>
      </c>
      <c r="AA1984" s="109"/>
      <c r="AB1984" s="109">
        <v>4011</v>
      </c>
      <c r="AC1984" s="109"/>
      <c r="AD1984" s="109"/>
      <c r="AE1984" s="110" t="s">
        <v>507</v>
      </c>
      <c r="AF1984" s="109"/>
      <c r="AG1984" s="138">
        <v>37148</v>
      </c>
      <c r="AH1984" s="138">
        <v>37148</v>
      </c>
      <c r="AI1984" s="138">
        <v>40505</v>
      </c>
      <c r="AJ1984" s="109">
        <v>5744069</v>
      </c>
      <c r="AK1984" s="109"/>
      <c r="AL1984" s="109"/>
      <c r="AM1984" s="109"/>
      <c r="AN1984" s="109"/>
      <c r="AO1984" s="109"/>
      <c r="AP1984" s="109"/>
      <c r="AQ1984" s="109"/>
      <c r="AR1984" s="109"/>
      <c r="AS1984" s="109"/>
      <c r="AT1984" s="109"/>
      <c r="AU1984" s="109"/>
      <c r="AV1984" s="109"/>
      <c r="AW1984" s="109"/>
      <c r="AX1984" s="109"/>
      <c r="AY1984" s="109"/>
    </row>
    <row r="1985" spans="1:51" ht="25.5" x14ac:dyDescent="0.25">
      <c r="A1985" s="106">
        <v>2330</v>
      </c>
      <c r="B1985" s="106" t="s">
        <v>2631</v>
      </c>
      <c r="C1985" s="106" t="s">
        <v>2630</v>
      </c>
      <c r="D1985" s="106"/>
      <c r="E1985" s="106" t="s">
        <v>540</v>
      </c>
      <c r="F1985" s="106"/>
      <c r="G1985" s="106"/>
      <c r="H1985" s="106" t="s">
        <v>468</v>
      </c>
      <c r="I1985" s="106" t="s">
        <v>3323</v>
      </c>
      <c r="J1985" s="106">
        <v>76</v>
      </c>
      <c r="K1985" s="106">
        <v>13321</v>
      </c>
      <c r="L1985" s="106"/>
      <c r="M1985" s="106">
        <v>22410</v>
      </c>
      <c r="N1985" s="106" t="s">
        <v>4138</v>
      </c>
      <c r="O1985" s="106">
        <v>6092.9359999999997</v>
      </c>
      <c r="P1985" s="107">
        <v>810.7</v>
      </c>
      <c r="Q1985" s="107">
        <v>4939543.22</v>
      </c>
      <c r="R1985" s="106">
        <v>0</v>
      </c>
      <c r="S1985" s="107">
        <v>0</v>
      </c>
      <c r="T1985" s="107">
        <v>0</v>
      </c>
      <c r="U1985" s="106" t="s">
        <v>739</v>
      </c>
      <c r="V1985" s="106" t="s">
        <v>7</v>
      </c>
      <c r="W1985" s="106" t="s">
        <v>61</v>
      </c>
      <c r="X1985" s="108">
        <v>1471</v>
      </c>
      <c r="Y1985" s="108">
        <v>8962708.8559999987</v>
      </c>
      <c r="Z1985" s="108">
        <v>4023165.6407999983</v>
      </c>
      <c r="AA1985" s="109"/>
      <c r="AB1985" s="109">
        <v>4011</v>
      </c>
      <c r="AC1985" s="109"/>
      <c r="AD1985" s="109"/>
      <c r="AE1985" s="110" t="s">
        <v>507</v>
      </c>
      <c r="AF1985" s="109"/>
      <c r="AG1985" s="138">
        <v>37148</v>
      </c>
      <c r="AH1985" s="138">
        <v>37148</v>
      </c>
      <c r="AI1985" s="138">
        <v>40505</v>
      </c>
      <c r="AJ1985" s="109">
        <v>5744069</v>
      </c>
      <c r="AK1985" s="109"/>
      <c r="AL1985" s="109"/>
      <c r="AM1985" s="109"/>
      <c r="AN1985" s="109"/>
      <c r="AO1985" s="109"/>
      <c r="AP1985" s="109"/>
      <c r="AQ1985" s="109"/>
      <c r="AR1985" s="109"/>
      <c r="AS1985" s="109"/>
      <c r="AT1985" s="109"/>
      <c r="AU1985" s="109"/>
      <c r="AV1985" s="109"/>
      <c r="AW1985" s="109"/>
      <c r="AX1985" s="109"/>
      <c r="AY1985" s="109"/>
    </row>
    <row r="1986" spans="1:51" x14ac:dyDescent="0.25">
      <c r="A1986" s="106">
        <v>2331</v>
      </c>
      <c r="B1986" s="106" t="s">
        <v>2632</v>
      </c>
      <c r="C1986" s="106" t="s">
        <v>375</v>
      </c>
      <c r="D1986" s="106"/>
      <c r="E1986" s="106" t="s">
        <v>540</v>
      </c>
      <c r="F1986" s="106"/>
      <c r="G1986" s="106"/>
      <c r="H1986" s="106" t="s">
        <v>509</v>
      </c>
      <c r="I1986" s="106" t="s">
        <v>3324</v>
      </c>
      <c r="J1986" s="106" t="s">
        <v>4139</v>
      </c>
      <c r="K1986" s="106"/>
      <c r="L1986" s="106"/>
      <c r="M1986" s="106">
        <v>22214</v>
      </c>
      <c r="N1986" s="106" t="s">
        <v>4140</v>
      </c>
      <c r="O1986" s="106">
        <v>306.18</v>
      </c>
      <c r="P1986" s="107">
        <v>779.9</v>
      </c>
      <c r="Q1986" s="107">
        <v>238789.78</v>
      </c>
      <c r="R1986" s="106">
        <v>0</v>
      </c>
      <c r="S1986" s="107">
        <v>0</v>
      </c>
      <c r="T1986" s="107">
        <v>0</v>
      </c>
      <c r="U1986" s="106" t="s">
        <v>739</v>
      </c>
      <c r="V1986" s="106" t="s">
        <v>7</v>
      </c>
      <c r="W1986" s="106" t="s">
        <v>61</v>
      </c>
      <c r="X1986" s="108">
        <v>1253</v>
      </c>
      <c r="Y1986" s="108">
        <v>383643.54000000004</v>
      </c>
      <c r="Z1986" s="108">
        <v>144853.75800000003</v>
      </c>
      <c r="AA1986" s="109"/>
      <c r="AB1986" s="109">
        <v>6051</v>
      </c>
      <c r="AC1986" s="109"/>
      <c r="AD1986" s="109"/>
      <c r="AE1986" s="110" t="s">
        <v>507</v>
      </c>
      <c r="AF1986" s="109"/>
      <c r="AG1986" s="138">
        <v>37148</v>
      </c>
      <c r="AH1986" s="138">
        <v>37148</v>
      </c>
      <c r="AI1986" s="138">
        <v>40505</v>
      </c>
      <c r="AJ1986" s="109">
        <v>5744069</v>
      </c>
      <c r="AK1986" s="109"/>
      <c r="AL1986" s="109"/>
      <c r="AM1986" s="109"/>
      <c r="AN1986" s="109"/>
      <c r="AO1986" s="109"/>
      <c r="AP1986" s="109"/>
      <c r="AQ1986" s="109"/>
      <c r="AR1986" s="109"/>
      <c r="AS1986" s="109"/>
      <c r="AT1986" s="109"/>
      <c r="AU1986" s="109"/>
      <c r="AV1986" s="109"/>
      <c r="AW1986" s="109"/>
      <c r="AX1986" s="109"/>
      <c r="AY1986" s="109"/>
    </row>
    <row r="1987" spans="1:51" ht="25.5" x14ac:dyDescent="0.25">
      <c r="A1987" s="106">
        <v>2332</v>
      </c>
      <c r="B1987" s="106" t="s">
        <v>2633</v>
      </c>
      <c r="C1987" s="106" t="s">
        <v>376</v>
      </c>
      <c r="D1987" s="106"/>
      <c r="E1987" s="106" t="s">
        <v>540</v>
      </c>
      <c r="F1987" s="106"/>
      <c r="G1987" s="106"/>
      <c r="H1987" s="106" t="s">
        <v>464</v>
      </c>
      <c r="I1987" s="106" t="s">
        <v>3323</v>
      </c>
      <c r="J1987" s="106" t="s">
        <v>4141</v>
      </c>
      <c r="K1987" s="106"/>
      <c r="L1987" s="106"/>
      <c r="M1987" s="106">
        <v>22505</v>
      </c>
      <c r="N1987" s="106" t="s">
        <v>4142</v>
      </c>
      <c r="O1987" s="106">
        <v>4696.24</v>
      </c>
      <c r="P1987" s="107">
        <v>1327.7</v>
      </c>
      <c r="Q1987" s="107">
        <v>6235197.8499999996</v>
      </c>
      <c r="R1987" s="106">
        <v>0</v>
      </c>
      <c r="S1987" s="107">
        <v>0</v>
      </c>
      <c r="T1987" s="107">
        <v>0</v>
      </c>
      <c r="U1987" s="106" t="s">
        <v>739</v>
      </c>
      <c r="V1987" s="106" t="s">
        <v>7</v>
      </c>
      <c r="W1987" s="106" t="s">
        <v>61</v>
      </c>
      <c r="X1987" s="108">
        <v>2465</v>
      </c>
      <c r="Y1987" s="108">
        <v>11576231.6</v>
      </c>
      <c r="Z1987" s="108">
        <v>5341033.7519999994</v>
      </c>
      <c r="AA1987" s="109"/>
      <c r="AB1987" s="109">
        <v>1020</v>
      </c>
      <c r="AC1987" s="109"/>
      <c r="AD1987" s="109"/>
      <c r="AE1987" s="110" t="s">
        <v>507</v>
      </c>
      <c r="AF1987" s="109"/>
      <c r="AG1987" s="138">
        <v>37148</v>
      </c>
      <c r="AH1987" s="138">
        <v>37148</v>
      </c>
      <c r="AI1987" s="138">
        <v>40505</v>
      </c>
      <c r="AJ1987" s="109">
        <v>5744069</v>
      </c>
      <c r="AK1987" s="109"/>
      <c r="AL1987" s="109"/>
      <c r="AM1987" s="109"/>
      <c r="AN1987" s="109"/>
      <c r="AO1987" s="109"/>
      <c r="AP1987" s="109"/>
      <c r="AQ1987" s="109"/>
      <c r="AR1987" s="109"/>
      <c r="AS1987" s="109"/>
      <c r="AT1987" s="109"/>
      <c r="AU1987" s="109"/>
      <c r="AV1987" s="109"/>
      <c r="AW1987" s="109"/>
      <c r="AX1987" s="109"/>
      <c r="AY1987" s="109"/>
    </row>
    <row r="1988" spans="1:51" ht="25.5" x14ac:dyDescent="0.25">
      <c r="A1988" s="106">
        <v>2333</v>
      </c>
      <c r="B1988" s="106" t="s">
        <v>2634</v>
      </c>
      <c r="C1988" s="106" t="s">
        <v>376</v>
      </c>
      <c r="D1988" s="106"/>
      <c r="E1988" s="106" t="s">
        <v>540</v>
      </c>
      <c r="F1988" s="106"/>
      <c r="G1988" s="106"/>
      <c r="H1988" s="106" t="s">
        <v>464</v>
      </c>
      <c r="I1988" s="106" t="s">
        <v>3323</v>
      </c>
      <c r="J1988" s="106" t="s">
        <v>4143</v>
      </c>
      <c r="K1988" s="106"/>
      <c r="L1988" s="106"/>
      <c r="M1988" s="106">
        <v>22505</v>
      </c>
      <c r="N1988" s="106" t="s">
        <v>4142</v>
      </c>
      <c r="O1988" s="106">
        <v>1748.76</v>
      </c>
      <c r="P1988" s="107">
        <v>1327.7</v>
      </c>
      <c r="Q1988" s="107">
        <v>2321828.65</v>
      </c>
      <c r="R1988" s="106">
        <v>0</v>
      </c>
      <c r="S1988" s="107">
        <v>0</v>
      </c>
      <c r="T1988" s="107">
        <v>0</v>
      </c>
      <c r="U1988" s="106" t="s">
        <v>739</v>
      </c>
      <c r="V1988" s="106" t="s">
        <v>7</v>
      </c>
      <c r="W1988" s="106" t="s">
        <v>61</v>
      </c>
      <c r="X1988" s="108">
        <v>2465</v>
      </c>
      <c r="Y1988" s="108">
        <v>4310693.4000000004</v>
      </c>
      <c r="Z1988" s="108">
        <v>1988864.7480000001</v>
      </c>
      <c r="AA1988" s="109"/>
      <c r="AB1988" s="109">
        <v>1020</v>
      </c>
      <c r="AC1988" s="109"/>
      <c r="AD1988" s="109"/>
      <c r="AE1988" s="110" t="s">
        <v>507</v>
      </c>
      <c r="AF1988" s="109"/>
      <c r="AG1988" s="138">
        <v>37148</v>
      </c>
      <c r="AH1988" s="138">
        <v>37148</v>
      </c>
      <c r="AI1988" s="138">
        <v>40505</v>
      </c>
      <c r="AJ1988" s="109">
        <v>5744069</v>
      </c>
      <c r="AK1988" s="109"/>
      <c r="AL1988" s="109"/>
      <c r="AM1988" s="109"/>
      <c r="AN1988" s="109"/>
      <c r="AO1988" s="109"/>
      <c r="AP1988" s="109"/>
      <c r="AQ1988" s="109"/>
      <c r="AR1988" s="109"/>
      <c r="AS1988" s="109"/>
      <c r="AT1988" s="109"/>
      <c r="AU1988" s="109"/>
      <c r="AV1988" s="109"/>
      <c r="AW1988" s="109"/>
      <c r="AX1988" s="109"/>
      <c r="AY1988" s="109"/>
    </row>
    <row r="1989" spans="1:51" ht="25.5" x14ac:dyDescent="0.25">
      <c r="A1989" s="106">
        <v>2334</v>
      </c>
      <c r="B1989" s="106" t="s">
        <v>2635</v>
      </c>
      <c r="C1989" s="106" t="s">
        <v>376</v>
      </c>
      <c r="D1989" s="106"/>
      <c r="E1989" s="106" t="s">
        <v>540</v>
      </c>
      <c r="F1989" s="106"/>
      <c r="G1989" s="106"/>
      <c r="H1989" s="106" t="s">
        <v>464</v>
      </c>
      <c r="I1989" s="106" t="s">
        <v>3323</v>
      </c>
      <c r="J1989" s="106" t="s">
        <v>4144</v>
      </c>
      <c r="K1989" s="106"/>
      <c r="L1989" s="106"/>
      <c r="M1989" s="106">
        <v>22505</v>
      </c>
      <c r="N1989" s="106" t="s">
        <v>4142</v>
      </c>
      <c r="O1989" s="106">
        <v>1992.01</v>
      </c>
      <c r="P1989" s="107">
        <v>1327.7</v>
      </c>
      <c r="Q1989" s="107">
        <v>2644791.6800000002</v>
      </c>
      <c r="R1989" s="106">
        <v>0</v>
      </c>
      <c r="S1989" s="107">
        <v>0</v>
      </c>
      <c r="T1989" s="107">
        <v>0</v>
      </c>
      <c r="U1989" s="106" t="s">
        <v>739</v>
      </c>
      <c r="V1989" s="106" t="s">
        <v>7</v>
      </c>
      <c r="W1989" s="106" t="s">
        <v>61</v>
      </c>
      <c r="X1989" s="108">
        <v>2465</v>
      </c>
      <c r="Y1989" s="108">
        <v>4910304.6500000004</v>
      </c>
      <c r="Z1989" s="108">
        <v>2265512.9730000002</v>
      </c>
      <c r="AA1989" s="109"/>
      <c r="AB1989" s="109">
        <v>1020</v>
      </c>
      <c r="AC1989" s="109"/>
      <c r="AD1989" s="109"/>
      <c r="AE1989" s="110" t="s">
        <v>507</v>
      </c>
      <c r="AF1989" s="109"/>
      <c r="AG1989" s="138">
        <v>37148</v>
      </c>
      <c r="AH1989" s="138">
        <v>37148</v>
      </c>
      <c r="AI1989" s="138">
        <v>40505</v>
      </c>
      <c r="AJ1989" s="109">
        <v>5744069</v>
      </c>
      <c r="AK1989" s="109"/>
      <c r="AL1989" s="109"/>
      <c r="AM1989" s="109"/>
      <c r="AN1989" s="109"/>
      <c r="AO1989" s="109"/>
      <c r="AP1989" s="109"/>
      <c r="AQ1989" s="109"/>
      <c r="AR1989" s="109"/>
      <c r="AS1989" s="109"/>
      <c r="AT1989" s="109"/>
      <c r="AU1989" s="109"/>
      <c r="AV1989" s="109"/>
      <c r="AW1989" s="109"/>
      <c r="AX1989" s="109"/>
      <c r="AY1989" s="109"/>
    </row>
    <row r="1990" spans="1:51" x14ac:dyDescent="0.25">
      <c r="A1990" s="106">
        <v>2335</v>
      </c>
      <c r="B1990" s="106" t="s">
        <v>2636</v>
      </c>
      <c r="C1990" s="106" t="s">
        <v>377</v>
      </c>
      <c r="D1990" s="106"/>
      <c r="E1990" s="106" t="s">
        <v>540</v>
      </c>
      <c r="F1990" s="106"/>
      <c r="G1990" s="106"/>
      <c r="H1990" s="106" t="s">
        <v>472</v>
      </c>
      <c r="I1990" s="106" t="s">
        <v>3323</v>
      </c>
      <c r="J1990" s="106" t="s">
        <v>4145</v>
      </c>
      <c r="K1990" s="106"/>
      <c r="L1990" s="106"/>
      <c r="M1990" s="106">
        <v>22034</v>
      </c>
      <c r="N1990" s="106" t="s">
        <v>4146</v>
      </c>
      <c r="O1990" s="106">
        <v>1334.42</v>
      </c>
      <c r="P1990" s="107">
        <v>1652.2</v>
      </c>
      <c r="Q1990" s="107">
        <v>2204728.7200000002</v>
      </c>
      <c r="R1990" s="106">
        <v>0</v>
      </c>
      <c r="S1990" s="107">
        <v>0</v>
      </c>
      <c r="T1990" s="107">
        <v>0</v>
      </c>
      <c r="U1990" s="106" t="s">
        <v>739</v>
      </c>
      <c r="V1990" s="106" t="s">
        <v>7</v>
      </c>
      <c r="W1990" s="106" t="s">
        <v>61</v>
      </c>
      <c r="X1990" s="108">
        <v>2597</v>
      </c>
      <c r="Y1990" s="108">
        <v>3465488.74</v>
      </c>
      <c r="Z1990" s="108">
        <v>1260760.0159999998</v>
      </c>
      <c r="AA1990" s="109"/>
      <c r="AB1990" s="109">
        <v>3005</v>
      </c>
      <c r="AC1990" s="109"/>
      <c r="AD1990" s="109"/>
      <c r="AE1990" s="110" t="s">
        <v>507</v>
      </c>
      <c r="AF1990" s="109"/>
      <c r="AG1990" s="138">
        <v>37148</v>
      </c>
      <c r="AH1990" s="138">
        <v>37148</v>
      </c>
      <c r="AI1990" s="138">
        <v>40505</v>
      </c>
      <c r="AJ1990" s="109">
        <v>5744069</v>
      </c>
      <c r="AK1990" s="109"/>
      <c r="AL1990" s="109"/>
      <c r="AM1990" s="109"/>
      <c r="AN1990" s="109"/>
      <c r="AO1990" s="109"/>
      <c r="AP1990" s="109"/>
      <c r="AQ1990" s="109"/>
      <c r="AR1990" s="109"/>
      <c r="AS1990" s="109"/>
      <c r="AT1990" s="109"/>
      <c r="AU1990" s="109"/>
      <c r="AV1990" s="109"/>
      <c r="AW1990" s="109"/>
      <c r="AX1990" s="109"/>
      <c r="AY1990" s="109"/>
    </row>
    <row r="1991" spans="1:51" ht="25.5" x14ac:dyDescent="0.25">
      <c r="A1991" s="106">
        <v>2336</v>
      </c>
      <c r="B1991" s="106" t="s">
        <v>2637</v>
      </c>
      <c r="C1991" s="106" t="s">
        <v>327</v>
      </c>
      <c r="D1991" s="106"/>
      <c r="E1991" s="106" t="s">
        <v>540</v>
      </c>
      <c r="F1991" s="106"/>
      <c r="G1991" s="106"/>
      <c r="H1991" s="106" t="s">
        <v>469</v>
      </c>
      <c r="I1991" s="106" t="s">
        <v>3328</v>
      </c>
      <c r="J1991" s="106" t="s">
        <v>3625</v>
      </c>
      <c r="K1991" s="106"/>
      <c r="L1991" s="106"/>
      <c r="M1991" s="106">
        <v>22124</v>
      </c>
      <c r="N1991" s="106" t="s">
        <v>4147</v>
      </c>
      <c r="O1991" s="106">
        <v>762.77</v>
      </c>
      <c r="P1991" s="107">
        <v>1047.2</v>
      </c>
      <c r="Q1991" s="107">
        <v>798772.74</v>
      </c>
      <c r="R1991" s="106">
        <v>0</v>
      </c>
      <c r="S1991" s="107">
        <v>0</v>
      </c>
      <c r="T1991" s="107">
        <v>0</v>
      </c>
      <c r="U1991" s="106" t="s">
        <v>739</v>
      </c>
      <c r="V1991" s="106" t="s">
        <v>7</v>
      </c>
      <c r="W1991" s="106" t="s">
        <v>61</v>
      </c>
      <c r="X1991" s="108">
        <v>2103</v>
      </c>
      <c r="Y1991" s="108">
        <v>1604105.31</v>
      </c>
      <c r="Z1991" s="108">
        <v>805332.56599999999</v>
      </c>
      <c r="AA1991" s="109"/>
      <c r="AB1991" s="109">
        <v>5179</v>
      </c>
      <c r="AC1991" s="109"/>
      <c r="AD1991" s="109"/>
      <c r="AE1991" s="110" t="s">
        <v>507</v>
      </c>
      <c r="AF1991" s="109"/>
      <c r="AG1991" s="138"/>
      <c r="AH1991" s="138">
        <v>38824</v>
      </c>
      <c r="AI1991" s="138">
        <v>38957</v>
      </c>
      <c r="AJ1991" s="109">
        <v>5487704</v>
      </c>
      <c r="AK1991" s="109"/>
      <c r="AL1991" s="109"/>
      <c r="AM1991" s="109"/>
      <c r="AN1991" s="109"/>
      <c r="AO1991" s="109"/>
      <c r="AP1991" s="109"/>
      <c r="AQ1991" s="109"/>
      <c r="AR1991" s="109"/>
      <c r="AS1991" s="109"/>
      <c r="AT1991" s="109"/>
      <c r="AU1991" s="109"/>
      <c r="AV1991" s="109"/>
      <c r="AW1991" s="109"/>
      <c r="AX1991" s="109"/>
      <c r="AY1991" s="109"/>
    </row>
    <row r="1992" spans="1:51" ht="25.5" x14ac:dyDescent="0.25">
      <c r="A1992" s="106">
        <v>2337</v>
      </c>
      <c r="B1992" s="106" t="s">
        <v>1215</v>
      </c>
      <c r="C1992" s="106" t="s">
        <v>327</v>
      </c>
      <c r="D1992" s="106"/>
      <c r="E1992" s="106" t="s">
        <v>540</v>
      </c>
      <c r="F1992" s="106"/>
      <c r="G1992" s="106"/>
      <c r="H1992" s="106" t="s">
        <v>469</v>
      </c>
      <c r="I1992" s="106"/>
      <c r="J1992" s="106"/>
      <c r="K1992" s="106"/>
      <c r="L1992" s="106"/>
      <c r="M1992" s="106">
        <v>22124</v>
      </c>
      <c r="N1992" s="106" t="s">
        <v>4147</v>
      </c>
      <c r="O1992" s="106">
        <v>3859.51</v>
      </c>
      <c r="P1992" s="107">
        <v>1047.2</v>
      </c>
      <c r="Q1992" s="107">
        <v>4041678.87</v>
      </c>
      <c r="R1992" s="106">
        <v>0</v>
      </c>
      <c r="S1992" s="107">
        <v>0</v>
      </c>
      <c r="T1992" s="107">
        <v>0</v>
      </c>
      <c r="U1992" s="106" t="s">
        <v>743</v>
      </c>
      <c r="V1992" s="106" t="s">
        <v>7</v>
      </c>
      <c r="W1992" s="106" t="s">
        <v>63</v>
      </c>
      <c r="X1992" s="108"/>
      <c r="Y1992" s="108">
        <v>0</v>
      </c>
      <c r="Z1992" s="108"/>
      <c r="AA1992" s="109" t="s">
        <v>4435</v>
      </c>
      <c r="AB1992" s="109">
        <v>5179</v>
      </c>
      <c r="AC1992" s="109"/>
      <c r="AD1992" s="109"/>
      <c r="AE1992" s="110" t="s">
        <v>4436</v>
      </c>
      <c r="AF1992" s="109"/>
      <c r="AG1992" s="138"/>
      <c r="AH1992" s="138">
        <v>38824</v>
      </c>
      <c r="AI1992" s="138">
        <v>38957</v>
      </c>
      <c r="AJ1992" s="109">
        <v>5487704</v>
      </c>
      <c r="AK1992" s="109"/>
      <c r="AL1992" s="109"/>
      <c r="AM1992" s="109"/>
      <c r="AN1992" s="109"/>
      <c r="AO1992" s="109"/>
      <c r="AP1992" s="109"/>
      <c r="AQ1992" s="109"/>
      <c r="AR1992" s="109"/>
      <c r="AS1992" s="109"/>
      <c r="AT1992" s="109"/>
      <c r="AU1992" s="109"/>
      <c r="AV1992" s="109"/>
      <c r="AW1992" s="109"/>
      <c r="AX1992" s="109"/>
      <c r="AY1992" s="109"/>
    </row>
    <row r="1993" spans="1:51" ht="25.5" x14ac:dyDescent="0.25">
      <c r="A1993" s="106">
        <v>2338</v>
      </c>
      <c r="B1993" s="106" t="s">
        <v>1215</v>
      </c>
      <c r="C1993" s="106" t="s">
        <v>327</v>
      </c>
      <c r="D1993" s="106"/>
      <c r="E1993" s="106" t="s">
        <v>540</v>
      </c>
      <c r="F1993" s="106"/>
      <c r="G1993" s="106"/>
      <c r="H1993" s="106" t="s">
        <v>469</v>
      </c>
      <c r="I1993" s="106"/>
      <c r="J1993" s="106"/>
      <c r="K1993" s="106"/>
      <c r="L1993" s="106"/>
      <c r="M1993" s="106">
        <v>22124</v>
      </c>
      <c r="N1993" s="106" t="s">
        <v>4147</v>
      </c>
      <c r="O1993" s="106">
        <v>1762.32</v>
      </c>
      <c r="P1993" s="107">
        <v>1047.2</v>
      </c>
      <c r="Q1993" s="107">
        <v>1845501.5</v>
      </c>
      <c r="R1993" s="106">
        <v>0</v>
      </c>
      <c r="S1993" s="107">
        <v>0</v>
      </c>
      <c r="T1993" s="107">
        <v>0</v>
      </c>
      <c r="U1993" s="106" t="s">
        <v>743</v>
      </c>
      <c r="V1993" s="106" t="s">
        <v>7</v>
      </c>
      <c r="W1993" s="106" t="s">
        <v>63</v>
      </c>
      <c r="X1993" s="108"/>
      <c r="Y1993" s="108">
        <v>0</v>
      </c>
      <c r="Z1993" s="108"/>
      <c r="AA1993" s="109" t="s">
        <v>4625</v>
      </c>
      <c r="AB1993" s="109">
        <v>5179</v>
      </c>
      <c r="AC1993" s="109"/>
      <c r="AD1993" s="109"/>
      <c r="AE1993" s="110" t="s">
        <v>4436</v>
      </c>
      <c r="AF1993" s="109"/>
      <c r="AG1993" s="138"/>
      <c r="AH1993" s="138">
        <v>38824</v>
      </c>
      <c r="AI1993" s="138">
        <v>38957</v>
      </c>
      <c r="AJ1993" s="109">
        <v>5487704</v>
      </c>
      <c r="AK1993" s="109"/>
      <c r="AL1993" s="109"/>
      <c r="AM1993" s="109"/>
      <c r="AN1993" s="109"/>
      <c r="AO1993" s="109"/>
      <c r="AP1993" s="109"/>
      <c r="AQ1993" s="109"/>
      <c r="AR1993" s="109"/>
      <c r="AS1993" s="109"/>
      <c r="AT1993" s="109"/>
      <c r="AU1993" s="109"/>
      <c r="AV1993" s="109"/>
      <c r="AW1993" s="109"/>
      <c r="AX1993" s="109"/>
      <c r="AY1993" s="109"/>
    </row>
    <row r="1994" spans="1:51" ht="25.5" x14ac:dyDescent="0.25">
      <c r="A1994" s="106">
        <v>2339</v>
      </c>
      <c r="B1994" s="106" t="s">
        <v>2638</v>
      </c>
      <c r="C1994" s="106" t="s">
        <v>378</v>
      </c>
      <c r="D1994" s="106"/>
      <c r="E1994" s="106" t="s">
        <v>540</v>
      </c>
      <c r="F1994" s="106"/>
      <c r="G1994" s="106"/>
      <c r="H1994" s="106" t="s">
        <v>466</v>
      </c>
      <c r="I1994" s="106"/>
      <c r="J1994" s="106" t="s">
        <v>4148</v>
      </c>
      <c r="K1994" s="106"/>
      <c r="L1994" s="106"/>
      <c r="M1994" s="106">
        <v>22000</v>
      </c>
      <c r="N1994" s="106" t="s">
        <v>4149</v>
      </c>
      <c r="O1994" s="106">
        <v>2417.087</v>
      </c>
      <c r="P1994" s="107">
        <v>900</v>
      </c>
      <c r="Q1994" s="107">
        <v>2175378.2999999998</v>
      </c>
      <c r="R1994" s="106">
        <v>0</v>
      </c>
      <c r="S1994" s="107">
        <v>0</v>
      </c>
      <c r="T1994" s="107">
        <v>0</v>
      </c>
      <c r="U1994" s="106" t="s">
        <v>739</v>
      </c>
      <c r="V1994" s="106" t="s">
        <v>7</v>
      </c>
      <c r="W1994" s="106" t="s">
        <v>61</v>
      </c>
      <c r="X1994" s="108">
        <v>1407</v>
      </c>
      <c r="Y1994" s="108">
        <v>3400841.409</v>
      </c>
      <c r="Z1994" s="108">
        <v>1225463.1090000002</v>
      </c>
      <c r="AA1994" s="109"/>
      <c r="AB1994" s="109">
        <v>6204</v>
      </c>
      <c r="AC1994" s="109"/>
      <c r="AD1994" s="109"/>
      <c r="AE1994" s="110" t="s">
        <v>507</v>
      </c>
      <c r="AF1994" s="109"/>
      <c r="AG1994" s="138">
        <v>40725</v>
      </c>
      <c r="AH1994" s="138">
        <v>40700</v>
      </c>
      <c r="AI1994" s="138">
        <v>40582</v>
      </c>
      <c r="AJ1994" s="109">
        <v>5752690</v>
      </c>
      <c r="AK1994" s="109"/>
      <c r="AL1994" s="109"/>
      <c r="AM1994" s="109"/>
      <c r="AN1994" s="109"/>
      <c r="AO1994" s="109"/>
      <c r="AP1994" s="109"/>
      <c r="AQ1994" s="109"/>
      <c r="AR1994" s="109"/>
      <c r="AS1994" s="109" t="s">
        <v>4785</v>
      </c>
      <c r="AT1994" s="109"/>
      <c r="AU1994" s="109"/>
      <c r="AV1994" s="109">
        <v>40700</v>
      </c>
      <c r="AW1994" s="109"/>
      <c r="AX1994" s="109"/>
      <c r="AY1994" s="109"/>
    </row>
    <row r="1995" spans="1:51" ht="25.5" x14ac:dyDescent="0.25">
      <c r="A1995" s="106">
        <v>2340</v>
      </c>
      <c r="B1995" s="106" t="s">
        <v>2639</v>
      </c>
      <c r="C1995" s="106" t="s">
        <v>378</v>
      </c>
      <c r="D1995" s="106"/>
      <c r="E1995" s="106" t="s">
        <v>540</v>
      </c>
      <c r="F1995" s="106"/>
      <c r="G1995" s="106"/>
      <c r="H1995" s="106" t="s">
        <v>466</v>
      </c>
      <c r="I1995" s="106" t="s">
        <v>3326</v>
      </c>
      <c r="J1995" s="106" t="s">
        <v>4148</v>
      </c>
      <c r="K1995" s="106"/>
      <c r="L1995" s="106"/>
      <c r="M1995" s="106">
        <v>22000</v>
      </c>
      <c r="N1995" s="106" t="s">
        <v>4149</v>
      </c>
      <c r="O1995" s="106">
        <v>2724.2620000000002</v>
      </c>
      <c r="P1995" s="107">
        <v>900</v>
      </c>
      <c r="Q1995" s="107">
        <v>2451835.7999999998</v>
      </c>
      <c r="R1995" s="106">
        <v>0</v>
      </c>
      <c r="S1995" s="107">
        <v>0</v>
      </c>
      <c r="T1995" s="107">
        <v>0</v>
      </c>
      <c r="U1995" s="106" t="s">
        <v>739</v>
      </c>
      <c r="V1995" s="106" t="s">
        <v>7</v>
      </c>
      <c r="W1995" s="106" t="s">
        <v>61</v>
      </c>
      <c r="X1995" s="108">
        <v>1407</v>
      </c>
      <c r="Y1995" s="108">
        <v>3833036.6340000001</v>
      </c>
      <c r="Z1995" s="108">
        <v>1381200.8339999998</v>
      </c>
      <c r="AA1995" s="109"/>
      <c r="AB1995" s="109">
        <v>6204</v>
      </c>
      <c r="AC1995" s="109"/>
      <c r="AD1995" s="109"/>
      <c r="AE1995" s="110" t="s">
        <v>507</v>
      </c>
      <c r="AF1995" s="109"/>
      <c r="AG1995" s="138">
        <v>40725</v>
      </c>
      <c r="AH1995" s="138">
        <v>40700</v>
      </c>
      <c r="AI1995" s="138">
        <v>40582</v>
      </c>
      <c r="AJ1995" s="109">
        <v>5752690</v>
      </c>
      <c r="AK1995" s="109"/>
      <c r="AL1995" s="109"/>
      <c r="AM1995" s="109"/>
      <c r="AN1995" s="109"/>
      <c r="AO1995" s="109"/>
      <c r="AP1995" s="109"/>
      <c r="AQ1995" s="109"/>
      <c r="AR1995" s="109"/>
      <c r="AS1995" s="109" t="s">
        <v>4785</v>
      </c>
      <c r="AT1995" s="109"/>
      <c r="AU1995" s="109"/>
      <c r="AV1995" s="109">
        <v>40700</v>
      </c>
      <c r="AW1995" s="109"/>
      <c r="AX1995" s="109"/>
      <c r="AY1995" s="109"/>
    </row>
    <row r="1996" spans="1:51" ht="25.5" x14ac:dyDescent="0.25">
      <c r="A1996" s="106">
        <v>2341</v>
      </c>
      <c r="B1996" s="106" t="s">
        <v>2640</v>
      </c>
      <c r="C1996" s="106" t="s">
        <v>378</v>
      </c>
      <c r="D1996" s="106"/>
      <c r="E1996" s="106" t="s">
        <v>540</v>
      </c>
      <c r="F1996" s="106"/>
      <c r="G1996" s="106"/>
      <c r="H1996" s="106" t="s">
        <v>466</v>
      </c>
      <c r="I1996" s="106" t="s">
        <v>3326</v>
      </c>
      <c r="J1996" s="106" t="s">
        <v>3456</v>
      </c>
      <c r="K1996" s="106"/>
      <c r="L1996" s="106"/>
      <c r="M1996" s="106">
        <v>22000</v>
      </c>
      <c r="N1996" s="106" t="s">
        <v>4149</v>
      </c>
      <c r="O1996" s="106">
        <v>5449.8019999999997</v>
      </c>
      <c r="P1996" s="107">
        <v>900</v>
      </c>
      <c r="Q1996" s="107">
        <v>4904821.8</v>
      </c>
      <c r="R1996" s="106">
        <v>0</v>
      </c>
      <c r="S1996" s="107">
        <v>0</v>
      </c>
      <c r="T1996" s="107">
        <v>0</v>
      </c>
      <c r="U1996" s="106" t="s">
        <v>739</v>
      </c>
      <c r="V1996" s="106" t="s">
        <v>7</v>
      </c>
      <c r="W1996" s="106" t="s">
        <v>61</v>
      </c>
      <c r="X1996" s="108">
        <v>1407</v>
      </c>
      <c r="Y1996" s="108">
        <v>7667871.4139999999</v>
      </c>
      <c r="Z1996" s="108">
        <v>2763049.6140000001</v>
      </c>
      <c r="AA1996" s="109"/>
      <c r="AB1996" s="109">
        <v>6204</v>
      </c>
      <c r="AC1996" s="109"/>
      <c r="AD1996" s="109"/>
      <c r="AE1996" s="110" t="s">
        <v>507</v>
      </c>
      <c r="AF1996" s="109"/>
      <c r="AG1996" s="138">
        <v>40725</v>
      </c>
      <c r="AH1996" s="138">
        <v>40700</v>
      </c>
      <c r="AI1996" s="138">
        <v>40582</v>
      </c>
      <c r="AJ1996" s="109">
        <v>5752690</v>
      </c>
      <c r="AK1996" s="109"/>
      <c r="AL1996" s="109"/>
      <c r="AM1996" s="109"/>
      <c r="AN1996" s="109"/>
      <c r="AO1996" s="109"/>
      <c r="AP1996" s="109"/>
      <c r="AQ1996" s="109"/>
      <c r="AR1996" s="109"/>
      <c r="AS1996" s="109" t="s">
        <v>4785</v>
      </c>
      <c r="AT1996" s="109"/>
      <c r="AU1996" s="109"/>
      <c r="AV1996" s="109">
        <v>40700</v>
      </c>
      <c r="AW1996" s="109"/>
      <c r="AX1996" s="109"/>
      <c r="AY1996" s="109"/>
    </row>
    <row r="1997" spans="1:51" ht="38.25" x14ac:dyDescent="0.25">
      <c r="A1997" s="106">
        <v>2342</v>
      </c>
      <c r="B1997" s="106" t="s">
        <v>2641</v>
      </c>
      <c r="C1997" s="106" t="s">
        <v>378</v>
      </c>
      <c r="D1997" s="106" t="s">
        <v>680</v>
      </c>
      <c r="E1997" s="106" t="s">
        <v>549</v>
      </c>
      <c r="F1997" s="106"/>
      <c r="G1997" s="106"/>
      <c r="H1997" s="106" t="s">
        <v>466</v>
      </c>
      <c r="I1997" s="106" t="s">
        <v>3325</v>
      </c>
      <c r="J1997" s="106" t="s">
        <v>4148</v>
      </c>
      <c r="K1997" s="106"/>
      <c r="L1997" s="106"/>
      <c r="M1997" s="106">
        <v>22000</v>
      </c>
      <c r="N1997" s="106" t="s">
        <v>4149</v>
      </c>
      <c r="O1997" s="106">
        <v>2573.71</v>
      </c>
      <c r="P1997" s="107">
        <v>900</v>
      </c>
      <c r="Q1997" s="107">
        <v>2316339</v>
      </c>
      <c r="R1997" s="106">
        <v>0</v>
      </c>
      <c r="S1997" s="107">
        <v>0</v>
      </c>
      <c r="T1997" s="107">
        <v>0</v>
      </c>
      <c r="U1997" s="106" t="s">
        <v>741</v>
      </c>
      <c r="V1997" s="106" t="s">
        <v>7</v>
      </c>
      <c r="W1997" s="106" t="s">
        <v>62</v>
      </c>
      <c r="X1997" s="108">
        <v>1407</v>
      </c>
      <c r="Y1997" s="108">
        <v>3621209.97</v>
      </c>
      <c r="Z1997" s="108">
        <v>1304870.9700000002</v>
      </c>
      <c r="AA1997" s="109"/>
      <c r="AB1997" s="109">
        <v>6204</v>
      </c>
      <c r="AC1997" s="109"/>
      <c r="AD1997" s="109"/>
      <c r="AE1997" s="110" t="s">
        <v>4813</v>
      </c>
      <c r="AF1997" s="109" t="s">
        <v>4814</v>
      </c>
      <c r="AG1997" s="138">
        <v>40725</v>
      </c>
      <c r="AH1997" s="138">
        <v>40700</v>
      </c>
      <c r="AI1997" s="138">
        <v>40582</v>
      </c>
      <c r="AJ1997" s="109">
        <v>5752690</v>
      </c>
      <c r="AK1997" s="109"/>
      <c r="AL1997" s="109"/>
      <c r="AM1997" s="109"/>
      <c r="AN1997" s="109"/>
      <c r="AO1997" s="109"/>
      <c r="AP1997" s="109"/>
      <c r="AQ1997" s="109"/>
      <c r="AR1997" s="109"/>
      <c r="AS1997" s="109" t="s">
        <v>4785</v>
      </c>
      <c r="AT1997" s="109"/>
      <c r="AU1997" s="109"/>
      <c r="AV1997" s="109">
        <v>40700</v>
      </c>
      <c r="AW1997" s="109"/>
      <c r="AX1997" s="109"/>
      <c r="AY1997" s="109"/>
    </row>
    <row r="1998" spans="1:51" ht="51" x14ac:dyDescent="0.25">
      <c r="A1998" s="106">
        <v>2343</v>
      </c>
      <c r="B1998" s="106" t="s">
        <v>2642</v>
      </c>
      <c r="C1998" s="106" t="s">
        <v>378</v>
      </c>
      <c r="D1998" s="106" t="s">
        <v>535</v>
      </c>
      <c r="E1998" s="106" t="s">
        <v>552</v>
      </c>
      <c r="F1998" s="106"/>
      <c r="G1998" s="106"/>
      <c r="H1998" s="106" t="s">
        <v>466</v>
      </c>
      <c r="I1998" s="106" t="s">
        <v>3326</v>
      </c>
      <c r="J1998" s="106" t="s">
        <v>3456</v>
      </c>
      <c r="K1998" s="106">
        <v>11644</v>
      </c>
      <c r="L1998" s="106"/>
      <c r="M1998" s="106">
        <v>22000</v>
      </c>
      <c r="N1998" s="106" t="s">
        <v>4149</v>
      </c>
      <c r="O1998" s="106">
        <v>19016.741000000002</v>
      </c>
      <c r="P1998" s="107">
        <v>900</v>
      </c>
      <c r="Q1998" s="107">
        <v>17115066.899999999</v>
      </c>
      <c r="R1998" s="106">
        <v>0</v>
      </c>
      <c r="S1998" s="107">
        <v>0</v>
      </c>
      <c r="T1998" s="107">
        <v>0</v>
      </c>
      <c r="U1998" s="106" t="s">
        <v>741</v>
      </c>
      <c r="V1998" s="106" t="s">
        <v>7</v>
      </c>
      <c r="W1998" s="106" t="s">
        <v>62</v>
      </c>
      <c r="X1998" s="108">
        <v>1407</v>
      </c>
      <c r="Y1998" s="108">
        <v>26756554.587000001</v>
      </c>
      <c r="Z1998" s="108">
        <v>9641487.686999999</v>
      </c>
      <c r="AA1998" s="109"/>
      <c r="AB1998" s="109">
        <v>6204</v>
      </c>
      <c r="AC1998" s="109"/>
      <c r="AD1998" s="109"/>
      <c r="AE1998" s="110" t="s">
        <v>4815</v>
      </c>
      <c r="AF1998" s="109" t="s">
        <v>4816</v>
      </c>
      <c r="AG1998" s="138">
        <v>40725</v>
      </c>
      <c r="AH1998" s="138">
        <v>40700</v>
      </c>
      <c r="AI1998" s="138">
        <v>40582</v>
      </c>
      <c r="AJ1998" s="109">
        <v>5752690</v>
      </c>
      <c r="AK1998" s="109"/>
      <c r="AL1998" s="109"/>
      <c r="AM1998" s="109"/>
      <c r="AN1998" s="109"/>
      <c r="AO1998" s="109"/>
      <c r="AP1998" s="109"/>
      <c r="AQ1998" s="109"/>
      <c r="AR1998" s="109"/>
      <c r="AS1998" s="109" t="s">
        <v>4785</v>
      </c>
      <c r="AT1998" s="109"/>
      <c r="AU1998" s="109"/>
      <c r="AV1998" s="109">
        <v>40700</v>
      </c>
      <c r="AW1998" s="109"/>
      <c r="AX1998" s="109"/>
      <c r="AY1998" s="109"/>
    </row>
    <row r="1999" spans="1:51" ht="38.25" x14ac:dyDescent="0.25">
      <c r="A1999" s="106">
        <v>2344</v>
      </c>
      <c r="B1999" s="106" t="s">
        <v>2643</v>
      </c>
      <c r="C1999" s="106" t="s">
        <v>378</v>
      </c>
      <c r="D1999" s="106" t="s">
        <v>681</v>
      </c>
      <c r="E1999" s="106" t="s">
        <v>591</v>
      </c>
      <c r="F1999" s="106"/>
      <c r="G1999" s="106"/>
      <c r="H1999" s="106" t="s">
        <v>466</v>
      </c>
      <c r="I1999" s="106" t="s">
        <v>3325</v>
      </c>
      <c r="J1999" s="106" t="s">
        <v>4150</v>
      </c>
      <c r="K1999" s="106"/>
      <c r="L1999" s="106"/>
      <c r="M1999" s="106">
        <v>22000</v>
      </c>
      <c r="N1999" s="106" t="s">
        <v>4149</v>
      </c>
      <c r="O1999" s="106">
        <v>3600</v>
      </c>
      <c r="P1999" s="107">
        <v>900</v>
      </c>
      <c r="Q1999" s="107">
        <v>3240000</v>
      </c>
      <c r="R1999" s="106">
        <v>0</v>
      </c>
      <c r="S1999" s="107">
        <v>0</v>
      </c>
      <c r="T1999" s="107">
        <v>0</v>
      </c>
      <c r="U1999" s="106" t="s">
        <v>741</v>
      </c>
      <c r="V1999" s="106" t="s">
        <v>7</v>
      </c>
      <c r="W1999" s="106" t="s">
        <v>62</v>
      </c>
      <c r="X1999" s="108">
        <v>1407</v>
      </c>
      <c r="Y1999" s="108">
        <v>5065200</v>
      </c>
      <c r="Z1999" s="108">
        <v>1825200</v>
      </c>
      <c r="AA1999" s="109"/>
      <c r="AB1999" s="109">
        <v>6204</v>
      </c>
      <c r="AC1999" s="109"/>
      <c r="AD1999" s="109"/>
      <c r="AE1999" s="110" t="s">
        <v>4817</v>
      </c>
      <c r="AF1999" s="109" t="s">
        <v>4818</v>
      </c>
      <c r="AG1999" s="138">
        <v>40725</v>
      </c>
      <c r="AH1999" s="138">
        <v>40700</v>
      </c>
      <c r="AI1999" s="138">
        <v>40582</v>
      </c>
      <c r="AJ1999" s="109">
        <v>5752690</v>
      </c>
      <c r="AK1999" s="109"/>
      <c r="AL1999" s="109"/>
      <c r="AM1999" s="109"/>
      <c r="AN1999" s="109"/>
      <c r="AO1999" s="109"/>
      <c r="AP1999" s="109"/>
      <c r="AQ1999" s="109"/>
      <c r="AR1999" s="109"/>
      <c r="AS1999" s="109" t="s">
        <v>4785</v>
      </c>
      <c r="AT1999" s="109"/>
      <c r="AU1999" s="109"/>
      <c r="AV1999" s="109">
        <v>40700</v>
      </c>
      <c r="AW1999" s="109"/>
      <c r="AX1999" s="109"/>
      <c r="AY1999" s="109"/>
    </row>
    <row r="2000" spans="1:51" ht="25.5" x14ac:dyDescent="0.25">
      <c r="A2000" s="106">
        <v>2345</v>
      </c>
      <c r="B2000" s="106" t="s">
        <v>2644</v>
      </c>
      <c r="C2000" s="106" t="s">
        <v>378</v>
      </c>
      <c r="D2000" s="106"/>
      <c r="E2000" s="106" t="s">
        <v>540</v>
      </c>
      <c r="F2000" s="106"/>
      <c r="G2000" s="106"/>
      <c r="H2000" s="106" t="s">
        <v>466</v>
      </c>
      <c r="I2000" s="106" t="s">
        <v>3325</v>
      </c>
      <c r="J2000" s="106" t="s">
        <v>3456</v>
      </c>
      <c r="K2000" s="106"/>
      <c r="L2000" s="106"/>
      <c r="M2000" s="106">
        <v>22000</v>
      </c>
      <c r="N2000" s="106" t="s">
        <v>4149</v>
      </c>
      <c r="O2000" s="106">
        <v>119.91200000000001</v>
      </c>
      <c r="P2000" s="107">
        <v>900</v>
      </c>
      <c r="Q2000" s="107">
        <v>107920.8</v>
      </c>
      <c r="R2000" s="106">
        <v>0</v>
      </c>
      <c r="S2000" s="107">
        <v>0</v>
      </c>
      <c r="T2000" s="107">
        <v>0</v>
      </c>
      <c r="U2000" s="106" t="s">
        <v>924</v>
      </c>
      <c r="V2000" s="106" t="s">
        <v>7</v>
      </c>
      <c r="W2000" s="106" t="s">
        <v>76</v>
      </c>
      <c r="X2000" s="108">
        <v>1407</v>
      </c>
      <c r="Y2000" s="108">
        <v>168716.18400000001</v>
      </c>
      <c r="Z2000" s="108">
        <v>60795.384000000005</v>
      </c>
      <c r="AA2000" s="109"/>
      <c r="AB2000" s="109">
        <v>6204</v>
      </c>
      <c r="AC2000" s="109"/>
      <c r="AD2000" s="109"/>
      <c r="AE2000" s="110" t="s">
        <v>4819</v>
      </c>
      <c r="AF2000" s="109"/>
      <c r="AG2000" s="138">
        <v>40725</v>
      </c>
      <c r="AH2000" s="138">
        <v>40700</v>
      </c>
      <c r="AI2000" s="138">
        <v>40582</v>
      </c>
      <c r="AJ2000" s="109">
        <v>5752690</v>
      </c>
      <c r="AK2000" s="109"/>
      <c r="AL2000" s="109"/>
      <c r="AM2000" s="109"/>
      <c r="AN2000" s="109"/>
      <c r="AO2000" s="109"/>
      <c r="AP2000" s="109"/>
      <c r="AQ2000" s="109"/>
      <c r="AR2000" s="109"/>
      <c r="AS2000" s="109" t="s">
        <v>4785</v>
      </c>
      <c r="AT2000" s="109"/>
      <c r="AU2000" s="109"/>
      <c r="AV2000" s="109">
        <v>40700</v>
      </c>
      <c r="AW2000" s="109"/>
      <c r="AX2000" s="109"/>
      <c r="AY2000" s="109"/>
    </row>
    <row r="2001" spans="1:51" ht="25.5" x14ac:dyDescent="0.25">
      <c r="A2001" s="106">
        <v>2346</v>
      </c>
      <c r="B2001" s="106" t="s">
        <v>2645</v>
      </c>
      <c r="C2001" s="106" t="s">
        <v>378</v>
      </c>
      <c r="D2001" s="106"/>
      <c r="E2001" s="106" t="s">
        <v>540</v>
      </c>
      <c r="F2001" s="106"/>
      <c r="G2001" s="106"/>
      <c r="H2001" s="106" t="s">
        <v>466</v>
      </c>
      <c r="I2001" s="106" t="s">
        <v>3325</v>
      </c>
      <c r="J2001" s="106" t="s">
        <v>3456</v>
      </c>
      <c r="K2001" s="106"/>
      <c r="L2001" s="106"/>
      <c r="M2001" s="106">
        <v>22000</v>
      </c>
      <c r="N2001" s="106" t="s">
        <v>4149</v>
      </c>
      <c r="O2001" s="106">
        <v>756.61500000000001</v>
      </c>
      <c r="P2001" s="107">
        <v>900</v>
      </c>
      <c r="Q2001" s="107">
        <v>680953.5</v>
      </c>
      <c r="R2001" s="106">
        <v>0</v>
      </c>
      <c r="S2001" s="107">
        <v>0</v>
      </c>
      <c r="T2001" s="107">
        <v>0</v>
      </c>
      <c r="U2001" s="106" t="s">
        <v>924</v>
      </c>
      <c r="V2001" s="106" t="s">
        <v>7</v>
      </c>
      <c r="W2001" s="106" t="s">
        <v>76</v>
      </c>
      <c r="X2001" s="108">
        <v>1407</v>
      </c>
      <c r="Y2001" s="108">
        <v>1064557.3049999999</v>
      </c>
      <c r="Z2001" s="108">
        <v>383603.80499999993</v>
      </c>
      <c r="AA2001" s="109"/>
      <c r="AB2001" s="109">
        <v>6204</v>
      </c>
      <c r="AC2001" s="109"/>
      <c r="AD2001" s="109"/>
      <c r="AE2001" s="110" t="s">
        <v>4819</v>
      </c>
      <c r="AF2001" s="109"/>
      <c r="AG2001" s="138">
        <v>40725</v>
      </c>
      <c r="AH2001" s="138">
        <v>40700</v>
      </c>
      <c r="AI2001" s="138">
        <v>40582</v>
      </c>
      <c r="AJ2001" s="109">
        <v>5752690</v>
      </c>
      <c r="AK2001" s="109"/>
      <c r="AL2001" s="109"/>
      <c r="AM2001" s="109"/>
      <c r="AN2001" s="109"/>
      <c r="AO2001" s="109"/>
      <c r="AP2001" s="109"/>
      <c r="AQ2001" s="109"/>
      <c r="AR2001" s="109"/>
      <c r="AS2001" s="109" t="s">
        <v>4785</v>
      </c>
      <c r="AT2001" s="109"/>
      <c r="AU2001" s="109"/>
      <c r="AV2001" s="109">
        <v>40700</v>
      </c>
      <c r="AW2001" s="109"/>
      <c r="AX2001" s="109"/>
      <c r="AY2001" s="109"/>
    </row>
    <row r="2002" spans="1:51" ht="25.5" x14ac:dyDescent="0.25">
      <c r="A2002" s="106">
        <v>2347</v>
      </c>
      <c r="B2002" s="106" t="s">
        <v>2646</v>
      </c>
      <c r="C2002" s="106" t="s">
        <v>378</v>
      </c>
      <c r="D2002" s="106"/>
      <c r="E2002" s="106" t="s">
        <v>540</v>
      </c>
      <c r="F2002" s="106"/>
      <c r="G2002" s="106"/>
      <c r="H2002" s="106" t="s">
        <v>466</v>
      </c>
      <c r="I2002" s="106" t="s">
        <v>3325</v>
      </c>
      <c r="J2002" s="106" t="s">
        <v>4148</v>
      </c>
      <c r="K2002" s="106"/>
      <c r="L2002" s="106"/>
      <c r="M2002" s="106">
        <v>22000</v>
      </c>
      <c r="N2002" s="106" t="s">
        <v>4149</v>
      </c>
      <c r="O2002" s="106">
        <v>695.69299999999998</v>
      </c>
      <c r="P2002" s="107">
        <v>900</v>
      </c>
      <c r="Q2002" s="107">
        <v>626123.69999999995</v>
      </c>
      <c r="R2002" s="106">
        <v>0</v>
      </c>
      <c r="S2002" s="107">
        <v>0</v>
      </c>
      <c r="T2002" s="107">
        <v>0</v>
      </c>
      <c r="U2002" s="106" t="s">
        <v>924</v>
      </c>
      <c r="V2002" s="106" t="s">
        <v>7</v>
      </c>
      <c r="W2002" s="106" t="s">
        <v>76</v>
      </c>
      <c r="X2002" s="108">
        <v>1407</v>
      </c>
      <c r="Y2002" s="108">
        <v>978840.05099999998</v>
      </c>
      <c r="Z2002" s="108">
        <v>352716.35100000002</v>
      </c>
      <c r="AA2002" s="109"/>
      <c r="AB2002" s="109">
        <v>6204</v>
      </c>
      <c r="AC2002" s="109"/>
      <c r="AD2002" s="109"/>
      <c r="AE2002" s="110" t="s">
        <v>4819</v>
      </c>
      <c r="AF2002" s="109"/>
      <c r="AG2002" s="138">
        <v>40725</v>
      </c>
      <c r="AH2002" s="138">
        <v>40700</v>
      </c>
      <c r="AI2002" s="138">
        <v>40582</v>
      </c>
      <c r="AJ2002" s="109">
        <v>5752690</v>
      </c>
      <c r="AK2002" s="109"/>
      <c r="AL2002" s="109"/>
      <c r="AM2002" s="109"/>
      <c r="AN2002" s="109"/>
      <c r="AO2002" s="109"/>
      <c r="AP2002" s="109"/>
      <c r="AQ2002" s="109"/>
      <c r="AR2002" s="109"/>
      <c r="AS2002" s="109" t="s">
        <v>4785</v>
      </c>
      <c r="AT2002" s="109"/>
      <c r="AU2002" s="109"/>
      <c r="AV2002" s="109">
        <v>40700</v>
      </c>
      <c r="AW2002" s="109"/>
      <c r="AX2002" s="109"/>
      <c r="AY2002" s="109"/>
    </row>
    <row r="2003" spans="1:51" ht="25.5" x14ac:dyDescent="0.25">
      <c r="A2003" s="106">
        <v>2348</v>
      </c>
      <c r="B2003" s="106" t="s">
        <v>2647</v>
      </c>
      <c r="C2003" s="106" t="s">
        <v>378</v>
      </c>
      <c r="D2003" s="106"/>
      <c r="E2003" s="106" t="s">
        <v>540</v>
      </c>
      <c r="F2003" s="106"/>
      <c r="G2003" s="106"/>
      <c r="H2003" s="106" t="s">
        <v>466</v>
      </c>
      <c r="I2003" s="106" t="s">
        <v>3326</v>
      </c>
      <c r="J2003" s="106" t="s">
        <v>4148</v>
      </c>
      <c r="K2003" s="106"/>
      <c r="L2003" s="106"/>
      <c r="M2003" s="106">
        <v>22000</v>
      </c>
      <c r="N2003" s="106" t="s">
        <v>4149</v>
      </c>
      <c r="O2003" s="106">
        <v>688.26499999999999</v>
      </c>
      <c r="P2003" s="107">
        <v>900</v>
      </c>
      <c r="Q2003" s="107">
        <v>619438.5</v>
      </c>
      <c r="R2003" s="106">
        <v>0</v>
      </c>
      <c r="S2003" s="107">
        <v>0</v>
      </c>
      <c r="T2003" s="107">
        <v>0</v>
      </c>
      <c r="U2003" s="106" t="s">
        <v>924</v>
      </c>
      <c r="V2003" s="106" t="s">
        <v>7</v>
      </c>
      <c r="W2003" s="106" t="s">
        <v>76</v>
      </c>
      <c r="X2003" s="108">
        <v>1407</v>
      </c>
      <c r="Y2003" s="108">
        <v>968388.85499999998</v>
      </c>
      <c r="Z2003" s="108">
        <v>348950.35499999998</v>
      </c>
      <c r="AA2003" s="109"/>
      <c r="AB2003" s="109">
        <v>6204</v>
      </c>
      <c r="AC2003" s="109"/>
      <c r="AD2003" s="109"/>
      <c r="AE2003" s="110" t="s">
        <v>4819</v>
      </c>
      <c r="AF2003" s="109"/>
      <c r="AG2003" s="138">
        <v>40725</v>
      </c>
      <c r="AH2003" s="138">
        <v>40700</v>
      </c>
      <c r="AI2003" s="138">
        <v>40582</v>
      </c>
      <c r="AJ2003" s="109">
        <v>5752690</v>
      </c>
      <c r="AK2003" s="109"/>
      <c r="AL2003" s="109"/>
      <c r="AM2003" s="109"/>
      <c r="AN2003" s="109"/>
      <c r="AO2003" s="109"/>
      <c r="AP2003" s="109"/>
      <c r="AQ2003" s="109"/>
      <c r="AR2003" s="109"/>
      <c r="AS2003" s="109" t="s">
        <v>4785</v>
      </c>
      <c r="AT2003" s="109"/>
      <c r="AU2003" s="109"/>
      <c r="AV2003" s="109">
        <v>40700</v>
      </c>
      <c r="AW2003" s="109"/>
      <c r="AX2003" s="109"/>
      <c r="AY2003" s="109"/>
    </row>
    <row r="2004" spans="1:51" ht="25.5" x14ac:dyDescent="0.25">
      <c r="A2004" s="106">
        <v>2349</v>
      </c>
      <c r="B2004" s="106" t="s">
        <v>2648</v>
      </c>
      <c r="C2004" s="106" t="s">
        <v>378</v>
      </c>
      <c r="D2004" s="106"/>
      <c r="E2004" s="106" t="s">
        <v>540</v>
      </c>
      <c r="F2004" s="106"/>
      <c r="G2004" s="106"/>
      <c r="H2004" s="106" t="s">
        <v>466</v>
      </c>
      <c r="I2004" s="106" t="s">
        <v>3326</v>
      </c>
      <c r="J2004" s="106" t="s">
        <v>4148</v>
      </c>
      <c r="K2004" s="106"/>
      <c r="L2004" s="106"/>
      <c r="M2004" s="106">
        <v>22000</v>
      </c>
      <c r="N2004" s="106" t="s">
        <v>4149</v>
      </c>
      <c r="O2004" s="106">
        <v>709.02499999999998</v>
      </c>
      <c r="P2004" s="107">
        <v>900</v>
      </c>
      <c r="Q2004" s="107">
        <v>638122.5</v>
      </c>
      <c r="R2004" s="106">
        <v>0</v>
      </c>
      <c r="S2004" s="107">
        <v>0</v>
      </c>
      <c r="T2004" s="107">
        <v>0</v>
      </c>
      <c r="U2004" s="106" t="s">
        <v>924</v>
      </c>
      <c r="V2004" s="106" t="s">
        <v>7</v>
      </c>
      <c r="W2004" s="106" t="s">
        <v>76</v>
      </c>
      <c r="X2004" s="108">
        <v>1407</v>
      </c>
      <c r="Y2004" s="108">
        <v>997598.17499999993</v>
      </c>
      <c r="Z2004" s="108">
        <v>359475.67499999993</v>
      </c>
      <c r="AA2004" s="109"/>
      <c r="AB2004" s="109">
        <v>6204</v>
      </c>
      <c r="AC2004" s="109"/>
      <c r="AD2004" s="109"/>
      <c r="AE2004" s="110" t="s">
        <v>4819</v>
      </c>
      <c r="AF2004" s="109"/>
      <c r="AG2004" s="138">
        <v>40725</v>
      </c>
      <c r="AH2004" s="138">
        <v>40700</v>
      </c>
      <c r="AI2004" s="138">
        <v>40582</v>
      </c>
      <c r="AJ2004" s="109">
        <v>5752690</v>
      </c>
      <c r="AK2004" s="109"/>
      <c r="AL2004" s="109"/>
      <c r="AM2004" s="109"/>
      <c r="AN2004" s="109"/>
      <c r="AO2004" s="109"/>
      <c r="AP2004" s="109"/>
      <c r="AQ2004" s="109"/>
      <c r="AR2004" s="109"/>
      <c r="AS2004" s="109" t="s">
        <v>4785</v>
      </c>
      <c r="AT2004" s="109"/>
      <c r="AU2004" s="109"/>
      <c r="AV2004" s="109">
        <v>40700</v>
      </c>
      <c r="AW2004" s="109"/>
      <c r="AX2004" s="109"/>
      <c r="AY2004" s="109"/>
    </row>
    <row r="2005" spans="1:51" ht="25.5" x14ac:dyDescent="0.25">
      <c r="A2005" s="106">
        <v>2350</v>
      </c>
      <c r="B2005" s="106" t="s">
        <v>2649</v>
      </c>
      <c r="C2005" s="106" t="s">
        <v>378</v>
      </c>
      <c r="D2005" s="106"/>
      <c r="E2005" s="106" t="s">
        <v>540</v>
      </c>
      <c r="F2005" s="106"/>
      <c r="G2005" s="106"/>
      <c r="H2005" s="106" t="s">
        <v>466</v>
      </c>
      <c r="I2005" s="106" t="s">
        <v>3326</v>
      </c>
      <c r="J2005" s="106" t="s">
        <v>4148</v>
      </c>
      <c r="K2005" s="106"/>
      <c r="L2005" s="106"/>
      <c r="M2005" s="106">
        <v>22000</v>
      </c>
      <c r="N2005" s="106" t="s">
        <v>4149</v>
      </c>
      <c r="O2005" s="106">
        <v>1160.4770000000001</v>
      </c>
      <c r="P2005" s="107">
        <v>900</v>
      </c>
      <c r="Q2005" s="107">
        <v>1044429.3</v>
      </c>
      <c r="R2005" s="106">
        <v>0</v>
      </c>
      <c r="S2005" s="107">
        <v>0</v>
      </c>
      <c r="T2005" s="107">
        <v>0</v>
      </c>
      <c r="U2005" s="106" t="s">
        <v>924</v>
      </c>
      <c r="V2005" s="106" t="s">
        <v>7</v>
      </c>
      <c r="W2005" s="106" t="s">
        <v>76</v>
      </c>
      <c r="X2005" s="108">
        <v>1407</v>
      </c>
      <c r="Y2005" s="108">
        <v>1632791.1390000002</v>
      </c>
      <c r="Z2005" s="108">
        <v>588361.83900000015</v>
      </c>
      <c r="AA2005" s="109"/>
      <c r="AB2005" s="109">
        <v>6204</v>
      </c>
      <c r="AC2005" s="109"/>
      <c r="AD2005" s="109"/>
      <c r="AE2005" s="110" t="s">
        <v>4819</v>
      </c>
      <c r="AF2005" s="109"/>
      <c r="AG2005" s="138">
        <v>40725</v>
      </c>
      <c r="AH2005" s="138">
        <v>40700</v>
      </c>
      <c r="AI2005" s="138">
        <v>40582</v>
      </c>
      <c r="AJ2005" s="109">
        <v>5752690</v>
      </c>
      <c r="AK2005" s="109"/>
      <c r="AL2005" s="109"/>
      <c r="AM2005" s="109"/>
      <c r="AN2005" s="109"/>
      <c r="AO2005" s="109"/>
      <c r="AP2005" s="109"/>
      <c r="AQ2005" s="109"/>
      <c r="AR2005" s="109"/>
      <c r="AS2005" s="109" t="s">
        <v>4785</v>
      </c>
      <c r="AT2005" s="109"/>
      <c r="AU2005" s="109"/>
      <c r="AV2005" s="109">
        <v>40700</v>
      </c>
      <c r="AW2005" s="109"/>
      <c r="AX2005" s="109"/>
      <c r="AY2005" s="109"/>
    </row>
    <row r="2006" spans="1:51" ht="25.5" x14ac:dyDescent="0.25">
      <c r="A2006" s="106">
        <v>2351</v>
      </c>
      <c r="B2006" s="106" t="s">
        <v>2650</v>
      </c>
      <c r="C2006" s="106" t="s">
        <v>378</v>
      </c>
      <c r="D2006" s="106"/>
      <c r="E2006" s="106" t="s">
        <v>540</v>
      </c>
      <c r="F2006" s="106"/>
      <c r="G2006" s="106"/>
      <c r="H2006" s="106" t="s">
        <v>466</v>
      </c>
      <c r="I2006" s="106" t="s">
        <v>3326</v>
      </c>
      <c r="J2006" s="106" t="s">
        <v>4148</v>
      </c>
      <c r="K2006" s="106"/>
      <c r="L2006" s="106"/>
      <c r="M2006" s="106">
        <v>22000</v>
      </c>
      <c r="N2006" s="106" t="s">
        <v>4149</v>
      </c>
      <c r="O2006" s="106">
        <v>533.80499999999995</v>
      </c>
      <c r="P2006" s="107">
        <v>900</v>
      </c>
      <c r="Q2006" s="107">
        <v>480424.5</v>
      </c>
      <c r="R2006" s="106">
        <v>0</v>
      </c>
      <c r="S2006" s="107">
        <v>0</v>
      </c>
      <c r="T2006" s="107">
        <v>0</v>
      </c>
      <c r="U2006" s="106" t="s">
        <v>924</v>
      </c>
      <c r="V2006" s="106" t="s">
        <v>7</v>
      </c>
      <c r="W2006" s="106" t="s">
        <v>76</v>
      </c>
      <c r="X2006" s="108">
        <v>1407</v>
      </c>
      <c r="Y2006" s="108">
        <v>751063.63499999989</v>
      </c>
      <c r="Z2006" s="108">
        <v>270639.13499999995</v>
      </c>
      <c r="AA2006" s="109"/>
      <c r="AB2006" s="109">
        <v>6204</v>
      </c>
      <c r="AC2006" s="109"/>
      <c r="AD2006" s="109"/>
      <c r="AE2006" s="110" t="s">
        <v>4819</v>
      </c>
      <c r="AF2006" s="109"/>
      <c r="AG2006" s="138">
        <v>40725</v>
      </c>
      <c r="AH2006" s="138">
        <v>40700</v>
      </c>
      <c r="AI2006" s="138">
        <v>40582</v>
      </c>
      <c r="AJ2006" s="109">
        <v>5752690</v>
      </c>
      <c r="AK2006" s="109"/>
      <c r="AL2006" s="109"/>
      <c r="AM2006" s="109"/>
      <c r="AN2006" s="109"/>
      <c r="AO2006" s="109"/>
      <c r="AP2006" s="109"/>
      <c r="AQ2006" s="109"/>
      <c r="AR2006" s="109"/>
      <c r="AS2006" s="109" t="s">
        <v>4785</v>
      </c>
      <c r="AT2006" s="109"/>
      <c r="AU2006" s="109"/>
      <c r="AV2006" s="109">
        <v>40700</v>
      </c>
      <c r="AW2006" s="109"/>
      <c r="AX2006" s="109"/>
      <c r="AY2006" s="109"/>
    </row>
    <row r="2007" spans="1:51" ht="25.5" x14ac:dyDescent="0.25">
      <c r="A2007" s="106">
        <v>2352</v>
      </c>
      <c r="B2007" s="106" t="s">
        <v>2651</v>
      </c>
      <c r="C2007" s="106" t="s">
        <v>378</v>
      </c>
      <c r="D2007" s="106"/>
      <c r="E2007" s="106" t="s">
        <v>540</v>
      </c>
      <c r="F2007" s="106"/>
      <c r="G2007" s="106"/>
      <c r="H2007" s="106" t="s">
        <v>466</v>
      </c>
      <c r="I2007" s="106" t="s">
        <v>3326</v>
      </c>
      <c r="J2007" s="106" t="s">
        <v>3456</v>
      </c>
      <c r="K2007" s="106"/>
      <c r="L2007" s="106"/>
      <c r="M2007" s="106">
        <v>22000</v>
      </c>
      <c r="N2007" s="106" t="s">
        <v>4149</v>
      </c>
      <c r="O2007" s="106">
        <v>119.91200000000001</v>
      </c>
      <c r="P2007" s="107">
        <v>900</v>
      </c>
      <c r="Q2007" s="107">
        <v>107920.8</v>
      </c>
      <c r="R2007" s="106">
        <v>0</v>
      </c>
      <c r="S2007" s="107">
        <v>0</v>
      </c>
      <c r="T2007" s="107">
        <v>0</v>
      </c>
      <c r="U2007" s="106" t="s">
        <v>924</v>
      </c>
      <c r="V2007" s="106" t="s">
        <v>7</v>
      </c>
      <c r="W2007" s="106" t="s">
        <v>76</v>
      </c>
      <c r="X2007" s="108">
        <v>1407</v>
      </c>
      <c r="Y2007" s="108">
        <v>168716.18400000001</v>
      </c>
      <c r="Z2007" s="108">
        <v>60795.384000000005</v>
      </c>
      <c r="AA2007" s="109"/>
      <c r="AB2007" s="109">
        <v>6204</v>
      </c>
      <c r="AC2007" s="109"/>
      <c r="AD2007" s="109"/>
      <c r="AE2007" s="110" t="s">
        <v>4819</v>
      </c>
      <c r="AF2007" s="109"/>
      <c r="AG2007" s="138">
        <v>40725</v>
      </c>
      <c r="AH2007" s="138">
        <v>40700</v>
      </c>
      <c r="AI2007" s="138">
        <v>40582</v>
      </c>
      <c r="AJ2007" s="109">
        <v>5752690</v>
      </c>
      <c r="AK2007" s="109"/>
      <c r="AL2007" s="109"/>
      <c r="AM2007" s="109"/>
      <c r="AN2007" s="109"/>
      <c r="AO2007" s="109"/>
      <c r="AP2007" s="109"/>
      <c r="AQ2007" s="109"/>
      <c r="AR2007" s="109"/>
      <c r="AS2007" s="109" t="s">
        <v>4785</v>
      </c>
      <c r="AT2007" s="109"/>
      <c r="AU2007" s="109"/>
      <c r="AV2007" s="109">
        <v>40700</v>
      </c>
      <c r="AW2007" s="109"/>
      <c r="AX2007" s="109"/>
      <c r="AY2007" s="109"/>
    </row>
    <row r="2008" spans="1:51" ht="25.5" x14ac:dyDescent="0.25">
      <c r="A2008" s="106">
        <v>2353</v>
      </c>
      <c r="B2008" s="106" t="s">
        <v>2652</v>
      </c>
      <c r="C2008" s="106" t="s">
        <v>378</v>
      </c>
      <c r="D2008" s="106"/>
      <c r="E2008" s="106" t="s">
        <v>540</v>
      </c>
      <c r="F2008" s="106"/>
      <c r="G2008" s="106"/>
      <c r="H2008" s="106" t="s">
        <v>466</v>
      </c>
      <c r="I2008" s="106" t="s">
        <v>3325</v>
      </c>
      <c r="J2008" s="106" t="s">
        <v>4150</v>
      </c>
      <c r="K2008" s="106"/>
      <c r="L2008" s="106"/>
      <c r="M2008" s="106">
        <v>22000</v>
      </c>
      <c r="N2008" s="106" t="s">
        <v>4149</v>
      </c>
      <c r="O2008" s="106">
        <v>825.76099999999997</v>
      </c>
      <c r="P2008" s="107">
        <v>900</v>
      </c>
      <c r="Q2008" s="107">
        <v>743184.9</v>
      </c>
      <c r="R2008" s="106">
        <v>0</v>
      </c>
      <c r="S2008" s="107">
        <v>0</v>
      </c>
      <c r="T2008" s="107">
        <v>0</v>
      </c>
      <c r="U2008" s="106" t="s">
        <v>924</v>
      </c>
      <c r="V2008" s="106" t="s">
        <v>7</v>
      </c>
      <c r="W2008" s="106" t="s">
        <v>76</v>
      </c>
      <c r="X2008" s="108">
        <v>1407</v>
      </c>
      <c r="Y2008" s="108">
        <v>1161845.727</v>
      </c>
      <c r="Z2008" s="108">
        <v>418660.82699999993</v>
      </c>
      <c r="AA2008" s="109"/>
      <c r="AB2008" s="109">
        <v>6204</v>
      </c>
      <c r="AC2008" s="109"/>
      <c r="AD2008" s="109"/>
      <c r="AE2008" s="110" t="s">
        <v>4819</v>
      </c>
      <c r="AF2008" s="109"/>
      <c r="AG2008" s="138">
        <v>40725</v>
      </c>
      <c r="AH2008" s="138">
        <v>40700</v>
      </c>
      <c r="AI2008" s="138">
        <v>40582</v>
      </c>
      <c r="AJ2008" s="109">
        <v>5752690</v>
      </c>
      <c r="AK2008" s="109"/>
      <c r="AL2008" s="109"/>
      <c r="AM2008" s="109"/>
      <c r="AN2008" s="109"/>
      <c r="AO2008" s="109"/>
      <c r="AP2008" s="109"/>
      <c r="AQ2008" s="109"/>
      <c r="AR2008" s="109"/>
      <c r="AS2008" s="109" t="s">
        <v>4785</v>
      </c>
      <c r="AT2008" s="109"/>
      <c r="AU2008" s="109"/>
      <c r="AV2008" s="109">
        <v>40700</v>
      </c>
      <c r="AW2008" s="109"/>
      <c r="AX2008" s="109"/>
      <c r="AY2008" s="109"/>
    </row>
    <row r="2009" spans="1:51" ht="25.5" x14ac:dyDescent="0.25">
      <c r="A2009" s="106">
        <v>2354</v>
      </c>
      <c r="B2009" s="106" t="s">
        <v>2653</v>
      </c>
      <c r="C2009" s="106" t="s">
        <v>378</v>
      </c>
      <c r="D2009" s="106"/>
      <c r="E2009" s="106" t="s">
        <v>540</v>
      </c>
      <c r="F2009" s="106"/>
      <c r="G2009" s="106"/>
      <c r="H2009" s="106" t="s">
        <v>466</v>
      </c>
      <c r="I2009" s="106" t="s">
        <v>3325</v>
      </c>
      <c r="J2009" s="106" t="s">
        <v>3976</v>
      </c>
      <c r="K2009" s="106"/>
      <c r="L2009" s="106"/>
      <c r="M2009" s="106">
        <v>22000</v>
      </c>
      <c r="N2009" s="106" t="s">
        <v>4149</v>
      </c>
      <c r="O2009" s="106">
        <v>487.96300000000002</v>
      </c>
      <c r="P2009" s="107">
        <v>900</v>
      </c>
      <c r="Q2009" s="107">
        <v>439166.7</v>
      </c>
      <c r="R2009" s="106">
        <v>0</v>
      </c>
      <c r="S2009" s="107">
        <v>0</v>
      </c>
      <c r="T2009" s="107">
        <v>0</v>
      </c>
      <c r="U2009" s="106" t="s">
        <v>749</v>
      </c>
      <c r="V2009" s="106" t="s">
        <v>7</v>
      </c>
      <c r="W2009" s="106" t="s">
        <v>64</v>
      </c>
      <c r="X2009" s="108"/>
      <c r="Y2009" s="108">
        <v>0</v>
      </c>
      <c r="Z2009" s="108">
        <v>-439166.7</v>
      </c>
      <c r="AA2009" s="109" t="s">
        <v>4503</v>
      </c>
      <c r="AB2009" s="109">
        <v>6204</v>
      </c>
      <c r="AC2009" s="109"/>
      <c r="AD2009" s="109"/>
      <c r="AE2009" s="110" t="s">
        <v>510</v>
      </c>
      <c r="AF2009" s="109"/>
      <c r="AG2009" s="138">
        <v>40725</v>
      </c>
      <c r="AH2009" s="138">
        <v>40700</v>
      </c>
      <c r="AI2009" s="138">
        <v>40582</v>
      </c>
      <c r="AJ2009" s="109">
        <v>5752690</v>
      </c>
      <c r="AK2009" s="109"/>
      <c r="AL2009" s="109"/>
      <c r="AM2009" s="109"/>
      <c r="AN2009" s="109"/>
      <c r="AO2009" s="109"/>
      <c r="AP2009" s="109"/>
      <c r="AQ2009" s="109"/>
      <c r="AR2009" s="109"/>
      <c r="AS2009" s="109" t="s">
        <v>4785</v>
      </c>
      <c r="AT2009" s="109"/>
      <c r="AU2009" s="109"/>
      <c r="AV2009" s="109">
        <v>40700</v>
      </c>
      <c r="AW2009" s="109"/>
      <c r="AX2009" s="109"/>
      <c r="AY2009" s="109"/>
    </row>
    <row r="2010" spans="1:51" ht="25.5" x14ac:dyDescent="0.25">
      <c r="A2010" s="106">
        <v>2355</v>
      </c>
      <c r="B2010" s="106" t="s">
        <v>2654</v>
      </c>
      <c r="C2010" s="106" t="s">
        <v>378</v>
      </c>
      <c r="D2010" s="106"/>
      <c r="E2010" s="106" t="s">
        <v>540</v>
      </c>
      <c r="F2010" s="106"/>
      <c r="G2010" s="106"/>
      <c r="H2010" s="106" t="s">
        <v>466</v>
      </c>
      <c r="I2010" s="106" t="s">
        <v>3323</v>
      </c>
      <c r="J2010" s="106" t="s">
        <v>4151</v>
      </c>
      <c r="K2010" s="106"/>
      <c r="L2010" s="106"/>
      <c r="M2010" s="106">
        <v>22000</v>
      </c>
      <c r="N2010" s="106" t="s">
        <v>4149</v>
      </c>
      <c r="O2010" s="106">
        <v>959.34299999999996</v>
      </c>
      <c r="P2010" s="107">
        <v>900</v>
      </c>
      <c r="Q2010" s="107">
        <v>863408.7</v>
      </c>
      <c r="R2010" s="106">
        <v>0</v>
      </c>
      <c r="S2010" s="107">
        <v>0</v>
      </c>
      <c r="T2010" s="107">
        <v>0</v>
      </c>
      <c r="U2010" s="106" t="s">
        <v>749</v>
      </c>
      <c r="V2010" s="106" t="s">
        <v>7</v>
      </c>
      <c r="W2010" s="106" t="s">
        <v>64</v>
      </c>
      <c r="X2010" s="108"/>
      <c r="Y2010" s="108">
        <v>0</v>
      </c>
      <c r="Z2010" s="108">
        <v>-863408.7</v>
      </c>
      <c r="AA2010" s="109" t="s">
        <v>4503</v>
      </c>
      <c r="AB2010" s="109">
        <v>6204</v>
      </c>
      <c r="AC2010" s="109"/>
      <c r="AD2010" s="109"/>
      <c r="AE2010" s="110" t="s">
        <v>510</v>
      </c>
      <c r="AF2010" s="109"/>
      <c r="AG2010" s="138">
        <v>40725</v>
      </c>
      <c r="AH2010" s="138">
        <v>40700</v>
      </c>
      <c r="AI2010" s="138">
        <v>40582</v>
      </c>
      <c r="AJ2010" s="109">
        <v>5752690</v>
      </c>
      <c r="AK2010" s="109"/>
      <c r="AL2010" s="109"/>
      <c r="AM2010" s="109"/>
      <c r="AN2010" s="109"/>
      <c r="AO2010" s="109"/>
      <c r="AP2010" s="109"/>
      <c r="AQ2010" s="109"/>
      <c r="AR2010" s="109"/>
      <c r="AS2010" s="109" t="s">
        <v>4785</v>
      </c>
      <c r="AT2010" s="109"/>
      <c r="AU2010" s="109"/>
      <c r="AV2010" s="109">
        <v>40700</v>
      </c>
      <c r="AW2010" s="109"/>
      <c r="AX2010" s="109"/>
      <c r="AY2010" s="109"/>
    </row>
    <row r="2011" spans="1:51" ht="25.5" x14ac:dyDescent="0.25">
      <c r="A2011" s="106">
        <v>2356</v>
      </c>
      <c r="B2011" s="106" t="s">
        <v>2655</v>
      </c>
      <c r="C2011" s="106" t="s">
        <v>378</v>
      </c>
      <c r="D2011" s="106"/>
      <c r="E2011" s="106" t="s">
        <v>540</v>
      </c>
      <c r="F2011" s="106"/>
      <c r="G2011" s="106"/>
      <c r="H2011" s="106" t="s">
        <v>466</v>
      </c>
      <c r="I2011" s="106" t="s">
        <v>3323</v>
      </c>
      <c r="J2011" s="106" t="s">
        <v>4148</v>
      </c>
      <c r="K2011" s="106"/>
      <c r="L2011" s="106"/>
      <c r="M2011" s="106">
        <v>22000</v>
      </c>
      <c r="N2011" s="106" t="s">
        <v>4149</v>
      </c>
      <c r="O2011" s="106">
        <v>1555.7660000000001</v>
      </c>
      <c r="P2011" s="107">
        <v>900</v>
      </c>
      <c r="Q2011" s="107">
        <v>1400189.4</v>
      </c>
      <c r="R2011" s="106">
        <v>0</v>
      </c>
      <c r="S2011" s="107">
        <v>0</v>
      </c>
      <c r="T2011" s="107">
        <v>0</v>
      </c>
      <c r="U2011" s="106" t="s">
        <v>749</v>
      </c>
      <c r="V2011" s="106" t="s">
        <v>7</v>
      </c>
      <c r="W2011" s="106" t="s">
        <v>64</v>
      </c>
      <c r="X2011" s="108"/>
      <c r="Y2011" s="108">
        <v>0</v>
      </c>
      <c r="Z2011" s="108">
        <v>-1400189.4000000001</v>
      </c>
      <c r="AA2011" s="109" t="s">
        <v>4503</v>
      </c>
      <c r="AB2011" s="109">
        <v>6204</v>
      </c>
      <c r="AC2011" s="109"/>
      <c r="AD2011" s="109"/>
      <c r="AE2011" s="110" t="s">
        <v>510</v>
      </c>
      <c r="AF2011" s="109"/>
      <c r="AG2011" s="138">
        <v>40725</v>
      </c>
      <c r="AH2011" s="138">
        <v>40700</v>
      </c>
      <c r="AI2011" s="138">
        <v>40582</v>
      </c>
      <c r="AJ2011" s="109">
        <v>5752690</v>
      </c>
      <c r="AK2011" s="109"/>
      <c r="AL2011" s="109"/>
      <c r="AM2011" s="109"/>
      <c r="AN2011" s="109"/>
      <c r="AO2011" s="109"/>
      <c r="AP2011" s="109"/>
      <c r="AQ2011" s="109"/>
      <c r="AR2011" s="109"/>
      <c r="AS2011" s="109" t="s">
        <v>4785</v>
      </c>
      <c r="AT2011" s="109"/>
      <c r="AU2011" s="109"/>
      <c r="AV2011" s="109">
        <v>40700</v>
      </c>
      <c r="AW2011" s="109"/>
      <c r="AX2011" s="109"/>
      <c r="AY2011" s="109"/>
    </row>
    <row r="2012" spans="1:51" ht="25.5" x14ac:dyDescent="0.25">
      <c r="A2012" s="106">
        <v>2357</v>
      </c>
      <c r="B2012" s="106" t="s">
        <v>2656</v>
      </c>
      <c r="C2012" s="106" t="s">
        <v>378</v>
      </c>
      <c r="D2012" s="106"/>
      <c r="E2012" s="106" t="s">
        <v>540</v>
      </c>
      <c r="F2012" s="106"/>
      <c r="G2012" s="106"/>
      <c r="H2012" s="106" t="s">
        <v>466</v>
      </c>
      <c r="I2012" s="106" t="s">
        <v>3326</v>
      </c>
      <c r="J2012" s="106"/>
      <c r="K2012" s="106"/>
      <c r="L2012" s="106"/>
      <c r="M2012" s="106">
        <v>22000</v>
      </c>
      <c r="N2012" s="106" t="s">
        <v>4149</v>
      </c>
      <c r="O2012" s="106">
        <v>272397.95799999998</v>
      </c>
      <c r="P2012" s="107">
        <v>900</v>
      </c>
      <c r="Q2012" s="107">
        <v>245158162.19999999</v>
      </c>
      <c r="R2012" s="106">
        <v>0</v>
      </c>
      <c r="S2012" s="107">
        <v>0</v>
      </c>
      <c r="T2012" s="107">
        <v>0</v>
      </c>
      <c r="U2012" s="106" t="s">
        <v>743</v>
      </c>
      <c r="V2012" s="106" t="s">
        <v>7</v>
      </c>
      <c r="W2012" s="106" t="s">
        <v>63</v>
      </c>
      <c r="X2012" s="108"/>
      <c r="Y2012" s="108">
        <v>0</v>
      </c>
      <c r="Z2012" s="108"/>
      <c r="AA2012" s="109" t="s">
        <v>4435</v>
      </c>
      <c r="AB2012" s="109">
        <v>6204</v>
      </c>
      <c r="AC2012" s="109"/>
      <c r="AD2012" s="109"/>
      <c r="AE2012" s="110" t="s">
        <v>4436</v>
      </c>
      <c r="AF2012" s="109"/>
      <c r="AG2012" s="138">
        <v>40725</v>
      </c>
      <c r="AH2012" s="138">
        <v>40700</v>
      </c>
      <c r="AI2012" s="138">
        <v>40582</v>
      </c>
      <c r="AJ2012" s="109">
        <v>5782189</v>
      </c>
      <c r="AK2012" s="109"/>
      <c r="AL2012" s="109"/>
      <c r="AM2012" s="109"/>
      <c r="AN2012" s="109"/>
      <c r="AO2012" s="109"/>
      <c r="AP2012" s="109"/>
      <c r="AQ2012" s="109"/>
      <c r="AR2012" s="109"/>
      <c r="AS2012" s="109" t="s">
        <v>4785</v>
      </c>
      <c r="AT2012" s="109"/>
      <c r="AU2012" s="109"/>
      <c r="AV2012" s="109">
        <v>40700</v>
      </c>
      <c r="AW2012" s="109"/>
      <c r="AX2012" s="109"/>
      <c r="AY2012" s="109"/>
    </row>
    <row r="2013" spans="1:51" ht="25.5" x14ac:dyDescent="0.25">
      <c r="A2013" s="106">
        <v>2358</v>
      </c>
      <c r="B2013" s="106" t="s">
        <v>2657</v>
      </c>
      <c r="C2013" s="106" t="s">
        <v>379</v>
      </c>
      <c r="D2013" s="106" t="s">
        <v>682</v>
      </c>
      <c r="E2013" s="106" t="s">
        <v>540</v>
      </c>
      <c r="F2013" s="106"/>
      <c r="G2013" s="106"/>
      <c r="H2013" s="106" t="s">
        <v>468</v>
      </c>
      <c r="I2013" s="106"/>
      <c r="J2013" s="106" t="s">
        <v>4152</v>
      </c>
      <c r="K2013" s="106">
        <v>14390</v>
      </c>
      <c r="L2013" s="106"/>
      <c r="M2013" s="106">
        <v>22420</v>
      </c>
      <c r="N2013" s="106" t="s">
        <v>4153</v>
      </c>
      <c r="O2013" s="106">
        <v>19928.966</v>
      </c>
      <c r="P2013" s="107">
        <v>2431</v>
      </c>
      <c r="Q2013" s="107">
        <v>48447316.350000001</v>
      </c>
      <c r="R2013" s="106">
        <v>0</v>
      </c>
      <c r="S2013" s="107">
        <v>0</v>
      </c>
      <c r="T2013" s="107">
        <v>0</v>
      </c>
      <c r="U2013" s="106" t="s">
        <v>873</v>
      </c>
      <c r="V2013" s="106" t="s">
        <v>7</v>
      </c>
      <c r="W2013" s="106" t="s">
        <v>71</v>
      </c>
      <c r="X2013" s="108">
        <v>3509</v>
      </c>
      <c r="Y2013" s="108">
        <v>69930741.694000006</v>
      </c>
      <c r="Z2013" s="108">
        <v>21483425.348000005</v>
      </c>
      <c r="AA2013" s="109"/>
      <c r="AB2013" s="109">
        <v>4065</v>
      </c>
      <c r="AC2013" s="109"/>
      <c r="AD2013" s="109"/>
      <c r="AE2013" s="110" t="s">
        <v>680</v>
      </c>
      <c r="AF2013" s="109" t="s">
        <v>4820</v>
      </c>
      <c r="AG2013" s="138">
        <v>37463</v>
      </c>
      <c r="AH2013" s="138">
        <v>37435</v>
      </c>
      <c r="AI2013" s="138">
        <v>40499</v>
      </c>
      <c r="AJ2013" s="109">
        <v>5743087</v>
      </c>
      <c r="AK2013" s="109"/>
      <c r="AL2013" s="109"/>
      <c r="AM2013" s="109"/>
      <c r="AN2013" s="109"/>
      <c r="AO2013" s="109"/>
      <c r="AP2013" s="109"/>
      <c r="AQ2013" s="109"/>
      <c r="AR2013" s="109"/>
      <c r="AS2013" s="109"/>
      <c r="AT2013" s="109"/>
      <c r="AU2013" s="109"/>
      <c r="AV2013" s="109"/>
      <c r="AW2013" s="109"/>
      <c r="AX2013" s="109"/>
      <c r="AY2013" s="109"/>
    </row>
    <row r="2014" spans="1:51" x14ac:dyDescent="0.25">
      <c r="A2014" s="106">
        <v>2359</v>
      </c>
      <c r="B2014" s="106" t="s">
        <v>2658</v>
      </c>
      <c r="C2014" s="106" t="s">
        <v>380</v>
      </c>
      <c r="D2014" s="106"/>
      <c r="E2014" s="106" t="s">
        <v>540</v>
      </c>
      <c r="F2014" s="106"/>
      <c r="G2014" s="106"/>
      <c r="H2014" s="106" t="s">
        <v>469</v>
      </c>
      <c r="I2014" s="106" t="s">
        <v>3324</v>
      </c>
      <c r="J2014" s="106" t="s">
        <v>3415</v>
      </c>
      <c r="K2014" s="106">
        <v>8878</v>
      </c>
      <c r="L2014" s="106"/>
      <c r="M2014" s="106">
        <v>22127</v>
      </c>
      <c r="N2014" s="106" t="s">
        <v>4154</v>
      </c>
      <c r="O2014" s="106">
        <v>1800</v>
      </c>
      <c r="P2014" s="107">
        <v>748</v>
      </c>
      <c r="Q2014" s="107">
        <v>1346400</v>
      </c>
      <c r="R2014" s="106">
        <v>0</v>
      </c>
      <c r="S2014" s="107">
        <v>0</v>
      </c>
      <c r="T2014" s="107">
        <v>0</v>
      </c>
      <c r="U2014" s="106" t="s">
        <v>881</v>
      </c>
      <c r="V2014" s="106" t="s">
        <v>7</v>
      </c>
      <c r="W2014" s="106" t="s">
        <v>73</v>
      </c>
      <c r="X2014" s="108">
        <v>959</v>
      </c>
      <c r="Y2014" s="108">
        <v>1726200</v>
      </c>
      <c r="Z2014" s="108">
        <v>379800</v>
      </c>
      <c r="AA2014" s="109"/>
      <c r="AB2014" s="109">
        <v>5014</v>
      </c>
      <c r="AC2014" s="109"/>
      <c r="AD2014" s="109"/>
      <c r="AE2014" s="110" t="s">
        <v>732</v>
      </c>
      <c r="AF2014" s="109"/>
      <c r="AG2014" s="138">
        <v>37463</v>
      </c>
      <c r="AH2014" s="138">
        <v>37435</v>
      </c>
      <c r="AI2014" s="138">
        <v>40499</v>
      </c>
      <c r="AJ2014" s="109">
        <v>5743087</v>
      </c>
      <c r="AK2014" s="109"/>
      <c r="AL2014" s="109"/>
      <c r="AM2014" s="109"/>
      <c r="AN2014" s="109"/>
      <c r="AO2014" s="109"/>
      <c r="AP2014" s="109"/>
      <c r="AQ2014" s="109"/>
      <c r="AR2014" s="109"/>
      <c r="AS2014" s="109"/>
      <c r="AT2014" s="109"/>
      <c r="AU2014" s="109"/>
      <c r="AV2014" s="109"/>
      <c r="AW2014" s="109"/>
      <c r="AX2014" s="109"/>
      <c r="AY2014" s="109"/>
    </row>
    <row r="2015" spans="1:51" ht="25.5" x14ac:dyDescent="0.25">
      <c r="A2015" s="106">
        <v>2360</v>
      </c>
      <c r="B2015" s="106" t="s">
        <v>2659</v>
      </c>
      <c r="C2015" s="106" t="s">
        <v>381</v>
      </c>
      <c r="D2015" s="106"/>
      <c r="E2015" s="106" t="s">
        <v>540</v>
      </c>
      <c r="F2015" s="106"/>
      <c r="G2015" s="106"/>
      <c r="H2015" s="106" t="s">
        <v>469</v>
      </c>
      <c r="I2015" s="106" t="s">
        <v>3323</v>
      </c>
      <c r="J2015" s="106" t="s">
        <v>4155</v>
      </c>
      <c r="K2015" s="106">
        <v>7037</v>
      </c>
      <c r="L2015" s="106"/>
      <c r="M2015" s="106">
        <v>22116</v>
      </c>
      <c r="N2015" s="106" t="s">
        <v>4156</v>
      </c>
      <c r="O2015" s="106">
        <v>1508</v>
      </c>
      <c r="P2015" s="107">
        <v>1084.5999999999999</v>
      </c>
      <c r="Q2015" s="107">
        <v>1635576.8</v>
      </c>
      <c r="R2015" s="106">
        <v>0</v>
      </c>
      <c r="S2015" s="107">
        <v>0</v>
      </c>
      <c r="T2015" s="107">
        <v>0</v>
      </c>
      <c r="U2015" s="106" t="s">
        <v>739</v>
      </c>
      <c r="V2015" s="106" t="s">
        <v>7</v>
      </c>
      <c r="W2015" s="106" t="s">
        <v>61</v>
      </c>
      <c r="X2015" s="108">
        <v>1796</v>
      </c>
      <c r="Y2015" s="108">
        <v>2708368</v>
      </c>
      <c r="Z2015" s="108">
        <v>1072791.2000000002</v>
      </c>
      <c r="AA2015" s="109"/>
      <c r="AB2015" s="109">
        <v>5149</v>
      </c>
      <c r="AC2015" s="109"/>
      <c r="AD2015" s="109"/>
      <c r="AE2015" s="110" t="s">
        <v>4821</v>
      </c>
      <c r="AF2015" s="109"/>
      <c r="AG2015" s="138">
        <v>37463</v>
      </c>
      <c r="AH2015" s="138">
        <v>37435</v>
      </c>
      <c r="AI2015" s="138">
        <v>40499</v>
      </c>
      <c r="AJ2015" s="109">
        <v>5743087</v>
      </c>
      <c r="AK2015" s="109"/>
      <c r="AL2015" s="109"/>
      <c r="AM2015" s="109"/>
      <c r="AN2015" s="109"/>
      <c r="AO2015" s="109"/>
      <c r="AP2015" s="109"/>
      <c r="AQ2015" s="109"/>
      <c r="AR2015" s="109"/>
      <c r="AS2015" s="109"/>
      <c r="AT2015" s="109"/>
      <c r="AU2015" s="109"/>
      <c r="AV2015" s="109"/>
      <c r="AW2015" s="109"/>
      <c r="AX2015" s="109"/>
      <c r="AY2015" s="109"/>
    </row>
    <row r="2016" spans="1:51" ht="25.5" x14ac:dyDescent="0.25">
      <c r="A2016" s="106">
        <v>2361</v>
      </c>
      <c r="B2016" s="106" t="s">
        <v>2660</v>
      </c>
      <c r="C2016" s="106" t="s">
        <v>381</v>
      </c>
      <c r="D2016" s="106"/>
      <c r="E2016" s="106" t="s">
        <v>540</v>
      </c>
      <c r="F2016" s="106"/>
      <c r="G2016" s="106"/>
      <c r="H2016" s="106" t="s">
        <v>469</v>
      </c>
      <c r="I2016" s="106" t="s">
        <v>3323</v>
      </c>
      <c r="J2016" s="106" t="s">
        <v>4157</v>
      </c>
      <c r="K2016" s="106">
        <v>7061</v>
      </c>
      <c r="L2016" s="106"/>
      <c r="M2016" s="106">
        <v>22116</v>
      </c>
      <c r="N2016" s="106" t="s">
        <v>4156</v>
      </c>
      <c r="O2016" s="106">
        <v>1130</v>
      </c>
      <c r="P2016" s="107">
        <v>1084.5999999999999</v>
      </c>
      <c r="Q2016" s="107">
        <v>1225598</v>
      </c>
      <c r="R2016" s="106">
        <v>0</v>
      </c>
      <c r="S2016" s="107">
        <v>0</v>
      </c>
      <c r="T2016" s="107">
        <v>0</v>
      </c>
      <c r="U2016" s="106" t="s">
        <v>739</v>
      </c>
      <c r="V2016" s="106" t="s">
        <v>7</v>
      </c>
      <c r="W2016" s="106" t="s">
        <v>61</v>
      </c>
      <c r="X2016" s="108">
        <v>1796</v>
      </c>
      <c r="Y2016" s="108">
        <v>2029480</v>
      </c>
      <c r="Z2016" s="108">
        <v>803882</v>
      </c>
      <c r="AA2016" s="109"/>
      <c r="AB2016" s="109">
        <v>5149</v>
      </c>
      <c r="AC2016" s="109"/>
      <c r="AD2016" s="109"/>
      <c r="AE2016" s="110" t="s">
        <v>4822</v>
      </c>
      <c r="AF2016" s="109"/>
      <c r="AG2016" s="138">
        <v>37463</v>
      </c>
      <c r="AH2016" s="138">
        <v>37435</v>
      </c>
      <c r="AI2016" s="138">
        <v>40499</v>
      </c>
      <c r="AJ2016" s="109">
        <v>5743087</v>
      </c>
      <c r="AK2016" s="109"/>
      <c r="AL2016" s="109"/>
      <c r="AM2016" s="109"/>
      <c r="AN2016" s="109"/>
      <c r="AO2016" s="109"/>
      <c r="AP2016" s="109"/>
      <c r="AQ2016" s="109"/>
      <c r="AR2016" s="109"/>
      <c r="AS2016" s="109"/>
      <c r="AT2016" s="109"/>
      <c r="AU2016" s="109"/>
      <c r="AV2016" s="109"/>
      <c r="AW2016" s="109"/>
      <c r="AX2016" s="109"/>
      <c r="AY2016" s="109"/>
    </row>
    <row r="2017" spans="1:51" ht="25.5" x14ac:dyDescent="0.25">
      <c r="A2017" s="106">
        <v>2362</v>
      </c>
      <c r="B2017" s="106" t="s">
        <v>2661</v>
      </c>
      <c r="C2017" s="106" t="s">
        <v>381</v>
      </c>
      <c r="D2017" s="106"/>
      <c r="E2017" s="106" t="s">
        <v>540</v>
      </c>
      <c r="F2017" s="106"/>
      <c r="G2017" s="106"/>
      <c r="H2017" s="106" t="s">
        <v>469</v>
      </c>
      <c r="I2017" s="106" t="s">
        <v>3323</v>
      </c>
      <c r="J2017" s="106" t="s">
        <v>4158</v>
      </c>
      <c r="K2017" s="106">
        <v>7201</v>
      </c>
      <c r="L2017" s="106"/>
      <c r="M2017" s="106">
        <v>22116</v>
      </c>
      <c r="N2017" s="106" t="s">
        <v>4156</v>
      </c>
      <c r="O2017" s="106">
        <v>719</v>
      </c>
      <c r="P2017" s="107">
        <v>1084.5999999999999</v>
      </c>
      <c r="Q2017" s="107">
        <v>779827.4</v>
      </c>
      <c r="R2017" s="106">
        <v>0</v>
      </c>
      <c r="S2017" s="107">
        <v>0</v>
      </c>
      <c r="T2017" s="107">
        <v>0</v>
      </c>
      <c r="U2017" s="106" t="s">
        <v>739</v>
      </c>
      <c r="V2017" s="106" t="s">
        <v>7</v>
      </c>
      <c r="W2017" s="106" t="s">
        <v>61</v>
      </c>
      <c r="X2017" s="108">
        <v>1796</v>
      </c>
      <c r="Y2017" s="108">
        <v>1291324</v>
      </c>
      <c r="Z2017" s="108">
        <v>511496.60000000009</v>
      </c>
      <c r="AA2017" s="109"/>
      <c r="AB2017" s="109">
        <v>5149</v>
      </c>
      <c r="AC2017" s="109"/>
      <c r="AD2017" s="109"/>
      <c r="AE2017" s="110" t="s">
        <v>4158</v>
      </c>
      <c r="AF2017" s="109"/>
      <c r="AG2017" s="138">
        <v>37463</v>
      </c>
      <c r="AH2017" s="138">
        <v>37435</v>
      </c>
      <c r="AI2017" s="138">
        <v>40499</v>
      </c>
      <c r="AJ2017" s="109">
        <v>5743087</v>
      </c>
      <c r="AK2017" s="109"/>
      <c r="AL2017" s="109"/>
      <c r="AM2017" s="109"/>
      <c r="AN2017" s="109"/>
      <c r="AO2017" s="109"/>
      <c r="AP2017" s="109"/>
      <c r="AQ2017" s="109"/>
      <c r="AR2017" s="109"/>
      <c r="AS2017" s="109"/>
      <c r="AT2017" s="109"/>
      <c r="AU2017" s="109"/>
      <c r="AV2017" s="109"/>
      <c r="AW2017" s="109"/>
      <c r="AX2017" s="109"/>
      <c r="AY2017" s="109"/>
    </row>
    <row r="2018" spans="1:51" ht="25.5" x14ac:dyDescent="0.25">
      <c r="A2018" s="106">
        <v>2363</v>
      </c>
      <c r="B2018" s="106" t="s">
        <v>2662</v>
      </c>
      <c r="C2018" s="106" t="s">
        <v>382</v>
      </c>
      <c r="D2018" s="106"/>
      <c r="E2018" s="106" t="s">
        <v>540</v>
      </c>
      <c r="F2018" s="106"/>
      <c r="G2018" s="106"/>
      <c r="H2018" s="106" t="s">
        <v>464</v>
      </c>
      <c r="I2018" s="106" t="s">
        <v>3323</v>
      </c>
      <c r="J2018" s="106" t="s">
        <v>4159</v>
      </c>
      <c r="K2018" s="106"/>
      <c r="L2018" s="106"/>
      <c r="M2018" s="106">
        <v>22505</v>
      </c>
      <c r="N2018" s="106" t="s">
        <v>4160</v>
      </c>
      <c r="O2018" s="106">
        <v>10083.950000000001</v>
      </c>
      <c r="P2018" s="107">
        <v>1327.7</v>
      </c>
      <c r="Q2018" s="107">
        <v>13388460.42</v>
      </c>
      <c r="R2018" s="106">
        <v>0</v>
      </c>
      <c r="S2018" s="107">
        <v>0</v>
      </c>
      <c r="T2018" s="107">
        <v>0</v>
      </c>
      <c r="U2018" s="106" t="s">
        <v>884</v>
      </c>
      <c r="V2018" s="106" t="s">
        <v>7</v>
      </c>
      <c r="W2018" s="106" t="s">
        <v>74</v>
      </c>
      <c r="X2018" s="108">
        <v>3215</v>
      </c>
      <c r="Y2018" s="108">
        <v>32419899.250000004</v>
      </c>
      <c r="Z2018" s="108">
        <v>19031438.835000001</v>
      </c>
      <c r="AA2018" s="109"/>
      <c r="AB2018" s="109">
        <v>103</v>
      </c>
      <c r="AC2018" s="109"/>
      <c r="AD2018" s="109"/>
      <c r="AE2018" s="110" t="s">
        <v>470</v>
      </c>
      <c r="AF2018" s="109"/>
      <c r="AG2018" s="138">
        <v>37463</v>
      </c>
      <c r="AH2018" s="138">
        <v>37435</v>
      </c>
      <c r="AI2018" s="138">
        <v>40499</v>
      </c>
      <c r="AJ2018" s="109">
        <v>5743087</v>
      </c>
      <c r="AK2018" s="109"/>
      <c r="AL2018" s="109"/>
      <c r="AM2018" s="109"/>
      <c r="AN2018" s="109"/>
      <c r="AO2018" s="109"/>
      <c r="AP2018" s="109"/>
      <c r="AQ2018" s="109"/>
      <c r="AR2018" s="109"/>
      <c r="AS2018" s="109"/>
      <c r="AT2018" s="109"/>
      <c r="AU2018" s="109"/>
      <c r="AV2018" s="109"/>
      <c r="AW2018" s="109"/>
      <c r="AX2018" s="109"/>
      <c r="AY2018" s="109"/>
    </row>
    <row r="2019" spans="1:51" ht="25.5" x14ac:dyDescent="0.25">
      <c r="A2019" s="106">
        <v>2364</v>
      </c>
      <c r="B2019" s="106" t="s">
        <v>2663</v>
      </c>
      <c r="C2019" s="106" t="s">
        <v>383</v>
      </c>
      <c r="D2019" s="106"/>
      <c r="E2019" s="106" t="s">
        <v>540</v>
      </c>
      <c r="F2019" s="106"/>
      <c r="G2019" s="106"/>
      <c r="H2019" s="106" t="s">
        <v>468</v>
      </c>
      <c r="I2019" s="106" t="s">
        <v>3323</v>
      </c>
      <c r="J2019" s="106" t="s">
        <v>4161</v>
      </c>
      <c r="K2019" s="106">
        <v>17200</v>
      </c>
      <c r="L2019" s="106"/>
      <c r="M2019" s="106">
        <v>22457</v>
      </c>
      <c r="N2019" s="106" t="s">
        <v>4162</v>
      </c>
      <c r="O2019" s="106">
        <v>970.85</v>
      </c>
      <c r="P2019" s="107">
        <v>1153.9000000000001</v>
      </c>
      <c r="Q2019" s="107">
        <v>1120263.82</v>
      </c>
      <c r="R2019" s="106">
        <v>0</v>
      </c>
      <c r="S2019" s="107">
        <v>0</v>
      </c>
      <c r="T2019" s="107">
        <v>0</v>
      </c>
      <c r="U2019" s="106" t="s">
        <v>739</v>
      </c>
      <c r="V2019" s="106" t="s">
        <v>7</v>
      </c>
      <c r="W2019" s="106" t="s">
        <v>61</v>
      </c>
      <c r="X2019" s="108">
        <v>1933</v>
      </c>
      <c r="Y2019" s="108">
        <v>1876653.05</v>
      </c>
      <c r="Z2019" s="108">
        <v>756389.23499999987</v>
      </c>
      <c r="AA2019" s="109"/>
      <c r="AB2019" s="109">
        <v>4052</v>
      </c>
      <c r="AC2019" s="109"/>
      <c r="AD2019" s="109"/>
      <c r="AE2019" s="110" t="s">
        <v>507</v>
      </c>
      <c r="AF2019" s="109"/>
      <c r="AG2019" s="138">
        <v>37463</v>
      </c>
      <c r="AH2019" s="138">
        <v>37435</v>
      </c>
      <c r="AI2019" s="138">
        <v>40499</v>
      </c>
      <c r="AJ2019" s="109">
        <v>5743087</v>
      </c>
      <c r="AK2019" s="109"/>
      <c r="AL2019" s="109"/>
      <c r="AM2019" s="109"/>
      <c r="AN2019" s="109"/>
      <c r="AO2019" s="109"/>
      <c r="AP2019" s="109"/>
      <c r="AQ2019" s="109"/>
      <c r="AR2019" s="109"/>
      <c r="AS2019" s="109"/>
      <c r="AT2019" s="109"/>
      <c r="AU2019" s="109"/>
      <c r="AV2019" s="109"/>
      <c r="AW2019" s="109"/>
      <c r="AX2019" s="109"/>
      <c r="AY2019" s="109"/>
    </row>
    <row r="2020" spans="1:51" x14ac:dyDescent="0.25">
      <c r="A2020" s="106">
        <v>2365</v>
      </c>
      <c r="B2020" s="106" t="s">
        <v>2664</v>
      </c>
      <c r="C2020" s="106" t="s">
        <v>384</v>
      </c>
      <c r="D2020" s="106"/>
      <c r="E2020" s="106" t="s">
        <v>540</v>
      </c>
      <c r="F2020" s="106"/>
      <c r="G2020" s="106"/>
      <c r="H2020" s="106" t="s">
        <v>468</v>
      </c>
      <c r="I2020" s="106" t="s">
        <v>3323</v>
      </c>
      <c r="J2020" s="106" t="s">
        <v>4163</v>
      </c>
      <c r="K2020" s="106">
        <v>2001</v>
      </c>
      <c r="L2020" s="106"/>
      <c r="M2020" s="106">
        <v>22454</v>
      </c>
      <c r="N2020" s="106" t="s">
        <v>4164</v>
      </c>
      <c r="O2020" s="106">
        <v>245.45</v>
      </c>
      <c r="P2020" s="107">
        <v>1147.3</v>
      </c>
      <c r="Q2020" s="107">
        <v>281604.78999999998</v>
      </c>
      <c r="R2020" s="106">
        <v>0</v>
      </c>
      <c r="S2020" s="107">
        <v>0</v>
      </c>
      <c r="T2020" s="107">
        <v>0</v>
      </c>
      <c r="U2020" s="106" t="s">
        <v>739</v>
      </c>
      <c r="V2020" s="106" t="s">
        <v>7</v>
      </c>
      <c r="W2020" s="106" t="s">
        <v>61</v>
      </c>
      <c r="X2020" s="108">
        <v>2120</v>
      </c>
      <c r="Y2020" s="108">
        <v>520354</v>
      </c>
      <c r="Z2020" s="108">
        <v>238749.21500000003</v>
      </c>
      <c r="AA2020" s="109"/>
      <c r="AB2020" s="109">
        <v>4039</v>
      </c>
      <c r="AC2020" s="109"/>
      <c r="AD2020" s="109"/>
      <c r="AE2020" s="110" t="s">
        <v>507</v>
      </c>
      <c r="AF2020" s="109"/>
      <c r="AG2020" s="138">
        <v>37463</v>
      </c>
      <c r="AH2020" s="138">
        <v>37435</v>
      </c>
      <c r="AI2020" s="138">
        <v>40499</v>
      </c>
      <c r="AJ2020" s="109">
        <v>5743087</v>
      </c>
      <c r="AK2020" s="109"/>
      <c r="AL2020" s="109"/>
      <c r="AM2020" s="109"/>
      <c r="AN2020" s="109"/>
      <c r="AO2020" s="109"/>
      <c r="AP2020" s="109"/>
      <c r="AQ2020" s="109"/>
      <c r="AR2020" s="109"/>
      <c r="AS2020" s="109"/>
      <c r="AT2020" s="109"/>
      <c r="AU2020" s="109"/>
      <c r="AV2020" s="109"/>
      <c r="AW2020" s="109"/>
      <c r="AX2020" s="109"/>
      <c r="AY2020" s="109"/>
    </row>
    <row r="2021" spans="1:51" ht="25.5" x14ac:dyDescent="0.25">
      <c r="A2021" s="106">
        <v>2366</v>
      </c>
      <c r="B2021" s="106" t="s">
        <v>2665</v>
      </c>
      <c r="C2021" s="106" t="s">
        <v>385</v>
      </c>
      <c r="D2021" s="106"/>
      <c r="E2021" s="106" t="s">
        <v>540</v>
      </c>
      <c r="F2021" s="106"/>
      <c r="G2021" s="106"/>
      <c r="H2021" s="106" t="s">
        <v>466</v>
      </c>
      <c r="I2021" s="106" t="s">
        <v>3324</v>
      </c>
      <c r="J2021" s="106" t="s">
        <v>4165</v>
      </c>
      <c r="K2021" s="106">
        <v>8144</v>
      </c>
      <c r="L2021" s="106"/>
      <c r="M2021" s="106">
        <v>22237</v>
      </c>
      <c r="N2021" s="106" t="s">
        <v>4166</v>
      </c>
      <c r="O2021" s="106">
        <v>462.255</v>
      </c>
      <c r="P2021" s="107">
        <v>710.6</v>
      </c>
      <c r="Q2021" s="107">
        <v>328478.40000000002</v>
      </c>
      <c r="R2021" s="106">
        <v>0</v>
      </c>
      <c r="S2021" s="107">
        <v>0</v>
      </c>
      <c r="T2021" s="107">
        <v>0</v>
      </c>
      <c r="U2021" s="106" t="s">
        <v>739</v>
      </c>
      <c r="V2021" s="106" t="s">
        <v>7</v>
      </c>
      <c r="W2021" s="106" t="s">
        <v>61</v>
      </c>
      <c r="X2021" s="108">
        <v>1397</v>
      </c>
      <c r="Y2021" s="108">
        <v>645770.23499999999</v>
      </c>
      <c r="Z2021" s="108">
        <v>317291.83199999999</v>
      </c>
      <c r="AA2021" s="109"/>
      <c r="AB2021" s="109">
        <v>6030</v>
      </c>
      <c r="AC2021" s="109"/>
      <c r="AD2021" s="109"/>
      <c r="AE2021" s="110" t="s">
        <v>507</v>
      </c>
      <c r="AF2021" s="109"/>
      <c r="AG2021" s="138">
        <v>37463</v>
      </c>
      <c r="AH2021" s="138">
        <v>37435</v>
      </c>
      <c r="AI2021" s="138">
        <v>40499</v>
      </c>
      <c r="AJ2021" s="109">
        <v>5743087</v>
      </c>
      <c r="AK2021" s="109"/>
      <c r="AL2021" s="109"/>
      <c r="AM2021" s="109"/>
      <c r="AN2021" s="109"/>
      <c r="AO2021" s="109"/>
      <c r="AP2021" s="109"/>
      <c r="AQ2021" s="109"/>
      <c r="AR2021" s="109"/>
      <c r="AS2021" s="109"/>
      <c r="AT2021" s="109"/>
      <c r="AU2021" s="109"/>
      <c r="AV2021" s="109"/>
      <c r="AW2021" s="109"/>
      <c r="AX2021" s="109"/>
      <c r="AY2021" s="109"/>
    </row>
    <row r="2022" spans="1:51" ht="25.5" x14ac:dyDescent="0.25">
      <c r="A2022" s="106">
        <v>2367</v>
      </c>
      <c r="B2022" s="106" t="s">
        <v>2666</v>
      </c>
      <c r="C2022" s="106" t="s">
        <v>386</v>
      </c>
      <c r="D2022" s="106"/>
      <c r="E2022" s="106" t="s">
        <v>540</v>
      </c>
      <c r="F2022" s="106"/>
      <c r="G2022" s="106"/>
      <c r="H2022" s="106" t="s">
        <v>472</v>
      </c>
      <c r="I2022" s="106" t="s">
        <v>3323</v>
      </c>
      <c r="J2022" s="106" t="s">
        <v>4167</v>
      </c>
      <c r="K2022" s="106">
        <v>5487</v>
      </c>
      <c r="L2022" s="106"/>
      <c r="M2022" s="106">
        <v>22030</v>
      </c>
      <c r="N2022" s="106" t="s">
        <v>4168</v>
      </c>
      <c r="O2022" s="106">
        <v>2359.44</v>
      </c>
      <c r="P2022" s="107">
        <v>2879.8</v>
      </c>
      <c r="Q2022" s="107">
        <v>6794715.3099999996</v>
      </c>
      <c r="R2022" s="106">
        <v>0</v>
      </c>
      <c r="S2022" s="107">
        <v>0</v>
      </c>
      <c r="T2022" s="107">
        <v>0</v>
      </c>
      <c r="U2022" s="106" t="s">
        <v>739</v>
      </c>
      <c r="V2022" s="106" t="s">
        <v>7</v>
      </c>
      <c r="W2022" s="106" t="s">
        <v>61</v>
      </c>
      <c r="X2022" s="108">
        <v>3263</v>
      </c>
      <c r="Y2022" s="108">
        <v>7698852.7199999997</v>
      </c>
      <c r="Z2022" s="108">
        <v>904137.40799999889</v>
      </c>
      <c r="AA2022" s="109"/>
      <c r="AB2022" s="109">
        <v>3050</v>
      </c>
      <c r="AC2022" s="109"/>
      <c r="AD2022" s="109"/>
      <c r="AE2022" s="110" t="s">
        <v>507</v>
      </c>
      <c r="AF2022" s="109"/>
      <c r="AG2022" s="138">
        <v>37463</v>
      </c>
      <c r="AH2022" s="138">
        <v>37435</v>
      </c>
      <c r="AI2022" s="138">
        <v>40499</v>
      </c>
      <c r="AJ2022" s="109">
        <v>5743087</v>
      </c>
      <c r="AK2022" s="109"/>
      <c r="AL2022" s="109"/>
      <c r="AM2022" s="109"/>
      <c r="AN2022" s="109"/>
      <c r="AO2022" s="109"/>
      <c r="AP2022" s="109"/>
      <c r="AQ2022" s="109"/>
      <c r="AR2022" s="109"/>
      <c r="AS2022" s="109"/>
      <c r="AT2022" s="109"/>
      <c r="AU2022" s="109"/>
      <c r="AV2022" s="109"/>
      <c r="AW2022" s="109"/>
      <c r="AX2022" s="109"/>
      <c r="AY2022" s="109"/>
    </row>
    <row r="2023" spans="1:51" ht="25.5" x14ac:dyDescent="0.25">
      <c r="A2023" s="106">
        <v>2368</v>
      </c>
      <c r="B2023" s="106" t="s">
        <v>2667</v>
      </c>
      <c r="C2023" s="106" t="s">
        <v>387</v>
      </c>
      <c r="D2023" s="106"/>
      <c r="E2023" s="106" t="s">
        <v>540</v>
      </c>
      <c r="F2023" s="106"/>
      <c r="G2023" s="106"/>
      <c r="H2023" s="106" t="s">
        <v>472</v>
      </c>
      <c r="I2023" s="106" t="s">
        <v>3325</v>
      </c>
      <c r="J2023" s="106" t="s">
        <v>4169</v>
      </c>
      <c r="K2023" s="106">
        <v>15702</v>
      </c>
      <c r="L2023" s="106"/>
      <c r="M2023" s="106">
        <v>22030</v>
      </c>
      <c r="N2023" s="106" t="s">
        <v>4170</v>
      </c>
      <c r="O2023" s="106">
        <v>7220.8</v>
      </c>
      <c r="P2023" s="107">
        <v>1876.6</v>
      </c>
      <c r="Q2023" s="107">
        <v>13550553.279999999</v>
      </c>
      <c r="R2023" s="106">
        <v>0</v>
      </c>
      <c r="S2023" s="107">
        <v>0</v>
      </c>
      <c r="T2023" s="107">
        <v>0</v>
      </c>
      <c r="U2023" s="106" t="s">
        <v>884</v>
      </c>
      <c r="V2023" s="106" t="s">
        <v>7</v>
      </c>
      <c r="W2023" s="106" t="s">
        <v>74</v>
      </c>
      <c r="X2023" s="108">
        <v>3204</v>
      </c>
      <c r="Y2023" s="108">
        <v>23135443.199999999</v>
      </c>
      <c r="Z2023" s="108">
        <v>9584889.9199999999</v>
      </c>
      <c r="AA2023" s="109"/>
      <c r="AB2023" s="109">
        <v>3031</v>
      </c>
      <c r="AC2023" s="109"/>
      <c r="AD2023" s="109"/>
      <c r="AE2023" s="110" t="s">
        <v>4823</v>
      </c>
      <c r="AF2023" s="109"/>
      <c r="AG2023" s="138">
        <v>37463</v>
      </c>
      <c r="AH2023" s="138">
        <v>37435</v>
      </c>
      <c r="AI2023" s="138">
        <v>40499</v>
      </c>
      <c r="AJ2023" s="109">
        <v>5743087</v>
      </c>
      <c r="AK2023" s="109"/>
      <c r="AL2023" s="109"/>
      <c r="AM2023" s="109"/>
      <c r="AN2023" s="109"/>
      <c r="AO2023" s="109"/>
      <c r="AP2023" s="109"/>
      <c r="AQ2023" s="109"/>
      <c r="AR2023" s="109"/>
      <c r="AS2023" s="109"/>
      <c r="AT2023" s="109"/>
      <c r="AU2023" s="109"/>
      <c r="AV2023" s="109"/>
      <c r="AW2023" s="109"/>
      <c r="AX2023" s="109"/>
      <c r="AY2023" s="109"/>
    </row>
    <row r="2024" spans="1:51" x14ac:dyDescent="0.25">
      <c r="A2024" s="106">
        <v>2369</v>
      </c>
      <c r="B2024" s="106" t="s">
        <v>2668</v>
      </c>
      <c r="C2024" s="106" t="s">
        <v>388</v>
      </c>
      <c r="D2024" s="106"/>
      <c r="E2024" s="106" t="s">
        <v>540</v>
      </c>
      <c r="F2024" s="106"/>
      <c r="G2024" s="106"/>
      <c r="H2024" s="106" t="s">
        <v>469</v>
      </c>
      <c r="I2024" s="106" t="s">
        <v>3324</v>
      </c>
      <c r="J2024" s="106" t="s">
        <v>3475</v>
      </c>
      <c r="K2024" s="106"/>
      <c r="L2024" s="106"/>
      <c r="M2024" s="106">
        <v>22223</v>
      </c>
      <c r="N2024" s="106" t="s">
        <v>4171</v>
      </c>
      <c r="O2024" s="106">
        <v>246.33099999999999</v>
      </c>
      <c r="P2024" s="107">
        <v>1252.9000000000001</v>
      </c>
      <c r="Q2024" s="107">
        <v>308628.11</v>
      </c>
      <c r="R2024" s="106">
        <v>0</v>
      </c>
      <c r="S2024" s="107">
        <v>0</v>
      </c>
      <c r="T2024" s="107">
        <v>0</v>
      </c>
      <c r="U2024" s="106" t="s">
        <v>739</v>
      </c>
      <c r="V2024" s="106" t="s">
        <v>7</v>
      </c>
      <c r="W2024" s="106" t="s">
        <v>61</v>
      </c>
      <c r="X2024" s="108">
        <v>2136</v>
      </c>
      <c r="Y2024" s="108">
        <v>526163.01599999995</v>
      </c>
      <c r="Z2024" s="108">
        <v>217534.90609999996</v>
      </c>
      <c r="AA2024" s="109"/>
      <c r="AB2024" s="109">
        <v>5111</v>
      </c>
      <c r="AC2024" s="109"/>
      <c r="AD2024" s="109"/>
      <c r="AE2024" s="110" t="s">
        <v>507</v>
      </c>
      <c r="AF2024" s="109"/>
      <c r="AG2024" s="138">
        <v>37463</v>
      </c>
      <c r="AH2024" s="138">
        <v>37435</v>
      </c>
      <c r="AI2024" s="138">
        <v>40499</v>
      </c>
      <c r="AJ2024" s="109">
        <v>5743087</v>
      </c>
      <c r="AK2024" s="109"/>
      <c r="AL2024" s="109"/>
      <c r="AM2024" s="109"/>
      <c r="AN2024" s="109"/>
      <c r="AO2024" s="109"/>
      <c r="AP2024" s="109"/>
      <c r="AQ2024" s="109"/>
      <c r="AR2024" s="109"/>
      <c r="AS2024" s="109"/>
      <c r="AT2024" s="109"/>
      <c r="AU2024" s="109"/>
      <c r="AV2024" s="109"/>
      <c r="AW2024" s="109"/>
      <c r="AX2024" s="109"/>
      <c r="AY2024" s="109"/>
    </row>
    <row r="2025" spans="1:51" ht="25.5" x14ac:dyDescent="0.25">
      <c r="A2025" s="106">
        <v>2370</v>
      </c>
      <c r="B2025" s="106" t="s">
        <v>2669</v>
      </c>
      <c r="C2025" s="106" t="s">
        <v>389</v>
      </c>
      <c r="D2025" s="106"/>
      <c r="E2025" s="106" t="s">
        <v>540</v>
      </c>
      <c r="F2025" s="106"/>
      <c r="G2025" s="106"/>
      <c r="H2025" s="106" t="s">
        <v>472</v>
      </c>
      <c r="I2025" s="106" t="s">
        <v>3323</v>
      </c>
      <c r="J2025" s="106" t="s">
        <v>4172</v>
      </c>
      <c r="K2025" s="106"/>
      <c r="L2025" s="106"/>
      <c r="M2025" s="106">
        <v>22010</v>
      </c>
      <c r="N2025" s="106" t="s">
        <v>4173</v>
      </c>
      <c r="O2025" s="106">
        <v>1750</v>
      </c>
      <c r="P2025" s="107">
        <v>3530</v>
      </c>
      <c r="Q2025" s="107">
        <v>6177500</v>
      </c>
      <c r="R2025" s="106">
        <v>0</v>
      </c>
      <c r="S2025" s="107">
        <v>0</v>
      </c>
      <c r="T2025" s="107">
        <v>0</v>
      </c>
      <c r="U2025" s="106" t="s">
        <v>739</v>
      </c>
      <c r="V2025" s="106" t="s">
        <v>7</v>
      </c>
      <c r="W2025" s="106" t="s">
        <v>61</v>
      </c>
      <c r="X2025" s="108">
        <v>5801</v>
      </c>
      <c r="Y2025" s="108">
        <v>10151750</v>
      </c>
      <c r="Z2025" s="108">
        <v>3974250</v>
      </c>
      <c r="AA2025" s="109"/>
      <c r="AB2025" s="109" t="s">
        <v>4824</v>
      </c>
      <c r="AC2025" s="109"/>
      <c r="AD2025" s="109"/>
      <c r="AE2025" s="110" t="s">
        <v>4825</v>
      </c>
      <c r="AF2025" s="109"/>
      <c r="AG2025" s="138">
        <v>37463</v>
      </c>
      <c r="AH2025" s="138">
        <v>37435</v>
      </c>
      <c r="AI2025" s="138">
        <v>40499</v>
      </c>
      <c r="AJ2025" s="109">
        <v>5743087</v>
      </c>
      <c r="AK2025" s="109"/>
      <c r="AL2025" s="109"/>
      <c r="AM2025" s="109"/>
      <c r="AN2025" s="109"/>
      <c r="AO2025" s="109"/>
      <c r="AP2025" s="109"/>
      <c r="AQ2025" s="109"/>
      <c r="AR2025" s="109"/>
      <c r="AS2025" s="109"/>
      <c r="AT2025" s="109"/>
      <c r="AU2025" s="109"/>
      <c r="AV2025" s="109"/>
      <c r="AW2025" s="109"/>
      <c r="AX2025" s="109"/>
      <c r="AY2025" s="109"/>
    </row>
    <row r="2026" spans="1:51" ht="25.5" x14ac:dyDescent="0.25">
      <c r="A2026" s="106">
        <v>2371</v>
      </c>
      <c r="B2026" s="106" t="s">
        <v>2670</v>
      </c>
      <c r="C2026" s="106" t="s">
        <v>390</v>
      </c>
      <c r="D2026" s="106"/>
      <c r="E2026" s="106" t="s">
        <v>540</v>
      </c>
      <c r="F2026" s="106"/>
      <c r="G2026" s="106"/>
      <c r="H2026" s="106" t="s">
        <v>472</v>
      </c>
      <c r="I2026" s="106" t="s">
        <v>3323</v>
      </c>
      <c r="J2026" s="106" t="s">
        <v>4174</v>
      </c>
      <c r="K2026" s="106"/>
      <c r="L2026" s="106"/>
      <c r="M2026" s="106">
        <v>22010</v>
      </c>
      <c r="N2026" s="106" t="s">
        <v>4175</v>
      </c>
      <c r="O2026" s="106">
        <v>2685.57</v>
      </c>
      <c r="P2026" s="107">
        <v>3850</v>
      </c>
      <c r="Q2026" s="107">
        <v>10339444.5</v>
      </c>
      <c r="R2026" s="106">
        <v>0</v>
      </c>
      <c r="S2026" s="107">
        <v>0</v>
      </c>
      <c r="T2026" s="107">
        <v>0</v>
      </c>
      <c r="U2026" s="106" t="s">
        <v>739</v>
      </c>
      <c r="V2026" s="106" t="s">
        <v>7</v>
      </c>
      <c r="W2026" s="106" t="s">
        <v>61</v>
      </c>
      <c r="X2026" s="108">
        <v>6326</v>
      </c>
      <c r="Y2026" s="108">
        <v>16988915.82</v>
      </c>
      <c r="Z2026" s="108">
        <v>6649471.3200000003</v>
      </c>
      <c r="AA2026" s="109"/>
      <c r="AB2026" s="109" t="s">
        <v>4826</v>
      </c>
      <c r="AC2026" s="109"/>
      <c r="AD2026" s="109"/>
      <c r="AE2026" s="110" t="s">
        <v>4825</v>
      </c>
      <c r="AF2026" s="109"/>
      <c r="AG2026" s="138">
        <v>37463</v>
      </c>
      <c r="AH2026" s="138">
        <v>37435</v>
      </c>
      <c r="AI2026" s="138">
        <v>40499</v>
      </c>
      <c r="AJ2026" s="109">
        <v>5743087</v>
      </c>
      <c r="AK2026" s="109"/>
      <c r="AL2026" s="109"/>
      <c r="AM2026" s="109"/>
      <c r="AN2026" s="109"/>
      <c r="AO2026" s="109"/>
      <c r="AP2026" s="109"/>
      <c r="AQ2026" s="109"/>
      <c r="AR2026" s="109"/>
      <c r="AS2026" s="109"/>
      <c r="AT2026" s="109"/>
      <c r="AU2026" s="109"/>
      <c r="AV2026" s="109"/>
      <c r="AW2026" s="109"/>
      <c r="AX2026" s="109"/>
      <c r="AY2026" s="109"/>
    </row>
    <row r="2027" spans="1:51" ht="25.5" x14ac:dyDescent="0.25">
      <c r="A2027" s="106">
        <v>2372</v>
      </c>
      <c r="B2027" s="106" t="s">
        <v>2671</v>
      </c>
      <c r="C2027" s="106" t="s">
        <v>391</v>
      </c>
      <c r="D2027" s="106"/>
      <c r="E2027" s="106" t="s">
        <v>540</v>
      </c>
      <c r="F2027" s="106"/>
      <c r="G2027" s="106"/>
      <c r="H2027" s="106" t="s">
        <v>469</v>
      </c>
      <c r="I2027" s="106" t="s">
        <v>3323</v>
      </c>
      <c r="J2027" s="106" t="s">
        <v>536</v>
      </c>
      <c r="K2027" s="106">
        <v>5025</v>
      </c>
      <c r="L2027" s="106"/>
      <c r="M2027" s="106">
        <v>22110</v>
      </c>
      <c r="N2027" s="106" t="s">
        <v>4176</v>
      </c>
      <c r="O2027" s="106">
        <v>602.69899999999996</v>
      </c>
      <c r="P2027" s="107">
        <v>1390</v>
      </c>
      <c r="Q2027" s="107">
        <v>837751.61</v>
      </c>
      <c r="R2027" s="106">
        <v>0</v>
      </c>
      <c r="S2027" s="107">
        <v>0</v>
      </c>
      <c r="T2027" s="107">
        <v>0</v>
      </c>
      <c r="U2027" s="106" t="s">
        <v>739</v>
      </c>
      <c r="V2027" s="106" t="s">
        <v>7</v>
      </c>
      <c r="W2027" s="106" t="s">
        <v>61</v>
      </c>
      <c r="X2027" s="108">
        <v>2284</v>
      </c>
      <c r="Y2027" s="108">
        <v>1376564.5159999998</v>
      </c>
      <c r="Z2027" s="108">
        <v>538812.90599999984</v>
      </c>
      <c r="AA2027" s="109"/>
      <c r="AB2027" s="109">
        <v>5077</v>
      </c>
      <c r="AC2027" s="109"/>
      <c r="AD2027" s="109"/>
      <c r="AE2027" s="110" t="s">
        <v>507</v>
      </c>
      <c r="AF2027" s="109"/>
      <c r="AG2027" s="138">
        <v>39157</v>
      </c>
      <c r="AH2027" s="138">
        <v>39254</v>
      </c>
      <c r="AI2027" s="138">
        <v>39395</v>
      </c>
      <c r="AJ2027" s="109">
        <v>5563031</v>
      </c>
      <c r="AK2027" s="109"/>
      <c r="AL2027" s="109"/>
      <c r="AM2027" s="109"/>
      <c r="AN2027" s="109"/>
      <c r="AO2027" s="109"/>
      <c r="AP2027" s="109"/>
      <c r="AQ2027" s="109"/>
      <c r="AR2027" s="109"/>
      <c r="AS2027" s="109"/>
      <c r="AT2027" s="109"/>
      <c r="AU2027" s="109"/>
      <c r="AV2027" s="109"/>
      <c r="AW2027" s="109"/>
      <c r="AX2027" s="109"/>
      <c r="AY2027" s="109"/>
    </row>
    <row r="2028" spans="1:51" ht="25.5" x14ac:dyDescent="0.25">
      <c r="A2028" s="106">
        <v>2373</v>
      </c>
      <c r="B2028" s="106" t="s">
        <v>2672</v>
      </c>
      <c r="C2028" s="106" t="s">
        <v>391</v>
      </c>
      <c r="D2028" s="106"/>
      <c r="E2028" s="106" t="s">
        <v>540</v>
      </c>
      <c r="F2028" s="106"/>
      <c r="G2028" s="106"/>
      <c r="H2028" s="106" t="s">
        <v>469</v>
      </c>
      <c r="I2028" s="106" t="s">
        <v>3326</v>
      </c>
      <c r="J2028" s="106"/>
      <c r="K2028" s="106"/>
      <c r="L2028" s="106"/>
      <c r="M2028" s="106">
        <v>22110</v>
      </c>
      <c r="N2028" s="106" t="s">
        <v>4176</v>
      </c>
      <c r="O2028" s="106">
        <v>6482.2039999999997</v>
      </c>
      <c r="P2028" s="107">
        <v>1390</v>
      </c>
      <c r="Q2028" s="107">
        <v>9010263.5600000005</v>
      </c>
      <c r="R2028" s="106">
        <v>0</v>
      </c>
      <c r="S2028" s="107">
        <v>0</v>
      </c>
      <c r="T2028" s="107">
        <v>0</v>
      </c>
      <c r="U2028" s="106" t="s">
        <v>743</v>
      </c>
      <c r="V2028" s="106" t="s">
        <v>7</v>
      </c>
      <c r="W2028" s="106" t="s">
        <v>63</v>
      </c>
      <c r="X2028" s="108"/>
      <c r="Y2028" s="108">
        <v>0</v>
      </c>
      <c r="Z2028" s="108"/>
      <c r="AA2028" s="109" t="s">
        <v>4435</v>
      </c>
      <c r="AB2028" s="109">
        <v>5077</v>
      </c>
      <c r="AC2028" s="109"/>
      <c r="AD2028" s="109"/>
      <c r="AE2028" s="110" t="s">
        <v>4436</v>
      </c>
      <c r="AF2028" s="109"/>
      <c r="AG2028" s="138">
        <v>39157</v>
      </c>
      <c r="AH2028" s="138">
        <v>39254</v>
      </c>
      <c r="AI2028" s="138">
        <v>39395</v>
      </c>
      <c r="AJ2028" s="109">
        <v>5563031</v>
      </c>
      <c r="AK2028" s="109"/>
      <c r="AL2028" s="109"/>
      <c r="AM2028" s="109"/>
      <c r="AN2028" s="109"/>
      <c r="AO2028" s="109"/>
      <c r="AP2028" s="109"/>
      <c r="AQ2028" s="109"/>
      <c r="AR2028" s="109"/>
      <c r="AS2028" s="109"/>
      <c r="AT2028" s="109"/>
      <c r="AU2028" s="109"/>
      <c r="AV2028" s="109"/>
      <c r="AW2028" s="109"/>
      <c r="AX2028" s="109"/>
      <c r="AY2028" s="109"/>
    </row>
    <row r="2029" spans="1:51" ht="25.5" x14ac:dyDescent="0.25">
      <c r="A2029" s="106">
        <v>2374</v>
      </c>
      <c r="B2029" s="106" t="s">
        <v>2673</v>
      </c>
      <c r="C2029" s="106" t="s">
        <v>392</v>
      </c>
      <c r="D2029" s="106"/>
      <c r="E2029" s="106" t="s">
        <v>540</v>
      </c>
      <c r="F2029" s="106"/>
      <c r="G2029" s="106"/>
      <c r="H2029" s="106" t="s">
        <v>467</v>
      </c>
      <c r="I2029" s="106"/>
      <c r="J2029" s="106" t="s">
        <v>4177</v>
      </c>
      <c r="K2029" s="106">
        <v>3415</v>
      </c>
      <c r="L2029" s="106"/>
      <c r="M2029" s="106">
        <v>22205</v>
      </c>
      <c r="N2029" s="106" t="s">
        <v>4178</v>
      </c>
      <c r="O2029" s="106">
        <v>571.21900000000005</v>
      </c>
      <c r="P2029" s="107">
        <v>1166</v>
      </c>
      <c r="Q2029" s="107">
        <v>666041.35</v>
      </c>
      <c r="R2029" s="106">
        <v>0</v>
      </c>
      <c r="S2029" s="107">
        <v>0</v>
      </c>
      <c r="T2029" s="107">
        <v>0</v>
      </c>
      <c r="U2029" s="106" t="s">
        <v>743</v>
      </c>
      <c r="V2029" s="106" t="s">
        <v>7</v>
      </c>
      <c r="W2029" s="106" t="s">
        <v>63</v>
      </c>
      <c r="X2029" s="108">
        <v>1632</v>
      </c>
      <c r="Y2029" s="108">
        <v>932229.40800000005</v>
      </c>
      <c r="Z2029" s="108">
        <v>266188.054</v>
      </c>
      <c r="AA2029" s="109"/>
      <c r="AB2029" s="109">
        <v>6063</v>
      </c>
      <c r="AC2029" s="109"/>
      <c r="AD2029" s="109"/>
      <c r="AE2029" s="110" t="s">
        <v>4436</v>
      </c>
      <c r="AF2029" s="109"/>
      <c r="AG2029" s="138"/>
      <c r="AH2029" s="138">
        <v>38061</v>
      </c>
      <c r="AI2029" s="138">
        <v>38285</v>
      </c>
      <c r="AJ2029" s="109">
        <v>5393472</v>
      </c>
      <c r="AK2029" s="109"/>
      <c r="AL2029" s="109"/>
      <c r="AM2029" s="109"/>
      <c r="AN2029" s="109"/>
      <c r="AO2029" s="109"/>
      <c r="AP2029" s="109"/>
      <c r="AQ2029" s="109"/>
      <c r="AR2029" s="109"/>
      <c r="AS2029" s="109"/>
      <c r="AT2029" s="109"/>
      <c r="AU2029" s="109"/>
      <c r="AV2029" s="109"/>
      <c r="AW2029" s="109"/>
      <c r="AX2029" s="109"/>
      <c r="AY2029" s="109"/>
    </row>
    <row r="2030" spans="1:51" x14ac:dyDescent="0.25">
      <c r="A2030" s="106">
        <v>2375</v>
      </c>
      <c r="B2030" s="106" t="s">
        <v>2674</v>
      </c>
      <c r="C2030" s="106" t="s">
        <v>371</v>
      </c>
      <c r="D2030" s="106"/>
      <c r="E2030" s="106" t="s">
        <v>540</v>
      </c>
      <c r="F2030" s="106"/>
      <c r="G2030" s="106"/>
      <c r="H2030" s="106" t="s">
        <v>514</v>
      </c>
      <c r="I2030" s="106" t="s">
        <v>3323</v>
      </c>
      <c r="J2030" s="106" t="s">
        <v>4179</v>
      </c>
      <c r="K2030" s="106"/>
      <c r="L2030" s="106"/>
      <c r="M2030" s="106">
        <v>22180</v>
      </c>
      <c r="N2030" s="106" t="s">
        <v>4180</v>
      </c>
      <c r="O2030" s="106">
        <v>3287.33</v>
      </c>
      <c r="P2030" s="107">
        <v>910.8</v>
      </c>
      <c r="Q2030" s="107">
        <v>2994100.16</v>
      </c>
      <c r="R2030" s="106">
        <v>0</v>
      </c>
      <c r="S2030" s="107">
        <v>0</v>
      </c>
      <c r="T2030" s="107">
        <v>0</v>
      </c>
      <c r="U2030" s="106" t="s">
        <v>884</v>
      </c>
      <c r="V2030" s="106" t="s">
        <v>7</v>
      </c>
      <c r="W2030" s="106" t="s">
        <v>74</v>
      </c>
      <c r="X2030" s="108">
        <v>1669</v>
      </c>
      <c r="Y2030" s="108">
        <v>5486553.7699999996</v>
      </c>
      <c r="Z2030" s="108">
        <v>2492453.6059999997</v>
      </c>
      <c r="AA2030" s="109"/>
      <c r="AB2030" s="109">
        <v>5093</v>
      </c>
      <c r="AC2030" s="109"/>
      <c r="AD2030" s="109"/>
      <c r="AE2030" s="110" t="s">
        <v>4810</v>
      </c>
      <c r="AF2030" s="109"/>
      <c r="AG2030" s="138"/>
      <c r="AH2030" s="138">
        <v>38890</v>
      </c>
      <c r="AI2030" s="138">
        <v>38980</v>
      </c>
      <c r="AJ2030" s="109">
        <v>5491708</v>
      </c>
      <c r="AK2030" s="109"/>
      <c r="AL2030" s="109"/>
      <c r="AM2030" s="109"/>
      <c r="AN2030" s="109"/>
      <c r="AO2030" s="109"/>
      <c r="AP2030" s="109"/>
      <c r="AQ2030" s="109"/>
      <c r="AR2030" s="109"/>
      <c r="AS2030" s="109"/>
      <c r="AT2030" s="109"/>
      <c r="AU2030" s="109"/>
      <c r="AV2030" s="109"/>
      <c r="AW2030" s="109"/>
      <c r="AX2030" s="109"/>
      <c r="AY2030" s="109"/>
    </row>
    <row r="2031" spans="1:51" ht="63.75" x14ac:dyDescent="0.25">
      <c r="A2031" s="106">
        <v>2376</v>
      </c>
      <c r="B2031" s="106" t="s">
        <v>2675</v>
      </c>
      <c r="C2031" s="106" t="s">
        <v>371</v>
      </c>
      <c r="D2031" s="106" t="s">
        <v>679</v>
      </c>
      <c r="E2031" s="106" t="s">
        <v>592</v>
      </c>
      <c r="F2031" s="106"/>
      <c r="G2031" s="106" t="s">
        <v>728</v>
      </c>
      <c r="H2031" s="106" t="s">
        <v>514</v>
      </c>
      <c r="I2031" s="106" t="s">
        <v>3324</v>
      </c>
      <c r="J2031" s="106" t="s">
        <v>4129</v>
      </c>
      <c r="K2031" s="106">
        <v>8517</v>
      </c>
      <c r="L2031" s="106"/>
      <c r="M2031" s="106">
        <v>22180</v>
      </c>
      <c r="N2031" s="106" t="s">
        <v>4180</v>
      </c>
      <c r="O2031" s="106">
        <v>1547.59</v>
      </c>
      <c r="P2031" s="107">
        <v>910.8</v>
      </c>
      <c r="Q2031" s="107">
        <v>1409544.97</v>
      </c>
      <c r="R2031" s="106">
        <v>0</v>
      </c>
      <c r="S2031" s="107">
        <v>0</v>
      </c>
      <c r="T2031" s="107">
        <v>0</v>
      </c>
      <c r="U2031" s="106" t="s">
        <v>884</v>
      </c>
      <c r="V2031" s="106" t="s">
        <v>7</v>
      </c>
      <c r="W2031" s="106" t="s">
        <v>74</v>
      </c>
      <c r="X2031" s="108">
        <v>1669</v>
      </c>
      <c r="Y2031" s="108">
        <v>2582927.71</v>
      </c>
      <c r="Z2031" s="108">
        <v>1173382.7380000001</v>
      </c>
      <c r="AA2031" s="109"/>
      <c r="AB2031" s="109">
        <v>5093</v>
      </c>
      <c r="AC2031" s="109"/>
      <c r="AD2031" s="109"/>
      <c r="AE2031" s="110" t="s">
        <v>4810</v>
      </c>
      <c r="AF2031" s="109" t="s">
        <v>4827</v>
      </c>
      <c r="AG2031" s="138"/>
      <c r="AH2031" s="138">
        <v>38890</v>
      </c>
      <c r="AI2031" s="138">
        <v>38980</v>
      </c>
      <c r="AJ2031" s="109">
        <v>5491708</v>
      </c>
      <c r="AK2031" s="109"/>
      <c r="AL2031" s="109"/>
      <c r="AM2031" s="109"/>
      <c r="AN2031" s="109"/>
      <c r="AO2031" s="109"/>
      <c r="AP2031" s="109"/>
      <c r="AQ2031" s="109"/>
      <c r="AR2031" s="109"/>
      <c r="AS2031" s="109"/>
      <c r="AT2031" s="109"/>
      <c r="AU2031" s="109"/>
      <c r="AV2031" s="109"/>
      <c r="AW2031" s="109"/>
      <c r="AX2031" s="109"/>
      <c r="AY2031" s="109"/>
    </row>
    <row r="2032" spans="1:51" ht="25.5" x14ac:dyDescent="0.25">
      <c r="A2032" s="106">
        <v>2377</v>
      </c>
      <c r="B2032" s="106" t="s">
        <v>2676</v>
      </c>
      <c r="C2032" s="106" t="s">
        <v>393</v>
      </c>
      <c r="D2032" s="106"/>
      <c r="E2032" s="106" t="s">
        <v>540</v>
      </c>
      <c r="F2032" s="106"/>
      <c r="G2032" s="106"/>
      <c r="H2032" s="106" t="s">
        <v>472</v>
      </c>
      <c r="I2032" s="106" t="s">
        <v>3324</v>
      </c>
      <c r="J2032" s="106" t="s">
        <v>3522</v>
      </c>
      <c r="K2032" s="106"/>
      <c r="L2032" s="106"/>
      <c r="M2032" s="106">
        <v>22046</v>
      </c>
      <c r="N2032" s="106" t="s">
        <v>4181</v>
      </c>
      <c r="O2032" s="106">
        <v>1400.18</v>
      </c>
      <c r="P2032" s="107">
        <v>1589.5</v>
      </c>
      <c r="Q2032" s="107">
        <v>2225586.11</v>
      </c>
      <c r="R2032" s="106">
        <v>0</v>
      </c>
      <c r="S2032" s="107">
        <v>0</v>
      </c>
      <c r="T2032" s="107">
        <v>0</v>
      </c>
      <c r="U2032" s="106" t="s">
        <v>739</v>
      </c>
      <c r="V2032" s="106" t="s">
        <v>7</v>
      </c>
      <c r="W2032" s="106" t="s">
        <v>61</v>
      </c>
      <c r="X2032" s="108">
        <v>2516</v>
      </c>
      <c r="Y2032" s="108">
        <v>3522852.8800000004</v>
      </c>
      <c r="Z2032" s="108">
        <v>1297266.7700000005</v>
      </c>
      <c r="AA2032" s="109"/>
      <c r="AB2032" s="109">
        <v>3013</v>
      </c>
      <c r="AC2032" s="109"/>
      <c r="AD2032" s="109"/>
      <c r="AE2032" s="110" t="s">
        <v>507</v>
      </c>
      <c r="AF2032" s="109"/>
      <c r="AG2032" s="138">
        <v>37463</v>
      </c>
      <c r="AH2032" s="138">
        <v>37447</v>
      </c>
      <c r="AI2032" s="138">
        <v>40499</v>
      </c>
      <c r="AJ2032" s="109">
        <v>5743087</v>
      </c>
      <c r="AK2032" s="109"/>
      <c r="AL2032" s="109"/>
      <c r="AM2032" s="109"/>
      <c r="AN2032" s="109"/>
      <c r="AO2032" s="109"/>
      <c r="AP2032" s="109"/>
      <c r="AQ2032" s="109"/>
      <c r="AR2032" s="109"/>
      <c r="AS2032" s="109"/>
      <c r="AT2032" s="109"/>
      <c r="AU2032" s="109"/>
      <c r="AV2032" s="109"/>
      <c r="AW2032" s="109"/>
      <c r="AX2032" s="109"/>
      <c r="AY2032" s="109"/>
    </row>
    <row r="2033" spans="1:51" ht="25.5" x14ac:dyDescent="0.25">
      <c r="A2033" s="106">
        <v>2378</v>
      </c>
      <c r="B2033" s="106" t="s">
        <v>2677</v>
      </c>
      <c r="C2033" s="106" t="s">
        <v>381</v>
      </c>
      <c r="D2033" s="106"/>
      <c r="E2033" s="106" t="s">
        <v>540</v>
      </c>
      <c r="F2033" s="106"/>
      <c r="G2033" s="106"/>
      <c r="H2033" s="106" t="s">
        <v>469</v>
      </c>
      <c r="I2033" s="106" t="s">
        <v>3324</v>
      </c>
      <c r="J2033" s="106" t="s">
        <v>3360</v>
      </c>
      <c r="K2033" s="106">
        <v>15301</v>
      </c>
      <c r="L2033" s="106"/>
      <c r="M2033" s="106">
        <v>22116</v>
      </c>
      <c r="N2033" s="106" t="s">
        <v>4156</v>
      </c>
      <c r="O2033" s="106">
        <v>325</v>
      </c>
      <c r="P2033" s="107">
        <v>1084.5999999999999</v>
      </c>
      <c r="Q2033" s="107">
        <v>352495</v>
      </c>
      <c r="R2033" s="106">
        <v>0</v>
      </c>
      <c r="S2033" s="107">
        <v>0</v>
      </c>
      <c r="T2033" s="107">
        <v>0</v>
      </c>
      <c r="U2033" s="106" t="s">
        <v>739</v>
      </c>
      <c r="V2033" s="106" t="s">
        <v>7</v>
      </c>
      <c r="W2033" s="106" t="s">
        <v>61</v>
      </c>
      <c r="X2033" s="108">
        <v>1796</v>
      </c>
      <c r="Y2033" s="108">
        <v>583700</v>
      </c>
      <c r="Z2033" s="108">
        <v>231205.00000000006</v>
      </c>
      <c r="AA2033" s="109"/>
      <c r="AB2033" s="109">
        <v>5149</v>
      </c>
      <c r="AC2033" s="109"/>
      <c r="AD2033" s="109"/>
      <c r="AE2033" s="110" t="s">
        <v>4828</v>
      </c>
      <c r="AF2033" s="109"/>
      <c r="AG2033" s="138">
        <v>37463</v>
      </c>
      <c r="AH2033" s="138">
        <v>37447</v>
      </c>
      <c r="AI2033" s="138">
        <v>40499</v>
      </c>
      <c r="AJ2033" s="109">
        <v>5743087</v>
      </c>
      <c r="AK2033" s="109"/>
      <c r="AL2033" s="109"/>
      <c r="AM2033" s="109"/>
      <c r="AN2033" s="109"/>
      <c r="AO2033" s="109"/>
      <c r="AP2033" s="109"/>
      <c r="AQ2033" s="109"/>
      <c r="AR2033" s="109"/>
      <c r="AS2033" s="109"/>
      <c r="AT2033" s="109"/>
      <c r="AU2033" s="109"/>
      <c r="AV2033" s="109"/>
      <c r="AW2033" s="109"/>
      <c r="AX2033" s="109"/>
      <c r="AY2033" s="109"/>
    </row>
    <row r="2034" spans="1:51" ht="25.5" x14ac:dyDescent="0.25">
      <c r="A2034" s="106">
        <v>2379</v>
      </c>
      <c r="B2034" s="106" t="s">
        <v>2678</v>
      </c>
      <c r="C2034" s="106" t="s">
        <v>381</v>
      </c>
      <c r="D2034" s="106"/>
      <c r="E2034" s="106" t="s">
        <v>540</v>
      </c>
      <c r="F2034" s="106"/>
      <c r="G2034" s="106"/>
      <c r="H2034" s="106" t="s">
        <v>469</v>
      </c>
      <c r="I2034" s="106" t="s">
        <v>3323</v>
      </c>
      <c r="J2034" s="106" t="s">
        <v>4182</v>
      </c>
      <c r="K2034" s="106">
        <v>7330</v>
      </c>
      <c r="L2034" s="106"/>
      <c r="M2034" s="106">
        <v>22116</v>
      </c>
      <c r="N2034" s="106" t="s">
        <v>4156</v>
      </c>
      <c r="O2034" s="106">
        <v>390</v>
      </c>
      <c r="P2034" s="107">
        <v>1084.5999999999999</v>
      </c>
      <c r="Q2034" s="107">
        <v>422994</v>
      </c>
      <c r="R2034" s="106">
        <v>0</v>
      </c>
      <c r="S2034" s="107">
        <v>0</v>
      </c>
      <c r="T2034" s="107">
        <v>0</v>
      </c>
      <c r="U2034" s="106" t="s">
        <v>739</v>
      </c>
      <c r="V2034" s="106" t="s">
        <v>7</v>
      </c>
      <c r="W2034" s="106" t="s">
        <v>61</v>
      </c>
      <c r="X2034" s="108">
        <v>1796</v>
      </c>
      <c r="Y2034" s="108">
        <v>700440</v>
      </c>
      <c r="Z2034" s="108">
        <v>277446.00000000006</v>
      </c>
      <c r="AA2034" s="109"/>
      <c r="AB2034" s="109">
        <v>5149</v>
      </c>
      <c r="AC2034" s="109"/>
      <c r="AD2034" s="109"/>
      <c r="AE2034" s="110" t="s">
        <v>4829</v>
      </c>
      <c r="AF2034" s="109"/>
      <c r="AG2034" s="138">
        <v>37463</v>
      </c>
      <c r="AH2034" s="138">
        <v>37447</v>
      </c>
      <c r="AI2034" s="138">
        <v>40499</v>
      </c>
      <c r="AJ2034" s="109">
        <v>5743087</v>
      </c>
      <c r="AK2034" s="109"/>
      <c r="AL2034" s="109"/>
      <c r="AM2034" s="109"/>
      <c r="AN2034" s="109"/>
      <c r="AO2034" s="109"/>
      <c r="AP2034" s="109"/>
      <c r="AQ2034" s="109"/>
      <c r="AR2034" s="109"/>
      <c r="AS2034" s="109"/>
      <c r="AT2034" s="109"/>
      <c r="AU2034" s="109"/>
      <c r="AV2034" s="109"/>
      <c r="AW2034" s="109"/>
      <c r="AX2034" s="109"/>
      <c r="AY2034" s="109"/>
    </row>
    <row r="2035" spans="1:51" ht="25.5" x14ac:dyDescent="0.25">
      <c r="A2035" s="106">
        <v>2380</v>
      </c>
      <c r="B2035" s="106" t="s">
        <v>2679</v>
      </c>
      <c r="C2035" s="106" t="s">
        <v>394</v>
      </c>
      <c r="D2035" s="106"/>
      <c r="E2035" s="106" t="s">
        <v>540</v>
      </c>
      <c r="F2035" s="106"/>
      <c r="G2035" s="106"/>
      <c r="H2035" s="106" t="s">
        <v>468</v>
      </c>
      <c r="I2035" s="106" t="s">
        <v>3323</v>
      </c>
      <c r="J2035" s="106" t="s">
        <v>3507</v>
      </c>
      <c r="K2035" s="106"/>
      <c r="L2035" s="106"/>
      <c r="M2035" s="106">
        <v>22457</v>
      </c>
      <c r="N2035" s="106" t="s">
        <v>4162</v>
      </c>
      <c r="O2035" s="106">
        <v>1322.69</v>
      </c>
      <c r="P2035" s="107">
        <v>1153.9000000000001</v>
      </c>
      <c r="Q2035" s="107">
        <v>1526251.99</v>
      </c>
      <c r="R2035" s="106">
        <v>0</v>
      </c>
      <c r="S2035" s="107">
        <v>0</v>
      </c>
      <c r="T2035" s="107">
        <v>0</v>
      </c>
      <c r="U2035" s="106" t="s">
        <v>739</v>
      </c>
      <c r="V2035" s="106" t="s">
        <v>7</v>
      </c>
      <c r="W2035" s="106" t="s">
        <v>61</v>
      </c>
      <c r="X2035" s="108">
        <v>1933</v>
      </c>
      <c r="Y2035" s="108">
        <v>2556759.77</v>
      </c>
      <c r="Z2035" s="108">
        <v>1030507.7789999999</v>
      </c>
      <c r="AA2035" s="109"/>
      <c r="AB2035" s="109">
        <v>4052</v>
      </c>
      <c r="AC2035" s="109"/>
      <c r="AD2035" s="109"/>
      <c r="AE2035" s="110" t="s">
        <v>507</v>
      </c>
      <c r="AF2035" s="109"/>
      <c r="AG2035" s="138">
        <v>37463</v>
      </c>
      <c r="AH2035" s="138">
        <v>37447</v>
      </c>
      <c r="AI2035" s="138">
        <v>40499</v>
      </c>
      <c r="AJ2035" s="109">
        <v>5743087</v>
      </c>
      <c r="AK2035" s="109"/>
      <c r="AL2035" s="109"/>
      <c r="AM2035" s="109"/>
      <c r="AN2035" s="109"/>
      <c r="AO2035" s="109"/>
      <c r="AP2035" s="109"/>
      <c r="AQ2035" s="109"/>
      <c r="AR2035" s="109"/>
      <c r="AS2035" s="109"/>
      <c r="AT2035" s="109"/>
      <c r="AU2035" s="109"/>
      <c r="AV2035" s="109"/>
      <c r="AW2035" s="109"/>
      <c r="AX2035" s="109"/>
      <c r="AY2035" s="109"/>
    </row>
    <row r="2036" spans="1:51" x14ac:dyDescent="0.25">
      <c r="A2036" s="106">
        <v>2381</v>
      </c>
      <c r="B2036" s="106" t="s">
        <v>2680</v>
      </c>
      <c r="C2036" s="106" t="s">
        <v>395</v>
      </c>
      <c r="D2036" s="106"/>
      <c r="E2036" s="106" t="s">
        <v>540</v>
      </c>
      <c r="F2036" s="106"/>
      <c r="G2036" s="106"/>
      <c r="H2036" s="106" t="s">
        <v>468</v>
      </c>
      <c r="I2036" s="106" t="s">
        <v>3323</v>
      </c>
      <c r="J2036" s="106" t="s">
        <v>4183</v>
      </c>
      <c r="K2036" s="106">
        <v>2245</v>
      </c>
      <c r="L2036" s="106"/>
      <c r="M2036" s="106">
        <v>22454</v>
      </c>
      <c r="N2036" s="106" t="s">
        <v>4184</v>
      </c>
      <c r="O2036" s="106">
        <v>176.21</v>
      </c>
      <c r="P2036" s="107">
        <v>1147.3</v>
      </c>
      <c r="Q2036" s="107">
        <v>202165.73</v>
      </c>
      <c r="R2036" s="106">
        <v>0</v>
      </c>
      <c r="S2036" s="107">
        <v>0</v>
      </c>
      <c r="T2036" s="107">
        <v>0</v>
      </c>
      <c r="U2036" s="106" t="s">
        <v>739</v>
      </c>
      <c r="V2036" s="106" t="s">
        <v>7</v>
      </c>
      <c r="W2036" s="106" t="s">
        <v>61</v>
      </c>
      <c r="X2036" s="108">
        <v>2120</v>
      </c>
      <c r="Y2036" s="108">
        <v>373565.2</v>
      </c>
      <c r="Z2036" s="108">
        <v>171399.467</v>
      </c>
      <c r="AA2036" s="109"/>
      <c r="AB2036" s="109">
        <v>4039</v>
      </c>
      <c r="AC2036" s="109"/>
      <c r="AD2036" s="109"/>
      <c r="AE2036" s="110" t="s">
        <v>507</v>
      </c>
      <c r="AF2036" s="109"/>
      <c r="AG2036" s="138">
        <v>37463</v>
      </c>
      <c r="AH2036" s="138">
        <v>37447</v>
      </c>
      <c r="AI2036" s="138">
        <v>40499</v>
      </c>
      <c r="AJ2036" s="109">
        <v>5743087</v>
      </c>
      <c r="AK2036" s="109"/>
      <c r="AL2036" s="109"/>
      <c r="AM2036" s="109"/>
      <c r="AN2036" s="109"/>
      <c r="AO2036" s="109"/>
      <c r="AP2036" s="109"/>
      <c r="AQ2036" s="109"/>
      <c r="AR2036" s="109"/>
      <c r="AS2036" s="109"/>
      <c r="AT2036" s="109"/>
      <c r="AU2036" s="109"/>
      <c r="AV2036" s="109"/>
      <c r="AW2036" s="109"/>
      <c r="AX2036" s="109"/>
      <c r="AY2036" s="109"/>
    </row>
    <row r="2037" spans="1:51" ht="38.25" x14ac:dyDescent="0.25">
      <c r="A2037" s="106">
        <v>2382</v>
      </c>
      <c r="B2037" s="106" t="s">
        <v>2681</v>
      </c>
      <c r="C2037" s="106" t="s">
        <v>396</v>
      </c>
      <c r="D2037" s="106"/>
      <c r="E2037" s="106" t="s">
        <v>540</v>
      </c>
      <c r="F2037" s="106"/>
      <c r="G2037" s="106"/>
      <c r="H2037" s="106" t="s">
        <v>468</v>
      </c>
      <c r="I2037" s="106" t="s">
        <v>3324</v>
      </c>
      <c r="J2037" s="106" t="s">
        <v>3357</v>
      </c>
      <c r="K2037" s="106"/>
      <c r="L2037" s="106"/>
      <c r="M2037" s="106">
        <v>22427</v>
      </c>
      <c r="N2037" s="106" t="s">
        <v>4185</v>
      </c>
      <c r="O2037" s="106">
        <v>1165.7</v>
      </c>
      <c r="P2037" s="107">
        <v>1521.3</v>
      </c>
      <c r="Q2037" s="107">
        <v>1773379.41</v>
      </c>
      <c r="R2037" s="106">
        <v>0</v>
      </c>
      <c r="S2037" s="107">
        <v>0</v>
      </c>
      <c r="T2037" s="107">
        <v>0</v>
      </c>
      <c r="U2037" s="106" t="s">
        <v>739</v>
      </c>
      <c r="V2037" s="106" t="s">
        <v>7</v>
      </c>
      <c r="W2037" s="106" t="s">
        <v>61</v>
      </c>
      <c r="X2037" s="108">
        <v>2179</v>
      </c>
      <c r="Y2037" s="108">
        <v>2540060.3000000003</v>
      </c>
      <c r="Z2037" s="108">
        <v>766680.89000000036</v>
      </c>
      <c r="AA2037" s="109"/>
      <c r="AB2037" s="109">
        <v>4093</v>
      </c>
      <c r="AC2037" s="109"/>
      <c r="AD2037" s="109"/>
      <c r="AE2037" s="110" t="s">
        <v>507</v>
      </c>
      <c r="AF2037" s="109"/>
      <c r="AG2037" s="138">
        <v>37463</v>
      </c>
      <c r="AH2037" s="138">
        <v>37447</v>
      </c>
      <c r="AI2037" s="138">
        <v>40499</v>
      </c>
      <c r="AJ2037" s="109">
        <v>5743087</v>
      </c>
      <c r="AK2037" s="109"/>
      <c r="AL2037" s="109"/>
      <c r="AM2037" s="109"/>
      <c r="AN2037" s="109"/>
      <c r="AO2037" s="109"/>
      <c r="AP2037" s="109"/>
      <c r="AQ2037" s="109"/>
      <c r="AR2037" s="109"/>
      <c r="AS2037" s="109"/>
      <c r="AT2037" s="109"/>
      <c r="AU2037" s="109"/>
      <c r="AV2037" s="109"/>
      <c r="AW2037" s="109"/>
      <c r="AX2037" s="109"/>
      <c r="AY2037" s="109"/>
    </row>
    <row r="2038" spans="1:51" ht="25.5" x14ac:dyDescent="0.25">
      <c r="A2038" s="106">
        <v>2383</v>
      </c>
      <c r="B2038" s="106" t="s">
        <v>2682</v>
      </c>
      <c r="C2038" s="106" t="s">
        <v>385</v>
      </c>
      <c r="D2038" s="106"/>
      <c r="E2038" s="106" t="s">
        <v>540</v>
      </c>
      <c r="F2038" s="106"/>
      <c r="G2038" s="106"/>
      <c r="H2038" s="106" t="s">
        <v>466</v>
      </c>
      <c r="I2038" s="106" t="s">
        <v>3327</v>
      </c>
      <c r="J2038" s="106" t="s">
        <v>3344</v>
      </c>
      <c r="K2038" s="106"/>
      <c r="L2038" s="106"/>
      <c r="M2038" s="106">
        <v>22237</v>
      </c>
      <c r="N2038" s="106" t="s">
        <v>4166</v>
      </c>
      <c r="O2038" s="106">
        <v>99.18</v>
      </c>
      <c r="P2038" s="107">
        <v>710.6</v>
      </c>
      <c r="Q2038" s="107">
        <v>70477.31</v>
      </c>
      <c r="R2038" s="106">
        <v>0</v>
      </c>
      <c r="S2038" s="107">
        <v>0</v>
      </c>
      <c r="T2038" s="107">
        <v>0</v>
      </c>
      <c r="U2038" s="106" t="s">
        <v>739</v>
      </c>
      <c r="V2038" s="106" t="s">
        <v>7</v>
      </c>
      <c r="W2038" s="106" t="s">
        <v>61</v>
      </c>
      <c r="X2038" s="108">
        <v>1397</v>
      </c>
      <c r="Y2038" s="108">
        <v>138554.46000000002</v>
      </c>
      <c r="Z2038" s="108">
        <v>68077.152000000016</v>
      </c>
      <c r="AA2038" s="109"/>
      <c r="AB2038" s="109">
        <v>6030</v>
      </c>
      <c r="AC2038" s="109"/>
      <c r="AD2038" s="109"/>
      <c r="AE2038" s="110" t="s">
        <v>507</v>
      </c>
      <c r="AF2038" s="109"/>
      <c r="AG2038" s="138">
        <v>37463</v>
      </c>
      <c r="AH2038" s="138">
        <v>37447</v>
      </c>
      <c r="AI2038" s="138">
        <v>40499</v>
      </c>
      <c r="AJ2038" s="109">
        <v>5743087</v>
      </c>
      <c r="AK2038" s="109"/>
      <c r="AL2038" s="109"/>
      <c r="AM2038" s="109"/>
      <c r="AN2038" s="109"/>
      <c r="AO2038" s="109"/>
      <c r="AP2038" s="109"/>
      <c r="AQ2038" s="109"/>
      <c r="AR2038" s="109"/>
      <c r="AS2038" s="109"/>
      <c r="AT2038" s="109"/>
      <c r="AU2038" s="109"/>
      <c r="AV2038" s="109"/>
      <c r="AW2038" s="109"/>
      <c r="AX2038" s="109"/>
      <c r="AY2038" s="109"/>
    </row>
    <row r="2039" spans="1:51" ht="25.5" x14ac:dyDescent="0.25">
      <c r="A2039" s="106">
        <v>2384</v>
      </c>
      <c r="B2039" s="106" t="s">
        <v>2683</v>
      </c>
      <c r="C2039" s="106" t="s">
        <v>385</v>
      </c>
      <c r="D2039" s="106"/>
      <c r="E2039" s="106" t="s">
        <v>540</v>
      </c>
      <c r="F2039" s="106"/>
      <c r="G2039" s="106"/>
      <c r="H2039" s="106" t="s">
        <v>466</v>
      </c>
      <c r="I2039" s="106" t="s">
        <v>3323</v>
      </c>
      <c r="J2039" s="106" t="s">
        <v>4186</v>
      </c>
      <c r="K2039" s="106">
        <v>24582</v>
      </c>
      <c r="L2039" s="106"/>
      <c r="M2039" s="106">
        <v>22237</v>
      </c>
      <c r="N2039" s="106" t="s">
        <v>4166</v>
      </c>
      <c r="O2039" s="106">
        <v>1416.5989999999999</v>
      </c>
      <c r="P2039" s="107">
        <v>710.6</v>
      </c>
      <c r="Q2039" s="107">
        <v>1006635.25</v>
      </c>
      <c r="R2039" s="106">
        <v>0</v>
      </c>
      <c r="S2039" s="107">
        <v>0</v>
      </c>
      <c r="T2039" s="107">
        <v>0</v>
      </c>
      <c r="U2039" s="106" t="s">
        <v>884</v>
      </c>
      <c r="V2039" s="106" t="s">
        <v>7</v>
      </c>
      <c r="W2039" s="106" t="s">
        <v>74</v>
      </c>
      <c r="X2039" s="108">
        <v>1397</v>
      </c>
      <c r="Y2039" s="108">
        <v>1978988.8029999998</v>
      </c>
      <c r="Z2039" s="108">
        <v>972353.55359999987</v>
      </c>
      <c r="AA2039" s="109"/>
      <c r="AB2039" s="109">
        <v>6030</v>
      </c>
      <c r="AC2039" s="109"/>
      <c r="AD2039" s="109"/>
      <c r="AE2039" s="110" t="s">
        <v>470</v>
      </c>
      <c r="AF2039" s="109"/>
      <c r="AG2039" s="138">
        <v>37463</v>
      </c>
      <c r="AH2039" s="138">
        <v>37447</v>
      </c>
      <c r="AI2039" s="138">
        <v>40499</v>
      </c>
      <c r="AJ2039" s="109">
        <v>5743087</v>
      </c>
      <c r="AK2039" s="109"/>
      <c r="AL2039" s="109"/>
      <c r="AM2039" s="109"/>
      <c r="AN2039" s="109"/>
      <c r="AO2039" s="109"/>
      <c r="AP2039" s="109"/>
      <c r="AQ2039" s="109"/>
      <c r="AR2039" s="109"/>
      <c r="AS2039" s="109"/>
      <c r="AT2039" s="109"/>
      <c r="AU2039" s="109"/>
      <c r="AV2039" s="109"/>
      <c r="AW2039" s="109"/>
      <c r="AX2039" s="109"/>
      <c r="AY2039" s="109"/>
    </row>
    <row r="2040" spans="1:51" ht="38.25" x14ac:dyDescent="0.25">
      <c r="A2040" s="106">
        <v>2385</v>
      </c>
      <c r="B2040" s="106" t="s">
        <v>1412</v>
      </c>
      <c r="C2040" s="106" t="s">
        <v>397</v>
      </c>
      <c r="D2040" s="106"/>
      <c r="E2040" s="106" t="s">
        <v>540</v>
      </c>
      <c r="F2040" s="106"/>
      <c r="G2040" s="106"/>
      <c r="H2040" s="106" t="s">
        <v>466</v>
      </c>
      <c r="I2040" s="106" t="s">
        <v>3323</v>
      </c>
      <c r="J2040" s="106" t="s">
        <v>3719</v>
      </c>
      <c r="K2040" s="106"/>
      <c r="L2040" s="106"/>
      <c r="M2040" s="106">
        <v>22245</v>
      </c>
      <c r="N2040" s="106" t="s">
        <v>4187</v>
      </c>
      <c r="O2040" s="106">
        <v>556.125</v>
      </c>
      <c r="P2040" s="107">
        <v>941.6</v>
      </c>
      <c r="Q2040" s="107">
        <v>523647.3</v>
      </c>
      <c r="R2040" s="106">
        <v>0</v>
      </c>
      <c r="S2040" s="107">
        <v>0</v>
      </c>
      <c r="T2040" s="107">
        <v>0</v>
      </c>
      <c r="U2040" s="106" t="s">
        <v>739</v>
      </c>
      <c r="V2040" s="106" t="s">
        <v>7</v>
      </c>
      <c r="W2040" s="106" t="s">
        <v>61</v>
      </c>
      <c r="X2040" s="108">
        <v>1836</v>
      </c>
      <c r="Y2040" s="108">
        <v>1021045.5</v>
      </c>
      <c r="Z2040" s="108">
        <v>497398.2</v>
      </c>
      <c r="AA2040" s="109"/>
      <c r="AB2040" s="109">
        <v>6154</v>
      </c>
      <c r="AC2040" s="109"/>
      <c r="AD2040" s="109"/>
      <c r="AE2040" s="110" t="s">
        <v>4830</v>
      </c>
      <c r="AF2040" s="109"/>
      <c r="AG2040" s="138">
        <v>37463</v>
      </c>
      <c r="AH2040" s="138">
        <v>37447</v>
      </c>
      <c r="AI2040" s="138">
        <v>40499</v>
      </c>
      <c r="AJ2040" s="109">
        <v>5743087</v>
      </c>
      <c r="AK2040" s="109"/>
      <c r="AL2040" s="109"/>
      <c r="AM2040" s="109"/>
      <c r="AN2040" s="109"/>
      <c r="AO2040" s="109"/>
      <c r="AP2040" s="109"/>
      <c r="AQ2040" s="109"/>
      <c r="AR2040" s="109"/>
      <c r="AS2040" s="109"/>
      <c r="AT2040" s="109"/>
      <c r="AU2040" s="109"/>
      <c r="AV2040" s="109"/>
      <c r="AW2040" s="109"/>
      <c r="AX2040" s="109"/>
      <c r="AY2040" s="109"/>
    </row>
    <row r="2041" spans="1:51" ht="38.25" x14ac:dyDescent="0.25">
      <c r="A2041" s="106">
        <v>2386</v>
      </c>
      <c r="B2041" s="106" t="s">
        <v>2684</v>
      </c>
      <c r="C2041" s="106" t="s">
        <v>398</v>
      </c>
      <c r="D2041" s="106"/>
      <c r="E2041" s="106" t="s">
        <v>540</v>
      </c>
      <c r="F2041" s="106"/>
      <c r="G2041" s="106"/>
      <c r="H2041" s="106" t="s">
        <v>466</v>
      </c>
      <c r="I2041" s="106" t="s">
        <v>3323</v>
      </c>
      <c r="J2041" s="106" t="s">
        <v>4188</v>
      </c>
      <c r="K2041" s="106">
        <v>24720</v>
      </c>
      <c r="L2041" s="106"/>
      <c r="M2041" s="106">
        <v>22237</v>
      </c>
      <c r="N2041" s="106" t="s">
        <v>4189</v>
      </c>
      <c r="O2041" s="106">
        <v>4496.26</v>
      </c>
      <c r="P2041" s="107">
        <v>1056</v>
      </c>
      <c r="Q2041" s="107">
        <v>4748050.5599999996</v>
      </c>
      <c r="R2041" s="106">
        <v>0</v>
      </c>
      <c r="S2041" s="107">
        <v>0</v>
      </c>
      <c r="T2041" s="107">
        <v>0</v>
      </c>
      <c r="U2041" s="106" t="s">
        <v>884</v>
      </c>
      <c r="V2041" s="106" t="s">
        <v>7</v>
      </c>
      <c r="W2041" s="106" t="s">
        <v>74</v>
      </c>
      <c r="X2041" s="108">
        <v>1819</v>
      </c>
      <c r="Y2041" s="108">
        <v>8178696.9400000004</v>
      </c>
      <c r="Z2041" s="108">
        <v>3430646.38</v>
      </c>
      <c r="AA2041" s="109"/>
      <c r="AB2041" s="109" t="s">
        <v>4831</v>
      </c>
      <c r="AC2041" s="109"/>
      <c r="AD2041" s="109"/>
      <c r="AE2041" s="110" t="s">
        <v>4830</v>
      </c>
      <c r="AF2041" s="109"/>
      <c r="AG2041" s="138">
        <v>37463</v>
      </c>
      <c r="AH2041" s="138">
        <v>37447</v>
      </c>
      <c r="AI2041" s="138">
        <v>40499</v>
      </c>
      <c r="AJ2041" s="109">
        <v>5743087</v>
      </c>
      <c r="AK2041" s="109"/>
      <c r="AL2041" s="109"/>
      <c r="AM2041" s="109"/>
      <c r="AN2041" s="109"/>
      <c r="AO2041" s="109"/>
      <c r="AP2041" s="109"/>
      <c r="AQ2041" s="109"/>
      <c r="AR2041" s="109"/>
      <c r="AS2041" s="109"/>
      <c r="AT2041" s="109"/>
      <c r="AU2041" s="109"/>
      <c r="AV2041" s="109"/>
      <c r="AW2041" s="109"/>
      <c r="AX2041" s="109"/>
      <c r="AY2041" s="109"/>
    </row>
    <row r="2042" spans="1:51" ht="25.5" x14ac:dyDescent="0.25">
      <c r="A2042" s="106">
        <v>2387</v>
      </c>
      <c r="B2042" s="106" t="s">
        <v>2685</v>
      </c>
      <c r="C2042" s="106" t="s">
        <v>399</v>
      </c>
      <c r="D2042" s="106"/>
      <c r="E2042" s="106" t="s">
        <v>540</v>
      </c>
      <c r="F2042" s="106"/>
      <c r="G2042" s="106"/>
      <c r="H2042" s="106" t="s">
        <v>472</v>
      </c>
      <c r="I2042" s="106" t="s">
        <v>3323</v>
      </c>
      <c r="J2042" s="106" t="s">
        <v>3474</v>
      </c>
      <c r="K2042" s="106">
        <v>11151</v>
      </c>
      <c r="L2042" s="106"/>
      <c r="M2042" s="106">
        <v>22030</v>
      </c>
      <c r="N2042" s="106" t="s">
        <v>4190</v>
      </c>
      <c r="O2042" s="106">
        <v>2589.96</v>
      </c>
      <c r="P2042" s="107">
        <v>2879.8</v>
      </c>
      <c r="Q2042" s="107">
        <v>7458566.8099999996</v>
      </c>
      <c r="R2042" s="106">
        <v>0</v>
      </c>
      <c r="S2042" s="107">
        <v>0</v>
      </c>
      <c r="T2042" s="107">
        <v>0</v>
      </c>
      <c r="U2042" s="106" t="s">
        <v>739</v>
      </c>
      <c r="V2042" s="106" t="s">
        <v>7</v>
      </c>
      <c r="W2042" s="106" t="s">
        <v>61</v>
      </c>
      <c r="X2042" s="108">
        <v>3263</v>
      </c>
      <c r="Y2042" s="108">
        <v>8451039.4800000004</v>
      </c>
      <c r="Z2042" s="108">
        <v>992472.67200000025</v>
      </c>
      <c r="AA2042" s="109"/>
      <c r="AB2042" s="109">
        <v>3050</v>
      </c>
      <c r="AC2042" s="109"/>
      <c r="AD2042" s="109"/>
      <c r="AE2042" s="110" t="s">
        <v>507</v>
      </c>
      <c r="AF2042" s="109"/>
      <c r="AG2042" s="138">
        <v>37463</v>
      </c>
      <c r="AH2042" s="138">
        <v>37447</v>
      </c>
      <c r="AI2042" s="138">
        <v>40499</v>
      </c>
      <c r="AJ2042" s="109">
        <v>5743087</v>
      </c>
      <c r="AK2042" s="109"/>
      <c r="AL2042" s="109"/>
      <c r="AM2042" s="109"/>
      <c r="AN2042" s="109"/>
      <c r="AO2042" s="109"/>
      <c r="AP2042" s="109"/>
      <c r="AQ2042" s="109"/>
      <c r="AR2042" s="109"/>
      <c r="AS2042" s="109"/>
      <c r="AT2042" s="109"/>
      <c r="AU2042" s="109"/>
      <c r="AV2042" s="109"/>
      <c r="AW2042" s="109"/>
      <c r="AX2042" s="109"/>
      <c r="AY2042" s="109"/>
    </row>
    <row r="2043" spans="1:51" ht="25.5" x14ac:dyDescent="0.25">
      <c r="A2043" s="106">
        <v>2388</v>
      </c>
      <c r="B2043" s="106" t="s">
        <v>2686</v>
      </c>
      <c r="C2043" s="106" t="s">
        <v>400</v>
      </c>
      <c r="D2043" s="106"/>
      <c r="E2043" s="106" t="s">
        <v>540</v>
      </c>
      <c r="F2043" s="106"/>
      <c r="G2043" s="106"/>
      <c r="H2043" s="106" t="s">
        <v>509</v>
      </c>
      <c r="I2043" s="106" t="s">
        <v>3323</v>
      </c>
      <c r="J2043" s="106" t="s">
        <v>4191</v>
      </c>
      <c r="K2043" s="106"/>
      <c r="L2043" s="106"/>
      <c r="M2043" s="106">
        <v>22215</v>
      </c>
      <c r="N2043" s="106" t="s">
        <v>4192</v>
      </c>
      <c r="O2043" s="106">
        <v>2290.221</v>
      </c>
      <c r="P2043" s="107">
        <v>960.3</v>
      </c>
      <c r="Q2043" s="107">
        <v>2199299.23</v>
      </c>
      <c r="R2043" s="106">
        <v>0</v>
      </c>
      <c r="S2043" s="107">
        <v>0</v>
      </c>
      <c r="T2043" s="107">
        <v>0</v>
      </c>
      <c r="U2043" s="106" t="s">
        <v>743</v>
      </c>
      <c r="V2043" s="106" t="s">
        <v>7</v>
      </c>
      <c r="W2043" s="106" t="s">
        <v>63</v>
      </c>
      <c r="X2043" s="108"/>
      <c r="Y2043" s="108">
        <v>0</v>
      </c>
      <c r="Z2043" s="108">
        <v>-2199299.2262999997</v>
      </c>
      <c r="AA2043" s="109" t="s">
        <v>4503</v>
      </c>
      <c r="AB2043" s="109">
        <v>6050</v>
      </c>
      <c r="AC2043" s="109"/>
      <c r="AD2043" s="109"/>
      <c r="AE2043" s="110" t="s">
        <v>4803</v>
      </c>
      <c r="AF2043" s="109"/>
      <c r="AG2043" s="138">
        <v>37463</v>
      </c>
      <c r="AH2043" s="138">
        <v>37447</v>
      </c>
      <c r="AI2043" s="138">
        <v>40499</v>
      </c>
      <c r="AJ2043" s="109">
        <v>5743087</v>
      </c>
      <c r="AK2043" s="109"/>
      <c r="AL2043" s="109"/>
      <c r="AM2043" s="109"/>
      <c r="AN2043" s="109"/>
      <c r="AO2043" s="109"/>
      <c r="AP2043" s="109"/>
      <c r="AQ2043" s="109"/>
      <c r="AR2043" s="109"/>
      <c r="AS2043" s="109"/>
      <c r="AT2043" s="109"/>
      <c r="AU2043" s="109"/>
      <c r="AV2043" s="109"/>
      <c r="AW2043" s="109"/>
      <c r="AX2043" s="109"/>
      <c r="AY2043" s="109"/>
    </row>
    <row r="2044" spans="1:51" x14ac:dyDescent="0.25">
      <c r="A2044" s="106">
        <v>2389</v>
      </c>
      <c r="B2044" s="106" t="s">
        <v>2687</v>
      </c>
      <c r="C2044" s="106" t="s">
        <v>401</v>
      </c>
      <c r="D2044" s="106"/>
      <c r="E2044" s="106" t="s">
        <v>540</v>
      </c>
      <c r="F2044" s="106"/>
      <c r="G2044" s="106"/>
      <c r="H2044" s="106" t="s">
        <v>466</v>
      </c>
      <c r="I2044" s="106" t="s">
        <v>3323</v>
      </c>
      <c r="J2044" s="106" t="s">
        <v>4193</v>
      </c>
      <c r="K2044" s="106">
        <v>10001</v>
      </c>
      <c r="L2044" s="106"/>
      <c r="M2044" s="106">
        <v>22000</v>
      </c>
      <c r="N2044" s="106" t="s">
        <v>4194</v>
      </c>
      <c r="O2044" s="106">
        <v>8102.3890000000001</v>
      </c>
      <c r="P2044" s="107">
        <v>187</v>
      </c>
      <c r="Q2044" s="107">
        <v>1515146.74</v>
      </c>
      <c r="R2044" s="106">
        <v>0</v>
      </c>
      <c r="S2044" s="107">
        <v>0</v>
      </c>
      <c r="T2044" s="107">
        <v>0</v>
      </c>
      <c r="U2044" s="106" t="s">
        <v>739</v>
      </c>
      <c r="V2044" s="106" t="s">
        <v>7</v>
      </c>
      <c r="W2044" s="106" t="s">
        <v>61</v>
      </c>
      <c r="X2044" s="108">
        <v>493</v>
      </c>
      <c r="Y2044" s="108">
        <v>3994477.7770000002</v>
      </c>
      <c r="Z2044" s="108">
        <v>2479331.034</v>
      </c>
      <c r="AA2044" s="109"/>
      <c r="AB2044" s="109">
        <v>6013</v>
      </c>
      <c r="AC2044" s="109"/>
      <c r="AD2044" s="109"/>
      <c r="AE2044" s="110" t="s">
        <v>507</v>
      </c>
      <c r="AF2044" s="109"/>
      <c r="AG2044" s="138">
        <v>40844</v>
      </c>
      <c r="AH2044" s="138">
        <v>41059</v>
      </c>
      <c r="AI2044" s="138">
        <v>41159</v>
      </c>
      <c r="AJ2044" s="109">
        <v>5841076</v>
      </c>
      <c r="AK2044" s="109"/>
      <c r="AL2044" s="109"/>
      <c r="AM2044" s="109"/>
      <c r="AN2044" s="109"/>
      <c r="AO2044" s="109"/>
      <c r="AP2044" s="109"/>
      <c r="AQ2044" s="109"/>
      <c r="AR2044" s="109"/>
      <c r="AS2044" s="109"/>
      <c r="AT2044" s="109"/>
      <c r="AU2044" s="109"/>
      <c r="AV2044" s="109"/>
      <c r="AW2044" s="109"/>
      <c r="AX2044" s="109"/>
      <c r="AY2044" s="109"/>
    </row>
    <row r="2045" spans="1:51" ht="51" x14ac:dyDescent="0.25">
      <c r="A2045" s="106">
        <v>2390</v>
      </c>
      <c r="B2045" s="106" t="s">
        <v>2688</v>
      </c>
      <c r="C2045" s="106" t="s">
        <v>401</v>
      </c>
      <c r="D2045" s="106" t="s">
        <v>683</v>
      </c>
      <c r="E2045" s="106" t="s">
        <v>544</v>
      </c>
      <c r="F2045" s="106"/>
      <c r="G2045" s="106"/>
      <c r="H2045" s="106" t="s">
        <v>466</v>
      </c>
      <c r="I2045" s="106" t="s">
        <v>3323</v>
      </c>
      <c r="J2045" s="106" t="s">
        <v>4195</v>
      </c>
      <c r="K2045" s="106">
        <v>10002</v>
      </c>
      <c r="L2045" s="106"/>
      <c r="M2045" s="106">
        <v>22000</v>
      </c>
      <c r="N2045" s="106" t="s">
        <v>4194</v>
      </c>
      <c r="O2045" s="106">
        <v>9798.009</v>
      </c>
      <c r="P2045" s="107">
        <v>187</v>
      </c>
      <c r="Q2045" s="107">
        <v>1832227.68</v>
      </c>
      <c r="R2045" s="106">
        <v>0</v>
      </c>
      <c r="S2045" s="107">
        <v>0</v>
      </c>
      <c r="T2045" s="107">
        <v>0</v>
      </c>
      <c r="U2045" s="106" t="s">
        <v>873</v>
      </c>
      <c r="V2045" s="106" t="s">
        <v>7</v>
      </c>
      <c r="W2045" s="106" t="s">
        <v>71</v>
      </c>
      <c r="X2045" s="108">
        <v>493</v>
      </c>
      <c r="Y2045" s="108">
        <v>4830418.4369999999</v>
      </c>
      <c r="Z2045" s="108">
        <v>2998190.7539999997</v>
      </c>
      <c r="AA2045" s="109"/>
      <c r="AB2045" s="109">
        <v>6013</v>
      </c>
      <c r="AC2045" s="109"/>
      <c r="AD2045" s="109"/>
      <c r="AE2045" s="110" t="s">
        <v>680</v>
      </c>
      <c r="AF2045" s="109" t="s">
        <v>4832</v>
      </c>
      <c r="AG2045" s="138">
        <v>40844</v>
      </c>
      <c r="AH2045" s="138">
        <v>41059</v>
      </c>
      <c r="AI2045" s="138">
        <v>41159</v>
      </c>
      <c r="AJ2045" s="109">
        <v>5841076</v>
      </c>
      <c r="AK2045" s="109"/>
      <c r="AL2045" s="109"/>
      <c r="AM2045" s="109"/>
      <c r="AN2045" s="109"/>
      <c r="AO2045" s="109"/>
      <c r="AP2045" s="109"/>
      <c r="AQ2045" s="109"/>
      <c r="AR2045" s="109"/>
      <c r="AS2045" s="109"/>
      <c r="AT2045" s="109"/>
      <c r="AU2045" s="109"/>
      <c r="AV2045" s="109"/>
      <c r="AW2045" s="109"/>
      <c r="AX2045" s="109"/>
      <c r="AY2045" s="109"/>
    </row>
    <row r="2046" spans="1:51" x14ac:dyDescent="0.25">
      <c r="A2046" s="106">
        <v>2391</v>
      </c>
      <c r="B2046" s="106" t="s">
        <v>2689</v>
      </c>
      <c r="C2046" s="106" t="s">
        <v>401</v>
      </c>
      <c r="D2046" s="106"/>
      <c r="E2046" s="106" t="s">
        <v>540</v>
      </c>
      <c r="F2046" s="106"/>
      <c r="G2046" s="106"/>
      <c r="H2046" s="106" t="s">
        <v>466</v>
      </c>
      <c r="I2046" s="106" t="s">
        <v>3323</v>
      </c>
      <c r="J2046" s="106" t="s">
        <v>4196</v>
      </c>
      <c r="K2046" s="106">
        <v>21955</v>
      </c>
      <c r="L2046" s="106"/>
      <c r="M2046" s="106">
        <v>22000</v>
      </c>
      <c r="N2046" s="106" t="s">
        <v>4194</v>
      </c>
      <c r="O2046" s="106">
        <v>2816.2049999999999</v>
      </c>
      <c r="P2046" s="107">
        <v>187</v>
      </c>
      <c r="Q2046" s="107">
        <v>526630.34</v>
      </c>
      <c r="R2046" s="106">
        <v>0</v>
      </c>
      <c r="S2046" s="107">
        <v>0</v>
      </c>
      <c r="T2046" s="107">
        <v>0</v>
      </c>
      <c r="U2046" s="106" t="s">
        <v>741</v>
      </c>
      <c r="V2046" s="106" t="s">
        <v>7</v>
      </c>
      <c r="W2046" s="106" t="s">
        <v>62</v>
      </c>
      <c r="X2046" s="108">
        <v>493</v>
      </c>
      <c r="Y2046" s="108">
        <v>1388389.0649999999</v>
      </c>
      <c r="Z2046" s="108">
        <v>861758.73</v>
      </c>
      <c r="AA2046" s="109"/>
      <c r="AB2046" s="109">
        <v>6013</v>
      </c>
      <c r="AC2046" s="109"/>
      <c r="AD2046" s="109"/>
      <c r="AE2046" s="110" t="s">
        <v>473</v>
      </c>
      <c r="AF2046" s="109" t="s">
        <v>4462</v>
      </c>
      <c r="AG2046" s="138">
        <v>40844</v>
      </c>
      <c r="AH2046" s="138">
        <v>41059</v>
      </c>
      <c r="AI2046" s="138">
        <v>41159</v>
      </c>
      <c r="AJ2046" s="109">
        <v>5841076</v>
      </c>
      <c r="AK2046" s="109"/>
      <c r="AL2046" s="109"/>
      <c r="AM2046" s="109"/>
      <c r="AN2046" s="109"/>
      <c r="AO2046" s="109"/>
      <c r="AP2046" s="109"/>
      <c r="AQ2046" s="109"/>
      <c r="AR2046" s="109"/>
      <c r="AS2046" s="109"/>
      <c r="AT2046" s="109"/>
      <c r="AU2046" s="109"/>
      <c r="AV2046" s="109"/>
      <c r="AW2046" s="109"/>
      <c r="AX2046" s="109"/>
      <c r="AY2046" s="109"/>
    </row>
    <row r="2047" spans="1:51" x14ac:dyDescent="0.25">
      <c r="A2047" s="106">
        <v>2392</v>
      </c>
      <c r="B2047" s="106" t="s">
        <v>2690</v>
      </c>
      <c r="C2047" s="106" t="s">
        <v>401</v>
      </c>
      <c r="D2047" s="106"/>
      <c r="E2047" s="106" t="s">
        <v>540</v>
      </c>
      <c r="F2047" s="106"/>
      <c r="G2047" s="106"/>
      <c r="H2047" s="106" t="s">
        <v>466</v>
      </c>
      <c r="I2047" s="106" t="s">
        <v>3324</v>
      </c>
      <c r="J2047" s="106" t="s">
        <v>4197</v>
      </c>
      <c r="K2047" s="106">
        <v>9901</v>
      </c>
      <c r="L2047" s="106"/>
      <c r="M2047" s="106">
        <v>22000</v>
      </c>
      <c r="N2047" s="106" t="s">
        <v>4194</v>
      </c>
      <c r="O2047" s="106">
        <v>61.423999999999999</v>
      </c>
      <c r="P2047" s="107">
        <v>187</v>
      </c>
      <c r="Q2047" s="107">
        <v>11486.29</v>
      </c>
      <c r="R2047" s="106">
        <v>0</v>
      </c>
      <c r="S2047" s="107">
        <v>0</v>
      </c>
      <c r="T2047" s="107">
        <v>0</v>
      </c>
      <c r="U2047" s="106" t="s">
        <v>924</v>
      </c>
      <c r="V2047" s="106" t="s">
        <v>7</v>
      </c>
      <c r="W2047" s="106" t="s">
        <v>76</v>
      </c>
      <c r="X2047" s="108">
        <v>493</v>
      </c>
      <c r="Y2047" s="108">
        <v>30282.031999999999</v>
      </c>
      <c r="Z2047" s="108">
        <v>18795.743999999999</v>
      </c>
      <c r="AA2047" s="109"/>
      <c r="AB2047" s="109">
        <v>6013</v>
      </c>
      <c r="AC2047" s="109"/>
      <c r="AD2047" s="109"/>
      <c r="AE2047" s="110" t="s">
        <v>515</v>
      </c>
      <c r="AF2047" s="109"/>
      <c r="AG2047" s="138">
        <v>40844</v>
      </c>
      <c r="AH2047" s="138">
        <v>41059</v>
      </c>
      <c r="AI2047" s="138">
        <v>41159</v>
      </c>
      <c r="AJ2047" s="109">
        <v>5841076</v>
      </c>
      <c r="AK2047" s="109"/>
      <c r="AL2047" s="109"/>
      <c r="AM2047" s="109"/>
      <c r="AN2047" s="109"/>
      <c r="AO2047" s="109"/>
      <c r="AP2047" s="109"/>
      <c r="AQ2047" s="109"/>
      <c r="AR2047" s="109"/>
      <c r="AS2047" s="109"/>
      <c r="AT2047" s="109"/>
      <c r="AU2047" s="109"/>
      <c r="AV2047" s="109"/>
      <c r="AW2047" s="109"/>
      <c r="AX2047" s="109"/>
      <c r="AY2047" s="109"/>
    </row>
    <row r="2048" spans="1:51" x14ac:dyDescent="0.25">
      <c r="A2048" s="106">
        <v>2393</v>
      </c>
      <c r="B2048" s="106" t="s">
        <v>2691</v>
      </c>
      <c r="C2048" s="106" t="s">
        <v>401</v>
      </c>
      <c r="D2048" s="106"/>
      <c r="E2048" s="106" t="s">
        <v>540</v>
      </c>
      <c r="F2048" s="106"/>
      <c r="G2048" s="106"/>
      <c r="H2048" s="106" t="s">
        <v>466</v>
      </c>
      <c r="I2048" s="106" t="s">
        <v>3331</v>
      </c>
      <c r="J2048" s="106" t="s">
        <v>4197</v>
      </c>
      <c r="K2048" s="106">
        <v>9902</v>
      </c>
      <c r="L2048" s="106"/>
      <c r="M2048" s="106">
        <v>22000</v>
      </c>
      <c r="N2048" s="106" t="s">
        <v>4194</v>
      </c>
      <c r="O2048" s="106">
        <v>61.423999999999999</v>
      </c>
      <c r="P2048" s="107">
        <v>187</v>
      </c>
      <c r="Q2048" s="107">
        <v>11486.29</v>
      </c>
      <c r="R2048" s="106">
        <v>0</v>
      </c>
      <c r="S2048" s="107">
        <v>0</v>
      </c>
      <c r="T2048" s="107">
        <v>0</v>
      </c>
      <c r="U2048" s="106" t="s">
        <v>924</v>
      </c>
      <c r="V2048" s="106" t="s">
        <v>7</v>
      </c>
      <c r="W2048" s="106" t="s">
        <v>76</v>
      </c>
      <c r="X2048" s="108">
        <v>493</v>
      </c>
      <c r="Y2048" s="108">
        <v>30282.031999999999</v>
      </c>
      <c r="Z2048" s="108">
        <v>18795.743999999999</v>
      </c>
      <c r="AA2048" s="109"/>
      <c r="AB2048" s="109">
        <v>6013</v>
      </c>
      <c r="AC2048" s="109"/>
      <c r="AD2048" s="109"/>
      <c r="AE2048" s="110" t="s">
        <v>515</v>
      </c>
      <c r="AF2048" s="109"/>
      <c r="AG2048" s="138">
        <v>40844</v>
      </c>
      <c r="AH2048" s="138">
        <v>41059</v>
      </c>
      <c r="AI2048" s="138">
        <v>41159</v>
      </c>
      <c r="AJ2048" s="109">
        <v>5841076</v>
      </c>
      <c r="AK2048" s="109"/>
      <c r="AL2048" s="109"/>
      <c r="AM2048" s="109"/>
      <c r="AN2048" s="109"/>
      <c r="AO2048" s="109"/>
      <c r="AP2048" s="109"/>
      <c r="AQ2048" s="109"/>
      <c r="AR2048" s="109"/>
      <c r="AS2048" s="109"/>
      <c r="AT2048" s="109"/>
      <c r="AU2048" s="109"/>
      <c r="AV2048" s="109"/>
      <c r="AW2048" s="109"/>
      <c r="AX2048" s="109"/>
      <c r="AY2048" s="109"/>
    </row>
    <row r="2049" spans="1:51" ht="25.5" x14ac:dyDescent="0.25">
      <c r="A2049" s="106">
        <v>2394</v>
      </c>
      <c r="B2049" s="106" t="s">
        <v>2692</v>
      </c>
      <c r="C2049" s="106" t="s">
        <v>401</v>
      </c>
      <c r="D2049" s="106"/>
      <c r="E2049" s="106" t="s">
        <v>583</v>
      </c>
      <c r="F2049" s="106"/>
      <c r="G2049" s="106" t="s">
        <v>724</v>
      </c>
      <c r="H2049" s="106" t="s">
        <v>466</v>
      </c>
      <c r="I2049" s="106" t="s">
        <v>3331</v>
      </c>
      <c r="J2049" s="106" t="s">
        <v>4196</v>
      </c>
      <c r="K2049" s="106">
        <v>21974</v>
      </c>
      <c r="L2049" s="106"/>
      <c r="M2049" s="106">
        <v>22000</v>
      </c>
      <c r="N2049" s="106" t="s">
        <v>4194</v>
      </c>
      <c r="O2049" s="106">
        <v>375.04300000000001</v>
      </c>
      <c r="P2049" s="107">
        <v>187</v>
      </c>
      <c r="Q2049" s="107">
        <v>70133.039999999994</v>
      </c>
      <c r="R2049" s="106">
        <v>0</v>
      </c>
      <c r="S2049" s="107">
        <v>0</v>
      </c>
      <c r="T2049" s="107">
        <v>0</v>
      </c>
      <c r="U2049" s="106" t="s">
        <v>924</v>
      </c>
      <c r="V2049" s="106" t="s">
        <v>7</v>
      </c>
      <c r="W2049" s="106" t="s">
        <v>76</v>
      </c>
      <c r="X2049" s="108">
        <v>493</v>
      </c>
      <c r="Y2049" s="108">
        <v>184896.19899999999</v>
      </c>
      <c r="Z2049" s="108">
        <v>114763.158</v>
      </c>
      <c r="AA2049" s="109"/>
      <c r="AB2049" s="109">
        <v>6013</v>
      </c>
      <c r="AC2049" s="109"/>
      <c r="AD2049" s="109"/>
      <c r="AE2049" s="110" t="s">
        <v>515</v>
      </c>
      <c r="AF2049" s="109"/>
      <c r="AG2049" s="138">
        <v>40844</v>
      </c>
      <c r="AH2049" s="138">
        <v>41059</v>
      </c>
      <c r="AI2049" s="138">
        <v>41159</v>
      </c>
      <c r="AJ2049" s="109">
        <v>5841076</v>
      </c>
      <c r="AK2049" s="109"/>
      <c r="AL2049" s="109"/>
      <c r="AM2049" s="109"/>
      <c r="AN2049" s="109"/>
      <c r="AO2049" s="109"/>
      <c r="AP2049" s="109"/>
      <c r="AQ2049" s="109"/>
      <c r="AR2049" s="109"/>
      <c r="AS2049" s="109"/>
      <c r="AT2049" s="109"/>
      <c r="AU2049" s="109"/>
      <c r="AV2049" s="109"/>
      <c r="AW2049" s="109"/>
      <c r="AX2049" s="109"/>
      <c r="AY2049" s="109"/>
    </row>
    <row r="2050" spans="1:51" x14ac:dyDescent="0.25">
      <c r="A2050" s="106">
        <v>2395</v>
      </c>
      <c r="B2050" s="106" t="s">
        <v>2693</v>
      </c>
      <c r="C2050" s="106" t="s">
        <v>401</v>
      </c>
      <c r="D2050" s="106"/>
      <c r="E2050" s="106" t="s">
        <v>540</v>
      </c>
      <c r="F2050" s="106"/>
      <c r="G2050" s="106"/>
      <c r="H2050" s="106" t="s">
        <v>466</v>
      </c>
      <c r="I2050" s="106" t="s">
        <v>3324</v>
      </c>
      <c r="J2050" s="106" t="s">
        <v>4193</v>
      </c>
      <c r="K2050" s="106">
        <v>10021</v>
      </c>
      <c r="L2050" s="106"/>
      <c r="M2050" s="106">
        <v>22000</v>
      </c>
      <c r="N2050" s="106" t="s">
        <v>4194</v>
      </c>
      <c r="O2050" s="106">
        <v>2309.8960000000002</v>
      </c>
      <c r="P2050" s="107">
        <v>187</v>
      </c>
      <c r="Q2050" s="107">
        <v>431950.55</v>
      </c>
      <c r="R2050" s="106">
        <v>0</v>
      </c>
      <c r="S2050" s="107">
        <v>0</v>
      </c>
      <c r="T2050" s="107">
        <v>0</v>
      </c>
      <c r="U2050" s="106" t="s">
        <v>1936</v>
      </c>
      <c r="V2050" s="106" t="s">
        <v>7</v>
      </c>
      <c r="W2050" s="106" t="s">
        <v>79</v>
      </c>
      <c r="X2050" s="108">
        <v>493</v>
      </c>
      <c r="Y2050" s="108">
        <v>1138778.7280000001</v>
      </c>
      <c r="Z2050" s="108">
        <v>706828.17600000009</v>
      </c>
      <c r="AA2050" s="109"/>
      <c r="AB2050" s="109">
        <v>6013</v>
      </c>
      <c r="AC2050" s="109"/>
      <c r="AD2050" s="109"/>
      <c r="AE2050" s="110" t="s">
        <v>471</v>
      </c>
      <c r="AF2050" s="109"/>
      <c r="AG2050" s="138">
        <v>40844</v>
      </c>
      <c r="AH2050" s="138">
        <v>41059</v>
      </c>
      <c r="AI2050" s="138">
        <v>41159</v>
      </c>
      <c r="AJ2050" s="109">
        <v>5841076</v>
      </c>
      <c r="AK2050" s="109"/>
      <c r="AL2050" s="109"/>
      <c r="AM2050" s="109"/>
      <c r="AN2050" s="109"/>
      <c r="AO2050" s="109"/>
      <c r="AP2050" s="109"/>
      <c r="AQ2050" s="109"/>
      <c r="AR2050" s="109"/>
      <c r="AS2050" s="109"/>
      <c r="AT2050" s="109"/>
      <c r="AU2050" s="109"/>
      <c r="AV2050" s="109"/>
      <c r="AW2050" s="109"/>
      <c r="AX2050" s="109"/>
      <c r="AY2050" s="109"/>
    </row>
    <row r="2051" spans="1:51" x14ac:dyDescent="0.25">
      <c r="A2051" s="106">
        <v>2396</v>
      </c>
      <c r="B2051" s="106" t="s">
        <v>2694</v>
      </c>
      <c r="C2051" s="106" t="s">
        <v>401</v>
      </c>
      <c r="D2051" s="106"/>
      <c r="E2051" s="106" t="s">
        <v>540</v>
      </c>
      <c r="F2051" s="106"/>
      <c r="G2051" s="106"/>
      <c r="H2051" s="106" t="s">
        <v>466</v>
      </c>
      <c r="I2051" s="106" t="s">
        <v>3323</v>
      </c>
      <c r="J2051" s="106" t="s">
        <v>4195</v>
      </c>
      <c r="K2051" s="106">
        <v>10022</v>
      </c>
      <c r="L2051" s="106"/>
      <c r="M2051" s="106">
        <v>22000</v>
      </c>
      <c r="N2051" s="106" t="s">
        <v>4194</v>
      </c>
      <c r="O2051" s="106">
        <v>2741.172</v>
      </c>
      <c r="P2051" s="107">
        <v>187</v>
      </c>
      <c r="Q2051" s="107">
        <v>512599.16</v>
      </c>
      <c r="R2051" s="106">
        <v>0</v>
      </c>
      <c r="S2051" s="107">
        <v>0</v>
      </c>
      <c r="T2051" s="107">
        <v>0</v>
      </c>
      <c r="U2051" s="106" t="s">
        <v>1936</v>
      </c>
      <c r="V2051" s="106" t="s">
        <v>7</v>
      </c>
      <c r="W2051" s="106" t="s">
        <v>79</v>
      </c>
      <c r="X2051" s="108">
        <v>493</v>
      </c>
      <c r="Y2051" s="108">
        <v>1351397.7960000001</v>
      </c>
      <c r="Z2051" s="108">
        <v>838798.6320000001</v>
      </c>
      <c r="AA2051" s="109"/>
      <c r="AB2051" s="109">
        <v>6013</v>
      </c>
      <c r="AC2051" s="109"/>
      <c r="AD2051" s="109"/>
      <c r="AE2051" s="110" t="s">
        <v>471</v>
      </c>
      <c r="AF2051" s="109"/>
      <c r="AG2051" s="138">
        <v>40844</v>
      </c>
      <c r="AH2051" s="138">
        <v>41059</v>
      </c>
      <c r="AI2051" s="138">
        <v>41159</v>
      </c>
      <c r="AJ2051" s="109">
        <v>5841076</v>
      </c>
      <c r="AK2051" s="109"/>
      <c r="AL2051" s="109"/>
      <c r="AM2051" s="109"/>
      <c r="AN2051" s="109"/>
      <c r="AO2051" s="109"/>
      <c r="AP2051" s="109"/>
      <c r="AQ2051" s="109"/>
      <c r="AR2051" s="109"/>
      <c r="AS2051" s="109"/>
      <c r="AT2051" s="109"/>
      <c r="AU2051" s="109"/>
      <c r="AV2051" s="109"/>
      <c r="AW2051" s="109"/>
      <c r="AX2051" s="109"/>
      <c r="AY2051" s="109"/>
    </row>
    <row r="2052" spans="1:51" x14ac:dyDescent="0.25">
      <c r="A2052" s="106">
        <v>2397</v>
      </c>
      <c r="B2052" s="106" t="s">
        <v>1116</v>
      </c>
      <c r="C2052" s="106" t="s">
        <v>401</v>
      </c>
      <c r="D2052" s="106"/>
      <c r="E2052" s="106" t="s">
        <v>540</v>
      </c>
      <c r="F2052" s="106"/>
      <c r="G2052" s="106"/>
      <c r="H2052" s="106" t="s">
        <v>466</v>
      </c>
      <c r="I2052" s="106" t="s">
        <v>3323</v>
      </c>
      <c r="J2052" s="106"/>
      <c r="K2052" s="106"/>
      <c r="L2052" s="106"/>
      <c r="M2052" s="106">
        <v>22000</v>
      </c>
      <c r="N2052" s="106" t="s">
        <v>4194</v>
      </c>
      <c r="O2052" s="106">
        <v>40047.459000000003</v>
      </c>
      <c r="P2052" s="107">
        <v>187</v>
      </c>
      <c r="Q2052" s="107">
        <v>7488874.8300000001</v>
      </c>
      <c r="R2052" s="106">
        <v>0</v>
      </c>
      <c r="S2052" s="107">
        <v>0</v>
      </c>
      <c r="T2052" s="107">
        <v>0</v>
      </c>
      <c r="U2052" s="106" t="s">
        <v>743</v>
      </c>
      <c r="V2052" s="106" t="s">
        <v>7</v>
      </c>
      <c r="W2052" s="106" t="s">
        <v>63</v>
      </c>
      <c r="X2052" s="108"/>
      <c r="Y2052" s="108">
        <v>0</v>
      </c>
      <c r="Z2052" s="108"/>
      <c r="AA2052" s="109" t="s">
        <v>4435</v>
      </c>
      <c r="AB2052" s="109">
        <v>6013</v>
      </c>
      <c r="AC2052" s="109"/>
      <c r="AD2052" s="109"/>
      <c r="AE2052" s="110" t="s">
        <v>4436</v>
      </c>
      <c r="AF2052" s="109"/>
      <c r="AG2052" s="138">
        <v>40844</v>
      </c>
      <c r="AH2052" s="138">
        <v>41059</v>
      </c>
      <c r="AI2052" s="138">
        <v>41159</v>
      </c>
      <c r="AJ2052" s="109">
        <v>5841076</v>
      </c>
      <c r="AK2052" s="109"/>
      <c r="AL2052" s="109"/>
      <c r="AM2052" s="109"/>
      <c r="AN2052" s="109"/>
      <c r="AO2052" s="109"/>
      <c r="AP2052" s="109"/>
      <c r="AQ2052" s="109"/>
      <c r="AR2052" s="109"/>
      <c r="AS2052" s="109"/>
      <c r="AT2052" s="109"/>
      <c r="AU2052" s="109"/>
      <c r="AV2052" s="109"/>
      <c r="AW2052" s="109"/>
      <c r="AX2052" s="109"/>
      <c r="AY2052" s="109"/>
    </row>
    <row r="2053" spans="1:51" x14ac:dyDescent="0.25">
      <c r="A2053" s="106">
        <v>2399</v>
      </c>
      <c r="B2053" s="106" t="s">
        <v>2695</v>
      </c>
      <c r="C2053" s="106" t="s">
        <v>402</v>
      </c>
      <c r="D2053" s="106"/>
      <c r="E2053" s="106" t="s">
        <v>540</v>
      </c>
      <c r="F2053" s="106"/>
      <c r="G2053" s="106"/>
      <c r="H2053" s="106" t="s">
        <v>514</v>
      </c>
      <c r="I2053" s="106"/>
      <c r="J2053" s="106" t="s">
        <v>4198</v>
      </c>
      <c r="K2053" s="106">
        <v>17502</v>
      </c>
      <c r="L2053" s="106"/>
      <c r="M2053" s="106">
        <v>22000</v>
      </c>
      <c r="N2053" s="106" t="s">
        <v>403</v>
      </c>
      <c r="O2053" s="106">
        <v>2687.5639999999999</v>
      </c>
      <c r="P2053" s="107">
        <v>1047.2</v>
      </c>
      <c r="Q2053" s="107">
        <v>2814417.02</v>
      </c>
      <c r="R2053" s="106">
        <v>0</v>
      </c>
      <c r="S2053" s="107">
        <v>0</v>
      </c>
      <c r="T2053" s="107">
        <v>0</v>
      </c>
      <c r="U2053" s="106" t="s">
        <v>739</v>
      </c>
      <c r="V2053" s="106" t="s">
        <v>7</v>
      </c>
      <c r="W2053" s="106" t="s">
        <v>61</v>
      </c>
      <c r="X2053" s="108">
        <v>2103</v>
      </c>
      <c r="Y2053" s="108">
        <v>5651947.0919999992</v>
      </c>
      <c r="Z2053" s="108">
        <v>2837530.0711999992</v>
      </c>
      <c r="AA2053" s="109"/>
      <c r="AB2053" s="109">
        <v>5179</v>
      </c>
      <c r="AC2053" s="109"/>
      <c r="AD2053" s="109"/>
      <c r="AE2053" s="110" t="s">
        <v>507</v>
      </c>
      <c r="AF2053" s="109"/>
      <c r="AG2053" s="138">
        <v>40431</v>
      </c>
      <c r="AH2053" s="138">
        <v>40752</v>
      </c>
      <c r="AI2053" s="138">
        <v>40932</v>
      </c>
      <c r="AJ2053" s="109">
        <v>5806146</v>
      </c>
      <c r="AK2053" s="109"/>
      <c r="AL2053" s="109"/>
      <c r="AM2053" s="109"/>
      <c r="AN2053" s="109"/>
      <c r="AO2053" s="109"/>
      <c r="AP2053" s="109"/>
      <c r="AQ2053" s="109"/>
      <c r="AR2053" s="109"/>
      <c r="AS2053" s="109"/>
      <c r="AT2053" s="109"/>
      <c r="AU2053" s="109"/>
      <c r="AV2053" s="109"/>
      <c r="AW2053" s="109"/>
      <c r="AX2053" s="109"/>
      <c r="AY2053" s="109"/>
    </row>
    <row r="2054" spans="1:51" x14ac:dyDescent="0.25">
      <c r="A2054" s="106">
        <v>2400</v>
      </c>
      <c r="B2054" s="106" t="s">
        <v>2696</v>
      </c>
      <c r="C2054" s="106" t="s">
        <v>403</v>
      </c>
      <c r="D2054" s="106"/>
      <c r="E2054" s="106" t="s">
        <v>540</v>
      </c>
      <c r="F2054" s="106"/>
      <c r="G2054" s="106"/>
      <c r="H2054" s="106" t="s">
        <v>514</v>
      </c>
      <c r="I2054" s="106" t="s">
        <v>3323</v>
      </c>
      <c r="J2054" s="106" t="s">
        <v>4199</v>
      </c>
      <c r="K2054" s="106">
        <v>17532</v>
      </c>
      <c r="L2054" s="106"/>
      <c r="M2054" s="106">
        <v>22000</v>
      </c>
      <c r="N2054" s="106" t="s">
        <v>403</v>
      </c>
      <c r="O2054" s="106">
        <v>4039.8420000000001</v>
      </c>
      <c r="P2054" s="107">
        <v>1047.2</v>
      </c>
      <c r="Q2054" s="107">
        <v>4230522.54</v>
      </c>
      <c r="R2054" s="106">
        <v>0</v>
      </c>
      <c r="S2054" s="107">
        <v>0</v>
      </c>
      <c r="T2054" s="107">
        <v>0</v>
      </c>
      <c r="U2054" s="106" t="s">
        <v>739</v>
      </c>
      <c r="V2054" s="106" t="s">
        <v>7</v>
      </c>
      <c r="W2054" s="106" t="s">
        <v>61</v>
      </c>
      <c r="X2054" s="108">
        <v>2103</v>
      </c>
      <c r="Y2054" s="108">
        <v>8495787.7259999998</v>
      </c>
      <c r="Z2054" s="108">
        <v>4265265.1835999992</v>
      </c>
      <c r="AA2054" s="109"/>
      <c r="AB2054" s="109">
        <v>5179</v>
      </c>
      <c r="AC2054" s="109"/>
      <c r="AD2054" s="109"/>
      <c r="AE2054" s="110" t="s">
        <v>507</v>
      </c>
      <c r="AF2054" s="109"/>
      <c r="AG2054" s="138">
        <v>40431</v>
      </c>
      <c r="AH2054" s="138">
        <v>40752</v>
      </c>
      <c r="AI2054" s="138">
        <v>40932</v>
      </c>
      <c r="AJ2054" s="109">
        <v>5806146</v>
      </c>
      <c r="AK2054" s="109"/>
      <c r="AL2054" s="109"/>
      <c r="AM2054" s="109"/>
      <c r="AN2054" s="109"/>
      <c r="AO2054" s="109"/>
      <c r="AP2054" s="109"/>
      <c r="AQ2054" s="109"/>
      <c r="AR2054" s="109"/>
      <c r="AS2054" s="109"/>
      <c r="AT2054" s="109"/>
      <c r="AU2054" s="109"/>
      <c r="AV2054" s="109"/>
      <c r="AW2054" s="109"/>
      <c r="AX2054" s="109"/>
      <c r="AY2054" s="109"/>
    </row>
    <row r="2055" spans="1:51" x14ac:dyDescent="0.25">
      <c r="A2055" s="106">
        <v>2401</v>
      </c>
      <c r="B2055" s="106" t="s">
        <v>2697</v>
      </c>
      <c r="C2055" s="106" t="s">
        <v>402</v>
      </c>
      <c r="D2055" s="106"/>
      <c r="E2055" s="106" t="s">
        <v>540</v>
      </c>
      <c r="F2055" s="106"/>
      <c r="G2055" s="106"/>
      <c r="H2055" s="106" t="s">
        <v>514</v>
      </c>
      <c r="I2055" s="106" t="s">
        <v>3325</v>
      </c>
      <c r="J2055" s="106" t="s">
        <v>4200</v>
      </c>
      <c r="K2055" s="106">
        <v>17870</v>
      </c>
      <c r="L2055" s="106">
        <v>131</v>
      </c>
      <c r="M2055" s="106">
        <v>22000</v>
      </c>
      <c r="N2055" s="106" t="s">
        <v>403</v>
      </c>
      <c r="O2055" s="106">
        <v>1206.5170000000001</v>
      </c>
      <c r="P2055" s="107">
        <v>1047.2</v>
      </c>
      <c r="Q2055" s="107">
        <v>1263464.6000000001</v>
      </c>
      <c r="R2055" s="106">
        <v>0</v>
      </c>
      <c r="S2055" s="107">
        <v>0</v>
      </c>
      <c r="T2055" s="107">
        <v>0</v>
      </c>
      <c r="U2055" s="106" t="s">
        <v>784</v>
      </c>
      <c r="V2055" s="106" t="s">
        <v>7</v>
      </c>
      <c r="W2055" s="106" t="s">
        <v>66</v>
      </c>
      <c r="X2055" s="108">
        <v>2103</v>
      </c>
      <c r="Y2055" s="108">
        <v>2537305.2510000002</v>
      </c>
      <c r="Z2055" s="108">
        <v>1273840.6486</v>
      </c>
      <c r="AA2055" s="109"/>
      <c r="AB2055" s="109">
        <v>5179</v>
      </c>
      <c r="AC2055" s="109"/>
      <c r="AD2055" s="109"/>
      <c r="AE2055" s="110" t="s">
        <v>4833</v>
      </c>
      <c r="AF2055" s="109"/>
      <c r="AG2055" s="138">
        <v>40431</v>
      </c>
      <c r="AH2055" s="138">
        <v>40752</v>
      </c>
      <c r="AI2055" s="138">
        <v>40932</v>
      </c>
      <c r="AJ2055" s="109">
        <v>5806146</v>
      </c>
      <c r="AK2055" s="109"/>
      <c r="AL2055" s="109"/>
      <c r="AM2055" s="109"/>
      <c r="AN2055" s="109"/>
      <c r="AO2055" s="109"/>
      <c r="AP2055" s="109"/>
      <c r="AQ2055" s="109"/>
      <c r="AR2055" s="109"/>
      <c r="AS2055" s="109"/>
      <c r="AT2055" s="109"/>
      <c r="AU2055" s="109"/>
      <c r="AV2055" s="109"/>
      <c r="AW2055" s="109"/>
      <c r="AX2055" s="109"/>
      <c r="AY2055" s="109"/>
    </row>
    <row r="2056" spans="1:51" x14ac:dyDescent="0.25">
      <c r="A2056" s="106">
        <v>2402</v>
      </c>
      <c r="B2056" s="106" t="s">
        <v>2698</v>
      </c>
      <c r="C2056" s="106" t="s">
        <v>402</v>
      </c>
      <c r="D2056" s="106"/>
      <c r="E2056" s="106" t="s">
        <v>540</v>
      </c>
      <c r="F2056" s="106"/>
      <c r="G2056" s="106"/>
      <c r="H2056" s="106" t="s">
        <v>514</v>
      </c>
      <c r="I2056" s="106" t="s">
        <v>3326</v>
      </c>
      <c r="J2056" s="106" t="s">
        <v>4200</v>
      </c>
      <c r="K2056" s="106">
        <v>17870</v>
      </c>
      <c r="L2056" s="106">
        <v>132</v>
      </c>
      <c r="M2056" s="106">
        <v>22000</v>
      </c>
      <c r="N2056" s="106" t="s">
        <v>403</v>
      </c>
      <c r="O2056" s="106">
        <v>1211.06</v>
      </c>
      <c r="P2056" s="107">
        <v>1047.2</v>
      </c>
      <c r="Q2056" s="107">
        <v>1268222.03</v>
      </c>
      <c r="R2056" s="106">
        <v>0</v>
      </c>
      <c r="S2056" s="107">
        <v>0</v>
      </c>
      <c r="T2056" s="107">
        <v>0</v>
      </c>
      <c r="U2056" s="106" t="s">
        <v>784</v>
      </c>
      <c r="V2056" s="106" t="s">
        <v>7</v>
      </c>
      <c r="W2056" s="106" t="s">
        <v>66</v>
      </c>
      <c r="X2056" s="108">
        <v>2103</v>
      </c>
      <c r="Y2056" s="108">
        <v>2546859.1799999997</v>
      </c>
      <c r="Z2056" s="108">
        <v>1278637.1479999998</v>
      </c>
      <c r="AA2056" s="109"/>
      <c r="AB2056" s="109">
        <v>5179</v>
      </c>
      <c r="AC2056" s="109"/>
      <c r="AD2056" s="109"/>
      <c r="AE2056" s="110" t="s">
        <v>4833</v>
      </c>
      <c r="AF2056" s="109"/>
      <c r="AG2056" s="138">
        <v>40431</v>
      </c>
      <c r="AH2056" s="138">
        <v>40752</v>
      </c>
      <c r="AI2056" s="138">
        <v>40932</v>
      </c>
      <c r="AJ2056" s="109">
        <v>5806146</v>
      </c>
      <c r="AK2056" s="109"/>
      <c r="AL2056" s="109"/>
      <c r="AM2056" s="109"/>
      <c r="AN2056" s="109"/>
      <c r="AO2056" s="109"/>
      <c r="AP2056" s="109"/>
      <c r="AQ2056" s="109"/>
      <c r="AR2056" s="109"/>
      <c r="AS2056" s="109"/>
      <c r="AT2056" s="109"/>
      <c r="AU2056" s="109"/>
      <c r="AV2056" s="109"/>
      <c r="AW2056" s="109"/>
      <c r="AX2056" s="109"/>
      <c r="AY2056" s="109"/>
    </row>
    <row r="2057" spans="1:51" x14ac:dyDescent="0.25">
      <c r="A2057" s="106">
        <v>2403</v>
      </c>
      <c r="B2057" s="106" t="s">
        <v>1215</v>
      </c>
      <c r="C2057" s="106" t="s">
        <v>402</v>
      </c>
      <c r="D2057" s="106"/>
      <c r="E2057" s="106" t="s">
        <v>540</v>
      </c>
      <c r="F2057" s="106"/>
      <c r="G2057" s="106"/>
      <c r="H2057" s="106" t="s">
        <v>514</v>
      </c>
      <c r="I2057" s="106" t="s">
        <v>3326</v>
      </c>
      <c r="J2057" s="106"/>
      <c r="K2057" s="106"/>
      <c r="L2057" s="106"/>
      <c r="M2057" s="106">
        <v>22000</v>
      </c>
      <c r="N2057" s="106" t="s">
        <v>403</v>
      </c>
      <c r="O2057" s="106">
        <v>50022.118000000002</v>
      </c>
      <c r="P2057" s="107">
        <v>1047.2</v>
      </c>
      <c r="Q2057" s="107">
        <v>52383161.969999999</v>
      </c>
      <c r="R2057" s="106">
        <v>0</v>
      </c>
      <c r="S2057" s="107">
        <v>0</v>
      </c>
      <c r="T2057" s="107">
        <v>0</v>
      </c>
      <c r="U2057" s="106" t="s">
        <v>743</v>
      </c>
      <c r="V2057" s="106" t="s">
        <v>7</v>
      </c>
      <c r="W2057" s="106" t="s">
        <v>63</v>
      </c>
      <c r="X2057" s="108"/>
      <c r="Y2057" s="108">
        <v>0</v>
      </c>
      <c r="Z2057" s="108"/>
      <c r="AA2057" s="109" t="s">
        <v>4435</v>
      </c>
      <c r="AB2057" s="109">
        <v>5179</v>
      </c>
      <c r="AC2057" s="109"/>
      <c r="AD2057" s="109"/>
      <c r="AE2057" s="110" t="s">
        <v>4436</v>
      </c>
      <c r="AF2057" s="109"/>
      <c r="AG2057" s="138">
        <v>40431</v>
      </c>
      <c r="AH2057" s="138">
        <v>40752</v>
      </c>
      <c r="AI2057" s="138">
        <v>40932</v>
      </c>
      <c r="AJ2057" s="109">
        <v>5806146</v>
      </c>
      <c r="AK2057" s="109"/>
      <c r="AL2057" s="109"/>
      <c r="AM2057" s="109"/>
      <c r="AN2057" s="109"/>
      <c r="AO2057" s="109"/>
      <c r="AP2057" s="109"/>
      <c r="AQ2057" s="109"/>
      <c r="AR2057" s="109"/>
      <c r="AS2057" s="109"/>
      <c r="AT2057" s="109"/>
      <c r="AU2057" s="109"/>
      <c r="AV2057" s="109"/>
      <c r="AW2057" s="109"/>
      <c r="AX2057" s="109"/>
      <c r="AY2057" s="109"/>
    </row>
    <row r="2058" spans="1:51" x14ac:dyDescent="0.25">
      <c r="A2058" s="106">
        <v>2404</v>
      </c>
      <c r="B2058" s="106" t="s">
        <v>1215</v>
      </c>
      <c r="C2058" s="106" t="s">
        <v>402</v>
      </c>
      <c r="D2058" s="106"/>
      <c r="E2058" s="106" t="s">
        <v>540</v>
      </c>
      <c r="F2058" s="106"/>
      <c r="G2058" s="106"/>
      <c r="H2058" s="106" t="s">
        <v>514</v>
      </c>
      <c r="I2058" s="106"/>
      <c r="J2058" s="106"/>
      <c r="K2058" s="106"/>
      <c r="L2058" s="106"/>
      <c r="M2058" s="106">
        <v>22000</v>
      </c>
      <c r="N2058" s="106" t="s">
        <v>403</v>
      </c>
      <c r="O2058" s="106">
        <v>6184.5330000000004</v>
      </c>
      <c r="P2058" s="107">
        <v>1047.2</v>
      </c>
      <c r="Q2058" s="107">
        <v>6476442.96</v>
      </c>
      <c r="R2058" s="106">
        <v>0</v>
      </c>
      <c r="S2058" s="107">
        <v>0</v>
      </c>
      <c r="T2058" s="107">
        <v>0</v>
      </c>
      <c r="U2058" s="106" t="s">
        <v>743</v>
      </c>
      <c r="V2058" s="106" t="s">
        <v>7</v>
      </c>
      <c r="W2058" s="106" t="s">
        <v>63</v>
      </c>
      <c r="X2058" s="108"/>
      <c r="Y2058" s="108">
        <v>0</v>
      </c>
      <c r="Z2058" s="108"/>
      <c r="AA2058" s="109" t="s">
        <v>4625</v>
      </c>
      <c r="AB2058" s="109">
        <v>5179</v>
      </c>
      <c r="AC2058" s="109"/>
      <c r="AD2058" s="109"/>
      <c r="AE2058" s="110" t="s">
        <v>4436</v>
      </c>
      <c r="AF2058" s="109"/>
      <c r="AG2058" s="138">
        <v>40431</v>
      </c>
      <c r="AH2058" s="138">
        <v>40752</v>
      </c>
      <c r="AI2058" s="138">
        <v>40932</v>
      </c>
      <c r="AJ2058" s="109">
        <v>5806146</v>
      </c>
      <c r="AK2058" s="109"/>
      <c r="AL2058" s="109"/>
      <c r="AM2058" s="109"/>
      <c r="AN2058" s="109"/>
      <c r="AO2058" s="109"/>
      <c r="AP2058" s="109"/>
      <c r="AQ2058" s="109"/>
      <c r="AR2058" s="109"/>
      <c r="AS2058" s="109"/>
      <c r="AT2058" s="109"/>
      <c r="AU2058" s="109"/>
      <c r="AV2058" s="109"/>
      <c r="AW2058" s="109"/>
      <c r="AX2058" s="109"/>
      <c r="AY2058" s="109"/>
    </row>
    <row r="2059" spans="1:51" ht="25.5" x14ac:dyDescent="0.25">
      <c r="A2059" s="106">
        <v>2405</v>
      </c>
      <c r="B2059" s="106" t="s">
        <v>2699</v>
      </c>
      <c r="C2059" s="106" t="s">
        <v>336</v>
      </c>
      <c r="D2059" s="106"/>
      <c r="E2059" s="106" t="s">
        <v>540</v>
      </c>
      <c r="F2059" s="106"/>
      <c r="G2059" s="106"/>
      <c r="H2059" s="106" t="s">
        <v>466</v>
      </c>
      <c r="I2059" s="106"/>
      <c r="J2059" s="106" t="s">
        <v>4007</v>
      </c>
      <c r="K2059" s="106">
        <v>5433</v>
      </c>
      <c r="L2059" s="106"/>
      <c r="M2059" s="106">
        <v>22000</v>
      </c>
      <c r="N2059" s="106" t="s">
        <v>4004</v>
      </c>
      <c r="O2059" s="106">
        <v>8</v>
      </c>
      <c r="P2059" s="107">
        <v>1200</v>
      </c>
      <c r="Q2059" s="107">
        <v>9600</v>
      </c>
      <c r="R2059" s="106">
        <v>0</v>
      </c>
      <c r="S2059" s="107">
        <v>0</v>
      </c>
      <c r="T2059" s="107">
        <v>0</v>
      </c>
      <c r="U2059" s="106" t="s">
        <v>797</v>
      </c>
      <c r="V2059" s="106" t="s">
        <v>7</v>
      </c>
      <c r="W2059" s="106" t="s">
        <v>67</v>
      </c>
      <c r="X2059" s="108">
        <v>1495</v>
      </c>
      <c r="Y2059" s="108">
        <v>11960</v>
      </c>
      <c r="Z2059" s="108">
        <v>2360</v>
      </c>
      <c r="AA2059" s="109"/>
      <c r="AB2059" s="109">
        <v>6201</v>
      </c>
      <c r="AC2059" s="109"/>
      <c r="AD2059" s="109"/>
      <c r="AE2059" s="110" t="s">
        <v>4834</v>
      </c>
      <c r="AF2059" s="109"/>
      <c r="AG2059" s="138">
        <v>39402</v>
      </c>
      <c r="AH2059" s="138">
        <v>40865</v>
      </c>
      <c r="AI2059" s="138">
        <v>40905</v>
      </c>
      <c r="AJ2059" s="109">
        <v>5802088</v>
      </c>
      <c r="AK2059" s="109">
        <v>1211005</v>
      </c>
      <c r="AL2059" s="109" t="s">
        <v>4773</v>
      </c>
      <c r="AM2059" s="109"/>
      <c r="AN2059" s="109"/>
      <c r="AO2059" s="109"/>
      <c r="AP2059" s="109"/>
      <c r="AQ2059" s="109"/>
      <c r="AR2059" s="109" t="s">
        <v>4787</v>
      </c>
      <c r="AS2059" s="109" t="s">
        <v>4433</v>
      </c>
      <c r="AT2059" s="109"/>
      <c r="AU2059" s="109"/>
      <c r="AV2059" s="109"/>
      <c r="AW2059" s="109"/>
      <c r="AX2059" s="109"/>
      <c r="AY2059" s="109"/>
    </row>
    <row r="2060" spans="1:51" ht="25.5" x14ac:dyDescent="0.25">
      <c r="A2060" s="106">
        <v>2406</v>
      </c>
      <c r="B2060" s="106" t="s">
        <v>2700</v>
      </c>
      <c r="C2060" s="106" t="s">
        <v>404</v>
      </c>
      <c r="D2060" s="106" t="s">
        <v>684</v>
      </c>
      <c r="E2060" s="106" t="s">
        <v>552</v>
      </c>
      <c r="F2060" s="106"/>
      <c r="G2060" s="106" t="s">
        <v>711</v>
      </c>
      <c r="H2060" s="106" t="s">
        <v>465</v>
      </c>
      <c r="I2060" s="106" t="s">
        <v>3325</v>
      </c>
      <c r="J2060" s="106" t="s">
        <v>3438</v>
      </c>
      <c r="K2060" s="106"/>
      <c r="L2060" s="106"/>
      <c r="M2060" s="106">
        <v>22010</v>
      </c>
      <c r="N2060" s="106" t="s">
        <v>465</v>
      </c>
      <c r="O2060" s="106">
        <v>8092.07</v>
      </c>
      <c r="P2060" s="107">
        <v>162.80000000000001</v>
      </c>
      <c r="Q2060" s="107">
        <v>1317389</v>
      </c>
      <c r="R2060" s="106">
        <v>0</v>
      </c>
      <c r="S2060" s="107">
        <v>0</v>
      </c>
      <c r="T2060" s="107">
        <v>0</v>
      </c>
      <c r="U2060" s="106" t="s">
        <v>881</v>
      </c>
      <c r="V2060" s="106" t="s">
        <v>7</v>
      </c>
      <c r="W2060" s="106" t="s">
        <v>73</v>
      </c>
      <c r="X2060" s="108">
        <v>391</v>
      </c>
      <c r="Y2060" s="108">
        <v>3163999.37</v>
      </c>
      <c r="Z2060" s="108">
        <v>1846610.3740000001</v>
      </c>
      <c r="AA2060" s="109"/>
      <c r="AB2060" s="109">
        <v>2124</v>
      </c>
      <c r="AC2060" s="109"/>
      <c r="AD2060" s="109"/>
      <c r="AE2060" s="110" t="s">
        <v>511</v>
      </c>
      <c r="AF2060" s="109"/>
      <c r="AG2060" s="138" t="s">
        <v>4483</v>
      </c>
      <c r="AH2060" s="138">
        <v>33555</v>
      </c>
      <c r="AI2060" s="138">
        <v>40913</v>
      </c>
      <c r="AJ2060" s="109">
        <v>5803238</v>
      </c>
      <c r="AK2060" s="109"/>
      <c r="AL2060" s="109"/>
      <c r="AM2060" s="109"/>
      <c r="AN2060" s="109"/>
      <c r="AO2060" s="109"/>
      <c r="AP2060" s="109"/>
      <c r="AQ2060" s="109"/>
      <c r="AR2060" s="109" t="s">
        <v>4497</v>
      </c>
      <c r="AS2060" s="109" t="s">
        <v>4498</v>
      </c>
      <c r="AT2060" s="109"/>
      <c r="AU2060" s="109"/>
      <c r="AV2060" s="109">
        <v>33555</v>
      </c>
      <c r="AW2060" s="109"/>
      <c r="AX2060" s="109"/>
      <c r="AY2060" s="109"/>
    </row>
    <row r="2061" spans="1:51" ht="25.5" x14ac:dyDescent="0.25">
      <c r="A2061" s="106">
        <v>2407</v>
      </c>
      <c r="B2061" s="106" t="s">
        <v>2701</v>
      </c>
      <c r="C2061" s="106" t="s">
        <v>404</v>
      </c>
      <c r="D2061" s="106" t="s">
        <v>685</v>
      </c>
      <c r="E2061" s="106" t="s">
        <v>540</v>
      </c>
      <c r="F2061" s="106"/>
      <c r="G2061" s="106"/>
      <c r="H2061" s="106" t="s">
        <v>465</v>
      </c>
      <c r="I2061" s="106" t="s">
        <v>3330</v>
      </c>
      <c r="J2061" s="106" t="s">
        <v>3438</v>
      </c>
      <c r="K2061" s="106"/>
      <c r="L2061" s="106"/>
      <c r="M2061" s="106">
        <v>22010</v>
      </c>
      <c r="N2061" s="106" t="s">
        <v>465</v>
      </c>
      <c r="O2061" s="106">
        <v>32982.21</v>
      </c>
      <c r="P2061" s="107">
        <v>162.80000000000001</v>
      </c>
      <c r="Q2061" s="107">
        <v>5369503.79</v>
      </c>
      <c r="R2061" s="106">
        <v>0</v>
      </c>
      <c r="S2061" s="107">
        <v>0</v>
      </c>
      <c r="T2061" s="107">
        <v>0</v>
      </c>
      <c r="U2061" s="106" t="s">
        <v>881</v>
      </c>
      <c r="V2061" s="106" t="s">
        <v>7</v>
      </c>
      <c r="W2061" s="106" t="s">
        <v>73</v>
      </c>
      <c r="X2061" s="108">
        <v>391</v>
      </c>
      <c r="Y2061" s="108">
        <v>12896044.109999999</v>
      </c>
      <c r="Z2061" s="108">
        <v>7526540.3219999988</v>
      </c>
      <c r="AA2061" s="109"/>
      <c r="AB2061" s="109">
        <v>2124</v>
      </c>
      <c r="AC2061" s="109"/>
      <c r="AD2061" s="109"/>
      <c r="AE2061" s="110" t="s">
        <v>685</v>
      </c>
      <c r="AF2061" s="109"/>
      <c r="AG2061" s="138" t="s">
        <v>4483</v>
      </c>
      <c r="AH2061" s="138">
        <v>33555</v>
      </c>
      <c r="AI2061" s="138">
        <v>40913</v>
      </c>
      <c r="AJ2061" s="109">
        <v>5803238</v>
      </c>
      <c r="AK2061" s="109"/>
      <c r="AL2061" s="109"/>
      <c r="AM2061" s="109"/>
      <c r="AN2061" s="109"/>
      <c r="AO2061" s="109"/>
      <c r="AP2061" s="109"/>
      <c r="AQ2061" s="109"/>
      <c r="AR2061" s="109" t="s">
        <v>4497</v>
      </c>
      <c r="AS2061" s="109" t="s">
        <v>4498</v>
      </c>
      <c r="AT2061" s="109"/>
      <c r="AU2061" s="109"/>
      <c r="AV2061" s="109">
        <v>33555</v>
      </c>
      <c r="AW2061" s="109"/>
      <c r="AX2061" s="109"/>
      <c r="AY2061" s="109"/>
    </row>
    <row r="2062" spans="1:51" x14ac:dyDescent="0.25">
      <c r="A2062" s="106">
        <v>2408</v>
      </c>
      <c r="B2062" s="106" t="s">
        <v>2702</v>
      </c>
      <c r="C2062" s="106" t="s">
        <v>13</v>
      </c>
      <c r="D2062" s="106"/>
      <c r="E2062" s="106" t="s">
        <v>540</v>
      </c>
      <c r="F2062" s="106"/>
      <c r="G2062" s="106"/>
      <c r="H2062" s="106" t="s">
        <v>466</v>
      </c>
      <c r="I2062" s="106" t="s">
        <v>3330</v>
      </c>
      <c r="J2062" s="106" t="s">
        <v>4201</v>
      </c>
      <c r="K2062" s="106">
        <v>14871</v>
      </c>
      <c r="L2062" s="106"/>
      <c r="M2062" s="106">
        <v>22000</v>
      </c>
      <c r="N2062" s="106" t="s">
        <v>13</v>
      </c>
      <c r="O2062" s="106">
        <v>1169.883</v>
      </c>
      <c r="P2062" s="107">
        <v>1200</v>
      </c>
      <c r="Q2062" s="107">
        <v>1403859.6</v>
      </c>
      <c r="R2062" s="106">
        <v>0</v>
      </c>
      <c r="S2062" s="107">
        <v>0</v>
      </c>
      <c r="T2062" s="107">
        <v>0</v>
      </c>
      <c r="U2062" s="106" t="s">
        <v>739</v>
      </c>
      <c r="V2062" s="106" t="s">
        <v>7</v>
      </c>
      <c r="W2062" s="106" t="s">
        <v>61</v>
      </c>
      <c r="X2062" s="108">
        <v>1557</v>
      </c>
      <c r="Y2062" s="108">
        <v>1821507.831</v>
      </c>
      <c r="Z2062" s="108">
        <v>417648.23099999991</v>
      </c>
      <c r="AA2062" s="109"/>
      <c r="AB2062" s="109">
        <v>5218</v>
      </c>
      <c r="AC2062" s="109"/>
      <c r="AD2062" s="109"/>
      <c r="AE2062" s="110" t="s">
        <v>507</v>
      </c>
      <c r="AF2062" s="109"/>
      <c r="AG2062" s="138">
        <v>38961</v>
      </c>
      <c r="AH2062" s="138">
        <v>40638</v>
      </c>
      <c r="AI2062" s="138">
        <v>41011</v>
      </c>
      <c r="AJ2062" s="109">
        <v>5816995</v>
      </c>
      <c r="AK2062" s="109"/>
      <c r="AL2062" s="109"/>
      <c r="AM2062" s="109"/>
      <c r="AN2062" s="109"/>
      <c r="AO2062" s="109"/>
      <c r="AP2062" s="109"/>
      <c r="AQ2062" s="109"/>
      <c r="AR2062" s="109"/>
      <c r="AS2062" s="109"/>
      <c r="AT2062" s="109"/>
      <c r="AU2062" s="109"/>
      <c r="AV2062" s="109"/>
      <c r="AW2062" s="109"/>
      <c r="AX2062" s="109"/>
      <c r="AY2062" s="109"/>
    </row>
    <row r="2063" spans="1:51" x14ac:dyDescent="0.25">
      <c r="A2063" s="106">
        <v>2409</v>
      </c>
      <c r="B2063" s="106" t="s">
        <v>2703</v>
      </c>
      <c r="C2063" s="106" t="s">
        <v>13</v>
      </c>
      <c r="D2063" s="106"/>
      <c r="E2063" s="106" t="s">
        <v>540</v>
      </c>
      <c r="F2063" s="106"/>
      <c r="G2063" s="106"/>
      <c r="H2063" s="106" t="s">
        <v>466</v>
      </c>
      <c r="I2063" s="106" t="s">
        <v>3324</v>
      </c>
      <c r="J2063" s="106" t="s">
        <v>4202</v>
      </c>
      <c r="K2063" s="106">
        <v>15030</v>
      </c>
      <c r="L2063" s="106"/>
      <c r="M2063" s="106">
        <v>22000</v>
      </c>
      <c r="N2063" s="106" t="s">
        <v>13</v>
      </c>
      <c r="O2063" s="106">
        <v>6123.5439999999999</v>
      </c>
      <c r="P2063" s="107">
        <v>1200</v>
      </c>
      <c r="Q2063" s="107">
        <v>7348252.7999999998</v>
      </c>
      <c r="R2063" s="106">
        <v>0</v>
      </c>
      <c r="S2063" s="107">
        <v>0</v>
      </c>
      <c r="T2063" s="107">
        <v>0</v>
      </c>
      <c r="U2063" s="106" t="s">
        <v>739</v>
      </c>
      <c r="V2063" s="106" t="s">
        <v>7</v>
      </c>
      <c r="W2063" s="106" t="s">
        <v>61</v>
      </c>
      <c r="X2063" s="108">
        <v>1557</v>
      </c>
      <c r="Y2063" s="108">
        <v>9534358.0079999994</v>
      </c>
      <c r="Z2063" s="108">
        <v>2186105.2079999996</v>
      </c>
      <c r="AA2063" s="109"/>
      <c r="AB2063" s="109">
        <v>5218</v>
      </c>
      <c r="AC2063" s="109"/>
      <c r="AD2063" s="109"/>
      <c r="AE2063" s="110" t="s">
        <v>507</v>
      </c>
      <c r="AF2063" s="109"/>
      <c r="AG2063" s="138">
        <v>38961</v>
      </c>
      <c r="AH2063" s="138">
        <v>40638</v>
      </c>
      <c r="AI2063" s="138">
        <v>41011</v>
      </c>
      <c r="AJ2063" s="109">
        <v>5816995</v>
      </c>
      <c r="AK2063" s="109"/>
      <c r="AL2063" s="109"/>
      <c r="AM2063" s="109"/>
      <c r="AN2063" s="109"/>
      <c r="AO2063" s="109"/>
      <c r="AP2063" s="109"/>
      <c r="AQ2063" s="109"/>
      <c r="AR2063" s="109"/>
      <c r="AS2063" s="109"/>
      <c r="AT2063" s="109"/>
      <c r="AU2063" s="109"/>
      <c r="AV2063" s="109"/>
      <c r="AW2063" s="109"/>
      <c r="AX2063" s="109"/>
      <c r="AY2063" s="109"/>
    </row>
    <row r="2064" spans="1:51" x14ac:dyDescent="0.25">
      <c r="A2064" s="106">
        <v>2410</v>
      </c>
      <c r="B2064" s="106" t="s">
        <v>2704</v>
      </c>
      <c r="C2064" s="106" t="s">
        <v>13</v>
      </c>
      <c r="D2064" s="106"/>
      <c r="E2064" s="106" t="s">
        <v>540</v>
      </c>
      <c r="F2064" s="106"/>
      <c r="G2064" s="106"/>
      <c r="H2064" s="106" t="s">
        <v>466</v>
      </c>
      <c r="I2064" s="106" t="s">
        <v>3323</v>
      </c>
      <c r="J2064" s="106" t="s">
        <v>4202</v>
      </c>
      <c r="K2064" s="106">
        <v>15029</v>
      </c>
      <c r="L2064" s="106"/>
      <c r="M2064" s="106">
        <v>22000</v>
      </c>
      <c r="N2064" s="106" t="s">
        <v>13</v>
      </c>
      <c r="O2064" s="106">
        <v>1247.375</v>
      </c>
      <c r="P2064" s="107">
        <v>1200</v>
      </c>
      <c r="Q2064" s="107">
        <v>1496850</v>
      </c>
      <c r="R2064" s="106">
        <v>0</v>
      </c>
      <c r="S2064" s="107">
        <v>0</v>
      </c>
      <c r="T2064" s="107">
        <v>0</v>
      </c>
      <c r="U2064" s="106" t="s">
        <v>739</v>
      </c>
      <c r="V2064" s="106" t="s">
        <v>7</v>
      </c>
      <c r="W2064" s="106" t="s">
        <v>61</v>
      </c>
      <c r="X2064" s="108">
        <v>1557</v>
      </c>
      <c r="Y2064" s="108">
        <v>1942162.875</v>
      </c>
      <c r="Z2064" s="108">
        <v>445312.875</v>
      </c>
      <c r="AA2064" s="109"/>
      <c r="AB2064" s="109">
        <v>5218</v>
      </c>
      <c r="AC2064" s="109"/>
      <c r="AD2064" s="109"/>
      <c r="AE2064" s="110" t="s">
        <v>507</v>
      </c>
      <c r="AF2064" s="109"/>
      <c r="AG2064" s="138">
        <v>38961</v>
      </c>
      <c r="AH2064" s="138">
        <v>40638</v>
      </c>
      <c r="AI2064" s="138">
        <v>41011</v>
      </c>
      <c r="AJ2064" s="109">
        <v>5816995</v>
      </c>
      <c r="AK2064" s="109"/>
      <c r="AL2064" s="109"/>
      <c r="AM2064" s="109"/>
      <c r="AN2064" s="109"/>
      <c r="AO2064" s="109"/>
      <c r="AP2064" s="109"/>
      <c r="AQ2064" s="109"/>
      <c r="AR2064" s="109"/>
      <c r="AS2064" s="109"/>
      <c r="AT2064" s="109"/>
      <c r="AU2064" s="109"/>
      <c r="AV2064" s="109"/>
      <c r="AW2064" s="109"/>
      <c r="AX2064" s="109"/>
      <c r="AY2064" s="109"/>
    </row>
    <row r="2065" spans="1:51" x14ac:dyDescent="0.25">
      <c r="A2065" s="106">
        <v>2411</v>
      </c>
      <c r="B2065" s="106" t="s">
        <v>2705</v>
      </c>
      <c r="C2065" s="106" t="s">
        <v>13</v>
      </c>
      <c r="D2065" s="106"/>
      <c r="E2065" s="106" t="s">
        <v>540</v>
      </c>
      <c r="F2065" s="106"/>
      <c r="G2065" s="106"/>
      <c r="H2065" s="106" t="s">
        <v>466</v>
      </c>
      <c r="I2065" s="106" t="s">
        <v>3323</v>
      </c>
      <c r="J2065" s="106" t="s">
        <v>4201</v>
      </c>
      <c r="K2065" s="106">
        <v>14902</v>
      </c>
      <c r="L2065" s="106"/>
      <c r="M2065" s="106">
        <v>22000</v>
      </c>
      <c r="N2065" s="106" t="s">
        <v>13</v>
      </c>
      <c r="O2065" s="106">
        <v>1372.8019999999999</v>
      </c>
      <c r="P2065" s="107">
        <v>1200</v>
      </c>
      <c r="Q2065" s="107">
        <v>1647362.4</v>
      </c>
      <c r="R2065" s="106">
        <v>0</v>
      </c>
      <c r="S2065" s="107">
        <v>0</v>
      </c>
      <c r="T2065" s="107">
        <v>0</v>
      </c>
      <c r="U2065" s="106" t="s">
        <v>739</v>
      </c>
      <c r="V2065" s="106" t="s">
        <v>7</v>
      </c>
      <c r="W2065" s="106" t="s">
        <v>61</v>
      </c>
      <c r="X2065" s="108">
        <v>1557</v>
      </c>
      <c r="Y2065" s="108">
        <v>2137452.7139999997</v>
      </c>
      <c r="Z2065" s="108">
        <v>490090.31399999978</v>
      </c>
      <c r="AA2065" s="109"/>
      <c r="AB2065" s="109">
        <v>5218</v>
      </c>
      <c r="AC2065" s="109"/>
      <c r="AD2065" s="109"/>
      <c r="AE2065" s="110" t="s">
        <v>507</v>
      </c>
      <c r="AF2065" s="109"/>
      <c r="AG2065" s="138">
        <v>38961</v>
      </c>
      <c r="AH2065" s="138">
        <v>40638</v>
      </c>
      <c r="AI2065" s="138">
        <v>41011</v>
      </c>
      <c r="AJ2065" s="109">
        <v>5816995</v>
      </c>
      <c r="AK2065" s="109"/>
      <c r="AL2065" s="109"/>
      <c r="AM2065" s="109"/>
      <c r="AN2065" s="109"/>
      <c r="AO2065" s="109"/>
      <c r="AP2065" s="109"/>
      <c r="AQ2065" s="109"/>
      <c r="AR2065" s="109"/>
      <c r="AS2065" s="109"/>
      <c r="AT2065" s="109"/>
      <c r="AU2065" s="109"/>
      <c r="AV2065" s="109"/>
      <c r="AW2065" s="109"/>
      <c r="AX2065" s="109"/>
      <c r="AY2065" s="109"/>
    </row>
    <row r="2066" spans="1:51" x14ac:dyDescent="0.25">
      <c r="A2066" s="106">
        <v>2412</v>
      </c>
      <c r="B2066" s="106" t="s">
        <v>2706</v>
      </c>
      <c r="C2066" s="106" t="s">
        <v>13</v>
      </c>
      <c r="D2066" s="106"/>
      <c r="E2066" s="106" t="s">
        <v>540</v>
      </c>
      <c r="F2066" s="106"/>
      <c r="G2066" s="106"/>
      <c r="H2066" s="106" t="s">
        <v>466</v>
      </c>
      <c r="I2066" s="106" t="s">
        <v>3324</v>
      </c>
      <c r="J2066" s="106" t="s">
        <v>4203</v>
      </c>
      <c r="K2066" s="106">
        <v>14801</v>
      </c>
      <c r="L2066" s="106"/>
      <c r="M2066" s="106">
        <v>22000</v>
      </c>
      <c r="N2066" s="106" t="s">
        <v>13</v>
      </c>
      <c r="O2066" s="106">
        <v>11029.416999999999</v>
      </c>
      <c r="P2066" s="107">
        <v>1200</v>
      </c>
      <c r="Q2066" s="107">
        <v>13235300.4</v>
      </c>
      <c r="R2066" s="106">
        <v>0</v>
      </c>
      <c r="S2066" s="107">
        <v>0</v>
      </c>
      <c r="T2066" s="107">
        <v>0</v>
      </c>
      <c r="U2066" s="106" t="s">
        <v>739</v>
      </c>
      <c r="V2066" s="106" t="s">
        <v>7</v>
      </c>
      <c r="W2066" s="106" t="s">
        <v>61</v>
      </c>
      <c r="X2066" s="108">
        <v>1557</v>
      </c>
      <c r="Y2066" s="108">
        <v>17172802.268999998</v>
      </c>
      <c r="Z2066" s="108">
        <v>3937501.868999999</v>
      </c>
      <c r="AA2066" s="109"/>
      <c r="AB2066" s="109">
        <v>5218</v>
      </c>
      <c r="AC2066" s="109"/>
      <c r="AD2066" s="109"/>
      <c r="AE2066" s="110" t="s">
        <v>507</v>
      </c>
      <c r="AF2066" s="109"/>
      <c r="AG2066" s="138">
        <v>38961</v>
      </c>
      <c r="AH2066" s="138">
        <v>40638</v>
      </c>
      <c r="AI2066" s="138">
        <v>41011</v>
      </c>
      <c r="AJ2066" s="109">
        <v>5816995</v>
      </c>
      <c r="AK2066" s="109"/>
      <c r="AL2066" s="109"/>
      <c r="AM2066" s="109"/>
      <c r="AN2066" s="109"/>
      <c r="AO2066" s="109"/>
      <c r="AP2066" s="109"/>
      <c r="AQ2066" s="109"/>
      <c r="AR2066" s="109"/>
      <c r="AS2066" s="109"/>
      <c r="AT2066" s="109"/>
      <c r="AU2066" s="109"/>
      <c r="AV2066" s="109"/>
      <c r="AW2066" s="109"/>
      <c r="AX2066" s="109"/>
      <c r="AY2066" s="109"/>
    </row>
    <row r="2067" spans="1:51" x14ac:dyDescent="0.25">
      <c r="A2067" s="106">
        <v>2414</v>
      </c>
      <c r="B2067" s="106" t="s">
        <v>2707</v>
      </c>
      <c r="C2067" s="106" t="s">
        <v>13</v>
      </c>
      <c r="D2067" s="106"/>
      <c r="E2067" s="106" t="s">
        <v>540</v>
      </c>
      <c r="F2067" s="106"/>
      <c r="G2067" s="106"/>
      <c r="H2067" s="106" t="s">
        <v>466</v>
      </c>
      <c r="I2067" s="106" t="s">
        <v>3323</v>
      </c>
      <c r="J2067" s="106" t="s">
        <v>4203</v>
      </c>
      <c r="K2067" s="106">
        <v>14802</v>
      </c>
      <c r="L2067" s="106"/>
      <c r="M2067" s="106">
        <v>22000</v>
      </c>
      <c r="N2067" s="106" t="s">
        <v>13</v>
      </c>
      <c r="O2067" s="106">
        <v>9914.8359999999993</v>
      </c>
      <c r="P2067" s="107">
        <v>1200</v>
      </c>
      <c r="Q2067" s="107">
        <v>11897803.199999999</v>
      </c>
      <c r="R2067" s="106">
        <v>0</v>
      </c>
      <c r="S2067" s="107">
        <v>0</v>
      </c>
      <c r="T2067" s="107">
        <v>0</v>
      </c>
      <c r="U2067" s="106" t="s">
        <v>741</v>
      </c>
      <c r="V2067" s="106" t="s">
        <v>7</v>
      </c>
      <c r="W2067" s="106" t="s">
        <v>62</v>
      </c>
      <c r="X2067" s="108">
        <v>1557</v>
      </c>
      <c r="Y2067" s="108">
        <v>15437399.651999999</v>
      </c>
      <c r="Z2067" s="108">
        <v>3539596.4519999996</v>
      </c>
      <c r="AA2067" s="109"/>
      <c r="AB2067" s="109">
        <v>5218</v>
      </c>
      <c r="AC2067" s="109"/>
      <c r="AD2067" s="109"/>
      <c r="AE2067" s="110" t="s">
        <v>473</v>
      </c>
      <c r="AF2067" s="109" t="s">
        <v>4462</v>
      </c>
      <c r="AG2067" s="138">
        <v>38961</v>
      </c>
      <c r="AH2067" s="138">
        <v>40638</v>
      </c>
      <c r="AI2067" s="138">
        <v>41011</v>
      </c>
      <c r="AJ2067" s="109">
        <v>5816995</v>
      </c>
      <c r="AK2067" s="109"/>
      <c r="AL2067" s="109"/>
      <c r="AM2067" s="109"/>
      <c r="AN2067" s="109"/>
      <c r="AO2067" s="109"/>
      <c r="AP2067" s="109"/>
      <c r="AQ2067" s="109"/>
      <c r="AR2067" s="109"/>
      <c r="AS2067" s="109"/>
      <c r="AT2067" s="109"/>
      <c r="AU2067" s="109"/>
      <c r="AV2067" s="109"/>
      <c r="AW2067" s="109"/>
      <c r="AX2067" s="109"/>
      <c r="AY2067" s="109"/>
    </row>
    <row r="2068" spans="1:51" x14ac:dyDescent="0.25">
      <c r="A2068" s="106">
        <v>2415</v>
      </c>
      <c r="B2068" s="106" t="s">
        <v>2708</v>
      </c>
      <c r="C2068" s="106" t="s">
        <v>13</v>
      </c>
      <c r="D2068" s="106"/>
      <c r="E2068" s="106" t="s">
        <v>540</v>
      </c>
      <c r="F2068" s="106"/>
      <c r="G2068" s="106"/>
      <c r="H2068" s="106" t="s">
        <v>466</v>
      </c>
      <c r="I2068" s="106" t="s">
        <v>3323</v>
      </c>
      <c r="J2068" s="106" t="s">
        <v>4202</v>
      </c>
      <c r="K2068" s="106">
        <v>15070</v>
      </c>
      <c r="L2068" s="106"/>
      <c r="M2068" s="106">
        <v>22000</v>
      </c>
      <c r="N2068" s="106" t="s">
        <v>13</v>
      </c>
      <c r="O2068" s="106">
        <v>24582.828000000001</v>
      </c>
      <c r="P2068" s="107">
        <v>1200</v>
      </c>
      <c r="Q2068" s="107">
        <v>29499393.600000001</v>
      </c>
      <c r="R2068" s="106">
        <v>0</v>
      </c>
      <c r="S2068" s="107">
        <v>0</v>
      </c>
      <c r="T2068" s="107">
        <v>0</v>
      </c>
      <c r="U2068" s="106" t="s">
        <v>741</v>
      </c>
      <c r="V2068" s="106" t="s">
        <v>7</v>
      </c>
      <c r="W2068" s="106" t="s">
        <v>62</v>
      </c>
      <c r="X2068" s="108">
        <v>1557</v>
      </c>
      <c r="Y2068" s="108">
        <v>38275463.196000002</v>
      </c>
      <c r="Z2068" s="108">
        <v>8776069.5960000008</v>
      </c>
      <c r="AA2068" s="109"/>
      <c r="AB2068" s="109">
        <v>5218</v>
      </c>
      <c r="AC2068" s="109"/>
      <c r="AD2068" s="109"/>
      <c r="AE2068" s="110" t="s">
        <v>473</v>
      </c>
      <c r="AF2068" s="109" t="s">
        <v>4462</v>
      </c>
      <c r="AG2068" s="138">
        <v>38961</v>
      </c>
      <c r="AH2068" s="138">
        <v>40638</v>
      </c>
      <c r="AI2068" s="138">
        <v>41011</v>
      </c>
      <c r="AJ2068" s="109">
        <v>5816995</v>
      </c>
      <c r="AK2068" s="109"/>
      <c r="AL2068" s="109"/>
      <c r="AM2068" s="109"/>
      <c r="AN2068" s="109"/>
      <c r="AO2068" s="109"/>
      <c r="AP2068" s="109"/>
      <c r="AQ2068" s="109"/>
      <c r="AR2068" s="109"/>
      <c r="AS2068" s="109"/>
      <c r="AT2068" s="109"/>
      <c r="AU2068" s="109"/>
      <c r="AV2068" s="109"/>
      <c r="AW2068" s="109"/>
      <c r="AX2068" s="109"/>
      <c r="AY2068" s="109"/>
    </row>
    <row r="2069" spans="1:51" x14ac:dyDescent="0.25">
      <c r="A2069" s="106">
        <v>2416</v>
      </c>
      <c r="B2069" s="106" t="s">
        <v>2419</v>
      </c>
      <c r="C2069" s="106" t="s">
        <v>13</v>
      </c>
      <c r="D2069" s="106"/>
      <c r="E2069" s="106" t="s">
        <v>540</v>
      </c>
      <c r="F2069" s="106"/>
      <c r="G2069" s="106"/>
      <c r="H2069" s="106" t="s">
        <v>466</v>
      </c>
      <c r="I2069" s="106" t="s">
        <v>3323</v>
      </c>
      <c r="J2069" s="106"/>
      <c r="K2069" s="106"/>
      <c r="L2069" s="106"/>
      <c r="M2069" s="106">
        <v>22000</v>
      </c>
      <c r="N2069" s="106" t="s">
        <v>13</v>
      </c>
      <c r="O2069" s="106">
        <v>104150.245</v>
      </c>
      <c r="P2069" s="107">
        <v>1200</v>
      </c>
      <c r="Q2069" s="107">
        <v>124980294</v>
      </c>
      <c r="R2069" s="106">
        <v>0</v>
      </c>
      <c r="S2069" s="107">
        <v>0</v>
      </c>
      <c r="T2069" s="107">
        <v>0</v>
      </c>
      <c r="U2069" s="106" t="s">
        <v>743</v>
      </c>
      <c r="V2069" s="106" t="s">
        <v>7</v>
      </c>
      <c r="W2069" s="106" t="s">
        <v>63</v>
      </c>
      <c r="X2069" s="108"/>
      <c r="Y2069" s="108">
        <v>0</v>
      </c>
      <c r="Z2069" s="108"/>
      <c r="AA2069" s="109" t="s">
        <v>4435</v>
      </c>
      <c r="AB2069" s="109">
        <v>5218</v>
      </c>
      <c r="AC2069" s="109"/>
      <c r="AD2069" s="109"/>
      <c r="AE2069" s="110" t="s">
        <v>4436</v>
      </c>
      <c r="AF2069" s="109"/>
      <c r="AG2069" s="138">
        <v>38961</v>
      </c>
      <c r="AH2069" s="138">
        <v>40638</v>
      </c>
      <c r="AI2069" s="138">
        <v>41011</v>
      </c>
      <c r="AJ2069" s="109">
        <v>5816995</v>
      </c>
      <c r="AK2069" s="109"/>
      <c r="AL2069" s="109"/>
      <c r="AM2069" s="109"/>
      <c r="AN2069" s="109"/>
      <c r="AO2069" s="109"/>
      <c r="AP2069" s="109"/>
      <c r="AQ2069" s="109"/>
      <c r="AR2069" s="109"/>
      <c r="AS2069" s="109"/>
      <c r="AT2069" s="109"/>
      <c r="AU2069" s="109"/>
      <c r="AV2069" s="109"/>
      <c r="AW2069" s="109"/>
      <c r="AX2069" s="109"/>
      <c r="AY2069" s="109"/>
    </row>
    <row r="2070" spans="1:51" x14ac:dyDescent="0.25">
      <c r="A2070" s="106">
        <v>2417</v>
      </c>
      <c r="B2070" s="106" t="s">
        <v>2709</v>
      </c>
      <c r="C2070" s="106" t="s">
        <v>405</v>
      </c>
      <c r="D2070" s="106"/>
      <c r="E2070" s="106" t="s">
        <v>540</v>
      </c>
      <c r="F2070" s="106"/>
      <c r="G2070" s="106"/>
      <c r="H2070" s="106" t="s">
        <v>514</v>
      </c>
      <c r="I2070" s="106"/>
      <c r="J2070" s="106" t="s">
        <v>4204</v>
      </c>
      <c r="K2070" s="106"/>
      <c r="L2070" s="106"/>
      <c r="M2070" s="106">
        <v>22000</v>
      </c>
      <c r="N2070" s="106" t="s">
        <v>405</v>
      </c>
      <c r="O2070" s="106">
        <v>2451.2939999999999</v>
      </c>
      <c r="P2070" s="107">
        <v>1200</v>
      </c>
      <c r="Q2070" s="107">
        <v>2941552.8</v>
      </c>
      <c r="R2070" s="106">
        <v>0</v>
      </c>
      <c r="S2070" s="107">
        <v>0</v>
      </c>
      <c r="T2070" s="107">
        <v>0</v>
      </c>
      <c r="U2070" s="106" t="s">
        <v>739</v>
      </c>
      <c r="V2070" s="106" t="s">
        <v>7</v>
      </c>
      <c r="W2070" s="106" t="s">
        <v>61</v>
      </c>
      <c r="X2070" s="108">
        <v>1557</v>
      </c>
      <c r="Y2070" s="108">
        <v>3816664.7579999999</v>
      </c>
      <c r="Z2070" s="108">
        <v>875111.9580000001</v>
      </c>
      <c r="AA2070" s="109"/>
      <c r="AB2070" s="109">
        <v>5218</v>
      </c>
      <c r="AC2070" s="109"/>
      <c r="AD2070" s="109"/>
      <c r="AE2070" s="110" t="s">
        <v>507</v>
      </c>
      <c r="AF2070" s="109"/>
      <c r="AG2070" s="138">
        <v>40382</v>
      </c>
      <c r="AH2070" s="138">
        <v>40675</v>
      </c>
      <c r="AI2070" s="138">
        <v>41011</v>
      </c>
      <c r="AJ2070" s="109">
        <v>5817011</v>
      </c>
      <c r="AK2070" s="109"/>
      <c r="AL2070" s="109"/>
      <c r="AM2070" s="109"/>
      <c r="AN2070" s="109"/>
      <c r="AO2070" s="109"/>
      <c r="AP2070" s="109"/>
      <c r="AQ2070" s="109"/>
      <c r="AR2070" s="109"/>
      <c r="AS2070" s="109"/>
      <c r="AT2070" s="109"/>
      <c r="AU2070" s="109"/>
      <c r="AV2070" s="109"/>
      <c r="AW2070" s="109"/>
      <c r="AX2070" s="109"/>
      <c r="AY2070" s="109"/>
    </row>
    <row r="2071" spans="1:51" x14ac:dyDescent="0.25">
      <c r="A2071" s="106">
        <v>2418</v>
      </c>
      <c r="B2071" s="106" t="s">
        <v>2710</v>
      </c>
      <c r="C2071" s="106" t="s">
        <v>405</v>
      </c>
      <c r="D2071" s="106"/>
      <c r="E2071" s="106" t="s">
        <v>540</v>
      </c>
      <c r="F2071" s="106"/>
      <c r="G2071" s="106"/>
      <c r="H2071" s="106" t="s">
        <v>514</v>
      </c>
      <c r="I2071" s="106" t="s">
        <v>3323</v>
      </c>
      <c r="J2071" s="106" t="s">
        <v>4205</v>
      </c>
      <c r="K2071" s="106"/>
      <c r="L2071" s="106"/>
      <c r="M2071" s="106">
        <v>22000</v>
      </c>
      <c r="N2071" s="106" t="s">
        <v>405</v>
      </c>
      <c r="O2071" s="106">
        <v>3550.6379999999999</v>
      </c>
      <c r="P2071" s="107">
        <v>1200</v>
      </c>
      <c r="Q2071" s="107">
        <v>4260765.5999999996</v>
      </c>
      <c r="R2071" s="106">
        <v>0</v>
      </c>
      <c r="S2071" s="107">
        <v>0</v>
      </c>
      <c r="T2071" s="107">
        <v>0</v>
      </c>
      <c r="U2071" s="106" t="s">
        <v>739</v>
      </c>
      <c r="V2071" s="106" t="s">
        <v>7</v>
      </c>
      <c r="W2071" s="106" t="s">
        <v>61</v>
      </c>
      <c r="X2071" s="108">
        <v>1557</v>
      </c>
      <c r="Y2071" s="108">
        <v>5528343.3659999995</v>
      </c>
      <c r="Z2071" s="108">
        <v>1267577.7659999998</v>
      </c>
      <c r="AA2071" s="109"/>
      <c r="AB2071" s="109">
        <v>5218</v>
      </c>
      <c r="AC2071" s="109"/>
      <c r="AD2071" s="109"/>
      <c r="AE2071" s="110" t="s">
        <v>507</v>
      </c>
      <c r="AF2071" s="109"/>
      <c r="AG2071" s="138">
        <v>40382</v>
      </c>
      <c r="AH2071" s="138">
        <v>40675</v>
      </c>
      <c r="AI2071" s="138">
        <v>41011</v>
      </c>
      <c r="AJ2071" s="109">
        <v>5817011</v>
      </c>
      <c r="AK2071" s="109"/>
      <c r="AL2071" s="109"/>
      <c r="AM2071" s="109"/>
      <c r="AN2071" s="109"/>
      <c r="AO2071" s="109"/>
      <c r="AP2071" s="109"/>
      <c r="AQ2071" s="109"/>
      <c r="AR2071" s="109"/>
      <c r="AS2071" s="109"/>
      <c r="AT2071" s="109"/>
      <c r="AU2071" s="109"/>
      <c r="AV2071" s="109"/>
      <c r="AW2071" s="109"/>
      <c r="AX2071" s="109"/>
      <c r="AY2071" s="109"/>
    </row>
    <row r="2072" spans="1:51" x14ac:dyDescent="0.25">
      <c r="A2072" s="106">
        <v>2419</v>
      </c>
      <c r="B2072" s="106" t="s">
        <v>2711</v>
      </c>
      <c r="C2072" s="106" t="s">
        <v>405</v>
      </c>
      <c r="D2072" s="106"/>
      <c r="E2072" s="106" t="s">
        <v>540</v>
      </c>
      <c r="F2072" s="106"/>
      <c r="G2072" s="106"/>
      <c r="H2072" s="106" t="s">
        <v>514</v>
      </c>
      <c r="I2072" s="106" t="s">
        <v>3323</v>
      </c>
      <c r="J2072" s="106" t="s">
        <v>4206</v>
      </c>
      <c r="K2072" s="106">
        <v>15901</v>
      </c>
      <c r="L2072" s="106"/>
      <c r="M2072" s="106">
        <v>22000</v>
      </c>
      <c r="N2072" s="106" t="s">
        <v>405</v>
      </c>
      <c r="O2072" s="106">
        <v>4491.3890000000001</v>
      </c>
      <c r="P2072" s="107">
        <v>1200</v>
      </c>
      <c r="Q2072" s="107">
        <v>5389666.7999999998</v>
      </c>
      <c r="R2072" s="106">
        <v>0</v>
      </c>
      <c r="S2072" s="107">
        <v>0</v>
      </c>
      <c r="T2072" s="107">
        <v>0</v>
      </c>
      <c r="U2072" s="106" t="s">
        <v>739</v>
      </c>
      <c r="V2072" s="106" t="s">
        <v>7</v>
      </c>
      <c r="W2072" s="106" t="s">
        <v>61</v>
      </c>
      <c r="X2072" s="108">
        <v>1557</v>
      </c>
      <c r="Y2072" s="108">
        <v>6993092.6730000004</v>
      </c>
      <c r="Z2072" s="108">
        <v>1603425.8730000006</v>
      </c>
      <c r="AA2072" s="109"/>
      <c r="AB2072" s="109">
        <v>5218</v>
      </c>
      <c r="AC2072" s="109"/>
      <c r="AD2072" s="109"/>
      <c r="AE2072" s="110" t="s">
        <v>507</v>
      </c>
      <c r="AF2072" s="109"/>
      <c r="AG2072" s="138">
        <v>40382</v>
      </c>
      <c r="AH2072" s="138">
        <v>40675</v>
      </c>
      <c r="AI2072" s="138">
        <v>41011</v>
      </c>
      <c r="AJ2072" s="109">
        <v>5817011</v>
      </c>
      <c r="AK2072" s="109"/>
      <c r="AL2072" s="109"/>
      <c r="AM2072" s="109"/>
      <c r="AN2072" s="109"/>
      <c r="AO2072" s="109"/>
      <c r="AP2072" s="109"/>
      <c r="AQ2072" s="109"/>
      <c r="AR2072" s="109"/>
      <c r="AS2072" s="109"/>
      <c r="AT2072" s="109"/>
      <c r="AU2072" s="109"/>
      <c r="AV2072" s="109"/>
      <c r="AW2072" s="109"/>
      <c r="AX2072" s="109"/>
      <c r="AY2072" s="109"/>
    </row>
    <row r="2073" spans="1:51" x14ac:dyDescent="0.25">
      <c r="A2073" s="106">
        <v>2420</v>
      </c>
      <c r="B2073" s="106" t="s">
        <v>2419</v>
      </c>
      <c r="C2073" s="106" t="s">
        <v>405</v>
      </c>
      <c r="D2073" s="106"/>
      <c r="E2073" s="106" t="s">
        <v>540</v>
      </c>
      <c r="F2073" s="106"/>
      <c r="G2073" s="106"/>
      <c r="H2073" s="106" t="s">
        <v>514</v>
      </c>
      <c r="I2073" s="106" t="s">
        <v>3325</v>
      </c>
      <c r="J2073" s="106"/>
      <c r="K2073" s="106"/>
      <c r="L2073" s="106"/>
      <c r="M2073" s="106">
        <v>22000</v>
      </c>
      <c r="N2073" s="106" t="s">
        <v>405</v>
      </c>
      <c r="O2073" s="106">
        <v>74697.926000000007</v>
      </c>
      <c r="P2073" s="107">
        <v>1200</v>
      </c>
      <c r="Q2073" s="107">
        <v>89637511.200000003</v>
      </c>
      <c r="R2073" s="106">
        <v>0</v>
      </c>
      <c r="S2073" s="107">
        <v>0</v>
      </c>
      <c r="T2073" s="107">
        <v>0</v>
      </c>
      <c r="U2073" s="106" t="s">
        <v>743</v>
      </c>
      <c r="V2073" s="106" t="s">
        <v>7</v>
      </c>
      <c r="W2073" s="106" t="s">
        <v>63</v>
      </c>
      <c r="X2073" s="108"/>
      <c r="Y2073" s="108">
        <v>0</v>
      </c>
      <c r="Z2073" s="108"/>
      <c r="AA2073" s="109" t="s">
        <v>4435</v>
      </c>
      <c r="AB2073" s="109">
        <v>5218</v>
      </c>
      <c r="AC2073" s="109"/>
      <c r="AD2073" s="109"/>
      <c r="AE2073" s="110" t="s">
        <v>4436</v>
      </c>
      <c r="AF2073" s="109"/>
      <c r="AG2073" s="138">
        <v>40382</v>
      </c>
      <c r="AH2073" s="138">
        <v>40675</v>
      </c>
      <c r="AI2073" s="138">
        <v>41011</v>
      </c>
      <c r="AJ2073" s="109">
        <v>5817011</v>
      </c>
      <c r="AK2073" s="109"/>
      <c r="AL2073" s="109"/>
      <c r="AM2073" s="109"/>
      <c r="AN2073" s="109"/>
      <c r="AO2073" s="109"/>
      <c r="AP2073" s="109"/>
      <c r="AQ2073" s="109"/>
      <c r="AR2073" s="109"/>
      <c r="AS2073" s="109"/>
      <c r="AT2073" s="109"/>
      <c r="AU2073" s="109"/>
      <c r="AV2073" s="109"/>
      <c r="AW2073" s="109"/>
      <c r="AX2073" s="109"/>
      <c r="AY2073" s="109"/>
    </row>
    <row r="2074" spans="1:51" x14ac:dyDescent="0.25">
      <c r="A2074" s="106">
        <v>2421</v>
      </c>
      <c r="B2074" s="106" t="s">
        <v>2712</v>
      </c>
      <c r="C2074" s="106" t="s">
        <v>406</v>
      </c>
      <c r="D2074" s="106"/>
      <c r="E2074" s="106" t="s">
        <v>540</v>
      </c>
      <c r="F2074" s="106"/>
      <c r="G2074" s="106"/>
      <c r="H2074" s="106" t="s">
        <v>466</v>
      </c>
      <c r="I2074" s="106"/>
      <c r="J2074" s="106" t="s">
        <v>4207</v>
      </c>
      <c r="K2074" s="106">
        <v>17368</v>
      </c>
      <c r="L2074" s="106"/>
      <c r="M2074" s="106">
        <v>22000</v>
      </c>
      <c r="N2074" s="106" t="s">
        <v>4208</v>
      </c>
      <c r="O2074" s="106">
        <v>5709.5990000000002</v>
      </c>
      <c r="P2074" s="107">
        <v>900</v>
      </c>
      <c r="Q2074" s="107">
        <v>5138639.0999999996</v>
      </c>
      <c r="R2074" s="106">
        <v>0</v>
      </c>
      <c r="S2074" s="107">
        <v>0</v>
      </c>
      <c r="T2074" s="107">
        <v>0</v>
      </c>
      <c r="U2074" s="106" t="s">
        <v>739</v>
      </c>
      <c r="V2074" s="106" t="s">
        <v>7</v>
      </c>
      <c r="W2074" s="106" t="s">
        <v>61</v>
      </c>
      <c r="X2074" s="108">
        <v>197</v>
      </c>
      <c r="Y2074" s="108">
        <v>1124791.003</v>
      </c>
      <c r="Z2074" s="108">
        <v>-4013848.0970000005</v>
      </c>
      <c r="AA2074" s="109"/>
      <c r="AB2074" s="109">
        <v>6205</v>
      </c>
      <c r="AC2074" s="109"/>
      <c r="AD2074" s="109"/>
      <c r="AE2074" s="110" t="s">
        <v>507</v>
      </c>
      <c r="AF2074" s="109"/>
      <c r="AG2074" s="138">
        <v>40515</v>
      </c>
      <c r="AH2074" s="138">
        <v>40682</v>
      </c>
      <c r="AI2074" s="138">
        <v>41012</v>
      </c>
      <c r="AJ2074" s="109">
        <v>5817071</v>
      </c>
      <c r="AK2074" s="109"/>
      <c r="AL2074" s="109"/>
      <c r="AM2074" s="109"/>
      <c r="AN2074" s="109"/>
      <c r="AO2074" s="109"/>
      <c r="AP2074" s="109"/>
      <c r="AQ2074" s="109"/>
      <c r="AR2074" s="109"/>
      <c r="AS2074" s="109"/>
      <c r="AT2074" s="109"/>
      <c r="AU2074" s="109"/>
      <c r="AV2074" s="109"/>
      <c r="AW2074" s="109"/>
      <c r="AX2074" s="109"/>
      <c r="AY2074" s="109"/>
    </row>
    <row r="2075" spans="1:51" x14ac:dyDescent="0.25">
      <c r="A2075" s="106">
        <v>2422</v>
      </c>
      <c r="B2075" s="106" t="s">
        <v>2713</v>
      </c>
      <c r="C2075" s="106" t="s">
        <v>406</v>
      </c>
      <c r="D2075" s="106"/>
      <c r="E2075" s="106" t="s">
        <v>540</v>
      </c>
      <c r="F2075" s="106"/>
      <c r="G2075" s="106"/>
      <c r="H2075" s="106" t="s">
        <v>466</v>
      </c>
      <c r="I2075" s="106" t="s">
        <v>3325</v>
      </c>
      <c r="J2075" s="106" t="s">
        <v>4209</v>
      </c>
      <c r="K2075" s="106">
        <v>33147</v>
      </c>
      <c r="L2075" s="106"/>
      <c r="M2075" s="106">
        <v>22000</v>
      </c>
      <c r="N2075" s="106" t="s">
        <v>4208</v>
      </c>
      <c r="O2075" s="106">
        <v>3713.9450000000002</v>
      </c>
      <c r="P2075" s="107">
        <v>900</v>
      </c>
      <c r="Q2075" s="107">
        <v>3342550.5</v>
      </c>
      <c r="R2075" s="106">
        <v>0</v>
      </c>
      <c r="S2075" s="107">
        <v>0</v>
      </c>
      <c r="T2075" s="107">
        <v>0</v>
      </c>
      <c r="U2075" s="106" t="s">
        <v>739</v>
      </c>
      <c r="V2075" s="106" t="s">
        <v>7</v>
      </c>
      <c r="W2075" s="106" t="s">
        <v>61</v>
      </c>
      <c r="X2075" s="108">
        <v>197</v>
      </c>
      <c r="Y2075" s="108">
        <v>731647.16500000004</v>
      </c>
      <c r="Z2075" s="108">
        <v>-2610903.335</v>
      </c>
      <c r="AA2075" s="109"/>
      <c r="AB2075" s="109">
        <v>6205</v>
      </c>
      <c r="AC2075" s="109"/>
      <c r="AD2075" s="109"/>
      <c r="AE2075" s="110" t="s">
        <v>507</v>
      </c>
      <c r="AF2075" s="109"/>
      <c r="AG2075" s="138">
        <v>40515</v>
      </c>
      <c r="AH2075" s="138">
        <v>40682</v>
      </c>
      <c r="AI2075" s="138">
        <v>41012</v>
      </c>
      <c r="AJ2075" s="109">
        <v>5817071</v>
      </c>
      <c r="AK2075" s="109"/>
      <c r="AL2075" s="109"/>
      <c r="AM2075" s="109"/>
      <c r="AN2075" s="109"/>
      <c r="AO2075" s="109"/>
      <c r="AP2075" s="109"/>
      <c r="AQ2075" s="109"/>
      <c r="AR2075" s="109"/>
      <c r="AS2075" s="109"/>
      <c r="AT2075" s="109"/>
      <c r="AU2075" s="109"/>
      <c r="AV2075" s="109"/>
      <c r="AW2075" s="109"/>
      <c r="AX2075" s="109"/>
      <c r="AY2075" s="109"/>
    </row>
    <row r="2076" spans="1:51" x14ac:dyDescent="0.25">
      <c r="A2076" s="106">
        <v>2423</v>
      </c>
      <c r="B2076" s="106" t="s">
        <v>2714</v>
      </c>
      <c r="C2076" s="106" t="s">
        <v>406</v>
      </c>
      <c r="D2076" s="106"/>
      <c r="E2076" s="106" t="s">
        <v>540</v>
      </c>
      <c r="F2076" s="106"/>
      <c r="G2076" s="106"/>
      <c r="H2076" s="106" t="s">
        <v>466</v>
      </c>
      <c r="I2076" s="106" t="s">
        <v>3323</v>
      </c>
      <c r="J2076" s="106" t="s">
        <v>4210</v>
      </c>
      <c r="K2076" s="106">
        <v>17102</v>
      </c>
      <c r="L2076" s="106"/>
      <c r="M2076" s="106">
        <v>22000</v>
      </c>
      <c r="N2076" s="106" t="s">
        <v>4208</v>
      </c>
      <c r="O2076" s="106">
        <v>2055.9050000000002</v>
      </c>
      <c r="P2076" s="107">
        <v>900</v>
      </c>
      <c r="Q2076" s="107">
        <v>1850314.5</v>
      </c>
      <c r="R2076" s="106">
        <v>0</v>
      </c>
      <c r="S2076" s="107">
        <v>0</v>
      </c>
      <c r="T2076" s="107">
        <v>0</v>
      </c>
      <c r="U2076" s="106" t="s">
        <v>739</v>
      </c>
      <c r="V2076" s="106" t="s">
        <v>7</v>
      </c>
      <c r="W2076" s="106" t="s">
        <v>61</v>
      </c>
      <c r="X2076" s="108">
        <v>197</v>
      </c>
      <c r="Y2076" s="108">
        <v>405013.28500000003</v>
      </c>
      <c r="Z2076" s="108">
        <v>-1445301.2150000003</v>
      </c>
      <c r="AA2076" s="109"/>
      <c r="AB2076" s="109">
        <v>6205</v>
      </c>
      <c r="AC2076" s="109"/>
      <c r="AD2076" s="109"/>
      <c r="AE2076" s="110" t="s">
        <v>507</v>
      </c>
      <c r="AF2076" s="109"/>
      <c r="AG2076" s="138">
        <v>40515</v>
      </c>
      <c r="AH2076" s="138">
        <v>40682</v>
      </c>
      <c r="AI2076" s="138">
        <v>41012</v>
      </c>
      <c r="AJ2076" s="109">
        <v>5817071</v>
      </c>
      <c r="AK2076" s="109"/>
      <c r="AL2076" s="109"/>
      <c r="AM2076" s="109"/>
      <c r="AN2076" s="109"/>
      <c r="AO2076" s="109"/>
      <c r="AP2076" s="109"/>
      <c r="AQ2076" s="109"/>
      <c r="AR2076" s="109"/>
      <c r="AS2076" s="109"/>
      <c r="AT2076" s="109"/>
      <c r="AU2076" s="109"/>
      <c r="AV2076" s="109"/>
      <c r="AW2076" s="109"/>
      <c r="AX2076" s="109"/>
      <c r="AY2076" s="109"/>
    </row>
    <row r="2077" spans="1:51" x14ac:dyDescent="0.25">
      <c r="A2077" s="106">
        <v>2424</v>
      </c>
      <c r="B2077" s="106" t="s">
        <v>2715</v>
      </c>
      <c r="C2077" s="106" t="s">
        <v>406</v>
      </c>
      <c r="D2077" s="106"/>
      <c r="E2077" s="106" t="s">
        <v>540</v>
      </c>
      <c r="F2077" s="106"/>
      <c r="G2077" s="106"/>
      <c r="H2077" s="106" t="s">
        <v>466</v>
      </c>
      <c r="I2077" s="106" t="s">
        <v>3323</v>
      </c>
      <c r="J2077" s="106" t="s">
        <v>4211</v>
      </c>
      <c r="K2077" s="106">
        <v>17172</v>
      </c>
      <c r="L2077" s="106"/>
      <c r="M2077" s="106">
        <v>22000</v>
      </c>
      <c r="N2077" s="106" t="s">
        <v>4208</v>
      </c>
      <c r="O2077" s="106">
        <v>1311.13</v>
      </c>
      <c r="P2077" s="107">
        <v>900</v>
      </c>
      <c r="Q2077" s="107">
        <v>1180017</v>
      </c>
      <c r="R2077" s="106">
        <v>0</v>
      </c>
      <c r="S2077" s="107">
        <v>0</v>
      </c>
      <c r="T2077" s="107">
        <v>0</v>
      </c>
      <c r="U2077" s="106" t="s">
        <v>739</v>
      </c>
      <c r="V2077" s="106" t="s">
        <v>7</v>
      </c>
      <c r="W2077" s="106" t="s">
        <v>61</v>
      </c>
      <c r="X2077" s="108">
        <v>197</v>
      </c>
      <c r="Y2077" s="108">
        <v>258292.61000000002</v>
      </c>
      <c r="Z2077" s="108">
        <v>-921724.39</v>
      </c>
      <c r="AA2077" s="109"/>
      <c r="AB2077" s="109">
        <v>6205</v>
      </c>
      <c r="AC2077" s="109"/>
      <c r="AD2077" s="109"/>
      <c r="AE2077" s="110" t="s">
        <v>507</v>
      </c>
      <c r="AF2077" s="109"/>
      <c r="AG2077" s="138">
        <v>40515</v>
      </c>
      <c r="AH2077" s="138">
        <v>40682</v>
      </c>
      <c r="AI2077" s="138">
        <v>41012</v>
      </c>
      <c r="AJ2077" s="109">
        <v>5817071</v>
      </c>
      <c r="AK2077" s="109"/>
      <c r="AL2077" s="109"/>
      <c r="AM2077" s="109"/>
      <c r="AN2077" s="109"/>
      <c r="AO2077" s="109"/>
      <c r="AP2077" s="109"/>
      <c r="AQ2077" s="109"/>
      <c r="AR2077" s="109"/>
      <c r="AS2077" s="109"/>
      <c r="AT2077" s="109"/>
      <c r="AU2077" s="109"/>
      <c r="AV2077" s="109"/>
      <c r="AW2077" s="109"/>
      <c r="AX2077" s="109"/>
      <c r="AY2077" s="109"/>
    </row>
    <row r="2078" spans="1:51" x14ac:dyDescent="0.25">
      <c r="A2078" s="106">
        <v>2425</v>
      </c>
      <c r="B2078" s="106" t="s">
        <v>2716</v>
      </c>
      <c r="C2078" s="106" t="s">
        <v>406</v>
      </c>
      <c r="D2078" s="106"/>
      <c r="E2078" s="106" t="s">
        <v>540</v>
      </c>
      <c r="F2078" s="106"/>
      <c r="G2078" s="106"/>
      <c r="H2078" s="106" t="s">
        <v>466</v>
      </c>
      <c r="I2078" s="106" t="s">
        <v>3323</v>
      </c>
      <c r="J2078" s="106" t="s">
        <v>4212</v>
      </c>
      <c r="K2078" s="106">
        <v>17052</v>
      </c>
      <c r="L2078" s="106"/>
      <c r="M2078" s="106">
        <v>22000</v>
      </c>
      <c r="N2078" s="106" t="s">
        <v>4208</v>
      </c>
      <c r="O2078" s="106">
        <v>3743.7869999999998</v>
      </c>
      <c r="P2078" s="107">
        <v>900</v>
      </c>
      <c r="Q2078" s="107">
        <v>3369408.3</v>
      </c>
      <c r="R2078" s="106">
        <v>0</v>
      </c>
      <c r="S2078" s="107">
        <v>0</v>
      </c>
      <c r="T2078" s="107">
        <v>0</v>
      </c>
      <c r="U2078" s="106" t="s">
        <v>739</v>
      </c>
      <c r="V2078" s="106" t="s">
        <v>7</v>
      </c>
      <c r="W2078" s="106" t="s">
        <v>61</v>
      </c>
      <c r="X2078" s="108">
        <v>197</v>
      </c>
      <c r="Y2078" s="108">
        <v>737526.03899999999</v>
      </c>
      <c r="Z2078" s="108">
        <v>-2631882.2609999999</v>
      </c>
      <c r="AA2078" s="109"/>
      <c r="AB2078" s="109">
        <v>6205</v>
      </c>
      <c r="AC2078" s="109"/>
      <c r="AD2078" s="109"/>
      <c r="AE2078" s="110" t="s">
        <v>507</v>
      </c>
      <c r="AF2078" s="109"/>
      <c r="AG2078" s="138">
        <v>40515</v>
      </c>
      <c r="AH2078" s="138">
        <v>40682</v>
      </c>
      <c r="AI2078" s="138">
        <v>41012</v>
      </c>
      <c r="AJ2078" s="109">
        <v>5817071</v>
      </c>
      <c r="AK2078" s="109"/>
      <c r="AL2078" s="109"/>
      <c r="AM2078" s="109"/>
      <c r="AN2078" s="109"/>
      <c r="AO2078" s="109"/>
      <c r="AP2078" s="109"/>
      <c r="AQ2078" s="109"/>
      <c r="AR2078" s="109"/>
      <c r="AS2078" s="109"/>
      <c r="AT2078" s="109"/>
      <c r="AU2078" s="109"/>
      <c r="AV2078" s="109"/>
      <c r="AW2078" s="109"/>
      <c r="AX2078" s="109"/>
      <c r="AY2078" s="109"/>
    </row>
    <row r="2079" spans="1:51" x14ac:dyDescent="0.25">
      <c r="A2079" s="106">
        <v>2426</v>
      </c>
      <c r="B2079" s="106" t="s">
        <v>2717</v>
      </c>
      <c r="C2079" s="106" t="s">
        <v>406</v>
      </c>
      <c r="D2079" s="106"/>
      <c r="E2079" s="106" t="s">
        <v>540</v>
      </c>
      <c r="F2079" s="106"/>
      <c r="G2079" s="106"/>
      <c r="H2079" s="106" t="s">
        <v>466</v>
      </c>
      <c r="I2079" s="106" t="s">
        <v>3323</v>
      </c>
      <c r="J2079" s="106" t="s">
        <v>4213</v>
      </c>
      <c r="K2079" s="106">
        <v>33066</v>
      </c>
      <c r="L2079" s="106"/>
      <c r="M2079" s="106">
        <v>22000</v>
      </c>
      <c r="N2079" s="106" t="s">
        <v>4208</v>
      </c>
      <c r="O2079" s="106">
        <v>1836.653</v>
      </c>
      <c r="P2079" s="107">
        <v>900</v>
      </c>
      <c r="Q2079" s="107">
        <v>1652987.7</v>
      </c>
      <c r="R2079" s="106">
        <v>0</v>
      </c>
      <c r="S2079" s="107">
        <v>0</v>
      </c>
      <c r="T2079" s="107">
        <v>0</v>
      </c>
      <c r="U2079" s="106" t="s">
        <v>739</v>
      </c>
      <c r="V2079" s="106" t="s">
        <v>7</v>
      </c>
      <c r="W2079" s="106" t="s">
        <v>61</v>
      </c>
      <c r="X2079" s="108">
        <v>197</v>
      </c>
      <c r="Y2079" s="108">
        <v>361820.641</v>
      </c>
      <c r="Z2079" s="108">
        <v>-1291167.0589999999</v>
      </c>
      <c r="AA2079" s="109"/>
      <c r="AB2079" s="109">
        <v>6205</v>
      </c>
      <c r="AC2079" s="109"/>
      <c r="AD2079" s="109"/>
      <c r="AE2079" s="110" t="s">
        <v>507</v>
      </c>
      <c r="AF2079" s="109"/>
      <c r="AG2079" s="138">
        <v>40515</v>
      </c>
      <c r="AH2079" s="138">
        <v>40682</v>
      </c>
      <c r="AI2079" s="138">
        <v>41012</v>
      </c>
      <c r="AJ2079" s="109">
        <v>5817071</v>
      </c>
      <c r="AK2079" s="109"/>
      <c r="AL2079" s="109"/>
      <c r="AM2079" s="109"/>
      <c r="AN2079" s="109"/>
      <c r="AO2079" s="109"/>
      <c r="AP2079" s="109"/>
      <c r="AQ2079" s="109"/>
      <c r="AR2079" s="109"/>
      <c r="AS2079" s="109"/>
      <c r="AT2079" s="109"/>
      <c r="AU2079" s="109"/>
      <c r="AV2079" s="109"/>
      <c r="AW2079" s="109"/>
      <c r="AX2079" s="109"/>
      <c r="AY2079" s="109"/>
    </row>
    <row r="2080" spans="1:51" x14ac:dyDescent="0.25">
      <c r="A2080" s="106">
        <v>2427</v>
      </c>
      <c r="B2080" s="106" t="s">
        <v>2718</v>
      </c>
      <c r="C2080" s="106" t="s">
        <v>406</v>
      </c>
      <c r="D2080" s="106"/>
      <c r="E2080" s="106" t="s">
        <v>540</v>
      </c>
      <c r="F2080" s="106"/>
      <c r="G2080" s="106"/>
      <c r="H2080" s="106" t="s">
        <v>466</v>
      </c>
      <c r="I2080" s="106" t="s">
        <v>3323</v>
      </c>
      <c r="J2080" s="106" t="s">
        <v>4213</v>
      </c>
      <c r="K2080" s="106">
        <v>33102</v>
      </c>
      <c r="L2080" s="106"/>
      <c r="M2080" s="106">
        <v>22000</v>
      </c>
      <c r="N2080" s="106" t="s">
        <v>4208</v>
      </c>
      <c r="O2080" s="106">
        <v>475.108</v>
      </c>
      <c r="P2080" s="107">
        <v>900</v>
      </c>
      <c r="Q2080" s="107">
        <v>427597.2</v>
      </c>
      <c r="R2080" s="106">
        <v>0</v>
      </c>
      <c r="S2080" s="107">
        <v>0</v>
      </c>
      <c r="T2080" s="107">
        <v>0</v>
      </c>
      <c r="U2080" s="106" t="s">
        <v>739</v>
      </c>
      <c r="V2080" s="106" t="s">
        <v>7</v>
      </c>
      <c r="W2080" s="106" t="s">
        <v>61</v>
      </c>
      <c r="X2080" s="108">
        <v>197</v>
      </c>
      <c r="Y2080" s="108">
        <v>93596.275999999998</v>
      </c>
      <c r="Z2080" s="108">
        <v>-334000.924</v>
      </c>
      <c r="AA2080" s="109"/>
      <c r="AB2080" s="109">
        <v>6205</v>
      </c>
      <c r="AC2080" s="109"/>
      <c r="AD2080" s="109"/>
      <c r="AE2080" s="110" t="s">
        <v>507</v>
      </c>
      <c r="AF2080" s="109"/>
      <c r="AG2080" s="138">
        <v>40515</v>
      </c>
      <c r="AH2080" s="138">
        <v>40682</v>
      </c>
      <c r="AI2080" s="138">
        <v>41012</v>
      </c>
      <c r="AJ2080" s="109">
        <v>5817071</v>
      </c>
      <c r="AK2080" s="109"/>
      <c r="AL2080" s="109"/>
      <c r="AM2080" s="109"/>
      <c r="AN2080" s="109"/>
      <c r="AO2080" s="109"/>
      <c r="AP2080" s="109"/>
      <c r="AQ2080" s="109"/>
      <c r="AR2080" s="109"/>
      <c r="AS2080" s="109"/>
      <c r="AT2080" s="109"/>
      <c r="AU2080" s="109"/>
      <c r="AV2080" s="109"/>
      <c r="AW2080" s="109"/>
      <c r="AX2080" s="109"/>
      <c r="AY2080" s="109"/>
    </row>
    <row r="2081" spans="1:51" ht="25.5" x14ac:dyDescent="0.25">
      <c r="A2081" s="106">
        <v>2428</v>
      </c>
      <c r="B2081" s="106" t="s">
        <v>2719</v>
      </c>
      <c r="C2081" s="106" t="s">
        <v>406</v>
      </c>
      <c r="D2081" s="106"/>
      <c r="E2081" s="106" t="s">
        <v>540</v>
      </c>
      <c r="F2081" s="106"/>
      <c r="G2081" s="106"/>
      <c r="H2081" s="106" t="s">
        <v>466</v>
      </c>
      <c r="I2081" s="106" t="s">
        <v>3323</v>
      </c>
      <c r="J2081" s="106" t="s">
        <v>3611</v>
      </c>
      <c r="K2081" s="106">
        <v>17301</v>
      </c>
      <c r="L2081" s="106"/>
      <c r="M2081" s="106">
        <v>22000</v>
      </c>
      <c r="N2081" s="106" t="s">
        <v>4208</v>
      </c>
      <c r="O2081" s="106">
        <v>488.11399999999998</v>
      </c>
      <c r="P2081" s="107">
        <v>900</v>
      </c>
      <c r="Q2081" s="107">
        <v>439302.6</v>
      </c>
      <c r="R2081" s="106">
        <v>0</v>
      </c>
      <c r="S2081" s="107">
        <v>0</v>
      </c>
      <c r="T2081" s="107">
        <v>0</v>
      </c>
      <c r="U2081" s="106" t="s">
        <v>924</v>
      </c>
      <c r="V2081" s="106" t="s">
        <v>7</v>
      </c>
      <c r="W2081" s="106" t="s">
        <v>76</v>
      </c>
      <c r="X2081" s="108">
        <v>197</v>
      </c>
      <c r="Y2081" s="108">
        <v>96158.457999999999</v>
      </c>
      <c r="Z2081" s="108">
        <v>-343144.14199999999</v>
      </c>
      <c r="AA2081" s="109"/>
      <c r="AB2081" s="109">
        <v>6205</v>
      </c>
      <c r="AC2081" s="109"/>
      <c r="AD2081" s="109"/>
      <c r="AE2081" s="110" t="s">
        <v>4819</v>
      </c>
      <c r="AF2081" s="109"/>
      <c r="AG2081" s="138">
        <v>40515</v>
      </c>
      <c r="AH2081" s="138">
        <v>40682</v>
      </c>
      <c r="AI2081" s="138">
        <v>41012</v>
      </c>
      <c r="AJ2081" s="109">
        <v>5817071</v>
      </c>
      <c r="AK2081" s="109"/>
      <c r="AL2081" s="109"/>
      <c r="AM2081" s="109"/>
      <c r="AN2081" s="109"/>
      <c r="AO2081" s="109"/>
      <c r="AP2081" s="109"/>
      <c r="AQ2081" s="109"/>
      <c r="AR2081" s="109"/>
      <c r="AS2081" s="109"/>
      <c r="AT2081" s="109"/>
      <c r="AU2081" s="109"/>
      <c r="AV2081" s="109"/>
      <c r="AW2081" s="109"/>
      <c r="AX2081" s="109"/>
      <c r="AY2081" s="109"/>
    </row>
    <row r="2082" spans="1:51" ht="25.5" x14ac:dyDescent="0.25">
      <c r="A2082" s="106">
        <v>2429</v>
      </c>
      <c r="B2082" s="106" t="s">
        <v>2720</v>
      </c>
      <c r="C2082" s="106" t="s">
        <v>406</v>
      </c>
      <c r="D2082" s="106"/>
      <c r="E2082" s="106" t="s">
        <v>540</v>
      </c>
      <c r="F2082" s="106"/>
      <c r="G2082" s="106"/>
      <c r="H2082" s="106" t="s">
        <v>466</v>
      </c>
      <c r="I2082" s="106" t="s">
        <v>3336</v>
      </c>
      <c r="J2082" s="106" t="s">
        <v>3611</v>
      </c>
      <c r="K2082" s="106">
        <v>17206</v>
      </c>
      <c r="L2082" s="106"/>
      <c r="M2082" s="106">
        <v>22000</v>
      </c>
      <c r="N2082" s="106" t="s">
        <v>4208</v>
      </c>
      <c r="O2082" s="106">
        <v>120.87</v>
      </c>
      <c r="P2082" s="107">
        <v>900</v>
      </c>
      <c r="Q2082" s="107">
        <v>108783</v>
      </c>
      <c r="R2082" s="106">
        <v>0</v>
      </c>
      <c r="S2082" s="107">
        <v>0</v>
      </c>
      <c r="T2082" s="107">
        <v>0</v>
      </c>
      <c r="U2082" s="106" t="s">
        <v>924</v>
      </c>
      <c r="V2082" s="106" t="s">
        <v>7</v>
      </c>
      <c r="W2082" s="106" t="s">
        <v>76</v>
      </c>
      <c r="X2082" s="108">
        <v>197</v>
      </c>
      <c r="Y2082" s="108">
        <v>23811.39</v>
      </c>
      <c r="Z2082" s="108">
        <v>-84971.61</v>
      </c>
      <c r="AA2082" s="109"/>
      <c r="AB2082" s="109">
        <v>6205</v>
      </c>
      <c r="AC2082" s="109"/>
      <c r="AD2082" s="109"/>
      <c r="AE2082" s="110" t="s">
        <v>4819</v>
      </c>
      <c r="AF2082" s="109"/>
      <c r="AG2082" s="138">
        <v>40515</v>
      </c>
      <c r="AH2082" s="138">
        <v>40682</v>
      </c>
      <c r="AI2082" s="138">
        <v>41012</v>
      </c>
      <c r="AJ2082" s="109">
        <v>5817071</v>
      </c>
      <c r="AK2082" s="109"/>
      <c r="AL2082" s="109"/>
      <c r="AM2082" s="109"/>
      <c r="AN2082" s="109"/>
      <c r="AO2082" s="109"/>
      <c r="AP2082" s="109"/>
      <c r="AQ2082" s="109"/>
      <c r="AR2082" s="109"/>
      <c r="AS2082" s="109"/>
      <c r="AT2082" s="109"/>
      <c r="AU2082" s="109"/>
      <c r="AV2082" s="109"/>
      <c r="AW2082" s="109"/>
      <c r="AX2082" s="109"/>
      <c r="AY2082" s="109"/>
    </row>
    <row r="2083" spans="1:51" ht="25.5" x14ac:dyDescent="0.25">
      <c r="A2083" s="106">
        <v>2430</v>
      </c>
      <c r="B2083" s="106" t="s">
        <v>2721</v>
      </c>
      <c r="C2083" s="106" t="s">
        <v>406</v>
      </c>
      <c r="D2083" s="106"/>
      <c r="E2083" s="106" t="s">
        <v>540</v>
      </c>
      <c r="F2083" s="106"/>
      <c r="G2083" s="106"/>
      <c r="H2083" s="106" t="s">
        <v>466</v>
      </c>
      <c r="I2083" s="106" t="s">
        <v>3336</v>
      </c>
      <c r="J2083" s="106" t="s">
        <v>4214</v>
      </c>
      <c r="K2083" s="106"/>
      <c r="L2083" s="106"/>
      <c r="M2083" s="106">
        <v>22000</v>
      </c>
      <c r="N2083" s="106" t="s">
        <v>4208</v>
      </c>
      <c r="O2083" s="106">
        <v>209.345</v>
      </c>
      <c r="P2083" s="107">
        <v>900</v>
      </c>
      <c r="Q2083" s="107">
        <v>188410.5</v>
      </c>
      <c r="R2083" s="106">
        <v>0</v>
      </c>
      <c r="S2083" s="107">
        <v>0</v>
      </c>
      <c r="T2083" s="107">
        <v>0</v>
      </c>
      <c r="U2083" s="106" t="s">
        <v>924</v>
      </c>
      <c r="V2083" s="106" t="s">
        <v>7</v>
      </c>
      <c r="W2083" s="106" t="s">
        <v>76</v>
      </c>
      <c r="X2083" s="108">
        <v>197</v>
      </c>
      <c r="Y2083" s="108">
        <v>41240.964999999997</v>
      </c>
      <c r="Z2083" s="108">
        <v>-147169.535</v>
      </c>
      <c r="AA2083" s="109"/>
      <c r="AB2083" s="109">
        <v>6205</v>
      </c>
      <c r="AC2083" s="109"/>
      <c r="AD2083" s="109"/>
      <c r="AE2083" s="110" t="s">
        <v>4819</v>
      </c>
      <c r="AF2083" s="109"/>
      <c r="AG2083" s="138">
        <v>40515</v>
      </c>
      <c r="AH2083" s="138">
        <v>40682</v>
      </c>
      <c r="AI2083" s="138">
        <v>41012</v>
      </c>
      <c r="AJ2083" s="109">
        <v>5817071</v>
      </c>
      <c r="AK2083" s="109"/>
      <c r="AL2083" s="109"/>
      <c r="AM2083" s="109"/>
      <c r="AN2083" s="109"/>
      <c r="AO2083" s="109"/>
      <c r="AP2083" s="109"/>
      <c r="AQ2083" s="109"/>
      <c r="AR2083" s="109"/>
      <c r="AS2083" s="109"/>
      <c r="AT2083" s="109"/>
      <c r="AU2083" s="109"/>
      <c r="AV2083" s="109"/>
      <c r="AW2083" s="109"/>
      <c r="AX2083" s="109"/>
      <c r="AY2083" s="109"/>
    </row>
    <row r="2084" spans="1:51" ht="25.5" x14ac:dyDescent="0.25">
      <c r="A2084" s="106">
        <v>2431</v>
      </c>
      <c r="B2084" s="106" t="s">
        <v>2722</v>
      </c>
      <c r="C2084" s="106" t="s">
        <v>406</v>
      </c>
      <c r="D2084" s="106"/>
      <c r="E2084" s="106" t="s">
        <v>540</v>
      </c>
      <c r="F2084" s="106"/>
      <c r="G2084" s="106"/>
      <c r="H2084" s="106" t="s">
        <v>466</v>
      </c>
      <c r="I2084" s="106" t="s">
        <v>3323</v>
      </c>
      <c r="J2084" s="106" t="s">
        <v>4215</v>
      </c>
      <c r="K2084" s="106">
        <v>33650</v>
      </c>
      <c r="L2084" s="106"/>
      <c r="M2084" s="106">
        <v>22000</v>
      </c>
      <c r="N2084" s="106" t="s">
        <v>4208</v>
      </c>
      <c r="O2084" s="106">
        <v>306.02699999999999</v>
      </c>
      <c r="P2084" s="107">
        <v>900</v>
      </c>
      <c r="Q2084" s="107">
        <v>275424.3</v>
      </c>
      <c r="R2084" s="106">
        <v>0</v>
      </c>
      <c r="S2084" s="107">
        <v>0</v>
      </c>
      <c r="T2084" s="107">
        <v>0</v>
      </c>
      <c r="U2084" s="106" t="s">
        <v>924</v>
      </c>
      <c r="V2084" s="106" t="s">
        <v>7</v>
      </c>
      <c r="W2084" s="106" t="s">
        <v>76</v>
      </c>
      <c r="X2084" s="108">
        <v>197</v>
      </c>
      <c r="Y2084" s="108">
        <v>60287.318999999996</v>
      </c>
      <c r="Z2084" s="108">
        <v>-215136.981</v>
      </c>
      <c r="AA2084" s="109"/>
      <c r="AB2084" s="109">
        <v>6205</v>
      </c>
      <c r="AC2084" s="109"/>
      <c r="AD2084" s="109"/>
      <c r="AE2084" s="110" t="s">
        <v>4819</v>
      </c>
      <c r="AF2084" s="109"/>
      <c r="AG2084" s="138">
        <v>40515</v>
      </c>
      <c r="AH2084" s="138">
        <v>40682</v>
      </c>
      <c r="AI2084" s="138">
        <v>41012</v>
      </c>
      <c r="AJ2084" s="109">
        <v>5817071</v>
      </c>
      <c r="AK2084" s="109"/>
      <c r="AL2084" s="109"/>
      <c r="AM2084" s="109"/>
      <c r="AN2084" s="109"/>
      <c r="AO2084" s="109"/>
      <c r="AP2084" s="109"/>
      <c r="AQ2084" s="109"/>
      <c r="AR2084" s="109"/>
      <c r="AS2084" s="109"/>
      <c r="AT2084" s="109"/>
      <c r="AU2084" s="109"/>
      <c r="AV2084" s="109"/>
      <c r="AW2084" s="109"/>
      <c r="AX2084" s="109"/>
      <c r="AY2084" s="109"/>
    </row>
    <row r="2085" spans="1:51" ht="25.5" x14ac:dyDescent="0.25">
      <c r="A2085" s="106">
        <v>2432</v>
      </c>
      <c r="B2085" s="106" t="s">
        <v>2723</v>
      </c>
      <c r="C2085" s="106" t="s">
        <v>406</v>
      </c>
      <c r="D2085" s="106"/>
      <c r="E2085" s="106" t="s">
        <v>540</v>
      </c>
      <c r="F2085" s="106"/>
      <c r="G2085" s="106"/>
      <c r="H2085" s="106" t="s">
        <v>466</v>
      </c>
      <c r="I2085" s="106" t="s">
        <v>3323</v>
      </c>
      <c r="J2085" s="106" t="s">
        <v>4215</v>
      </c>
      <c r="K2085" s="106">
        <v>33602</v>
      </c>
      <c r="L2085" s="106"/>
      <c r="M2085" s="106">
        <v>22000</v>
      </c>
      <c r="N2085" s="106" t="s">
        <v>4208</v>
      </c>
      <c r="O2085" s="106">
        <v>170.96100000000001</v>
      </c>
      <c r="P2085" s="107">
        <v>900</v>
      </c>
      <c r="Q2085" s="107">
        <v>153864.9</v>
      </c>
      <c r="R2085" s="106">
        <v>0</v>
      </c>
      <c r="S2085" s="107">
        <v>0</v>
      </c>
      <c r="T2085" s="107">
        <v>0</v>
      </c>
      <c r="U2085" s="106" t="s">
        <v>924</v>
      </c>
      <c r="V2085" s="106" t="s">
        <v>7</v>
      </c>
      <c r="W2085" s="106" t="s">
        <v>76</v>
      </c>
      <c r="X2085" s="108">
        <v>197</v>
      </c>
      <c r="Y2085" s="108">
        <v>33679.317000000003</v>
      </c>
      <c r="Z2085" s="108">
        <v>-120185.58300000001</v>
      </c>
      <c r="AA2085" s="109"/>
      <c r="AB2085" s="109">
        <v>6205</v>
      </c>
      <c r="AC2085" s="109"/>
      <c r="AD2085" s="109"/>
      <c r="AE2085" s="110" t="s">
        <v>4819</v>
      </c>
      <c r="AF2085" s="109"/>
      <c r="AG2085" s="138">
        <v>40515</v>
      </c>
      <c r="AH2085" s="138">
        <v>40682</v>
      </c>
      <c r="AI2085" s="138">
        <v>41012</v>
      </c>
      <c r="AJ2085" s="109">
        <v>5817071</v>
      </c>
      <c r="AK2085" s="109"/>
      <c r="AL2085" s="109"/>
      <c r="AM2085" s="109"/>
      <c r="AN2085" s="109"/>
      <c r="AO2085" s="109"/>
      <c r="AP2085" s="109"/>
      <c r="AQ2085" s="109"/>
      <c r="AR2085" s="109"/>
      <c r="AS2085" s="109"/>
      <c r="AT2085" s="109"/>
      <c r="AU2085" s="109"/>
      <c r="AV2085" s="109"/>
      <c r="AW2085" s="109"/>
      <c r="AX2085" s="109"/>
      <c r="AY2085" s="109"/>
    </row>
    <row r="2086" spans="1:51" ht="25.5" x14ac:dyDescent="0.25">
      <c r="A2086" s="106">
        <v>2433</v>
      </c>
      <c r="B2086" s="106" t="s">
        <v>2724</v>
      </c>
      <c r="C2086" s="106" t="s">
        <v>406</v>
      </c>
      <c r="D2086" s="106"/>
      <c r="E2086" s="106" t="s">
        <v>540</v>
      </c>
      <c r="F2086" s="106"/>
      <c r="G2086" s="106"/>
      <c r="H2086" s="106" t="s">
        <v>466</v>
      </c>
      <c r="I2086" s="106" t="s">
        <v>3323</v>
      </c>
      <c r="J2086" s="106" t="s">
        <v>4209</v>
      </c>
      <c r="K2086" s="106">
        <v>33176</v>
      </c>
      <c r="L2086" s="106"/>
      <c r="M2086" s="106">
        <v>22000</v>
      </c>
      <c r="N2086" s="106" t="s">
        <v>4208</v>
      </c>
      <c r="O2086" s="106">
        <v>120.718</v>
      </c>
      <c r="P2086" s="107">
        <v>900</v>
      </c>
      <c r="Q2086" s="107">
        <v>108646.2</v>
      </c>
      <c r="R2086" s="106">
        <v>0</v>
      </c>
      <c r="S2086" s="107">
        <v>0</v>
      </c>
      <c r="T2086" s="107">
        <v>0</v>
      </c>
      <c r="U2086" s="106" t="s">
        <v>924</v>
      </c>
      <c r="V2086" s="106" t="s">
        <v>7</v>
      </c>
      <c r="W2086" s="106" t="s">
        <v>76</v>
      </c>
      <c r="X2086" s="108">
        <v>197</v>
      </c>
      <c r="Y2086" s="108">
        <v>23781.446</v>
      </c>
      <c r="Z2086" s="108">
        <v>-84864.754000000001</v>
      </c>
      <c r="AA2086" s="109"/>
      <c r="AB2086" s="109">
        <v>6205</v>
      </c>
      <c r="AC2086" s="109"/>
      <c r="AD2086" s="109"/>
      <c r="AE2086" s="110" t="s">
        <v>4819</v>
      </c>
      <c r="AF2086" s="109"/>
      <c r="AG2086" s="138">
        <v>40515</v>
      </c>
      <c r="AH2086" s="138">
        <v>40682</v>
      </c>
      <c r="AI2086" s="138">
        <v>41012</v>
      </c>
      <c r="AJ2086" s="109">
        <v>5817071</v>
      </c>
      <c r="AK2086" s="109"/>
      <c r="AL2086" s="109"/>
      <c r="AM2086" s="109"/>
      <c r="AN2086" s="109"/>
      <c r="AO2086" s="109"/>
      <c r="AP2086" s="109"/>
      <c r="AQ2086" s="109"/>
      <c r="AR2086" s="109"/>
      <c r="AS2086" s="109"/>
      <c r="AT2086" s="109"/>
      <c r="AU2086" s="109"/>
      <c r="AV2086" s="109"/>
      <c r="AW2086" s="109"/>
      <c r="AX2086" s="109"/>
      <c r="AY2086" s="109"/>
    </row>
    <row r="2087" spans="1:51" ht="25.5" x14ac:dyDescent="0.25">
      <c r="A2087" s="106">
        <v>2434</v>
      </c>
      <c r="B2087" s="106" t="s">
        <v>2725</v>
      </c>
      <c r="C2087" s="106" t="s">
        <v>406</v>
      </c>
      <c r="D2087" s="106"/>
      <c r="E2087" s="106" t="s">
        <v>540</v>
      </c>
      <c r="F2087" s="106"/>
      <c r="G2087" s="106"/>
      <c r="H2087" s="106" t="s">
        <v>466</v>
      </c>
      <c r="I2087" s="106" t="s">
        <v>3323</v>
      </c>
      <c r="J2087" s="106" t="s">
        <v>4209</v>
      </c>
      <c r="K2087" s="106">
        <v>33186</v>
      </c>
      <c r="L2087" s="106"/>
      <c r="M2087" s="106">
        <v>22000</v>
      </c>
      <c r="N2087" s="106" t="s">
        <v>4208</v>
      </c>
      <c r="O2087" s="106">
        <v>125.93</v>
      </c>
      <c r="P2087" s="107">
        <v>900</v>
      </c>
      <c r="Q2087" s="107">
        <v>113337</v>
      </c>
      <c r="R2087" s="106">
        <v>0</v>
      </c>
      <c r="S2087" s="107">
        <v>0</v>
      </c>
      <c r="T2087" s="107">
        <v>0</v>
      </c>
      <c r="U2087" s="106" t="s">
        <v>924</v>
      </c>
      <c r="V2087" s="106" t="s">
        <v>7</v>
      </c>
      <c r="W2087" s="106" t="s">
        <v>76</v>
      </c>
      <c r="X2087" s="108">
        <v>197</v>
      </c>
      <c r="Y2087" s="108">
        <v>24808.210000000003</v>
      </c>
      <c r="Z2087" s="108">
        <v>-88528.79</v>
      </c>
      <c r="AA2087" s="109"/>
      <c r="AB2087" s="109">
        <v>6205</v>
      </c>
      <c r="AC2087" s="109"/>
      <c r="AD2087" s="109"/>
      <c r="AE2087" s="110" t="s">
        <v>4819</v>
      </c>
      <c r="AF2087" s="109"/>
      <c r="AG2087" s="138">
        <v>40515</v>
      </c>
      <c r="AH2087" s="138">
        <v>40682</v>
      </c>
      <c r="AI2087" s="138">
        <v>41012</v>
      </c>
      <c r="AJ2087" s="109">
        <v>5817071</v>
      </c>
      <c r="AK2087" s="109"/>
      <c r="AL2087" s="109"/>
      <c r="AM2087" s="109"/>
      <c r="AN2087" s="109"/>
      <c r="AO2087" s="109"/>
      <c r="AP2087" s="109"/>
      <c r="AQ2087" s="109"/>
      <c r="AR2087" s="109"/>
      <c r="AS2087" s="109"/>
      <c r="AT2087" s="109"/>
      <c r="AU2087" s="109"/>
      <c r="AV2087" s="109"/>
      <c r="AW2087" s="109"/>
      <c r="AX2087" s="109"/>
      <c r="AY2087" s="109"/>
    </row>
    <row r="2088" spans="1:51" ht="25.5" x14ac:dyDescent="0.25">
      <c r="A2088" s="106">
        <v>2435</v>
      </c>
      <c r="B2088" s="106" t="s">
        <v>2726</v>
      </c>
      <c r="C2088" s="106" t="s">
        <v>406</v>
      </c>
      <c r="D2088" s="106"/>
      <c r="E2088" s="106" t="s">
        <v>540</v>
      </c>
      <c r="F2088" s="106"/>
      <c r="G2088" s="106"/>
      <c r="H2088" s="106" t="s">
        <v>466</v>
      </c>
      <c r="I2088" s="106" t="s">
        <v>3323</v>
      </c>
      <c r="J2088" s="106" t="s">
        <v>4216</v>
      </c>
      <c r="K2088" s="106">
        <v>33463</v>
      </c>
      <c r="L2088" s="106"/>
      <c r="M2088" s="106">
        <v>22000</v>
      </c>
      <c r="N2088" s="106" t="s">
        <v>4208</v>
      </c>
      <c r="O2088" s="106">
        <v>128.80199999999999</v>
      </c>
      <c r="P2088" s="107">
        <v>900</v>
      </c>
      <c r="Q2088" s="107">
        <v>115921.8</v>
      </c>
      <c r="R2088" s="106">
        <v>0</v>
      </c>
      <c r="S2088" s="107">
        <v>0</v>
      </c>
      <c r="T2088" s="107">
        <v>0</v>
      </c>
      <c r="U2088" s="106" t="s">
        <v>924</v>
      </c>
      <c r="V2088" s="106" t="s">
        <v>7</v>
      </c>
      <c r="W2088" s="106" t="s">
        <v>76</v>
      </c>
      <c r="X2088" s="108">
        <v>197</v>
      </c>
      <c r="Y2088" s="108">
        <v>25373.993999999999</v>
      </c>
      <c r="Z2088" s="108">
        <v>-90547.805999999982</v>
      </c>
      <c r="AA2088" s="109"/>
      <c r="AB2088" s="109">
        <v>6205</v>
      </c>
      <c r="AC2088" s="109"/>
      <c r="AD2088" s="109"/>
      <c r="AE2088" s="110" t="s">
        <v>4819</v>
      </c>
      <c r="AF2088" s="109"/>
      <c r="AG2088" s="138">
        <v>40515</v>
      </c>
      <c r="AH2088" s="138">
        <v>40682</v>
      </c>
      <c r="AI2088" s="138">
        <v>41012</v>
      </c>
      <c r="AJ2088" s="109">
        <v>5817071</v>
      </c>
      <c r="AK2088" s="109"/>
      <c r="AL2088" s="109"/>
      <c r="AM2088" s="109"/>
      <c r="AN2088" s="109"/>
      <c r="AO2088" s="109"/>
      <c r="AP2088" s="109"/>
      <c r="AQ2088" s="109"/>
      <c r="AR2088" s="109"/>
      <c r="AS2088" s="109"/>
      <c r="AT2088" s="109"/>
      <c r="AU2088" s="109"/>
      <c r="AV2088" s="109"/>
      <c r="AW2088" s="109"/>
      <c r="AX2088" s="109"/>
      <c r="AY2088" s="109"/>
    </row>
    <row r="2089" spans="1:51" ht="25.5" x14ac:dyDescent="0.25">
      <c r="A2089" s="106">
        <v>2436</v>
      </c>
      <c r="B2089" s="106" t="s">
        <v>2727</v>
      </c>
      <c r="C2089" s="106" t="s">
        <v>406</v>
      </c>
      <c r="D2089" s="106"/>
      <c r="E2089" s="106" t="s">
        <v>540</v>
      </c>
      <c r="F2089" s="106"/>
      <c r="G2089" s="106"/>
      <c r="H2089" s="106" t="s">
        <v>466</v>
      </c>
      <c r="I2089" s="106" t="s">
        <v>3323</v>
      </c>
      <c r="J2089" s="106" t="s">
        <v>4210</v>
      </c>
      <c r="K2089" s="106">
        <v>17152</v>
      </c>
      <c r="L2089" s="106"/>
      <c r="M2089" s="106">
        <v>22000</v>
      </c>
      <c r="N2089" s="106" t="s">
        <v>4208</v>
      </c>
      <c r="O2089" s="106">
        <v>1409.171</v>
      </c>
      <c r="P2089" s="107">
        <v>900</v>
      </c>
      <c r="Q2089" s="107">
        <v>1268253.8999999999</v>
      </c>
      <c r="R2089" s="106">
        <v>0</v>
      </c>
      <c r="S2089" s="107">
        <v>0</v>
      </c>
      <c r="T2089" s="107">
        <v>0</v>
      </c>
      <c r="U2089" s="106" t="s">
        <v>924</v>
      </c>
      <c r="V2089" s="106" t="s">
        <v>7</v>
      </c>
      <c r="W2089" s="106" t="s">
        <v>76</v>
      </c>
      <c r="X2089" s="108">
        <v>197</v>
      </c>
      <c r="Y2089" s="108">
        <v>277606.68700000003</v>
      </c>
      <c r="Z2089" s="108">
        <v>-990647.21300000011</v>
      </c>
      <c r="AA2089" s="109"/>
      <c r="AB2089" s="109">
        <v>6205</v>
      </c>
      <c r="AC2089" s="109"/>
      <c r="AD2089" s="109"/>
      <c r="AE2089" s="110" t="s">
        <v>4819</v>
      </c>
      <c r="AF2089" s="109"/>
      <c r="AG2089" s="138">
        <v>40515</v>
      </c>
      <c r="AH2089" s="138">
        <v>40682</v>
      </c>
      <c r="AI2089" s="138">
        <v>41012</v>
      </c>
      <c r="AJ2089" s="109">
        <v>5817071</v>
      </c>
      <c r="AK2089" s="109"/>
      <c r="AL2089" s="109"/>
      <c r="AM2089" s="109"/>
      <c r="AN2089" s="109"/>
      <c r="AO2089" s="109"/>
      <c r="AP2089" s="109"/>
      <c r="AQ2089" s="109"/>
      <c r="AR2089" s="109"/>
      <c r="AS2089" s="109"/>
      <c r="AT2089" s="109"/>
      <c r="AU2089" s="109"/>
      <c r="AV2089" s="109"/>
      <c r="AW2089" s="109"/>
      <c r="AX2089" s="109"/>
      <c r="AY2089" s="109"/>
    </row>
    <row r="2090" spans="1:51" ht="25.5" x14ac:dyDescent="0.25">
      <c r="A2090" s="106">
        <v>2437</v>
      </c>
      <c r="B2090" s="106" t="s">
        <v>2728</v>
      </c>
      <c r="C2090" s="106" t="s">
        <v>406</v>
      </c>
      <c r="D2090" s="106"/>
      <c r="E2090" s="106" t="s">
        <v>540</v>
      </c>
      <c r="F2090" s="106"/>
      <c r="G2090" s="106"/>
      <c r="H2090" s="106" t="s">
        <v>466</v>
      </c>
      <c r="I2090" s="106" t="s">
        <v>3323</v>
      </c>
      <c r="J2090" s="106" t="s">
        <v>4213</v>
      </c>
      <c r="K2090" s="106">
        <v>33086</v>
      </c>
      <c r="L2090" s="106"/>
      <c r="M2090" s="106">
        <v>20000</v>
      </c>
      <c r="N2090" s="106" t="s">
        <v>4208</v>
      </c>
      <c r="O2090" s="106">
        <v>876.40300000000002</v>
      </c>
      <c r="P2090" s="107">
        <v>900</v>
      </c>
      <c r="Q2090" s="107">
        <v>788762.7</v>
      </c>
      <c r="R2090" s="106">
        <v>0</v>
      </c>
      <c r="S2090" s="107">
        <v>0</v>
      </c>
      <c r="T2090" s="107">
        <v>0</v>
      </c>
      <c r="U2090" s="106" t="s">
        <v>924</v>
      </c>
      <c r="V2090" s="106" t="s">
        <v>7</v>
      </c>
      <c r="W2090" s="106" t="s">
        <v>76</v>
      </c>
      <c r="X2090" s="108">
        <v>197</v>
      </c>
      <c r="Y2090" s="108">
        <v>172651.391</v>
      </c>
      <c r="Z2090" s="108">
        <v>-616111.30900000012</v>
      </c>
      <c r="AA2090" s="109"/>
      <c r="AB2090" s="109">
        <v>6205</v>
      </c>
      <c r="AC2090" s="109"/>
      <c r="AD2090" s="109"/>
      <c r="AE2090" s="110" t="s">
        <v>4819</v>
      </c>
      <c r="AF2090" s="109"/>
      <c r="AG2090" s="138">
        <v>40515</v>
      </c>
      <c r="AH2090" s="138">
        <v>40682</v>
      </c>
      <c r="AI2090" s="138">
        <v>41012</v>
      </c>
      <c r="AJ2090" s="109">
        <v>5817071</v>
      </c>
      <c r="AK2090" s="109"/>
      <c r="AL2090" s="109"/>
      <c r="AM2090" s="109"/>
      <c r="AN2090" s="109"/>
      <c r="AO2090" s="109"/>
      <c r="AP2090" s="109"/>
      <c r="AQ2090" s="109"/>
      <c r="AR2090" s="109"/>
      <c r="AS2090" s="109"/>
      <c r="AT2090" s="109"/>
      <c r="AU2090" s="109"/>
      <c r="AV2090" s="109"/>
      <c r="AW2090" s="109"/>
      <c r="AX2090" s="109"/>
      <c r="AY2090" s="109"/>
    </row>
    <row r="2091" spans="1:51" ht="25.5" x14ac:dyDescent="0.25">
      <c r="A2091" s="106">
        <v>2438</v>
      </c>
      <c r="B2091" s="106" t="s">
        <v>2729</v>
      </c>
      <c r="C2091" s="106" t="s">
        <v>406</v>
      </c>
      <c r="D2091" s="106"/>
      <c r="E2091" s="106" t="s">
        <v>540</v>
      </c>
      <c r="F2091" s="106"/>
      <c r="G2091" s="106"/>
      <c r="H2091" s="106" t="s">
        <v>466</v>
      </c>
      <c r="I2091" s="106" t="s">
        <v>3323</v>
      </c>
      <c r="J2091" s="106" t="s">
        <v>3611</v>
      </c>
      <c r="K2091" s="106">
        <v>16921</v>
      </c>
      <c r="L2091" s="106"/>
      <c r="M2091" s="106">
        <v>22000</v>
      </c>
      <c r="N2091" s="106" t="s">
        <v>4208</v>
      </c>
      <c r="O2091" s="106">
        <v>36228.499000000003</v>
      </c>
      <c r="P2091" s="107">
        <v>900</v>
      </c>
      <c r="Q2091" s="107">
        <v>32605649.100000001</v>
      </c>
      <c r="R2091" s="106">
        <v>0</v>
      </c>
      <c r="S2091" s="107">
        <v>0</v>
      </c>
      <c r="T2091" s="107">
        <v>0</v>
      </c>
      <c r="U2091" s="106" t="s">
        <v>741</v>
      </c>
      <c r="V2091" s="106" t="s">
        <v>7</v>
      </c>
      <c r="W2091" s="106" t="s">
        <v>62</v>
      </c>
      <c r="X2091" s="108">
        <v>197</v>
      </c>
      <c r="Y2091" s="108">
        <v>7137014.3030000003</v>
      </c>
      <c r="Z2091" s="108">
        <v>-25468634.797000002</v>
      </c>
      <c r="AA2091" s="109"/>
      <c r="AB2091" s="109">
        <v>6205</v>
      </c>
      <c r="AC2091" s="109"/>
      <c r="AD2091" s="109"/>
      <c r="AE2091" s="110" t="s">
        <v>473</v>
      </c>
      <c r="AF2091" s="109" t="s">
        <v>4835</v>
      </c>
      <c r="AG2091" s="138">
        <v>40515</v>
      </c>
      <c r="AH2091" s="138">
        <v>40682</v>
      </c>
      <c r="AI2091" s="138">
        <v>41012</v>
      </c>
      <c r="AJ2091" s="109">
        <v>5817071</v>
      </c>
      <c r="AK2091" s="109"/>
      <c r="AL2091" s="109"/>
      <c r="AM2091" s="109"/>
      <c r="AN2091" s="109"/>
      <c r="AO2091" s="109"/>
      <c r="AP2091" s="109"/>
      <c r="AQ2091" s="109"/>
      <c r="AR2091" s="109"/>
      <c r="AS2091" s="109"/>
      <c r="AT2091" s="109"/>
      <c r="AU2091" s="109"/>
      <c r="AV2091" s="109"/>
      <c r="AW2091" s="109"/>
      <c r="AX2091" s="109"/>
      <c r="AY2091" s="109"/>
    </row>
    <row r="2092" spans="1:51" x14ac:dyDescent="0.25">
      <c r="A2092" s="106">
        <v>2439</v>
      </c>
      <c r="B2092" s="106" t="s">
        <v>2730</v>
      </c>
      <c r="C2092" s="106" t="s">
        <v>406</v>
      </c>
      <c r="D2092" s="106"/>
      <c r="E2092" s="106" t="s">
        <v>540</v>
      </c>
      <c r="F2092" s="106"/>
      <c r="G2092" s="106"/>
      <c r="H2092" s="106" t="s">
        <v>466</v>
      </c>
      <c r="I2092" s="106" t="s">
        <v>3336</v>
      </c>
      <c r="J2092" s="106" t="s">
        <v>3611</v>
      </c>
      <c r="K2092" s="106">
        <v>17001</v>
      </c>
      <c r="L2092" s="106"/>
      <c r="M2092" s="106">
        <v>22000</v>
      </c>
      <c r="N2092" s="106" t="s">
        <v>4208</v>
      </c>
      <c r="O2092" s="106">
        <v>38887.771000000001</v>
      </c>
      <c r="P2092" s="107">
        <v>900</v>
      </c>
      <c r="Q2092" s="107">
        <v>34998993.899999999</v>
      </c>
      <c r="R2092" s="106">
        <v>0</v>
      </c>
      <c r="S2092" s="107">
        <v>0</v>
      </c>
      <c r="T2092" s="107">
        <v>0</v>
      </c>
      <c r="U2092" s="106" t="s">
        <v>741</v>
      </c>
      <c r="V2092" s="106" t="s">
        <v>7</v>
      </c>
      <c r="W2092" s="106" t="s">
        <v>62</v>
      </c>
      <c r="X2092" s="108">
        <v>197</v>
      </c>
      <c r="Y2092" s="108">
        <v>7660890.8870000001</v>
      </c>
      <c r="Z2092" s="108">
        <v>-27338103.012999997</v>
      </c>
      <c r="AA2092" s="109"/>
      <c r="AB2092" s="109">
        <v>6205</v>
      </c>
      <c r="AC2092" s="109"/>
      <c r="AD2092" s="109"/>
      <c r="AE2092" s="110" t="s">
        <v>473</v>
      </c>
      <c r="AF2092" s="109" t="s">
        <v>4462</v>
      </c>
      <c r="AG2092" s="138">
        <v>40515</v>
      </c>
      <c r="AH2092" s="138">
        <v>40682</v>
      </c>
      <c r="AI2092" s="138">
        <v>41012</v>
      </c>
      <c r="AJ2092" s="109">
        <v>5817071</v>
      </c>
      <c r="AK2092" s="109"/>
      <c r="AL2092" s="109"/>
      <c r="AM2092" s="109"/>
      <c r="AN2092" s="109"/>
      <c r="AO2092" s="109"/>
      <c r="AP2092" s="109"/>
      <c r="AQ2092" s="109"/>
      <c r="AR2092" s="109"/>
      <c r="AS2092" s="109"/>
      <c r="AT2092" s="109"/>
      <c r="AU2092" s="109"/>
      <c r="AV2092" s="109"/>
      <c r="AW2092" s="109"/>
      <c r="AX2092" s="109"/>
      <c r="AY2092" s="109"/>
    </row>
    <row r="2093" spans="1:51" x14ac:dyDescent="0.25">
      <c r="A2093" s="106">
        <v>2440</v>
      </c>
      <c r="B2093" s="106" t="s">
        <v>2656</v>
      </c>
      <c r="C2093" s="106" t="s">
        <v>406</v>
      </c>
      <c r="D2093" s="106"/>
      <c r="E2093" s="106" t="s">
        <v>540</v>
      </c>
      <c r="F2093" s="106"/>
      <c r="G2093" s="106"/>
      <c r="H2093" s="106" t="s">
        <v>466</v>
      </c>
      <c r="I2093" s="106" t="s">
        <v>3336</v>
      </c>
      <c r="J2093" s="106"/>
      <c r="K2093" s="106"/>
      <c r="L2093" s="106"/>
      <c r="M2093" s="106">
        <v>22000</v>
      </c>
      <c r="N2093" s="106" t="s">
        <v>4208</v>
      </c>
      <c r="O2093" s="106">
        <v>224785.723</v>
      </c>
      <c r="P2093" s="107">
        <v>900</v>
      </c>
      <c r="Q2093" s="107">
        <v>202307150.69999999</v>
      </c>
      <c r="R2093" s="106">
        <v>0</v>
      </c>
      <c r="S2093" s="107">
        <v>0</v>
      </c>
      <c r="T2093" s="107">
        <v>0</v>
      </c>
      <c r="U2093" s="106" t="s">
        <v>743</v>
      </c>
      <c r="V2093" s="106" t="s">
        <v>7</v>
      </c>
      <c r="W2093" s="106" t="s">
        <v>63</v>
      </c>
      <c r="X2093" s="108"/>
      <c r="Y2093" s="108">
        <v>0</v>
      </c>
      <c r="Z2093" s="108"/>
      <c r="AA2093" s="109" t="s">
        <v>4435</v>
      </c>
      <c r="AB2093" s="109">
        <v>6205</v>
      </c>
      <c r="AC2093" s="109"/>
      <c r="AD2093" s="109"/>
      <c r="AE2093" s="110" t="s">
        <v>4436</v>
      </c>
      <c r="AF2093" s="109"/>
      <c r="AG2093" s="138">
        <v>40515</v>
      </c>
      <c r="AH2093" s="138">
        <v>40682</v>
      </c>
      <c r="AI2093" s="138">
        <v>41012</v>
      </c>
      <c r="AJ2093" s="109">
        <v>5817071</v>
      </c>
      <c r="AK2093" s="109"/>
      <c r="AL2093" s="109"/>
      <c r="AM2093" s="109"/>
      <c r="AN2093" s="109"/>
      <c r="AO2093" s="109"/>
      <c r="AP2093" s="109"/>
      <c r="AQ2093" s="109"/>
      <c r="AR2093" s="109"/>
      <c r="AS2093" s="109"/>
      <c r="AT2093" s="109"/>
      <c r="AU2093" s="109"/>
      <c r="AV2093" s="109"/>
      <c r="AW2093" s="109"/>
      <c r="AX2093" s="109"/>
      <c r="AY2093" s="109"/>
    </row>
    <row r="2094" spans="1:51" ht="102" x14ac:dyDescent="0.25">
      <c r="A2094" s="106">
        <v>2441</v>
      </c>
      <c r="B2094" s="106" t="s">
        <v>2731</v>
      </c>
      <c r="C2094" s="106" t="s">
        <v>407</v>
      </c>
      <c r="D2094" s="106"/>
      <c r="E2094" s="106" t="s">
        <v>540</v>
      </c>
      <c r="F2094" s="106"/>
      <c r="G2094" s="106"/>
      <c r="H2094" s="106" t="s">
        <v>465</v>
      </c>
      <c r="I2094" s="106"/>
      <c r="J2094" s="106" t="s">
        <v>3344</v>
      </c>
      <c r="K2094" s="106"/>
      <c r="L2094" s="106"/>
      <c r="M2094" s="106">
        <v>22000</v>
      </c>
      <c r="N2094" s="106" t="s">
        <v>4217</v>
      </c>
      <c r="O2094" s="106">
        <v>4225.8940000000002</v>
      </c>
      <c r="P2094" s="107">
        <v>417.15</v>
      </c>
      <c r="Q2094" s="107">
        <v>1762831.68</v>
      </c>
      <c r="R2094" s="106">
        <v>0</v>
      </c>
      <c r="S2094" s="107">
        <v>0</v>
      </c>
      <c r="T2094" s="107">
        <v>0</v>
      </c>
      <c r="U2094" s="106" t="s">
        <v>743</v>
      </c>
      <c r="V2094" s="106" t="s">
        <v>7</v>
      </c>
      <c r="W2094" s="106" t="s">
        <v>63</v>
      </c>
      <c r="X2094" s="108">
        <v>930</v>
      </c>
      <c r="Y2094" s="108">
        <v>3930081.4200000004</v>
      </c>
      <c r="Z2094" s="108">
        <v>2167249.7379000001</v>
      </c>
      <c r="AA2094" s="109"/>
      <c r="AB2094" s="109" t="s">
        <v>4836</v>
      </c>
      <c r="AC2094" s="109" t="s">
        <v>4475</v>
      </c>
      <c r="AD2094" s="109" t="s">
        <v>4475</v>
      </c>
      <c r="AE2094" s="110" t="s">
        <v>4436</v>
      </c>
      <c r="AF2094" s="109"/>
      <c r="AG2094" s="138"/>
      <c r="AH2094" s="138">
        <v>41009</v>
      </c>
      <c r="AI2094" s="138">
        <v>41040</v>
      </c>
      <c r="AJ2094" s="109">
        <v>5821665</v>
      </c>
      <c r="AK2094" s="109"/>
      <c r="AL2094" s="109"/>
      <c r="AM2094" s="109"/>
      <c r="AN2094" s="109"/>
      <c r="AO2094" s="109"/>
      <c r="AP2094" s="109"/>
      <c r="AQ2094" s="109"/>
      <c r="AR2094" s="109"/>
      <c r="AS2094" s="109"/>
      <c r="AT2094" s="109"/>
      <c r="AU2094" s="109"/>
      <c r="AV2094" s="109"/>
      <c r="AW2094" s="109"/>
      <c r="AX2094" s="109"/>
      <c r="AY2094" s="109"/>
    </row>
    <row r="2095" spans="1:51" ht="102" x14ac:dyDescent="0.25">
      <c r="A2095" s="106">
        <v>2442</v>
      </c>
      <c r="B2095" s="106" t="s">
        <v>2732</v>
      </c>
      <c r="C2095" s="106" t="s">
        <v>408</v>
      </c>
      <c r="D2095" s="106"/>
      <c r="E2095" s="106" t="s">
        <v>540</v>
      </c>
      <c r="F2095" s="106"/>
      <c r="G2095" s="106"/>
      <c r="H2095" s="106" t="s">
        <v>465</v>
      </c>
      <c r="I2095" s="106" t="s">
        <v>3323</v>
      </c>
      <c r="J2095" s="106" t="s">
        <v>3344</v>
      </c>
      <c r="K2095" s="106"/>
      <c r="L2095" s="106"/>
      <c r="M2095" s="106">
        <v>22563</v>
      </c>
      <c r="N2095" s="106" t="s">
        <v>4217</v>
      </c>
      <c r="O2095" s="106">
        <v>18256.96</v>
      </c>
      <c r="P2095" s="107">
        <v>417.15</v>
      </c>
      <c r="Q2095" s="107">
        <v>7615890.8600000003</v>
      </c>
      <c r="R2095" s="106">
        <v>0</v>
      </c>
      <c r="S2095" s="107">
        <v>0</v>
      </c>
      <c r="T2095" s="107">
        <v>0</v>
      </c>
      <c r="U2095" s="106" t="s">
        <v>743</v>
      </c>
      <c r="V2095" s="106" t="s">
        <v>7</v>
      </c>
      <c r="W2095" s="106" t="s">
        <v>63</v>
      </c>
      <c r="X2095" s="108">
        <v>930</v>
      </c>
      <c r="Y2095" s="108">
        <v>16978972.800000001</v>
      </c>
      <c r="Z2095" s="108">
        <v>9363081.9360000007</v>
      </c>
      <c r="AA2095" s="109"/>
      <c r="AB2095" s="109" t="s">
        <v>4836</v>
      </c>
      <c r="AC2095" s="109" t="s">
        <v>4475</v>
      </c>
      <c r="AD2095" s="109" t="s">
        <v>4475</v>
      </c>
      <c r="AE2095" s="110" t="s">
        <v>4436</v>
      </c>
      <c r="AF2095" s="109"/>
      <c r="AG2095" s="138"/>
      <c r="AH2095" s="138">
        <v>41009</v>
      </c>
      <c r="AI2095" s="138">
        <v>41079</v>
      </c>
      <c r="AJ2095" s="109">
        <v>5827528</v>
      </c>
      <c r="AK2095" s="109"/>
      <c r="AL2095" s="109"/>
      <c r="AM2095" s="109"/>
      <c r="AN2095" s="109"/>
      <c r="AO2095" s="109"/>
      <c r="AP2095" s="109"/>
      <c r="AQ2095" s="109"/>
      <c r="AR2095" s="109"/>
      <c r="AS2095" s="109"/>
      <c r="AT2095" s="109"/>
      <c r="AU2095" s="109"/>
      <c r="AV2095" s="109"/>
      <c r="AW2095" s="109"/>
      <c r="AX2095" s="109"/>
      <c r="AY2095" s="109"/>
    </row>
    <row r="2096" spans="1:51" ht="102" x14ac:dyDescent="0.25">
      <c r="A2096" s="106">
        <v>2443</v>
      </c>
      <c r="B2096" s="106" t="s">
        <v>2733</v>
      </c>
      <c r="C2096" s="106" t="s">
        <v>408</v>
      </c>
      <c r="D2096" s="106"/>
      <c r="E2096" s="106" t="s">
        <v>540</v>
      </c>
      <c r="F2096" s="106"/>
      <c r="G2096" s="106"/>
      <c r="H2096" s="106" t="s">
        <v>465</v>
      </c>
      <c r="I2096" s="106" t="s">
        <v>3323</v>
      </c>
      <c r="J2096" s="106" t="s">
        <v>3344</v>
      </c>
      <c r="K2096" s="106"/>
      <c r="L2096" s="106"/>
      <c r="M2096" s="106">
        <v>22563</v>
      </c>
      <c r="N2096" s="106" t="s">
        <v>4217</v>
      </c>
      <c r="O2096" s="106">
        <v>148.34100000000001</v>
      </c>
      <c r="P2096" s="107">
        <v>417.15</v>
      </c>
      <c r="Q2096" s="107">
        <v>61880.45</v>
      </c>
      <c r="R2096" s="106">
        <v>0</v>
      </c>
      <c r="S2096" s="107">
        <v>0</v>
      </c>
      <c r="T2096" s="107">
        <v>0</v>
      </c>
      <c r="U2096" s="106" t="s">
        <v>743</v>
      </c>
      <c r="V2096" s="106" t="s">
        <v>7</v>
      </c>
      <c r="W2096" s="106" t="s">
        <v>63</v>
      </c>
      <c r="X2096" s="108">
        <v>930</v>
      </c>
      <c r="Y2096" s="108">
        <v>137957.13</v>
      </c>
      <c r="Z2096" s="108">
        <v>76076.681850000008</v>
      </c>
      <c r="AA2096" s="109"/>
      <c r="AB2096" s="109" t="s">
        <v>4836</v>
      </c>
      <c r="AC2096" s="109" t="s">
        <v>4475</v>
      </c>
      <c r="AD2096" s="109" t="s">
        <v>4475</v>
      </c>
      <c r="AE2096" s="110" t="s">
        <v>4436</v>
      </c>
      <c r="AF2096" s="109"/>
      <c r="AG2096" s="138"/>
      <c r="AH2096" s="138">
        <v>41009</v>
      </c>
      <c r="AI2096" s="138">
        <v>41079</v>
      </c>
      <c r="AJ2096" s="109">
        <v>5827528</v>
      </c>
      <c r="AK2096" s="109"/>
      <c r="AL2096" s="109"/>
      <c r="AM2096" s="109"/>
      <c r="AN2096" s="109"/>
      <c r="AO2096" s="109"/>
      <c r="AP2096" s="109"/>
      <c r="AQ2096" s="109"/>
      <c r="AR2096" s="109"/>
      <c r="AS2096" s="109"/>
      <c r="AT2096" s="109"/>
      <c r="AU2096" s="109"/>
      <c r="AV2096" s="109"/>
      <c r="AW2096" s="109"/>
      <c r="AX2096" s="109"/>
      <c r="AY2096" s="109"/>
    </row>
    <row r="2097" spans="1:51" x14ac:dyDescent="0.25">
      <c r="A2097" s="106">
        <v>2444</v>
      </c>
      <c r="B2097" s="106" t="s">
        <v>2734</v>
      </c>
      <c r="C2097" s="106" t="s">
        <v>357</v>
      </c>
      <c r="D2097" s="106"/>
      <c r="E2097" s="106" t="s">
        <v>540</v>
      </c>
      <c r="F2097" s="106"/>
      <c r="G2097" s="106"/>
      <c r="H2097" s="106" t="s">
        <v>514</v>
      </c>
      <c r="I2097" s="106" t="s">
        <v>3323</v>
      </c>
      <c r="J2097" s="106" t="s">
        <v>4218</v>
      </c>
      <c r="K2097" s="106"/>
      <c r="L2097" s="106"/>
      <c r="M2097" s="106">
        <v>22643</v>
      </c>
      <c r="N2097" s="106" t="s">
        <v>357</v>
      </c>
      <c r="O2097" s="106">
        <v>546.62199999999996</v>
      </c>
      <c r="P2097" s="107">
        <v>722</v>
      </c>
      <c r="Q2097" s="107">
        <v>394661.08</v>
      </c>
      <c r="R2097" s="106">
        <v>0</v>
      </c>
      <c r="S2097" s="107">
        <v>0</v>
      </c>
      <c r="T2097" s="107">
        <v>0</v>
      </c>
      <c r="U2097" s="106" t="s">
        <v>881</v>
      </c>
      <c r="V2097" s="106" t="s">
        <v>7</v>
      </c>
      <c r="W2097" s="106" t="s">
        <v>73</v>
      </c>
      <c r="X2097" s="108">
        <v>1799</v>
      </c>
      <c r="Y2097" s="108">
        <v>983372.97799999989</v>
      </c>
      <c r="Z2097" s="108">
        <v>588711.89399999985</v>
      </c>
      <c r="AA2097" s="109"/>
      <c r="AB2097" s="109" t="s">
        <v>4837</v>
      </c>
      <c r="AC2097" s="109"/>
      <c r="AD2097" s="109"/>
      <c r="AE2097" s="110" t="s">
        <v>470</v>
      </c>
      <c r="AF2097" s="109"/>
      <c r="AG2097" s="138"/>
      <c r="AH2097" s="138">
        <v>41160</v>
      </c>
      <c r="AI2097" s="138">
        <v>41078</v>
      </c>
      <c r="AJ2097" s="109">
        <v>5826986</v>
      </c>
      <c r="AK2097" s="109"/>
      <c r="AL2097" s="109"/>
      <c r="AM2097" s="109"/>
      <c r="AN2097" s="109"/>
      <c r="AO2097" s="109"/>
      <c r="AP2097" s="109"/>
      <c r="AQ2097" s="109"/>
      <c r="AR2097" s="109"/>
      <c r="AS2097" s="109"/>
      <c r="AT2097" s="109"/>
      <c r="AU2097" s="109"/>
      <c r="AV2097" s="109"/>
      <c r="AW2097" s="109"/>
      <c r="AX2097" s="109"/>
      <c r="AY2097" s="109"/>
    </row>
    <row r="2098" spans="1:51" x14ac:dyDescent="0.25">
      <c r="A2098" s="106">
        <v>2445</v>
      </c>
      <c r="B2098" s="106" t="s">
        <v>2735</v>
      </c>
      <c r="C2098" s="106" t="s">
        <v>357</v>
      </c>
      <c r="D2098" s="106"/>
      <c r="E2098" s="106" t="s">
        <v>540</v>
      </c>
      <c r="F2098" s="106"/>
      <c r="G2098" s="106"/>
      <c r="H2098" s="106" t="s">
        <v>514</v>
      </c>
      <c r="I2098" s="106" t="s">
        <v>3324</v>
      </c>
      <c r="J2098" s="106" t="s">
        <v>4218</v>
      </c>
      <c r="K2098" s="106"/>
      <c r="L2098" s="106"/>
      <c r="M2098" s="106">
        <v>22643</v>
      </c>
      <c r="N2098" s="106" t="s">
        <v>357</v>
      </c>
      <c r="O2098" s="106">
        <v>486.51100000000002</v>
      </c>
      <c r="P2098" s="107">
        <v>722</v>
      </c>
      <c r="Q2098" s="107">
        <v>351260.94</v>
      </c>
      <c r="R2098" s="106">
        <v>0</v>
      </c>
      <c r="S2098" s="107">
        <v>0</v>
      </c>
      <c r="T2098" s="107">
        <v>0</v>
      </c>
      <c r="U2098" s="106" t="s">
        <v>881</v>
      </c>
      <c r="V2098" s="106" t="s">
        <v>7</v>
      </c>
      <c r="W2098" s="106" t="s">
        <v>73</v>
      </c>
      <c r="X2098" s="108">
        <v>1799</v>
      </c>
      <c r="Y2098" s="108">
        <v>875233.28899999999</v>
      </c>
      <c r="Z2098" s="108">
        <v>523972.34699999995</v>
      </c>
      <c r="AA2098" s="109"/>
      <c r="AB2098" s="109" t="s">
        <v>4837</v>
      </c>
      <c r="AC2098" s="109"/>
      <c r="AD2098" s="109"/>
      <c r="AE2098" s="110" t="s">
        <v>660</v>
      </c>
      <c r="AF2098" s="109"/>
      <c r="AG2098" s="138"/>
      <c r="AH2098" s="138">
        <v>41160</v>
      </c>
      <c r="AI2098" s="138">
        <v>41078</v>
      </c>
      <c r="AJ2098" s="109">
        <v>5826986</v>
      </c>
      <c r="AK2098" s="109"/>
      <c r="AL2098" s="109"/>
      <c r="AM2098" s="109"/>
      <c r="AN2098" s="109"/>
      <c r="AO2098" s="109"/>
      <c r="AP2098" s="109"/>
      <c r="AQ2098" s="109"/>
      <c r="AR2098" s="109"/>
      <c r="AS2098" s="109"/>
      <c r="AT2098" s="109"/>
      <c r="AU2098" s="109"/>
      <c r="AV2098" s="109"/>
      <c r="AW2098" s="109"/>
      <c r="AX2098" s="109"/>
      <c r="AY2098" s="109"/>
    </row>
    <row r="2099" spans="1:51" ht="38.25" x14ac:dyDescent="0.25">
      <c r="A2099" s="106">
        <v>2446</v>
      </c>
      <c r="B2099" s="106" t="s">
        <v>2736</v>
      </c>
      <c r="C2099" s="106" t="s">
        <v>258</v>
      </c>
      <c r="D2099" s="106"/>
      <c r="E2099" s="106" t="s">
        <v>540</v>
      </c>
      <c r="F2099" s="106"/>
      <c r="G2099" s="106"/>
      <c r="H2099" s="106" t="s">
        <v>466</v>
      </c>
      <c r="I2099" s="106" t="s">
        <v>3324</v>
      </c>
      <c r="J2099" s="106" t="s">
        <v>4219</v>
      </c>
      <c r="K2099" s="106"/>
      <c r="L2099" s="106"/>
      <c r="M2099" s="106">
        <v>22245</v>
      </c>
      <c r="N2099" s="106" t="s">
        <v>3720</v>
      </c>
      <c r="O2099" s="106">
        <v>7127.1390000000001</v>
      </c>
      <c r="P2099" s="107">
        <v>1150</v>
      </c>
      <c r="Q2099" s="107">
        <v>8196209.8499999996</v>
      </c>
      <c r="R2099" s="106">
        <v>0</v>
      </c>
      <c r="S2099" s="107">
        <v>0</v>
      </c>
      <c r="T2099" s="107">
        <v>0</v>
      </c>
      <c r="U2099" s="106" t="s">
        <v>767</v>
      </c>
      <c r="V2099" s="106" t="s">
        <v>7</v>
      </c>
      <c r="W2099" s="106" t="s">
        <v>65</v>
      </c>
      <c r="X2099" s="108">
        <v>1836</v>
      </c>
      <c r="Y2099" s="108">
        <v>13085427.204</v>
      </c>
      <c r="Z2099" s="108">
        <v>4889217.3539999994</v>
      </c>
      <c r="AA2099" s="109"/>
      <c r="AB2099" s="109">
        <v>6154</v>
      </c>
      <c r="AC2099" s="109"/>
      <c r="AD2099" s="109"/>
      <c r="AE2099" s="110" t="s">
        <v>4732</v>
      </c>
      <c r="AF2099" s="109" t="s">
        <v>4463</v>
      </c>
      <c r="AG2099" s="138">
        <v>38142</v>
      </c>
      <c r="AH2099" s="138">
        <v>39555</v>
      </c>
      <c r="AI2099" s="138">
        <v>39632</v>
      </c>
      <c r="AJ2099" s="109">
        <v>5607835</v>
      </c>
      <c r="AK2099" s="109"/>
      <c r="AL2099" s="109"/>
      <c r="AM2099" s="109"/>
      <c r="AN2099" s="109"/>
      <c r="AO2099" s="109"/>
      <c r="AP2099" s="109"/>
      <c r="AQ2099" s="109"/>
      <c r="AR2099" s="109"/>
      <c r="AS2099" s="109"/>
      <c r="AT2099" s="109"/>
      <c r="AU2099" s="109"/>
      <c r="AV2099" s="109"/>
      <c r="AW2099" s="109"/>
      <c r="AX2099" s="109"/>
      <c r="AY2099" s="109"/>
    </row>
    <row r="2100" spans="1:51" ht="25.5" x14ac:dyDescent="0.25">
      <c r="A2100" s="106">
        <v>2447</v>
      </c>
      <c r="B2100" s="106" t="s">
        <v>2737</v>
      </c>
      <c r="C2100" s="106" t="s">
        <v>258</v>
      </c>
      <c r="D2100" s="106"/>
      <c r="E2100" s="106" t="s">
        <v>540</v>
      </c>
      <c r="F2100" s="106"/>
      <c r="G2100" s="106"/>
      <c r="H2100" s="106" t="s">
        <v>466</v>
      </c>
      <c r="I2100" s="106" t="s">
        <v>3326</v>
      </c>
      <c r="J2100" s="106" t="s">
        <v>3719</v>
      </c>
      <c r="K2100" s="106"/>
      <c r="L2100" s="106"/>
      <c r="M2100" s="106">
        <v>22245</v>
      </c>
      <c r="N2100" s="106" t="s">
        <v>3720</v>
      </c>
      <c r="O2100" s="106">
        <v>2162.9270000000001</v>
      </c>
      <c r="P2100" s="107">
        <v>1150</v>
      </c>
      <c r="Q2100" s="107">
        <v>2487366.17</v>
      </c>
      <c r="R2100" s="106">
        <v>0</v>
      </c>
      <c r="S2100" s="107">
        <v>0</v>
      </c>
      <c r="T2100" s="107">
        <v>0</v>
      </c>
      <c r="U2100" s="106" t="s">
        <v>767</v>
      </c>
      <c r="V2100" s="106" t="s">
        <v>7</v>
      </c>
      <c r="W2100" s="106" t="s">
        <v>65</v>
      </c>
      <c r="X2100" s="108">
        <v>1836</v>
      </c>
      <c r="Y2100" s="108">
        <v>3971134.1555999997</v>
      </c>
      <c r="Z2100" s="108">
        <v>1483767.9905999997</v>
      </c>
      <c r="AA2100" s="109"/>
      <c r="AB2100" s="109">
        <v>6154</v>
      </c>
      <c r="AC2100" s="109"/>
      <c r="AD2100" s="109"/>
      <c r="AE2100" s="110" t="s">
        <v>4732</v>
      </c>
      <c r="AF2100" s="109"/>
      <c r="AG2100" s="138">
        <v>38142</v>
      </c>
      <c r="AH2100" s="138">
        <v>39555</v>
      </c>
      <c r="AI2100" s="138">
        <v>39632</v>
      </c>
      <c r="AJ2100" s="109">
        <v>5607835</v>
      </c>
      <c r="AK2100" s="109"/>
      <c r="AL2100" s="109"/>
      <c r="AM2100" s="109"/>
      <c r="AN2100" s="109"/>
      <c r="AO2100" s="109"/>
      <c r="AP2100" s="109"/>
      <c r="AQ2100" s="109"/>
      <c r="AR2100" s="109"/>
      <c r="AS2100" s="109"/>
      <c r="AT2100" s="109"/>
      <c r="AU2100" s="109"/>
      <c r="AV2100" s="109"/>
      <c r="AW2100" s="109"/>
      <c r="AX2100" s="109"/>
      <c r="AY2100" s="109"/>
    </row>
    <row r="2101" spans="1:51" ht="25.5" x14ac:dyDescent="0.25">
      <c r="A2101" s="106">
        <v>2448</v>
      </c>
      <c r="B2101" s="106" t="s">
        <v>2738</v>
      </c>
      <c r="C2101" s="106" t="s">
        <v>258</v>
      </c>
      <c r="D2101" s="106"/>
      <c r="E2101" s="106" t="s">
        <v>540</v>
      </c>
      <c r="F2101" s="106"/>
      <c r="G2101" s="106"/>
      <c r="H2101" s="106" t="s">
        <v>466</v>
      </c>
      <c r="I2101" s="106" t="s">
        <v>3323</v>
      </c>
      <c r="J2101" s="106" t="s">
        <v>4219</v>
      </c>
      <c r="K2101" s="106"/>
      <c r="L2101" s="106"/>
      <c r="M2101" s="106">
        <v>22245</v>
      </c>
      <c r="N2101" s="106" t="s">
        <v>3720</v>
      </c>
      <c r="O2101" s="106">
        <v>814.40300000000002</v>
      </c>
      <c r="P2101" s="107">
        <v>1150</v>
      </c>
      <c r="Q2101" s="107">
        <v>936563.45</v>
      </c>
      <c r="R2101" s="106">
        <v>0</v>
      </c>
      <c r="S2101" s="107">
        <v>0</v>
      </c>
      <c r="T2101" s="107">
        <v>0</v>
      </c>
      <c r="U2101" s="106" t="s">
        <v>767</v>
      </c>
      <c r="V2101" s="106" t="s">
        <v>7</v>
      </c>
      <c r="W2101" s="106" t="s">
        <v>65</v>
      </c>
      <c r="X2101" s="108">
        <v>1836</v>
      </c>
      <c r="Y2101" s="108">
        <v>1495243.9080000001</v>
      </c>
      <c r="Z2101" s="108">
        <v>558680.45799999998</v>
      </c>
      <c r="AA2101" s="109"/>
      <c r="AB2101" s="109">
        <v>6154</v>
      </c>
      <c r="AC2101" s="109"/>
      <c r="AD2101" s="109"/>
      <c r="AE2101" s="110" t="s">
        <v>4732</v>
      </c>
      <c r="AF2101" s="109"/>
      <c r="AG2101" s="138">
        <v>38142</v>
      </c>
      <c r="AH2101" s="138">
        <v>39555</v>
      </c>
      <c r="AI2101" s="138">
        <v>39632</v>
      </c>
      <c r="AJ2101" s="109">
        <v>5607835</v>
      </c>
      <c r="AK2101" s="109"/>
      <c r="AL2101" s="109"/>
      <c r="AM2101" s="109"/>
      <c r="AN2101" s="109"/>
      <c r="AO2101" s="109"/>
      <c r="AP2101" s="109"/>
      <c r="AQ2101" s="109"/>
      <c r="AR2101" s="109"/>
      <c r="AS2101" s="109"/>
      <c r="AT2101" s="109"/>
      <c r="AU2101" s="109"/>
      <c r="AV2101" s="109"/>
      <c r="AW2101" s="109"/>
      <c r="AX2101" s="109"/>
      <c r="AY2101" s="109"/>
    </row>
    <row r="2102" spans="1:51" ht="25.5" x14ac:dyDescent="0.25">
      <c r="A2102" s="106">
        <v>2449</v>
      </c>
      <c r="B2102" s="106" t="s">
        <v>2739</v>
      </c>
      <c r="C2102" s="106" t="s">
        <v>258</v>
      </c>
      <c r="D2102" s="106" t="s">
        <v>686</v>
      </c>
      <c r="E2102" s="106" t="s">
        <v>593</v>
      </c>
      <c r="F2102" s="106" t="s">
        <v>593</v>
      </c>
      <c r="G2102" s="106" t="s">
        <v>686</v>
      </c>
      <c r="H2102" s="106" t="s">
        <v>466</v>
      </c>
      <c r="I2102" s="106" t="s">
        <v>3326</v>
      </c>
      <c r="J2102" s="106" t="s">
        <v>3719</v>
      </c>
      <c r="K2102" s="106"/>
      <c r="L2102" s="106"/>
      <c r="M2102" s="106">
        <v>22245</v>
      </c>
      <c r="N2102" s="106" t="s">
        <v>3720</v>
      </c>
      <c r="O2102" s="106">
        <v>17570.384999999998</v>
      </c>
      <c r="P2102" s="107">
        <v>1150</v>
      </c>
      <c r="Q2102" s="107">
        <v>20205942.75</v>
      </c>
      <c r="R2102" s="106">
        <v>0</v>
      </c>
      <c r="S2102" s="107">
        <v>0</v>
      </c>
      <c r="T2102" s="107">
        <v>0</v>
      </c>
      <c r="U2102" s="106" t="s">
        <v>741</v>
      </c>
      <c r="V2102" s="106" t="s">
        <v>7</v>
      </c>
      <c r="W2102" s="106" t="s">
        <v>62</v>
      </c>
      <c r="X2102" s="108">
        <v>1836</v>
      </c>
      <c r="Y2102" s="108">
        <v>32259226.859999996</v>
      </c>
      <c r="Z2102" s="108">
        <v>12053284.109999996</v>
      </c>
      <c r="AA2102" s="109"/>
      <c r="AB2102" s="109">
        <v>6154</v>
      </c>
      <c r="AC2102" s="109"/>
      <c r="AD2102" s="109"/>
      <c r="AE2102" s="110" t="s">
        <v>473</v>
      </c>
      <c r="AF2102" s="109" t="s">
        <v>4838</v>
      </c>
      <c r="AG2102" s="138">
        <v>38142</v>
      </c>
      <c r="AH2102" s="138">
        <v>39555</v>
      </c>
      <c r="AI2102" s="138">
        <v>39632</v>
      </c>
      <c r="AJ2102" s="109">
        <v>5607835</v>
      </c>
      <c r="AK2102" s="109"/>
      <c r="AL2102" s="109"/>
      <c r="AM2102" s="109"/>
      <c r="AN2102" s="109"/>
      <c r="AO2102" s="109"/>
      <c r="AP2102" s="109"/>
      <c r="AQ2102" s="109"/>
      <c r="AR2102" s="109"/>
      <c r="AS2102" s="109"/>
      <c r="AT2102" s="109"/>
      <c r="AU2102" s="109"/>
      <c r="AV2102" s="109"/>
      <c r="AW2102" s="109"/>
      <c r="AX2102" s="109"/>
      <c r="AY2102" s="109"/>
    </row>
    <row r="2103" spans="1:51" ht="25.5" x14ac:dyDescent="0.25">
      <c r="A2103" s="106">
        <v>2450</v>
      </c>
      <c r="B2103" s="106" t="s">
        <v>2740</v>
      </c>
      <c r="C2103" s="106" t="s">
        <v>258</v>
      </c>
      <c r="D2103" s="106"/>
      <c r="E2103" s="106" t="s">
        <v>540</v>
      </c>
      <c r="F2103" s="106"/>
      <c r="G2103" s="106"/>
      <c r="H2103" s="106" t="s">
        <v>466</v>
      </c>
      <c r="I2103" s="106" t="s">
        <v>3323</v>
      </c>
      <c r="J2103" s="106" t="s">
        <v>3719</v>
      </c>
      <c r="K2103" s="106"/>
      <c r="L2103" s="106"/>
      <c r="M2103" s="106">
        <v>22245</v>
      </c>
      <c r="N2103" s="106" t="s">
        <v>3720</v>
      </c>
      <c r="O2103" s="106">
        <v>6907.87</v>
      </c>
      <c r="P2103" s="107">
        <v>1150</v>
      </c>
      <c r="Q2103" s="107">
        <v>7944050.5</v>
      </c>
      <c r="R2103" s="106">
        <v>0</v>
      </c>
      <c r="S2103" s="107">
        <v>0</v>
      </c>
      <c r="T2103" s="107">
        <v>0</v>
      </c>
      <c r="U2103" s="106" t="s">
        <v>741</v>
      </c>
      <c r="V2103" s="106" t="s">
        <v>7</v>
      </c>
      <c r="W2103" s="106" t="s">
        <v>62</v>
      </c>
      <c r="X2103" s="108">
        <v>1836</v>
      </c>
      <c r="Y2103" s="108">
        <v>12682849.32</v>
      </c>
      <c r="Z2103" s="108">
        <v>4738798.82</v>
      </c>
      <c r="AA2103" s="109"/>
      <c r="AB2103" s="109">
        <v>6154</v>
      </c>
      <c r="AC2103" s="109"/>
      <c r="AD2103" s="109"/>
      <c r="AE2103" s="110" t="s">
        <v>473</v>
      </c>
      <c r="AF2103" s="109" t="s">
        <v>4839</v>
      </c>
      <c r="AG2103" s="138">
        <v>38142</v>
      </c>
      <c r="AH2103" s="138">
        <v>39555</v>
      </c>
      <c r="AI2103" s="138">
        <v>39632</v>
      </c>
      <c r="AJ2103" s="109">
        <v>5607835</v>
      </c>
      <c r="AK2103" s="109"/>
      <c r="AL2103" s="109"/>
      <c r="AM2103" s="109"/>
      <c r="AN2103" s="109"/>
      <c r="AO2103" s="109"/>
      <c r="AP2103" s="109"/>
      <c r="AQ2103" s="109"/>
      <c r="AR2103" s="109"/>
      <c r="AS2103" s="109"/>
      <c r="AT2103" s="109"/>
      <c r="AU2103" s="109"/>
      <c r="AV2103" s="109"/>
      <c r="AW2103" s="109"/>
      <c r="AX2103" s="109"/>
      <c r="AY2103" s="109"/>
    </row>
    <row r="2104" spans="1:51" ht="38.25" x14ac:dyDescent="0.25">
      <c r="A2104" s="106">
        <v>2451</v>
      </c>
      <c r="B2104" s="106" t="s">
        <v>2741</v>
      </c>
      <c r="C2104" s="106" t="s">
        <v>258</v>
      </c>
      <c r="D2104" s="106"/>
      <c r="E2104" s="106" t="s">
        <v>540</v>
      </c>
      <c r="F2104" s="106"/>
      <c r="G2104" s="106"/>
      <c r="H2104" s="106" t="s">
        <v>466</v>
      </c>
      <c r="I2104" s="106" t="s">
        <v>3323</v>
      </c>
      <c r="J2104" s="106" t="s">
        <v>3719</v>
      </c>
      <c r="K2104" s="106">
        <v>10100</v>
      </c>
      <c r="L2104" s="106"/>
      <c r="M2104" s="106">
        <v>22245</v>
      </c>
      <c r="N2104" s="106" t="s">
        <v>3720</v>
      </c>
      <c r="O2104" s="106">
        <v>1115.098</v>
      </c>
      <c r="P2104" s="107">
        <v>1150</v>
      </c>
      <c r="Q2104" s="107">
        <v>1282362.7</v>
      </c>
      <c r="R2104" s="106">
        <v>0</v>
      </c>
      <c r="S2104" s="107">
        <v>0</v>
      </c>
      <c r="T2104" s="107">
        <v>0</v>
      </c>
      <c r="U2104" s="106" t="s">
        <v>741</v>
      </c>
      <c r="V2104" s="106" t="s">
        <v>7</v>
      </c>
      <c r="W2104" s="106" t="s">
        <v>62</v>
      </c>
      <c r="X2104" s="108">
        <v>1836</v>
      </c>
      <c r="Y2104" s="108">
        <v>2047319.9279999998</v>
      </c>
      <c r="Z2104" s="108">
        <v>764957.22799999989</v>
      </c>
      <c r="AA2104" s="109"/>
      <c r="AB2104" s="109">
        <v>6154</v>
      </c>
      <c r="AC2104" s="109"/>
      <c r="AD2104" s="109"/>
      <c r="AE2104" s="110" t="s">
        <v>473</v>
      </c>
      <c r="AF2104" s="109" t="s">
        <v>4840</v>
      </c>
      <c r="AG2104" s="138">
        <v>38142</v>
      </c>
      <c r="AH2104" s="138">
        <v>39555</v>
      </c>
      <c r="AI2104" s="138">
        <v>39632</v>
      </c>
      <c r="AJ2104" s="109">
        <v>5607835</v>
      </c>
      <c r="AK2104" s="109"/>
      <c r="AL2104" s="109"/>
      <c r="AM2104" s="109"/>
      <c r="AN2104" s="109"/>
      <c r="AO2104" s="109"/>
      <c r="AP2104" s="109"/>
      <c r="AQ2104" s="109"/>
      <c r="AR2104" s="109"/>
      <c r="AS2104" s="109"/>
      <c r="AT2104" s="109"/>
      <c r="AU2104" s="109"/>
      <c r="AV2104" s="109"/>
      <c r="AW2104" s="109"/>
      <c r="AX2104" s="109"/>
      <c r="AY2104" s="109"/>
    </row>
    <row r="2105" spans="1:51" ht="25.5" x14ac:dyDescent="0.25">
      <c r="A2105" s="106">
        <v>2452</v>
      </c>
      <c r="B2105" s="106" t="s">
        <v>1116</v>
      </c>
      <c r="C2105" s="106" t="s">
        <v>258</v>
      </c>
      <c r="D2105" s="106"/>
      <c r="E2105" s="106" t="s">
        <v>540</v>
      </c>
      <c r="F2105" s="106"/>
      <c r="G2105" s="106"/>
      <c r="H2105" s="106" t="s">
        <v>466</v>
      </c>
      <c r="I2105" s="106" t="s">
        <v>3323</v>
      </c>
      <c r="J2105" s="106"/>
      <c r="K2105" s="106"/>
      <c r="L2105" s="106"/>
      <c r="M2105" s="106">
        <v>22245</v>
      </c>
      <c r="N2105" s="106" t="s">
        <v>3720</v>
      </c>
      <c r="O2105" s="106">
        <v>45801.813000000002</v>
      </c>
      <c r="P2105" s="107">
        <v>1150</v>
      </c>
      <c r="Q2105" s="107">
        <v>52672084.950000003</v>
      </c>
      <c r="R2105" s="106">
        <v>0</v>
      </c>
      <c r="S2105" s="107">
        <v>0</v>
      </c>
      <c r="T2105" s="107">
        <v>0</v>
      </c>
      <c r="U2105" s="106" t="s">
        <v>743</v>
      </c>
      <c r="V2105" s="106" t="s">
        <v>7</v>
      </c>
      <c r="W2105" s="106" t="s">
        <v>63</v>
      </c>
      <c r="X2105" s="108"/>
      <c r="Y2105" s="108">
        <v>0</v>
      </c>
      <c r="Z2105" s="108"/>
      <c r="AA2105" s="109" t="s">
        <v>4435</v>
      </c>
      <c r="AB2105" s="109">
        <v>6154</v>
      </c>
      <c r="AC2105" s="109"/>
      <c r="AD2105" s="109"/>
      <c r="AE2105" s="110" t="s">
        <v>4436</v>
      </c>
      <c r="AF2105" s="109"/>
      <c r="AG2105" s="138">
        <v>38142</v>
      </c>
      <c r="AH2105" s="138">
        <v>39555</v>
      </c>
      <c r="AI2105" s="138">
        <v>39632</v>
      </c>
      <c r="AJ2105" s="109">
        <v>5607835</v>
      </c>
      <c r="AK2105" s="109"/>
      <c r="AL2105" s="109"/>
      <c r="AM2105" s="109"/>
      <c r="AN2105" s="109"/>
      <c r="AO2105" s="109"/>
      <c r="AP2105" s="109"/>
      <c r="AQ2105" s="109"/>
      <c r="AR2105" s="109"/>
      <c r="AS2105" s="109"/>
      <c r="AT2105" s="109"/>
      <c r="AU2105" s="109"/>
      <c r="AV2105" s="109"/>
      <c r="AW2105" s="109"/>
      <c r="AX2105" s="109"/>
      <c r="AY2105" s="109"/>
    </row>
    <row r="2106" spans="1:51" ht="25.5" x14ac:dyDescent="0.25">
      <c r="A2106" s="106">
        <v>2453</v>
      </c>
      <c r="B2106" s="106" t="s">
        <v>2742</v>
      </c>
      <c r="C2106" s="106" t="s">
        <v>409</v>
      </c>
      <c r="D2106" s="106"/>
      <c r="E2106" s="106" t="s">
        <v>540</v>
      </c>
      <c r="F2106" s="106"/>
      <c r="G2106" s="106"/>
      <c r="H2106" s="106" t="s">
        <v>465</v>
      </c>
      <c r="I2106" s="106" t="s">
        <v>3327</v>
      </c>
      <c r="J2106" s="106" t="s">
        <v>3538</v>
      </c>
      <c r="K2106" s="106"/>
      <c r="L2106" s="106"/>
      <c r="M2106" s="106">
        <v>22660</v>
      </c>
      <c r="N2106" s="106" t="s">
        <v>4134</v>
      </c>
      <c r="O2106" s="106">
        <v>715.60400000000004</v>
      </c>
      <c r="P2106" s="107">
        <v>260</v>
      </c>
      <c r="Q2106" s="107">
        <v>186057.04</v>
      </c>
      <c r="R2106" s="106">
        <v>0</v>
      </c>
      <c r="S2106" s="107">
        <v>0</v>
      </c>
      <c r="T2106" s="107">
        <v>0</v>
      </c>
      <c r="U2106" s="106" t="s">
        <v>741</v>
      </c>
      <c r="V2106" s="106" t="s">
        <v>7</v>
      </c>
      <c r="W2106" s="106" t="s">
        <v>62</v>
      </c>
      <c r="X2106" s="108">
        <v>391</v>
      </c>
      <c r="Y2106" s="108">
        <v>279801.16399999999</v>
      </c>
      <c r="Z2106" s="108">
        <v>93744.123999999982</v>
      </c>
      <c r="AA2106" s="109"/>
      <c r="AB2106" s="109">
        <v>2124</v>
      </c>
      <c r="AC2106" s="109"/>
      <c r="AD2106" s="109"/>
      <c r="AE2106" s="110" t="s">
        <v>473</v>
      </c>
      <c r="AF2106" s="109" t="s">
        <v>4462</v>
      </c>
      <c r="AG2106" s="138"/>
      <c r="AH2106" s="138">
        <v>38358</v>
      </c>
      <c r="AI2106" s="138">
        <v>38457</v>
      </c>
      <c r="AJ2106" s="109">
        <v>5415080</v>
      </c>
      <c r="AK2106" s="109"/>
      <c r="AL2106" s="109"/>
      <c r="AM2106" s="109"/>
      <c r="AN2106" s="109"/>
      <c r="AO2106" s="109"/>
      <c r="AP2106" s="109"/>
      <c r="AQ2106" s="109"/>
      <c r="AR2106" s="109"/>
      <c r="AS2106" s="109"/>
      <c r="AT2106" s="109"/>
      <c r="AU2106" s="109"/>
      <c r="AV2106" s="109"/>
      <c r="AW2106" s="109"/>
      <c r="AX2106" s="109"/>
      <c r="AY2106" s="109"/>
    </row>
    <row r="2107" spans="1:51" x14ac:dyDescent="0.25">
      <c r="A2107" s="106">
        <v>2454</v>
      </c>
      <c r="B2107" s="106" t="s">
        <v>2743</v>
      </c>
      <c r="C2107" s="106" t="s">
        <v>33</v>
      </c>
      <c r="D2107" s="106"/>
      <c r="E2107" s="106" t="s">
        <v>540</v>
      </c>
      <c r="F2107" s="106"/>
      <c r="G2107" s="106"/>
      <c r="H2107" s="106" t="s">
        <v>465</v>
      </c>
      <c r="I2107" s="106" t="s">
        <v>3325</v>
      </c>
      <c r="J2107" s="106" t="s">
        <v>4220</v>
      </c>
      <c r="K2107" s="106">
        <v>8369</v>
      </c>
      <c r="L2107" s="106"/>
      <c r="M2107" s="106">
        <v>22000</v>
      </c>
      <c r="N2107" s="106" t="s">
        <v>33</v>
      </c>
      <c r="O2107" s="106">
        <v>3587.567</v>
      </c>
      <c r="P2107" s="107">
        <v>1500</v>
      </c>
      <c r="Q2107" s="107">
        <v>5381350.5</v>
      </c>
      <c r="R2107" s="106">
        <v>0</v>
      </c>
      <c r="S2107" s="107">
        <v>0</v>
      </c>
      <c r="T2107" s="107">
        <v>0</v>
      </c>
      <c r="U2107" s="106" t="s">
        <v>797</v>
      </c>
      <c r="V2107" s="106" t="s">
        <v>7</v>
      </c>
      <c r="W2107" s="106" t="s">
        <v>67</v>
      </c>
      <c r="X2107" s="108">
        <v>2297</v>
      </c>
      <c r="Y2107" s="108">
        <v>8240641.3990000002</v>
      </c>
      <c r="Z2107" s="108">
        <v>2859290.8990000002</v>
      </c>
      <c r="AA2107" s="109"/>
      <c r="AB2107" s="109">
        <v>2152</v>
      </c>
      <c r="AC2107" s="109"/>
      <c r="AD2107" s="109"/>
      <c r="AE2107" s="110" t="s">
        <v>4841</v>
      </c>
      <c r="AF2107" s="109"/>
      <c r="AG2107" s="138">
        <v>40018</v>
      </c>
      <c r="AH2107" s="138">
        <v>40354</v>
      </c>
      <c r="AI2107" s="138">
        <v>40470</v>
      </c>
      <c r="AJ2107" s="109">
        <v>5737529</v>
      </c>
      <c r="AK2107" s="109"/>
      <c r="AL2107" s="109"/>
      <c r="AM2107" s="109"/>
      <c r="AN2107" s="109"/>
      <c r="AO2107" s="109"/>
      <c r="AP2107" s="109"/>
      <c r="AQ2107" s="109"/>
      <c r="AR2107" s="109"/>
      <c r="AS2107" s="109"/>
      <c r="AT2107" s="109"/>
      <c r="AU2107" s="109"/>
      <c r="AV2107" s="109"/>
      <c r="AW2107" s="109"/>
      <c r="AX2107" s="109"/>
      <c r="AY2107" s="109"/>
    </row>
    <row r="2108" spans="1:51" x14ac:dyDescent="0.25">
      <c r="A2108" s="106">
        <v>2455</v>
      </c>
      <c r="B2108" s="106" t="s">
        <v>2744</v>
      </c>
      <c r="C2108" s="106" t="s">
        <v>33</v>
      </c>
      <c r="D2108" s="106"/>
      <c r="E2108" s="106" t="s">
        <v>540</v>
      </c>
      <c r="F2108" s="106"/>
      <c r="G2108" s="106"/>
      <c r="H2108" s="106" t="s">
        <v>465</v>
      </c>
      <c r="I2108" s="106" t="s">
        <v>3325</v>
      </c>
      <c r="J2108" s="106" t="s">
        <v>4220</v>
      </c>
      <c r="K2108" s="106">
        <v>8345</v>
      </c>
      <c r="L2108" s="106"/>
      <c r="M2108" s="106">
        <v>22000</v>
      </c>
      <c r="N2108" s="106" t="s">
        <v>33</v>
      </c>
      <c r="O2108" s="106">
        <v>1968.962</v>
      </c>
      <c r="P2108" s="107">
        <v>1500</v>
      </c>
      <c r="Q2108" s="107">
        <v>2953443</v>
      </c>
      <c r="R2108" s="106">
        <v>0</v>
      </c>
      <c r="S2108" s="107">
        <v>0</v>
      </c>
      <c r="T2108" s="107">
        <v>0</v>
      </c>
      <c r="U2108" s="106" t="s">
        <v>797</v>
      </c>
      <c r="V2108" s="106" t="s">
        <v>7</v>
      </c>
      <c r="W2108" s="106" t="s">
        <v>67</v>
      </c>
      <c r="X2108" s="108">
        <v>2297</v>
      </c>
      <c r="Y2108" s="108">
        <v>4522705.7139999997</v>
      </c>
      <c r="Z2108" s="108">
        <v>1569262.7139999997</v>
      </c>
      <c r="AA2108" s="109"/>
      <c r="AB2108" s="109">
        <v>2152</v>
      </c>
      <c r="AC2108" s="109"/>
      <c r="AD2108" s="109"/>
      <c r="AE2108" s="110" t="s">
        <v>4841</v>
      </c>
      <c r="AF2108" s="109"/>
      <c r="AG2108" s="138">
        <v>40018</v>
      </c>
      <c r="AH2108" s="138">
        <v>40354</v>
      </c>
      <c r="AI2108" s="138">
        <v>40470</v>
      </c>
      <c r="AJ2108" s="109">
        <v>5737529</v>
      </c>
      <c r="AK2108" s="109"/>
      <c r="AL2108" s="109"/>
      <c r="AM2108" s="109"/>
      <c r="AN2108" s="109"/>
      <c r="AO2108" s="109"/>
      <c r="AP2108" s="109"/>
      <c r="AQ2108" s="109"/>
      <c r="AR2108" s="109"/>
      <c r="AS2108" s="109"/>
      <c r="AT2108" s="109"/>
      <c r="AU2108" s="109"/>
      <c r="AV2108" s="109"/>
      <c r="AW2108" s="109"/>
      <c r="AX2108" s="109"/>
      <c r="AY2108" s="109"/>
    </row>
    <row r="2109" spans="1:51" x14ac:dyDescent="0.25">
      <c r="A2109" s="106">
        <v>2456</v>
      </c>
      <c r="B2109" s="106" t="s">
        <v>2745</v>
      </c>
      <c r="C2109" s="106" t="s">
        <v>33</v>
      </c>
      <c r="D2109" s="106"/>
      <c r="E2109" s="106" t="s">
        <v>540</v>
      </c>
      <c r="F2109" s="106"/>
      <c r="G2109" s="106"/>
      <c r="H2109" s="106" t="s">
        <v>465</v>
      </c>
      <c r="I2109" s="106" t="s">
        <v>3325</v>
      </c>
      <c r="J2109" s="106" t="s">
        <v>4220</v>
      </c>
      <c r="K2109" s="106">
        <v>8321</v>
      </c>
      <c r="L2109" s="106"/>
      <c r="M2109" s="106">
        <v>22000</v>
      </c>
      <c r="N2109" s="106" t="s">
        <v>33</v>
      </c>
      <c r="O2109" s="106">
        <v>838.745</v>
      </c>
      <c r="P2109" s="107">
        <v>1500</v>
      </c>
      <c r="Q2109" s="107">
        <v>1258117.5</v>
      </c>
      <c r="R2109" s="106">
        <v>0</v>
      </c>
      <c r="S2109" s="107">
        <v>0</v>
      </c>
      <c r="T2109" s="107">
        <v>0</v>
      </c>
      <c r="U2109" s="106" t="s">
        <v>797</v>
      </c>
      <c r="V2109" s="106" t="s">
        <v>7</v>
      </c>
      <c r="W2109" s="106" t="s">
        <v>67</v>
      </c>
      <c r="X2109" s="108">
        <v>2297</v>
      </c>
      <c r="Y2109" s="108">
        <v>1926597.2649999999</v>
      </c>
      <c r="Z2109" s="108">
        <v>668479.7649999999</v>
      </c>
      <c r="AA2109" s="109"/>
      <c r="AB2109" s="109">
        <v>2152</v>
      </c>
      <c r="AC2109" s="109"/>
      <c r="AD2109" s="109"/>
      <c r="AE2109" s="110" t="s">
        <v>4841</v>
      </c>
      <c r="AF2109" s="109"/>
      <c r="AG2109" s="138">
        <v>40018</v>
      </c>
      <c r="AH2109" s="138">
        <v>40354</v>
      </c>
      <c r="AI2109" s="138">
        <v>40470</v>
      </c>
      <c r="AJ2109" s="109">
        <v>5737529</v>
      </c>
      <c r="AK2109" s="109"/>
      <c r="AL2109" s="109"/>
      <c r="AM2109" s="109"/>
      <c r="AN2109" s="109"/>
      <c r="AO2109" s="109"/>
      <c r="AP2109" s="109"/>
      <c r="AQ2109" s="109"/>
      <c r="AR2109" s="109"/>
      <c r="AS2109" s="109"/>
      <c r="AT2109" s="109"/>
      <c r="AU2109" s="109"/>
      <c r="AV2109" s="109"/>
      <c r="AW2109" s="109"/>
      <c r="AX2109" s="109"/>
      <c r="AY2109" s="109"/>
    </row>
    <row r="2110" spans="1:51" x14ac:dyDescent="0.25">
      <c r="A2110" s="106">
        <v>2457</v>
      </c>
      <c r="B2110" s="106" t="s">
        <v>2746</v>
      </c>
      <c r="C2110" s="106" t="s">
        <v>33</v>
      </c>
      <c r="D2110" s="106"/>
      <c r="E2110" s="106" t="s">
        <v>540</v>
      </c>
      <c r="F2110" s="106"/>
      <c r="G2110" s="106"/>
      <c r="H2110" s="106" t="s">
        <v>465</v>
      </c>
      <c r="I2110" s="106" t="s">
        <v>3325</v>
      </c>
      <c r="J2110" s="106" t="s">
        <v>4220</v>
      </c>
      <c r="K2110" s="106">
        <v>8372</v>
      </c>
      <c r="L2110" s="106"/>
      <c r="M2110" s="106">
        <v>22000</v>
      </c>
      <c r="N2110" s="106" t="s">
        <v>33</v>
      </c>
      <c r="O2110" s="106">
        <v>7648.47</v>
      </c>
      <c r="P2110" s="107">
        <v>1500</v>
      </c>
      <c r="Q2110" s="107">
        <v>11472705</v>
      </c>
      <c r="R2110" s="106">
        <v>0</v>
      </c>
      <c r="S2110" s="107">
        <v>0</v>
      </c>
      <c r="T2110" s="107">
        <v>0</v>
      </c>
      <c r="U2110" s="106" t="s">
        <v>797</v>
      </c>
      <c r="V2110" s="106" t="s">
        <v>7</v>
      </c>
      <c r="W2110" s="106" t="s">
        <v>67</v>
      </c>
      <c r="X2110" s="108">
        <v>2297</v>
      </c>
      <c r="Y2110" s="108">
        <v>17568535.59</v>
      </c>
      <c r="Z2110" s="108">
        <v>6095830.5899999999</v>
      </c>
      <c r="AA2110" s="109"/>
      <c r="AB2110" s="109">
        <v>2152</v>
      </c>
      <c r="AC2110" s="109"/>
      <c r="AD2110" s="109"/>
      <c r="AE2110" s="110" t="s">
        <v>4841</v>
      </c>
      <c r="AF2110" s="109"/>
      <c r="AG2110" s="138">
        <v>40018</v>
      </c>
      <c r="AH2110" s="138">
        <v>40354</v>
      </c>
      <c r="AI2110" s="138">
        <v>40470</v>
      </c>
      <c r="AJ2110" s="109">
        <v>5737529</v>
      </c>
      <c r="AK2110" s="109"/>
      <c r="AL2110" s="109"/>
      <c r="AM2110" s="109"/>
      <c r="AN2110" s="109"/>
      <c r="AO2110" s="109"/>
      <c r="AP2110" s="109"/>
      <c r="AQ2110" s="109"/>
      <c r="AR2110" s="109"/>
      <c r="AS2110" s="109"/>
      <c r="AT2110" s="109"/>
      <c r="AU2110" s="109"/>
      <c r="AV2110" s="109"/>
      <c r="AW2110" s="109"/>
      <c r="AX2110" s="109"/>
      <c r="AY2110" s="109"/>
    </row>
    <row r="2111" spans="1:51" x14ac:dyDescent="0.25">
      <c r="A2111" s="106">
        <v>2458</v>
      </c>
      <c r="B2111" s="106" t="s">
        <v>2747</v>
      </c>
      <c r="C2111" s="106" t="s">
        <v>33</v>
      </c>
      <c r="D2111" s="106"/>
      <c r="E2111" s="106" t="s">
        <v>540</v>
      </c>
      <c r="F2111" s="106"/>
      <c r="G2111" s="106"/>
      <c r="H2111" s="106" t="s">
        <v>465</v>
      </c>
      <c r="I2111" s="106" t="s">
        <v>3325</v>
      </c>
      <c r="J2111" s="106" t="s">
        <v>4220</v>
      </c>
      <c r="K2111" s="106">
        <v>8332</v>
      </c>
      <c r="L2111" s="106"/>
      <c r="M2111" s="106">
        <v>22000</v>
      </c>
      <c r="N2111" s="106" t="s">
        <v>33</v>
      </c>
      <c r="O2111" s="106">
        <v>88.087999999999994</v>
      </c>
      <c r="P2111" s="107">
        <v>1500</v>
      </c>
      <c r="Q2111" s="107">
        <v>132132</v>
      </c>
      <c r="R2111" s="106">
        <v>0</v>
      </c>
      <c r="S2111" s="107">
        <v>0</v>
      </c>
      <c r="T2111" s="107">
        <v>0</v>
      </c>
      <c r="U2111" s="106" t="s">
        <v>797</v>
      </c>
      <c r="V2111" s="106" t="s">
        <v>7</v>
      </c>
      <c r="W2111" s="106" t="s">
        <v>67</v>
      </c>
      <c r="X2111" s="108">
        <v>2297</v>
      </c>
      <c r="Y2111" s="108">
        <v>202338.136</v>
      </c>
      <c r="Z2111" s="108">
        <v>70206.135999999999</v>
      </c>
      <c r="AA2111" s="109"/>
      <c r="AB2111" s="109">
        <v>2152</v>
      </c>
      <c r="AC2111" s="109"/>
      <c r="AD2111" s="109"/>
      <c r="AE2111" s="110" t="s">
        <v>4841</v>
      </c>
      <c r="AF2111" s="109"/>
      <c r="AG2111" s="138">
        <v>40018</v>
      </c>
      <c r="AH2111" s="138">
        <v>40354</v>
      </c>
      <c r="AI2111" s="138">
        <v>40470</v>
      </c>
      <c r="AJ2111" s="109">
        <v>5737529</v>
      </c>
      <c r="AK2111" s="109"/>
      <c r="AL2111" s="109"/>
      <c r="AM2111" s="109"/>
      <c r="AN2111" s="109"/>
      <c r="AO2111" s="109"/>
      <c r="AP2111" s="109"/>
      <c r="AQ2111" s="109"/>
      <c r="AR2111" s="109"/>
      <c r="AS2111" s="109"/>
      <c r="AT2111" s="109"/>
      <c r="AU2111" s="109"/>
      <c r="AV2111" s="109"/>
      <c r="AW2111" s="109"/>
      <c r="AX2111" s="109"/>
      <c r="AY2111" s="109"/>
    </row>
    <row r="2112" spans="1:51" x14ac:dyDescent="0.25">
      <c r="A2112" s="106">
        <v>2459</v>
      </c>
      <c r="B2112" s="106" t="s">
        <v>2748</v>
      </c>
      <c r="C2112" s="106" t="s">
        <v>33</v>
      </c>
      <c r="D2112" s="106"/>
      <c r="E2112" s="106" t="s">
        <v>540</v>
      </c>
      <c r="F2112" s="106"/>
      <c r="G2112" s="106"/>
      <c r="H2112" s="106" t="s">
        <v>465</v>
      </c>
      <c r="I2112" s="106" t="s">
        <v>3325</v>
      </c>
      <c r="J2112" s="106" t="s">
        <v>3767</v>
      </c>
      <c r="K2112" s="106">
        <v>8331</v>
      </c>
      <c r="L2112" s="106"/>
      <c r="M2112" s="106">
        <v>22000</v>
      </c>
      <c r="N2112" s="106" t="s">
        <v>33</v>
      </c>
      <c r="O2112" s="106">
        <v>132.15100000000001</v>
      </c>
      <c r="P2112" s="107">
        <v>1500</v>
      </c>
      <c r="Q2112" s="107">
        <v>198226.5</v>
      </c>
      <c r="R2112" s="106">
        <v>0</v>
      </c>
      <c r="S2112" s="107">
        <v>0</v>
      </c>
      <c r="T2112" s="107">
        <v>0</v>
      </c>
      <c r="U2112" s="106" t="s">
        <v>797</v>
      </c>
      <c r="V2112" s="106" t="s">
        <v>7</v>
      </c>
      <c r="W2112" s="106" t="s">
        <v>67</v>
      </c>
      <c r="X2112" s="108">
        <v>2297</v>
      </c>
      <c r="Y2112" s="108">
        <v>303550.84700000001</v>
      </c>
      <c r="Z2112" s="108">
        <v>105324.34699999998</v>
      </c>
      <c r="AA2112" s="109"/>
      <c r="AB2112" s="109">
        <v>2152</v>
      </c>
      <c r="AC2112" s="109"/>
      <c r="AD2112" s="109"/>
      <c r="AE2112" s="110" t="s">
        <v>4841</v>
      </c>
      <c r="AF2112" s="109"/>
      <c r="AG2112" s="138">
        <v>40018</v>
      </c>
      <c r="AH2112" s="138">
        <v>40354</v>
      </c>
      <c r="AI2112" s="138">
        <v>40470</v>
      </c>
      <c r="AJ2112" s="109">
        <v>5737529</v>
      </c>
      <c r="AK2112" s="109"/>
      <c r="AL2112" s="109"/>
      <c r="AM2112" s="109"/>
      <c r="AN2112" s="109"/>
      <c r="AO2112" s="109"/>
      <c r="AP2112" s="109"/>
      <c r="AQ2112" s="109"/>
      <c r="AR2112" s="109"/>
      <c r="AS2112" s="109"/>
      <c r="AT2112" s="109"/>
      <c r="AU2112" s="109"/>
      <c r="AV2112" s="109"/>
      <c r="AW2112" s="109"/>
      <c r="AX2112" s="109"/>
      <c r="AY2112" s="109"/>
    </row>
    <row r="2113" spans="1:51" x14ac:dyDescent="0.25">
      <c r="A2113" s="106">
        <v>2460</v>
      </c>
      <c r="B2113" s="106" t="s">
        <v>2749</v>
      </c>
      <c r="C2113" s="106" t="s">
        <v>33</v>
      </c>
      <c r="D2113" s="106"/>
      <c r="E2113" s="106" t="s">
        <v>540</v>
      </c>
      <c r="F2113" s="106"/>
      <c r="G2113" s="106"/>
      <c r="H2113" s="106" t="s">
        <v>465</v>
      </c>
      <c r="I2113" s="106" t="s">
        <v>3325</v>
      </c>
      <c r="J2113" s="106" t="s">
        <v>3767</v>
      </c>
      <c r="K2113" s="106">
        <v>8351</v>
      </c>
      <c r="L2113" s="106"/>
      <c r="M2113" s="106">
        <v>22000</v>
      </c>
      <c r="N2113" s="106" t="s">
        <v>33</v>
      </c>
      <c r="O2113" s="106">
        <v>205.51499999999999</v>
      </c>
      <c r="P2113" s="107">
        <v>1500</v>
      </c>
      <c r="Q2113" s="107">
        <v>308272.5</v>
      </c>
      <c r="R2113" s="106">
        <v>0</v>
      </c>
      <c r="S2113" s="107">
        <v>0</v>
      </c>
      <c r="T2113" s="107">
        <v>0</v>
      </c>
      <c r="U2113" s="106" t="s">
        <v>797</v>
      </c>
      <c r="V2113" s="106" t="s">
        <v>7</v>
      </c>
      <c r="W2113" s="106" t="s">
        <v>67</v>
      </c>
      <c r="X2113" s="108">
        <v>2297</v>
      </c>
      <c r="Y2113" s="108">
        <v>472067.95499999996</v>
      </c>
      <c r="Z2113" s="108">
        <v>163795.45499999996</v>
      </c>
      <c r="AA2113" s="109"/>
      <c r="AB2113" s="109">
        <v>2152</v>
      </c>
      <c r="AC2113" s="109"/>
      <c r="AD2113" s="109"/>
      <c r="AE2113" s="110" t="s">
        <v>4841</v>
      </c>
      <c r="AF2113" s="109"/>
      <c r="AG2113" s="138">
        <v>40018</v>
      </c>
      <c r="AH2113" s="138">
        <v>40354</v>
      </c>
      <c r="AI2113" s="138">
        <v>40470</v>
      </c>
      <c r="AJ2113" s="109">
        <v>5737529</v>
      </c>
      <c r="AK2113" s="109"/>
      <c r="AL2113" s="109"/>
      <c r="AM2113" s="109"/>
      <c r="AN2113" s="109"/>
      <c r="AO2113" s="109"/>
      <c r="AP2113" s="109"/>
      <c r="AQ2113" s="109"/>
      <c r="AR2113" s="109"/>
      <c r="AS2113" s="109"/>
      <c r="AT2113" s="109"/>
      <c r="AU2113" s="109"/>
      <c r="AV2113" s="109"/>
      <c r="AW2113" s="109"/>
      <c r="AX2113" s="109"/>
      <c r="AY2113" s="109"/>
    </row>
    <row r="2114" spans="1:51" x14ac:dyDescent="0.25">
      <c r="A2114" s="106">
        <v>2461</v>
      </c>
      <c r="B2114" s="106" t="s">
        <v>2750</v>
      </c>
      <c r="C2114" s="106" t="s">
        <v>33</v>
      </c>
      <c r="D2114" s="106"/>
      <c r="E2114" s="106" t="s">
        <v>540</v>
      </c>
      <c r="F2114" s="106"/>
      <c r="G2114" s="106"/>
      <c r="H2114" s="106" t="s">
        <v>465</v>
      </c>
      <c r="I2114" s="106" t="s">
        <v>3323</v>
      </c>
      <c r="J2114" s="106" t="s">
        <v>4221</v>
      </c>
      <c r="K2114" s="106"/>
      <c r="L2114" s="106"/>
      <c r="M2114" s="106">
        <v>22000</v>
      </c>
      <c r="N2114" s="106" t="s">
        <v>33</v>
      </c>
      <c r="O2114" s="106">
        <v>775.81799999999998</v>
      </c>
      <c r="P2114" s="107">
        <v>1500</v>
      </c>
      <c r="Q2114" s="107">
        <v>1163727</v>
      </c>
      <c r="R2114" s="106">
        <v>0</v>
      </c>
      <c r="S2114" s="107">
        <v>0</v>
      </c>
      <c r="T2114" s="107">
        <v>0</v>
      </c>
      <c r="U2114" s="106" t="s">
        <v>797</v>
      </c>
      <c r="V2114" s="106" t="s">
        <v>7</v>
      </c>
      <c r="W2114" s="106" t="s">
        <v>67</v>
      </c>
      <c r="X2114" s="108">
        <v>2297</v>
      </c>
      <c r="Y2114" s="108">
        <v>1782053.946</v>
      </c>
      <c r="Z2114" s="108">
        <v>618326.946</v>
      </c>
      <c r="AA2114" s="109"/>
      <c r="AB2114" s="109">
        <v>2152</v>
      </c>
      <c r="AC2114" s="109"/>
      <c r="AD2114" s="109"/>
      <c r="AE2114" s="110" t="s">
        <v>4841</v>
      </c>
      <c r="AF2114" s="109"/>
      <c r="AG2114" s="138">
        <v>40018</v>
      </c>
      <c r="AH2114" s="138">
        <v>40354</v>
      </c>
      <c r="AI2114" s="138">
        <v>40470</v>
      </c>
      <c r="AJ2114" s="109">
        <v>5737529</v>
      </c>
      <c r="AK2114" s="109"/>
      <c r="AL2114" s="109"/>
      <c r="AM2114" s="109"/>
      <c r="AN2114" s="109"/>
      <c r="AO2114" s="109"/>
      <c r="AP2114" s="109"/>
      <c r="AQ2114" s="109"/>
      <c r="AR2114" s="109"/>
      <c r="AS2114" s="109"/>
      <c r="AT2114" s="109"/>
      <c r="AU2114" s="109"/>
      <c r="AV2114" s="109"/>
      <c r="AW2114" s="109"/>
      <c r="AX2114" s="109"/>
      <c r="AY2114" s="109"/>
    </row>
    <row r="2115" spans="1:51" x14ac:dyDescent="0.25">
      <c r="A2115" s="106">
        <v>2462</v>
      </c>
      <c r="B2115" s="106" t="s">
        <v>2751</v>
      </c>
      <c r="C2115" s="106" t="s">
        <v>33</v>
      </c>
      <c r="D2115" s="106"/>
      <c r="E2115" s="106" t="s">
        <v>540</v>
      </c>
      <c r="F2115" s="106"/>
      <c r="G2115" s="106"/>
      <c r="H2115" s="106" t="s">
        <v>465</v>
      </c>
      <c r="I2115" s="106" t="s">
        <v>3323</v>
      </c>
      <c r="J2115" s="106" t="s">
        <v>4220</v>
      </c>
      <c r="K2115" s="106"/>
      <c r="L2115" s="106"/>
      <c r="M2115" s="106">
        <v>22000</v>
      </c>
      <c r="N2115" s="106" t="s">
        <v>33</v>
      </c>
      <c r="O2115" s="106">
        <v>2047.2750000000001</v>
      </c>
      <c r="P2115" s="107">
        <v>1500</v>
      </c>
      <c r="Q2115" s="107">
        <v>3070912.5</v>
      </c>
      <c r="R2115" s="106">
        <v>0</v>
      </c>
      <c r="S2115" s="107">
        <v>0</v>
      </c>
      <c r="T2115" s="107">
        <v>0</v>
      </c>
      <c r="U2115" s="106" t="s">
        <v>797</v>
      </c>
      <c r="V2115" s="106" t="s">
        <v>7</v>
      </c>
      <c r="W2115" s="106" t="s">
        <v>67</v>
      </c>
      <c r="X2115" s="108">
        <v>2297</v>
      </c>
      <c r="Y2115" s="108">
        <v>4702590.6749999998</v>
      </c>
      <c r="Z2115" s="108">
        <v>1631678.1749999998</v>
      </c>
      <c r="AA2115" s="109"/>
      <c r="AB2115" s="109">
        <v>2152</v>
      </c>
      <c r="AC2115" s="109"/>
      <c r="AD2115" s="109"/>
      <c r="AE2115" s="110" t="s">
        <v>4841</v>
      </c>
      <c r="AF2115" s="109"/>
      <c r="AG2115" s="138">
        <v>40018</v>
      </c>
      <c r="AH2115" s="138">
        <v>40354</v>
      </c>
      <c r="AI2115" s="138">
        <v>40470</v>
      </c>
      <c r="AJ2115" s="109">
        <v>5737529</v>
      </c>
      <c r="AK2115" s="109"/>
      <c r="AL2115" s="109"/>
      <c r="AM2115" s="109"/>
      <c r="AN2115" s="109"/>
      <c r="AO2115" s="109"/>
      <c r="AP2115" s="109"/>
      <c r="AQ2115" s="109"/>
      <c r="AR2115" s="109"/>
      <c r="AS2115" s="109"/>
      <c r="AT2115" s="109"/>
      <c r="AU2115" s="109"/>
      <c r="AV2115" s="109"/>
      <c r="AW2115" s="109"/>
      <c r="AX2115" s="109"/>
      <c r="AY2115" s="109"/>
    </row>
    <row r="2116" spans="1:51" x14ac:dyDescent="0.25">
      <c r="A2116" s="106">
        <v>2463</v>
      </c>
      <c r="B2116" s="106" t="s">
        <v>2752</v>
      </c>
      <c r="C2116" s="106" t="s">
        <v>33</v>
      </c>
      <c r="D2116" s="106"/>
      <c r="E2116" s="106" t="s">
        <v>540</v>
      </c>
      <c r="F2116" s="106"/>
      <c r="G2116" s="106"/>
      <c r="H2116" s="106" t="s">
        <v>465</v>
      </c>
      <c r="I2116" s="106" t="s">
        <v>3323</v>
      </c>
      <c r="J2116" s="106" t="s">
        <v>4100</v>
      </c>
      <c r="K2116" s="106"/>
      <c r="L2116" s="106"/>
      <c r="M2116" s="106">
        <v>22000</v>
      </c>
      <c r="N2116" s="106" t="s">
        <v>33</v>
      </c>
      <c r="O2116" s="106">
        <v>13025.852000000001</v>
      </c>
      <c r="P2116" s="107">
        <v>1500</v>
      </c>
      <c r="Q2116" s="107">
        <v>19538778</v>
      </c>
      <c r="R2116" s="106">
        <v>0</v>
      </c>
      <c r="S2116" s="107">
        <v>0</v>
      </c>
      <c r="T2116" s="107">
        <v>0</v>
      </c>
      <c r="U2116" s="106" t="s">
        <v>797</v>
      </c>
      <c r="V2116" s="106" t="s">
        <v>7</v>
      </c>
      <c r="W2116" s="106" t="s">
        <v>67</v>
      </c>
      <c r="X2116" s="108">
        <v>2297</v>
      </c>
      <c r="Y2116" s="108">
        <v>29920382.044000003</v>
      </c>
      <c r="Z2116" s="108">
        <v>10381604.044000003</v>
      </c>
      <c r="AA2116" s="109"/>
      <c r="AB2116" s="109">
        <v>2152</v>
      </c>
      <c r="AC2116" s="109"/>
      <c r="AD2116" s="109"/>
      <c r="AE2116" s="110" t="s">
        <v>4841</v>
      </c>
      <c r="AF2116" s="109"/>
      <c r="AG2116" s="138">
        <v>40018</v>
      </c>
      <c r="AH2116" s="138">
        <v>40354</v>
      </c>
      <c r="AI2116" s="138">
        <v>40470</v>
      </c>
      <c r="AJ2116" s="109">
        <v>5737529</v>
      </c>
      <c r="AK2116" s="109"/>
      <c r="AL2116" s="109"/>
      <c r="AM2116" s="109"/>
      <c r="AN2116" s="109"/>
      <c r="AO2116" s="109"/>
      <c r="AP2116" s="109"/>
      <c r="AQ2116" s="109"/>
      <c r="AR2116" s="109"/>
      <c r="AS2116" s="109"/>
      <c r="AT2116" s="109"/>
      <c r="AU2116" s="109"/>
      <c r="AV2116" s="109"/>
      <c r="AW2116" s="109"/>
      <c r="AX2116" s="109"/>
      <c r="AY2116" s="109"/>
    </row>
    <row r="2117" spans="1:51" x14ac:dyDescent="0.25">
      <c r="A2117" s="106">
        <v>2464</v>
      </c>
      <c r="B2117" s="106" t="s">
        <v>2753</v>
      </c>
      <c r="C2117" s="106" t="s">
        <v>33</v>
      </c>
      <c r="D2117" s="106"/>
      <c r="E2117" s="106" t="s">
        <v>540</v>
      </c>
      <c r="F2117" s="106"/>
      <c r="G2117" s="106"/>
      <c r="H2117" s="106" t="s">
        <v>465</v>
      </c>
      <c r="I2117" s="106" t="s">
        <v>3323</v>
      </c>
      <c r="J2117" s="106" t="s">
        <v>4100</v>
      </c>
      <c r="K2117" s="106"/>
      <c r="L2117" s="106"/>
      <c r="M2117" s="106">
        <v>22000</v>
      </c>
      <c r="N2117" s="106" t="s">
        <v>33</v>
      </c>
      <c r="O2117" s="106">
        <v>1867.05</v>
      </c>
      <c r="P2117" s="107">
        <v>1500</v>
      </c>
      <c r="Q2117" s="107">
        <v>2800575</v>
      </c>
      <c r="R2117" s="106">
        <v>0</v>
      </c>
      <c r="S2117" s="107">
        <v>0</v>
      </c>
      <c r="T2117" s="107">
        <v>0</v>
      </c>
      <c r="U2117" s="106" t="s">
        <v>797</v>
      </c>
      <c r="V2117" s="106" t="s">
        <v>7</v>
      </c>
      <c r="W2117" s="106" t="s">
        <v>67</v>
      </c>
      <c r="X2117" s="108">
        <v>2297</v>
      </c>
      <c r="Y2117" s="108">
        <v>4288613.8499999996</v>
      </c>
      <c r="Z2117" s="108">
        <v>1488038.8499999996</v>
      </c>
      <c r="AA2117" s="109"/>
      <c r="AB2117" s="109">
        <v>2152</v>
      </c>
      <c r="AC2117" s="109"/>
      <c r="AD2117" s="109"/>
      <c r="AE2117" s="110" t="s">
        <v>4841</v>
      </c>
      <c r="AF2117" s="109"/>
      <c r="AG2117" s="138">
        <v>40018</v>
      </c>
      <c r="AH2117" s="138">
        <v>40354</v>
      </c>
      <c r="AI2117" s="138">
        <v>40470</v>
      </c>
      <c r="AJ2117" s="109">
        <v>5737529</v>
      </c>
      <c r="AK2117" s="109"/>
      <c r="AL2117" s="109"/>
      <c r="AM2117" s="109"/>
      <c r="AN2117" s="109"/>
      <c r="AO2117" s="109"/>
      <c r="AP2117" s="109"/>
      <c r="AQ2117" s="109"/>
      <c r="AR2117" s="109"/>
      <c r="AS2117" s="109"/>
      <c r="AT2117" s="109"/>
      <c r="AU2117" s="109"/>
      <c r="AV2117" s="109"/>
      <c r="AW2117" s="109"/>
      <c r="AX2117" s="109"/>
      <c r="AY2117" s="109"/>
    </row>
    <row r="2118" spans="1:51" x14ac:dyDescent="0.25">
      <c r="A2118" s="106">
        <v>2465</v>
      </c>
      <c r="B2118" s="106" t="s">
        <v>2754</v>
      </c>
      <c r="C2118" s="106" t="s">
        <v>33</v>
      </c>
      <c r="D2118" s="106"/>
      <c r="E2118" s="106" t="s">
        <v>540</v>
      </c>
      <c r="F2118" s="106"/>
      <c r="G2118" s="106"/>
      <c r="H2118" s="106" t="s">
        <v>465</v>
      </c>
      <c r="I2118" s="106" t="s">
        <v>3323</v>
      </c>
      <c r="J2118" s="106" t="s">
        <v>4220</v>
      </c>
      <c r="K2118" s="106"/>
      <c r="L2118" s="106"/>
      <c r="M2118" s="106">
        <v>22000</v>
      </c>
      <c r="N2118" s="106" t="s">
        <v>33</v>
      </c>
      <c r="O2118" s="106">
        <v>14860.277</v>
      </c>
      <c r="P2118" s="107">
        <v>1500</v>
      </c>
      <c r="Q2118" s="107">
        <v>22290415.5</v>
      </c>
      <c r="R2118" s="106">
        <v>0</v>
      </c>
      <c r="S2118" s="107">
        <v>0</v>
      </c>
      <c r="T2118" s="107">
        <v>0</v>
      </c>
      <c r="U2118" s="106" t="s">
        <v>797</v>
      </c>
      <c r="V2118" s="106" t="s">
        <v>7</v>
      </c>
      <c r="W2118" s="106" t="s">
        <v>67</v>
      </c>
      <c r="X2118" s="108">
        <v>2297</v>
      </c>
      <c r="Y2118" s="108">
        <v>34134056.269000001</v>
      </c>
      <c r="Z2118" s="108">
        <v>11843640.769000001</v>
      </c>
      <c r="AA2118" s="109"/>
      <c r="AB2118" s="109">
        <v>2152</v>
      </c>
      <c r="AC2118" s="109"/>
      <c r="AD2118" s="109"/>
      <c r="AE2118" s="110" t="s">
        <v>4841</v>
      </c>
      <c r="AF2118" s="109"/>
      <c r="AG2118" s="138">
        <v>40018</v>
      </c>
      <c r="AH2118" s="138">
        <v>40354</v>
      </c>
      <c r="AI2118" s="138">
        <v>40470</v>
      </c>
      <c r="AJ2118" s="109">
        <v>5737529</v>
      </c>
      <c r="AK2118" s="109"/>
      <c r="AL2118" s="109"/>
      <c r="AM2118" s="109"/>
      <c r="AN2118" s="109"/>
      <c r="AO2118" s="109"/>
      <c r="AP2118" s="109"/>
      <c r="AQ2118" s="109"/>
      <c r="AR2118" s="109"/>
      <c r="AS2118" s="109"/>
      <c r="AT2118" s="109"/>
      <c r="AU2118" s="109"/>
      <c r="AV2118" s="109"/>
      <c r="AW2118" s="109"/>
      <c r="AX2118" s="109"/>
      <c r="AY2118" s="109"/>
    </row>
    <row r="2119" spans="1:51" ht="25.5" x14ac:dyDescent="0.25">
      <c r="A2119" s="106">
        <v>2466</v>
      </c>
      <c r="B2119" s="106" t="s">
        <v>2755</v>
      </c>
      <c r="C2119" s="106" t="s">
        <v>33</v>
      </c>
      <c r="D2119" s="106"/>
      <c r="E2119" s="106" t="s">
        <v>540</v>
      </c>
      <c r="F2119" s="106"/>
      <c r="G2119" s="106"/>
      <c r="H2119" s="106" t="s">
        <v>465</v>
      </c>
      <c r="I2119" s="106" t="s">
        <v>3323</v>
      </c>
      <c r="J2119" s="106" t="s">
        <v>4222</v>
      </c>
      <c r="K2119" s="106"/>
      <c r="L2119" s="106"/>
      <c r="M2119" s="106">
        <v>22000</v>
      </c>
      <c r="N2119" s="106" t="s">
        <v>33</v>
      </c>
      <c r="O2119" s="106">
        <v>24664.428</v>
      </c>
      <c r="P2119" s="107">
        <v>1500</v>
      </c>
      <c r="Q2119" s="107">
        <v>36996642</v>
      </c>
      <c r="R2119" s="106">
        <v>0</v>
      </c>
      <c r="S2119" s="107">
        <v>0</v>
      </c>
      <c r="T2119" s="107">
        <v>0</v>
      </c>
      <c r="U2119" s="106" t="s">
        <v>741</v>
      </c>
      <c r="V2119" s="106" t="s">
        <v>7</v>
      </c>
      <c r="W2119" s="106" t="s">
        <v>62</v>
      </c>
      <c r="X2119" s="108">
        <v>2297</v>
      </c>
      <c r="Y2119" s="108">
        <v>56654191.115999997</v>
      </c>
      <c r="Z2119" s="108">
        <v>19657549.115999997</v>
      </c>
      <c r="AA2119" s="109"/>
      <c r="AB2119" s="109">
        <v>2152</v>
      </c>
      <c r="AC2119" s="109"/>
      <c r="AD2119" s="109"/>
      <c r="AE2119" s="110" t="s">
        <v>473</v>
      </c>
      <c r="AF2119" s="109" t="s">
        <v>4842</v>
      </c>
      <c r="AG2119" s="138">
        <v>40018</v>
      </c>
      <c r="AH2119" s="138">
        <v>40354</v>
      </c>
      <c r="AI2119" s="138">
        <v>40470</v>
      </c>
      <c r="AJ2119" s="109">
        <v>5737529</v>
      </c>
      <c r="AK2119" s="109"/>
      <c r="AL2119" s="109"/>
      <c r="AM2119" s="109"/>
      <c r="AN2119" s="109"/>
      <c r="AO2119" s="109"/>
      <c r="AP2119" s="109"/>
      <c r="AQ2119" s="109"/>
      <c r="AR2119" s="109"/>
      <c r="AS2119" s="109"/>
      <c r="AT2119" s="109"/>
      <c r="AU2119" s="109"/>
      <c r="AV2119" s="109"/>
      <c r="AW2119" s="109"/>
      <c r="AX2119" s="109"/>
      <c r="AY2119" s="109"/>
    </row>
    <row r="2120" spans="1:51" x14ac:dyDescent="0.25">
      <c r="A2120" s="106">
        <v>2467</v>
      </c>
      <c r="B2120" s="106" t="s">
        <v>2756</v>
      </c>
      <c r="C2120" s="106" t="s">
        <v>33</v>
      </c>
      <c r="D2120" s="106"/>
      <c r="E2120" s="106" t="s">
        <v>540</v>
      </c>
      <c r="F2120" s="106"/>
      <c r="G2120" s="106"/>
      <c r="H2120" s="106" t="s">
        <v>465</v>
      </c>
      <c r="I2120" s="106" t="s">
        <v>3323</v>
      </c>
      <c r="J2120" s="106" t="s">
        <v>4221</v>
      </c>
      <c r="K2120" s="106"/>
      <c r="L2120" s="106"/>
      <c r="M2120" s="106">
        <v>22000</v>
      </c>
      <c r="N2120" s="106" t="s">
        <v>33</v>
      </c>
      <c r="O2120" s="106">
        <v>13800.68</v>
      </c>
      <c r="P2120" s="107">
        <v>1500</v>
      </c>
      <c r="Q2120" s="107">
        <v>20701020</v>
      </c>
      <c r="R2120" s="106">
        <v>0</v>
      </c>
      <c r="S2120" s="107">
        <v>0</v>
      </c>
      <c r="T2120" s="107">
        <v>0</v>
      </c>
      <c r="U2120" s="106" t="s">
        <v>741</v>
      </c>
      <c r="V2120" s="106" t="s">
        <v>7</v>
      </c>
      <c r="W2120" s="106" t="s">
        <v>62</v>
      </c>
      <c r="X2120" s="108">
        <v>2297</v>
      </c>
      <c r="Y2120" s="108">
        <v>31700161.960000001</v>
      </c>
      <c r="Z2120" s="108">
        <v>10999141.960000001</v>
      </c>
      <c r="AA2120" s="109"/>
      <c r="AB2120" s="109">
        <v>2152</v>
      </c>
      <c r="AC2120" s="109"/>
      <c r="AD2120" s="109"/>
      <c r="AE2120" s="110" t="s">
        <v>473</v>
      </c>
      <c r="AF2120" s="109" t="s">
        <v>4462</v>
      </c>
      <c r="AG2120" s="138">
        <v>40018</v>
      </c>
      <c r="AH2120" s="138">
        <v>40354</v>
      </c>
      <c r="AI2120" s="138">
        <v>40470</v>
      </c>
      <c r="AJ2120" s="109">
        <v>5737529</v>
      </c>
      <c r="AK2120" s="109"/>
      <c r="AL2120" s="109"/>
      <c r="AM2120" s="109"/>
      <c r="AN2120" s="109"/>
      <c r="AO2120" s="109"/>
      <c r="AP2120" s="109"/>
      <c r="AQ2120" s="109"/>
      <c r="AR2120" s="109"/>
      <c r="AS2120" s="109"/>
      <c r="AT2120" s="109"/>
      <c r="AU2120" s="109"/>
      <c r="AV2120" s="109"/>
      <c r="AW2120" s="109"/>
      <c r="AX2120" s="109"/>
      <c r="AY2120" s="109"/>
    </row>
    <row r="2121" spans="1:51" x14ac:dyDescent="0.25">
      <c r="A2121" s="106">
        <v>2468</v>
      </c>
      <c r="B2121" s="106" t="s">
        <v>2757</v>
      </c>
      <c r="C2121" s="106" t="s">
        <v>33</v>
      </c>
      <c r="D2121" s="106"/>
      <c r="E2121" s="106" t="s">
        <v>540</v>
      </c>
      <c r="F2121" s="106"/>
      <c r="G2121" s="106"/>
      <c r="H2121" s="106" t="s">
        <v>465</v>
      </c>
      <c r="I2121" s="106" t="s">
        <v>3323</v>
      </c>
      <c r="J2121" s="106" t="s">
        <v>4221</v>
      </c>
      <c r="K2121" s="106"/>
      <c r="L2121" s="106"/>
      <c r="M2121" s="106">
        <v>22000</v>
      </c>
      <c r="N2121" s="106" t="s">
        <v>33</v>
      </c>
      <c r="O2121" s="106">
        <v>3447.1970000000001</v>
      </c>
      <c r="P2121" s="107">
        <v>1500</v>
      </c>
      <c r="Q2121" s="107">
        <v>5170795.5</v>
      </c>
      <c r="R2121" s="106">
        <v>0</v>
      </c>
      <c r="S2121" s="107">
        <v>0</v>
      </c>
      <c r="T2121" s="107">
        <v>0</v>
      </c>
      <c r="U2121" s="106" t="s">
        <v>741</v>
      </c>
      <c r="V2121" s="106" t="s">
        <v>7</v>
      </c>
      <c r="W2121" s="106" t="s">
        <v>62</v>
      </c>
      <c r="X2121" s="108">
        <v>2297</v>
      </c>
      <c r="Y2121" s="108">
        <v>7918211.5090000005</v>
      </c>
      <c r="Z2121" s="108">
        <v>2747416.0090000005</v>
      </c>
      <c r="AA2121" s="109"/>
      <c r="AB2121" s="109">
        <v>2152</v>
      </c>
      <c r="AC2121" s="109"/>
      <c r="AD2121" s="109"/>
      <c r="AE2121" s="110" t="s">
        <v>513</v>
      </c>
      <c r="AF2121" s="109" t="s">
        <v>4462</v>
      </c>
      <c r="AG2121" s="138">
        <v>40018</v>
      </c>
      <c r="AH2121" s="138">
        <v>40354</v>
      </c>
      <c r="AI2121" s="138">
        <v>40470</v>
      </c>
      <c r="AJ2121" s="109">
        <v>5737529</v>
      </c>
      <c r="AK2121" s="109"/>
      <c r="AL2121" s="109"/>
      <c r="AM2121" s="109"/>
      <c r="AN2121" s="109"/>
      <c r="AO2121" s="109"/>
      <c r="AP2121" s="109"/>
      <c r="AQ2121" s="109"/>
      <c r="AR2121" s="109"/>
      <c r="AS2121" s="109"/>
      <c r="AT2121" s="109"/>
      <c r="AU2121" s="109"/>
      <c r="AV2121" s="109"/>
      <c r="AW2121" s="109"/>
      <c r="AX2121" s="109"/>
      <c r="AY2121" s="109"/>
    </row>
    <row r="2122" spans="1:51" x14ac:dyDescent="0.25">
      <c r="A2122" s="106">
        <v>2469</v>
      </c>
      <c r="B2122" s="106" t="s">
        <v>2758</v>
      </c>
      <c r="C2122" s="106" t="s">
        <v>33</v>
      </c>
      <c r="D2122" s="106"/>
      <c r="E2122" s="106" t="s">
        <v>540</v>
      </c>
      <c r="F2122" s="106"/>
      <c r="G2122" s="106"/>
      <c r="H2122" s="106" t="s">
        <v>465</v>
      </c>
      <c r="I2122" s="106" t="s">
        <v>3325</v>
      </c>
      <c r="J2122" s="106" t="s">
        <v>4220</v>
      </c>
      <c r="K2122" s="106">
        <v>8395</v>
      </c>
      <c r="L2122" s="106"/>
      <c r="M2122" s="106">
        <v>22000</v>
      </c>
      <c r="N2122" s="106" t="s">
        <v>33</v>
      </c>
      <c r="O2122" s="106">
        <v>147.304</v>
      </c>
      <c r="P2122" s="107">
        <v>1500</v>
      </c>
      <c r="Q2122" s="107">
        <v>220956</v>
      </c>
      <c r="R2122" s="106">
        <v>0</v>
      </c>
      <c r="S2122" s="107">
        <v>0</v>
      </c>
      <c r="T2122" s="107">
        <v>0</v>
      </c>
      <c r="U2122" s="106" t="s">
        <v>924</v>
      </c>
      <c r="V2122" s="106" t="s">
        <v>7</v>
      </c>
      <c r="W2122" s="106" t="s">
        <v>76</v>
      </c>
      <c r="X2122" s="108">
        <v>2297</v>
      </c>
      <c r="Y2122" s="108">
        <v>338357.288</v>
      </c>
      <c r="Z2122" s="108">
        <v>117401.288</v>
      </c>
      <c r="AA2122" s="109"/>
      <c r="AB2122" s="109">
        <v>2152</v>
      </c>
      <c r="AC2122" s="109"/>
      <c r="AD2122" s="109"/>
      <c r="AE2122" s="110" t="s">
        <v>4440</v>
      </c>
      <c r="AF2122" s="109"/>
      <c r="AG2122" s="138">
        <v>40018</v>
      </c>
      <c r="AH2122" s="138">
        <v>40354</v>
      </c>
      <c r="AI2122" s="138">
        <v>40470</v>
      </c>
      <c r="AJ2122" s="109">
        <v>5737529</v>
      </c>
      <c r="AK2122" s="109"/>
      <c r="AL2122" s="109"/>
      <c r="AM2122" s="109"/>
      <c r="AN2122" s="109"/>
      <c r="AO2122" s="109"/>
      <c r="AP2122" s="109"/>
      <c r="AQ2122" s="109"/>
      <c r="AR2122" s="109"/>
      <c r="AS2122" s="109"/>
      <c r="AT2122" s="109"/>
      <c r="AU2122" s="109"/>
      <c r="AV2122" s="109"/>
      <c r="AW2122" s="109"/>
      <c r="AX2122" s="109"/>
      <c r="AY2122" s="109"/>
    </row>
    <row r="2123" spans="1:51" x14ac:dyDescent="0.25">
      <c r="A2123" s="106">
        <v>2470</v>
      </c>
      <c r="B2123" s="106" t="s">
        <v>2759</v>
      </c>
      <c r="C2123" s="106" t="s">
        <v>33</v>
      </c>
      <c r="D2123" s="106"/>
      <c r="E2123" s="106" t="s">
        <v>540</v>
      </c>
      <c r="F2123" s="106"/>
      <c r="G2123" s="106"/>
      <c r="H2123" s="106" t="s">
        <v>465</v>
      </c>
      <c r="I2123" s="106" t="s">
        <v>3325</v>
      </c>
      <c r="J2123" s="106" t="s">
        <v>4220</v>
      </c>
      <c r="K2123" s="106">
        <v>8302</v>
      </c>
      <c r="L2123" s="106"/>
      <c r="M2123" s="106">
        <v>22000</v>
      </c>
      <c r="N2123" s="106" t="s">
        <v>33</v>
      </c>
      <c r="O2123" s="106">
        <v>133.13499999999999</v>
      </c>
      <c r="P2123" s="107">
        <v>1500</v>
      </c>
      <c r="Q2123" s="107">
        <v>199702.5</v>
      </c>
      <c r="R2123" s="106">
        <v>0</v>
      </c>
      <c r="S2123" s="107">
        <v>0</v>
      </c>
      <c r="T2123" s="107">
        <v>0</v>
      </c>
      <c r="U2123" s="106" t="s">
        <v>924</v>
      </c>
      <c r="V2123" s="106" t="s">
        <v>7</v>
      </c>
      <c r="W2123" s="106" t="s">
        <v>76</v>
      </c>
      <c r="X2123" s="108">
        <v>2297</v>
      </c>
      <c r="Y2123" s="108">
        <v>305811.09499999997</v>
      </c>
      <c r="Z2123" s="108">
        <v>106108.59499999997</v>
      </c>
      <c r="AA2123" s="109"/>
      <c r="AB2123" s="109">
        <v>2152</v>
      </c>
      <c r="AC2123" s="109"/>
      <c r="AD2123" s="109"/>
      <c r="AE2123" s="110" t="s">
        <v>4440</v>
      </c>
      <c r="AF2123" s="109"/>
      <c r="AG2123" s="138">
        <v>40018</v>
      </c>
      <c r="AH2123" s="138">
        <v>40354</v>
      </c>
      <c r="AI2123" s="138">
        <v>40470</v>
      </c>
      <c r="AJ2123" s="109">
        <v>5737529</v>
      </c>
      <c r="AK2123" s="109"/>
      <c r="AL2123" s="109"/>
      <c r="AM2123" s="109"/>
      <c r="AN2123" s="109"/>
      <c r="AO2123" s="109"/>
      <c r="AP2123" s="109"/>
      <c r="AQ2123" s="109"/>
      <c r="AR2123" s="109"/>
      <c r="AS2123" s="109"/>
      <c r="AT2123" s="109"/>
      <c r="AU2123" s="109"/>
      <c r="AV2123" s="109"/>
      <c r="AW2123" s="109"/>
      <c r="AX2123" s="109"/>
      <c r="AY2123" s="109"/>
    </row>
    <row r="2124" spans="1:51" x14ac:dyDescent="0.25">
      <c r="A2124" s="106">
        <v>2471</v>
      </c>
      <c r="B2124" s="106" t="s">
        <v>2760</v>
      </c>
      <c r="C2124" s="106" t="s">
        <v>33</v>
      </c>
      <c r="D2124" s="106"/>
      <c r="E2124" s="106" t="s">
        <v>540</v>
      </c>
      <c r="F2124" s="106"/>
      <c r="G2124" s="106"/>
      <c r="H2124" s="106" t="s">
        <v>465</v>
      </c>
      <c r="I2124" s="106" t="s">
        <v>3325</v>
      </c>
      <c r="J2124" s="106" t="s">
        <v>4220</v>
      </c>
      <c r="K2124" s="106">
        <v>8398</v>
      </c>
      <c r="L2124" s="106"/>
      <c r="M2124" s="106">
        <v>22000</v>
      </c>
      <c r="N2124" s="106" t="s">
        <v>33</v>
      </c>
      <c r="O2124" s="106">
        <v>142.40600000000001</v>
      </c>
      <c r="P2124" s="107">
        <v>1500</v>
      </c>
      <c r="Q2124" s="107">
        <v>213609</v>
      </c>
      <c r="R2124" s="106">
        <v>0</v>
      </c>
      <c r="S2124" s="107">
        <v>0</v>
      </c>
      <c r="T2124" s="107">
        <v>0</v>
      </c>
      <c r="U2124" s="106" t="s">
        <v>924</v>
      </c>
      <c r="V2124" s="106" t="s">
        <v>7</v>
      </c>
      <c r="W2124" s="106" t="s">
        <v>76</v>
      </c>
      <c r="X2124" s="108">
        <v>2297</v>
      </c>
      <c r="Y2124" s="108">
        <v>327106.58199999999</v>
      </c>
      <c r="Z2124" s="108">
        <v>113497.58199999999</v>
      </c>
      <c r="AA2124" s="109"/>
      <c r="AB2124" s="109">
        <v>2152</v>
      </c>
      <c r="AC2124" s="109"/>
      <c r="AD2124" s="109"/>
      <c r="AE2124" s="110" t="s">
        <v>4440</v>
      </c>
      <c r="AF2124" s="109"/>
      <c r="AG2124" s="138">
        <v>40018</v>
      </c>
      <c r="AH2124" s="138">
        <v>40354</v>
      </c>
      <c r="AI2124" s="138">
        <v>40470</v>
      </c>
      <c r="AJ2124" s="109">
        <v>5737529</v>
      </c>
      <c r="AK2124" s="109"/>
      <c r="AL2124" s="109"/>
      <c r="AM2124" s="109"/>
      <c r="AN2124" s="109"/>
      <c r="AO2124" s="109"/>
      <c r="AP2124" s="109"/>
      <c r="AQ2124" s="109"/>
      <c r="AR2124" s="109"/>
      <c r="AS2124" s="109"/>
      <c r="AT2124" s="109"/>
      <c r="AU2124" s="109"/>
      <c r="AV2124" s="109"/>
      <c r="AW2124" s="109"/>
      <c r="AX2124" s="109"/>
      <c r="AY2124" s="109"/>
    </row>
    <row r="2125" spans="1:51" x14ac:dyDescent="0.25">
      <c r="A2125" s="106">
        <v>2472</v>
      </c>
      <c r="B2125" s="106" t="s">
        <v>1055</v>
      </c>
      <c r="C2125" s="106" t="s">
        <v>33</v>
      </c>
      <c r="D2125" s="106"/>
      <c r="E2125" s="106" t="s">
        <v>540</v>
      </c>
      <c r="F2125" s="106"/>
      <c r="G2125" s="106"/>
      <c r="H2125" s="106" t="s">
        <v>465</v>
      </c>
      <c r="I2125" s="106"/>
      <c r="J2125" s="106"/>
      <c r="K2125" s="106"/>
      <c r="L2125" s="106"/>
      <c r="M2125" s="106">
        <v>22000</v>
      </c>
      <c r="N2125" s="106" t="s">
        <v>33</v>
      </c>
      <c r="O2125" s="106">
        <v>80084.482000000004</v>
      </c>
      <c r="P2125" s="107">
        <v>1500</v>
      </c>
      <c r="Q2125" s="107">
        <v>120126723</v>
      </c>
      <c r="R2125" s="106">
        <v>0</v>
      </c>
      <c r="S2125" s="107">
        <v>0</v>
      </c>
      <c r="T2125" s="107">
        <v>0</v>
      </c>
      <c r="U2125" s="106" t="s">
        <v>743</v>
      </c>
      <c r="V2125" s="106" t="s">
        <v>7</v>
      </c>
      <c r="W2125" s="106" t="s">
        <v>63</v>
      </c>
      <c r="X2125" s="108"/>
      <c r="Y2125" s="108">
        <v>0</v>
      </c>
      <c r="Z2125" s="108"/>
      <c r="AA2125" s="109" t="s">
        <v>4435</v>
      </c>
      <c r="AB2125" s="109">
        <v>2152</v>
      </c>
      <c r="AC2125" s="109"/>
      <c r="AD2125" s="109"/>
      <c r="AE2125" s="110" t="s">
        <v>4436</v>
      </c>
      <c r="AF2125" s="109"/>
      <c r="AG2125" s="138">
        <v>40018</v>
      </c>
      <c r="AH2125" s="138">
        <v>40354</v>
      </c>
      <c r="AI2125" s="138">
        <v>40780</v>
      </c>
      <c r="AJ2125" s="109">
        <v>5782627</v>
      </c>
      <c r="AK2125" s="109"/>
      <c r="AL2125" s="109"/>
      <c r="AM2125" s="109"/>
      <c r="AN2125" s="109"/>
      <c r="AO2125" s="109"/>
      <c r="AP2125" s="109"/>
      <c r="AQ2125" s="109"/>
      <c r="AR2125" s="109"/>
      <c r="AS2125" s="109"/>
      <c r="AT2125" s="109"/>
      <c r="AU2125" s="109"/>
      <c r="AV2125" s="109"/>
      <c r="AW2125" s="109"/>
      <c r="AX2125" s="109"/>
      <c r="AY2125" s="109"/>
    </row>
    <row r="2126" spans="1:51" x14ac:dyDescent="0.25">
      <c r="A2126" s="106">
        <v>2473</v>
      </c>
      <c r="B2126" s="106" t="s">
        <v>2761</v>
      </c>
      <c r="C2126" s="106" t="s">
        <v>410</v>
      </c>
      <c r="D2126" s="106"/>
      <c r="E2126" s="106" t="s">
        <v>540</v>
      </c>
      <c r="F2126" s="106"/>
      <c r="G2126" s="106"/>
      <c r="H2126" s="106" t="s">
        <v>466</v>
      </c>
      <c r="I2126" s="106" t="s">
        <v>3325</v>
      </c>
      <c r="J2126" s="106" t="s">
        <v>4057</v>
      </c>
      <c r="K2126" s="106">
        <v>15014</v>
      </c>
      <c r="L2126" s="106"/>
      <c r="M2126" s="106">
        <v>22000</v>
      </c>
      <c r="N2126" s="106" t="s">
        <v>413</v>
      </c>
      <c r="O2126" s="106">
        <v>29.89</v>
      </c>
      <c r="P2126" s="107">
        <v>1200</v>
      </c>
      <c r="Q2126" s="107">
        <v>35868</v>
      </c>
      <c r="R2126" s="106">
        <v>0</v>
      </c>
      <c r="S2126" s="107">
        <v>0</v>
      </c>
      <c r="T2126" s="107">
        <v>0</v>
      </c>
      <c r="U2126" s="106" t="s">
        <v>924</v>
      </c>
      <c r="V2126" s="106" t="s">
        <v>7</v>
      </c>
      <c r="W2126" s="106" t="s">
        <v>76</v>
      </c>
      <c r="X2126" s="108">
        <v>1712</v>
      </c>
      <c r="Y2126" s="108">
        <v>51171.68</v>
      </c>
      <c r="Z2126" s="108">
        <v>15303.68</v>
      </c>
      <c r="AA2126" s="109"/>
      <c r="AB2126" s="109">
        <v>5233</v>
      </c>
      <c r="AC2126" s="109"/>
      <c r="AD2126" s="109"/>
      <c r="AE2126" s="110" t="s">
        <v>515</v>
      </c>
      <c r="AF2126" s="109"/>
      <c r="AG2126" s="138">
        <v>40291</v>
      </c>
      <c r="AH2126" s="138">
        <v>40407</v>
      </c>
      <c r="AI2126" s="138">
        <v>40459</v>
      </c>
      <c r="AJ2126" s="109">
        <v>5737335</v>
      </c>
      <c r="AK2126" s="109"/>
      <c r="AL2126" s="109"/>
      <c r="AM2126" s="109"/>
      <c r="AN2126" s="109"/>
      <c r="AO2126" s="109"/>
      <c r="AP2126" s="109"/>
      <c r="AQ2126" s="109"/>
      <c r="AR2126" s="109"/>
      <c r="AS2126" s="109"/>
      <c r="AT2126" s="109"/>
      <c r="AU2126" s="109"/>
      <c r="AV2126" s="109"/>
      <c r="AW2126" s="109"/>
      <c r="AX2126" s="109"/>
      <c r="AY2126" s="109"/>
    </row>
    <row r="2127" spans="1:51" x14ac:dyDescent="0.25">
      <c r="A2127" s="106">
        <v>2474</v>
      </c>
      <c r="B2127" s="106" t="s">
        <v>2762</v>
      </c>
      <c r="C2127" s="106" t="s">
        <v>410</v>
      </c>
      <c r="D2127" s="106"/>
      <c r="E2127" s="106" t="s">
        <v>540</v>
      </c>
      <c r="F2127" s="106"/>
      <c r="G2127" s="106"/>
      <c r="H2127" s="106" t="s">
        <v>466</v>
      </c>
      <c r="I2127" s="106" t="s">
        <v>3325</v>
      </c>
      <c r="J2127" s="106" t="s">
        <v>4057</v>
      </c>
      <c r="K2127" s="106"/>
      <c r="L2127" s="106"/>
      <c r="M2127" s="106">
        <v>22000</v>
      </c>
      <c r="N2127" s="106" t="s">
        <v>413</v>
      </c>
      <c r="O2127" s="106">
        <v>235.84800000000001</v>
      </c>
      <c r="P2127" s="107">
        <v>1200</v>
      </c>
      <c r="Q2127" s="107">
        <v>283017.59999999998</v>
      </c>
      <c r="R2127" s="106">
        <v>0</v>
      </c>
      <c r="S2127" s="107">
        <v>0</v>
      </c>
      <c r="T2127" s="107">
        <v>0</v>
      </c>
      <c r="U2127" s="106" t="s">
        <v>924</v>
      </c>
      <c r="V2127" s="106" t="s">
        <v>7</v>
      </c>
      <c r="W2127" s="106" t="s">
        <v>76</v>
      </c>
      <c r="X2127" s="108">
        <v>1712</v>
      </c>
      <c r="Y2127" s="108">
        <v>403771.77600000001</v>
      </c>
      <c r="Z2127" s="108">
        <v>120754.17599999998</v>
      </c>
      <c r="AA2127" s="109"/>
      <c r="AB2127" s="109">
        <v>5233</v>
      </c>
      <c r="AC2127" s="109"/>
      <c r="AD2127" s="109"/>
      <c r="AE2127" s="110" t="s">
        <v>515</v>
      </c>
      <c r="AF2127" s="109"/>
      <c r="AG2127" s="138">
        <v>40291</v>
      </c>
      <c r="AH2127" s="138">
        <v>40407</v>
      </c>
      <c r="AI2127" s="138">
        <v>40459</v>
      </c>
      <c r="AJ2127" s="109">
        <v>5737335</v>
      </c>
      <c r="AK2127" s="109"/>
      <c r="AL2127" s="109"/>
      <c r="AM2127" s="109"/>
      <c r="AN2127" s="109"/>
      <c r="AO2127" s="109"/>
      <c r="AP2127" s="109"/>
      <c r="AQ2127" s="109"/>
      <c r="AR2127" s="109"/>
      <c r="AS2127" s="109"/>
      <c r="AT2127" s="109"/>
      <c r="AU2127" s="109"/>
      <c r="AV2127" s="109"/>
      <c r="AW2127" s="109"/>
      <c r="AX2127" s="109"/>
      <c r="AY2127" s="109"/>
    </row>
    <row r="2128" spans="1:51" x14ac:dyDescent="0.25">
      <c r="A2128" s="106">
        <v>2475</v>
      </c>
      <c r="B2128" s="106" t="s">
        <v>2763</v>
      </c>
      <c r="C2128" s="106" t="s">
        <v>410</v>
      </c>
      <c r="D2128" s="106"/>
      <c r="E2128" s="106" t="s">
        <v>540</v>
      </c>
      <c r="F2128" s="106"/>
      <c r="G2128" s="106"/>
      <c r="H2128" s="106" t="s">
        <v>466</v>
      </c>
      <c r="I2128" s="106" t="s">
        <v>3325</v>
      </c>
      <c r="J2128" s="106" t="s">
        <v>4057</v>
      </c>
      <c r="K2128" s="106"/>
      <c r="L2128" s="106"/>
      <c r="M2128" s="106">
        <v>22000</v>
      </c>
      <c r="N2128" s="106" t="s">
        <v>413</v>
      </c>
      <c r="O2128" s="106">
        <v>123.194</v>
      </c>
      <c r="P2128" s="107">
        <v>1200</v>
      </c>
      <c r="Q2128" s="107">
        <v>147832.79999999999</v>
      </c>
      <c r="R2128" s="106">
        <v>0</v>
      </c>
      <c r="S2128" s="107">
        <v>0</v>
      </c>
      <c r="T2128" s="107">
        <v>0</v>
      </c>
      <c r="U2128" s="106" t="s">
        <v>924</v>
      </c>
      <c r="V2128" s="106" t="s">
        <v>7</v>
      </c>
      <c r="W2128" s="106" t="s">
        <v>76</v>
      </c>
      <c r="X2128" s="108">
        <v>1712</v>
      </c>
      <c r="Y2128" s="108">
        <v>210908.128</v>
      </c>
      <c r="Z2128" s="108">
        <v>63075.32799999998</v>
      </c>
      <c r="AA2128" s="109"/>
      <c r="AB2128" s="109">
        <v>5233</v>
      </c>
      <c r="AC2128" s="109"/>
      <c r="AD2128" s="109"/>
      <c r="AE2128" s="110" t="s">
        <v>515</v>
      </c>
      <c r="AF2128" s="109"/>
      <c r="AG2128" s="138">
        <v>40291</v>
      </c>
      <c r="AH2128" s="138">
        <v>40407</v>
      </c>
      <c r="AI2128" s="138">
        <v>40459</v>
      </c>
      <c r="AJ2128" s="109">
        <v>5737335</v>
      </c>
      <c r="AK2128" s="109"/>
      <c r="AL2128" s="109"/>
      <c r="AM2128" s="109"/>
      <c r="AN2128" s="109"/>
      <c r="AO2128" s="109"/>
      <c r="AP2128" s="109"/>
      <c r="AQ2128" s="109"/>
      <c r="AR2128" s="109"/>
      <c r="AS2128" s="109"/>
      <c r="AT2128" s="109"/>
      <c r="AU2128" s="109"/>
      <c r="AV2128" s="109"/>
      <c r="AW2128" s="109"/>
      <c r="AX2128" s="109"/>
      <c r="AY2128" s="109"/>
    </row>
    <row r="2129" spans="1:51" x14ac:dyDescent="0.25">
      <c r="A2129" s="106">
        <v>2476</v>
      </c>
      <c r="B2129" s="106" t="s">
        <v>2764</v>
      </c>
      <c r="C2129" s="106" t="s">
        <v>410</v>
      </c>
      <c r="D2129" s="106"/>
      <c r="E2129" s="106" t="s">
        <v>540</v>
      </c>
      <c r="F2129" s="106"/>
      <c r="G2129" s="106"/>
      <c r="H2129" s="106" t="s">
        <v>466</v>
      </c>
      <c r="I2129" s="106" t="s">
        <v>3325</v>
      </c>
      <c r="J2129" s="106" t="s">
        <v>4057</v>
      </c>
      <c r="K2129" s="106">
        <v>15102</v>
      </c>
      <c r="L2129" s="106"/>
      <c r="M2129" s="106">
        <v>22000</v>
      </c>
      <c r="N2129" s="106" t="s">
        <v>413</v>
      </c>
      <c r="O2129" s="106">
        <v>123.643</v>
      </c>
      <c r="P2129" s="107">
        <v>1200</v>
      </c>
      <c r="Q2129" s="107">
        <v>148371.6</v>
      </c>
      <c r="R2129" s="106">
        <v>0</v>
      </c>
      <c r="S2129" s="107">
        <v>0</v>
      </c>
      <c r="T2129" s="107">
        <v>0</v>
      </c>
      <c r="U2129" s="106" t="s">
        <v>924</v>
      </c>
      <c r="V2129" s="106" t="s">
        <v>7</v>
      </c>
      <c r="W2129" s="106" t="s">
        <v>76</v>
      </c>
      <c r="X2129" s="108">
        <v>1712</v>
      </c>
      <c r="Y2129" s="108">
        <v>211676.81599999999</v>
      </c>
      <c r="Z2129" s="108">
        <v>63305.215999999986</v>
      </c>
      <c r="AA2129" s="109"/>
      <c r="AB2129" s="109">
        <v>5233</v>
      </c>
      <c r="AC2129" s="109"/>
      <c r="AD2129" s="109"/>
      <c r="AE2129" s="110" t="s">
        <v>515</v>
      </c>
      <c r="AF2129" s="109"/>
      <c r="AG2129" s="138">
        <v>40291</v>
      </c>
      <c r="AH2129" s="138">
        <v>40407</v>
      </c>
      <c r="AI2129" s="138">
        <v>40459</v>
      </c>
      <c r="AJ2129" s="109">
        <v>5737335</v>
      </c>
      <c r="AK2129" s="109"/>
      <c r="AL2129" s="109"/>
      <c r="AM2129" s="109"/>
      <c r="AN2129" s="109"/>
      <c r="AO2129" s="109"/>
      <c r="AP2129" s="109"/>
      <c r="AQ2129" s="109"/>
      <c r="AR2129" s="109"/>
      <c r="AS2129" s="109"/>
      <c r="AT2129" s="109"/>
      <c r="AU2129" s="109"/>
      <c r="AV2129" s="109"/>
      <c r="AW2129" s="109"/>
      <c r="AX2129" s="109"/>
      <c r="AY2129" s="109"/>
    </row>
    <row r="2130" spans="1:51" x14ac:dyDescent="0.25">
      <c r="A2130" s="106">
        <v>2477</v>
      </c>
      <c r="B2130" s="106" t="s">
        <v>2765</v>
      </c>
      <c r="C2130" s="106" t="s">
        <v>410</v>
      </c>
      <c r="D2130" s="106"/>
      <c r="E2130" s="106" t="s">
        <v>540</v>
      </c>
      <c r="F2130" s="106"/>
      <c r="G2130" s="106"/>
      <c r="H2130" s="106" t="s">
        <v>466</v>
      </c>
      <c r="I2130" s="106" t="s">
        <v>3325</v>
      </c>
      <c r="J2130" s="106" t="s">
        <v>4057</v>
      </c>
      <c r="K2130" s="106">
        <v>15120</v>
      </c>
      <c r="L2130" s="106"/>
      <c r="M2130" s="106">
        <v>22000</v>
      </c>
      <c r="N2130" s="106" t="s">
        <v>413</v>
      </c>
      <c r="O2130" s="106">
        <v>294.05399999999997</v>
      </c>
      <c r="P2130" s="107">
        <v>1200</v>
      </c>
      <c r="Q2130" s="107">
        <v>352864.8</v>
      </c>
      <c r="R2130" s="106">
        <v>0</v>
      </c>
      <c r="S2130" s="107">
        <v>0</v>
      </c>
      <c r="T2130" s="107">
        <v>0</v>
      </c>
      <c r="U2130" s="106" t="s">
        <v>924</v>
      </c>
      <c r="V2130" s="106" t="s">
        <v>7</v>
      </c>
      <c r="W2130" s="106" t="s">
        <v>76</v>
      </c>
      <c r="X2130" s="108">
        <v>1712</v>
      </c>
      <c r="Y2130" s="108">
        <v>503420.44799999997</v>
      </c>
      <c r="Z2130" s="108">
        <v>150555.64799999999</v>
      </c>
      <c r="AA2130" s="109"/>
      <c r="AB2130" s="109">
        <v>5233</v>
      </c>
      <c r="AC2130" s="109"/>
      <c r="AD2130" s="109"/>
      <c r="AE2130" s="110" t="s">
        <v>515</v>
      </c>
      <c r="AF2130" s="109"/>
      <c r="AG2130" s="138">
        <v>40291</v>
      </c>
      <c r="AH2130" s="138">
        <v>40407</v>
      </c>
      <c r="AI2130" s="138">
        <v>40459</v>
      </c>
      <c r="AJ2130" s="109">
        <v>5737335</v>
      </c>
      <c r="AK2130" s="109"/>
      <c r="AL2130" s="109"/>
      <c r="AM2130" s="109"/>
      <c r="AN2130" s="109"/>
      <c r="AO2130" s="109"/>
      <c r="AP2130" s="109"/>
      <c r="AQ2130" s="109"/>
      <c r="AR2130" s="109"/>
      <c r="AS2130" s="109"/>
      <c r="AT2130" s="109"/>
      <c r="AU2130" s="109"/>
      <c r="AV2130" s="109"/>
      <c r="AW2130" s="109"/>
      <c r="AX2130" s="109"/>
      <c r="AY2130" s="109"/>
    </row>
    <row r="2131" spans="1:51" x14ac:dyDescent="0.25">
      <c r="A2131" s="106">
        <v>2478</v>
      </c>
      <c r="B2131" s="106" t="s">
        <v>2766</v>
      </c>
      <c r="C2131" s="106" t="s">
        <v>410</v>
      </c>
      <c r="D2131" s="106"/>
      <c r="E2131" s="106" t="s">
        <v>540</v>
      </c>
      <c r="F2131" s="106"/>
      <c r="G2131" s="106"/>
      <c r="H2131" s="106" t="s">
        <v>466</v>
      </c>
      <c r="I2131" s="106" t="s">
        <v>3325</v>
      </c>
      <c r="J2131" s="106" t="s">
        <v>4223</v>
      </c>
      <c r="K2131" s="106"/>
      <c r="L2131" s="106"/>
      <c r="M2131" s="106">
        <v>22000</v>
      </c>
      <c r="N2131" s="106" t="s">
        <v>413</v>
      </c>
      <c r="O2131" s="106">
        <v>118.822</v>
      </c>
      <c r="P2131" s="107">
        <v>1200</v>
      </c>
      <c r="Q2131" s="107">
        <v>142586.4</v>
      </c>
      <c r="R2131" s="106">
        <v>0</v>
      </c>
      <c r="S2131" s="107">
        <v>0</v>
      </c>
      <c r="T2131" s="107">
        <v>0</v>
      </c>
      <c r="U2131" s="106" t="s">
        <v>924</v>
      </c>
      <c r="V2131" s="106" t="s">
        <v>7</v>
      </c>
      <c r="W2131" s="106" t="s">
        <v>76</v>
      </c>
      <c r="X2131" s="108">
        <v>1712</v>
      </c>
      <c r="Y2131" s="108">
        <v>203423.264</v>
      </c>
      <c r="Z2131" s="108">
        <v>60836.864000000001</v>
      </c>
      <c r="AA2131" s="109"/>
      <c r="AB2131" s="109">
        <v>5233</v>
      </c>
      <c r="AC2131" s="109"/>
      <c r="AD2131" s="109"/>
      <c r="AE2131" s="110" t="s">
        <v>515</v>
      </c>
      <c r="AF2131" s="109"/>
      <c r="AG2131" s="138">
        <v>40291</v>
      </c>
      <c r="AH2131" s="138">
        <v>40407</v>
      </c>
      <c r="AI2131" s="138">
        <v>40459</v>
      </c>
      <c r="AJ2131" s="109">
        <v>5737335</v>
      </c>
      <c r="AK2131" s="109"/>
      <c r="AL2131" s="109"/>
      <c r="AM2131" s="109"/>
      <c r="AN2131" s="109"/>
      <c r="AO2131" s="109"/>
      <c r="AP2131" s="109"/>
      <c r="AQ2131" s="109"/>
      <c r="AR2131" s="109"/>
      <c r="AS2131" s="109"/>
      <c r="AT2131" s="109"/>
      <c r="AU2131" s="109"/>
      <c r="AV2131" s="109"/>
      <c r="AW2131" s="109"/>
      <c r="AX2131" s="109"/>
      <c r="AY2131" s="109"/>
    </row>
    <row r="2132" spans="1:51" x14ac:dyDescent="0.25">
      <c r="A2132" s="106">
        <v>2479</v>
      </c>
      <c r="B2132" s="106" t="s">
        <v>2767</v>
      </c>
      <c r="C2132" s="106" t="s">
        <v>410</v>
      </c>
      <c r="D2132" s="106"/>
      <c r="E2132" s="106" t="s">
        <v>540</v>
      </c>
      <c r="F2132" s="106"/>
      <c r="G2132" s="106"/>
      <c r="H2132" s="106" t="s">
        <v>466</v>
      </c>
      <c r="I2132" s="106" t="s">
        <v>3325</v>
      </c>
      <c r="J2132" s="106" t="s">
        <v>4223</v>
      </c>
      <c r="K2132" s="106"/>
      <c r="L2132" s="106"/>
      <c r="M2132" s="106">
        <v>22000</v>
      </c>
      <c r="N2132" s="106" t="s">
        <v>413</v>
      </c>
      <c r="O2132" s="106">
        <v>737.875</v>
      </c>
      <c r="P2132" s="107">
        <v>1200</v>
      </c>
      <c r="Q2132" s="107">
        <v>885450</v>
      </c>
      <c r="R2132" s="106">
        <v>0</v>
      </c>
      <c r="S2132" s="107">
        <v>0</v>
      </c>
      <c r="T2132" s="107">
        <v>0</v>
      </c>
      <c r="U2132" s="106" t="s">
        <v>924</v>
      </c>
      <c r="V2132" s="106" t="s">
        <v>7</v>
      </c>
      <c r="W2132" s="106" t="s">
        <v>76</v>
      </c>
      <c r="X2132" s="108">
        <v>1712</v>
      </c>
      <c r="Y2132" s="108">
        <v>1263242</v>
      </c>
      <c r="Z2132" s="108">
        <v>377792</v>
      </c>
      <c r="AA2132" s="109"/>
      <c r="AB2132" s="109">
        <v>5233</v>
      </c>
      <c r="AC2132" s="109"/>
      <c r="AD2132" s="109"/>
      <c r="AE2132" s="110" t="s">
        <v>515</v>
      </c>
      <c r="AF2132" s="109"/>
      <c r="AG2132" s="138">
        <v>40291</v>
      </c>
      <c r="AH2132" s="138">
        <v>40407</v>
      </c>
      <c r="AI2132" s="138">
        <v>40459</v>
      </c>
      <c r="AJ2132" s="109">
        <v>5737335</v>
      </c>
      <c r="AK2132" s="109"/>
      <c r="AL2132" s="109"/>
      <c r="AM2132" s="109"/>
      <c r="AN2132" s="109"/>
      <c r="AO2132" s="109"/>
      <c r="AP2132" s="109"/>
      <c r="AQ2132" s="109"/>
      <c r="AR2132" s="109"/>
      <c r="AS2132" s="109"/>
      <c r="AT2132" s="109"/>
      <c r="AU2132" s="109"/>
      <c r="AV2132" s="109"/>
      <c r="AW2132" s="109"/>
      <c r="AX2132" s="109"/>
      <c r="AY2132" s="109"/>
    </row>
    <row r="2133" spans="1:51" x14ac:dyDescent="0.25">
      <c r="A2133" s="106">
        <v>2480</v>
      </c>
      <c r="B2133" s="106" t="s">
        <v>2768</v>
      </c>
      <c r="C2133" s="106" t="s">
        <v>410</v>
      </c>
      <c r="D2133" s="106"/>
      <c r="E2133" s="106" t="s">
        <v>540</v>
      </c>
      <c r="F2133" s="106"/>
      <c r="G2133" s="106"/>
      <c r="H2133" s="106" t="s">
        <v>466</v>
      </c>
      <c r="I2133" s="106" t="s">
        <v>3325</v>
      </c>
      <c r="J2133" s="106" t="s">
        <v>4223</v>
      </c>
      <c r="K2133" s="106"/>
      <c r="L2133" s="106"/>
      <c r="M2133" s="106">
        <v>22000</v>
      </c>
      <c r="N2133" s="106" t="s">
        <v>413</v>
      </c>
      <c r="O2133" s="106">
        <v>119.74</v>
      </c>
      <c r="P2133" s="107">
        <v>1200</v>
      </c>
      <c r="Q2133" s="107">
        <v>143688</v>
      </c>
      <c r="R2133" s="106">
        <v>0</v>
      </c>
      <c r="S2133" s="107">
        <v>0</v>
      </c>
      <c r="T2133" s="107">
        <v>0</v>
      </c>
      <c r="U2133" s="106" t="s">
        <v>924</v>
      </c>
      <c r="V2133" s="106" t="s">
        <v>7</v>
      </c>
      <c r="W2133" s="106" t="s">
        <v>76</v>
      </c>
      <c r="X2133" s="108">
        <v>1712</v>
      </c>
      <c r="Y2133" s="108">
        <v>204994.88</v>
      </c>
      <c r="Z2133" s="108">
        <v>61306.880000000005</v>
      </c>
      <c r="AA2133" s="109"/>
      <c r="AB2133" s="109">
        <v>5233</v>
      </c>
      <c r="AC2133" s="109"/>
      <c r="AD2133" s="109"/>
      <c r="AE2133" s="110" t="s">
        <v>515</v>
      </c>
      <c r="AF2133" s="109"/>
      <c r="AG2133" s="138">
        <v>40291</v>
      </c>
      <c r="AH2133" s="138">
        <v>40407</v>
      </c>
      <c r="AI2133" s="138">
        <v>40459</v>
      </c>
      <c r="AJ2133" s="109">
        <v>5737335</v>
      </c>
      <c r="AK2133" s="109"/>
      <c r="AL2133" s="109"/>
      <c r="AM2133" s="109"/>
      <c r="AN2133" s="109"/>
      <c r="AO2133" s="109"/>
      <c r="AP2133" s="109"/>
      <c r="AQ2133" s="109"/>
      <c r="AR2133" s="109"/>
      <c r="AS2133" s="109"/>
      <c r="AT2133" s="109"/>
      <c r="AU2133" s="109"/>
      <c r="AV2133" s="109"/>
      <c r="AW2133" s="109"/>
      <c r="AX2133" s="109"/>
      <c r="AY2133" s="109"/>
    </row>
    <row r="2134" spans="1:51" x14ac:dyDescent="0.25">
      <c r="A2134" s="106">
        <v>2481</v>
      </c>
      <c r="B2134" s="106" t="s">
        <v>2769</v>
      </c>
      <c r="C2134" s="106" t="s">
        <v>410</v>
      </c>
      <c r="D2134" s="106"/>
      <c r="E2134" s="106" t="s">
        <v>540</v>
      </c>
      <c r="F2134" s="106"/>
      <c r="G2134" s="106"/>
      <c r="H2134" s="106" t="s">
        <v>466</v>
      </c>
      <c r="I2134" s="106" t="s">
        <v>3325</v>
      </c>
      <c r="J2134" s="106" t="s">
        <v>4223</v>
      </c>
      <c r="K2134" s="106"/>
      <c r="L2134" s="106"/>
      <c r="M2134" s="106">
        <v>22000</v>
      </c>
      <c r="N2134" s="106" t="s">
        <v>413</v>
      </c>
      <c r="O2134" s="106">
        <v>102.187</v>
      </c>
      <c r="P2134" s="107">
        <v>1200</v>
      </c>
      <c r="Q2134" s="107">
        <v>122624.4</v>
      </c>
      <c r="R2134" s="106">
        <v>0</v>
      </c>
      <c r="S2134" s="107">
        <v>0</v>
      </c>
      <c r="T2134" s="107">
        <v>0</v>
      </c>
      <c r="U2134" s="106" t="s">
        <v>924</v>
      </c>
      <c r="V2134" s="106" t="s">
        <v>7</v>
      </c>
      <c r="W2134" s="106" t="s">
        <v>76</v>
      </c>
      <c r="X2134" s="108">
        <v>1712</v>
      </c>
      <c r="Y2134" s="108">
        <v>174944.144</v>
      </c>
      <c r="Z2134" s="108">
        <v>52319.744000000006</v>
      </c>
      <c r="AA2134" s="109"/>
      <c r="AB2134" s="109">
        <v>5233</v>
      </c>
      <c r="AC2134" s="109"/>
      <c r="AD2134" s="109"/>
      <c r="AE2134" s="110" t="s">
        <v>515</v>
      </c>
      <c r="AF2134" s="109"/>
      <c r="AG2134" s="138">
        <v>40291</v>
      </c>
      <c r="AH2134" s="138">
        <v>40407</v>
      </c>
      <c r="AI2134" s="138">
        <v>40459</v>
      </c>
      <c r="AJ2134" s="109">
        <v>5737335</v>
      </c>
      <c r="AK2134" s="109"/>
      <c r="AL2134" s="109"/>
      <c r="AM2134" s="109"/>
      <c r="AN2134" s="109"/>
      <c r="AO2134" s="109"/>
      <c r="AP2134" s="109"/>
      <c r="AQ2134" s="109"/>
      <c r="AR2134" s="109"/>
      <c r="AS2134" s="109"/>
      <c r="AT2134" s="109"/>
      <c r="AU2134" s="109"/>
      <c r="AV2134" s="109"/>
      <c r="AW2134" s="109"/>
      <c r="AX2134" s="109"/>
      <c r="AY2134" s="109"/>
    </row>
    <row r="2135" spans="1:51" ht="51" x14ac:dyDescent="0.25">
      <c r="A2135" s="106">
        <v>2482</v>
      </c>
      <c r="B2135" s="106" t="s">
        <v>2419</v>
      </c>
      <c r="C2135" s="106" t="s">
        <v>410</v>
      </c>
      <c r="D2135" s="106"/>
      <c r="E2135" s="106" t="s">
        <v>540</v>
      </c>
      <c r="F2135" s="106"/>
      <c r="G2135" s="106"/>
      <c r="H2135" s="106" t="s">
        <v>466</v>
      </c>
      <c r="I2135" s="106"/>
      <c r="J2135" s="106"/>
      <c r="K2135" s="106"/>
      <c r="L2135" s="106"/>
      <c r="M2135" s="106">
        <v>22000</v>
      </c>
      <c r="N2135" s="106" t="s">
        <v>413</v>
      </c>
      <c r="O2135" s="106">
        <v>200544.24400000001</v>
      </c>
      <c r="P2135" s="107">
        <v>1200</v>
      </c>
      <c r="Q2135" s="107">
        <v>240653092.80000001</v>
      </c>
      <c r="R2135" s="106">
        <v>0</v>
      </c>
      <c r="S2135" s="107">
        <v>0</v>
      </c>
      <c r="T2135" s="107">
        <v>0</v>
      </c>
      <c r="U2135" s="106" t="s">
        <v>743</v>
      </c>
      <c r="V2135" s="106" t="s">
        <v>7</v>
      </c>
      <c r="W2135" s="106" t="s">
        <v>63</v>
      </c>
      <c r="X2135" s="108"/>
      <c r="Y2135" s="108">
        <v>0</v>
      </c>
      <c r="Z2135" s="108"/>
      <c r="AA2135" s="109" t="s">
        <v>4435</v>
      </c>
      <c r="AB2135" s="109">
        <v>5233</v>
      </c>
      <c r="AC2135" s="109"/>
      <c r="AD2135" s="109"/>
      <c r="AE2135" s="110" t="s">
        <v>4436</v>
      </c>
      <c r="AF2135" s="109" t="s">
        <v>4843</v>
      </c>
      <c r="AG2135" s="138">
        <v>40291</v>
      </c>
      <c r="AH2135" s="138">
        <v>40407</v>
      </c>
      <c r="AI2135" s="138">
        <v>40459</v>
      </c>
      <c r="AJ2135" s="109">
        <v>5737335</v>
      </c>
      <c r="AK2135" s="109"/>
      <c r="AL2135" s="109"/>
      <c r="AM2135" s="109"/>
      <c r="AN2135" s="109"/>
      <c r="AO2135" s="109"/>
      <c r="AP2135" s="109"/>
      <c r="AQ2135" s="109"/>
      <c r="AR2135" s="109"/>
      <c r="AS2135" s="109"/>
      <c r="AT2135" s="109"/>
      <c r="AU2135" s="109"/>
      <c r="AV2135" s="109"/>
      <c r="AW2135" s="109">
        <v>42440</v>
      </c>
      <c r="AX2135" s="109"/>
      <c r="AY2135" s="109"/>
    </row>
    <row r="2136" spans="1:51" ht="63.75" x14ac:dyDescent="0.25">
      <c r="A2136" s="106">
        <v>2483</v>
      </c>
      <c r="B2136" s="106" t="s">
        <v>2770</v>
      </c>
      <c r="C2136" s="106" t="s">
        <v>340</v>
      </c>
      <c r="D2136" s="106"/>
      <c r="E2136" s="106" t="s">
        <v>540</v>
      </c>
      <c r="F2136" s="106"/>
      <c r="G2136" s="106"/>
      <c r="H2136" s="106" t="s">
        <v>466</v>
      </c>
      <c r="I2136" s="106" t="s">
        <v>3324</v>
      </c>
      <c r="J2136" s="106" t="s">
        <v>4044</v>
      </c>
      <c r="K2136" s="106">
        <v>18522</v>
      </c>
      <c r="L2136" s="106"/>
      <c r="M2136" s="106">
        <v>22000</v>
      </c>
      <c r="N2136" s="106" t="s">
        <v>340</v>
      </c>
      <c r="O2136" s="106">
        <v>3080.029</v>
      </c>
      <c r="P2136" s="107">
        <v>1200</v>
      </c>
      <c r="Q2136" s="107">
        <v>3696034.8</v>
      </c>
      <c r="R2136" s="106">
        <v>0</v>
      </c>
      <c r="S2136" s="107">
        <v>0</v>
      </c>
      <c r="T2136" s="107">
        <v>0</v>
      </c>
      <c r="U2136" s="106" t="s">
        <v>739</v>
      </c>
      <c r="V2136" s="106" t="s">
        <v>7</v>
      </c>
      <c r="W2136" s="106" t="s">
        <v>61</v>
      </c>
      <c r="X2136" s="108">
        <v>1655</v>
      </c>
      <c r="Y2136" s="108">
        <v>5097447.9950000001</v>
      </c>
      <c r="Z2136" s="108">
        <v>1401413.1950000003</v>
      </c>
      <c r="AA2136" s="109"/>
      <c r="AB2136" s="109">
        <v>5225</v>
      </c>
      <c r="AC2136" s="109"/>
      <c r="AD2136" s="109"/>
      <c r="AE2136" s="110" t="s">
        <v>507</v>
      </c>
      <c r="AF2136" s="109"/>
      <c r="AG2136" s="138">
        <v>39479</v>
      </c>
      <c r="AH2136" s="138">
        <v>39531</v>
      </c>
      <c r="AI2136" s="138">
        <v>39658</v>
      </c>
      <c r="AJ2136" s="109">
        <v>5613635</v>
      </c>
      <c r="AK2136" s="109"/>
      <c r="AL2136" s="109" t="s">
        <v>4780</v>
      </c>
      <c r="AM2136" s="109" t="s">
        <v>703</v>
      </c>
      <c r="AN2136" s="109" t="s">
        <v>4618</v>
      </c>
      <c r="AO2136" s="109" t="s">
        <v>4619</v>
      </c>
      <c r="AP2136" s="109" t="s">
        <v>705</v>
      </c>
      <c r="AQ2136" s="109" t="s">
        <v>4620</v>
      </c>
      <c r="AR2136" s="109" t="s">
        <v>4781</v>
      </c>
      <c r="AS2136" s="109" t="s">
        <v>4433</v>
      </c>
      <c r="AT2136" s="109"/>
      <c r="AU2136" s="109"/>
      <c r="AV2136" s="109">
        <v>39531</v>
      </c>
      <c r="AW2136" s="109">
        <v>43735</v>
      </c>
      <c r="AX2136" s="109"/>
      <c r="AY2136" s="109"/>
    </row>
    <row r="2137" spans="1:51" ht="63.75" x14ac:dyDescent="0.25">
      <c r="A2137" s="106">
        <v>2484</v>
      </c>
      <c r="B2137" s="106" t="s">
        <v>2771</v>
      </c>
      <c r="C2137" s="106" t="s">
        <v>340</v>
      </c>
      <c r="D2137" s="106"/>
      <c r="E2137" s="106" t="s">
        <v>540</v>
      </c>
      <c r="F2137" s="106"/>
      <c r="G2137" s="106"/>
      <c r="H2137" s="106" t="s">
        <v>466</v>
      </c>
      <c r="I2137" s="106" t="s">
        <v>3324</v>
      </c>
      <c r="J2137" s="106" t="s">
        <v>4021</v>
      </c>
      <c r="K2137" s="106">
        <v>18442</v>
      </c>
      <c r="L2137" s="106"/>
      <c r="M2137" s="106">
        <v>22000</v>
      </c>
      <c r="N2137" s="106" t="s">
        <v>340</v>
      </c>
      <c r="O2137" s="106">
        <v>787.82600000000002</v>
      </c>
      <c r="P2137" s="107">
        <v>1200</v>
      </c>
      <c r="Q2137" s="107">
        <v>945391.2</v>
      </c>
      <c r="R2137" s="106">
        <v>0</v>
      </c>
      <c r="S2137" s="107">
        <v>0</v>
      </c>
      <c r="T2137" s="107">
        <v>0</v>
      </c>
      <c r="U2137" s="106" t="s">
        <v>739</v>
      </c>
      <c r="V2137" s="106" t="s">
        <v>7</v>
      </c>
      <c r="W2137" s="106" t="s">
        <v>61</v>
      </c>
      <c r="X2137" s="108">
        <v>1655</v>
      </c>
      <c r="Y2137" s="108">
        <v>1303852.03</v>
      </c>
      <c r="Z2137" s="108">
        <v>358460.82999999996</v>
      </c>
      <c r="AA2137" s="109"/>
      <c r="AB2137" s="109">
        <v>5225</v>
      </c>
      <c r="AC2137" s="109"/>
      <c r="AD2137" s="109"/>
      <c r="AE2137" s="110" t="s">
        <v>507</v>
      </c>
      <c r="AF2137" s="109"/>
      <c r="AG2137" s="138">
        <v>39479</v>
      </c>
      <c r="AH2137" s="138">
        <v>39531</v>
      </c>
      <c r="AI2137" s="138">
        <v>39658</v>
      </c>
      <c r="AJ2137" s="109">
        <v>5613635</v>
      </c>
      <c r="AK2137" s="109"/>
      <c r="AL2137" s="109" t="s">
        <v>4780</v>
      </c>
      <c r="AM2137" s="109" t="s">
        <v>703</v>
      </c>
      <c r="AN2137" s="109" t="s">
        <v>4618</v>
      </c>
      <c r="AO2137" s="109" t="s">
        <v>4619</v>
      </c>
      <c r="AP2137" s="109" t="s">
        <v>705</v>
      </c>
      <c r="AQ2137" s="109" t="s">
        <v>4620</v>
      </c>
      <c r="AR2137" s="109" t="s">
        <v>4781</v>
      </c>
      <c r="AS2137" s="109" t="s">
        <v>4433</v>
      </c>
      <c r="AT2137" s="109"/>
      <c r="AU2137" s="109"/>
      <c r="AV2137" s="109">
        <v>39531</v>
      </c>
      <c r="AW2137" s="109">
        <v>43735</v>
      </c>
      <c r="AX2137" s="109"/>
      <c r="AY2137" s="109"/>
    </row>
    <row r="2138" spans="1:51" ht="63.75" x14ac:dyDescent="0.25">
      <c r="A2138" s="106">
        <v>2485</v>
      </c>
      <c r="B2138" s="106" t="s">
        <v>2772</v>
      </c>
      <c r="C2138" s="106" t="s">
        <v>340</v>
      </c>
      <c r="D2138" s="106"/>
      <c r="E2138" s="106" t="s">
        <v>540</v>
      </c>
      <c r="F2138" s="106"/>
      <c r="G2138" s="106"/>
      <c r="H2138" s="106" t="s">
        <v>466</v>
      </c>
      <c r="I2138" s="106" t="s">
        <v>3323</v>
      </c>
      <c r="J2138" s="106" t="s">
        <v>4023</v>
      </c>
      <c r="K2138" s="106">
        <v>15006</v>
      </c>
      <c r="L2138" s="106"/>
      <c r="M2138" s="106">
        <v>22000</v>
      </c>
      <c r="N2138" s="106" t="s">
        <v>340</v>
      </c>
      <c r="O2138" s="106">
        <v>962.68</v>
      </c>
      <c r="P2138" s="107">
        <v>1200</v>
      </c>
      <c r="Q2138" s="107">
        <v>1155216</v>
      </c>
      <c r="R2138" s="106">
        <v>0</v>
      </c>
      <c r="S2138" s="107">
        <v>0</v>
      </c>
      <c r="T2138" s="107">
        <v>0</v>
      </c>
      <c r="U2138" s="106" t="s">
        <v>739</v>
      </c>
      <c r="V2138" s="106" t="s">
        <v>7</v>
      </c>
      <c r="W2138" s="106" t="s">
        <v>61</v>
      </c>
      <c r="X2138" s="108">
        <v>1655</v>
      </c>
      <c r="Y2138" s="108">
        <v>1593235.4</v>
      </c>
      <c r="Z2138" s="108">
        <v>438019.39999999991</v>
      </c>
      <c r="AA2138" s="109"/>
      <c r="AB2138" s="109">
        <v>5225</v>
      </c>
      <c r="AC2138" s="109"/>
      <c r="AD2138" s="109"/>
      <c r="AE2138" s="110" t="s">
        <v>507</v>
      </c>
      <c r="AF2138" s="109"/>
      <c r="AG2138" s="138">
        <v>39479</v>
      </c>
      <c r="AH2138" s="138">
        <v>39531</v>
      </c>
      <c r="AI2138" s="138">
        <v>39658</v>
      </c>
      <c r="AJ2138" s="109">
        <v>5613635</v>
      </c>
      <c r="AK2138" s="109"/>
      <c r="AL2138" s="109" t="s">
        <v>4780</v>
      </c>
      <c r="AM2138" s="109" t="s">
        <v>703</v>
      </c>
      <c r="AN2138" s="109" t="s">
        <v>4618</v>
      </c>
      <c r="AO2138" s="109" t="s">
        <v>4619</v>
      </c>
      <c r="AP2138" s="109" t="s">
        <v>705</v>
      </c>
      <c r="AQ2138" s="109" t="s">
        <v>4620</v>
      </c>
      <c r="AR2138" s="109" t="s">
        <v>4781</v>
      </c>
      <c r="AS2138" s="109" t="s">
        <v>4433</v>
      </c>
      <c r="AT2138" s="109"/>
      <c r="AU2138" s="109"/>
      <c r="AV2138" s="109">
        <v>39531</v>
      </c>
      <c r="AW2138" s="109">
        <v>43735</v>
      </c>
      <c r="AX2138" s="109"/>
      <c r="AY2138" s="109"/>
    </row>
    <row r="2139" spans="1:51" ht="63.75" x14ac:dyDescent="0.25">
      <c r="A2139" s="106">
        <v>2486</v>
      </c>
      <c r="B2139" s="106" t="s">
        <v>2773</v>
      </c>
      <c r="C2139" s="106" t="s">
        <v>340</v>
      </c>
      <c r="D2139" s="106"/>
      <c r="E2139" s="106" t="s">
        <v>540</v>
      </c>
      <c r="F2139" s="106"/>
      <c r="G2139" s="106"/>
      <c r="H2139" s="106" t="s">
        <v>466</v>
      </c>
      <c r="I2139" s="106" t="s">
        <v>3323</v>
      </c>
      <c r="J2139" s="106" t="s">
        <v>4022</v>
      </c>
      <c r="K2139" s="106">
        <v>15223</v>
      </c>
      <c r="L2139" s="106"/>
      <c r="M2139" s="106">
        <v>22000</v>
      </c>
      <c r="N2139" s="106" t="s">
        <v>340</v>
      </c>
      <c r="O2139" s="106">
        <v>1852.242</v>
      </c>
      <c r="P2139" s="107">
        <v>1200</v>
      </c>
      <c r="Q2139" s="107">
        <v>2222690.4</v>
      </c>
      <c r="R2139" s="106">
        <v>0</v>
      </c>
      <c r="S2139" s="107">
        <v>0</v>
      </c>
      <c r="T2139" s="107">
        <v>0</v>
      </c>
      <c r="U2139" s="106" t="s">
        <v>739</v>
      </c>
      <c r="V2139" s="106" t="s">
        <v>7</v>
      </c>
      <c r="W2139" s="106" t="s">
        <v>61</v>
      </c>
      <c r="X2139" s="108">
        <v>1655</v>
      </c>
      <c r="Y2139" s="108">
        <v>3065460.51</v>
      </c>
      <c r="Z2139" s="108">
        <v>842770.10999999987</v>
      </c>
      <c r="AA2139" s="109"/>
      <c r="AB2139" s="109">
        <v>5225</v>
      </c>
      <c r="AC2139" s="109"/>
      <c r="AD2139" s="109"/>
      <c r="AE2139" s="110" t="s">
        <v>507</v>
      </c>
      <c r="AF2139" s="109"/>
      <c r="AG2139" s="138">
        <v>39479</v>
      </c>
      <c r="AH2139" s="138">
        <v>39531</v>
      </c>
      <c r="AI2139" s="138">
        <v>39658</v>
      </c>
      <c r="AJ2139" s="109">
        <v>5613635</v>
      </c>
      <c r="AK2139" s="109"/>
      <c r="AL2139" s="109" t="s">
        <v>4780</v>
      </c>
      <c r="AM2139" s="109" t="s">
        <v>703</v>
      </c>
      <c r="AN2139" s="109" t="s">
        <v>4618</v>
      </c>
      <c r="AO2139" s="109" t="s">
        <v>4619</v>
      </c>
      <c r="AP2139" s="109" t="s">
        <v>705</v>
      </c>
      <c r="AQ2139" s="109" t="s">
        <v>4620</v>
      </c>
      <c r="AR2139" s="109" t="s">
        <v>4781</v>
      </c>
      <c r="AS2139" s="109" t="s">
        <v>4433</v>
      </c>
      <c r="AT2139" s="109"/>
      <c r="AU2139" s="109"/>
      <c r="AV2139" s="109">
        <v>39531</v>
      </c>
      <c r="AW2139" s="109">
        <v>43735</v>
      </c>
      <c r="AX2139" s="109"/>
      <c r="AY2139" s="109"/>
    </row>
    <row r="2140" spans="1:51" ht="63.75" x14ac:dyDescent="0.25">
      <c r="A2140" s="106">
        <v>2487</v>
      </c>
      <c r="B2140" s="106" t="s">
        <v>2774</v>
      </c>
      <c r="C2140" s="106" t="s">
        <v>340</v>
      </c>
      <c r="D2140" s="106"/>
      <c r="E2140" s="106" t="s">
        <v>540</v>
      </c>
      <c r="F2140" s="106"/>
      <c r="G2140" s="106"/>
      <c r="H2140" s="106" t="s">
        <v>466</v>
      </c>
      <c r="I2140" s="106" t="s">
        <v>3324</v>
      </c>
      <c r="J2140" s="106" t="s">
        <v>4021</v>
      </c>
      <c r="K2140" s="106">
        <v>18422</v>
      </c>
      <c r="L2140" s="106"/>
      <c r="M2140" s="106">
        <v>22000</v>
      </c>
      <c r="N2140" s="106" t="s">
        <v>340</v>
      </c>
      <c r="O2140" s="106">
        <v>5544.165</v>
      </c>
      <c r="P2140" s="107">
        <v>1200</v>
      </c>
      <c r="Q2140" s="107">
        <v>6652998</v>
      </c>
      <c r="R2140" s="106">
        <v>0</v>
      </c>
      <c r="S2140" s="107">
        <v>0</v>
      </c>
      <c r="T2140" s="107">
        <v>0</v>
      </c>
      <c r="U2140" s="106" t="s">
        <v>739</v>
      </c>
      <c r="V2140" s="106" t="s">
        <v>7</v>
      </c>
      <c r="W2140" s="106" t="s">
        <v>61</v>
      </c>
      <c r="X2140" s="108">
        <v>1655</v>
      </c>
      <c r="Y2140" s="108">
        <v>9175593.0749999993</v>
      </c>
      <c r="Z2140" s="108">
        <v>2522595.0749999993</v>
      </c>
      <c r="AA2140" s="109"/>
      <c r="AB2140" s="109">
        <v>5225</v>
      </c>
      <c r="AC2140" s="109"/>
      <c r="AD2140" s="109"/>
      <c r="AE2140" s="110" t="s">
        <v>507</v>
      </c>
      <c r="AF2140" s="109"/>
      <c r="AG2140" s="138">
        <v>39479</v>
      </c>
      <c r="AH2140" s="138">
        <v>39531</v>
      </c>
      <c r="AI2140" s="138">
        <v>39658</v>
      </c>
      <c r="AJ2140" s="109">
        <v>5613635</v>
      </c>
      <c r="AK2140" s="109"/>
      <c r="AL2140" s="109" t="s">
        <v>4780</v>
      </c>
      <c r="AM2140" s="109" t="s">
        <v>703</v>
      </c>
      <c r="AN2140" s="109" t="s">
        <v>4618</v>
      </c>
      <c r="AO2140" s="109" t="s">
        <v>4619</v>
      </c>
      <c r="AP2140" s="109" t="s">
        <v>705</v>
      </c>
      <c r="AQ2140" s="109" t="s">
        <v>4620</v>
      </c>
      <c r="AR2140" s="109" t="s">
        <v>4781</v>
      </c>
      <c r="AS2140" s="109" t="s">
        <v>4433</v>
      </c>
      <c r="AT2140" s="109"/>
      <c r="AU2140" s="109"/>
      <c r="AV2140" s="109">
        <v>39531</v>
      </c>
      <c r="AW2140" s="109">
        <v>43735</v>
      </c>
      <c r="AX2140" s="109"/>
      <c r="AY2140" s="109"/>
    </row>
    <row r="2141" spans="1:51" ht="63.75" x14ac:dyDescent="0.25">
      <c r="A2141" s="106">
        <v>2488</v>
      </c>
      <c r="B2141" s="106" t="s">
        <v>2775</v>
      </c>
      <c r="C2141" s="106" t="s">
        <v>340</v>
      </c>
      <c r="D2141" s="106"/>
      <c r="E2141" s="106" t="s">
        <v>540</v>
      </c>
      <c r="F2141" s="106"/>
      <c r="G2141" s="106"/>
      <c r="H2141" s="106" t="s">
        <v>466</v>
      </c>
      <c r="I2141" s="106" t="s">
        <v>3323</v>
      </c>
      <c r="J2141" s="106" t="s">
        <v>4224</v>
      </c>
      <c r="K2141" s="106">
        <v>15165</v>
      </c>
      <c r="L2141" s="106"/>
      <c r="M2141" s="106">
        <v>22000</v>
      </c>
      <c r="N2141" s="106" t="s">
        <v>340</v>
      </c>
      <c r="O2141" s="106">
        <v>88215.736000000004</v>
      </c>
      <c r="P2141" s="107">
        <v>1200</v>
      </c>
      <c r="Q2141" s="107">
        <v>105858883.2</v>
      </c>
      <c r="R2141" s="106">
        <v>0</v>
      </c>
      <c r="S2141" s="107">
        <v>0</v>
      </c>
      <c r="T2141" s="107">
        <v>0</v>
      </c>
      <c r="U2141" s="106" t="s">
        <v>797</v>
      </c>
      <c r="V2141" s="106" t="s">
        <v>7</v>
      </c>
      <c r="W2141" s="106" t="s">
        <v>67</v>
      </c>
      <c r="X2141" s="108">
        <v>1655</v>
      </c>
      <c r="Y2141" s="108">
        <v>145997043.08000001</v>
      </c>
      <c r="Z2141" s="108">
        <v>40138159.88000001</v>
      </c>
      <c r="AA2141" s="109"/>
      <c r="AB2141" s="109">
        <v>5225</v>
      </c>
      <c r="AC2141" s="109"/>
      <c r="AD2141" s="109"/>
      <c r="AE2141" s="110" t="s">
        <v>4783</v>
      </c>
      <c r="AF2141" s="109"/>
      <c r="AG2141" s="138">
        <v>39479</v>
      </c>
      <c r="AH2141" s="138">
        <v>39531</v>
      </c>
      <c r="AI2141" s="138">
        <v>39658</v>
      </c>
      <c r="AJ2141" s="109">
        <v>5613635</v>
      </c>
      <c r="AK2141" s="109"/>
      <c r="AL2141" s="109" t="s">
        <v>4780</v>
      </c>
      <c r="AM2141" s="109" t="s">
        <v>703</v>
      </c>
      <c r="AN2141" s="109" t="s">
        <v>4618</v>
      </c>
      <c r="AO2141" s="109" t="s">
        <v>4619</v>
      </c>
      <c r="AP2141" s="109" t="s">
        <v>705</v>
      </c>
      <c r="AQ2141" s="109" t="s">
        <v>4620</v>
      </c>
      <c r="AR2141" s="109" t="s">
        <v>4781</v>
      </c>
      <c r="AS2141" s="109" t="s">
        <v>4433</v>
      </c>
      <c r="AT2141" s="109"/>
      <c r="AU2141" s="109"/>
      <c r="AV2141" s="109">
        <v>39531</v>
      </c>
      <c r="AW2141" s="109">
        <v>43735</v>
      </c>
      <c r="AX2141" s="109"/>
      <c r="AY2141" s="109"/>
    </row>
    <row r="2142" spans="1:51" ht="63.75" x14ac:dyDescent="0.25">
      <c r="A2142" s="106">
        <v>2489</v>
      </c>
      <c r="B2142" s="106" t="s">
        <v>2776</v>
      </c>
      <c r="C2142" s="106" t="s">
        <v>340</v>
      </c>
      <c r="D2142" s="106"/>
      <c r="E2142" s="106" t="s">
        <v>540</v>
      </c>
      <c r="F2142" s="106"/>
      <c r="G2142" s="106"/>
      <c r="H2142" s="106" t="s">
        <v>466</v>
      </c>
      <c r="I2142" s="106" t="s">
        <v>3323</v>
      </c>
      <c r="J2142" s="106" t="s">
        <v>4022</v>
      </c>
      <c r="K2142" s="106">
        <v>15102</v>
      </c>
      <c r="L2142" s="106"/>
      <c r="M2142" s="106">
        <v>22000</v>
      </c>
      <c r="N2142" s="106" t="s">
        <v>340</v>
      </c>
      <c r="O2142" s="106">
        <v>5203.7650000000003</v>
      </c>
      <c r="P2142" s="107">
        <v>1200</v>
      </c>
      <c r="Q2142" s="107">
        <v>6244518</v>
      </c>
      <c r="R2142" s="106">
        <v>0</v>
      </c>
      <c r="S2142" s="107">
        <v>0</v>
      </c>
      <c r="T2142" s="107">
        <v>0</v>
      </c>
      <c r="U2142" s="106" t="s">
        <v>797</v>
      </c>
      <c r="V2142" s="106" t="s">
        <v>7</v>
      </c>
      <c r="W2142" s="106" t="s">
        <v>67</v>
      </c>
      <c r="X2142" s="108">
        <v>1655</v>
      </c>
      <c r="Y2142" s="108">
        <v>8612231.0750000011</v>
      </c>
      <c r="Z2142" s="108">
        <v>2367713.0750000011</v>
      </c>
      <c r="AA2142" s="109"/>
      <c r="AB2142" s="109">
        <v>5225</v>
      </c>
      <c r="AC2142" s="109"/>
      <c r="AD2142" s="109"/>
      <c r="AE2142" s="110" t="s">
        <v>4783</v>
      </c>
      <c r="AF2142" s="109"/>
      <c r="AG2142" s="138">
        <v>39479</v>
      </c>
      <c r="AH2142" s="138">
        <v>39531</v>
      </c>
      <c r="AI2142" s="138">
        <v>39658</v>
      </c>
      <c r="AJ2142" s="109">
        <v>5613635</v>
      </c>
      <c r="AK2142" s="109"/>
      <c r="AL2142" s="109" t="s">
        <v>4780</v>
      </c>
      <c r="AM2142" s="109" t="s">
        <v>703</v>
      </c>
      <c r="AN2142" s="109" t="s">
        <v>4618</v>
      </c>
      <c r="AO2142" s="109" t="s">
        <v>4619</v>
      </c>
      <c r="AP2142" s="109" t="s">
        <v>705</v>
      </c>
      <c r="AQ2142" s="109" t="s">
        <v>4620</v>
      </c>
      <c r="AR2142" s="109" t="s">
        <v>4781</v>
      </c>
      <c r="AS2142" s="109" t="s">
        <v>4433</v>
      </c>
      <c r="AT2142" s="109"/>
      <c r="AU2142" s="109"/>
      <c r="AV2142" s="109">
        <v>39531</v>
      </c>
      <c r="AW2142" s="109">
        <v>43735</v>
      </c>
      <c r="AX2142" s="109"/>
      <c r="AY2142" s="109"/>
    </row>
    <row r="2143" spans="1:51" ht="63.75" x14ac:dyDescent="0.25">
      <c r="A2143" s="106">
        <v>2490</v>
      </c>
      <c r="B2143" s="106" t="s">
        <v>2777</v>
      </c>
      <c r="C2143" s="106" t="s">
        <v>340</v>
      </c>
      <c r="D2143" s="106"/>
      <c r="E2143" s="106" t="s">
        <v>540</v>
      </c>
      <c r="F2143" s="106"/>
      <c r="G2143" s="106"/>
      <c r="H2143" s="106" t="s">
        <v>466</v>
      </c>
      <c r="I2143" s="106" t="s">
        <v>3323</v>
      </c>
      <c r="J2143" s="106" t="s">
        <v>4022</v>
      </c>
      <c r="K2143" s="106">
        <v>15070</v>
      </c>
      <c r="L2143" s="106"/>
      <c r="M2143" s="106">
        <v>22000</v>
      </c>
      <c r="N2143" s="106" t="s">
        <v>340</v>
      </c>
      <c r="O2143" s="106">
        <v>4742.0820000000003</v>
      </c>
      <c r="P2143" s="107">
        <v>1200</v>
      </c>
      <c r="Q2143" s="107">
        <v>5690498.4000000004</v>
      </c>
      <c r="R2143" s="106">
        <v>0</v>
      </c>
      <c r="S2143" s="107">
        <v>0</v>
      </c>
      <c r="T2143" s="107">
        <v>0</v>
      </c>
      <c r="U2143" s="106" t="s">
        <v>797</v>
      </c>
      <c r="V2143" s="106" t="s">
        <v>7</v>
      </c>
      <c r="W2143" s="106" t="s">
        <v>67</v>
      </c>
      <c r="X2143" s="108">
        <v>1655</v>
      </c>
      <c r="Y2143" s="108">
        <v>7848145.7100000009</v>
      </c>
      <c r="Z2143" s="108">
        <v>2157647.3100000005</v>
      </c>
      <c r="AA2143" s="109"/>
      <c r="AB2143" s="109">
        <v>5225</v>
      </c>
      <c r="AC2143" s="109"/>
      <c r="AD2143" s="109"/>
      <c r="AE2143" s="110" t="s">
        <v>4783</v>
      </c>
      <c r="AF2143" s="109"/>
      <c r="AG2143" s="138">
        <v>39479</v>
      </c>
      <c r="AH2143" s="138">
        <v>39531</v>
      </c>
      <c r="AI2143" s="138">
        <v>39658</v>
      </c>
      <c r="AJ2143" s="109">
        <v>5613635</v>
      </c>
      <c r="AK2143" s="109"/>
      <c r="AL2143" s="109" t="s">
        <v>4780</v>
      </c>
      <c r="AM2143" s="109" t="s">
        <v>703</v>
      </c>
      <c r="AN2143" s="109" t="s">
        <v>4618</v>
      </c>
      <c r="AO2143" s="109" t="s">
        <v>4619</v>
      </c>
      <c r="AP2143" s="109" t="s">
        <v>705</v>
      </c>
      <c r="AQ2143" s="109" t="s">
        <v>4620</v>
      </c>
      <c r="AR2143" s="109" t="s">
        <v>4781</v>
      </c>
      <c r="AS2143" s="109" t="s">
        <v>4433</v>
      </c>
      <c r="AT2143" s="109"/>
      <c r="AU2143" s="109"/>
      <c r="AV2143" s="109">
        <v>39531</v>
      </c>
      <c r="AW2143" s="109">
        <v>43735</v>
      </c>
      <c r="AX2143" s="109"/>
      <c r="AY2143" s="109"/>
    </row>
    <row r="2144" spans="1:51" ht="63.75" x14ac:dyDescent="0.25">
      <c r="A2144" s="106">
        <v>2491</v>
      </c>
      <c r="B2144" s="106" t="s">
        <v>2778</v>
      </c>
      <c r="C2144" s="106" t="s">
        <v>340</v>
      </c>
      <c r="D2144" s="106"/>
      <c r="E2144" s="106" t="s">
        <v>540</v>
      </c>
      <c r="F2144" s="106"/>
      <c r="G2144" s="106"/>
      <c r="H2144" s="106" t="s">
        <v>466</v>
      </c>
      <c r="I2144" s="106" t="s">
        <v>3324</v>
      </c>
      <c r="J2144" s="106" t="s">
        <v>4225</v>
      </c>
      <c r="K2144" s="106">
        <v>18732</v>
      </c>
      <c r="L2144" s="106"/>
      <c r="M2144" s="106">
        <v>22000</v>
      </c>
      <c r="N2144" s="106" t="s">
        <v>340</v>
      </c>
      <c r="O2144" s="106">
        <v>24542.969000000001</v>
      </c>
      <c r="P2144" s="107">
        <v>1200</v>
      </c>
      <c r="Q2144" s="107">
        <v>29451562.800000001</v>
      </c>
      <c r="R2144" s="106">
        <v>0</v>
      </c>
      <c r="S2144" s="107">
        <v>0</v>
      </c>
      <c r="T2144" s="107">
        <v>0</v>
      </c>
      <c r="U2144" s="106" t="s">
        <v>797</v>
      </c>
      <c r="V2144" s="106" t="s">
        <v>7</v>
      </c>
      <c r="W2144" s="106" t="s">
        <v>67</v>
      </c>
      <c r="X2144" s="108">
        <v>1655</v>
      </c>
      <c r="Y2144" s="108">
        <v>40618613.695</v>
      </c>
      <c r="Z2144" s="108">
        <v>11167050.895</v>
      </c>
      <c r="AA2144" s="109"/>
      <c r="AB2144" s="109">
        <v>5225</v>
      </c>
      <c r="AC2144" s="109"/>
      <c r="AD2144" s="109"/>
      <c r="AE2144" s="110" t="s">
        <v>4783</v>
      </c>
      <c r="AF2144" s="109"/>
      <c r="AG2144" s="138">
        <v>39479</v>
      </c>
      <c r="AH2144" s="138">
        <v>39531</v>
      </c>
      <c r="AI2144" s="138">
        <v>39658</v>
      </c>
      <c r="AJ2144" s="109">
        <v>5613635</v>
      </c>
      <c r="AK2144" s="109"/>
      <c r="AL2144" s="109" t="s">
        <v>4780</v>
      </c>
      <c r="AM2144" s="109" t="s">
        <v>703</v>
      </c>
      <c r="AN2144" s="109" t="s">
        <v>4618</v>
      </c>
      <c r="AO2144" s="109" t="s">
        <v>4619</v>
      </c>
      <c r="AP2144" s="109" t="s">
        <v>705</v>
      </c>
      <c r="AQ2144" s="109" t="s">
        <v>4620</v>
      </c>
      <c r="AR2144" s="109" t="s">
        <v>4781</v>
      </c>
      <c r="AS2144" s="109" t="s">
        <v>4433</v>
      </c>
      <c r="AT2144" s="109"/>
      <c r="AU2144" s="109"/>
      <c r="AV2144" s="109">
        <v>39531</v>
      </c>
      <c r="AW2144" s="109">
        <v>43735</v>
      </c>
      <c r="AX2144" s="109"/>
      <c r="AY2144" s="109"/>
    </row>
    <row r="2145" spans="1:51" ht="63.75" x14ac:dyDescent="0.25">
      <c r="A2145" s="106">
        <v>2492</v>
      </c>
      <c r="B2145" s="106" t="s">
        <v>2779</v>
      </c>
      <c r="C2145" s="106" t="s">
        <v>340</v>
      </c>
      <c r="D2145" s="106"/>
      <c r="E2145" s="106" t="s">
        <v>540</v>
      </c>
      <c r="F2145" s="106"/>
      <c r="G2145" s="106"/>
      <c r="H2145" s="106" t="s">
        <v>466</v>
      </c>
      <c r="I2145" s="106" t="s">
        <v>3324</v>
      </c>
      <c r="J2145" s="106" t="s">
        <v>4044</v>
      </c>
      <c r="K2145" s="106">
        <v>18761</v>
      </c>
      <c r="L2145" s="106"/>
      <c r="M2145" s="106">
        <v>22000</v>
      </c>
      <c r="N2145" s="106" t="s">
        <v>340</v>
      </c>
      <c r="O2145" s="106">
        <v>1123.5809999999999</v>
      </c>
      <c r="P2145" s="107">
        <v>1200</v>
      </c>
      <c r="Q2145" s="107">
        <v>1348297.2</v>
      </c>
      <c r="R2145" s="106">
        <v>0</v>
      </c>
      <c r="S2145" s="107">
        <v>0</v>
      </c>
      <c r="T2145" s="107">
        <v>0</v>
      </c>
      <c r="U2145" s="106" t="s">
        <v>797</v>
      </c>
      <c r="V2145" s="106" t="s">
        <v>7</v>
      </c>
      <c r="W2145" s="106" t="s">
        <v>67</v>
      </c>
      <c r="X2145" s="108">
        <v>1655</v>
      </c>
      <c r="Y2145" s="108">
        <v>1859526.5549999999</v>
      </c>
      <c r="Z2145" s="108">
        <v>511229.35499999998</v>
      </c>
      <c r="AA2145" s="109"/>
      <c r="AB2145" s="109">
        <v>5225</v>
      </c>
      <c r="AC2145" s="109"/>
      <c r="AD2145" s="109"/>
      <c r="AE2145" s="110" t="s">
        <v>4783</v>
      </c>
      <c r="AF2145" s="109"/>
      <c r="AG2145" s="138">
        <v>39479</v>
      </c>
      <c r="AH2145" s="138">
        <v>39531</v>
      </c>
      <c r="AI2145" s="138">
        <v>39658</v>
      </c>
      <c r="AJ2145" s="109">
        <v>5613635</v>
      </c>
      <c r="AK2145" s="109"/>
      <c r="AL2145" s="109" t="s">
        <v>4780</v>
      </c>
      <c r="AM2145" s="109" t="s">
        <v>703</v>
      </c>
      <c r="AN2145" s="109" t="s">
        <v>4618</v>
      </c>
      <c r="AO2145" s="109" t="s">
        <v>4619</v>
      </c>
      <c r="AP2145" s="109" t="s">
        <v>705</v>
      </c>
      <c r="AQ2145" s="109" t="s">
        <v>4620</v>
      </c>
      <c r="AR2145" s="109" t="s">
        <v>4781</v>
      </c>
      <c r="AS2145" s="109" t="s">
        <v>4433</v>
      </c>
      <c r="AT2145" s="109"/>
      <c r="AU2145" s="109"/>
      <c r="AV2145" s="109">
        <v>39531</v>
      </c>
      <c r="AW2145" s="109">
        <v>43735</v>
      </c>
      <c r="AX2145" s="109"/>
      <c r="AY2145" s="109"/>
    </row>
    <row r="2146" spans="1:51" ht="63.75" x14ac:dyDescent="0.25">
      <c r="A2146" s="106">
        <v>2493</v>
      </c>
      <c r="B2146" s="106" t="s">
        <v>2780</v>
      </c>
      <c r="C2146" s="106" t="s">
        <v>340</v>
      </c>
      <c r="D2146" s="106"/>
      <c r="E2146" s="106" t="s">
        <v>540</v>
      </c>
      <c r="F2146" s="106"/>
      <c r="G2146" s="106"/>
      <c r="H2146" s="106" t="s">
        <v>466</v>
      </c>
      <c r="I2146" s="106" t="s">
        <v>3324</v>
      </c>
      <c r="J2146" s="106" t="s">
        <v>4021</v>
      </c>
      <c r="K2146" s="106">
        <v>18343</v>
      </c>
      <c r="L2146" s="106"/>
      <c r="M2146" s="106">
        <v>22000</v>
      </c>
      <c r="N2146" s="106" t="s">
        <v>340</v>
      </c>
      <c r="O2146" s="106">
        <v>2547.8110000000001</v>
      </c>
      <c r="P2146" s="107">
        <v>1200</v>
      </c>
      <c r="Q2146" s="107">
        <v>3057373.2</v>
      </c>
      <c r="R2146" s="106">
        <v>0</v>
      </c>
      <c r="S2146" s="107">
        <v>0</v>
      </c>
      <c r="T2146" s="107">
        <v>0</v>
      </c>
      <c r="U2146" s="106" t="s">
        <v>797</v>
      </c>
      <c r="V2146" s="106" t="s">
        <v>7</v>
      </c>
      <c r="W2146" s="106" t="s">
        <v>67</v>
      </c>
      <c r="X2146" s="108">
        <v>1655</v>
      </c>
      <c r="Y2146" s="108">
        <v>4216627.2050000001</v>
      </c>
      <c r="Z2146" s="108">
        <v>1159254.0049999999</v>
      </c>
      <c r="AA2146" s="109"/>
      <c r="AB2146" s="109">
        <v>5225</v>
      </c>
      <c r="AC2146" s="109"/>
      <c r="AD2146" s="109"/>
      <c r="AE2146" s="110" t="s">
        <v>4783</v>
      </c>
      <c r="AF2146" s="109"/>
      <c r="AG2146" s="138">
        <v>39479</v>
      </c>
      <c r="AH2146" s="138">
        <v>39531</v>
      </c>
      <c r="AI2146" s="138">
        <v>39658</v>
      </c>
      <c r="AJ2146" s="109">
        <v>5613635</v>
      </c>
      <c r="AK2146" s="109"/>
      <c r="AL2146" s="109" t="s">
        <v>4780</v>
      </c>
      <c r="AM2146" s="109" t="s">
        <v>703</v>
      </c>
      <c r="AN2146" s="109" t="s">
        <v>4618</v>
      </c>
      <c r="AO2146" s="109" t="s">
        <v>4619</v>
      </c>
      <c r="AP2146" s="109" t="s">
        <v>705</v>
      </c>
      <c r="AQ2146" s="109" t="s">
        <v>4620</v>
      </c>
      <c r="AR2146" s="109" t="s">
        <v>4781</v>
      </c>
      <c r="AS2146" s="109" t="s">
        <v>4433</v>
      </c>
      <c r="AT2146" s="109"/>
      <c r="AU2146" s="109"/>
      <c r="AV2146" s="109">
        <v>39531</v>
      </c>
      <c r="AW2146" s="109">
        <v>43735</v>
      </c>
      <c r="AX2146" s="109"/>
      <c r="AY2146" s="109"/>
    </row>
    <row r="2147" spans="1:51" ht="63.75" x14ac:dyDescent="0.25">
      <c r="A2147" s="106">
        <v>2494</v>
      </c>
      <c r="B2147" s="106" t="s">
        <v>2781</v>
      </c>
      <c r="C2147" s="106" t="s">
        <v>340</v>
      </c>
      <c r="D2147" s="106"/>
      <c r="E2147" s="106" t="s">
        <v>540</v>
      </c>
      <c r="F2147" s="106"/>
      <c r="G2147" s="106"/>
      <c r="H2147" s="106" t="s">
        <v>466</v>
      </c>
      <c r="I2147" s="106" t="s">
        <v>3324</v>
      </c>
      <c r="J2147" s="106" t="s">
        <v>4021</v>
      </c>
      <c r="K2147" s="106">
        <v>18505</v>
      </c>
      <c r="L2147" s="106"/>
      <c r="M2147" s="106">
        <v>22000</v>
      </c>
      <c r="N2147" s="106" t="s">
        <v>340</v>
      </c>
      <c r="O2147" s="106">
        <v>600.99</v>
      </c>
      <c r="P2147" s="107">
        <v>1200</v>
      </c>
      <c r="Q2147" s="107">
        <v>721188</v>
      </c>
      <c r="R2147" s="106">
        <v>0</v>
      </c>
      <c r="S2147" s="107">
        <v>0</v>
      </c>
      <c r="T2147" s="107">
        <v>0</v>
      </c>
      <c r="U2147" s="106" t="s">
        <v>797</v>
      </c>
      <c r="V2147" s="106" t="s">
        <v>7</v>
      </c>
      <c r="W2147" s="106" t="s">
        <v>67</v>
      </c>
      <c r="X2147" s="108">
        <v>1655</v>
      </c>
      <c r="Y2147" s="108">
        <v>994638.45000000007</v>
      </c>
      <c r="Z2147" s="108">
        <v>273450.45000000007</v>
      </c>
      <c r="AA2147" s="109"/>
      <c r="AB2147" s="109">
        <v>5225</v>
      </c>
      <c r="AC2147" s="109"/>
      <c r="AD2147" s="109"/>
      <c r="AE2147" s="110" t="s">
        <v>4783</v>
      </c>
      <c r="AF2147" s="109"/>
      <c r="AG2147" s="138">
        <v>39479</v>
      </c>
      <c r="AH2147" s="138">
        <v>39531</v>
      </c>
      <c r="AI2147" s="138">
        <v>39658</v>
      </c>
      <c r="AJ2147" s="109">
        <v>5613635</v>
      </c>
      <c r="AK2147" s="109"/>
      <c r="AL2147" s="109" t="s">
        <v>4780</v>
      </c>
      <c r="AM2147" s="109" t="s">
        <v>703</v>
      </c>
      <c r="AN2147" s="109" t="s">
        <v>4618</v>
      </c>
      <c r="AO2147" s="109" t="s">
        <v>4619</v>
      </c>
      <c r="AP2147" s="109" t="s">
        <v>705</v>
      </c>
      <c r="AQ2147" s="109" t="s">
        <v>4620</v>
      </c>
      <c r="AR2147" s="109" t="s">
        <v>4781</v>
      </c>
      <c r="AS2147" s="109" t="s">
        <v>4433</v>
      </c>
      <c r="AT2147" s="109"/>
      <c r="AU2147" s="109"/>
      <c r="AV2147" s="109">
        <v>39531</v>
      </c>
      <c r="AW2147" s="109">
        <v>43735</v>
      </c>
      <c r="AX2147" s="109"/>
      <c r="AY2147" s="109"/>
    </row>
    <row r="2148" spans="1:51" ht="63.75" x14ac:dyDescent="0.25">
      <c r="A2148" s="106">
        <v>2495</v>
      </c>
      <c r="B2148" s="106" t="s">
        <v>2782</v>
      </c>
      <c r="C2148" s="106" t="s">
        <v>340</v>
      </c>
      <c r="D2148" s="106"/>
      <c r="E2148" s="106" t="s">
        <v>540</v>
      </c>
      <c r="F2148" s="106"/>
      <c r="G2148" s="106"/>
      <c r="H2148" s="106" t="s">
        <v>466</v>
      </c>
      <c r="I2148" s="106" t="s">
        <v>3323</v>
      </c>
      <c r="J2148" s="106" t="s">
        <v>4022</v>
      </c>
      <c r="K2148" s="106">
        <v>15280</v>
      </c>
      <c r="L2148" s="106"/>
      <c r="M2148" s="106">
        <v>22000</v>
      </c>
      <c r="N2148" s="106" t="s">
        <v>340</v>
      </c>
      <c r="O2148" s="106">
        <v>7075.7089999999998</v>
      </c>
      <c r="P2148" s="107">
        <v>1200</v>
      </c>
      <c r="Q2148" s="107">
        <v>8490850.8000000007</v>
      </c>
      <c r="R2148" s="106">
        <v>0</v>
      </c>
      <c r="S2148" s="107">
        <v>0</v>
      </c>
      <c r="T2148" s="107">
        <v>0</v>
      </c>
      <c r="U2148" s="106" t="s">
        <v>741</v>
      </c>
      <c r="V2148" s="106" t="s">
        <v>7</v>
      </c>
      <c r="W2148" s="106" t="s">
        <v>62</v>
      </c>
      <c r="X2148" s="108">
        <v>1655</v>
      </c>
      <c r="Y2148" s="108">
        <v>11710298.395</v>
      </c>
      <c r="Z2148" s="108">
        <v>3219447.5950000007</v>
      </c>
      <c r="AA2148" s="109"/>
      <c r="AB2148" s="109">
        <v>5225</v>
      </c>
      <c r="AC2148" s="109"/>
      <c r="AD2148" s="109"/>
      <c r="AE2148" s="110" t="s">
        <v>473</v>
      </c>
      <c r="AF2148" s="109" t="s">
        <v>4462</v>
      </c>
      <c r="AG2148" s="138">
        <v>39479</v>
      </c>
      <c r="AH2148" s="138">
        <v>39531</v>
      </c>
      <c r="AI2148" s="138">
        <v>39658</v>
      </c>
      <c r="AJ2148" s="109">
        <v>5613635</v>
      </c>
      <c r="AK2148" s="109"/>
      <c r="AL2148" s="109" t="s">
        <v>4780</v>
      </c>
      <c r="AM2148" s="109" t="s">
        <v>703</v>
      </c>
      <c r="AN2148" s="109" t="s">
        <v>4618</v>
      </c>
      <c r="AO2148" s="109" t="s">
        <v>4619</v>
      </c>
      <c r="AP2148" s="109" t="s">
        <v>705</v>
      </c>
      <c r="AQ2148" s="109" t="s">
        <v>4620</v>
      </c>
      <c r="AR2148" s="109" t="s">
        <v>4781</v>
      </c>
      <c r="AS2148" s="109" t="s">
        <v>4433</v>
      </c>
      <c r="AT2148" s="109"/>
      <c r="AU2148" s="109"/>
      <c r="AV2148" s="109">
        <v>39531</v>
      </c>
      <c r="AW2148" s="109">
        <v>43735</v>
      </c>
      <c r="AX2148" s="109"/>
      <c r="AY2148" s="109"/>
    </row>
    <row r="2149" spans="1:51" ht="63.75" x14ac:dyDescent="0.25">
      <c r="A2149" s="106">
        <v>2496</v>
      </c>
      <c r="B2149" s="106" t="s">
        <v>2419</v>
      </c>
      <c r="C2149" s="106" t="s">
        <v>340</v>
      </c>
      <c r="D2149" s="106"/>
      <c r="E2149" s="106" t="s">
        <v>540</v>
      </c>
      <c r="F2149" s="106"/>
      <c r="G2149" s="106"/>
      <c r="H2149" s="106" t="s">
        <v>466</v>
      </c>
      <c r="I2149" s="106"/>
      <c r="J2149" s="106"/>
      <c r="K2149" s="106"/>
      <c r="L2149" s="106"/>
      <c r="M2149" s="106">
        <v>22000</v>
      </c>
      <c r="N2149" s="106" t="s">
        <v>340</v>
      </c>
      <c r="O2149" s="106">
        <v>76201.362999999998</v>
      </c>
      <c r="P2149" s="107">
        <v>1200</v>
      </c>
      <c r="Q2149" s="107">
        <v>91441635.599999994</v>
      </c>
      <c r="R2149" s="106">
        <v>0</v>
      </c>
      <c r="S2149" s="107">
        <v>0</v>
      </c>
      <c r="T2149" s="107">
        <v>0</v>
      </c>
      <c r="U2149" s="106" t="s">
        <v>743</v>
      </c>
      <c r="V2149" s="106" t="s">
        <v>7</v>
      </c>
      <c r="W2149" s="106" t="s">
        <v>63</v>
      </c>
      <c r="X2149" s="108"/>
      <c r="Y2149" s="108">
        <v>0</v>
      </c>
      <c r="Z2149" s="108"/>
      <c r="AA2149" s="109" t="s">
        <v>4435</v>
      </c>
      <c r="AB2149" s="109">
        <v>5225</v>
      </c>
      <c r="AC2149" s="109"/>
      <c r="AD2149" s="109"/>
      <c r="AE2149" s="110" t="s">
        <v>4436</v>
      </c>
      <c r="AF2149" s="109"/>
      <c r="AG2149" s="138">
        <v>39479</v>
      </c>
      <c r="AH2149" s="138">
        <v>39531</v>
      </c>
      <c r="AI2149" s="138">
        <v>40388</v>
      </c>
      <c r="AJ2149" s="109">
        <v>5725941</v>
      </c>
      <c r="AK2149" s="109"/>
      <c r="AL2149" s="109" t="s">
        <v>4780</v>
      </c>
      <c r="AM2149" s="109" t="s">
        <v>703</v>
      </c>
      <c r="AN2149" s="109" t="s">
        <v>4618</v>
      </c>
      <c r="AO2149" s="109" t="s">
        <v>4619</v>
      </c>
      <c r="AP2149" s="109" t="s">
        <v>705</v>
      </c>
      <c r="AQ2149" s="109" t="s">
        <v>4620</v>
      </c>
      <c r="AR2149" s="109" t="s">
        <v>4781</v>
      </c>
      <c r="AS2149" s="109" t="s">
        <v>4433</v>
      </c>
      <c r="AT2149" s="109"/>
      <c r="AU2149" s="109"/>
      <c r="AV2149" s="109">
        <v>39531</v>
      </c>
      <c r="AW2149" s="109">
        <v>43735</v>
      </c>
      <c r="AX2149" s="109"/>
      <c r="AY2149" s="109"/>
    </row>
    <row r="2150" spans="1:51" x14ac:dyDescent="0.25">
      <c r="A2150" s="106">
        <v>2497</v>
      </c>
      <c r="B2150" s="106" t="s">
        <v>2783</v>
      </c>
      <c r="C2150" s="106" t="s">
        <v>411</v>
      </c>
      <c r="D2150" s="106"/>
      <c r="E2150" s="106" t="s">
        <v>540</v>
      </c>
      <c r="F2150" s="106"/>
      <c r="G2150" s="106"/>
      <c r="H2150" s="106" t="s">
        <v>468</v>
      </c>
      <c r="I2150" s="106" t="s">
        <v>3323</v>
      </c>
      <c r="J2150" s="106" t="s">
        <v>4226</v>
      </c>
      <c r="K2150" s="106"/>
      <c r="L2150" s="106"/>
      <c r="M2150" s="106">
        <v>22000</v>
      </c>
      <c r="N2150" s="106" t="s">
        <v>411</v>
      </c>
      <c r="O2150" s="106">
        <v>203.00299999999999</v>
      </c>
      <c r="P2150" s="107">
        <v>1300</v>
      </c>
      <c r="Q2150" s="107">
        <v>263903.90000000002</v>
      </c>
      <c r="R2150" s="106">
        <v>0</v>
      </c>
      <c r="S2150" s="107">
        <v>0</v>
      </c>
      <c r="T2150" s="107">
        <v>0</v>
      </c>
      <c r="U2150" s="106" t="s">
        <v>749</v>
      </c>
      <c r="V2150" s="106" t="s">
        <v>7</v>
      </c>
      <c r="W2150" s="106" t="s">
        <v>64</v>
      </c>
      <c r="X2150" s="108"/>
      <c r="Y2150" s="108">
        <v>0</v>
      </c>
      <c r="Z2150" s="108">
        <v>-263903.89999999997</v>
      </c>
      <c r="AA2150" s="109" t="s">
        <v>4503</v>
      </c>
      <c r="AB2150" s="109">
        <v>4113</v>
      </c>
      <c r="AC2150" s="109"/>
      <c r="AD2150" s="109"/>
      <c r="AE2150" s="110" t="s">
        <v>510</v>
      </c>
      <c r="AF2150" s="109"/>
      <c r="AG2150" s="138">
        <v>40627</v>
      </c>
      <c r="AH2150" s="138">
        <v>40750</v>
      </c>
      <c r="AI2150" s="138">
        <v>41100</v>
      </c>
      <c r="AJ2150" s="109">
        <v>5831028</v>
      </c>
      <c r="AK2150" s="109"/>
      <c r="AL2150" s="109"/>
      <c r="AM2150" s="109"/>
      <c r="AN2150" s="109"/>
      <c r="AO2150" s="109"/>
      <c r="AP2150" s="109"/>
      <c r="AQ2150" s="109"/>
      <c r="AR2150" s="109"/>
      <c r="AS2150" s="109"/>
      <c r="AT2150" s="109"/>
      <c r="AU2150" s="109"/>
      <c r="AV2150" s="109"/>
      <c r="AW2150" s="109"/>
      <c r="AX2150" s="109"/>
      <c r="AY2150" s="109"/>
    </row>
    <row r="2151" spans="1:51" x14ac:dyDescent="0.25">
      <c r="A2151" s="106">
        <v>2498</v>
      </c>
      <c r="B2151" s="106" t="s">
        <v>2784</v>
      </c>
      <c r="C2151" s="106" t="s">
        <v>411</v>
      </c>
      <c r="D2151" s="106"/>
      <c r="E2151" s="106" t="s">
        <v>540</v>
      </c>
      <c r="F2151" s="106"/>
      <c r="G2151" s="106"/>
      <c r="H2151" s="106" t="s">
        <v>468</v>
      </c>
      <c r="I2151" s="106" t="s">
        <v>3323</v>
      </c>
      <c r="J2151" s="106" t="s">
        <v>4226</v>
      </c>
      <c r="K2151" s="106"/>
      <c r="L2151" s="106"/>
      <c r="M2151" s="106">
        <v>22000</v>
      </c>
      <c r="N2151" s="106" t="s">
        <v>411</v>
      </c>
      <c r="O2151" s="106">
        <v>258.24599999999998</v>
      </c>
      <c r="P2151" s="107">
        <v>1300</v>
      </c>
      <c r="Q2151" s="107">
        <v>335719.8</v>
      </c>
      <c r="R2151" s="106">
        <v>0</v>
      </c>
      <c r="S2151" s="107">
        <v>0</v>
      </c>
      <c r="T2151" s="107">
        <v>0</v>
      </c>
      <c r="U2151" s="106" t="s">
        <v>749</v>
      </c>
      <c r="V2151" s="106" t="s">
        <v>7</v>
      </c>
      <c r="W2151" s="106" t="s">
        <v>64</v>
      </c>
      <c r="X2151" s="108"/>
      <c r="Y2151" s="108">
        <v>0</v>
      </c>
      <c r="Z2151" s="108">
        <v>-335719.8</v>
      </c>
      <c r="AA2151" s="109" t="s">
        <v>4503</v>
      </c>
      <c r="AB2151" s="109">
        <v>4113</v>
      </c>
      <c r="AC2151" s="109"/>
      <c r="AD2151" s="109"/>
      <c r="AE2151" s="110" t="s">
        <v>510</v>
      </c>
      <c r="AF2151" s="109"/>
      <c r="AG2151" s="138">
        <v>40627</v>
      </c>
      <c r="AH2151" s="138">
        <v>40750</v>
      </c>
      <c r="AI2151" s="138">
        <v>41100</v>
      </c>
      <c r="AJ2151" s="109">
        <v>5831028</v>
      </c>
      <c r="AK2151" s="109"/>
      <c r="AL2151" s="109"/>
      <c r="AM2151" s="109"/>
      <c r="AN2151" s="109"/>
      <c r="AO2151" s="109"/>
      <c r="AP2151" s="109"/>
      <c r="AQ2151" s="109"/>
      <c r="AR2151" s="109"/>
      <c r="AS2151" s="109"/>
      <c r="AT2151" s="109"/>
      <c r="AU2151" s="109"/>
      <c r="AV2151" s="109"/>
      <c r="AW2151" s="109"/>
      <c r="AX2151" s="109"/>
      <c r="AY2151" s="109"/>
    </row>
    <row r="2152" spans="1:51" x14ac:dyDescent="0.25">
      <c r="A2152" s="106">
        <v>2499</v>
      </c>
      <c r="B2152" s="106" t="s">
        <v>2785</v>
      </c>
      <c r="C2152" s="106" t="s">
        <v>411</v>
      </c>
      <c r="D2152" s="106"/>
      <c r="E2152" s="106" t="s">
        <v>540</v>
      </c>
      <c r="F2152" s="106"/>
      <c r="G2152" s="106"/>
      <c r="H2152" s="106" t="s">
        <v>468</v>
      </c>
      <c r="I2152" s="106" t="s">
        <v>3323</v>
      </c>
      <c r="J2152" s="106" t="s">
        <v>4226</v>
      </c>
      <c r="K2152" s="106"/>
      <c r="L2152" s="106"/>
      <c r="M2152" s="106">
        <v>22000</v>
      </c>
      <c r="N2152" s="106" t="s">
        <v>411</v>
      </c>
      <c r="O2152" s="106">
        <v>239.48500000000001</v>
      </c>
      <c r="P2152" s="107">
        <v>1300</v>
      </c>
      <c r="Q2152" s="107">
        <v>311330.5</v>
      </c>
      <c r="R2152" s="106">
        <v>0</v>
      </c>
      <c r="S2152" s="107">
        <v>0</v>
      </c>
      <c r="T2152" s="107">
        <v>0</v>
      </c>
      <c r="U2152" s="106" t="s">
        <v>749</v>
      </c>
      <c r="V2152" s="106" t="s">
        <v>7</v>
      </c>
      <c r="W2152" s="106" t="s">
        <v>64</v>
      </c>
      <c r="X2152" s="108"/>
      <c r="Y2152" s="108">
        <v>0</v>
      </c>
      <c r="Z2152" s="108">
        <v>-311330.5</v>
      </c>
      <c r="AA2152" s="109" t="s">
        <v>4503</v>
      </c>
      <c r="AB2152" s="109">
        <v>4113</v>
      </c>
      <c r="AC2152" s="109"/>
      <c r="AD2152" s="109"/>
      <c r="AE2152" s="110" t="s">
        <v>510</v>
      </c>
      <c r="AF2152" s="109"/>
      <c r="AG2152" s="138">
        <v>40627</v>
      </c>
      <c r="AH2152" s="138">
        <v>40750</v>
      </c>
      <c r="AI2152" s="138">
        <v>41100</v>
      </c>
      <c r="AJ2152" s="109">
        <v>5831028</v>
      </c>
      <c r="AK2152" s="109"/>
      <c r="AL2152" s="109"/>
      <c r="AM2152" s="109"/>
      <c r="AN2152" s="109"/>
      <c r="AO2152" s="109"/>
      <c r="AP2152" s="109"/>
      <c r="AQ2152" s="109"/>
      <c r="AR2152" s="109"/>
      <c r="AS2152" s="109"/>
      <c r="AT2152" s="109"/>
      <c r="AU2152" s="109"/>
      <c r="AV2152" s="109"/>
      <c r="AW2152" s="109"/>
      <c r="AX2152" s="109"/>
      <c r="AY2152" s="109"/>
    </row>
    <row r="2153" spans="1:51" x14ac:dyDescent="0.25">
      <c r="A2153" s="106">
        <v>2500</v>
      </c>
      <c r="B2153" s="106" t="s">
        <v>2786</v>
      </c>
      <c r="C2153" s="106" t="s">
        <v>411</v>
      </c>
      <c r="D2153" s="106"/>
      <c r="E2153" s="106" t="s">
        <v>540</v>
      </c>
      <c r="F2153" s="106"/>
      <c r="G2153" s="106"/>
      <c r="H2153" s="106" t="s">
        <v>468</v>
      </c>
      <c r="I2153" s="106" t="s">
        <v>3323</v>
      </c>
      <c r="J2153" s="106" t="s">
        <v>4226</v>
      </c>
      <c r="K2153" s="106"/>
      <c r="L2153" s="106"/>
      <c r="M2153" s="106">
        <v>22000</v>
      </c>
      <c r="N2153" s="106" t="s">
        <v>411</v>
      </c>
      <c r="O2153" s="106">
        <v>1124.0550000000001</v>
      </c>
      <c r="P2153" s="107">
        <v>1300</v>
      </c>
      <c r="Q2153" s="107">
        <v>1461271.5</v>
      </c>
      <c r="R2153" s="106">
        <v>0</v>
      </c>
      <c r="S2153" s="107">
        <v>0</v>
      </c>
      <c r="T2153" s="107">
        <v>0</v>
      </c>
      <c r="U2153" s="106" t="s">
        <v>749</v>
      </c>
      <c r="V2153" s="106" t="s">
        <v>7</v>
      </c>
      <c r="W2153" s="106" t="s">
        <v>64</v>
      </c>
      <c r="X2153" s="108"/>
      <c r="Y2153" s="108">
        <v>0</v>
      </c>
      <c r="Z2153" s="108">
        <v>-1461271.5</v>
      </c>
      <c r="AA2153" s="109" t="s">
        <v>4503</v>
      </c>
      <c r="AB2153" s="109">
        <v>4113</v>
      </c>
      <c r="AC2153" s="109"/>
      <c r="AD2153" s="109"/>
      <c r="AE2153" s="110" t="s">
        <v>510</v>
      </c>
      <c r="AF2153" s="109"/>
      <c r="AG2153" s="138">
        <v>40627</v>
      </c>
      <c r="AH2153" s="138">
        <v>40750</v>
      </c>
      <c r="AI2153" s="138">
        <v>41100</v>
      </c>
      <c r="AJ2153" s="109">
        <v>5831028</v>
      </c>
      <c r="AK2153" s="109"/>
      <c r="AL2153" s="109"/>
      <c r="AM2153" s="109"/>
      <c r="AN2153" s="109"/>
      <c r="AO2153" s="109"/>
      <c r="AP2153" s="109"/>
      <c r="AQ2153" s="109"/>
      <c r="AR2153" s="109"/>
      <c r="AS2153" s="109"/>
      <c r="AT2153" s="109"/>
      <c r="AU2153" s="109"/>
      <c r="AV2153" s="109"/>
      <c r="AW2153" s="109"/>
      <c r="AX2153" s="109"/>
      <c r="AY2153" s="109"/>
    </row>
    <row r="2154" spans="1:51" x14ac:dyDescent="0.25">
      <c r="A2154" s="106">
        <v>2501</v>
      </c>
      <c r="B2154" s="106" t="s">
        <v>2787</v>
      </c>
      <c r="C2154" s="106" t="s">
        <v>411</v>
      </c>
      <c r="D2154" s="106"/>
      <c r="E2154" s="106" t="s">
        <v>540</v>
      </c>
      <c r="F2154" s="106"/>
      <c r="G2154" s="106"/>
      <c r="H2154" s="106" t="s">
        <v>468</v>
      </c>
      <c r="I2154" s="106" t="s">
        <v>3335</v>
      </c>
      <c r="J2154" s="106" t="s">
        <v>530</v>
      </c>
      <c r="K2154" s="106"/>
      <c r="L2154" s="106"/>
      <c r="M2154" s="106">
        <v>22000</v>
      </c>
      <c r="N2154" s="106" t="s">
        <v>411</v>
      </c>
      <c r="O2154" s="106">
        <v>80.944999999999993</v>
      </c>
      <c r="P2154" s="107">
        <v>1300</v>
      </c>
      <c r="Q2154" s="107">
        <v>105228.5</v>
      </c>
      <c r="R2154" s="106">
        <v>0</v>
      </c>
      <c r="S2154" s="107">
        <v>0</v>
      </c>
      <c r="T2154" s="107">
        <v>0</v>
      </c>
      <c r="U2154" s="106" t="s">
        <v>749</v>
      </c>
      <c r="V2154" s="106" t="s">
        <v>7</v>
      </c>
      <c r="W2154" s="106" t="s">
        <v>64</v>
      </c>
      <c r="X2154" s="108"/>
      <c r="Y2154" s="108">
        <v>0</v>
      </c>
      <c r="Z2154" s="108">
        <v>-105228.49999999999</v>
      </c>
      <c r="AA2154" s="109" t="s">
        <v>4503</v>
      </c>
      <c r="AB2154" s="109">
        <v>4113</v>
      </c>
      <c r="AC2154" s="109"/>
      <c r="AD2154" s="109"/>
      <c r="AE2154" s="110" t="s">
        <v>510</v>
      </c>
      <c r="AF2154" s="109"/>
      <c r="AG2154" s="138">
        <v>40627</v>
      </c>
      <c r="AH2154" s="138">
        <v>40750</v>
      </c>
      <c r="AI2154" s="138">
        <v>41100</v>
      </c>
      <c r="AJ2154" s="109">
        <v>5831028</v>
      </c>
      <c r="AK2154" s="109"/>
      <c r="AL2154" s="109"/>
      <c r="AM2154" s="109"/>
      <c r="AN2154" s="109"/>
      <c r="AO2154" s="109"/>
      <c r="AP2154" s="109"/>
      <c r="AQ2154" s="109"/>
      <c r="AR2154" s="109"/>
      <c r="AS2154" s="109"/>
      <c r="AT2154" s="109"/>
      <c r="AU2154" s="109"/>
      <c r="AV2154" s="109"/>
      <c r="AW2154" s="109"/>
      <c r="AX2154" s="109"/>
      <c r="AY2154" s="109"/>
    </row>
    <row r="2155" spans="1:51" x14ac:dyDescent="0.25">
      <c r="A2155" s="106">
        <v>2502</v>
      </c>
      <c r="B2155" s="106" t="s">
        <v>2788</v>
      </c>
      <c r="C2155" s="106" t="s">
        <v>411</v>
      </c>
      <c r="D2155" s="106"/>
      <c r="E2155" s="106" t="s">
        <v>540</v>
      </c>
      <c r="F2155" s="106"/>
      <c r="G2155" s="106"/>
      <c r="H2155" s="106" t="s">
        <v>468</v>
      </c>
      <c r="I2155" s="106" t="s">
        <v>3323</v>
      </c>
      <c r="J2155" s="106" t="s">
        <v>411</v>
      </c>
      <c r="K2155" s="106"/>
      <c r="L2155" s="106"/>
      <c r="M2155" s="106">
        <v>22000</v>
      </c>
      <c r="N2155" s="106" t="s">
        <v>411</v>
      </c>
      <c r="O2155" s="106">
        <v>2080.5140000000001</v>
      </c>
      <c r="P2155" s="107">
        <v>1442.15</v>
      </c>
      <c r="Q2155" s="107">
        <v>3000409.31</v>
      </c>
      <c r="R2155" s="106">
        <v>0</v>
      </c>
      <c r="S2155" s="107">
        <v>0</v>
      </c>
      <c r="T2155" s="107">
        <v>0</v>
      </c>
      <c r="U2155" s="106" t="s">
        <v>741</v>
      </c>
      <c r="V2155" s="106" t="s">
        <v>7</v>
      </c>
      <c r="W2155" s="106" t="s">
        <v>62</v>
      </c>
      <c r="X2155" s="108">
        <v>2135</v>
      </c>
      <c r="Y2155" s="108">
        <v>4441897.3900000006</v>
      </c>
      <c r="Z2155" s="108">
        <v>1441488.0800000005</v>
      </c>
      <c r="AA2155" s="109"/>
      <c r="AB2155" s="109">
        <v>4113</v>
      </c>
      <c r="AC2155" s="109"/>
      <c r="AD2155" s="109"/>
      <c r="AE2155" s="110" t="s">
        <v>473</v>
      </c>
      <c r="AF2155" s="109" t="s">
        <v>4462</v>
      </c>
      <c r="AG2155" s="138">
        <v>40627</v>
      </c>
      <c r="AH2155" s="138">
        <v>40750</v>
      </c>
      <c r="AI2155" s="138">
        <v>41100</v>
      </c>
      <c r="AJ2155" s="109">
        <v>5831028</v>
      </c>
      <c r="AK2155" s="109"/>
      <c r="AL2155" s="109"/>
      <c r="AM2155" s="109"/>
      <c r="AN2155" s="109"/>
      <c r="AO2155" s="109"/>
      <c r="AP2155" s="109"/>
      <c r="AQ2155" s="109"/>
      <c r="AR2155" s="109"/>
      <c r="AS2155" s="109"/>
      <c r="AT2155" s="109"/>
      <c r="AU2155" s="109"/>
      <c r="AV2155" s="109"/>
      <c r="AW2155" s="109"/>
      <c r="AX2155" s="109"/>
      <c r="AY2155" s="109"/>
    </row>
    <row r="2156" spans="1:51" x14ac:dyDescent="0.25">
      <c r="A2156" s="106">
        <v>2503</v>
      </c>
      <c r="B2156" s="106" t="s">
        <v>2789</v>
      </c>
      <c r="C2156" s="106" t="s">
        <v>411</v>
      </c>
      <c r="D2156" s="106"/>
      <c r="E2156" s="106" t="s">
        <v>540</v>
      </c>
      <c r="F2156" s="106"/>
      <c r="G2156" s="106"/>
      <c r="H2156" s="106" t="s">
        <v>468</v>
      </c>
      <c r="I2156" s="106" t="s">
        <v>3323</v>
      </c>
      <c r="J2156" s="106" t="s">
        <v>4226</v>
      </c>
      <c r="K2156" s="106"/>
      <c r="L2156" s="106"/>
      <c r="M2156" s="106">
        <v>22000</v>
      </c>
      <c r="N2156" s="106" t="s">
        <v>411</v>
      </c>
      <c r="O2156" s="106">
        <v>5093.1629999999996</v>
      </c>
      <c r="P2156" s="107">
        <v>1300</v>
      </c>
      <c r="Q2156" s="107">
        <v>6621111.9000000004</v>
      </c>
      <c r="R2156" s="106">
        <v>0</v>
      </c>
      <c r="S2156" s="107">
        <v>0</v>
      </c>
      <c r="T2156" s="107">
        <v>0</v>
      </c>
      <c r="U2156" s="106" t="s">
        <v>741</v>
      </c>
      <c r="V2156" s="106" t="s">
        <v>7</v>
      </c>
      <c r="W2156" s="106" t="s">
        <v>62</v>
      </c>
      <c r="X2156" s="108">
        <v>2135</v>
      </c>
      <c r="Y2156" s="108">
        <v>10873903.004999999</v>
      </c>
      <c r="Z2156" s="108">
        <v>4252791.1049999995</v>
      </c>
      <c r="AA2156" s="109"/>
      <c r="AB2156" s="109">
        <v>4113</v>
      </c>
      <c r="AC2156" s="109"/>
      <c r="AD2156" s="109"/>
      <c r="AE2156" s="110" t="s">
        <v>473</v>
      </c>
      <c r="AF2156" s="109" t="s">
        <v>4462</v>
      </c>
      <c r="AG2156" s="138">
        <v>40627</v>
      </c>
      <c r="AH2156" s="138">
        <v>40750</v>
      </c>
      <c r="AI2156" s="138">
        <v>41100</v>
      </c>
      <c r="AJ2156" s="109">
        <v>5831028</v>
      </c>
      <c r="AK2156" s="109"/>
      <c r="AL2156" s="109"/>
      <c r="AM2156" s="109"/>
      <c r="AN2156" s="109"/>
      <c r="AO2156" s="109"/>
      <c r="AP2156" s="109"/>
      <c r="AQ2156" s="109"/>
      <c r="AR2156" s="109"/>
      <c r="AS2156" s="109"/>
      <c r="AT2156" s="109"/>
      <c r="AU2156" s="109"/>
      <c r="AV2156" s="109"/>
      <c r="AW2156" s="109"/>
      <c r="AX2156" s="109"/>
      <c r="AY2156" s="109"/>
    </row>
    <row r="2157" spans="1:51" x14ac:dyDescent="0.25">
      <c r="A2157" s="106">
        <v>2504</v>
      </c>
      <c r="B2157" s="106" t="s">
        <v>2790</v>
      </c>
      <c r="C2157" s="106" t="s">
        <v>411</v>
      </c>
      <c r="D2157" s="106"/>
      <c r="E2157" s="106" t="s">
        <v>540</v>
      </c>
      <c r="F2157" s="106"/>
      <c r="G2157" s="106"/>
      <c r="H2157" s="106" t="s">
        <v>468</v>
      </c>
      <c r="I2157" s="106" t="s">
        <v>3323</v>
      </c>
      <c r="J2157" s="106" t="s">
        <v>4226</v>
      </c>
      <c r="K2157" s="106"/>
      <c r="L2157" s="106"/>
      <c r="M2157" s="106">
        <v>22000</v>
      </c>
      <c r="N2157" s="106" t="s">
        <v>411</v>
      </c>
      <c r="O2157" s="106">
        <v>519.16700000000003</v>
      </c>
      <c r="P2157" s="107">
        <v>1300</v>
      </c>
      <c r="Q2157" s="107">
        <v>674917.1</v>
      </c>
      <c r="R2157" s="106">
        <v>0</v>
      </c>
      <c r="S2157" s="107">
        <v>0</v>
      </c>
      <c r="T2157" s="107">
        <v>0</v>
      </c>
      <c r="U2157" s="106" t="s">
        <v>739</v>
      </c>
      <c r="V2157" s="106" t="s">
        <v>7</v>
      </c>
      <c r="W2157" s="106" t="s">
        <v>61</v>
      </c>
      <c r="X2157" s="108">
        <v>2135</v>
      </c>
      <c r="Y2157" s="108">
        <v>1108421.5450000002</v>
      </c>
      <c r="Z2157" s="108">
        <v>433504.44500000007</v>
      </c>
      <c r="AA2157" s="109"/>
      <c r="AB2157" s="109">
        <v>4113</v>
      </c>
      <c r="AC2157" s="109"/>
      <c r="AD2157" s="109"/>
      <c r="AE2157" s="110" t="s">
        <v>507</v>
      </c>
      <c r="AF2157" s="109"/>
      <c r="AG2157" s="138">
        <v>40627</v>
      </c>
      <c r="AH2157" s="138">
        <v>40750</v>
      </c>
      <c r="AI2157" s="138">
        <v>41100</v>
      </c>
      <c r="AJ2157" s="109">
        <v>5831028</v>
      </c>
      <c r="AK2157" s="109"/>
      <c r="AL2157" s="109"/>
      <c r="AM2157" s="109"/>
      <c r="AN2157" s="109"/>
      <c r="AO2157" s="109"/>
      <c r="AP2157" s="109"/>
      <c r="AQ2157" s="109"/>
      <c r="AR2157" s="109"/>
      <c r="AS2157" s="109"/>
      <c r="AT2157" s="109"/>
      <c r="AU2157" s="109"/>
      <c r="AV2157" s="109"/>
      <c r="AW2157" s="109"/>
      <c r="AX2157" s="109"/>
      <c r="AY2157" s="109"/>
    </row>
    <row r="2158" spans="1:51" x14ac:dyDescent="0.25">
      <c r="A2158" s="106">
        <v>2505</v>
      </c>
      <c r="B2158" s="106" t="s">
        <v>2791</v>
      </c>
      <c r="C2158" s="106" t="s">
        <v>411</v>
      </c>
      <c r="D2158" s="106"/>
      <c r="E2158" s="106" t="s">
        <v>540</v>
      </c>
      <c r="F2158" s="106"/>
      <c r="G2158" s="106"/>
      <c r="H2158" s="106" t="s">
        <v>468</v>
      </c>
      <c r="I2158" s="106" t="s">
        <v>3323</v>
      </c>
      <c r="J2158" s="106" t="s">
        <v>4226</v>
      </c>
      <c r="K2158" s="106"/>
      <c r="L2158" s="106"/>
      <c r="M2158" s="106">
        <v>22000</v>
      </c>
      <c r="N2158" s="106" t="s">
        <v>411</v>
      </c>
      <c r="O2158" s="106">
        <v>539.55399999999997</v>
      </c>
      <c r="P2158" s="107">
        <v>1300</v>
      </c>
      <c r="Q2158" s="107">
        <v>701420.2</v>
      </c>
      <c r="R2158" s="106">
        <v>0</v>
      </c>
      <c r="S2158" s="107">
        <v>0</v>
      </c>
      <c r="T2158" s="107">
        <v>0</v>
      </c>
      <c r="U2158" s="106" t="s">
        <v>739</v>
      </c>
      <c r="V2158" s="106" t="s">
        <v>7</v>
      </c>
      <c r="W2158" s="106" t="s">
        <v>61</v>
      </c>
      <c r="X2158" s="108">
        <v>2135</v>
      </c>
      <c r="Y2158" s="108">
        <v>1151947.79</v>
      </c>
      <c r="Z2158" s="108">
        <v>450527.59000000008</v>
      </c>
      <c r="AA2158" s="109"/>
      <c r="AB2158" s="109">
        <v>4113</v>
      </c>
      <c r="AC2158" s="109"/>
      <c r="AD2158" s="109"/>
      <c r="AE2158" s="110" t="s">
        <v>507</v>
      </c>
      <c r="AF2158" s="109"/>
      <c r="AG2158" s="138">
        <v>40627</v>
      </c>
      <c r="AH2158" s="138">
        <v>40750</v>
      </c>
      <c r="AI2158" s="138">
        <v>41100</v>
      </c>
      <c r="AJ2158" s="109">
        <v>5831028</v>
      </c>
      <c r="AK2158" s="109"/>
      <c r="AL2158" s="109"/>
      <c r="AM2158" s="109"/>
      <c r="AN2158" s="109"/>
      <c r="AO2158" s="109"/>
      <c r="AP2158" s="109"/>
      <c r="AQ2158" s="109"/>
      <c r="AR2158" s="109"/>
      <c r="AS2158" s="109"/>
      <c r="AT2158" s="109"/>
      <c r="AU2158" s="109"/>
      <c r="AV2158" s="109"/>
      <c r="AW2158" s="109"/>
      <c r="AX2158" s="109"/>
      <c r="AY2158" s="109"/>
    </row>
    <row r="2159" spans="1:51" x14ac:dyDescent="0.25">
      <c r="A2159" s="106">
        <v>2506</v>
      </c>
      <c r="B2159" s="106" t="s">
        <v>2792</v>
      </c>
      <c r="C2159" s="106" t="s">
        <v>411</v>
      </c>
      <c r="D2159" s="106"/>
      <c r="E2159" s="106" t="s">
        <v>540</v>
      </c>
      <c r="F2159" s="106"/>
      <c r="G2159" s="106"/>
      <c r="H2159" s="106" t="s">
        <v>468</v>
      </c>
      <c r="I2159" s="106" t="s">
        <v>3323</v>
      </c>
      <c r="J2159" s="106" t="s">
        <v>4226</v>
      </c>
      <c r="K2159" s="106"/>
      <c r="L2159" s="106"/>
      <c r="M2159" s="106">
        <v>22000</v>
      </c>
      <c r="N2159" s="106" t="s">
        <v>411</v>
      </c>
      <c r="O2159" s="106">
        <v>402.06299999999999</v>
      </c>
      <c r="P2159" s="107">
        <v>1300</v>
      </c>
      <c r="Q2159" s="107">
        <v>522681.9</v>
      </c>
      <c r="R2159" s="106">
        <v>0</v>
      </c>
      <c r="S2159" s="107">
        <v>0</v>
      </c>
      <c r="T2159" s="107">
        <v>0</v>
      </c>
      <c r="U2159" s="106" t="s">
        <v>739</v>
      </c>
      <c r="V2159" s="106" t="s">
        <v>7</v>
      </c>
      <c r="W2159" s="106" t="s">
        <v>61</v>
      </c>
      <c r="X2159" s="108">
        <v>2135</v>
      </c>
      <c r="Y2159" s="108">
        <v>858404.505</v>
      </c>
      <c r="Z2159" s="108">
        <v>335722.60500000004</v>
      </c>
      <c r="AA2159" s="109" t="s">
        <v>4503</v>
      </c>
      <c r="AB2159" s="109">
        <v>4113</v>
      </c>
      <c r="AC2159" s="109"/>
      <c r="AD2159" s="109"/>
      <c r="AE2159" s="110" t="s">
        <v>507</v>
      </c>
      <c r="AF2159" s="109"/>
      <c r="AG2159" s="138">
        <v>40627</v>
      </c>
      <c r="AH2159" s="138">
        <v>40750</v>
      </c>
      <c r="AI2159" s="138">
        <v>41100</v>
      </c>
      <c r="AJ2159" s="109">
        <v>5831028</v>
      </c>
      <c r="AK2159" s="109"/>
      <c r="AL2159" s="109"/>
      <c r="AM2159" s="109"/>
      <c r="AN2159" s="109"/>
      <c r="AO2159" s="109"/>
      <c r="AP2159" s="109"/>
      <c r="AQ2159" s="109"/>
      <c r="AR2159" s="109"/>
      <c r="AS2159" s="109"/>
      <c r="AT2159" s="109"/>
      <c r="AU2159" s="109"/>
      <c r="AV2159" s="109"/>
      <c r="AW2159" s="109"/>
      <c r="AX2159" s="109"/>
      <c r="AY2159" s="109"/>
    </row>
    <row r="2160" spans="1:51" x14ac:dyDescent="0.25">
      <c r="A2160" s="106">
        <v>2507</v>
      </c>
      <c r="B2160" s="106" t="s">
        <v>2793</v>
      </c>
      <c r="C2160" s="106" t="s">
        <v>411</v>
      </c>
      <c r="D2160" s="106"/>
      <c r="E2160" s="106" t="s">
        <v>540</v>
      </c>
      <c r="F2160" s="106"/>
      <c r="G2160" s="106"/>
      <c r="H2160" s="106" t="s">
        <v>468</v>
      </c>
      <c r="I2160" s="106" t="s">
        <v>3335</v>
      </c>
      <c r="J2160" s="106" t="s">
        <v>530</v>
      </c>
      <c r="K2160" s="106"/>
      <c r="L2160" s="106"/>
      <c r="M2160" s="106">
        <v>22000</v>
      </c>
      <c r="N2160" s="106" t="s">
        <v>411</v>
      </c>
      <c r="O2160" s="106">
        <v>1412.7370000000001</v>
      </c>
      <c r="P2160" s="107">
        <v>1300</v>
      </c>
      <c r="Q2160" s="107">
        <v>1836558.1</v>
      </c>
      <c r="R2160" s="106">
        <v>0</v>
      </c>
      <c r="S2160" s="107">
        <v>0</v>
      </c>
      <c r="T2160" s="107">
        <v>0</v>
      </c>
      <c r="U2160" s="106" t="s">
        <v>739</v>
      </c>
      <c r="V2160" s="106" t="s">
        <v>7</v>
      </c>
      <c r="W2160" s="106" t="s">
        <v>61</v>
      </c>
      <c r="X2160" s="108">
        <v>2135</v>
      </c>
      <c r="Y2160" s="108">
        <v>3016193.4950000001</v>
      </c>
      <c r="Z2160" s="108">
        <v>1179635.395</v>
      </c>
      <c r="AA2160" s="109"/>
      <c r="AB2160" s="109">
        <v>4113</v>
      </c>
      <c r="AC2160" s="109"/>
      <c r="AD2160" s="109"/>
      <c r="AE2160" s="110" t="s">
        <v>507</v>
      </c>
      <c r="AF2160" s="109"/>
      <c r="AG2160" s="138">
        <v>40627</v>
      </c>
      <c r="AH2160" s="138">
        <v>40750</v>
      </c>
      <c r="AI2160" s="138">
        <v>41100</v>
      </c>
      <c r="AJ2160" s="109">
        <v>5831028</v>
      </c>
      <c r="AK2160" s="109"/>
      <c r="AL2160" s="109"/>
      <c r="AM2160" s="109"/>
      <c r="AN2160" s="109"/>
      <c r="AO2160" s="109"/>
      <c r="AP2160" s="109"/>
      <c r="AQ2160" s="109"/>
      <c r="AR2160" s="109"/>
      <c r="AS2160" s="109"/>
      <c r="AT2160" s="109"/>
      <c r="AU2160" s="109"/>
      <c r="AV2160" s="109"/>
      <c r="AW2160" s="109"/>
      <c r="AX2160" s="109"/>
      <c r="AY2160" s="109"/>
    </row>
    <row r="2161" spans="1:51" x14ac:dyDescent="0.25">
      <c r="A2161" s="106">
        <v>2508</v>
      </c>
      <c r="B2161" s="106" t="s">
        <v>2794</v>
      </c>
      <c r="C2161" s="106" t="s">
        <v>411</v>
      </c>
      <c r="D2161" s="106"/>
      <c r="E2161" s="106" t="s">
        <v>540</v>
      </c>
      <c r="F2161" s="106"/>
      <c r="G2161" s="106"/>
      <c r="H2161" s="106" t="s">
        <v>468</v>
      </c>
      <c r="I2161" s="106" t="s">
        <v>3335</v>
      </c>
      <c r="J2161" s="106" t="s">
        <v>530</v>
      </c>
      <c r="K2161" s="106"/>
      <c r="L2161" s="106"/>
      <c r="M2161" s="106">
        <v>22000</v>
      </c>
      <c r="N2161" s="106" t="s">
        <v>411</v>
      </c>
      <c r="O2161" s="106">
        <v>327.09699999999998</v>
      </c>
      <c r="P2161" s="107">
        <v>1300</v>
      </c>
      <c r="Q2161" s="107">
        <v>425226.1</v>
      </c>
      <c r="R2161" s="106">
        <v>0</v>
      </c>
      <c r="S2161" s="107">
        <v>0</v>
      </c>
      <c r="T2161" s="107">
        <v>0</v>
      </c>
      <c r="U2161" s="106" t="s">
        <v>739</v>
      </c>
      <c r="V2161" s="106" t="s">
        <v>7</v>
      </c>
      <c r="W2161" s="106" t="s">
        <v>61</v>
      </c>
      <c r="X2161" s="108"/>
      <c r="Y2161" s="108">
        <v>0</v>
      </c>
      <c r="Z2161" s="108">
        <v>-425226.1</v>
      </c>
      <c r="AA2161" s="109" t="s">
        <v>4503</v>
      </c>
      <c r="AB2161" s="109">
        <v>4113</v>
      </c>
      <c r="AC2161" s="109"/>
      <c r="AD2161" s="109"/>
      <c r="AE2161" s="110" t="s">
        <v>507</v>
      </c>
      <c r="AF2161" s="109"/>
      <c r="AG2161" s="138">
        <v>40627</v>
      </c>
      <c r="AH2161" s="138">
        <v>40750</v>
      </c>
      <c r="AI2161" s="138">
        <v>41100</v>
      </c>
      <c r="AJ2161" s="109">
        <v>5831028</v>
      </c>
      <c r="AK2161" s="109"/>
      <c r="AL2161" s="109"/>
      <c r="AM2161" s="109"/>
      <c r="AN2161" s="109"/>
      <c r="AO2161" s="109"/>
      <c r="AP2161" s="109"/>
      <c r="AQ2161" s="109"/>
      <c r="AR2161" s="109"/>
      <c r="AS2161" s="109"/>
      <c r="AT2161" s="109"/>
      <c r="AU2161" s="109"/>
      <c r="AV2161" s="109"/>
      <c r="AW2161" s="109"/>
      <c r="AX2161" s="109"/>
      <c r="AY2161" s="109"/>
    </row>
    <row r="2162" spans="1:51" x14ac:dyDescent="0.25">
      <c r="A2162" s="106">
        <v>2509</v>
      </c>
      <c r="B2162" s="106" t="s">
        <v>2795</v>
      </c>
      <c r="C2162" s="106" t="s">
        <v>411</v>
      </c>
      <c r="D2162" s="106"/>
      <c r="E2162" s="106" t="s">
        <v>540</v>
      </c>
      <c r="F2162" s="106"/>
      <c r="G2162" s="106"/>
      <c r="H2162" s="106" t="s">
        <v>468</v>
      </c>
      <c r="I2162" s="106"/>
      <c r="J2162" s="106"/>
      <c r="K2162" s="106"/>
      <c r="L2162" s="106"/>
      <c r="M2162" s="106">
        <v>22000</v>
      </c>
      <c r="N2162" s="106" t="s">
        <v>411</v>
      </c>
      <c r="O2162" s="106">
        <v>23873.21</v>
      </c>
      <c r="P2162" s="107">
        <v>1300</v>
      </c>
      <c r="Q2162" s="107">
        <v>31035173</v>
      </c>
      <c r="R2162" s="106">
        <v>0</v>
      </c>
      <c r="S2162" s="107">
        <v>0</v>
      </c>
      <c r="T2162" s="107">
        <v>0</v>
      </c>
      <c r="U2162" s="106" t="s">
        <v>743</v>
      </c>
      <c r="V2162" s="106" t="s">
        <v>7</v>
      </c>
      <c r="W2162" s="106" t="s">
        <v>63</v>
      </c>
      <c r="X2162" s="108"/>
      <c r="Y2162" s="108">
        <v>0</v>
      </c>
      <c r="Z2162" s="108"/>
      <c r="AA2162" s="109" t="s">
        <v>4435</v>
      </c>
      <c r="AB2162" s="109">
        <v>4113</v>
      </c>
      <c r="AC2162" s="109"/>
      <c r="AD2162" s="109"/>
      <c r="AE2162" s="110" t="s">
        <v>4436</v>
      </c>
      <c r="AF2162" s="109"/>
      <c r="AG2162" s="138">
        <v>40627</v>
      </c>
      <c r="AH2162" s="138">
        <v>40750</v>
      </c>
      <c r="AI2162" s="138">
        <v>41100</v>
      </c>
      <c r="AJ2162" s="109">
        <v>5831028</v>
      </c>
      <c r="AK2162" s="109"/>
      <c r="AL2162" s="109"/>
      <c r="AM2162" s="109"/>
      <c r="AN2162" s="109"/>
      <c r="AO2162" s="109"/>
      <c r="AP2162" s="109"/>
      <c r="AQ2162" s="109"/>
      <c r="AR2162" s="109"/>
      <c r="AS2162" s="109"/>
      <c r="AT2162" s="109"/>
      <c r="AU2162" s="109"/>
      <c r="AV2162" s="109"/>
      <c r="AW2162" s="109"/>
      <c r="AX2162" s="109"/>
      <c r="AY2162" s="109"/>
    </row>
    <row r="2163" spans="1:51" x14ac:dyDescent="0.25">
      <c r="A2163" s="106">
        <v>2512</v>
      </c>
      <c r="B2163" s="106" t="s">
        <v>2796</v>
      </c>
      <c r="C2163" s="106" t="s">
        <v>412</v>
      </c>
      <c r="D2163" s="106"/>
      <c r="E2163" s="106" t="s">
        <v>540</v>
      </c>
      <c r="F2163" s="106"/>
      <c r="G2163" s="106"/>
      <c r="H2163" s="106" t="s">
        <v>465</v>
      </c>
      <c r="I2163" s="106" t="s">
        <v>3323</v>
      </c>
      <c r="J2163" s="106" t="s">
        <v>4227</v>
      </c>
      <c r="K2163" s="106"/>
      <c r="L2163" s="106"/>
      <c r="M2163" s="106">
        <v>22000</v>
      </c>
      <c r="N2163" s="106" t="s">
        <v>412</v>
      </c>
      <c r="O2163" s="106">
        <v>807.95699999999999</v>
      </c>
      <c r="P2163" s="107">
        <v>800</v>
      </c>
      <c r="Q2163" s="107">
        <v>646365.6</v>
      </c>
      <c r="R2163" s="106">
        <v>0</v>
      </c>
      <c r="S2163" s="107">
        <v>0</v>
      </c>
      <c r="T2163" s="107">
        <v>0</v>
      </c>
      <c r="U2163" s="106" t="s">
        <v>741</v>
      </c>
      <c r="V2163" s="106" t="s">
        <v>7</v>
      </c>
      <c r="W2163" s="106" t="s">
        <v>62</v>
      </c>
      <c r="X2163" s="108">
        <v>1206</v>
      </c>
      <c r="Y2163" s="108">
        <v>974396.14199999999</v>
      </c>
      <c r="Z2163" s="108">
        <v>328030.54200000002</v>
      </c>
      <c r="AA2163" s="109"/>
      <c r="AB2163" s="109">
        <v>2157</v>
      </c>
      <c r="AC2163" s="109"/>
      <c r="AD2163" s="109"/>
      <c r="AE2163" s="110" t="s">
        <v>473</v>
      </c>
      <c r="AF2163" s="109" t="s">
        <v>4462</v>
      </c>
      <c r="AG2163" s="138">
        <v>40697</v>
      </c>
      <c r="AH2163" s="138">
        <v>40765</v>
      </c>
      <c r="AI2163" s="138">
        <v>41100</v>
      </c>
      <c r="AJ2163" s="109">
        <v>5831027</v>
      </c>
      <c r="AK2163" s="109"/>
      <c r="AL2163" s="109"/>
      <c r="AM2163" s="109"/>
      <c r="AN2163" s="109"/>
      <c r="AO2163" s="109"/>
      <c r="AP2163" s="109"/>
      <c r="AQ2163" s="109"/>
      <c r="AR2163" s="109"/>
      <c r="AS2163" s="109"/>
      <c r="AT2163" s="109"/>
      <c r="AU2163" s="109"/>
      <c r="AV2163" s="109"/>
      <c r="AW2163" s="109"/>
      <c r="AX2163" s="109"/>
      <c r="AY2163" s="109"/>
    </row>
    <row r="2164" spans="1:51" x14ac:dyDescent="0.25">
      <c r="A2164" s="106">
        <v>2513</v>
      </c>
      <c r="B2164" s="106" t="s">
        <v>2797</v>
      </c>
      <c r="C2164" s="106" t="s">
        <v>412</v>
      </c>
      <c r="D2164" s="106"/>
      <c r="E2164" s="106" t="s">
        <v>540</v>
      </c>
      <c r="F2164" s="106"/>
      <c r="G2164" s="106"/>
      <c r="H2164" s="106" t="s">
        <v>465</v>
      </c>
      <c r="I2164" s="106" t="s">
        <v>3323</v>
      </c>
      <c r="J2164" s="106" t="s">
        <v>4227</v>
      </c>
      <c r="K2164" s="106"/>
      <c r="L2164" s="106"/>
      <c r="M2164" s="106">
        <v>22000</v>
      </c>
      <c r="N2164" s="106" t="s">
        <v>412</v>
      </c>
      <c r="O2164" s="106">
        <v>515.91700000000003</v>
      </c>
      <c r="P2164" s="107">
        <v>800</v>
      </c>
      <c r="Q2164" s="107">
        <v>412733.6</v>
      </c>
      <c r="R2164" s="106">
        <v>0</v>
      </c>
      <c r="S2164" s="107">
        <v>0</v>
      </c>
      <c r="T2164" s="107">
        <v>0</v>
      </c>
      <c r="U2164" s="106" t="s">
        <v>741</v>
      </c>
      <c r="V2164" s="106" t="s">
        <v>7</v>
      </c>
      <c r="W2164" s="106" t="s">
        <v>62</v>
      </c>
      <c r="X2164" s="108">
        <v>1206</v>
      </c>
      <c r="Y2164" s="108">
        <v>622195.902</v>
      </c>
      <c r="Z2164" s="108">
        <v>209462.30199999997</v>
      </c>
      <c r="AA2164" s="109"/>
      <c r="AB2164" s="109">
        <v>2157</v>
      </c>
      <c r="AC2164" s="109"/>
      <c r="AD2164" s="109"/>
      <c r="AE2164" s="110" t="s">
        <v>473</v>
      </c>
      <c r="AF2164" s="109" t="s">
        <v>4462</v>
      </c>
      <c r="AG2164" s="138">
        <v>40697</v>
      </c>
      <c r="AH2164" s="138">
        <v>40765</v>
      </c>
      <c r="AI2164" s="138">
        <v>41100</v>
      </c>
      <c r="AJ2164" s="109">
        <v>5831027</v>
      </c>
      <c r="AK2164" s="109"/>
      <c r="AL2164" s="109"/>
      <c r="AM2164" s="109"/>
      <c r="AN2164" s="109"/>
      <c r="AO2164" s="109"/>
      <c r="AP2164" s="109"/>
      <c r="AQ2164" s="109"/>
      <c r="AR2164" s="109"/>
      <c r="AS2164" s="109"/>
      <c r="AT2164" s="109"/>
      <c r="AU2164" s="109"/>
      <c r="AV2164" s="109"/>
      <c r="AW2164" s="109"/>
      <c r="AX2164" s="109"/>
      <c r="AY2164" s="109"/>
    </row>
    <row r="2165" spans="1:51" ht="25.5" x14ac:dyDescent="0.25">
      <c r="A2165" s="106">
        <v>2514</v>
      </c>
      <c r="B2165" s="106" t="s">
        <v>2798</v>
      </c>
      <c r="C2165" s="106" t="s">
        <v>412</v>
      </c>
      <c r="D2165" s="106"/>
      <c r="E2165" s="106" t="s">
        <v>540</v>
      </c>
      <c r="F2165" s="106"/>
      <c r="G2165" s="106"/>
      <c r="H2165" s="106" t="s">
        <v>465</v>
      </c>
      <c r="I2165" s="106" t="s">
        <v>3323</v>
      </c>
      <c r="J2165" s="106" t="s">
        <v>4227</v>
      </c>
      <c r="K2165" s="106"/>
      <c r="L2165" s="106"/>
      <c r="M2165" s="106">
        <v>22000</v>
      </c>
      <c r="N2165" s="106" t="s">
        <v>412</v>
      </c>
      <c r="O2165" s="106">
        <v>31.234000000000002</v>
      </c>
      <c r="P2165" s="107">
        <v>800</v>
      </c>
      <c r="Q2165" s="107">
        <v>24987.200000000001</v>
      </c>
      <c r="R2165" s="106">
        <v>0</v>
      </c>
      <c r="S2165" s="107">
        <v>0</v>
      </c>
      <c r="T2165" s="107">
        <v>0</v>
      </c>
      <c r="U2165" s="106" t="s">
        <v>924</v>
      </c>
      <c r="V2165" s="106" t="s">
        <v>7</v>
      </c>
      <c r="W2165" s="106" t="s">
        <v>76</v>
      </c>
      <c r="X2165" s="108">
        <v>1206</v>
      </c>
      <c r="Y2165" s="108">
        <v>37668.204000000005</v>
      </c>
      <c r="Z2165" s="108">
        <v>12681.004000000004</v>
      </c>
      <c r="AA2165" s="109"/>
      <c r="AB2165" s="109">
        <v>2157</v>
      </c>
      <c r="AC2165" s="109"/>
      <c r="AD2165" s="109"/>
      <c r="AE2165" s="110" t="s">
        <v>4819</v>
      </c>
      <c r="AF2165" s="109"/>
      <c r="AG2165" s="138">
        <v>40697</v>
      </c>
      <c r="AH2165" s="138">
        <v>40765</v>
      </c>
      <c r="AI2165" s="138">
        <v>41100</v>
      </c>
      <c r="AJ2165" s="109">
        <v>5831027</v>
      </c>
      <c r="AK2165" s="109"/>
      <c r="AL2165" s="109"/>
      <c r="AM2165" s="109"/>
      <c r="AN2165" s="109"/>
      <c r="AO2165" s="109"/>
      <c r="AP2165" s="109"/>
      <c r="AQ2165" s="109"/>
      <c r="AR2165" s="109"/>
      <c r="AS2165" s="109"/>
      <c r="AT2165" s="109"/>
      <c r="AU2165" s="109"/>
      <c r="AV2165" s="109"/>
      <c r="AW2165" s="109"/>
      <c r="AX2165" s="109"/>
      <c r="AY2165" s="109"/>
    </row>
    <row r="2166" spans="1:51" ht="25.5" x14ac:dyDescent="0.25">
      <c r="A2166" s="106">
        <v>2515</v>
      </c>
      <c r="B2166" s="106" t="s">
        <v>2799</v>
      </c>
      <c r="C2166" s="106" t="s">
        <v>412</v>
      </c>
      <c r="D2166" s="106"/>
      <c r="E2166" s="106" t="s">
        <v>540</v>
      </c>
      <c r="F2166" s="106"/>
      <c r="G2166" s="106"/>
      <c r="H2166" s="106" t="s">
        <v>465</v>
      </c>
      <c r="I2166" s="106" t="s">
        <v>3323</v>
      </c>
      <c r="J2166" s="106" t="s">
        <v>4227</v>
      </c>
      <c r="K2166" s="106"/>
      <c r="L2166" s="106"/>
      <c r="M2166" s="106">
        <v>22000</v>
      </c>
      <c r="N2166" s="106" t="s">
        <v>412</v>
      </c>
      <c r="O2166" s="106">
        <v>231.52699999999999</v>
      </c>
      <c r="P2166" s="107">
        <v>800</v>
      </c>
      <c r="Q2166" s="107">
        <v>185221.6</v>
      </c>
      <c r="R2166" s="106">
        <v>0</v>
      </c>
      <c r="S2166" s="107">
        <v>0</v>
      </c>
      <c r="T2166" s="107">
        <v>0</v>
      </c>
      <c r="U2166" s="106" t="s">
        <v>924</v>
      </c>
      <c r="V2166" s="106" t="s">
        <v>7</v>
      </c>
      <c r="W2166" s="106" t="s">
        <v>76</v>
      </c>
      <c r="X2166" s="108">
        <v>1206</v>
      </c>
      <c r="Y2166" s="108">
        <v>279221.56199999998</v>
      </c>
      <c r="Z2166" s="108">
        <v>93999.962</v>
      </c>
      <c r="AA2166" s="109"/>
      <c r="AB2166" s="109">
        <v>2157</v>
      </c>
      <c r="AC2166" s="109"/>
      <c r="AD2166" s="109"/>
      <c r="AE2166" s="110" t="s">
        <v>4819</v>
      </c>
      <c r="AF2166" s="109"/>
      <c r="AG2166" s="138">
        <v>40697</v>
      </c>
      <c r="AH2166" s="138">
        <v>40765</v>
      </c>
      <c r="AI2166" s="138">
        <v>41100</v>
      </c>
      <c r="AJ2166" s="109">
        <v>5831027</v>
      </c>
      <c r="AK2166" s="109"/>
      <c r="AL2166" s="109"/>
      <c r="AM2166" s="109"/>
      <c r="AN2166" s="109"/>
      <c r="AO2166" s="109"/>
      <c r="AP2166" s="109"/>
      <c r="AQ2166" s="109"/>
      <c r="AR2166" s="109"/>
      <c r="AS2166" s="109"/>
      <c r="AT2166" s="109"/>
      <c r="AU2166" s="109"/>
      <c r="AV2166" s="109"/>
      <c r="AW2166" s="109"/>
      <c r="AX2166" s="109"/>
      <c r="AY2166" s="109"/>
    </row>
    <row r="2167" spans="1:51" ht="25.5" x14ac:dyDescent="0.25">
      <c r="A2167" s="106">
        <v>2516</v>
      </c>
      <c r="B2167" s="106" t="s">
        <v>2800</v>
      </c>
      <c r="C2167" s="106" t="s">
        <v>412</v>
      </c>
      <c r="D2167" s="106"/>
      <c r="E2167" s="106" t="s">
        <v>540</v>
      </c>
      <c r="F2167" s="106"/>
      <c r="G2167" s="106"/>
      <c r="H2167" s="106" t="s">
        <v>465</v>
      </c>
      <c r="I2167" s="106" t="s">
        <v>3323</v>
      </c>
      <c r="J2167" s="106" t="s">
        <v>4227</v>
      </c>
      <c r="K2167" s="106"/>
      <c r="L2167" s="106"/>
      <c r="M2167" s="106">
        <v>22000</v>
      </c>
      <c r="N2167" s="106" t="s">
        <v>412</v>
      </c>
      <c r="O2167" s="106">
        <v>257.904</v>
      </c>
      <c r="P2167" s="107">
        <v>800</v>
      </c>
      <c r="Q2167" s="107">
        <v>206323.20000000001</v>
      </c>
      <c r="R2167" s="106">
        <v>0</v>
      </c>
      <c r="S2167" s="107">
        <v>0</v>
      </c>
      <c r="T2167" s="107">
        <v>0</v>
      </c>
      <c r="U2167" s="106" t="s">
        <v>797</v>
      </c>
      <c r="V2167" s="106" t="s">
        <v>7</v>
      </c>
      <c r="W2167" s="106" t="s">
        <v>67</v>
      </c>
      <c r="X2167" s="108">
        <v>1206</v>
      </c>
      <c r="Y2167" s="108">
        <v>311032.22399999999</v>
      </c>
      <c r="Z2167" s="108">
        <v>104709.02399999998</v>
      </c>
      <c r="AA2167" s="109"/>
      <c r="AB2167" s="109">
        <v>2157</v>
      </c>
      <c r="AC2167" s="109"/>
      <c r="AD2167" s="109"/>
      <c r="AE2167" s="110" t="s">
        <v>4844</v>
      </c>
      <c r="AF2167" s="109"/>
      <c r="AG2167" s="138">
        <v>40697</v>
      </c>
      <c r="AH2167" s="138">
        <v>40765</v>
      </c>
      <c r="AI2167" s="138">
        <v>41100</v>
      </c>
      <c r="AJ2167" s="109">
        <v>5831027</v>
      </c>
      <c r="AK2167" s="109"/>
      <c r="AL2167" s="109"/>
      <c r="AM2167" s="109"/>
      <c r="AN2167" s="109"/>
      <c r="AO2167" s="109"/>
      <c r="AP2167" s="109"/>
      <c r="AQ2167" s="109"/>
      <c r="AR2167" s="109"/>
      <c r="AS2167" s="109"/>
      <c r="AT2167" s="109"/>
      <c r="AU2167" s="109"/>
      <c r="AV2167" s="109"/>
      <c r="AW2167" s="109"/>
      <c r="AX2167" s="109"/>
      <c r="AY2167" s="109"/>
    </row>
    <row r="2168" spans="1:51" x14ac:dyDescent="0.25">
      <c r="A2168" s="106">
        <v>2517</v>
      </c>
      <c r="B2168" s="106" t="s">
        <v>948</v>
      </c>
      <c r="C2168" s="106" t="s">
        <v>412</v>
      </c>
      <c r="D2168" s="106"/>
      <c r="E2168" s="106" t="s">
        <v>540</v>
      </c>
      <c r="F2168" s="106"/>
      <c r="G2168" s="106"/>
      <c r="H2168" s="106" t="s">
        <v>465</v>
      </c>
      <c r="I2168" s="106"/>
      <c r="J2168" s="106"/>
      <c r="K2168" s="106"/>
      <c r="L2168" s="106"/>
      <c r="M2168" s="106">
        <v>20000</v>
      </c>
      <c r="N2168" s="106" t="s">
        <v>412</v>
      </c>
      <c r="O2168" s="106">
        <v>10889.335999999999</v>
      </c>
      <c r="P2168" s="107">
        <v>800</v>
      </c>
      <c r="Q2168" s="107">
        <v>8711468.8000000007</v>
      </c>
      <c r="R2168" s="106">
        <v>0</v>
      </c>
      <c r="S2168" s="107">
        <v>0</v>
      </c>
      <c r="T2168" s="107">
        <v>0</v>
      </c>
      <c r="U2168" s="106" t="s">
        <v>743</v>
      </c>
      <c r="V2168" s="106" t="s">
        <v>7</v>
      </c>
      <c r="W2168" s="106" t="s">
        <v>63</v>
      </c>
      <c r="X2168" s="108"/>
      <c r="Y2168" s="108">
        <v>0</v>
      </c>
      <c r="Z2168" s="108"/>
      <c r="AA2168" s="109" t="s">
        <v>4435</v>
      </c>
      <c r="AB2168" s="109">
        <v>2157</v>
      </c>
      <c r="AC2168" s="109"/>
      <c r="AD2168" s="109"/>
      <c r="AE2168" s="110" t="s">
        <v>4436</v>
      </c>
      <c r="AF2168" s="109"/>
      <c r="AG2168" s="138">
        <v>40697</v>
      </c>
      <c r="AH2168" s="138">
        <v>40765</v>
      </c>
      <c r="AI2168" s="138">
        <v>41110</v>
      </c>
      <c r="AJ2168" s="109">
        <v>5832965</v>
      </c>
      <c r="AK2168" s="109"/>
      <c r="AL2168" s="109"/>
      <c r="AM2168" s="109"/>
      <c r="AN2168" s="109"/>
      <c r="AO2168" s="109"/>
      <c r="AP2168" s="109"/>
      <c r="AQ2168" s="109"/>
      <c r="AR2168" s="109"/>
      <c r="AS2168" s="109"/>
      <c r="AT2168" s="109"/>
      <c r="AU2168" s="109"/>
      <c r="AV2168" s="109"/>
      <c r="AW2168" s="109"/>
      <c r="AX2168" s="109"/>
      <c r="AY2168" s="109"/>
    </row>
    <row r="2169" spans="1:51" ht="76.5" x14ac:dyDescent="0.25">
      <c r="A2169" s="106">
        <v>2518</v>
      </c>
      <c r="B2169" s="106" t="s">
        <v>2801</v>
      </c>
      <c r="C2169" s="106" t="s">
        <v>351</v>
      </c>
      <c r="D2169" s="106"/>
      <c r="E2169" s="106" t="s">
        <v>540</v>
      </c>
      <c r="F2169" s="106"/>
      <c r="G2169" s="106"/>
      <c r="H2169" s="106" t="s">
        <v>514</v>
      </c>
      <c r="I2169" s="106" t="s">
        <v>3323</v>
      </c>
      <c r="J2169" s="106" t="s">
        <v>4228</v>
      </c>
      <c r="K2169" s="106"/>
      <c r="L2169" s="106"/>
      <c r="M2169" s="106">
        <v>22647</v>
      </c>
      <c r="N2169" s="106" t="s">
        <v>351</v>
      </c>
      <c r="O2169" s="106">
        <v>625.53399999999999</v>
      </c>
      <c r="P2169" s="107">
        <v>770</v>
      </c>
      <c r="Q2169" s="107">
        <v>481661.18</v>
      </c>
      <c r="R2169" s="106">
        <v>0</v>
      </c>
      <c r="S2169" s="107">
        <v>0</v>
      </c>
      <c r="T2169" s="107">
        <v>0</v>
      </c>
      <c r="U2169" s="106" t="s">
        <v>743</v>
      </c>
      <c r="V2169" s="106" t="s">
        <v>7</v>
      </c>
      <c r="W2169" s="106" t="s">
        <v>63</v>
      </c>
      <c r="X2169" s="108"/>
      <c r="Y2169" s="108">
        <v>0</v>
      </c>
      <c r="Z2169" s="108">
        <v>-481661.18</v>
      </c>
      <c r="AA2169" s="109" t="s">
        <v>4503</v>
      </c>
      <c r="AB2169" s="109">
        <v>2052</v>
      </c>
      <c r="AC2169" s="109" t="s">
        <v>4845</v>
      </c>
      <c r="AD2169" s="109" t="s">
        <v>4845</v>
      </c>
      <c r="AE2169" s="110" t="s">
        <v>4436</v>
      </c>
      <c r="AF2169" s="109"/>
      <c r="AG2169" s="138"/>
      <c r="AH2169" s="138">
        <v>40109</v>
      </c>
      <c r="AI2169" s="138">
        <v>40763</v>
      </c>
      <c r="AJ2169" s="109">
        <v>5779879</v>
      </c>
      <c r="AK2169" s="109"/>
      <c r="AL2169" s="109"/>
      <c r="AM2169" s="109"/>
      <c r="AN2169" s="109"/>
      <c r="AO2169" s="109"/>
      <c r="AP2169" s="109"/>
      <c r="AQ2169" s="109"/>
      <c r="AR2169" s="109"/>
      <c r="AS2169" s="109"/>
      <c r="AT2169" s="109"/>
      <c r="AU2169" s="109"/>
      <c r="AV2169" s="109"/>
      <c r="AW2169" s="109"/>
      <c r="AX2169" s="109"/>
      <c r="AY2169" s="109"/>
    </row>
    <row r="2170" spans="1:51" x14ac:dyDescent="0.25">
      <c r="A2170" s="106">
        <v>2519</v>
      </c>
      <c r="B2170" s="106" t="s">
        <v>2802</v>
      </c>
      <c r="C2170" s="106" t="s">
        <v>413</v>
      </c>
      <c r="D2170" s="106"/>
      <c r="E2170" s="106" t="s">
        <v>540</v>
      </c>
      <c r="F2170" s="106"/>
      <c r="G2170" s="106"/>
      <c r="H2170" s="106" t="s">
        <v>466</v>
      </c>
      <c r="I2170" s="106" t="s">
        <v>3325</v>
      </c>
      <c r="J2170" s="106" t="s">
        <v>4223</v>
      </c>
      <c r="K2170" s="106">
        <v>17192</v>
      </c>
      <c r="L2170" s="106"/>
      <c r="M2170" s="106">
        <v>22000</v>
      </c>
      <c r="N2170" s="106" t="s">
        <v>413</v>
      </c>
      <c r="O2170" s="106">
        <v>2629.6819999999998</v>
      </c>
      <c r="P2170" s="107">
        <v>1200</v>
      </c>
      <c r="Q2170" s="107">
        <v>3155618.4</v>
      </c>
      <c r="R2170" s="106">
        <v>0</v>
      </c>
      <c r="S2170" s="107">
        <v>0</v>
      </c>
      <c r="T2170" s="107">
        <v>0</v>
      </c>
      <c r="U2170" s="106" t="s">
        <v>739</v>
      </c>
      <c r="V2170" s="106" t="s">
        <v>7</v>
      </c>
      <c r="W2170" s="106" t="s">
        <v>61</v>
      </c>
      <c r="X2170" s="108">
        <v>1712</v>
      </c>
      <c r="Y2170" s="108">
        <v>4502015.5839999998</v>
      </c>
      <c r="Z2170" s="108">
        <v>1346397.1839999999</v>
      </c>
      <c r="AA2170" s="109"/>
      <c r="AB2170" s="109">
        <v>5233</v>
      </c>
      <c r="AC2170" s="109"/>
      <c r="AD2170" s="109"/>
      <c r="AE2170" s="110" t="s">
        <v>507</v>
      </c>
      <c r="AF2170" s="109"/>
      <c r="AG2170" s="138">
        <v>40291</v>
      </c>
      <c r="AH2170" s="138">
        <v>40407</v>
      </c>
      <c r="AI2170" s="138">
        <v>40459</v>
      </c>
      <c r="AJ2170" s="109">
        <v>5737335</v>
      </c>
      <c r="AK2170" s="109"/>
      <c r="AL2170" s="109"/>
      <c r="AM2170" s="109"/>
      <c r="AN2170" s="109"/>
      <c r="AO2170" s="109"/>
      <c r="AP2170" s="109"/>
      <c r="AQ2170" s="109"/>
      <c r="AR2170" s="109"/>
      <c r="AS2170" s="109"/>
      <c r="AT2170" s="109"/>
      <c r="AU2170" s="109"/>
      <c r="AV2170" s="109"/>
      <c r="AW2170" s="109"/>
      <c r="AX2170" s="109"/>
      <c r="AY2170" s="109"/>
    </row>
    <row r="2171" spans="1:51" x14ac:dyDescent="0.25">
      <c r="A2171" s="106">
        <v>2520</v>
      </c>
      <c r="B2171" s="106" t="s">
        <v>2803</v>
      </c>
      <c r="C2171" s="106" t="s">
        <v>413</v>
      </c>
      <c r="D2171" s="106"/>
      <c r="E2171" s="106" t="s">
        <v>540</v>
      </c>
      <c r="F2171" s="106"/>
      <c r="G2171" s="106"/>
      <c r="H2171" s="106" t="s">
        <v>466</v>
      </c>
      <c r="I2171" s="106" t="s">
        <v>3323</v>
      </c>
      <c r="J2171" s="106" t="s">
        <v>4229</v>
      </c>
      <c r="K2171" s="106">
        <v>15001</v>
      </c>
      <c r="L2171" s="106"/>
      <c r="M2171" s="106">
        <v>22000</v>
      </c>
      <c r="N2171" s="106" t="s">
        <v>413</v>
      </c>
      <c r="O2171" s="106">
        <v>6116.6080000000002</v>
      </c>
      <c r="P2171" s="107">
        <v>1200</v>
      </c>
      <c r="Q2171" s="107">
        <v>7339929.5999999996</v>
      </c>
      <c r="R2171" s="106">
        <v>0</v>
      </c>
      <c r="S2171" s="107">
        <v>0</v>
      </c>
      <c r="T2171" s="107">
        <v>0</v>
      </c>
      <c r="U2171" s="106" t="s">
        <v>739</v>
      </c>
      <c r="V2171" s="106" t="s">
        <v>7</v>
      </c>
      <c r="W2171" s="106" t="s">
        <v>61</v>
      </c>
      <c r="X2171" s="108">
        <v>1712</v>
      </c>
      <c r="Y2171" s="108">
        <v>10471632.896</v>
      </c>
      <c r="Z2171" s="108">
        <v>3131703.2959999992</v>
      </c>
      <c r="AA2171" s="109"/>
      <c r="AB2171" s="109">
        <v>5233</v>
      </c>
      <c r="AC2171" s="109"/>
      <c r="AD2171" s="109"/>
      <c r="AE2171" s="110" t="s">
        <v>507</v>
      </c>
      <c r="AF2171" s="109"/>
      <c r="AG2171" s="138">
        <v>40291</v>
      </c>
      <c r="AH2171" s="138">
        <v>40407</v>
      </c>
      <c r="AI2171" s="138">
        <v>40459</v>
      </c>
      <c r="AJ2171" s="109">
        <v>5737335</v>
      </c>
      <c r="AK2171" s="109"/>
      <c r="AL2171" s="109"/>
      <c r="AM2171" s="109"/>
      <c r="AN2171" s="109"/>
      <c r="AO2171" s="109"/>
      <c r="AP2171" s="109"/>
      <c r="AQ2171" s="109"/>
      <c r="AR2171" s="109"/>
      <c r="AS2171" s="109"/>
      <c r="AT2171" s="109"/>
      <c r="AU2171" s="109"/>
      <c r="AV2171" s="109"/>
      <c r="AW2171" s="109"/>
      <c r="AX2171" s="109"/>
      <c r="AY2171" s="109"/>
    </row>
    <row r="2172" spans="1:51" x14ac:dyDescent="0.25">
      <c r="A2172" s="106">
        <v>2521</v>
      </c>
      <c r="B2172" s="106" t="s">
        <v>2804</v>
      </c>
      <c r="C2172" s="106" t="s">
        <v>413</v>
      </c>
      <c r="D2172" s="106"/>
      <c r="E2172" s="106" t="s">
        <v>540</v>
      </c>
      <c r="F2172" s="106"/>
      <c r="G2172" s="106"/>
      <c r="H2172" s="106" t="s">
        <v>466</v>
      </c>
      <c r="I2172" s="106" t="s">
        <v>3325</v>
      </c>
      <c r="J2172" s="106" t="s">
        <v>4223</v>
      </c>
      <c r="K2172" s="106"/>
      <c r="L2172" s="106"/>
      <c r="M2172" s="106">
        <v>22000</v>
      </c>
      <c r="N2172" s="106" t="s">
        <v>413</v>
      </c>
      <c r="O2172" s="106">
        <v>2381.2159999999999</v>
      </c>
      <c r="P2172" s="107">
        <v>1200</v>
      </c>
      <c r="Q2172" s="107">
        <v>2857459.2</v>
      </c>
      <c r="R2172" s="106">
        <v>0</v>
      </c>
      <c r="S2172" s="107">
        <v>0</v>
      </c>
      <c r="T2172" s="107">
        <v>0</v>
      </c>
      <c r="U2172" s="106" t="s">
        <v>739</v>
      </c>
      <c r="V2172" s="106" t="s">
        <v>7</v>
      </c>
      <c r="W2172" s="106" t="s">
        <v>61</v>
      </c>
      <c r="X2172" s="108">
        <v>1712</v>
      </c>
      <c r="Y2172" s="108">
        <v>4076641.7919999999</v>
      </c>
      <c r="Z2172" s="108">
        <v>1219182.5920000002</v>
      </c>
      <c r="AA2172" s="109"/>
      <c r="AB2172" s="109">
        <v>5233</v>
      </c>
      <c r="AC2172" s="109"/>
      <c r="AD2172" s="109"/>
      <c r="AE2172" s="110" t="s">
        <v>507</v>
      </c>
      <c r="AF2172" s="109"/>
      <c r="AG2172" s="138">
        <v>40291</v>
      </c>
      <c r="AH2172" s="138">
        <v>40407</v>
      </c>
      <c r="AI2172" s="138">
        <v>40459</v>
      </c>
      <c r="AJ2172" s="109">
        <v>5737335</v>
      </c>
      <c r="AK2172" s="109"/>
      <c r="AL2172" s="109"/>
      <c r="AM2172" s="109"/>
      <c r="AN2172" s="109"/>
      <c r="AO2172" s="109"/>
      <c r="AP2172" s="109"/>
      <c r="AQ2172" s="109"/>
      <c r="AR2172" s="109"/>
      <c r="AS2172" s="109"/>
      <c r="AT2172" s="109"/>
      <c r="AU2172" s="109"/>
      <c r="AV2172" s="109"/>
      <c r="AW2172" s="109"/>
      <c r="AX2172" s="109"/>
      <c r="AY2172" s="109"/>
    </row>
    <row r="2173" spans="1:51" ht="51" x14ac:dyDescent="0.25">
      <c r="A2173" s="106">
        <v>2522</v>
      </c>
      <c r="B2173" s="106" t="s">
        <v>2805</v>
      </c>
      <c r="C2173" s="106" t="s">
        <v>413</v>
      </c>
      <c r="D2173" s="106" t="s">
        <v>687</v>
      </c>
      <c r="E2173" s="106" t="s">
        <v>594</v>
      </c>
      <c r="F2173" s="106"/>
      <c r="G2173" s="106"/>
      <c r="H2173" s="106" t="s">
        <v>466</v>
      </c>
      <c r="I2173" s="106" t="s">
        <v>3325</v>
      </c>
      <c r="J2173" s="106" t="s">
        <v>4223</v>
      </c>
      <c r="K2173" s="106">
        <v>17341</v>
      </c>
      <c r="L2173" s="106"/>
      <c r="M2173" s="106">
        <v>22000</v>
      </c>
      <c r="N2173" s="106" t="s">
        <v>413</v>
      </c>
      <c r="O2173" s="106">
        <v>9916.3410000000003</v>
      </c>
      <c r="P2173" s="107">
        <v>1200</v>
      </c>
      <c r="Q2173" s="107">
        <v>11899609.199999999</v>
      </c>
      <c r="R2173" s="106">
        <v>0</v>
      </c>
      <c r="S2173" s="107">
        <v>0</v>
      </c>
      <c r="T2173" s="107">
        <v>0</v>
      </c>
      <c r="U2173" s="106" t="s">
        <v>741</v>
      </c>
      <c r="V2173" s="106" t="s">
        <v>7</v>
      </c>
      <c r="W2173" s="106" t="s">
        <v>62</v>
      </c>
      <c r="X2173" s="108">
        <v>1712</v>
      </c>
      <c r="Y2173" s="108">
        <v>16976775.791999999</v>
      </c>
      <c r="Z2173" s="108">
        <v>5077166.5919999983</v>
      </c>
      <c r="AA2173" s="109"/>
      <c r="AB2173" s="109">
        <v>5233</v>
      </c>
      <c r="AC2173" s="109"/>
      <c r="AD2173" s="109"/>
      <c r="AE2173" s="110" t="s">
        <v>473</v>
      </c>
      <c r="AF2173" s="109" t="s">
        <v>4846</v>
      </c>
      <c r="AG2173" s="138">
        <v>40291</v>
      </c>
      <c r="AH2173" s="138">
        <v>40407</v>
      </c>
      <c r="AI2173" s="138">
        <v>40459</v>
      </c>
      <c r="AJ2173" s="109">
        <v>5737335</v>
      </c>
      <c r="AK2173" s="109"/>
      <c r="AL2173" s="109"/>
      <c r="AM2173" s="109"/>
      <c r="AN2173" s="109"/>
      <c r="AO2173" s="109"/>
      <c r="AP2173" s="109"/>
      <c r="AQ2173" s="109"/>
      <c r="AR2173" s="109"/>
      <c r="AS2173" s="109"/>
      <c r="AT2173" s="109"/>
      <c r="AU2173" s="109"/>
      <c r="AV2173" s="109"/>
      <c r="AW2173" s="109"/>
      <c r="AX2173" s="109"/>
      <c r="AY2173" s="109"/>
    </row>
    <row r="2174" spans="1:51" ht="89.25" x14ac:dyDescent="0.25">
      <c r="A2174" s="106">
        <v>2523</v>
      </c>
      <c r="B2174" s="106" t="s">
        <v>2806</v>
      </c>
      <c r="C2174" s="106" t="s">
        <v>413</v>
      </c>
      <c r="D2174" s="106" t="s">
        <v>688</v>
      </c>
      <c r="E2174" s="106" t="s">
        <v>595</v>
      </c>
      <c r="F2174" s="106"/>
      <c r="G2174" s="106"/>
      <c r="H2174" s="106" t="s">
        <v>466</v>
      </c>
      <c r="I2174" s="106" t="s">
        <v>3325</v>
      </c>
      <c r="J2174" s="106" t="s">
        <v>4223</v>
      </c>
      <c r="K2174" s="106">
        <v>17433</v>
      </c>
      <c r="L2174" s="106"/>
      <c r="M2174" s="106">
        <v>22000</v>
      </c>
      <c r="N2174" s="106" t="s">
        <v>413</v>
      </c>
      <c r="O2174" s="106">
        <v>27230.039000000001</v>
      </c>
      <c r="P2174" s="107">
        <v>1200</v>
      </c>
      <c r="Q2174" s="107">
        <v>32676046.800000001</v>
      </c>
      <c r="R2174" s="106">
        <v>734.75</v>
      </c>
      <c r="S2174" s="107">
        <v>0</v>
      </c>
      <c r="T2174" s="107">
        <v>5474874.5300000003</v>
      </c>
      <c r="U2174" s="106" t="s">
        <v>741</v>
      </c>
      <c r="V2174" s="106" t="s">
        <v>7</v>
      </c>
      <c r="W2174" s="106" t="s">
        <v>81</v>
      </c>
      <c r="X2174" s="108">
        <v>1712</v>
      </c>
      <c r="Y2174" s="108">
        <v>46617826.767999999</v>
      </c>
      <c r="Z2174" s="108">
        <v>13941779.967999998</v>
      </c>
      <c r="AA2174" s="109"/>
      <c r="AB2174" s="109">
        <v>5233</v>
      </c>
      <c r="AC2174" s="109"/>
      <c r="AD2174" s="109"/>
      <c r="AE2174" s="110" t="s">
        <v>473</v>
      </c>
      <c r="AF2174" s="109" t="s">
        <v>4847</v>
      </c>
      <c r="AG2174" s="138">
        <v>40291</v>
      </c>
      <c r="AH2174" s="138">
        <v>40407</v>
      </c>
      <c r="AI2174" s="138">
        <v>40459</v>
      </c>
      <c r="AJ2174" s="109">
        <v>5737335</v>
      </c>
      <c r="AK2174" s="109"/>
      <c r="AL2174" s="109"/>
      <c r="AM2174" s="109"/>
      <c r="AN2174" s="109"/>
      <c r="AO2174" s="109"/>
      <c r="AP2174" s="109"/>
      <c r="AQ2174" s="109"/>
      <c r="AR2174" s="109"/>
      <c r="AS2174" s="109"/>
      <c r="AT2174" s="109"/>
      <c r="AU2174" s="109"/>
      <c r="AV2174" s="109"/>
      <c r="AW2174" s="109"/>
      <c r="AX2174" s="109"/>
      <c r="AY2174" s="109"/>
    </row>
    <row r="2175" spans="1:51" x14ac:dyDescent="0.25">
      <c r="A2175" s="106">
        <v>2524</v>
      </c>
      <c r="B2175" s="106" t="s">
        <v>2807</v>
      </c>
      <c r="C2175" s="106" t="s">
        <v>414</v>
      </c>
      <c r="D2175" s="106"/>
      <c r="E2175" s="106" t="s">
        <v>540</v>
      </c>
      <c r="F2175" s="106"/>
      <c r="G2175" s="106"/>
      <c r="H2175" s="106" t="s">
        <v>469</v>
      </c>
      <c r="I2175" s="106" t="s">
        <v>3331</v>
      </c>
      <c r="J2175" s="106" t="s">
        <v>4230</v>
      </c>
      <c r="K2175" s="106"/>
      <c r="L2175" s="106"/>
      <c r="M2175" s="106">
        <v>22116</v>
      </c>
      <c r="N2175" s="106" t="s">
        <v>4231</v>
      </c>
      <c r="O2175" s="106">
        <v>514.29399999999998</v>
      </c>
      <c r="P2175" s="107">
        <v>1330</v>
      </c>
      <c r="Q2175" s="107">
        <v>684011.02</v>
      </c>
      <c r="R2175" s="106">
        <v>0</v>
      </c>
      <c r="S2175" s="107">
        <v>0</v>
      </c>
      <c r="T2175" s="107">
        <v>0</v>
      </c>
      <c r="U2175" s="106" t="s">
        <v>797</v>
      </c>
      <c r="V2175" s="106" t="s">
        <v>7</v>
      </c>
      <c r="W2175" s="106" t="s">
        <v>67</v>
      </c>
      <c r="X2175" s="108">
        <v>2147</v>
      </c>
      <c r="Y2175" s="108">
        <v>1104189.2179999999</v>
      </c>
      <c r="Z2175" s="108">
        <v>420178.19799999986</v>
      </c>
      <c r="AA2175" s="109"/>
      <c r="AB2175" s="109">
        <v>5153</v>
      </c>
      <c r="AC2175" s="109"/>
      <c r="AD2175" s="109"/>
      <c r="AE2175" s="110" t="s">
        <v>516</v>
      </c>
      <c r="AF2175" s="109"/>
      <c r="AG2175" s="138"/>
      <c r="AH2175" s="138">
        <v>40049</v>
      </c>
      <c r="AI2175" s="138">
        <v>39856</v>
      </c>
      <c r="AJ2175" s="109">
        <v>5692274</v>
      </c>
      <c r="AK2175" s="109"/>
      <c r="AL2175" s="109"/>
      <c r="AM2175" s="109"/>
      <c r="AN2175" s="109"/>
      <c r="AO2175" s="109"/>
      <c r="AP2175" s="109"/>
      <c r="AQ2175" s="109"/>
      <c r="AR2175" s="109"/>
      <c r="AS2175" s="109"/>
      <c r="AT2175" s="109"/>
      <c r="AU2175" s="109"/>
      <c r="AV2175" s="109"/>
      <c r="AW2175" s="109"/>
      <c r="AX2175" s="109"/>
      <c r="AY2175" s="109"/>
    </row>
    <row r="2176" spans="1:51" x14ac:dyDescent="0.25">
      <c r="A2176" s="106">
        <v>2525</v>
      </c>
      <c r="B2176" s="106" t="s">
        <v>1143</v>
      </c>
      <c r="C2176" s="106" t="s">
        <v>414</v>
      </c>
      <c r="D2176" s="106"/>
      <c r="E2176" s="106" t="s">
        <v>540</v>
      </c>
      <c r="F2176" s="106"/>
      <c r="G2176" s="106"/>
      <c r="H2176" s="106" t="s">
        <v>469</v>
      </c>
      <c r="I2176" s="106"/>
      <c r="J2176" s="106"/>
      <c r="K2176" s="106"/>
      <c r="L2176" s="106"/>
      <c r="M2176" s="106">
        <v>22116</v>
      </c>
      <c r="N2176" s="106" t="s">
        <v>4231</v>
      </c>
      <c r="O2176" s="106">
        <v>1314.8710000000001</v>
      </c>
      <c r="P2176" s="107">
        <v>1330</v>
      </c>
      <c r="Q2176" s="107">
        <v>1748778.43</v>
      </c>
      <c r="R2176" s="106">
        <v>0</v>
      </c>
      <c r="S2176" s="107">
        <v>0</v>
      </c>
      <c r="T2176" s="107">
        <v>0</v>
      </c>
      <c r="U2176" s="106" t="s">
        <v>743</v>
      </c>
      <c r="V2176" s="106" t="s">
        <v>7</v>
      </c>
      <c r="W2176" s="106" t="s">
        <v>63</v>
      </c>
      <c r="X2176" s="108"/>
      <c r="Y2176" s="108">
        <v>0</v>
      </c>
      <c r="Z2176" s="108"/>
      <c r="AA2176" s="109" t="s">
        <v>4435</v>
      </c>
      <c r="AB2176" s="109">
        <v>5153</v>
      </c>
      <c r="AC2176" s="109"/>
      <c r="AD2176" s="109"/>
      <c r="AE2176" s="110" t="s">
        <v>4436</v>
      </c>
      <c r="AF2176" s="109"/>
      <c r="AG2176" s="138"/>
      <c r="AH2176" s="138">
        <v>40049</v>
      </c>
      <c r="AI2176" s="138">
        <v>39856</v>
      </c>
      <c r="AJ2176" s="109">
        <v>5692274</v>
      </c>
      <c r="AK2176" s="109"/>
      <c r="AL2176" s="109"/>
      <c r="AM2176" s="109"/>
      <c r="AN2176" s="109"/>
      <c r="AO2176" s="109"/>
      <c r="AP2176" s="109"/>
      <c r="AQ2176" s="109"/>
      <c r="AR2176" s="109"/>
      <c r="AS2176" s="109"/>
      <c r="AT2176" s="109"/>
      <c r="AU2176" s="109"/>
      <c r="AV2176" s="109"/>
      <c r="AW2176" s="109"/>
      <c r="AX2176" s="109"/>
      <c r="AY2176" s="109"/>
    </row>
    <row r="2177" spans="1:51" x14ac:dyDescent="0.25">
      <c r="A2177" s="106">
        <v>2527</v>
      </c>
      <c r="B2177" s="106" t="s">
        <v>2808</v>
      </c>
      <c r="C2177" s="106" t="s">
        <v>33</v>
      </c>
      <c r="D2177" s="106"/>
      <c r="E2177" s="106" t="s">
        <v>540</v>
      </c>
      <c r="F2177" s="106"/>
      <c r="G2177" s="106"/>
      <c r="H2177" s="106" t="s">
        <v>465</v>
      </c>
      <c r="I2177" s="106" t="s">
        <v>3323</v>
      </c>
      <c r="J2177" s="106" t="s">
        <v>4232</v>
      </c>
      <c r="K2177" s="106">
        <v>6701</v>
      </c>
      <c r="L2177" s="106"/>
      <c r="M2177" s="106">
        <v>22000</v>
      </c>
      <c r="N2177" s="106" t="s">
        <v>33</v>
      </c>
      <c r="O2177" s="106">
        <v>1292.104</v>
      </c>
      <c r="P2177" s="107">
        <v>1500</v>
      </c>
      <c r="Q2177" s="107">
        <v>1938156</v>
      </c>
      <c r="R2177" s="106">
        <v>0</v>
      </c>
      <c r="S2177" s="107">
        <v>0</v>
      </c>
      <c r="T2177" s="107">
        <v>0</v>
      </c>
      <c r="U2177" s="106" t="s">
        <v>739</v>
      </c>
      <c r="V2177" s="106" t="s">
        <v>7</v>
      </c>
      <c r="W2177" s="106" t="s">
        <v>61</v>
      </c>
      <c r="X2177" s="108">
        <v>2297</v>
      </c>
      <c r="Y2177" s="108">
        <v>2967962.8880000003</v>
      </c>
      <c r="Z2177" s="108">
        <v>1029806.8880000003</v>
      </c>
      <c r="AA2177" s="109"/>
      <c r="AB2177" s="109">
        <v>2152</v>
      </c>
      <c r="AC2177" s="109"/>
      <c r="AD2177" s="109"/>
      <c r="AE2177" s="110" t="s">
        <v>507</v>
      </c>
      <c r="AF2177" s="109"/>
      <c r="AG2177" s="138">
        <v>40018</v>
      </c>
      <c r="AH2177" s="138">
        <v>40354</v>
      </c>
      <c r="AI2177" s="138">
        <v>40470</v>
      </c>
      <c r="AJ2177" s="109">
        <v>5737529</v>
      </c>
      <c r="AK2177" s="109"/>
      <c r="AL2177" s="109"/>
      <c r="AM2177" s="109"/>
      <c r="AN2177" s="109"/>
      <c r="AO2177" s="109"/>
      <c r="AP2177" s="109"/>
      <c r="AQ2177" s="109"/>
      <c r="AR2177" s="109"/>
      <c r="AS2177" s="109"/>
      <c r="AT2177" s="109"/>
      <c r="AU2177" s="109"/>
      <c r="AV2177" s="109"/>
      <c r="AW2177" s="109"/>
      <c r="AX2177" s="109"/>
      <c r="AY2177" s="109"/>
    </row>
    <row r="2178" spans="1:51" x14ac:dyDescent="0.25">
      <c r="A2178" s="106">
        <v>2528</v>
      </c>
      <c r="B2178" s="106" t="s">
        <v>2809</v>
      </c>
      <c r="C2178" s="106" t="s">
        <v>33</v>
      </c>
      <c r="D2178" s="106"/>
      <c r="E2178" s="106" t="s">
        <v>540</v>
      </c>
      <c r="F2178" s="106"/>
      <c r="G2178" s="106"/>
      <c r="H2178" s="106" t="s">
        <v>465</v>
      </c>
      <c r="I2178" s="106" t="s">
        <v>3325</v>
      </c>
      <c r="J2178" s="106" t="s">
        <v>3377</v>
      </c>
      <c r="K2178" s="106"/>
      <c r="L2178" s="106"/>
      <c r="M2178" s="106">
        <v>22000</v>
      </c>
      <c r="N2178" s="106" t="s">
        <v>33</v>
      </c>
      <c r="O2178" s="106">
        <v>2815.8090000000002</v>
      </c>
      <c r="P2178" s="107">
        <v>1500</v>
      </c>
      <c r="Q2178" s="107">
        <v>4223713.5</v>
      </c>
      <c r="R2178" s="106">
        <v>0</v>
      </c>
      <c r="S2178" s="107">
        <v>0</v>
      </c>
      <c r="T2178" s="107">
        <v>0</v>
      </c>
      <c r="U2178" s="106" t="s">
        <v>739</v>
      </c>
      <c r="V2178" s="106" t="s">
        <v>7</v>
      </c>
      <c r="W2178" s="106" t="s">
        <v>61</v>
      </c>
      <c r="X2178" s="108">
        <v>2297</v>
      </c>
      <c r="Y2178" s="108">
        <v>6467913.273</v>
      </c>
      <c r="Z2178" s="108">
        <v>2244199.773</v>
      </c>
      <c r="AA2178" s="109"/>
      <c r="AB2178" s="109">
        <v>2152</v>
      </c>
      <c r="AC2178" s="109"/>
      <c r="AD2178" s="109"/>
      <c r="AE2178" s="110" t="s">
        <v>507</v>
      </c>
      <c r="AF2178" s="109"/>
      <c r="AG2178" s="138">
        <v>40018</v>
      </c>
      <c r="AH2178" s="138">
        <v>40354</v>
      </c>
      <c r="AI2178" s="138">
        <v>40470</v>
      </c>
      <c r="AJ2178" s="109">
        <v>5737529</v>
      </c>
      <c r="AK2178" s="109"/>
      <c r="AL2178" s="109"/>
      <c r="AM2178" s="109"/>
      <c r="AN2178" s="109"/>
      <c r="AO2178" s="109"/>
      <c r="AP2178" s="109"/>
      <c r="AQ2178" s="109"/>
      <c r="AR2178" s="109"/>
      <c r="AS2178" s="109"/>
      <c r="AT2178" s="109"/>
      <c r="AU2178" s="109"/>
      <c r="AV2178" s="109"/>
      <c r="AW2178" s="109"/>
      <c r="AX2178" s="109"/>
      <c r="AY2178" s="109"/>
    </row>
    <row r="2179" spans="1:51" x14ac:dyDescent="0.25">
      <c r="A2179" s="106">
        <v>2529</v>
      </c>
      <c r="B2179" s="106" t="s">
        <v>2810</v>
      </c>
      <c r="C2179" s="106" t="s">
        <v>33</v>
      </c>
      <c r="D2179" s="106"/>
      <c r="E2179" s="106" t="s">
        <v>540</v>
      </c>
      <c r="F2179" s="106"/>
      <c r="G2179" s="106"/>
      <c r="H2179" s="106" t="s">
        <v>465</v>
      </c>
      <c r="I2179" s="106" t="s">
        <v>3323</v>
      </c>
      <c r="J2179" s="106" t="s">
        <v>4233</v>
      </c>
      <c r="K2179" s="106">
        <v>6701</v>
      </c>
      <c r="L2179" s="106"/>
      <c r="M2179" s="106">
        <v>22000</v>
      </c>
      <c r="N2179" s="106" t="s">
        <v>33</v>
      </c>
      <c r="O2179" s="106">
        <v>1461.12</v>
      </c>
      <c r="P2179" s="107">
        <v>1500</v>
      </c>
      <c r="Q2179" s="107">
        <v>2191680</v>
      </c>
      <c r="R2179" s="106">
        <v>0</v>
      </c>
      <c r="S2179" s="107">
        <v>0</v>
      </c>
      <c r="T2179" s="107">
        <v>0</v>
      </c>
      <c r="U2179" s="106" t="s">
        <v>739</v>
      </c>
      <c r="V2179" s="106" t="s">
        <v>7</v>
      </c>
      <c r="W2179" s="106" t="s">
        <v>61</v>
      </c>
      <c r="X2179" s="108">
        <v>2297</v>
      </c>
      <c r="Y2179" s="108">
        <v>3356192.6399999997</v>
      </c>
      <c r="Z2179" s="108">
        <v>1164512.6399999997</v>
      </c>
      <c r="AA2179" s="109"/>
      <c r="AB2179" s="109">
        <v>2152</v>
      </c>
      <c r="AC2179" s="109"/>
      <c r="AD2179" s="109"/>
      <c r="AE2179" s="110" t="s">
        <v>507</v>
      </c>
      <c r="AF2179" s="109"/>
      <c r="AG2179" s="138">
        <v>40018</v>
      </c>
      <c r="AH2179" s="138">
        <v>40354</v>
      </c>
      <c r="AI2179" s="138">
        <v>40470</v>
      </c>
      <c r="AJ2179" s="109">
        <v>5737529</v>
      </c>
      <c r="AK2179" s="109"/>
      <c r="AL2179" s="109"/>
      <c r="AM2179" s="109"/>
      <c r="AN2179" s="109"/>
      <c r="AO2179" s="109"/>
      <c r="AP2179" s="109"/>
      <c r="AQ2179" s="109"/>
      <c r="AR2179" s="109"/>
      <c r="AS2179" s="109"/>
      <c r="AT2179" s="109"/>
      <c r="AU2179" s="109"/>
      <c r="AV2179" s="109"/>
      <c r="AW2179" s="109"/>
      <c r="AX2179" s="109"/>
      <c r="AY2179" s="109"/>
    </row>
    <row r="2180" spans="1:51" x14ac:dyDescent="0.25">
      <c r="A2180" s="106">
        <v>2530</v>
      </c>
      <c r="B2180" s="106" t="s">
        <v>2811</v>
      </c>
      <c r="C2180" s="106" t="s">
        <v>33</v>
      </c>
      <c r="D2180" s="106"/>
      <c r="E2180" s="106" t="s">
        <v>540</v>
      </c>
      <c r="F2180" s="106"/>
      <c r="G2180" s="106"/>
      <c r="H2180" s="106" t="s">
        <v>465</v>
      </c>
      <c r="I2180" s="106" t="s">
        <v>3323</v>
      </c>
      <c r="J2180" s="106" t="s">
        <v>4234</v>
      </c>
      <c r="K2180" s="106"/>
      <c r="L2180" s="106"/>
      <c r="M2180" s="106">
        <v>22000</v>
      </c>
      <c r="N2180" s="106" t="s">
        <v>33</v>
      </c>
      <c r="O2180" s="106">
        <v>832.24199999999996</v>
      </c>
      <c r="P2180" s="107">
        <v>1500</v>
      </c>
      <c r="Q2180" s="107">
        <v>1248363</v>
      </c>
      <c r="R2180" s="106">
        <v>0</v>
      </c>
      <c r="S2180" s="107">
        <v>0</v>
      </c>
      <c r="T2180" s="107">
        <v>0</v>
      </c>
      <c r="U2180" s="106" t="s">
        <v>739</v>
      </c>
      <c r="V2180" s="106" t="s">
        <v>7</v>
      </c>
      <c r="W2180" s="106" t="s">
        <v>61</v>
      </c>
      <c r="X2180" s="108">
        <v>2297</v>
      </c>
      <c r="Y2180" s="108">
        <v>1911659.8739999998</v>
      </c>
      <c r="Z2180" s="108">
        <v>663296.87399999984</v>
      </c>
      <c r="AA2180" s="109"/>
      <c r="AB2180" s="109">
        <v>2152</v>
      </c>
      <c r="AC2180" s="109"/>
      <c r="AD2180" s="109"/>
      <c r="AE2180" s="110" t="s">
        <v>507</v>
      </c>
      <c r="AF2180" s="109"/>
      <c r="AG2180" s="138">
        <v>40018</v>
      </c>
      <c r="AH2180" s="138">
        <v>40354</v>
      </c>
      <c r="AI2180" s="138">
        <v>40780</v>
      </c>
      <c r="AJ2180" s="109">
        <v>5782627</v>
      </c>
      <c r="AK2180" s="109"/>
      <c r="AL2180" s="109"/>
      <c r="AM2180" s="109"/>
      <c r="AN2180" s="109"/>
      <c r="AO2180" s="109"/>
      <c r="AP2180" s="109"/>
      <c r="AQ2180" s="109"/>
      <c r="AR2180" s="109"/>
      <c r="AS2180" s="109"/>
      <c r="AT2180" s="109"/>
      <c r="AU2180" s="109"/>
      <c r="AV2180" s="109"/>
      <c r="AW2180" s="109"/>
      <c r="AX2180" s="109"/>
      <c r="AY2180" s="109"/>
    </row>
    <row r="2181" spans="1:51" x14ac:dyDescent="0.25">
      <c r="A2181" s="106">
        <v>2531</v>
      </c>
      <c r="B2181" s="106" t="s">
        <v>2812</v>
      </c>
      <c r="C2181" s="106" t="s">
        <v>33</v>
      </c>
      <c r="D2181" s="106"/>
      <c r="E2181" s="106" t="s">
        <v>540</v>
      </c>
      <c r="F2181" s="106"/>
      <c r="G2181" s="106"/>
      <c r="H2181" s="106" t="s">
        <v>465</v>
      </c>
      <c r="I2181" s="106" t="s">
        <v>3323</v>
      </c>
      <c r="J2181" s="106" t="s">
        <v>3811</v>
      </c>
      <c r="K2181" s="106"/>
      <c r="L2181" s="106"/>
      <c r="M2181" s="106">
        <v>22000</v>
      </c>
      <c r="N2181" s="106" t="s">
        <v>33</v>
      </c>
      <c r="O2181" s="106">
        <v>1602.566</v>
      </c>
      <c r="P2181" s="107">
        <v>1500</v>
      </c>
      <c r="Q2181" s="107">
        <v>2403849</v>
      </c>
      <c r="R2181" s="106">
        <v>0</v>
      </c>
      <c r="S2181" s="107">
        <v>0</v>
      </c>
      <c r="T2181" s="107">
        <v>0</v>
      </c>
      <c r="U2181" s="106" t="s">
        <v>739</v>
      </c>
      <c r="V2181" s="106" t="s">
        <v>7</v>
      </c>
      <c r="W2181" s="106" t="s">
        <v>61</v>
      </c>
      <c r="X2181" s="108">
        <v>2297</v>
      </c>
      <c r="Y2181" s="108">
        <v>3681094.102</v>
      </c>
      <c r="Z2181" s="108">
        <v>1277245.102</v>
      </c>
      <c r="AA2181" s="109"/>
      <c r="AB2181" s="109">
        <v>2152</v>
      </c>
      <c r="AC2181" s="109"/>
      <c r="AD2181" s="109"/>
      <c r="AE2181" s="110" t="s">
        <v>507</v>
      </c>
      <c r="AF2181" s="109"/>
      <c r="AG2181" s="138">
        <v>40018</v>
      </c>
      <c r="AH2181" s="138">
        <v>40354</v>
      </c>
      <c r="AI2181" s="138">
        <v>40470</v>
      </c>
      <c r="AJ2181" s="109">
        <v>5737529</v>
      </c>
      <c r="AK2181" s="109"/>
      <c r="AL2181" s="109"/>
      <c r="AM2181" s="109"/>
      <c r="AN2181" s="109"/>
      <c r="AO2181" s="109"/>
      <c r="AP2181" s="109"/>
      <c r="AQ2181" s="109"/>
      <c r="AR2181" s="109"/>
      <c r="AS2181" s="109"/>
      <c r="AT2181" s="109"/>
      <c r="AU2181" s="109"/>
      <c r="AV2181" s="109"/>
      <c r="AW2181" s="109"/>
      <c r="AX2181" s="109"/>
      <c r="AY2181" s="109"/>
    </row>
    <row r="2182" spans="1:51" x14ac:dyDescent="0.25">
      <c r="A2182" s="106">
        <v>2532</v>
      </c>
      <c r="B2182" s="106" t="s">
        <v>2813</v>
      </c>
      <c r="C2182" s="106" t="s">
        <v>33</v>
      </c>
      <c r="D2182" s="106"/>
      <c r="E2182" s="106" t="s">
        <v>540</v>
      </c>
      <c r="F2182" s="106"/>
      <c r="G2182" s="106"/>
      <c r="H2182" s="106" t="s">
        <v>465</v>
      </c>
      <c r="I2182" s="106" t="s">
        <v>3323</v>
      </c>
      <c r="J2182" s="106" t="s">
        <v>3377</v>
      </c>
      <c r="K2182" s="106"/>
      <c r="L2182" s="106"/>
      <c r="M2182" s="106">
        <v>22000</v>
      </c>
      <c r="N2182" s="106" t="s">
        <v>33</v>
      </c>
      <c r="O2182" s="106">
        <v>1359.665</v>
      </c>
      <c r="P2182" s="107">
        <v>1500</v>
      </c>
      <c r="Q2182" s="107">
        <v>2039497.5</v>
      </c>
      <c r="R2182" s="106">
        <v>0</v>
      </c>
      <c r="S2182" s="107">
        <v>0</v>
      </c>
      <c r="T2182" s="107">
        <v>0</v>
      </c>
      <c r="U2182" s="106" t="s">
        <v>739</v>
      </c>
      <c r="V2182" s="106" t="s">
        <v>7</v>
      </c>
      <c r="W2182" s="106" t="s">
        <v>61</v>
      </c>
      <c r="X2182" s="108">
        <v>2297</v>
      </c>
      <c r="Y2182" s="108">
        <v>3123150.5049999999</v>
      </c>
      <c r="Z2182" s="108">
        <v>1083653.0049999999</v>
      </c>
      <c r="AA2182" s="109"/>
      <c r="AB2182" s="109">
        <v>2152</v>
      </c>
      <c r="AC2182" s="109"/>
      <c r="AD2182" s="109"/>
      <c r="AE2182" s="110" t="s">
        <v>507</v>
      </c>
      <c r="AF2182" s="109"/>
      <c r="AG2182" s="138">
        <v>40018</v>
      </c>
      <c r="AH2182" s="138">
        <v>40354</v>
      </c>
      <c r="AI2182" s="138">
        <v>40470</v>
      </c>
      <c r="AJ2182" s="109">
        <v>5737529</v>
      </c>
      <c r="AK2182" s="109"/>
      <c r="AL2182" s="109"/>
      <c r="AM2182" s="109"/>
      <c r="AN2182" s="109"/>
      <c r="AO2182" s="109"/>
      <c r="AP2182" s="109"/>
      <c r="AQ2182" s="109"/>
      <c r="AR2182" s="109"/>
      <c r="AS2182" s="109"/>
      <c r="AT2182" s="109"/>
      <c r="AU2182" s="109"/>
      <c r="AV2182" s="109"/>
      <c r="AW2182" s="109"/>
      <c r="AX2182" s="109"/>
      <c r="AY2182" s="109"/>
    </row>
    <row r="2183" spans="1:51" ht="63.75" x14ac:dyDescent="0.25">
      <c r="A2183" s="106">
        <v>2533</v>
      </c>
      <c r="B2183" s="106" t="s">
        <v>2814</v>
      </c>
      <c r="C2183" s="106" t="s">
        <v>340</v>
      </c>
      <c r="D2183" s="106"/>
      <c r="E2183" s="106" t="s">
        <v>540</v>
      </c>
      <c r="F2183" s="106"/>
      <c r="G2183" s="106"/>
      <c r="H2183" s="106" t="s">
        <v>466</v>
      </c>
      <c r="I2183" s="106" t="s">
        <v>3323</v>
      </c>
      <c r="J2183" s="106" t="s">
        <v>4224</v>
      </c>
      <c r="K2183" s="106">
        <v>15145</v>
      </c>
      <c r="L2183" s="106"/>
      <c r="M2183" s="106">
        <v>22000</v>
      </c>
      <c r="N2183" s="106" t="s">
        <v>340</v>
      </c>
      <c r="O2183" s="106">
        <v>5897.9949999999999</v>
      </c>
      <c r="P2183" s="107">
        <v>1200</v>
      </c>
      <c r="Q2183" s="107">
        <v>7077594</v>
      </c>
      <c r="R2183" s="106">
        <v>0</v>
      </c>
      <c r="S2183" s="107">
        <v>0</v>
      </c>
      <c r="T2183" s="107">
        <v>0</v>
      </c>
      <c r="U2183" s="106" t="s">
        <v>741</v>
      </c>
      <c r="V2183" s="106" t="s">
        <v>7</v>
      </c>
      <c r="W2183" s="106" t="s">
        <v>62</v>
      </c>
      <c r="X2183" s="108">
        <v>1655</v>
      </c>
      <c r="Y2183" s="108">
        <v>9761181.7249999996</v>
      </c>
      <c r="Z2183" s="108">
        <v>2683587.7249999996</v>
      </c>
      <c r="AA2183" s="109"/>
      <c r="AB2183" s="109">
        <v>5225</v>
      </c>
      <c r="AC2183" s="109"/>
      <c r="AD2183" s="109"/>
      <c r="AE2183" s="110" t="s">
        <v>473</v>
      </c>
      <c r="AF2183" s="109" t="s">
        <v>4462</v>
      </c>
      <c r="AG2183" s="138">
        <v>39479</v>
      </c>
      <c r="AH2183" s="138">
        <v>39531</v>
      </c>
      <c r="AI2183" s="138">
        <v>39658</v>
      </c>
      <c r="AJ2183" s="109">
        <v>5613635</v>
      </c>
      <c r="AK2183" s="109"/>
      <c r="AL2183" s="109" t="s">
        <v>4780</v>
      </c>
      <c r="AM2183" s="109" t="s">
        <v>703</v>
      </c>
      <c r="AN2183" s="109" t="s">
        <v>4618</v>
      </c>
      <c r="AO2183" s="109" t="s">
        <v>4619</v>
      </c>
      <c r="AP2183" s="109" t="s">
        <v>705</v>
      </c>
      <c r="AQ2183" s="109" t="s">
        <v>4620</v>
      </c>
      <c r="AR2183" s="109" t="s">
        <v>4781</v>
      </c>
      <c r="AS2183" s="109" t="s">
        <v>4433</v>
      </c>
      <c r="AT2183" s="109"/>
      <c r="AU2183" s="109"/>
      <c r="AV2183" s="109">
        <v>39531</v>
      </c>
      <c r="AW2183" s="109">
        <v>43735</v>
      </c>
      <c r="AX2183" s="109"/>
      <c r="AY2183" s="109"/>
    </row>
    <row r="2184" spans="1:51" x14ac:dyDescent="0.25">
      <c r="A2184" s="106">
        <v>2535</v>
      </c>
      <c r="B2184" s="106" t="s">
        <v>2815</v>
      </c>
      <c r="C2184" s="106" t="s">
        <v>14</v>
      </c>
      <c r="D2184" s="106"/>
      <c r="E2184" s="106" t="s">
        <v>540</v>
      </c>
      <c r="F2184" s="106"/>
      <c r="G2184" s="106"/>
      <c r="H2184" s="106" t="s">
        <v>465</v>
      </c>
      <c r="I2184" s="106" t="s">
        <v>3325</v>
      </c>
      <c r="J2184" s="106" t="s">
        <v>4235</v>
      </c>
      <c r="K2184" s="106">
        <v>8882</v>
      </c>
      <c r="L2184" s="106"/>
      <c r="M2184" s="106">
        <v>22000</v>
      </c>
      <c r="N2184" s="106" t="s">
        <v>14</v>
      </c>
      <c r="O2184" s="106">
        <v>1995.788</v>
      </c>
      <c r="P2184" s="107">
        <v>1550</v>
      </c>
      <c r="Q2184" s="107">
        <v>3093471.4</v>
      </c>
      <c r="R2184" s="106">
        <v>0</v>
      </c>
      <c r="S2184" s="107">
        <v>0</v>
      </c>
      <c r="T2184" s="107">
        <v>0</v>
      </c>
      <c r="U2184" s="106" t="s">
        <v>739</v>
      </c>
      <c r="V2184" s="106" t="s">
        <v>7</v>
      </c>
      <c r="W2184" s="106" t="s">
        <v>61</v>
      </c>
      <c r="X2184" s="108">
        <v>2164</v>
      </c>
      <c r="Y2184" s="108">
        <v>4318885.2319999998</v>
      </c>
      <c r="Z2184" s="108">
        <v>1225413.8319999999</v>
      </c>
      <c r="AA2184" s="109"/>
      <c r="AB2184" s="109">
        <v>2150</v>
      </c>
      <c r="AC2184" s="109"/>
      <c r="AD2184" s="109"/>
      <c r="AE2184" s="110" t="s">
        <v>507</v>
      </c>
      <c r="AF2184" s="109"/>
      <c r="AG2184" s="138">
        <v>39370</v>
      </c>
      <c r="AH2184" s="138">
        <v>39499</v>
      </c>
      <c r="AI2184" s="138">
        <v>39875</v>
      </c>
      <c r="AJ2184" s="109">
        <v>5648446</v>
      </c>
      <c r="AK2184" s="109"/>
      <c r="AL2184" s="109"/>
      <c r="AM2184" s="109"/>
      <c r="AN2184" s="109"/>
      <c r="AO2184" s="109"/>
      <c r="AP2184" s="109"/>
      <c r="AQ2184" s="109"/>
      <c r="AR2184" s="109"/>
      <c r="AS2184" s="109"/>
      <c r="AT2184" s="109"/>
      <c r="AU2184" s="109"/>
      <c r="AV2184" s="109"/>
      <c r="AW2184" s="109"/>
      <c r="AX2184" s="109"/>
      <c r="AY2184" s="109"/>
    </row>
    <row r="2185" spans="1:51" x14ac:dyDescent="0.25">
      <c r="A2185" s="106">
        <v>2536</v>
      </c>
      <c r="B2185" s="106" t="s">
        <v>2816</v>
      </c>
      <c r="C2185" s="106" t="s">
        <v>14</v>
      </c>
      <c r="D2185" s="106"/>
      <c r="E2185" s="106" t="s">
        <v>540</v>
      </c>
      <c r="F2185" s="106"/>
      <c r="G2185" s="106"/>
      <c r="H2185" s="106" t="s">
        <v>465</v>
      </c>
      <c r="I2185" s="106" t="s">
        <v>3336</v>
      </c>
      <c r="J2185" s="106" t="s">
        <v>3661</v>
      </c>
      <c r="K2185" s="106">
        <v>15991</v>
      </c>
      <c r="L2185" s="106"/>
      <c r="M2185" s="106">
        <v>22000</v>
      </c>
      <c r="N2185" s="106" t="s">
        <v>14</v>
      </c>
      <c r="O2185" s="106">
        <v>804.24800000000005</v>
      </c>
      <c r="P2185" s="107">
        <v>1550</v>
      </c>
      <c r="Q2185" s="107">
        <v>1246584.3999999999</v>
      </c>
      <c r="R2185" s="106">
        <v>0</v>
      </c>
      <c r="S2185" s="107">
        <v>0</v>
      </c>
      <c r="T2185" s="107">
        <v>0</v>
      </c>
      <c r="U2185" s="106" t="s">
        <v>739</v>
      </c>
      <c r="V2185" s="106" t="s">
        <v>7</v>
      </c>
      <c r="W2185" s="106" t="s">
        <v>61</v>
      </c>
      <c r="X2185" s="108">
        <v>2164</v>
      </c>
      <c r="Y2185" s="108">
        <v>1740392.672</v>
      </c>
      <c r="Z2185" s="108">
        <v>493808.27199999988</v>
      </c>
      <c r="AA2185" s="109"/>
      <c r="AB2185" s="109">
        <v>2150</v>
      </c>
      <c r="AC2185" s="109"/>
      <c r="AD2185" s="109"/>
      <c r="AE2185" s="110" t="s">
        <v>507</v>
      </c>
      <c r="AF2185" s="109"/>
      <c r="AG2185" s="138">
        <v>39370</v>
      </c>
      <c r="AH2185" s="138">
        <v>39499</v>
      </c>
      <c r="AI2185" s="138">
        <v>39875</v>
      </c>
      <c r="AJ2185" s="109">
        <v>5648446</v>
      </c>
      <c r="AK2185" s="109"/>
      <c r="AL2185" s="109"/>
      <c r="AM2185" s="109"/>
      <c r="AN2185" s="109"/>
      <c r="AO2185" s="109"/>
      <c r="AP2185" s="109"/>
      <c r="AQ2185" s="109"/>
      <c r="AR2185" s="109"/>
      <c r="AS2185" s="109"/>
      <c r="AT2185" s="109"/>
      <c r="AU2185" s="109"/>
      <c r="AV2185" s="109"/>
      <c r="AW2185" s="109"/>
      <c r="AX2185" s="109"/>
      <c r="AY2185" s="109"/>
    </row>
    <row r="2186" spans="1:51" x14ac:dyDescent="0.25">
      <c r="A2186" s="106">
        <v>2537</v>
      </c>
      <c r="B2186" s="106" t="s">
        <v>2817</v>
      </c>
      <c r="C2186" s="106" t="s">
        <v>14</v>
      </c>
      <c r="D2186" s="106"/>
      <c r="E2186" s="106" t="s">
        <v>540</v>
      </c>
      <c r="F2186" s="106"/>
      <c r="G2186" s="106"/>
      <c r="H2186" s="106" t="s">
        <v>465</v>
      </c>
      <c r="I2186" s="106" t="s">
        <v>3323</v>
      </c>
      <c r="J2186" s="106" t="s">
        <v>4236</v>
      </c>
      <c r="K2186" s="106">
        <v>8942</v>
      </c>
      <c r="L2186" s="106"/>
      <c r="M2186" s="106">
        <v>22000</v>
      </c>
      <c r="N2186" s="106" t="s">
        <v>14</v>
      </c>
      <c r="O2186" s="106">
        <v>1746.2719999999999</v>
      </c>
      <c r="P2186" s="107">
        <v>1550</v>
      </c>
      <c r="Q2186" s="107">
        <v>2706721.6</v>
      </c>
      <c r="R2186" s="106">
        <v>0</v>
      </c>
      <c r="S2186" s="107">
        <v>0</v>
      </c>
      <c r="T2186" s="107">
        <v>0</v>
      </c>
      <c r="U2186" s="106" t="s">
        <v>739</v>
      </c>
      <c r="V2186" s="106" t="s">
        <v>7</v>
      </c>
      <c r="W2186" s="106" t="s">
        <v>61</v>
      </c>
      <c r="X2186" s="108">
        <v>2164</v>
      </c>
      <c r="Y2186" s="108">
        <v>3778932.608</v>
      </c>
      <c r="Z2186" s="108">
        <v>1072211.0079999999</v>
      </c>
      <c r="AA2186" s="109"/>
      <c r="AB2186" s="109">
        <v>2150</v>
      </c>
      <c r="AC2186" s="109"/>
      <c r="AD2186" s="109"/>
      <c r="AE2186" s="110" t="s">
        <v>507</v>
      </c>
      <c r="AF2186" s="109"/>
      <c r="AG2186" s="138">
        <v>39370</v>
      </c>
      <c r="AH2186" s="138">
        <v>39499</v>
      </c>
      <c r="AI2186" s="138">
        <v>39875</v>
      </c>
      <c r="AJ2186" s="109">
        <v>5648446</v>
      </c>
      <c r="AK2186" s="109"/>
      <c r="AL2186" s="109"/>
      <c r="AM2186" s="109"/>
      <c r="AN2186" s="109"/>
      <c r="AO2186" s="109"/>
      <c r="AP2186" s="109"/>
      <c r="AQ2186" s="109"/>
      <c r="AR2186" s="109"/>
      <c r="AS2186" s="109"/>
      <c r="AT2186" s="109"/>
      <c r="AU2186" s="109"/>
      <c r="AV2186" s="109"/>
      <c r="AW2186" s="109"/>
      <c r="AX2186" s="109"/>
      <c r="AY2186" s="109"/>
    </row>
    <row r="2187" spans="1:51" x14ac:dyDescent="0.25">
      <c r="A2187" s="106">
        <v>2538</v>
      </c>
      <c r="B2187" s="106" t="s">
        <v>2818</v>
      </c>
      <c r="C2187" s="106" t="s">
        <v>14</v>
      </c>
      <c r="D2187" s="106"/>
      <c r="E2187" s="106" t="s">
        <v>540</v>
      </c>
      <c r="F2187" s="106"/>
      <c r="G2187" s="106"/>
      <c r="H2187" s="106" t="s">
        <v>465</v>
      </c>
      <c r="I2187" s="106" t="s">
        <v>3336</v>
      </c>
      <c r="J2187" s="106" t="s">
        <v>3661</v>
      </c>
      <c r="K2187" s="106">
        <v>15853</v>
      </c>
      <c r="L2187" s="106"/>
      <c r="M2187" s="106">
        <v>22000</v>
      </c>
      <c r="N2187" s="106" t="s">
        <v>14</v>
      </c>
      <c r="O2187" s="106">
        <v>656.14400000000001</v>
      </c>
      <c r="P2187" s="107">
        <v>1550</v>
      </c>
      <c r="Q2187" s="107">
        <v>1017023.2</v>
      </c>
      <c r="R2187" s="106">
        <v>0</v>
      </c>
      <c r="S2187" s="107">
        <v>0</v>
      </c>
      <c r="T2187" s="107">
        <v>0</v>
      </c>
      <c r="U2187" s="106" t="s">
        <v>739</v>
      </c>
      <c r="V2187" s="106" t="s">
        <v>7</v>
      </c>
      <c r="W2187" s="106" t="s">
        <v>61</v>
      </c>
      <c r="X2187" s="108">
        <v>2164</v>
      </c>
      <c r="Y2187" s="108">
        <v>1419895.6159999999</v>
      </c>
      <c r="Z2187" s="108">
        <v>402872.41599999997</v>
      </c>
      <c r="AA2187" s="109"/>
      <c r="AB2187" s="109">
        <v>2150</v>
      </c>
      <c r="AC2187" s="109"/>
      <c r="AD2187" s="109"/>
      <c r="AE2187" s="110" t="s">
        <v>507</v>
      </c>
      <c r="AF2187" s="109"/>
      <c r="AG2187" s="138">
        <v>39370</v>
      </c>
      <c r="AH2187" s="138">
        <v>39499</v>
      </c>
      <c r="AI2187" s="138">
        <v>39875</v>
      </c>
      <c r="AJ2187" s="109">
        <v>5648446</v>
      </c>
      <c r="AK2187" s="109"/>
      <c r="AL2187" s="109"/>
      <c r="AM2187" s="109"/>
      <c r="AN2187" s="109"/>
      <c r="AO2187" s="109"/>
      <c r="AP2187" s="109"/>
      <c r="AQ2187" s="109"/>
      <c r="AR2187" s="109"/>
      <c r="AS2187" s="109"/>
      <c r="AT2187" s="109"/>
      <c r="AU2187" s="109"/>
      <c r="AV2187" s="109"/>
      <c r="AW2187" s="109"/>
      <c r="AX2187" s="109"/>
      <c r="AY2187" s="109"/>
    </row>
    <row r="2188" spans="1:51" x14ac:dyDescent="0.25">
      <c r="A2188" s="106">
        <v>2539</v>
      </c>
      <c r="B2188" s="106" t="s">
        <v>2819</v>
      </c>
      <c r="C2188" s="106" t="s">
        <v>14</v>
      </c>
      <c r="D2188" s="106"/>
      <c r="E2188" s="106" t="s">
        <v>540</v>
      </c>
      <c r="F2188" s="106"/>
      <c r="G2188" s="106"/>
      <c r="H2188" s="106" t="s">
        <v>465</v>
      </c>
      <c r="I2188" s="106" t="s">
        <v>3323</v>
      </c>
      <c r="J2188" s="106" t="s">
        <v>4237</v>
      </c>
      <c r="K2188" s="106">
        <v>8952</v>
      </c>
      <c r="L2188" s="106"/>
      <c r="M2188" s="106">
        <v>22000</v>
      </c>
      <c r="N2188" s="106" t="s">
        <v>14</v>
      </c>
      <c r="O2188" s="106">
        <v>1144.5809999999999</v>
      </c>
      <c r="P2188" s="107">
        <v>1550</v>
      </c>
      <c r="Q2188" s="107">
        <v>1774100.55</v>
      </c>
      <c r="R2188" s="106">
        <v>0</v>
      </c>
      <c r="S2188" s="107">
        <v>0</v>
      </c>
      <c r="T2188" s="107">
        <v>0</v>
      </c>
      <c r="U2188" s="106" t="s">
        <v>739</v>
      </c>
      <c r="V2188" s="106" t="s">
        <v>7</v>
      </c>
      <c r="W2188" s="106" t="s">
        <v>61</v>
      </c>
      <c r="X2188" s="108">
        <v>2164</v>
      </c>
      <c r="Y2188" s="108">
        <v>2476873.284</v>
      </c>
      <c r="Z2188" s="108">
        <v>702772.73400000017</v>
      </c>
      <c r="AA2188" s="109"/>
      <c r="AB2188" s="109">
        <v>2150</v>
      </c>
      <c r="AC2188" s="109"/>
      <c r="AD2188" s="109"/>
      <c r="AE2188" s="110" t="s">
        <v>507</v>
      </c>
      <c r="AF2188" s="109"/>
      <c r="AG2188" s="138">
        <v>39370</v>
      </c>
      <c r="AH2188" s="138">
        <v>39499</v>
      </c>
      <c r="AI2188" s="138">
        <v>39875</v>
      </c>
      <c r="AJ2188" s="109">
        <v>5648446</v>
      </c>
      <c r="AK2188" s="109"/>
      <c r="AL2188" s="109"/>
      <c r="AM2188" s="109"/>
      <c r="AN2188" s="109"/>
      <c r="AO2188" s="109"/>
      <c r="AP2188" s="109"/>
      <c r="AQ2188" s="109"/>
      <c r="AR2188" s="109"/>
      <c r="AS2188" s="109"/>
      <c r="AT2188" s="109"/>
      <c r="AU2188" s="109"/>
      <c r="AV2188" s="109"/>
      <c r="AW2188" s="109"/>
      <c r="AX2188" s="109"/>
      <c r="AY2188" s="109"/>
    </row>
    <row r="2189" spans="1:51" x14ac:dyDescent="0.25">
      <c r="A2189" s="106">
        <v>2540</v>
      </c>
      <c r="B2189" s="106" t="s">
        <v>2820</v>
      </c>
      <c r="C2189" s="106" t="s">
        <v>14</v>
      </c>
      <c r="D2189" s="106"/>
      <c r="E2189" s="106" t="s">
        <v>540</v>
      </c>
      <c r="F2189" s="106"/>
      <c r="G2189" s="106"/>
      <c r="H2189" s="106" t="s">
        <v>465</v>
      </c>
      <c r="I2189" s="106" t="s">
        <v>3325</v>
      </c>
      <c r="J2189" s="106" t="s">
        <v>4235</v>
      </c>
      <c r="K2189" s="106"/>
      <c r="L2189" s="106"/>
      <c r="M2189" s="106">
        <v>22000</v>
      </c>
      <c r="N2189" s="106" t="s">
        <v>14</v>
      </c>
      <c r="O2189" s="106">
        <v>8302.1779999999999</v>
      </c>
      <c r="P2189" s="107">
        <v>1550</v>
      </c>
      <c r="Q2189" s="107">
        <v>12868375.9</v>
      </c>
      <c r="R2189" s="106">
        <v>0</v>
      </c>
      <c r="S2189" s="107">
        <v>0</v>
      </c>
      <c r="T2189" s="107">
        <v>0</v>
      </c>
      <c r="U2189" s="106" t="s">
        <v>797</v>
      </c>
      <c r="V2189" s="106" t="s">
        <v>7</v>
      </c>
      <c r="W2189" s="106" t="s">
        <v>67</v>
      </c>
      <c r="X2189" s="108">
        <v>2164</v>
      </c>
      <c r="Y2189" s="108">
        <v>17965913.191999998</v>
      </c>
      <c r="Z2189" s="108">
        <v>5097537.2919999976</v>
      </c>
      <c r="AA2189" s="109"/>
      <c r="AB2189" s="109">
        <v>2150</v>
      </c>
      <c r="AC2189" s="109"/>
      <c r="AD2189" s="109"/>
      <c r="AE2189" s="110" t="s">
        <v>4783</v>
      </c>
      <c r="AF2189" s="109"/>
      <c r="AG2189" s="138">
        <v>39370</v>
      </c>
      <c r="AH2189" s="138">
        <v>39499</v>
      </c>
      <c r="AI2189" s="138">
        <v>39875</v>
      </c>
      <c r="AJ2189" s="109">
        <v>5648446</v>
      </c>
      <c r="AK2189" s="109"/>
      <c r="AL2189" s="109"/>
      <c r="AM2189" s="109"/>
      <c r="AN2189" s="109"/>
      <c r="AO2189" s="109"/>
      <c r="AP2189" s="109"/>
      <c r="AQ2189" s="109"/>
      <c r="AR2189" s="109"/>
      <c r="AS2189" s="109"/>
      <c r="AT2189" s="109"/>
      <c r="AU2189" s="109"/>
      <c r="AV2189" s="109"/>
      <c r="AW2189" s="109"/>
      <c r="AX2189" s="109"/>
      <c r="AY2189" s="109"/>
    </row>
    <row r="2190" spans="1:51" x14ac:dyDescent="0.25">
      <c r="A2190" s="106">
        <v>2542</v>
      </c>
      <c r="B2190" s="106" t="s">
        <v>2821</v>
      </c>
      <c r="C2190" s="106" t="s">
        <v>14</v>
      </c>
      <c r="D2190" s="106"/>
      <c r="E2190" s="106" t="s">
        <v>540</v>
      </c>
      <c r="F2190" s="106"/>
      <c r="G2190" s="106"/>
      <c r="H2190" s="106" t="s">
        <v>465</v>
      </c>
      <c r="I2190" s="106" t="s">
        <v>3336</v>
      </c>
      <c r="J2190" s="106" t="s">
        <v>3661</v>
      </c>
      <c r="K2190" s="106">
        <v>15902</v>
      </c>
      <c r="L2190" s="106"/>
      <c r="M2190" s="106">
        <v>22000</v>
      </c>
      <c r="N2190" s="106" t="s">
        <v>14</v>
      </c>
      <c r="O2190" s="106">
        <v>1741.9159999999999</v>
      </c>
      <c r="P2190" s="107">
        <v>1550</v>
      </c>
      <c r="Q2190" s="107">
        <v>2699969.8</v>
      </c>
      <c r="R2190" s="106">
        <v>0</v>
      </c>
      <c r="S2190" s="107">
        <v>0</v>
      </c>
      <c r="T2190" s="107">
        <v>0</v>
      </c>
      <c r="U2190" s="106" t="s">
        <v>741</v>
      </c>
      <c r="V2190" s="106" t="s">
        <v>7</v>
      </c>
      <c r="W2190" s="106" t="s">
        <v>62</v>
      </c>
      <c r="X2190" s="108">
        <v>2164</v>
      </c>
      <c r="Y2190" s="108">
        <v>3769506.2239999999</v>
      </c>
      <c r="Z2190" s="108">
        <v>1069536.4240000001</v>
      </c>
      <c r="AA2190" s="109"/>
      <c r="AB2190" s="109">
        <v>2150</v>
      </c>
      <c r="AC2190" s="109"/>
      <c r="AD2190" s="109"/>
      <c r="AE2190" s="110" t="s">
        <v>473</v>
      </c>
      <c r="AF2190" s="109" t="s">
        <v>4462</v>
      </c>
      <c r="AG2190" s="138">
        <v>39370</v>
      </c>
      <c r="AH2190" s="138">
        <v>39499</v>
      </c>
      <c r="AI2190" s="138">
        <v>39875</v>
      </c>
      <c r="AJ2190" s="109">
        <v>5648446</v>
      </c>
      <c r="AK2190" s="109"/>
      <c r="AL2190" s="109"/>
      <c r="AM2190" s="109"/>
      <c r="AN2190" s="109"/>
      <c r="AO2190" s="109"/>
      <c r="AP2190" s="109"/>
      <c r="AQ2190" s="109"/>
      <c r="AR2190" s="109"/>
      <c r="AS2190" s="109"/>
      <c r="AT2190" s="109"/>
      <c r="AU2190" s="109"/>
      <c r="AV2190" s="109"/>
      <c r="AW2190" s="109"/>
      <c r="AX2190" s="109"/>
      <c r="AY2190" s="109"/>
    </row>
    <row r="2191" spans="1:51" x14ac:dyDescent="0.25">
      <c r="A2191" s="106">
        <v>2544</v>
      </c>
      <c r="B2191" s="106" t="s">
        <v>2822</v>
      </c>
      <c r="C2191" s="106" t="s">
        <v>14</v>
      </c>
      <c r="D2191" s="106"/>
      <c r="E2191" s="106" t="s">
        <v>540</v>
      </c>
      <c r="F2191" s="106"/>
      <c r="G2191" s="106"/>
      <c r="H2191" s="106" t="s">
        <v>465</v>
      </c>
      <c r="I2191" s="106" t="s">
        <v>3325</v>
      </c>
      <c r="J2191" s="106" t="s">
        <v>4235</v>
      </c>
      <c r="K2191" s="106">
        <v>9002</v>
      </c>
      <c r="L2191" s="106"/>
      <c r="M2191" s="106">
        <v>22000</v>
      </c>
      <c r="N2191" s="106" t="s">
        <v>14</v>
      </c>
      <c r="O2191" s="106">
        <v>6880.49</v>
      </c>
      <c r="P2191" s="107">
        <v>1550</v>
      </c>
      <c r="Q2191" s="107">
        <v>10664759.5</v>
      </c>
      <c r="R2191" s="106">
        <v>0</v>
      </c>
      <c r="S2191" s="107">
        <v>0</v>
      </c>
      <c r="T2191" s="107">
        <v>0</v>
      </c>
      <c r="U2191" s="106" t="s">
        <v>741</v>
      </c>
      <c r="V2191" s="106" t="s">
        <v>7</v>
      </c>
      <c r="W2191" s="106" t="s">
        <v>62</v>
      </c>
      <c r="X2191" s="108">
        <v>2164</v>
      </c>
      <c r="Y2191" s="108">
        <v>14889380.359999999</v>
      </c>
      <c r="Z2191" s="108">
        <v>4224620.8599999994</v>
      </c>
      <c r="AA2191" s="109"/>
      <c r="AB2191" s="109">
        <v>2150</v>
      </c>
      <c r="AC2191" s="109"/>
      <c r="AD2191" s="109"/>
      <c r="AE2191" s="110" t="s">
        <v>473</v>
      </c>
      <c r="AF2191" s="109" t="s">
        <v>4462</v>
      </c>
      <c r="AG2191" s="138">
        <v>39370</v>
      </c>
      <c r="AH2191" s="138">
        <v>39499</v>
      </c>
      <c r="AI2191" s="138">
        <v>39875</v>
      </c>
      <c r="AJ2191" s="109">
        <v>5648446</v>
      </c>
      <c r="AK2191" s="109"/>
      <c r="AL2191" s="109"/>
      <c r="AM2191" s="109"/>
      <c r="AN2191" s="109"/>
      <c r="AO2191" s="109"/>
      <c r="AP2191" s="109"/>
      <c r="AQ2191" s="109"/>
      <c r="AR2191" s="109"/>
      <c r="AS2191" s="109"/>
      <c r="AT2191" s="109"/>
      <c r="AU2191" s="109"/>
      <c r="AV2191" s="109"/>
      <c r="AW2191" s="109"/>
      <c r="AX2191" s="109"/>
      <c r="AY2191" s="109"/>
    </row>
    <row r="2192" spans="1:51" x14ac:dyDescent="0.25">
      <c r="A2192" s="106">
        <v>2545</v>
      </c>
      <c r="B2192" s="106" t="s">
        <v>2823</v>
      </c>
      <c r="C2192" s="106" t="s">
        <v>14</v>
      </c>
      <c r="D2192" s="106"/>
      <c r="E2192" s="106" t="s">
        <v>540</v>
      </c>
      <c r="F2192" s="106"/>
      <c r="G2192" s="106"/>
      <c r="H2192" s="106" t="s">
        <v>465</v>
      </c>
      <c r="I2192" s="106" t="s">
        <v>3323</v>
      </c>
      <c r="J2192" s="106" t="s">
        <v>4237</v>
      </c>
      <c r="K2192" s="106">
        <v>8941</v>
      </c>
      <c r="L2192" s="106"/>
      <c r="M2192" s="106">
        <v>22000</v>
      </c>
      <c r="N2192" s="106" t="s">
        <v>14</v>
      </c>
      <c r="O2192" s="106">
        <v>1531.7739999999999</v>
      </c>
      <c r="P2192" s="107">
        <v>1550</v>
      </c>
      <c r="Q2192" s="107">
        <v>2374249.7000000002</v>
      </c>
      <c r="R2192" s="106">
        <v>0</v>
      </c>
      <c r="S2192" s="107">
        <v>0</v>
      </c>
      <c r="T2192" s="107">
        <v>0</v>
      </c>
      <c r="U2192" s="106" t="s">
        <v>741</v>
      </c>
      <c r="V2192" s="106" t="s">
        <v>7</v>
      </c>
      <c r="W2192" s="106" t="s">
        <v>62</v>
      </c>
      <c r="X2192" s="108">
        <v>2164</v>
      </c>
      <c r="Y2192" s="108">
        <v>3314758.9359999998</v>
      </c>
      <c r="Z2192" s="108">
        <v>940509.23600000003</v>
      </c>
      <c r="AA2192" s="109"/>
      <c r="AB2192" s="109">
        <v>2150</v>
      </c>
      <c r="AC2192" s="109"/>
      <c r="AD2192" s="109"/>
      <c r="AE2192" s="110" t="s">
        <v>473</v>
      </c>
      <c r="AF2192" s="109" t="s">
        <v>4462</v>
      </c>
      <c r="AG2192" s="138">
        <v>39370</v>
      </c>
      <c r="AH2192" s="138">
        <v>39499</v>
      </c>
      <c r="AI2192" s="138">
        <v>39875</v>
      </c>
      <c r="AJ2192" s="109">
        <v>5648446</v>
      </c>
      <c r="AK2192" s="109"/>
      <c r="AL2192" s="109"/>
      <c r="AM2192" s="109"/>
      <c r="AN2192" s="109"/>
      <c r="AO2192" s="109"/>
      <c r="AP2192" s="109"/>
      <c r="AQ2192" s="109"/>
      <c r="AR2192" s="109"/>
      <c r="AS2192" s="109"/>
      <c r="AT2192" s="109"/>
      <c r="AU2192" s="109"/>
      <c r="AV2192" s="109"/>
      <c r="AW2192" s="109"/>
      <c r="AX2192" s="109"/>
      <c r="AY2192" s="109"/>
    </row>
    <row r="2193" spans="1:51" x14ac:dyDescent="0.25">
      <c r="A2193" s="106">
        <v>2547</v>
      </c>
      <c r="B2193" s="106" t="s">
        <v>2824</v>
      </c>
      <c r="C2193" s="106" t="s">
        <v>14</v>
      </c>
      <c r="D2193" s="106"/>
      <c r="E2193" s="106" t="s">
        <v>540</v>
      </c>
      <c r="F2193" s="106"/>
      <c r="G2193" s="106"/>
      <c r="H2193" s="106" t="s">
        <v>465</v>
      </c>
      <c r="I2193" s="106" t="s">
        <v>3325</v>
      </c>
      <c r="J2193" s="106" t="s">
        <v>4235</v>
      </c>
      <c r="K2193" s="106">
        <v>9073</v>
      </c>
      <c r="L2193" s="106"/>
      <c r="M2193" s="106">
        <v>22000</v>
      </c>
      <c r="N2193" s="106" t="s">
        <v>14</v>
      </c>
      <c r="O2193" s="106">
        <v>6619.808</v>
      </c>
      <c r="P2193" s="107">
        <v>1550</v>
      </c>
      <c r="Q2193" s="107">
        <v>10260702.4</v>
      </c>
      <c r="R2193" s="106">
        <v>0</v>
      </c>
      <c r="S2193" s="107">
        <v>0</v>
      </c>
      <c r="T2193" s="107">
        <v>0</v>
      </c>
      <c r="U2193" s="106" t="s">
        <v>741</v>
      </c>
      <c r="V2193" s="106" t="s">
        <v>7</v>
      </c>
      <c r="W2193" s="106" t="s">
        <v>62</v>
      </c>
      <c r="X2193" s="108">
        <v>2164</v>
      </c>
      <c r="Y2193" s="108">
        <v>14325264.512</v>
      </c>
      <c r="Z2193" s="108">
        <v>4064562.1119999997</v>
      </c>
      <c r="AA2193" s="109"/>
      <c r="AB2193" s="109">
        <v>2150</v>
      </c>
      <c r="AC2193" s="109"/>
      <c r="AD2193" s="109"/>
      <c r="AE2193" s="110" t="s">
        <v>473</v>
      </c>
      <c r="AF2193" s="109" t="s">
        <v>4462</v>
      </c>
      <c r="AG2193" s="138">
        <v>39370</v>
      </c>
      <c r="AH2193" s="138">
        <v>39499</v>
      </c>
      <c r="AI2193" s="138">
        <v>39875</v>
      </c>
      <c r="AJ2193" s="109">
        <v>5648446</v>
      </c>
      <c r="AK2193" s="109"/>
      <c r="AL2193" s="109"/>
      <c r="AM2193" s="109"/>
      <c r="AN2193" s="109"/>
      <c r="AO2193" s="109"/>
      <c r="AP2193" s="109"/>
      <c r="AQ2193" s="109"/>
      <c r="AR2193" s="109"/>
      <c r="AS2193" s="109"/>
      <c r="AT2193" s="109"/>
      <c r="AU2193" s="109"/>
      <c r="AV2193" s="109"/>
      <c r="AW2193" s="109"/>
      <c r="AX2193" s="109"/>
      <c r="AY2193" s="109"/>
    </row>
    <row r="2194" spans="1:51" x14ac:dyDescent="0.25">
      <c r="A2194" s="106">
        <v>2548</v>
      </c>
      <c r="B2194" s="106" t="s">
        <v>1217</v>
      </c>
      <c r="C2194" s="106" t="s">
        <v>14</v>
      </c>
      <c r="D2194" s="106"/>
      <c r="E2194" s="106" t="s">
        <v>540</v>
      </c>
      <c r="F2194" s="106"/>
      <c r="G2194" s="106"/>
      <c r="H2194" s="106" t="s">
        <v>465</v>
      </c>
      <c r="I2194" s="106"/>
      <c r="J2194" s="106"/>
      <c r="K2194" s="106"/>
      <c r="L2194" s="106"/>
      <c r="M2194" s="106">
        <v>22000</v>
      </c>
      <c r="N2194" s="106" t="s">
        <v>14</v>
      </c>
      <c r="O2194" s="106">
        <v>36046.512999999999</v>
      </c>
      <c r="P2194" s="107">
        <v>1550</v>
      </c>
      <c r="Q2194" s="107">
        <v>55872095.149999999</v>
      </c>
      <c r="R2194" s="106">
        <v>0</v>
      </c>
      <c r="S2194" s="107">
        <v>0</v>
      </c>
      <c r="T2194" s="107">
        <v>0</v>
      </c>
      <c r="U2194" s="106" t="s">
        <v>743</v>
      </c>
      <c r="V2194" s="106" t="s">
        <v>7</v>
      </c>
      <c r="W2194" s="106" t="s">
        <v>63</v>
      </c>
      <c r="X2194" s="108"/>
      <c r="Y2194" s="108">
        <v>0</v>
      </c>
      <c r="Z2194" s="108"/>
      <c r="AA2194" s="109" t="s">
        <v>4435</v>
      </c>
      <c r="AB2194" s="109">
        <v>2150</v>
      </c>
      <c r="AC2194" s="109"/>
      <c r="AD2194" s="109"/>
      <c r="AE2194" s="110" t="s">
        <v>4436</v>
      </c>
      <c r="AF2194" s="109"/>
      <c r="AG2194" s="138">
        <v>39370</v>
      </c>
      <c r="AH2194" s="138">
        <v>39499</v>
      </c>
      <c r="AI2194" s="138">
        <v>39875</v>
      </c>
      <c r="AJ2194" s="109">
        <v>5782663</v>
      </c>
      <c r="AK2194" s="109"/>
      <c r="AL2194" s="109"/>
      <c r="AM2194" s="109"/>
      <c r="AN2194" s="109"/>
      <c r="AO2194" s="109"/>
      <c r="AP2194" s="109"/>
      <c r="AQ2194" s="109"/>
      <c r="AR2194" s="109"/>
      <c r="AS2194" s="109"/>
      <c r="AT2194" s="109"/>
      <c r="AU2194" s="109"/>
      <c r="AV2194" s="109"/>
      <c r="AW2194" s="109"/>
      <c r="AX2194" s="109"/>
      <c r="AY2194" s="109"/>
    </row>
    <row r="2195" spans="1:51" x14ac:dyDescent="0.25">
      <c r="A2195" s="106">
        <v>2549</v>
      </c>
      <c r="B2195" s="106" t="s">
        <v>2825</v>
      </c>
      <c r="C2195" s="106" t="s">
        <v>378</v>
      </c>
      <c r="D2195" s="106"/>
      <c r="E2195" s="106" t="s">
        <v>540</v>
      </c>
      <c r="F2195" s="106"/>
      <c r="G2195" s="106"/>
      <c r="H2195" s="106" t="s">
        <v>466</v>
      </c>
      <c r="I2195" s="106" t="s">
        <v>3325</v>
      </c>
      <c r="J2195" s="106" t="s">
        <v>3456</v>
      </c>
      <c r="K2195" s="106">
        <v>11601</v>
      </c>
      <c r="L2195" s="106"/>
      <c r="M2195" s="106">
        <v>22000</v>
      </c>
      <c r="N2195" s="106" t="s">
        <v>4149</v>
      </c>
      <c r="O2195" s="106">
        <v>1536.9960000000001</v>
      </c>
      <c r="P2195" s="107">
        <v>900</v>
      </c>
      <c r="Q2195" s="107">
        <v>1383296.4</v>
      </c>
      <c r="R2195" s="106">
        <v>0</v>
      </c>
      <c r="S2195" s="107">
        <v>0</v>
      </c>
      <c r="T2195" s="107">
        <v>0</v>
      </c>
      <c r="U2195" s="106" t="s">
        <v>739</v>
      </c>
      <c r="V2195" s="106" t="s">
        <v>7</v>
      </c>
      <c r="W2195" s="106" t="s">
        <v>61</v>
      </c>
      <c r="X2195" s="108">
        <v>1407</v>
      </c>
      <c r="Y2195" s="108">
        <v>2162553.372</v>
      </c>
      <c r="Z2195" s="108">
        <v>779256.97199999983</v>
      </c>
      <c r="AA2195" s="109"/>
      <c r="AB2195" s="109">
        <v>6204</v>
      </c>
      <c r="AC2195" s="109"/>
      <c r="AD2195" s="109"/>
      <c r="AE2195" s="110" t="s">
        <v>507</v>
      </c>
      <c r="AF2195" s="109"/>
      <c r="AG2195" s="138">
        <v>40725</v>
      </c>
      <c r="AH2195" s="138">
        <v>40550</v>
      </c>
      <c r="AI2195" s="138">
        <v>40733</v>
      </c>
      <c r="AJ2195" s="109">
        <v>5776254</v>
      </c>
      <c r="AK2195" s="109"/>
      <c r="AL2195" s="109"/>
      <c r="AM2195" s="109"/>
      <c r="AN2195" s="109"/>
      <c r="AO2195" s="109"/>
      <c r="AP2195" s="109"/>
      <c r="AQ2195" s="109"/>
      <c r="AR2195" s="109"/>
      <c r="AS2195" s="109"/>
      <c r="AT2195" s="109"/>
      <c r="AU2195" s="109"/>
      <c r="AV2195" s="109"/>
      <c r="AW2195" s="109"/>
      <c r="AX2195" s="109"/>
      <c r="AY2195" s="109"/>
    </row>
    <row r="2196" spans="1:51" x14ac:dyDescent="0.25">
      <c r="A2196" s="106">
        <v>2550</v>
      </c>
      <c r="B2196" s="106" t="s">
        <v>2826</v>
      </c>
      <c r="C2196" s="106" t="s">
        <v>378</v>
      </c>
      <c r="D2196" s="106"/>
      <c r="E2196" s="106" t="s">
        <v>540</v>
      </c>
      <c r="F2196" s="106"/>
      <c r="G2196" s="106"/>
      <c r="H2196" s="106" t="s">
        <v>466</v>
      </c>
      <c r="I2196" s="106" t="s">
        <v>3325</v>
      </c>
      <c r="J2196" s="106" t="s">
        <v>3456</v>
      </c>
      <c r="K2196" s="106">
        <v>11503</v>
      </c>
      <c r="L2196" s="106"/>
      <c r="M2196" s="106">
        <v>22000</v>
      </c>
      <c r="N2196" s="106" t="s">
        <v>4149</v>
      </c>
      <c r="O2196" s="106">
        <v>1418.7670000000001</v>
      </c>
      <c r="P2196" s="107">
        <v>900</v>
      </c>
      <c r="Q2196" s="107">
        <v>1276890.3</v>
      </c>
      <c r="R2196" s="106">
        <v>0</v>
      </c>
      <c r="S2196" s="107">
        <v>0</v>
      </c>
      <c r="T2196" s="107">
        <v>0</v>
      </c>
      <c r="U2196" s="106" t="s">
        <v>739</v>
      </c>
      <c r="V2196" s="106" t="s">
        <v>7</v>
      </c>
      <c r="W2196" s="106" t="s">
        <v>61</v>
      </c>
      <c r="X2196" s="108">
        <v>1407</v>
      </c>
      <c r="Y2196" s="108">
        <v>1996205.169</v>
      </c>
      <c r="Z2196" s="108">
        <v>719314.86899999995</v>
      </c>
      <c r="AA2196" s="109"/>
      <c r="AB2196" s="109">
        <v>6204</v>
      </c>
      <c r="AC2196" s="109"/>
      <c r="AD2196" s="109"/>
      <c r="AE2196" s="110" t="s">
        <v>507</v>
      </c>
      <c r="AF2196" s="109"/>
      <c r="AG2196" s="138">
        <v>40725</v>
      </c>
      <c r="AH2196" s="138">
        <v>40550</v>
      </c>
      <c r="AI2196" s="138">
        <v>40733</v>
      </c>
      <c r="AJ2196" s="109">
        <v>5776254</v>
      </c>
      <c r="AK2196" s="109"/>
      <c r="AL2196" s="109"/>
      <c r="AM2196" s="109"/>
      <c r="AN2196" s="109"/>
      <c r="AO2196" s="109"/>
      <c r="AP2196" s="109"/>
      <c r="AQ2196" s="109"/>
      <c r="AR2196" s="109"/>
      <c r="AS2196" s="109"/>
      <c r="AT2196" s="109"/>
      <c r="AU2196" s="109"/>
      <c r="AV2196" s="109"/>
      <c r="AW2196" s="109"/>
      <c r="AX2196" s="109"/>
      <c r="AY2196" s="109"/>
    </row>
    <row r="2197" spans="1:51" x14ac:dyDescent="0.25">
      <c r="A2197" s="106">
        <v>2551</v>
      </c>
      <c r="B2197" s="106" t="s">
        <v>2827</v>
      </c>
      <c r="C2197" s="106" t="s">
        <v>378</v>
      </c>
      <c r="D2197" s="106"/>
      <c r="E2197" s="106" t="s">
        <v>540</v>
      </c>
      <c r="F2197" s="106"/>
      <c r="G2197" s="106"/>
      <c r="H2197" s="106" t="s">
        <v>466</v>
      </c>
      <c r="I2197" s="106" t="s">
        <v>3325</v>
      </c>
      <c r="J2197" s="106" t="s">
        <v>4150</v>
      </c>
      <c r="K2197" s="106">
        <v>11505</v>
      </c>
      <c r="L2197" s="106"/>
      <c r="M2197" s="106">
        <v>22000</v>
      </c>
      <c r="N2197" s="106" t="s">
        <v>4149</v>
      </c>
      <c r="O2197" s="106">
        <v>2186.7809999999999</v>
      </c>
      <c r="P2197" s="107">
        <v>900</v>
      </c>
      <c r="Q2197" s="107">
        <v>1968102.9</v>
      </c>
      <c r="R2197" s="106">
        <v>0</v>
      </c>
      <c r="S2197" s="107">
        <v>0</v>
      </c>
      <c r="T2197" s="107">
        <v>0</v>
      </c>
      <c r="U2197" s="106" t="s">
        <v>739</v>
      </c>
      <c r="V2197" s="106" t="s">
        <v>7</v>
      </c>
      <c r="W2197" s="106" t="s">
        <v>61</v>
      </c>
      <c r="X2197" s="108">
        <v>1407</v>
      </c>
      <c r="Y2197" s="108">
        <v>3076800.8670000001</v>
      </c>
      <c r="Z2197" s="108">
        <v>1108697.9670000002</v>
      </c>
      <c r="AA2197" s="109"/>
      <c r="AB2197" s="109">
        <v>6204</v>
      </c>
      <c r="AC2197" s="109"/>
      <c r="AD2197" s="109"/>
      <c r="AE2197" s="110" t="s">
        <v>507</v>
      </c>
      <c r="AF2197" s="109"/>
      <c r="AG2197" s="138">
        <v>40725</v>
      </c>
      <c r="AH2197" s="138">
        <v>40550</v>
      </c>
      <c r="AI2197" s="138">
        <v>40733</v>
      </c>
      <c r="AJ2197" s="109">
        <v>5776254</v>
      </c>
      <c r="AK2197" s="109"/>
      <c r="AL2197" s="109"/>
      <c r="AM2197" s="109"/>
      <c r="AN2197" s="109"/>
      <c r="AO2197" s="109"/>
      <c r="AP2197" s="109"/>
      <c r="AQ2197" s="109"/>
      <c r="AR2197" s="109"/>
      <c r="AS2197" s="109"/>
      <c r="AT2197" s="109"/>
      <c r="AU2197" s="109"/>
      <c r="AV2197" s="109"/>
      <c r="AW2197" s="109"/>
      <c r="AX2197" s="109"/>
      <c r="AY2197" s="109"/>
    </row>
    <row r="2198" spans="1:51" x14ac:dyDescent="0.25">
      <c r="A2198" s="106">
        <v>2552</v>
      </c>
      <c r="B2198" s="106" t="s">
        <v>2828</v>
      </c>
      <c r="C2198" s="106" t="s">
        <v>378</v>
      </c>
      <c r="D2198" s="106"/>
      <c r="E2198" s="106" t="s">
        <v>540</v>
      </c>
      <c r="F2198" s="106"/>
      <c r="G2198" s="106"/>
      <c r="H2198" s="106" t="s">
        <v>466</v>
      </c>
      <c r="I2198" s="106" t="s">
        <v>3323</v>
      </c>
      <c r="J2198" s="106" t="s">
        <v>4238</v>
      </c>
      <c r="K2198" s="106">
        <v>38431</v>
      </c>
      <c r="L2198" s="106"/>
      <c r="M2198" s="106">
        <v>22000</v>
      </c>
      <c r="N2198" s="106" t="s">
        <v>4149</v>
      </c>
      <c r="O2198" s="106">
        <v>5835.37</v>
      </c>
      <c r="P2198" s="107">
        <v>900</v>
      </c>
      <c r="Q2198" s="107">
        <v>5251833</v>
      </c>
      <c r="R2198" s="106">
        <v>0</v>
      </c>
      <c r="S2198" s="107">
        <v>0</v>
      </c>
      <c r="T2198" s="107">
        <v>0</v>
      </c>
      <c r="U2198" s="106" t="s">
        <v>739</v>
      </c>
      <c r="V2198" s="106" t="s">
        <v>7</v>
      </c>
      <c r="W2198" s="106" t="s">
        <v>61</v>
      </c>
      <c r="X2198" s="108">
        <v>1407</v>
      </c>
      <c r="Y2198" s="108">
        <v>8210365.5899999999</v>
      </c>
      <c r="Z2198" s="108">
        <v>2958532.59</v>
      </c>
      <c r="AA2198" s="109"/>
      <c r="AB2198" s="109">
        <v>6204</v>
      </c>
      <c r="AC2198" s="109"/>
      <c r="AD2198" s="109"/>
      <c r="AE2198" s="110" t="s">
        <v>507</v>
      </c>
      <c r="AF2198" s="109"/>
      <c r="AG2198" s="138">
        <v>40725</v>
      </c>
      <c r="AH2198" s="138">
        <v>40550</v>
      </c>
      <c r="AI2198" s="138">
        <v>40733</v>
      </c>
      <c r="AJ2198" s="109">
        <v>5776254</v>
      </c>
      <c r="AK2198" s="109"/>
      <c r="AL2198" s="109"/>
      <c r="AM2198" s="109"/>
      <c r="AN2198" s="109"/>
      <c r="AO2198" s="109"/>
      <c r="AP2198" s="109"/>
      <c r="AQ2198" s="109"/>
      <c r="AR2198" s="109"/>
      <c r="AS2198" s="109"/>
      <c r="AT2198" s="109"/>
      <c r="AU2198" s="109"/>
      <c r="AV2198" s="109"/>
      <c r="AW2198" s="109"/>
      <c r="AX2198" s="109"/>
      <c r="AY2198" s="109"/>
    </row>
    <row r="2199" spans="1:51" ht="25.5" x14ac:dyDescent="0.25">
      <c r="A2199" s="106">
        <v>2553</v>
      </c>
      <c r="B2199" s="106" t="s">
        <v>2829</v>
      </c>
      <c r="C2199" s="106" t="s">
        <v>378</v>
      </c>
      <c r="D2199" s="106"/>
      <c r="E2199" s="106" t="s">
        <v>540</v>
      </c>
      <c r="F2199" s="106"/>
      <c r="G2199" s="106"/>
      <c r="H2199" s="106" t="s">
        <v>466</v>
      </c>
      <c r="I2199" s="106" t="s">
        <v>3323</v>
      </c>
      <c r="J2199" s="106" t="s">
        <v>4239</v>
      </c>
      <c r="K2199" s="106"/>
      <c r="L2199" s="106"/>
      <c r="M2199" s="106">
        <v>22000</v>
      </c>
      <c r="N2199" s="106" t="s">
        <v>4149</v>
      </c>
      <c r="O2199" s="106">
        <v>41083.364000000001</v>
      </c>
      <c r="P2199" s="107">
        <v>900</v>
      </c>
      <c r="Q2199" s="107">
        <v>36975027.600000001</v>
      </c>
      <c r="R2199" s="106">
        <v>0</v>
      </c>
      <c r="S2199" s="107">
        <v>0</v>
      </c>
      <c r="T2199" s="107">
        <v>0</v>
      </c>
      <c r="U2199" s="106" t="s">
        <v>741</v>
      </c>
      <c r="V2199" s="106" t="s">
        <v>7</v>
      </c>
      <c r="W2199" s="106" t="s">
        <v>62</v>
      </c>
      <c r="X2199" s="108">
        <v>1407</v>
      </c>
      <c r="Y2199" s="108">
        <v>57804293.148000002</v>
      </c>
      <c r="Z2199" s="108">
        <v>20829265.548</v>
      </c>
      <c r="AA2199" s="109"/>
      <c r="AB2199" s="109">
        <v>6204</v>
      </c>
      <c r="AC2199" s="109"/>
      <c r="AD2199" s="109"/>
      <c r="AE2199" s="110" t="s">
        <v>4848</v>
      </c>
      <c r="AF2199" s="109" t="s">
        <v>4849</v>
      </c>
      <c r="AG2199" s="138">
        <v>40725</v>
      </c>
      <c r="AH2199" s="138">
        <v>40550</v>
      </c>
      <c r="AI2199" s="138">
        <v>40733</v>
      </c>
      <c r="AJ2199" s="109">
        <v>5776254</v>
      </c>
      <c r="AK2199" s="109"/>
      <c r="AL2199" s="109"/>
      <c r="AM2199" s="109"/>
      <c r="AN2199" s="109"/>
      <c r="AO2199" s="109"/>
      <c r="AP2199" s="109"/>
      <c r="AQ2199" s="109"/>
      <c r="AR2199" s="109"/>
      <c r="AS2199" s="109"/>
      <c r="AT2199" s="109"/>
      <c r="AU2199" s="109"/>
      <c r="AV2199" s="109"/>
      <c r="AW2199" s="109"/>
      <c r="AX2199" s="109"/>
      <c r="AY2199" s="109"/>
    </row>
    <row r="2200" spans="1:51" ht="25.5" x14ac:dyDescent="0.25">
      <c r="A2200" s="106">
        <v>2554</v>
      </c>
      <c r="B2200" s="106" t="s">
        <v>2830</v>
      </c>
      <c r="C2200" s="106" t="s">
        <v>378</v>
      </c>
      <c r="D2200" s="106"/>
      <c r="E2200" s="106" t="s">
        <v>540</v>
      </c>
      <c r="F2200" s="106"/>
      <c r="G2200" s="106"/>
      <c r="H2200" s="106" t="s">
        <v>466</v>
      </c>
      <c r="I2200" s="106" t="s">
        <v>3323</v>
      </c>
      <c r="J2200" s="106" t="s">
        <v>4240</v>
      </c>
      <c r="K2200" s="106">
        <v>38103</v>
      </c>
      <c r="L2200" s="106"/>
      <c r="M2200" s="106">
        <v>22000</v>
      </c>
      <c r="N2200" s="106" t="s">
        <v>4149</v>
      </c>
      <c r="O2200" s="106">
        <v>2586.9279999999999</v>
      </c>
      <c r="P2200" s="107">
        <v>900</v>
      </c>
      <c r="Q2200" s="107">
        <v>2328235.2000000002</v>
      </c>
      <c r="R2200" s="106">
        <v>0</v>
      </c>
      <c r="S2200" s="107">
        <v>0</v>
      </c>
      <c r="T2200" s="107">
        <v>0</v>
      </c>
      <c r="U2200" s="106" t="s">
        <v>741</v>
      </c>
      <c r="V2200" s="106" t="s">
        <v>7</v>
      </c>
      <c r="W2200" s="106" t="s">
        <v>62</v>
      </c>
      <c r="X2200" s="108">
        <v>1407</v>
      </c>
      <c r="Y2200" s="108">
        <v>3639807.696</v>
      </c>
      <c r="Z2200" s="108">
        <v>1311572.4960000003</v>
      </c>
      <c r="AA2200" s="109"/>
      <c r="AB2200" s="109">
        <v>6204</v>
      </c>
      <c r="AC2200" s="109"/>
      <c r="AD2200" s="109"/>
      <c r="AE2200" s="110" t="s">
        <v>4813</v>
      </c>
      <c r="AF2200" s="109" t="s">
        <v>4850</v>
      </c>
      <c r="AG2200" s="138">
        <v>40725</v>
      </c>
      <c r="AH2200" s="138">
        <v>40550</v>
      </c>
      <c r="AI2200" s="138">
        <v>40733</v>
      </c>
      <c r="AJ2200" s="109">
        <v>5776254</v>
      </c>
      <c r="AK2200" s="109"/>
      <c r="AL2200" s="109"/>
      <c r="AM2200" s="109"/>
      <c r="AN2200" s="109"/>
      <c r="AO2200" s="109"/>
      <c r="AP2200" s="109"/>
      <c r="AQ2200" s="109"/>
      <c r="AR2200" s="109"/>
      <c r="AS2200" s="109"/>
      <c r="AT2200" s="109"/>
      <c r="AU2200" s="109"/>
      <c r="AV2200" s="109"/>
      <c r="AW2200" s="109"/>
      <c r="AX2200" s="109"/>
      <c r="AY2200" s="109"/>
    </row>
    <row r="2201" spans="1:51" ht="25.5" x14ac:dyDescent="0.25">
      <c r="A2201" s="106">
        <v>2555</v>
      </c>
      <c r="B2201" s="106" t="s">
        <v>2831</v>
      </c>
      <c r="C2201" s="106" t="s">
        <v>378</v>
      </c>
      <c r="D2201" s="106"/>
      <c r="E2201" s="106" t="s">
        <v>540</v>
      </c>
      <c r="F2201" s="106"/>
      <c r="G2201" s="106"/>
      <c r="H2201" s="106" t="s">
        <v>466</v>
      </c>
      <c r="I2201" s="106" t="s">
        <v>3323</v>
      </c>
      <c r="J2201" s="106" t="s">
        <v>4241</v>
      </c>
      <c r="K2201" s="106">
        <v>12701</v>
      </c>
      <c r="L2201" s="106"/>
      <c r="M2201" s="106">
        <v>22000</v>
      </c>
      <c r="N2201" s="106" t="s">
        <v>4149</v>
      </c>
      <c r="O2201" s="106">
        <v>977.85299999999995</v>
      </c>
      <c r="P2201" s="107">
        <v>900</v>
      </c>
      <c r="Q2201" s="107">
        <v>880067.7</v>
      </c>
      <c r="R2201" s="106">
        <v>0</v>
      </c>
      <c r="S2201" s="107">
        <v>0</v>
      </c>
      <c r="T2201" s="107">
        <v>0</v>
      </c>
      <c r="U2201" s="106" t="s">
        <v>924</v>
      </c>
      <c r="V2201" s="106" t="s">
        <v>7</v>
      </c>
      <c r="W2201" s="106" t="s">
        <v>76</v>
      </c>
      <c r="X2201" s="108">
        <v>1407</v>
      </c>
      <c r="Y2201" s="108">
        <v>1375839.1709999999</v>
      </c>
      <c r="Z2201" s="108">
        <v>495771.4709999999</v>
      </c>
      <c r="AA2201" s="109"/>
      <c r="AB2201" s="109">
        <v>6204</v>
      </c>
      <c r="AC2201" s="109"/>
      <c r="AD2201" s="109"/>
      <c r="AE2201" s="110" t="s">
        <v>4819</v>
      </c>
      <c r="AF2201" s="109"/>
      <c r="AG2201" s="138">
        <v>40725</v>
      </c>
      <c r="AH2201" s="138">
        <v>40550</v>
      </c>
      <c r="AI2201" s="138">
        <v>40733</v>
      </c>
      <c r="AJ2201" s="109">
        <v>5782189</v>
      </c>
      <c r="AK2201" s="109"/>
      <c r="AL2201" s="109"/>
      <c r="AM2201" s="109"/>
      <c r="AN2201" s="109"/>
      <c r="AO2201" s="109"/>
      <c r="AP2201" s="109"/>
      <c r="AQ2201" s="109"/>
      <c r="AR2201" s="109"/>
      <c r="AS2201" s="109"/>
      <c r="AT2201" s="109"/>
      <c r="AU2201" s="109"/>
      <c r="AV2201" s="109"/>
      <c r="AW2201" s="109"/>
      <c r="AX2201" s="109"/>
      <c r="AY2201" s="109"/>
    </row>
    <row r="2202" spans="1:51" ht="25.5" x14ac:dyDescent="0.25">
      <c r="A2202" s="106">
        <v>2556</v>
      </c>
      <c r="B2202" s="106" t="s">
        <v>2832</v>
      </c>
      <c r="C2202" s="106" t="s">
        <v>378</v>
      </c>
      <c r="D2202" s="106"/>
      <c r="E2202" s="106" t="s">
        <v>540</v>
      </c>
      <c r="F2202" s="106"/>
      <c r="G2202" s="106"/>
      <c r="H2202" s="106" t="s">
        <v>466</v>
      </c>
      <c r="I2202" s="106" t="s">
        <v>3323</v>
      </c>
      <c r="J2202" s="106" t="s">
        <v>4242</v>
      </c>
      <c r="K2202" s="106">
        <v>38896</v>
      </c>
      <c r="L2202" s="106"/>
      <c r="M2202" s="106">
        <v>22000</v>
      </c>
      <c r="N2202" s="106" t="s">
        <v>4149</v>
      </c>
      <c r="O2202" s="106">
        <v>22.233000000000001</v>
      </c>
      <c r="P2202" s="107">
        <v>900</v>
      </c>
      <c r="Q2202" s="107">
        <v>20009.7</v>
      </c>
      <c r="R2202" s="106">
        <v>0</v>
      </c>
      <c r="S2202" s="107">
        <v>0</v>
      </c>
      <c r="T2202" s="107">
        <v>0</v>
      </c>
      <c r="U2202" s="106" t="s">
        <v>924</v>
      </c>
      <c r="V2202" s="106" t="s">
        <v>7</v>
      </c>
      <c r="W2202" s="106" t="s">
        <v>76</v>
      </c>
      <c r="X2202" s="108">
        <v>1407</v>
      </c>
      <c r="Y2202" s="108">
        <v>31281.831000000002</v>
      </c>
      <c r="Z2202" s="108">
        <v>11272.131000000001</v>
      </c>
      <c r="AA2202" s="109"/>
      <c r="AB2202" s="109">
        <v>6204</v>
      </c>
      <c r="AC2202" s="109"/>
      <c r="AD2202" s="109"/>
      <c r="AE2202" s="110" t="s">
        <v>4819</v>
      </c>
      <c r="AF2202" s="109"/>
      <c r="AG2202" s="138">
        <v>40725</v>
      </c>
      <c r="AH2202" s="138">
        <v>40550</v>
      </c>
      <c r="AI2202" s="138">
        <v>40733</v>
      </c>
      <c r="AJ2202" s="109">
        <v>5776254</v>
      </c>
      <c r="AK2202" s="109"/>
      <c r="AL2202" s="109"/>
      <c r="AM2202" s="109"/>
      <c r="AN2202" s="109"/>
      <c r="AO2202" s="109"/>
      <c r="AP2202" s="109"/>
      <c r="AQ2202" s="109"/>
      <c r="AR2202" s="109"/>
      <c r="AS2202" s="109"/>
      <c r="AT2202" s="109"/>
      <c r="AU2202" s="109"/>
      <c r="AV2202" s="109"/>
      <c r="AW2202" s="109"/>
      <c r="AX2202" s="109"/>
      <c r="AY2202" s="109"/>
    </row>
    <row r="2203" spans="1:51" ht="51" x14ac:dyDescent="0.25">
      <c r="A2203" s="106">
        <v>2557</v>
      </c>
      <c r="B2203" s="106" t="s">
        <v>2833</v>
      </c>
      <c r="C2203" s="106" t="s">
        <v>378</v>
      </c>
      <c r="D2203" s="106"/>
      <c r="E2203" s="106" t="s">
        <v>540</v>
      </c>
      <c r="F2203" s="106"/>
      <c r="G2203" s="106"/>
      <c r="H2203" s="106" t="s">
        <v>466</v>
      </c>
      <c r="I2203" s="106" t="s">
        <v>3323</v>
      </c>
      <c r="J2203" s="106" t="s">
        <v>4242</v>
      </c>
      <c r="K2203" s="106">
        <v>38952</v>
      </c>
      <c r="L2203" s="106"/>
      <c r="M2203" s="106">
        <v>22000</v>
      </c>
      <c r="N2203" s="106" t="s">
        <v>4149</v>
      </c>
      <c r="O2203" s="106">
        <v>422.98200000000003</v>
      </c>
      <c r="P2203" s="107">
        <v>900</v>
      </c>
      <c r="Q2203" s="107">
        <v>380683.8</v>
      </c>
      <c r="R2203" s="106">
        <v>0</v>
      </c>
      <c r="S2203" s="107">
        <v>0</v>
      </c>
      <c r="T2203" s="107">
        <v>0</v>
      </c>
      <c r="U2203" s="106" t="s">
        <v>924</v>
      </c>
      <c r="V2203" s="106" t="s">
        <v>7</v>
      </c>
      <c r="W2203" s="106" t="s">
        <v>76</v>
      </c>
      <c r="X2203" s="108">
        <v>1407</v>
      </c>
      <c r="Y2203" s="108">
        <v>595135.674</v>
      </c>
      <c r="Z2203" s="108">
        <v>214451.87399999995</v>
      </c>
      <c r="AA2203" s="109"/>
      <c r="AB2203" s="109">
        <v>6204</v>
      </c>
      <c r="AC2203" s="109" t="s">
        <v>4851</v>
      </c>
      <c r="AD2203" s="109" t="s">
        <v>4473</v>
      </c>
      <c r="AE2203" s="110" t="s">
        <v>4819</v>
      </c>
      <c r="AF2203" s="109"/>
      <c r="AG2203" s="138">
        <v>40725</v>
      </c>
      <c r="AH2203" s="138">
        <v>40550</v>
      </c>
      <c r="AI2203" s="138">
        <v>40733</v>
      </c>
      <c r="AJ2203" s="109">
        <v>5776254</v>
      </c>
      <c r="AK2203" s="109"/>
      <c r="AL2203" s="109"/>
      <c r="AM2203" s="109"/>
      <c r="AN2203" s="109"/>
      <c r="AO2203" s="109"/>
      <c r="AP2203" s="109"/>
      <c r="AQ2203" s="109"/>
      <c r="AR2203" s="109"/>
      <c r="AS2203" s="109"/>
      <c r="AT2203" s="109"/>
      <c r="AU2203" s="109"/>
      <c r="AV2203" s="109"/>
      <c r="AW2203" s="109"/>
      <c r="AX2203" s="109"/>
      <c r="AY2203" s="109"/>
    </row>
    <row r="2204" spans="1:51" ht="25.5" x14ac:dyDescent="0.25">
      <c r="A2204" s="106">
        <v>2558</v>
      </c>
      <c r="B2204" s="106" t="s">
        <v>2834</v>
      </c>
      <c r="C2204" s="106" t="s">
        <v>378</v>
      </c>
      <c r="D2204" s="106"/>
      <c r="E2204" s="106" t="s">
        <v>540</v>
      </c>
      <c r="F2204" s="106"/>
      <c r="G2204" s="106"/>
      <c r="H2204" s="106" t="s">
        <v>466</v>
      </c>
      <c r="I2204" s="106" t="s">
        <v>3323</v>
      </c>
      <c r="J2204" s="106" t="s">
        <v>4242</v>
      </c>
      <c r="K2204" s="106">
        <v>38891</v>
      </c>
      <c r="L2204" s="106"/>
      <c r="M2204" s="106">
        <v>22000</v>
      </c>
      <c r="N2204" s="106" t="s">
        <v>4149</v>
      </c>
      <c r="O2204" s="106">
        <v>21.161999999999999</v>
      </c>
      <c r="P2204" s="107">
        <v>900</v>
      </c>
      <c r="Q2204" s="107">
        <v>19045.8</v>
      </c>
      <c r="R2204" s="106">
        <v>0</v>
      </c>
      <c r="S2204" s="107">
        <v>0</v>
      </c>
      <c r="T2204" s="107">
        <v>0</v>
      </c>
      <c r="U2204" s="106" t="s">
        <v>924</v>
      </c>
      <c r="V2204" s="106" t="s">
        <v>7</v>
      </c>
      <c r="W2204" s="106" t="s">
        <v>76</v>
      </c>
      <c r="X2204" s="108">
        <v>1407</v>
      </c>
      <c r="Y2204" s="108">
        <v>29774.933999999997</v>
      </c>
      <c r="Z2204" s="108">
        <v>10729.133999999998</v>
      </c>
      <c r="AA2204" s="109"/>
      <c r="AB2204" s="109">
        <v>6204</v>
      </c>
      <c r="AC2204" s="109"/>
      <c r="AD2204" s="109"/>
      <c r="AE2204" s="110" t="s">
        <v>4819</v>
      </c>
      <c r="AF2204" s="109"/>
      <c r="AG2204" s="138">
        <v>40725</v>
      </c>
      <c r="AH2204" s="138">
        <v>40550</v>
      </c>
      <c r="AI2204" s="138">
        <v>40733</v>
      </c>
      <c r="AJ2204" s="109">
        <v>5776254</v>
      </c>
      <c r="AK2204" s="109"/>
      <c r="AL2204" s="109"/>
      <c r="AM2204" s="109"/>
      <c r="AN2204" s="109"/>
      <c r="AO2204" s="109"/>
      <c r="AP2204" s="109"/>
      <c r="AQ2204" s="109"/>
      <c r="AR2204" s="109"/>
      <c r="AS2204" s="109"/>
      <c r="AT2204" s="109"/>
      <c r="AU2204" s="109"/>
      <c r="AV2204" s="109"/>
      <c r="AW2204" s="109"/>
      <c r="AX2204" s="109"/>
      <c r="AY2204" s="109"/>
    </row>
    <row r="2205" spans="1:51" x14ac:dyDescent="0.25">
      <c r="A2205" s="106">
        <v>2559</v>
      </c>
      <c r="B2205" s="106" t="s">
        <v>2835</v>
      </c>
      <c r="C2205" s="106" t="s">
        <v>378</v>
      </c>
      <c r="D2205" s="106"/>
      <c r="E2205" s="106" t="s">
        <v>540</v>
      </c>
      <c r="F2205" s="106"/>
      <c r="G2205" s="106"/>
      <c r="H2205" s="106" t="s">
        <v>466</v>
      </c>
      <c r="I2205" s="106" t="s">
        <v>3323</v>
      </c>
      <c r="J2205" s="106" t="s">
        <v>4243</v>
      </c>
      <c r="K2205" s="106">
        <v>11604</v>
      </c>
      <c r="L2205" s="106"/>
      <c r="M2205" s="106">
        <v>22000</v>
      </c>
      <c r="N2205" s="106" t="s">
        <v>4149</v>
      </c>
      <c r="O2205" s="106">
        <v>1518.143</v>
      </c>
      <c r="P2205" s="107">
        <v>900</v>
      </c>
      <c r="Q2205" s="107">
        <v>1366328.7</v>
      </c>
      <c r="R2205" s="106">
        <v>0</v>
      </c>
      <c r="S2205" s="107">
        <v>0</v>
      </c>
      <c r="T2205" s="107">
        <v>0</v>
      </c>
      <c r="U2205" s="106" t="s">
        <v>749</v>
      </c>
      <c r="V2205" s="106" t="s">
        <v>7</v>
      </c>
      <c r="W2205" s="106" t="s">
        <v>64</v>
      </c>
      <c r="X2205" s="108"/>
      <c r="Y2205" s="108">
        <v>0</v>
      </c>
      <c r="Z2205" s="108">
        <v>-1366328.7</v>
      </c>
      <c r="AA2205" s="109" t="s">
        <v>4503</v>
      </c>
      <c r="AB2205" s="109">
        <v>6204</v>
      </c>
      <c r="AC2205" s="109"/>
      <c r="AD2205" s="109"/>
      <c r="AE2205" s="110" t="s">
        <v>510</v>
      </c>
      <c r="AF2205" s="109"/>
      <c r="AG2205" s="138">
        <v>40725</v>
      </c>
      <c r="AH2205" s="138">
        <v>40550</v>
      </c>
      <c r="AI2205" s="138">
        <v>40733</v>
      </c>
      <c r="AJ2205" s="109">
        <v>5776254</v>
      </c>
      <c r="AK2205" s="109"/>
      <c r="AL2205" s="109"/>
      <c r="AM2205" s="109"/>
      <c r="AN2205" s="109"/>
      <c r="AO2205" s="109"/>
      <c r="AP2205" s="109"/>
      <c r="AQ2205" s="109"/>
      <c r="AR2205" s="109"/>
      <c r="AS2205" s="109"/>
      <c r="AT2205" s="109"/>
      <c r="AU2205" s="109"/>
      <c r="AV2205" s="109"/>
      <c r="AW2205" s="109"/>
      <c r="AX2205" s="109"/>
      <c r="AY2205" s="109"/>
    </row>
    <row r="2206" spans="1:51" ht="25.5" x14ac:dyDescent="0.25">
      <c r="A2206" s="106">
        <v>2560</v>
      </c>
      <c r="B2206" s="106" t="s">
        <v>2836</v>
      </c>
      <c r="C2206" s="106" t="s">
        <v>360</v>
      </c>
      <c r="D2206" s="106"/>
      <c r="E2206" s="106" t="s">
        <v>540</v>
      </c>
      <c r="F2206" s="106"/>
      <c r="G2206" s="106"/>
      <c r="H2206" s="106" t="s">
        <v>464</v>
      </c>
      <c r="I2206" s="106" t="s">
        <v>3326</v>
      </c>
      <c r="J2206" s="106" t="s">
        <v>4100</v>
      </c>
      <c r="K2206" s="106"/>
      <c r="L2206" s="106"/>
      <c r="M2206" s="106">
        <v>22000</v>
      </c>
      <c r="N2206" s="106" t="s">
        <v>360</v>
      </c>
      <c r="O2206" s="106">
        <v>1163.26</v>
      </c>
      <c r="P2206" s="107">
        <v>2200</v>
      </c>
      <c r="Q2206" s="107">
        <v>2559172</v>
      </c>
      <c r="R2206" s="106">
        <v>0</v>
      </c>
      <c r="S2206" s="107">
        <v>0</v>
      </c>
      <c r="T2206" s="107">
        <v>0</v>
      </c>
      <c r="U2206" s="106" t="s">
        <v>739</v>
      </c>
      <c r="V2206" s="106" t="s">
        <v>7</v>
      </c>
      <c r="W2206" s="106" t="s">
        <v>61</v>
      </c>
      <c r="X2206" s="108">
        <v>2711</v>
      </c>
      <c r="Y2206" s="108">
        <v>3153597.86</v>
      </c>
      <c r="Z2206" s="108">
        <v>594425.85999999987</v>
      </c>
      <c r="AA2206" s="109"/>
      <c r="AB2206" s="109">
        <v>1119</v>
      </c>
      <c r="AC2206" s="109"/>
      <c r="AD2206" s="109"/>
      <c r="AE2206" s="110" t="s">
        <v>507</v>
      </c>
      <c r="AF2206" s="109"/>
      <c r="AG2206" s="138">
        <v>38919</v>
      </c>
      <c r="AH2206" s="138">
        <v>39157</v>
      </c>
      <c r="AI2206" s="138">
        <v>40925</v>
      </c>
      <c r="AJ2206" s="109">
        <v>5805502</v>
      </c>
      <c r="AK2206" s="109"/>
      <c r="AL2206" s="109"/>
      <c r="AM2206" s="109"/>
      <c r="AN2206" s="109"/>
      <c r="AO2206" s="109"/>
      <c r="AP2206" s="109"/>
      <c r="AQ2206" s="109"/>
      <c r="AR2206" s="109"/>
      <c r="AS2206" s="109"/>
      <c r="AT2206" s="109"/>
      <c r="AU2206" s="109"/>
      <c r="AV2206" s="109"/>
      <c r="AW2206" s="109"/>
      <c r="AX2206" s="109"/>
      <c r="AY2206" s="109"/>
    </row>
    <row r="2207" spans="1:51" x14ac:dyDescent="0.25">
      <c r="A2207" s="106">
        <v>2561</v>
      </c>
      <c r="B2207" s="106" t="s">
        <v>2837</v>
      </c>
      <c r="C2207" s="106" t="s">
        <v>299</v>
      </c>
      <c r="D2207" s="106"/>
      <c r="E2207" s="106" t="s">
        <v>540</v>
      </c>
      <c r="F2207" s="106"/>
      <c r="G2207" s="106"/>
      <c r="H2207" s="106" t="s">
        <v>466</v>
      </c>
      <c r="I2207" s="106" t="s">
        <v>3326</v>
      </c>
      <c r="J2207" s="106" t="s">
        <v>3745</v>
      </c>
      <c r="K2207" s="106">
        <v>24102</v>
      </c>
      <c r="L2207" s="106"/>
      <c r="M2207" s="106">
        <v>22236</v>
      </c>
      <c r="N2207" s="106" t="s">
        <v>3824</v>
      </c>
      <c r="O2207" s="106">
        <v>3896.43</v>
      </c>
      <c r="P2207" s="107">
        <v>1180</v>
      </c>
      <c r="Q2207" s="107">
        <v>4597787.4000000004</v>
      </c>
      <c r="R2207" s="106">
        <v>0</v>
      </c>
      <c r="S2207" s="107">
        <v>0</v>
      </c>
      <c r="T2207" s="107">
        <v>0</v>
      </c>
      <c r="U2207" s="106" t="s">
        <v>741</v>
      </c>
      <c r="V2207" s="106" t="s">
        <v>7</v>
      </c>
      <c r="W2207" s="106" t="s">
        <v>62</v>
      </c>
      <c r="X2207" s="108">
        <v>1632</v>
      </c>
      <c r="Y2207" s="108">
        <v>6358973.7599999998</v>
      </c>
      <c r="Z2207" s="108">
        <v>1761186.3600000003</v>
      </c>
      <c r="AA2207" s="109"/>
      <c r="AB2207" s="109">
        <v>6179</v>
      </c>
      <c r="AC2207" s="109"/>
      <c r="AD2207" s="109"/>
      <c r="AE2207" s="110" t="s">
        <v>473</v>
      </c>
      <c r="AF2207" s="109" t="s">
        <v>4462</v>
      </c>
      <c r="AG2207" s="138">
        <v>38044</v>
      </c>
      <c r="AH2207" s="138" t="s">
        <v>4852</v>
      </c>
      <c r="AI2207" s="138">
        <v>39373</v>
      </c>
      <c r="AJ2207" s="109">
        <v>5556789</v>
      </c>
      <c r="AK2207" s="109"/>
      <c r="AL2207" s="109"/>
      <c r="AM2207" s="109"/>
      <c r="AN2207" s="109"/>
      <c r="AO2207" s="109"/>
      <c r="AP2207" s="109"/>
      <c r="AQ2207" s="109"/>
      <c r="AR2207" s="109"/>
      <c r="AS2207" s="109"/>
      <c r="AT2207" s="109"/>
      <c r="AU2207" s="109"/>
      <c r="AV2207" s="109"/>
      <c r="AW2207" s="109"/>
      <c r="AX2207" s="109"/>
      <c r="AY2207" s="109"/>
    </row>
    <row r="2208" spans="1:51" x14ac:dyDescent="0.25">
      <c r="A2208" s="106">
        <v>2564</v>
      </c>
      <c r="B2208" s="106" t="s">
        <v>2838</v>
      </c>
      <c r="C2208" s="106" t="s">
        <v>378</v>
      </c>
      <c r="D2208" s="106"/>
      <c r="E2208" s="106" t="s">
        <v>540</v>
      </c>
      <c r="F2208" s="106"/>
      <c r="G2208" s="106"/>
      <c r="H2208" s="106" t="s">
        <v>466</v>
      </c>
      <c r="I2208" s="106" t="s">
        <v>3323</v>
      </c>
      <c r="J2208" s="106" t="s">
        <v>3456</v>
      </c>
      <c r="K2208" s="106">
        <v>11605</v>
      </c>
      <c r="L2208" s="106"/>
      <c r="M2208" s="106">
        <v>22000</v>
      </c>
      <c r="N2208" s="106" t="s">
        <v>4149</v>
      </c>
      <c r="O2208" s="106">
        <v>2934.47</v>
      </c>
      <c r="P2208" s="107">
        <v>900</v>
      </c>
      <c r="Q2208" s="107">
        <v>2641023</v>
      </c>
      <c r="R2208" s="106">
        <v>0</v>
      </c>
      <c r="S2208" s="107">
        <v>0</v>
      </c>
      <c r="T2208" s="107">
        <v>0</v>
      </c>
      <c r="U2208" s="106" t="s">
        <v>749</v>
      </c>
      <c r="V2208" s="106" t="s">
        <v>7</v>
      </c>
      <c r="W2208" s="106" t="s">
        <v>64</v>
      </c>
      <c r="X2208" s="108">
        <v>1407</v>
      </c>
      <c r="Y2208" s="108">
        <v>4128799.2899999996</v>
      </c>
      <c r="Z2208" s="108">
        <v>1487776.2899999996</v>
      </c>
      <c r="AA2208" s="109"/>
      <c r="AB2208" s="109">
        <v>6204</v>
      </c>
      <c r="AC2208" s="109"/>
      <c r="AD2208" s="109"/>
      <c r="AE2208" s="110" t="s">
        <v>510</v>
      </c>
      <c r="AF2208" s="109"/>
      <c r="AG2208" s="138">
        <v>40725</v>
      </c>
      <c r="AH2208" s="138">
        <v>40725</v>
      </c>
      <c r="AI2208" s="138">
        <v>41223</v>
      </c>
      <c r="AJ2208" s="109">
        <v>5846426</v>
      </c>
      <c r="AK2208" s="109"/>
      <c r="AL2208" s="109"/>
      <c r="AM2208" s="109"/>
      <c r="AN2208" s="109"/>
      <c r="AO2208" s="109"/>
      <c r="AP2208" s="109"/>
      <c r="AQ2208" s="109"/>
      <c r="AR2208" s="109"/>
      <c r="AS2208" s="109"/>
      <c r="AT2208" s="109"/>
      <c r="AU2208" s="109"/>
      <c r="AV2208" s="109"/>
      <c r="AW2208" s="109"/>
      <c r="AX2208" s="109"/>
      <c r="AY2208" s="109"/>
    </row>
    <row r="2209" spans="1:51" ht="51" x14ac:dyDescent="0.25">
      <c r="A2209" s="106">
        <v>2565</v>
      </c>
      <c r="B2209" s="106" t="s">
        <v>2839</v>
      </c>
      <c r="C2209" s="106" t="s">
        <v>378</v>
      </c>
      <c r="D2209" s="106"/>
      <c r="E2209" s="106" t="s">
        <v>540</v>
      </c>
      <c r="F2209" s="106"/>
      <c r="G2209" s="106"/>
      <c r="H2209" s="106" t="s">
        <v>466</v>
      </c>
      <c r="I2209" s="106" t="s">
        <v>3325</v>
      </c>
      <c r="J2209" s="106" t="s">
        <v>3456</v>
      </c>
      <c r="K2209" s="106">
        <v>11482</v>
      </c>
      <c r="L2209" s="106"/>
      <c r="M2209" s="106">
        <v>22000</v>
      </c>
      <c r="N2209" s="106" t="s">
        <v>4149</v>
      </c>
      <c r="O2209" s="106">
        <v>2984.6320000000001</v>
      </c>
      <c r="P2209" s="107">
        <v>900</v>
      </c>
      <c r="Q2209" s="107">
        <v>2686168.8</v>
      </c>
      <c r="R2209" s="106">
        <v>0</v>
      </c>
      <c r="S2209" s="107">
        <v>0</v>
      </c>
      <c r="T2209" s="107">
        <v>0</v>
      </c>
      <c r="U2209" s="106" t="s">
        <v>749</v>
      </c>
      <c r="V2209" s="106" t="s">
        <v>7</v>
      </c>
      <c r="W2209" s="106" t="s">
        <v>64</v>
      </c>
      <c r="X2209" s="108">
        <v>1407</v>
      </c>
      <c r="Y2209" s="108">
        <v>4199377.2240000004</v>
      </c>
      <c r="Z2209" s="108">
        <v>1513208.4240000001</v>
      </c>
      <c r="AA2209" s="109"/>
      <c r="AB2209" s="109">
        <v>6204</v>
      </c>
      <c r="AC2209" s="109" t="s">
        <v>4851</v>
      </c>
      <c r="AD2209" s="109" t="s">
        <v>4473</v>
      </c>
      <c r="AE2209" s="110" t="s">
        <v>510</v>
      </c>
      <c r="AF2209" s="109"/>
      <c r="AG2209" s="138">
        <v>40725</v>
      </c>
      <c r="AH2209" s="138">
        <v>40725</v>
      </c>
      <c r="AI2209" s="138">
        <v>41223</v>
      </c>
      <c r="AJ2209" s="109">
        <v>5846426</v>
      </c>
      <c r="AK2209" s="109"/>
      <c r="AL2209" s="109"/>
      <c r="AM2209" s="109"/>
      <c r="AN2209" s="109"/>
      <c r="AO2209" s="109"/>
      <c r="AP2209" s="109"/>
      <c r="AQ2209" s="109"/>
      <c r="AR2209" s="109"/>
      <c r="AS2209" s="109"/>
      <c r="AT2209" s="109"/>
      <c r="AU2209" s="109"/>
      <c r="AV2209" s="109"/>
      <c r="AW2209" s="109"/>
      <c r="AX2209" s="109"/>
      <c r="AY2209" s="109"/>
    </row>
    <row r="2210" spans="1:51" ht="25.5" x14ac:dyDescent="0.25">
      <c r="A2210" s="106">
        <v>2566</v>
      </c>
      <c r="B2210" s="106" t="s">
        <v>2840</v>
      </c>
      <c r="C2210" s="106" t="s">
        <v>415</v>
      </c>
      <c r="D2210" s="106"/>
      <c r="E2210" s="106" t="s">
        <v>540</v>
      </c>
      <c r="F2210" s="106"/>
      <c r="G2210" s="106"/>
      <c r="H2210" s="106" t="s">
        <v>466</v>
      </c>
      <c r="I2210" s="106" t="s">
        <v>3327</v>
      </c>
      <c r="J2210" s="106" t="s">
        <v>3538</v>
      </c>
      <c r="K2210" s="106"/>
      <c r="L2210" s="106"/>
      <c r="M2210" s="106">
        <v>22000</v>
      </c>
      <c r="N2210" s="106" t="s">
        <v>415</v>
      </c>
      <c r="O2210" s="106">
        <v>5603.56</v>
      </c>
      <c r="P2210" s="107">
        <v>380</v>
      </c>
      <c r="Q2210" s="107">
        <v>2129352.7999999998</v>
      </c>
      <c r="R2210" s="106">
        <v>0</v>
      </c>
      <c r="S2210" s="107">
        <v>0</v>
      </c>
      <c r="T2210" s="107">
        <v>0</v>
      </c>
      <c r="U2210" s="106" t="s">
        <v>749</v>
      </c>
      <c r="V2210" s="106" t="s">
        <v>7</v>
      </c>
      <c r="W2210" s="106" t="s">
        <v>64</v>
      </c>
      <c r="X2210" s="108">
        <v>477</v>
      </c>
      <c r="Y2210" s="108">
        <v>2672898.12</v>
      </c>
      <c r="Z2210" s="108">
        <v>543545.31999999983</v>
      </c>
      <c r="AA2210" s="109"/>
      <c r="AB2210" s="109">
        <v>6136</v>
      </c>
      <c r="AC2210" s="109" t="s">
        <v>4475</v>
      </c>
      <c r="AD2210" s="109" t="s">
        <v>4475</v>
      </c>
      <c r="AE2210" s="110" t="s">
        <v>510</v>
      </c>
      <c r="AF2210" s="109"/>
      <c r="AG2210" s="138" t="s">
        <v>4853</v>
      </c>
      <c r="AH2210" s="138">
        <v>40963</v>
      </c>
      <c r="AI2210" s="138">
        <v>41019</v>
      </c>
      <c r="AJ2210" s="109">
        <v>5817814</v>
      </c>
      <c r="AK2210" s="109"/>
      <c r="AL2210" s="109"/>
      <c r="AM2210" s="109"/>
      <c r="AN2210" s="109"/>
      <c r="AO2210" s="109"/>
      <c r="AP2210" s="109"/>
      <c r="AQ2210" s="109"/>
      <c r="AR2210" s="109"/>
      <c r="AS2210" s="109"/>
      <c r="AT2210" s="109"/>
      <c r="AU2210" s="109"/>
      <c r="AV2210" s="109"/>
      <c r="AW2210" s="109"/>
      <c r="AX2210" s="109"/>
      <c r="AY2210" s="109"/>
    </row>
    <row r="2211" spans="1:51" x14ac:dyDescent="0.25">
      <c r="A2211" s="106">
        <v>2567</v>
      </c>
      <c r="B2211" s="106" t="s">
        <v>2841</v>
      </c>
      <c r="C2211" s="106" t="s">
        <v>416</v>
      </c>
      <c r="D2211" s="106"/>
      <c r="E2211" s="106" t="s">
        <v>540</v>
      </c>
      <c r="F2211" s="106"/>
      <c r="G2211" s="106"/>
      <c r="H2211" s="106" t="s">
        <v>465</v>
      </c>
      <c r="I2211" s="106" t="s">
        <v>3324</v>
      </c>
      <c r="J2211" s="106" t="s">
        <v>4244</v>
      </c>
      <c r="K2211" s="106"/>
      <c r="L2211" s="106"/>
      <c r="M2211" s="106">
        <v>22640</v>
      </c>
      <c r="N2211" s="106" t="s">
        <v>4245</v>
      </c>
      <c r="O2211" s="106">
        <v>353.87099999999998</v>
      </c>
      <c r="P2211" s="107">
        <v>550</v>
      </c>
      <c r="Q2211" s="107">
        <v>194629.05</v>
      </c>
      <c r="R2211" s="106">
        <v>0</v>
      </c>
      <c r="S2211" s="107">
        <v>0</v>
      </c>
      <c r="T2211" s="107">
        <v>0</v>
      </c>
      <c r="U2211" s="106" t="s">
        <v>743</v>
      </c>
      <c r="V2211" s="106" t="s">
        <v>7</v>
      </c>
      <c r="W2211" s="106" t="s">
        <v>63</v>
      </c>
      <c r="X2211" s="108">
        <v>855</v>
      </c>
      <c r="Y2211" s="108">
        <v>302559.70499999996</v>
      </c>
      <c r="Z2211" s="108">
        <v>107930.65499999997</v>
      </c>
      <c r="AA2211" s="109"/>
      <c r="AB2211" s="109">
        <v>2079</v>
      </c>
      <c r="AC2211" s="109"/>
      <c r="AD2211" s="109"/>
      <c r="AE2211" s="110" t="s">
        <v>4436</v>
      </c>
      <c r="AF2211" s="109"/>
      <c r="AG2211" s="138"/>
      <c r="AH2211" s="138">
        <v>40330</v>
      </c>
      <c r="AI2211" s="138">
        <v>40351</v>
      </c>
      <c r="AJ2211" s="109">
        <v>5720916</v>
      </c>
      <c r="AK2211" s="109"/>
      <c r="AL2211" s="109"/>
      <c r="AM2211" s="109"/>
      <c r="AN2211" s="109"/>
      <c r="AO2211" s="109"/>
      <c r="AP2211" s="109"/>
      <c r="AQ2211" s="109"/>
      <c r="AR2211" s="109"/>
      <c r="AS2211" s="109"/>
      <c r="AT2211" s="109"/>
      <c r="AU2211" s="109"/>
      <c r="AV2211" s="109"/>
      <c r="AW2211" s="109"/>
      <c r="AX2211" s="109"/>
      <c r="AY2211" s="109"/>
    </row>
    <row r="2212" spans="1:51" x14ac:dyDescent="0.25">
      <c r="A2212" s="106">
        <v>2568</v>
      </c>
      <c r="B2212" s="106" t="s">
        <v>2842</v>
      </c>
      <c r="C2212" s="106" t="s">
        <v>15</v>
      </c>
      <c r="D2212" s="106"/>
      <c r="E2212" s="106" t="s">
        <v>540</v>
      </c>
      <c r="F2212" s="106"/>
      <c r="G2212" s="106"/>
      <c r="H2212" s="106" t="s">
        <v>466</v>
      </c>
      <c r="I2212" s="106" t="s">
        <v>3326</v>
      </c>
      <c r="J2212" s="106" t="s">
        <v>4143</v>
      </c>
      <c r="K2212" s="106">
        <v>20394</v>
      </c>
      <c r="L2212" s="106"/>
      <c r="M2212" s="106">
        <v>22000</v>
      </c>
      <c r="N2212" s="106" t="s">
        <v>15</v>
      </c>
      <c r="O2212" s="106">
        <v>5013.933</v>
      </c>
      <c r="P2212" s="107">
        <v>1400</v>
      </c>
      <c r="Q2212" s="107">
        <v>7019506.2000000002</v>
      </c>
      <c r="R2212" s="106">
        <v>0</v>
      </c>
      <c r="S2212" s="107">
        <v>0</v>
      </c>
      <c r="T2212" s="107">
        <v>0</v>
      </c>
      <c r="U2212" s="106" t="s">
        <v>739</v>
      </c>
      <c r="V2212" s="106" t="s">
        <v>7</v>
      </c>
      <c r="W2212" s="106" t="s">
        <v>61</v>
      </c>
      <c r="X2212" s="108">
        <v>2108</v>
      </c>
      <c r="Y2212" s="108">
        <v>10569370.764</v>
      </c>
      <c r="Z2212" s="108">
        <v>3549864.5640000002</v>
      </c>
      <c r="AA2212" s="109"/>
      <c r="AB2212" s="109">
        <v>6192</v>
      </c>
      <c r="AC2212" s="109"/>
      <c r="AD2212" s="109"/>
      <c r="AE2212" s="110" t="s">
        <v>507</v>
      </c>
      <c r="AF2212" s="109"/>
      <c r="AG2212" s="138">
        <v>39689</v>
      </c>
      <c r="AH2212" s="138">
        <v>40744</v>
      </c>
      <c r="AI2212" s="138">
        <v>41052</v>
      </c>
      <c r="AJ2212" s="109">
        <v>5823344</v>
      </c>
      <c r="AK2212" s="109"/>
      <c r="AL2212" s="109"/>
      <c r="AM2212" s="109"/>
      <c r="AN2212" s="109"/>
      <c r="AO2212" s="109"/>
      <c r="AP2212" s="109"/>
      <c r="AQ2212" s="109"/>
      <c r="AR2212" s="109"/>
      <c r="AS2212" s="109"/>
      <c r="AT2212" s="109"/>
      <c r="AU2212" s="109"/>
      <c r="AV2212" s="109"/>
      <c r="AW2212" s="109"/>
      <c r="AX2212" s="109"/>
      <c r="AY2212" s="109"/>
    </row>
    <row r="2213" spans="1:51" x14ac:dyDescent="0.25">
      <c r="A2213" s="106">
        <v>2569</v>
      </c>
      <c r="B2213" s="106" t="s">
        <v>2843</v>
      </c>
      <c r="C2213" s="106" t="s">
        <v>15</v>
      </c>
      <c r="D2213" s="106"/>
      <c r="E2213" s="106" t="s">
        <v>540</v>
      </c>
      <c r="F2213" s="106"/>
      <c r="G2213" s="106"/>
      <c r="H2213" s="106" t="s">
        <v>466</v>
      </c>
      <c r="I2213" s="106" t="s">
        <v>3323</v>
      </c>
      <c r="J2213" s="106" t="s">
        <v>4246</v>
      </c>
      <c r="K2213" s="106">
        <v>12302</v>
      </c>
      <c r="L2213" s="106"/>
      <c r="M2213" s="106">
        <v>22000</v>
      </c>
      <c r="N2213" s="106" t="s">
        <v>15</v>
      </c>
      <c r="O2213" s="106">
        <v>5242.549</v>
      </c>
      <c r="P2213" s="107">
        <v>1400</v>
      </c>
      <c r="Q2213" s="107">
        <v>7339568.5999999996</v>
      </c>
      <c r="R2213" s="106">
        <v>0</v>
      </c>
      <c r="S2213" s="107">
        <v>0</v>
      </c>
      <c r="T2213" s="107">
        <v>0</v>
      </c>
      <c r="U2213" s="106" t="s">
        <v>739</v>
      </c>
      <c r="V2213" s="106" t="s">
        <v>7</v>
      </c>
      <c r="W2213" s="106" t="s">
        <v>61</v>
      </c>
      <c r="X2213" s="108">
        <v>2108</v>
      </c>
      <c r="Y2213" s="108">
        <v>11051293.291999999</v>
      </c>
      <c r="Z2213" s="108">
        <v>3711724.6919999998</v>
      </c>
      <c r="AA2213" s="109"/>
      <c r="AB2213" s="109">
        <v>6192</v>
      </c>
      <c r="AC2213" s="109"/>
      <c r="AD2213" s="109"/>
      <c r="AE2213" s="110" t="s">
        <v>507</v>
      </c>
      <c r="AF2213" s="109"/>
      <c r="AG2213" s="138">
        <v>39689</v>
      </c>
      <c r="AH2213" s="138">
        <v>40744</v>
      </c>
      <c r="AI2213" s="138">
        <v>41052</v>
      </c>
      <c r="AJ2213" s="109">
        <v>5823344</v>
      </c>
      <c r="AK2213" s="109"/>
      <c r="AL2213" s="109"/>
      <c r="AM2213" s="109"/>
      <c r="AN2213" s="109"/>
      <c r="AO2213" s="109"/>
      <c r="AP2213" s="109"/>
      <c r="AQ2213" s="109"/>
      <c r="AR2213" s="109"/>
      <c r="AS2213" s="109"/>
      <c r="AT2213" s="109"/>
      <c r="AU2213" s="109"/>
      <c r="AV2213" s="109"/>
      <c r="AW2213" s="109"/>
      <c r="AX2213" s="109"/>
      <c r="AY2213" s="109"/>
    </row>
    <row r="2214" spans="1:51" x14ac:dyDescent="0.25">
      <c r="A2214" s="106">
        <v>2570</v>
      </c>
      <c r="B2214" s="106" t="s">
        <v>2844</v>
      </c>
      <c r="C2214" s="106" t="s">
        <v>15</v>
      </c>
      <c r="D2214" s="106"/>
      <c r="E2214" s="106" t="s">
        <v>540</v>
      </c>
      <c r="F2214" s="106"/>
      <c r="G2214" s="106"/>
      <c r="H2214" s="106" t="s">
        <v>466</v>
      </c>
      <c r="I2214" s="106" t="s">
        <v>3326</v>
      </c>
      <c r="J2214" s="106" t="s">
        <v>4143</v>
      </c>
      <c r="K2214" s="106">
        <v>20460</v>
      </c>
      <c r="L2214" s="106"/>
      <c r="M2214" s="106">
        <v>22000</v>
      </c>
      <c r="N2214" s="106" t="s">
        <v>15</v>
      </c>
      <c r="O2214" s="106">
        <v>593.32600000000002</v>
      </c>
      <c r="P2214" s="107">
        <v>1400</v>
      </c>
      <c r="Q2214" s="107">
        <v>830656.4</v>
      </c>
      <c r="R2214" s="106">
        <v>0</v>
      </c>
      <c r="S2214" s="107">
        <v>0</v>
      </c>
      <c r="T2214" s="107">
        <v>0</v>
      </c>
      <c r="U2214" s="106" t="s">
        <v>739</v>
      </c>
      <c r="V2214" s="106" t="s">
        <v>7</v>
      </c>
      <c r="W2214" s="106" t="s">
        <v>61</v>
      </c>
      <c r="X2214" s="108">
        <v>2108</v>
      </c>
      <c r="Y2214" s="108">
        <v>1250731.2080000001</v>
      </c>
      <c r="Z2214" s="108">
        <v>420074.80800000008</v>
      </c>
      <c r="AA2214" s="109"/>
      <c r="AB2214" s="109">
        <v>6192</v>
      </c>
      <c r="AC2214" s="109"/>
      <c r="AD2214" s="109"/>
      <c r="AE2214" s="110" t="s">
        <v>507</v>
      </c>
      <c r="AF2214" s="109"/>
      <c r="AG2214" s="138">
        <v>39689</v>
      </c>
      <c r="AH2214" s="138">
        <v>40744</v>
      </c>
      <c r="AI2214" s="138">
        <v>41052</v>
      </c>
      <c r="AJ2214" s="109">
        <v>5823344</v>
      </c>
      <c r="AK2214" s="109"/>
      <c r="AL2214" s="109"/>
      <c r="AM2214" s="109"/>
      <c r="AN2214" s="109"/>
      <c r="AO2214" s="109"/>
      <c r="AP2214" s="109"/>
      <c r="AQ2214" s="109"/>
      <c r="AR2214" s="109"/>
      <c r="AS2214" s="109"/>
      <c r="AT2214" s="109"/>
      <c r="AU2214" s="109"/>
      <c r="AV2214" s="109"/>
      <c r="AW2214" s="109"/>
      <c r="AX2214" s="109"/>
      <c r="AY2214" s="109"/>
    </row>
    <row r="2215" spans="1:51" x14ac:dyDescent="0.25">
      <c r="A2215" s="106">
        <v>2571</v>
      </c>
      <c r="B2215" s="106" t="s">
        <v>2845</v>
      </c>
      <c r="C2215" s="106" t="s">
        <v>15</v>
      </c>
      <c r="D2215" s="106"/>
      <c r="E2215" s="106" t="s">
        <v>540</v>
      </c>
      <c r="F2215" s="106"/>
      <c r="G2215" s="106"/>
      <c r="H2215" s="106" t="s">
        <v>466</v>
      </c>
      <c r="I2215" s="106" t="s">
        <v>3326</v>
      </c>
      <c r="J2215" s="106" t="s">
        <v>4246</v>
      </c>
      <c r="K2215" s="106">
        <v>12349</v>
      </c>
      <c r="L2215" s="106"/>
      <c r="M2215" s="106">
        <v>22000</v>
      </c>
      <c r="N2215" s="106" t="s">
        <v>15</v>
      </c>
      <c r="O2215" s="106">
        <v>338.59699999999998</v>
      </c>
      <c r="P2215" s="107">
        <v>1400</v>
      </c>
      <c r="Q2215" s="107">
        <v>474035.8</v>
      </c>
      <c r="R2215" s="106">
        <v>0</v>
      </c>
      <c r="S2215" s="107">
        <v>0</v>
      </c>
      <c r="T2215" s="107">
        <v>0</v>
      </c>
      <c r="U2215" s="106" t="s">
        <v>739</v>
      </c>
      <c r="V2215" s="106" t="s">
        <v>7</v>
      </c>
      <c r="W2215" s="106" t="s">
        <v>61</v>
      </c>
      <c r="X2215" s="108">
        <v>2108</v>
      </c>
      <c r="Y2215" s="108">
        <v>713762.47599999991</v>
      </c>
      <c r="Z2215" s="108">
        <v>239726.67599999992</v>
      </c>
      <c r="AA2215" s="109"/>
      <c r="AB2215" s="109">
        <v>6192</v>
      </c>
      <c r="AC2215" s="109"/>
      <c r="AD2215" s="109"/>
      <c r="AE2215" s="110" t="s">
        <v>507</v>
      </c>
      <c r="AF2215" s="109"/>
      <c r="AG2215" s="138">
        <v>39689</v>
      </c>
      <c r="AH2215" s="138">
        <v>40744</v>
      </c>
      <c r="AI2215" s="138">
        <v>41052</v>
      </c>
      <c r="AJ2215" s="109">
        <v>5823344</v>
      </c>
      <c r="AK2215" s="109"/>
      <c r="AL2215" s="109"/>
      <c r="AM2215" s="109"/>
      <c r="AN2215" s="109"/>
      <c r="AO2215" s="109"/>
      <c r="AP2215" s="109"/>
      <c r="AQ2215" s="109"/>
      <c r="AR2215" s="109"/>
      <c r="AS2215" s="109"/>
      <c r="AT2215" s="109"/>
      <c r="AU2215" s="109"/>
      <c r="AV2215" s="109"/>
      <c r="AW2215" s="109"/>
      <c r="AX2215" s="109"/>
      <c r="AY2215" s="109"/>
    </row>
    <row r="2216" spans="1:51" x14ac:dyDescent="0.25">
      <c r="A2216" s="106">
        <v>2572</v>
      </c>
      <c r="B2216" s="106" t="s">
        <v>2846</v>
      </c>
      <c r="C2216" s="106" t="s">
        <v>15</v>
      </c>
      <c r="D2216" s="106"/>
      <c r="E2216" s="106" t="s">
        <v>540</v>
      </c>
      <c r="F2216" s="106"/>
      <c r="G2216" s="106"/>
      <c r="H2216" s="106" t="s">
        <v>466</v>
      </c>
      <c r="I2216" s="106" t="s">
        <v>3326</v>
      </c>
      <c r="J2216" s="106" t="s">
        <v>4246</v>
      </c>
      <c r="K2216" s="106">
        <v>12301</v>
      </c>
      <c r="L2216" s="106"/>
      <c r="M2216" s="106">
        <v>22000</v>
      </c>
      <c r="N2216" s="106" t="s">
        <v>15</v>
      </c>
      <c r="O2216" s="106">
        <v>388.75400000000002</v>
      </c>
      <c r="P2216" s="107">
        <v>1400</v>
      </c>
      <c r="Q2216" s="107">
        <v>544255.6</v>
      </c>
      <c r="R2216" s="106">
        <v>0</v>
      </c>
      <c r="S2216" s="107">
        <v>0</v>
      </c>
      <c r="T2216" s="107">
        <v>0</v>
      </c>
      <c r="U2216" s="106" t="s">
        <v>739</v>
      </c>
      <c r="V2216" s="106" t="s">
        <v>7</v>
      </c>
      <c r="W2216" s="106" t="s">
        <v>61</v>
      </c>
      <c r="X2216" s="108">
        <v>2108</v>
      </c>
      <c r="Y2216" s="108">
        <v>819493.43200000003</v>
      </c>
      <c r="Z2216" s="108">
        <v>275237.83200000005</v>
      </c>
      <c r="AA2216" s="109"/>
      <c r="AB2216" s="109">
        <v>6192</v>
      </c>
      <c r="AC2216" s="109"/>
      <c r="AD2216" s="109"/>
      <c r="AE2216" s="110" t="s">
        <v>507</v>
      </c>
      <c r="AF2216" s="109"/>
      <c r="AG2216" s="138">
        <v>39689</v>
      </c>
      <c r="AH2216" s="138">
        <v>40744</v>
      </c>
      <c r="AI2216" s="138">
        <v>41052</v>
      </c>
      <c r="AJ2216" s="109">
        <v>5823344</v>
      </c>
      <c r="AK2216" s="109"/>
      <c r="AL2216" s="109"/>
      <c r="AM2216" s="109"/>
      <c r="AN2216" s="109"/>
      <c r="AO2216" s="109"/>
      <c r="AP2216" s="109"/>
      <c r="AQ2216" s="109"/>
      <c r="AR2216" s="109"/>
      <c r="AS2216" s="109"/>
      <c r="AT2216" s="109"/>
      <c r="AU2216" s="109"/>
      <c r="AV2216" s="109"/>
      <c r="AW2216" s="109"/>
      <c r="AX2216" s="109"/>
      <c r="AY2216" s="109"/>
    </row>
    <row r="2217" spans="1:51" x14ac:dyDescent="0.25">
      <c r="A2217" s="106">
        <v>2573</v>
      </c>
      <c r="B2217" s="106" t="s">
        <v>2847</v>
      </c>
      <c r="C2217" s="106" t="s">
        <v>15</v>
      </c>
      <c r="D2217" s="106"/>
      <c r="E2217" s="106" t="s">
        <v>540</v>
      </c>
      <c r="F2217" s="106"/>
      <c r="G2217" s="106"/>
      <c r="H2217" s="106" t="s">
        <v>466</v>
      </c>
      <c r="I2217" s="106" t="s">
        <v>3326</v>
      </c>
      <c r="J2217" s="106" t="s">
        <v>4246</v>
      </c>
      <c r="K2217" s="106">
        <v>12326</v>
      </c>
      <c r="L2217" s="106"/>
      <c r="M2217" s="106">
        <v>22000</v>
      </c>
      <c r="N2217" s="106" t="s">
        <v>15</v>
      </c>
      <c r="O2217" s="106">
        <v>22873.33</v>
      </c>
      <c r="P2217" s="107">
        <v>1400</v>
      </c>
      <c r="Q2217" s="107">
        <v>32022662</v>
      </c>
      <c r="R2217" s="106">
        <v>0</v>
      </c>
      <c r="S2217" s="107">
        <v>0</v>
      </c>
      <c r="T2217" s="107">
        <v>0</v>
      </c>
      <c r="U2217" s="106" t="s">
        <v>797</v>
      </c>
      <c r="V2217" s="106" t="s">
        <v>7</v>
      </c>
      <c r="W2217" s="106" t="s">
        <v>67</v>
      </c>
      <c r="X2217" s="108">
        <v>2108</v>
      </c>
      <c r="Y2217" s="108">
        <v>48216979.640000001</v>
      </c>
      <c r="Z2217" s="108">
        <v>16194317.639999997</v>
      </c>
      <c r="AA2217" s="109"/>
      <c r="AB2217" s="109">
        <v>6192</v>
      </c>
      <c r="AC2217" s="109"/>
      <c r="AD2217" s="109"/>
      <c r="AE2217" s="110" t="s">
        <v>4783</v>
      </c>
      <c r="AF2217" s="109"/>
      <c r="AG2217" s="138">
        <v>39689</v>
      </c>
      <c r="AH2217" s="138">
        <v>40744</v>
      </c>
      <c r="AI2217" s="138">
        <v>41052</v>
      </c>
      <c r="AJ2217" s="109">
        <v>5823344</v>
      </c>
      <c r="AK2217" s="109"/>
      <c r="AL2217" s="109"/>
      <c r="AM2217" s="109"/>
      <c r="AN2217" s="109"/>
      <c r="AO2217" s="109"/>
      <c r="AP2217" s="109"/>
      <c r="AQ2217" s="109"/>
      <c r="AR2217" s="109"/>
      <c r="AS2217" s="109"/>
      <c r="AT2217" s="109"/>
      <c r="AU2217" s="109"/>
      <c r="AV2217" s="109"/>
      <c r="AW2217" s="109"/>
      <c r="AX2217" s="109"/>
      <c r="AY2217" s="109"/>
    </row>
    <row r="2218" spans="1:51" x14ac:dyDescent="0.25">
      <c r="A2218" s="106">
        <v>2574</v>
      </c>
      <c r="B2218" s="106" t="s">
        <v>2848</v>
      </c>
      <c r="C2218" s="106" t="s">
        <v>15</v>
      </c>
      <c r="D2218" s="106"/>
      <c r="E2218" s="106" t="s">
        <v>540</v>
      </c>
      <c r="F2218" s="106"/>
      <c r="G2218" s="106"/>
      <c r="H2218" s="106" t="s">
        <v>466</v>
      </c>
      <c r="I2218" s="106" t="s">
        <v>3326</v>
      </c>
      <c r="J2218" s="106" t="s">
        <v>4143</v>
      </c>
      <c r="K2218" s="106">
        <v>20621</v>
      </c>
      <c r="L2218" s="106"/>
      <c r="M2218" s="106">
        <v>22000</v>
      </c>
      <c r="N2218" s="106" t="s">
        <v>15</v>
      </c>
      <c r="O2218" s="106">
        <v>13761.575000000001</v>
      </c>
      <c r="P2218" s="107">
        <v>1400</v>
      </c>
      <c r="Q2218" s="107">
        <v>19266205</v>
      </c>
      <c r="R2218" s="106">
        <v>0</v>
      </c>
      <c r="S2218" s="107">
        <v>0</v>
      </c>
      <c r="T2218" s="107">
        <v>0</v>
      </c>
      <c r="U2218" s="106" t="s">
        <v>741</v>
      </c>
      <c r="V2218" s="106" t="s">
        <v>7</v>
      </c>
      <c r="W2218" s="106" t="s">
        <v>62</v>
      </c>
      <c r="X2218" s="108">
        <v>2108</v>
      </c>
      <c r="Y2218" s="108">
        <v>29009400.100000001</v>
      </c>
      <c r="Z2218" s="108">
        <v>9743195.1000000015</v>
      </c>
      <c r="AA2218" s="109"/>
      <c r="AB2218" s="109">
        <v>6192</v>
      </c>
      <c r="AC2218" s="109"/>
      <c r="AD2218" s="109"/>
      <c r="AE2218" s="110" t="s">
        <v>473</v>
      </c>
      <c r="AF2218" s="109" t="s">
        <v>4854</v>
      </c>
      <c r="AG2218" s="138">
        <v>39689</v>
      </c>
      <c r="AH2218" s="138">
        <v>40744</v>
      </c>
      <c r="AI2218" s="138">
        <v>41052</v>
      </c>
      <c r="AJ2218" s="109">
        <v>5823344</v>
      </c>
      <c r="AK2218" s="109"/>
      <c r="AL2218" s="109"/>
      <c r="AM2218" s="109"/>
      <c r="AN2218" s="109"/>
      <c r="AO2218" s="109"/>
      <c r="AP2218" s="109"/>
      <c r="AQ2218" s="109"/>
      <c r="AR2218" s="109"/>
      <c r="AS2218" s="109"/>
      <c r="AT2218" s="109"/>
      <c r="AU2218" s="109"/>
      <c r="AV2218" s="109"/>
      <c r="AW2218" s="109"/>
      <c r="AX2218" s="109"/>
      <c r="AY2218" s="109"/>
    </row>
    <row r="2219" spans="1:51" x14ac:dyDescent="0.25">
      <c r="A2219" s="106">
        <v>2575</v>
      </c>
      <c r="B2219" s="106" t="s">
        <v>2849</v>
      </c>
      <c r="C2219" s="106" t="s">
        <v>15</v>
      </c>
      <c r="D2219" s="106"/>
      <c r="E2219" s="106" t="s">
        <v>540</v>
      </c>
      <c r="F2219" s="106"/>
      <c r="G2219" s="106"/>
      <c r="H2219" s="106" t="s">
        <v>466</v>
      </c>
      <c r="I2219" s="106" t="s">
        <v>3323</v>
      </c>
      <c r="J2219" s="106" t="s">
        <v>4247</v>
      </c>
      <c r="K2219" s="106">
        <v>20452</v>
      </c>
      <c r="L2219" s="106"/>
      <c r="M2219" s="106">
        <v>22000</v>
      </c>
      <c r="N2219" s="106" t="s">
        <v>15</v>
      </c>
      <c r="O2219" s="106">
        <v>190.66300000000001</v>
      </c>
      <c r="P2219" s="107">
        <v>1400</v>
      </c>
      <c r="Q2219" s="107">
        <v>266928.2</v>
      </c>
      <c r="R2219" s="106">
        <v>0</v>
      </c>
      <c r="S2219" s="107">
        <v>0</v>
      </c>
      <c r="T2219" s="107">
        <v>0</v>
      </c>
      <c r="U2219" s="106" t="s">
        <v>924</v>
      </c>
      <c r="V2219" s="106" t="s">
        <v>7</v>
      </c>
      <c r="W2219" s="106" t="s">
        <v>76</v>
      </c>
      <c r="X2219" s="108">
        <v>2108</v>
      </c>
      <c r="Y2219" s="108">
        <v>401917.60400000005</v>
      </c>
      <c r="Z2219" s="108">
        <v>134989.40400000004</v>
      </c>
      <c r="AA2219" s="109"/>
      <c r="AB2219" s="109">
        <v>6192</v>
      </c>
      <c r="AC2219" s="109"/>
      <c r="AD2219" s="109"/>
      <c r="AE2219" s="110" t="s">
        <v>4440</v>
      </c>
      <c r="AF2219" s="109"/>
      <c r="AG2219" s="138">
        <v>39689</v>
      </c>
      <c r="AH2219" s="138">
        <v>40744</v>
      </c>
      <c r="AI2219" s="138">
        <v>41052</v>
      </c>
      <c r="AJ2219" s="109">
        <v>5823344</v>
      </c>
      <c r="AK2219" s="109"/>
      <c r="AL2219" s="109"/>
      <c r="AM2219" s="109"/>
      <c r="AN2219" s="109"/>
      <c r="AO2219" s="109"/>
      <c r="AP2219" s="109"/>
      <c r="AQ2219" s="109"/>
      <c r="AR2219" s="109"/>
      <c r="AS2219" s="109"/>
      <c r="AT2219" s="109"/>
      <c r="AU2219" s="109"/>
      <c r="AV2219" s="109"/>
      <c r="AW2219" s="109"/>
      <c r="AX2219" s="109"/>
      <c r="AY2219" s="109"/>
    </row>
    <row r="2220" spans="1:51" x14ac:dyDescent="0.25">
      <c r="A2220" s="106">
        <v>2576</v>
      </c>
      <c r="B2220" s="106" t="s">
        <v>2850</v>
      </c>
      <c r="C2220" s="106" t="s">
        <v>15</v>
      </c>
      <c r="D2220" s="106"/>
      <c r="E2220" s="106" t="s">
        <v>540</v>
      </c>
      <c r="F2220" s="106"/>
      <c r="G2220" s="106"/>
      <c r="H2220" s="106" t="s">
        <v>466</v>
      </c>
      <c r="I2220" s="106" t="s">
        <v>3326</v>
      </c>
      <c r="J2220" s="106" t="s">
        <v>4143</v>
      </c>
      <c r="K2220" s="106">
        <v>20355</v>
      </c>
      <c r="L2220" s="106"/>
      <c r="M2220" s="106">
        <v>22000</v>
      </c>
      <c r="N2220" s="106" t="s">
        <v>15</v>
      </c>
      <c r="O2220" s="106">
        <v>4617.9719999999998</v>
      </c>
      <c r="P2220" s="107">
        <v>1400</v>
      </c>
      <c r="Q2220" s="107">
        <v>6465160.7999999998</v>
      </c>
      <c r="R2220" s="106">
        <v>0</v>
      </c>
      <c r="S2220" s="107">
        <v>0</v>
      </c>
      <c r="T2220" s="107">
        <v>0</v>
      </c>
      <c r="U2220" s="106" t="s">
        <v>749</v>
      </c>
      <c r="V2220" s="106" t="s">
        <v>7</v>
      </c>
      <c r="W2220" s="106" t="s">
        <v>64</v>
      </c>
      <c r="X2220" s="108">
        <v>2108</v>
      </c>
      <c r="Y2220" s="108">
        <v>9734684.9759999998</v>
      </c>
      <c r="Z2220" s="108">
        <v>3269524.176</v>
      </c>
      <c r="AA2220" s="109"/>
      <c r="AB2220" s="109">
        <v>6192</v>
      </c>
      <c r="AC2220" s="109"/>
      <c r="AD2220" s="109"/>
      <c r="AE2220" s="110" t="s">
        <v>4855</v>
      </c>
      <c r="AF2220" s="109"/>
      <c r="AG2220" s="138">
        <v>39689</v>
      </c>
      <c r="AH2220" s="138">
        <v>40744</v>
      </c>
      <c r="AI2220" s="138">
        <v>41052</v>
      </c>
      <c r="AJ2220" s="109">
        <v>5823344</v>
      </c>
      <c r="AK2220" s="109"/>
      <c r="AL2220" s="109"/>
      <c r="AM2220" s="109"/>
      <c r="AN2220" s="109"/>
      <c r="AO2220" s="109"/>
      <c r="AP2220" s="109"/>
      <c r="AQ2220" s="109"/>
      <c r="AR2220" s="109"/>
      <c r="AS2220" s="109"/>
      <c r="AT2220" s="109"/>
      <c r="AU2220" s="109"/>
      <c r="AV2220" s="109"/>
      <c r="AW2220" s="109"/>
      <c r="AX2220" s="109"/>
      <c r="AY2220" s="109"/>
    </row>
    <row r="2221" spans="1:51" x14ac:dyDescent="0.25">
      <c r="A2221" s="106">
        <v>2577</v>
      </c>
      <c r="B2221" s="106" t="s">
        <v>2851</v>
      </c>
      <c r="C2221" s="106" t="s">
        <v>15</v>
      </c>
      <c r="D2221" s="106"/>
      <c r="E2221" s="106" t="s">
        <v>540</v>
      </c>
      <c r="F2221" s="106"/>
      <c r="G2221" s="106"/>
      <c r="H2221" s="106" t="s">
        <v>466</v>
      </c>
      <c r="I2221" s="106" t="s">
        <v>3325</v>
      </c>
      <c r="J2221" s="106" t="s">
        <v>4143</v>
      </c>
      <c r="K2221" s="106"/>
      <c r="L2221" s="106"/>
      <c r="M2221" s="106">
        <v>22000</v>
      </c>
      <c r="N2221" s="106" t="s">
        <v>15</v>
      </c>
      <c r="O2221" s="106">
        <v>180.41900000000001</v>
      </c>
      <c r="P2221" s="107">
        <v>1400</v>
      </c>
      <c r="Q2221" s="107">
        <v>252586.6</v>
      </c>
      <c r="R2221" s="106">
        <v>0</v>
      </c>
      <c r="S2221" s="107">
        <v>0</v>
      </c>
      <c r="T2221" s="107">
        <v>0</v>
      </c>
      <c r="U2221" s="106" t="s">
        <v>749</v>
      </c>
      <c r="V2221" s="106" t="s">
        <v>7</v>
      </c>
      <c r="W2221" s="106" t="s">
        <v>64</v>
      </c>
      <c r="X2221" s="108">
        <v>2108</v>
      </c>
      <c r="Y2221" s="108">
        <v>380323.25200000004</v>
      </c>
      <c r="Z2221" s="108">
        <v>127736.65200000003</v>
      </c>
      <c r="AA2221" s="109"/>
      <c r="AB2221" s="109">
        <v>6192</v>
      </c>
      <c r="AC2221" s="109"/>
      <c r="AD2221" s="109"/>
      <c r="AE2221" s="110" t="s">
        <v>510</v>
      </c>
      <c r="AF2221" s="109"/>
      <c r="AG2221" s="138">
        <v>39689</v>
      </c>
      <c r="AH2221" s="138">
        <v>40744</v>
      </c>
      <c r="AI2221" s="138">
        <v>41052</v>
      </c>
      <c r="AJ2221" s="109">
        <v>5823344</v>
      </c>
      <c r="AK2221" s="109"/>
      <c r="AL2221" s="109"/>
      <c r="AM2221" s="109"/>
      <c r="AN2221" s="109"/>
      <c r="AO2221" s="109"/>
      <c r="AP2221" s="109"/>
      <c r="AQ2221" s="109"/>
      <c r="AR2221" s="109"/>
      <c r="AS2221" s="109"/>
      <c r="AT2221" s="109"/>
      <c r="AU2221" s="109"/>
      <c r="AV2221" s="109"/>
      <c r="AW2221" s="109"/>
      <c r="AX2221" s="109"/>
      <c r="AY2221" s="109"/>
    </row>
    <row r="2222" spans="1:51" x14ac:dyDescent="0.25">
      <c r="A2222" s="106">
        <v>2578</v>
      </c>
      <c r="B2222" s="106" t="s">
        <v>2852</v>
      </c>
      <c r="C2222" s="106" t="s">
        <v>15</v>
      </c>
      <c r="D2222" s="106"/>
      <c r="E2222" s="106" t="s">
        <v>540</v>
      </c>
      <c r="F2222" s="106"/>
      <c r="G2222" s="106"/>
      <c r="H2222" s="106" t="s">
        <v>466</v>
      </c>
      <c r="I2222" s="106" t="s">
        <v>3323</v>
      </c>
      <c r="J2222" s="106" t="s">
        <v>4143</v>
      </c>
      <c r="K2222" s="106"/>
      <c r="L2222" s="106"/>
      <c r="M2222" s="106">
        <v>22000</v>
      </c>
      <c r="N2222" s="106" t="s">
        <v>15</v>
      </c>
      <c r="O2222" s="106">
        <v>105.18600000000001</v>
      </c>
      <c r="P2222" s="107">
        <v>1400</v>
      </c>
      <c r="Q2222" s="107">
        <v>147260.4</v>
      </c>
      <c r="R2222" s="106">
        <v>0</v>
      </c>
      <c r="S2222" s="107">
        <v>0</v>
      </c>
      <c r="T2222" s="107">
        <v>0</v>
      </c>
      <c r="U2222" s="106" t="s">
        <v>749</v>
      </c>
      <c r="V2222" s="106" t="s">
        <v>7</v>
      </c>
      <c r="W2222" s="106" t="s">
        <v>64</v>
      </c>
      <c r="X2222" s="108">
        <v>2108</v>
      </c>
      <c r="Y2222" s="108">
        <v>221732.08800000002</v>
      </c>
      <c r="Z2222" s="108">
        <v>74471.687999999995</v>
      </c>
      <c r="AA2222" s="109"/>
      <c r="AB2222" s="109">
        <v>6192</v>
      </c>
      <c r="AC2222" s="109"/>
      <c r="AD2222" s="109"/>
      <c r="AE2222" s="110" t="s">
        <v>510</v>
      </c>
      <c r="AF2222" s="109"/>
      <c r="AG2222" s="138">
        <v>39689</v>
      </c>
      <c r="AH2222" s="138">
        <v>40744</v>
      </c>
      <c r="AI2222" s="138">
        <v>41052</v>
      </c>
      <c r="AJ2222" s="109">
        <v>5823344</v>
      </c>
      <c r="AK2222" s="109"/>
      <c r="AL2222" s="109"/>
      <c r="AM2222" s="109"/>
      <c r="AN2222" s="109"/>
      <c r="AO2222" s="109"/>
      <c r="AP2222" s="109"/>
      <c r="AQ2222" s="109"/>
      <c r="AR2222" s="109"/>
      <c r="AS2222" s="109"/>
      <c r="AT2222" s="109"/>
      <c r="AU2222" s="109"/>
      <c r="AV2222" s="109"/>
      <c r="AW2222" s="109"/>
      <c r="AX2222" s="109"/>
      <c r="AY2222" s="109"/>
    </row>
    <row r="2223" spans="1:51" x14ac:dyDescent="0.25">
      <c r="A2223" s="106">
        <v>2579</v>
      </c>
      <c r="B2223" s="106" t="s">
        <v>2853</v>
      </c>
      <c r="C2223" s="106" t="s">
        <v>15</v>
      </c>
      <c r="D2223" s="106"/>
      <c r="E2223" s="106" t="s">
        <v>540</v>
      </c>
      <c r="F2223" s="106"/>
      <c r="G2223" s="106"/>
      <c r="H2223" s="106" t="s">
        <v>466</v>
      </c>
      <c r="I2223" s="106" t="s">
        <v>3323</v>
      </c>
      <c r="J2223" s="106" t="s">
        <v>4246</v>
      </c>
      <c r="K2223" s="106"/>
      <c r="L2223" s="106"/>
      <c r="M2223" s="106">
        <v>22000</v>
      </c>
      <c r="N2223" s="106" t="s">
        <v>15</v>
      </c>
      <c r="O2223" s="106">
        <v>25.472999999999999</v>
      </c>
      <c r="P2223" s="107">
        <v>1400</v>
      </c>
      <c r="Q2223" s="107">
        <v>35662.199999999997</v>
      </c>
      <c r="R2223" s="106">
        <v>0</v>
      </c>
      <c r="S2223" s="107">
        <v>0</v>
      </c>
      <c r="T2223" s="107">
        <v>0</v>
      </c>
      <c r="U2223" s="106" t="s">
        <v>749</v>
      </c>
      <c r="V2223" s="106" t="s">
        <v>7</v>
      </c>
      <c r="W2223" s="106" t="s">
        <v>64</v>
      </c>
      <c r="X2223" s="108">
        <v>2108</v>
      </c>
      <c r="Y2223" s="108">
        <v>53697.083999999995</v>
      </c>
      <c r="Z2223" s="108">
        <v>18034.883999999998</v>
      </c>
      <c r="AA2223" s="109"/>
      <c r="AB2223" s="109">
        <v>6192</v>
      </c>
      <c r="AC2223" s="109"/>
      <c r="AD2223" s="109"/>
      <c r="AE2223" s="110" t="s">
        <v>510</v>
      </c>
      <c r="AF2223" s="109"/>
      <c r="AG2223" s="138">
        <v>39689</v>
      </c>
      <c r="AH2223" s="138">
        <v>40744</v>
      </c>
      <c r="AI2223" s="138">
        <v>41052</v>
      </c>
      <c r="AJ2223" s="109">
        <v>5823344</v>
      </c>
      <c r="AK2223" s="109"/>
      <c r="AL2223" s="109"/>
      <c r="AM2223" s="109"/>
      <c r="AN2223" s="109"/>
      <c r="AO2223" s="109"/>
      <c r="AP2223" s="109"/>
      <c r="AQ2223" s="109"/>
      <c r="AR2223" s="109"/>
      <c r="AS2223" s="109"/>
      <c r="AT2223" s="109"/>
      <c r="AU2223" s="109"/>
      <c r="AV2223" s="109"/>
      <c r="AW2223" s="109"/>
      <c r="AX2223" s="109"/>
      <c r="AY2223" s="109"/>
    </row>
    <row r="2224" spans="1:51" x14ac:dyDescent="0.25">
      <c r="A2224" s="106">
        <v>2580</v>
      </c>
      <c r="B2224" s="106" t="s">
        <v>2854</v>
      </c>
      <c r="C2224" s="106" t="s">
        <v>15</v>
      </c>
      <c r="D2224" s="106"/>
      <c r="E2224" s="106" t="s">
        <v>540</v>
      </c>
      <c r="F2224" s="106"/>
      <c r="G2224" s="106"/>
      <c r="H2224" s="106" t="s">
        <v>466</v>
      </c>
      <c r="I2224" s="106" t="s">
        <v>3323</v>
      </c>
      <c r="J2224" s="106" t="s">
        <v>4143</v>
      </c>
      <c r="K2224" s="106"/>
      <c r="L2224" s="106"/>
      <c r="M2224" s="106">
        <v>22000</v>
      </c>
      <c r="N2224" s="106" t="s">
        <v>15</v>
      </c>
      <c r="O2224" s="106">
        <v>429.93200000000002</v>
      </c>
      <c r="P2224" s="107">
        <v>1400</v>
      </c>
      <c r="Q2224" s="107">
        <v>601904.80000000005</v>
      </c>
      <c r="R2224" s="106">
        <v>0</v>
      </c>
      <c r="S2224" s="107">
        <v>0</v>
      </c>
      <c r="T2224" s="107">
        <v>0</v>
      </c>
      <c r="U2224" s="106" t="s">
        <v>749</v>
      </c>
      <c r="V2224" s="106" t="s">
        <v>7</v>
      </c>
      <c r="W2224" s="106" t="s">
        <v>64</v>
      </c>
      <c r="X2224" s="108">
        <v>2108</v>
      </c>
      <c r="Y2224" s="108">
        <v>906296.65600000008</v>
      </c>
      <c r="Z2224" s="108">
        <v>304391.85600000003</v>
      </c>
      <c r="AA2224" s="109"/>
      <c r="AB2224" s="109">
        <v>6192</v>
      </c>
      <c r="AC2224" s="109"/>
      <c r="AD2224" s="109"/>
      <c r="AE2224" s="110" t="s">
        <v>510</v>
      </c>
      <c r="AF2224" s="109"/>
      <c r="AG2224" s="138">
        <v>39689</v>
      </c>
      <c r="AH2224" s="138">
        <v>40744</v>
      </c>
      <c r="AI2224" s="138">
        <v>41052</v>
      </c>
      <c r="AJ2224" s="109">
        <v>5823344</v>
      </c>
      <c r="AK2224" s="109"/>
      <c r="AL2224" s="109"/>
      <c r="AM2224" s="109"/>
      <c r="AN2224" s="109"/>
      <c r="AO2224" s="109"/>
      <c r="AP2224" s="109"/>
      <c r="AQ2224" s="109"/>
      <c r="AR2224" s="109"/>
      <c r="AS2224" s="109"/>
      <c r="AT2224" s="109"/>
      <c r="AU2224" s="109"/>
      <c r="AV2224" s="109"/>
      <c r="AW2224" s="109"/>
      <c r="AX2224" s="109"/>
      <c r="AY2224" s="109"/>
    </row>
    <row r="2225" spans="1:51" x14ac:dyDescent="0.25">
      <c r="A2225" s="106">
        <v>2581</v>
      </c>
      <c r="B2225" s="106" t="s">
        <v>2855</v>
      </c>
      <c r="C2225" s="106" t="s">
        <v>15</v>
      </c>
      <c r="D2225" s="106"/>
      <c r="E2225" s="106" t="s">
        <v>540</v>
      </c>
      <c r="F2225" s="106"/>
      <c r="G2225" s="106"/>
      <c r="H2225" s="106" t="s">
        <v>466</v>
      </c>
      <c r="I2225" s="106" t="s">
        <v>3325</v>
      </c>
      <c r="J2225" s="106" t="s">
        <v>4247</v>
      </c>
      <c r="K2225" s="106"/>
      <c r="L2225" s="106"/>
      <c r="M2225" s="106">
        <v>22000</v>
      </c>
      <c r="N2225" s="106" t="s">
        <v>15</v>
      </c>
      <c r="O2225" s="106">
        <v>1396.402</v>
      </c>
      <c r="P2225" s="107">
        <v>1400</v>
      </c>
      <c r="Q2225" s="107">
        <v>1954962.8</v>
      </c>
      <c r="R2225" s="106">
        <v>0</v>
      </c>
      <c r="S2225" s="107">
        <v>0</v>
      </c>
      <c r="T2225" s="107">
        <v>0</v>
      </c>
      <c r="U2225" s="106" t="s">
        <v>749</v>
      </c>
      <c r="V2225" s="106" t="s">
        <v>7</v>
      </c>
      <c r="W2225" s="106" t="s">
        <v>64</v>
      </c>
      <c r="X2225" s="108">
        <v>2108</v>
      </c>
      <c r="Y2225" s="108">
        <v>2943615.4160000002</v>
      </c>
      <c r="Z2225" s="108">
        <v>988652.61600000015</v>
      </c>
      <c r="AA2225" s="109"/>
      <c r="AB2225" s="109">
        <v>6192</v>
      </c>
      <c r="AC2225" s="109"/>
      <c r="AD2225" s="109"/>
      <c r="AE2225" s="110" t="s">
        <v>510</v>
      </c>
      <c r="AF2225" s="109"/>
      <c r="AG2225" s="138">
        <v>39689</v>
      </c>
      <c r="AH2225" s="138">
        <v>40744</v>
      </c>
      <c r="AI2225" s="138">
        <v>41052</v>
      </c>
      <c r="AJ2225" s="109">
        <v>5823344</v>
      </c>
      <c r="AK2225" s="109"/>
      <c r="AL2225" s="109"/>
      <c r="AM2225" s="109"/>
      <c r="AN2225" s="109"/>
      <c r="AO2225" s="109"/>
      <c r="AP2225" s="109"/>
      <c r="AQ2225" s="109"/>
      <c r="AR2225" s="109"/>
      <c r="AS2225" s="109"/>
      <c r="AT2225" s="109"/>
      <c r="AU2225" s="109"/>
      <c r="AV2225" s="109"/>
      <c r="AW2225" s="109"/>
      <c r="AX2225" s="109"/>
      <c r="AY2225" s="109"/>
    </row>
    <row r="2226" spans="1:51" x14ac:dyDescent="0.25">
      <c r="A2226" s="106">
        <v>2582</v>
      </c>
      <c r="B2226" s="106" t="s">
        <v>2856</v>
      </c>
      <c r="C2226" s="106" t="s">
        <v>15</v>
      </c>
      <c r="D2226" s="106"/>
      <c r="E2226" s="106" t="s">
        <v>540</v>
      </c>
      <c r="F2226" s="106"/>
      <c r="G2226" s="106"/>
      <c r="H2226" s="106" t="s">
        <v>466</v>
      </c>
      <c r="I2226" s="106"/>
      <c r="J2226" s="106"/>
      <c r="K2226" s="106"/>
      <c r="L2226" s="106"/>
      <c r="M2226" s="106">
        <v>22000</v>
      </c>
      <c r="N2226" s="106" t="s">
        <v>15</v>
      </c>
      <c r="O2226" s="106">
        <v>31135.931</v>
      </c>
      <c r="P2226" s="107">
        <v>1400</v>
      </c>
      <c r="Q2226" s="107">
        <v>43590303.399999999</v>
      </c>
      <c r="R2226" s="106">
        <v>0</v>
      </c>
      <c r="S2226" s="107">
        <v>0</v>
      </c>
      <c r="T2226" s="107">
        <v>0</v>
      </c>
      <c r="U2226" s="106" t="s">
        <v>743</v>
      </c>
      <c r="V2226" s="106" t="s">
        <v>7</v>
      </c>
      <c r="W2226" s="106" t="s">
        <v>63</v>
      </c>
      <c r="X2226" s="108"/>
      <c r="Y2226" s="108">
        <v>0</v>
      </c>
      <c r="Z2226" s="108"/>
      <c r="AA2226" s="109" t="s">
        <v>4435</v>
      </c>
      <c r="AB2226" s="109">
        <v>6192</v>
      </c>
      <c r="AC2226" s="109"/>
      <c r="AD2226" s="109"/>
      <c r="AE2226" s="110" t="s">
        <v>4436</v>
      </c>
      <c r="AF2226" s="109"/>
      <c r="AG2226" s="138">
        <v>39689</v>
      </c>
      <c r="AH2226" s="138">
        <v>40744</v>
      </c>
      <c r="AI2226" s="138">
        <v>41052</v>
      </c>
      <c r="AJ2226" s="109">
        <v>5823344</v>
      </c>
      <c r="AK2226" s="109"/>
      <c r="AL2226" s="109"/>
      <c r="AM2226" s="109"/>
      <c r="AN2226" s="109"/>
      <c r="AO2226" s="109"/>
      <c r="AP2226" s="109"/>
      <c r="AQ2226" s="109"/>
      <c r="AR2226" s="109"/>
      <c r="AS2226" s="109"/>
      <c r="AT2226" s="109"/>
      <c r="AU2226" s="109"/>
      <c r="AV2226" s="109"/>
      <c r="AW2226" s="109"/>
      <c r="AX2226" s="109"/>
      <c r="AY2226" s="109"/>
    </row>
    <row r="2227" spans="1:51" x14ac:dyDescent="0.25">
      <c r="A2227" s="106">
        <v>2583</v>
      </c>
      <c r="B2227" s="106" t="s">
        <v>2857</v>
      </c>
      <c r="C2227" s="106" t="s">
        <v>417</v>
      </c>
      <c r="D2227" s="106"/>
      <c r="E2227" s="106" t="s">
        <v>540</v>
      </c>
      <c r="F2227" s="106"/>
      <c r="G2227" s="106" t="s">
        <v>729</v>
      </c>
      <c r="H2227" s="106" t="s">
        <v>514</v>
      </c>
      <c r="I2227" s="106" t="s">
        <v>3325</v>
      </c>
      <c r="J2227" s="106" t="s">
        <v>4248</v>
      </c>
      <c r="K2227" s="106">
        <v>12002</v>
      </c>
      <c r="L2227" s="106"/>
      <c r="M2227" s="106">
        <v>22190</v>
      </c>
      <c r="N2227" s="106" t="s">
        <v>4249</v>
      </c>
      <c r="O2227" s="106">
        <v>2006.62</v>
      </c>
      <c r="P2227" s="107">
        <v>430.1</v>
      </c>
      <c r="Q2227" s="107">
        <v>863047.26</v>
      </c>
      <c r="R2227" s="106">
        <v>0</v>
      </c>
      <c r="S2227" s="107">
        <v>0</v>
      </c>
      <c r="T2227" s="107">
        <v>0</v>
      </c>
      <c r="U2227" s="106" t="s">
        <v>879</v>
      </c>
      <c r="V2227" s="106" t="s">
        <v>7</v>
      </c>
      <c r="W2227" s="106" t="s">
        <v>72</v>
      </c>
      <c r="X2227" s="108">
        <v>986</v>
      </c>
      <c r="Y2227" s="108">
        <v>1978527.3199999998</v>
      </c>
      <c r="Z2227" s="108">
        <v>1115480.0579999997</v>
      </c>
      <c r="AA2227" s="109"/>
      <c r="AB2227" s="109">
        <v>5105</v>
      </c>
      <c r="AC2227" s="109"/>
      <c r="AD2227" s="109"/>
      <c r="AE2227" s="110" t="s">
        <v>4856</v>
      </c>
      <c r="AF2227" s="109"/>
      <c r="AG2227" s="138">
        <v>40466</v>
      </c>
      <c r="AH2227" s="138">
        <v>40514</v>
      </c>
      <c r="AI2227" s="138">
        <v>40515</v>
      </c>
      <c r="AJ2227" s="109">
        <v>5745304</v>
      </c>
      <c r="AK2227" s="109"/>
      <c r="AL2227" s="109"/>
      <c r="AM2227" s="109"/>
      <c r="AN2227" s="109"/>
      <c r="AO2227" s="109"/>
      <c r="AP2227" s="109"/>
      <c r="AQ2227" s="109"/>
      <c r="AR2227" s="109"/>
      <c r="AS2227" s="109"/>
      <c r="AT2227" s="109"/>
      <c r="AU2227" s="109"/>
      <c r="AV2227" s="109"/>
      <c r="AW2227" s="109"/>
      <c r="AX2227" s="109"/>
      <c r="AY2227" s="109"/>
    </row>
    <row r="2228" spans="1:51" ht="25.5" x14ac:dyDescent="0.25">
      <c r="A2228" s="106">
        <v>2584</v>
      </c>
      <c r="B2228" s="106" t="s">
        <v>2858</v>
      </c>
      <c r="C2228" s="106" t="s">
        <v>417</v>
      </c>
      <c r="D2228" s="106" t="s">
        <v>689</v>
      </c>
      <c r="E2228" s="106" t="s">
        <v>554</v>
      </c>
      <c r="F2228" s="106"/>
      <c r="G2228" s="106" t="s">
        <v>689</v>
      </c>
      <c r="H2228" s="106" t="s">
        <v>514</v>
      </c>
      <c r="I2228" s="106" t="s">
        <v>3325</v>
      </c>
      <c r="J2228" s="106" t="s">
        <v>4248</v>
      </c>
      <c r="K2228" s="106">
        <v>12020</v>
      </c>
      <c r="L2228" s="106"/>
      <c r="M2228" s="106">
        <v>22190</v>
      </c>
      <c r="N2228" s="106" t="s">
        <v>4249</v>
      </c>
      <c r="O2228" s="106">
        <v>13504.32</v>
      </c>
      <c r="P2228" s="107">
        <v>430.1</v>
      </c>
      <c r="Q2228" s="107">
        <v>5808208.0300000003</v>
      </c>
      <c r="R2228" s="106">
        <v>0</v>
      </c>
      <c r="S2228" s="107">
        <v>0</v>
      </c>
      <c r="T2228" s="107">
        <v>0</v>
      </c>
      <c r="U2228" s="106" t="s">
        <v>881</v>
      </c>
      <c r="V2228" s="106" t="s">
        <v>7</v>
      </c>
      <c r="W2228" s="106" t="s">
        <v>73</v>
      </c>
      <c r="X2228" s="108">
        <v>986</v>
      </c>
      <c r="Y2228" s="108">
        <v>13315259.52</v>
      </c>
      <c r="Z2228" s="108">
        <v>7507051.487999999</v>
      </c>
      <c r="AA2228" s="109"/>
      <c r="AB2228" s="109">
        <v>5105</v>
      </c>
      <c r="AC2228" s="109"/>
      <c r="AD2228" s="109"/>
      <c r="AE2228" s="110" t="s">
        <v>4856</v>
      </c>
      <c r="AF2228" s="109"/>
      <c r="AG2228" s="138">
        <v>40466</v>
      </c>
      <c r="AH2228" s="138">
        <v>40514</v>
      </c>
      <c r="AI2228" s="138">
        <v>40515</v>
      </c>
      <c r="AJ2228" s="109">
        <v>5745304</v>
      </c>
      <c r="AK2228" s="109"/>
      <c r="AL2228" s="109"/>
      <c r="AM2228" s="109"/>
      <c r="AN2228" s="109"/>
      <c r="AO2228" s="109"/>
      <c r="AP2228" s="109"/>
      <c r="AQ2228" s="109"/>
      <c r="AR2228" s="109"/>
      <c r="AS2228" s="109"/>
      <c r="AT2228" s="109"/>
      <c r="AU2228" s="109"/>
      <c r="AV2228" s="109"/>
      <c r="AW2228" s="109"/>
      <c r="AX2228" s="109"/>
      <c r="AY2228" s="109"/>
    </row>
    <row r="2229" spans="1:51" ht="25.5" x14ac:dyDescent="0.25">
      <c r="A2229" s="106">
        <v>2585</v>
      </c>
      <c r="B2229" s="106" t="s">
        <v>2859</v>
      </c>
      <c r="C2229" s="106" t="s">
        <v>417</v>
      </c>
      <c r="D2229" s="106"/>
      <c r="E2229" s="106" t="s">
        <v>540</v>
      </c>
      <c r="F2229" s="106"/>
      <c r="G2229" s="106" t="s">
        <v>729</v>
      </c>
      <c r="H2229" s="106" t="s">
        <v>514</v>
      </c>
      <c r="I2229" s="106" t="s">
        <v>3325</v>
      </c>
      <c r="J2229" s="106" t="s">
        <v>4248</v>
      </c>
      <c r="K2229" s="106">
        <v>12060</v>
      </c>
      <c r="L2229" s="106"/>
      <c r="M2229" s="106">
        <v>22190</v>
      </c>
      <c r="N2229" s="106" t="s">
        <v>4249</v>
      </c>
      <c r="O2229" s="106">
        <v>9015.9</v>
      </c>
      <c r="P2229" s="107">
        <v>430.1</v>
      </c>
      <c r="Q2229" s="107">
        <v>3877738.59</v>
      </c>
      <c r="R2229" s="106">
        <v>0</v>
      </c>
      <c r="S2229" s="107">
        <v>0</v>
      </c>
      <c r="T2229" s="107">
        <v>0</v>
      </c>
      <c r="U2229" s="106" t="s">
        <v>893</v>
      </c>
      <c r="V2229" s="106" t="s">
        <v>7</v>
      </c>
      <c r="W2229" s="106" t="s">
        <v>75</v>
      </c>
      <c r="X2229" s="108">
        <v>986</v>
      </c>
      <c r="Y2229" s="108">
        <v>8889677.4000000004</v>
      </c>
      <c r="Z2229" s="108">
        <v>5011938.8100000005</v>
      </c>
      <c r="AA2229" s="109"/>
      <c r="AB2229" s="109">
        <v>5105</v>
      </c>
      <c r="AC2229" s="109"/>
      <c r="AD2229" s="109"/>
      <c r="AE2229" s="110" t="s">
        <v>4856</v>
      </c>
      <c r="AF2229" s="109"/>
      <c r="AG2229" s="138">
        <v>40466</v>
      </c>
      <c r="AH2229" s="138">
        <v>40514</v>
      </c>
      <c r="AI2229" s="138">
        <v>40515</v>
      </c>
      <c r="AJ2229" s="109">
        <v>5745304</v>
      </c>
      <c r="AK2229" s="109"/>
      <c r="AL2229" s="109"/>
      <c r="AM2229" s="109"/>
      <c r="AN2229" s="109"/>
      <c r="AO2229" s="109"/>
      <c r="AP2229" s="109"/>
      <c r="AQ2229" s="109"/>
      <c r="AR2229" s="109"/>
      <c r="AS2229" s="109"/>
      <c r="AT2229" s="109"/>
      <c r="AU2229" s="109"/>
      <c r="AV2229" s="109"/>
      <c r="AW2229" s="109"/>
      <c r="AX2229" s="109"/>
      <c r="AY2229" s="109"/>
    </row>
    <row r="2230" spans="1:51" ht="38.25" x14ac:dyDescent="0.25">
      <c r="A2230" s="106">
        <v>2586</v>
      </c>
      <c r="B2230" s="106" t="s">
        <v>2860</v>
      </c>
      <c r="C2230" s="106" t="s">
        <v>418</v>
      </c>
      <c r="D2230" s="106" t="s">
        <v>690</v>
      </c>
      <c r="E2230" s="106" t="s">
        <v>552</v>
      </c>
      <c r="F2230" s="106"/>
      <c r="G2230" s="106" t="s">
        <v>690</v>
      </c>
      <c r="H2230" s="106" t="s">
        <v>514</v>
      </c>
      <c r="I2230" s="106" t="s">
        <v>3325</v>
      </c>
      <c r="J2230" s="106" t="s">
        <v>4248</v>
      </c>
      <c r="K2230" s="106">
        <v>12074</v>
      </c>
      <c r="L2230" s="106"/>
      <c r="M2230" s="106">
        <v>22190</v>
      </c>
      <c r="N2230" s="106" t="s">
        <v>4249</v>
      </c>
      <c r="O2230" s="106">
        <v>78328.990000000005</v>
      </c>
      <c r="P2230" s="107">
        <v>430.1</v>
      </c>
      <c r="Q2230" s="107">
        <v>33689298.600000001</v>
      </c>
      <c r="R2230" s="106">
        <v>0</v>
      </c>
      <c r="S2230" s="107">
        <v>0</v>
      </c>
      <c r="T2230" s="107">
        <v>0</v>
      </c>
      <c r="U2230" s="106" t="s">
        <v>881</v>
      </c>
      <c r="V2230" s="106" t="s">
        <v>7</v>
      </c>
      <c r="W2230" s="106" t="s">
        <v>73</v>
      </c>
      <c r="X2230" s="108">
        <v>986</v>
      </c>
      <c r="Y2230" s="108">
        <v>77232384.140000001</v>
      </c>
      <c r="Z2230" s="108">
        <v>43543085.540999994</v>
      </c>
      <c r="AA2230" s="109"/>
      <c r="AB2230" s="109">
        <v>5105</v>
      </c>
      <c r="AC2230" s="109"/>
      <c r="AD2230" s="109"/>
      <c r="AE2230" s="110" t="s">
        <v>535</v>
      </c>
      <c r="AF2230" s="109"/>
      <c r="AG2230" s="138">
        <v>40466</v>
      </c>
      <c r="AH2230" s="138">
        <v>40514</v>
      </c>
      <c r="AI2230" s="138">
        <v>40515</v>
      </c>
      <c r="AJ2230" s="109">
        <v>5745304</v>
      </c>
      <c r="AK2230" s="109"/>
      <c r="AL2230" s="109"/>
      <c r="AM2230" s="109"/>
      <c r="AN2230" s="109"/>
      <c r="AO2230" s="109"/>
      <c r="AP2230" s="109"/>
      <c r="AQ2230" s="109"/>
      <c r="AR2230" s="109"/>
      <c r="AS2230" s="109"/>
      <c r="AT2230" s="109"/>
      <c r="AU2230" s="109"/>
      <c r="AV2230" s="109"/>
      <c r="AW2230" s="109"/>
      <c r="AX2230" s="109"/>
      <c r="AY2230" s="109"/>
    </row>
    <row r="2231" spans="1:51" ht="25.5" x14ac:dyDescent="0.25">
      <c r="A2231" s="106">
        <v>2587</v>
      </c>
      <c r="B2231" s="106" t="s">
        <v>2861</v>
      </c>
      <c r="C2231" s="106" t="s">
        <v>417</v>
      </c>
      <c r="D2231" s="106" t="s">
        <v>691</v>
      </c>
      <c r="E2231" s="106" t="s">
        <v>540</v>
      </c>
      <c r="F2231" s="106"/>
      <c r="G2231" s="106" t="s">
        <v>691</v>
      </c>
      <c r="H2231" s="106" t="s">
        <v>514</v>
      </c>
      <c r="I2231" s="106" t="s">
        <v>3325</v>
      </c>
      <c r="J2231" s="106" t="s">
        <v>4248</v>
      </c>
      <c r="K2231" s="106">
        <v>13702</v>
      </c>
      <c r="L2231" s="106"/>
      <c r="M2231" s="106">
        <v>22190</v>
      </c>
      <c r="N2231" s="106" t="s">
        <v>4249</v>
      </c>
      <c r="O2231" s="106">
        <v>12229.34</v>
      </c>
      <c r="P2231" s="107">
        <v>1906.14</v>
      </c>
      <c r="Q2231" s="107">
        <v>23310834.149999999</v>
      </c>
      <c r="R2231" s="106">
        <v>0</v>
      </c>
      <c r="S2231" s="107">
        <v>0</v>
      </c>
      <c r="T2231" s="107">
        <v>0</v>
      </c>
      <c r="U2231" s="106" t="s">
        <v>879</v>
      </c>
      <c r="V2231" s="106" t="s">
        <v>7</v>
      </c>
      <c r="W2231" s="106" t="s">
        <v>72</v>
      </c>
      <c r="X2231" s="108">
        <v>1799</v>
      </c>
      <c r="Y2231" s="108">
        <v>22000582.66</v>
      </c>
      <c r="Z2231" s="108">
        <v>-1310251.4876000024</v>
      </c>
      <c r="AA2231" s="109"/>
      <c r="AB2231" s="109" t="s">
        <v>4857</v>
      </c>
      <c r="AC2231" s="109"/>
      <c r="AD2231" s="109"/>
      <c r="AE2231" s="110" t="s">
        <v>4856</v>
      </c>
      <c r="AF2231" s="109"/>
      <c r="AG2231" s="138">
        <v>40466</v>
      </c>
      <c r="AH2231" s="138">
        <v>40514</v>
      </c>
      <c r="AI2231" s="138">
        <v>42468</v>
      </c>
      <c r="AJ2231" s="109">
        <v>6007580</v>
      </c>
      <c r="AK2231" s="109"/>
      <c r="AL2231" s="109"/>
      <c r="AM2231" s="109"/>
      <c r="AN2231" s="109"/>
      <c r="AO2231" s="109"/>
      <c r="AP2231" s="109"/>
      <c r="AQ2231" s="109"/>
      <c r="AR2231" s="109"/>
      <c r="AS2231" s="109"/>
      <c r="AT2231" s="109"/>
      <c r="AU2231" s="109"/>
      <c r="AV2231" s="109"/>
      <c r="AW2231" s="109"/>
      <c r="AX2231" s="109"/>
      <c r="AY2231" s="109"/>
    </row>
    <row r="2232" spans="1:51" x14ac:dyDescent="0.25">
      <c r="A2232" s="106">
        <v>2588</v>
      </c>
      <c r="B2232" s="106" t="s">
        <v>2862</v>
      </c>
      <c r="C2232" s="106" t="s">
        <v>419</v>
      </c>
      <c r="D2232" s="106"/>
      <c r="E2232" s="106" t="s">
        <v>540</v>
      </c>
      <c r="F2232" s="106"/>
      <c r="G2232" s="106"/>
      <c r="H2232" s="106" t="s">
        <v>466</v>
      </c>
      <c r="I2232" s="106" t="s">
        <v>3326</v>
      </c>
      <c r="J2232" s="106" t="s">
        <v>4250</v>
      </c>
      <c r="K2232" s="106">
        <v>23552</v>
      </c>
      <c r="L2232" s="106"/>
      <c r="M2232" s="106">
        <v>22000</v>
      </c>
      <c r="N2232" s="106" t="s">
        <v>4251</v>
      </c>
      <c r="O2232" s="106">
        <v>800.6</v>
      </c>
      <c r="P2232" s="107">
        <v>1200</v>
      </c>
      <c r="Q2232" s="107">
        <v>960720</v>
      </c>
      <c r="R2232" s="106">
        <v>0</v>
      </c>
      <c r="S2232" s="107">
        <v>0</v>
      </c>
      <c r="T2232" s="107">
        <v>0</v>
      </c>
      <c r="U2232" s="106" t="s">
        <v>739</v>
      </c>
      <c r="V2232" s="106" t="s">
        <v>7</v>
      </c>
      <c r="W2232" s="106" t="s">
        <v>61</v>
      </c>
      <c r="X2232" s="108">
        <v>1709</v>
      </c>
      <c r="Y2232" s="108">
        <v>1368225.4000000001</v>
      </c>
      <c r="Z2232" s="108">
        <v>407505.40000000014</v>
      </c>
      <c r="AA2232" s="109"/>
      <c r="AB2232" s="109">
        <v>6194</v>
      </c>
      <c r="AC2232" s="109"/>
      <c r="AD2232" s="109"/>
      <c r="AE2232" s="110" t="s">
        <v>507</v>
      </c>
      <c r="AF2232" s="109"/>
      <c r="AG2232" s="138">
        <v>41243</v>
      </c>
      <c r="AH2232" s="138">
        <v>41065</v>
      </c>
      <c r="AI2232" s="138">
        <v>41283</v>
      </c>
      <c r="AJ2232" s="109">
        <v>5860142</v>
      </c>
      <c r="AK2232" s="109"/>
      <c r="AL2232" s="109"/>
      <c r="AM2232" s="109"/>
      <c r="AN2232" s="109"/>
      <c r="AO2232" s="109"/>
      <c r="AP2232" s="109"/>
      <c r="AQ2232" s="109"/>
      <c r="AR2232" s="109"/>
      <c r="AS2232" s="109"/>
      <c r="AT2232" s="109"/>
      <c r="AU2232" s="109"/>
      <c r="AV2232" s="109"/>
      <c r="AW2232" s="109"/>
      <c r="AX2232" s="109"/>
      <c r="AY2232" s="109"/>
    </row>
    <row r="2233" spans="1:51" x14ac:dyDescent="0.25">
      <c r="A2233" s="106">
        <v>2589</v>
      </c>
      <c r="B2233" s="106" t="s">
        <v>2863</v>
      </c>
      <c r="C2233" s="106" t="s">
        <v>419</v>
      </c>
      <c r="D2233" s="106"/>
      <c r="E2233" s="106" t="s">
        <v>540</v>
      </c>
      <c r="F2233" s="106"/>
      <c r="G2233" s="106"/>
      <c r="H2233" s="106" t="s">
        <v>466</v>
      </c>
      <c r="I2233" s="106" t="s">
        <v>3323</v>
      </c>
      <c r="J2233" s="106" t="s">
        <v>3779</v>
      </c>
      <c r="K2233" s="106">
        <v>10761</v>
      </c>
      <c r="L2233" s="106"/>
      <c r="M2233" s="106">
        <v>22000</v>
      </c>
      <c r="N2233" s="106" t="s">
        <v>4251</v>
      </c>
      <c r="O2233" s="106">
        <v>2260.1999999999998</v>
      </c>
      <c r="P2233" s="107">
        <v>1200</v>
      </c>
      <c r="Q2233" s="107">
        <v>2712240</v>
      </c>
      <c r="R2233" s="106">
        <v>0</v>
      </c>
      <c r="S2233" s="107">
        <v>0</v>
      </c>
      <c r="T2233" s="107">
        <v>0</v>
      </c>
      <c r="U2233" s="106" t="s">
        <v>739</v>
      </c>
      <c r="V2233" s="106" t="s">
        <v>7</v>
      </c>
      <c r="W2233" s="106" t="s">
        <v>61</v>
      </c>
      <c r="X2233" s="108">
        <v>1709</v>
      </c>
      <c r="Y2233" s="108">
        <v>3862681.8</v>
      </c>
      <c r="Z2233" s="108">
        <v>1150441.7999999998</v>
      </c>
      <c r="AA2233" s="109"/>
      <c r="AB2233" s="109">
        <v>6194</v>
      </c>
      <c r="AC2233" s="109"/>
      <c r="AD2233" s="109"/>
      <c r="AE2233" s="110" t="s">
        <v>507</v>
      </c>
      <c r="AF2233" s="109"/>
      <c r="AG2233" s="138">
        <v>41243</v>
      </c>
      <c r="AH2233" s="138">
        <v>41065</v>
      </c>
      <c r="AI2233" s="138">
        <v>41283</v>
      </c>
      <c r="AJ2233" s="109">
        <v>5860142</v>
      </c>
      <c r="AK2233" s="109"/>
      <c r="AL2233" s="109"/>
      <c r="AM2233" s="109"/>
      <c r="AN2233" s="109"/>
      <c r="AO2233" s="109"/>
      <c r="AP2233" s="109"/>
      <c r="AQ2233" s="109"/>
      <c r="AR2233" s="109"/>
      <c r="AS2233" s="109"/>
      <c r="AT2233" s="109"/>
      <c r="AU2233" s="109"/>
      <c r="AV2233" s="109"/>
      <c r="AW2233" s="109"/>
      <c r="AX2233" s="109"/>
      <c r="AY2233" s="109"/>
    </row>
    <row r="2234" spans="1:51" x14ac:dyDescent="0.25">
      <c r="A2234" s="106">
        <v>2590</v>
      </c>
      <c r="B2234" s="106" t="s">
        <v>2864</v>
      </c>
      <c r="C2234" s="106" t="s">
        <v>419</v>
      </c>
      <c r="D2234" s="106"/>
      <c r="E2234" s="106" t="s">
        <v>540</v>
      </c>
      <c r="F2234" s="106"/>
      <c r="G2234" s="106"/>
      <c r="H2234" s="106" t="s">
        <v>466</v>
      </c>
      <c r="I2234" s="106" t="s">
        <v>3326</v>
      </c>
      <c r="J2234" s="106" t="s">
        <v>4250</v>
      </c>
      <c r="K2234" s="106">
        <v>23523</v>
      </c>
      <c r="L2234" s="106"/>
      <c r="M2234" s="106">
        <v>22000</v>
      </c>
      <c r="N2234" s="106" t="s">
        <v>4251</v>
      </c>
      <c r="O2234" s="106">
        <v>1022.07</v>
      </c>
      <c r="P2234" s="107">
        <v>1200</v>
      </c>
      <c r="Q2234" s="107">
        <v>1226484</v>
      </c>
      <c r="R2234" s="106">
        <v>0</v>
      </c>
      <c r="S2234" s="107">
        <v>0</v>
      </c>
      <c r="T2234" s="107">
        <v>0</v>
      </c>
      <c r="U2234" s="106" t="s">
        <v>739</v>
      </c>
      <c r="V2234" s="106" t="s">
        <v>7</v>
      </c>
      <c r="W2234" s="106" t="s">
        <v>61</v>
      </c>
      <c r="X2234" s="108">
        <v>1709</v>
      </c>
      <c r="Y2234" s="108">
        <v>1746717.6300000001</v>
      </c>
      <c r="Z2234" s="108">
        <v>520233.63000000012</v>
      </c>
      <c r="AA2234" s="109"/>
      <c r="AB2234" s="109">
        <v>6194</v>
      </c>
      <c r="AC2234" s="109"/>
      <c r="AD2234" s="109"/>
      <c r="AE2234" s="110" t="s">
        <v>507</v>
      </c>
      <c r="AF2234" s="109"/>
      <c r="AG2234" s="138">
        <v>41243</v>
      </c>
      <c r="AH2234" s="138">
        <v>41065</v>
      </c>
      <c r="AI2234" s="138">
        <v>41283</v>
      </c>
      <c r="AJ2234" s="109">
        <v>5860142</v>
      </c>
      <c r="AK2234" s="109"/>
      <c r="AL2234" s="109"/>
      <c r="AM2234" s="109"/>
      <c r="AN2234" s="109"/>
      <c r="AO2234" s="109"/>
      <c r="AP2234" s="109"/>
      <c r="AQ2234" s="109"/>
      <c r="AR2234" s="109"/>
      <c r="AS2234" s="109"/>
      <c r="AT2234" s="109"/>
      <c r="AU2234" s="109"/>
      <c r="AV2234" s="109"/>
      <c r="AW2234" s="109"/>
      <c r="AX2234" s="109"/>
      <c r="AY2234" s="109"/>
    </row>
    <row r="2235" spans="1:51" x14ac:dyDescent="0.25">
      <c r="A2235" s="106">
        <v>2591</v>
      </c>
      <c r="B2235" s="106" t="s">
        <v>2865</v>
      </c>
      <c r="C2235" s="106" t="s">
        <v>419</v>
      </c>
      <c r="D2235" s="106"/>
      <c r="E2235" s="106" t="s">
        <v>540</v>
      </c>
      <c r="F2235" s="106"/>
      <c r="G2235" s="106"/>
      <c r="H2235" s="106" t="s">
        <v>466</v>
      </c>
      <c r="I2235" s="106" t="s">
        <v>3326</v>
      </c>
      <c r="J2235" s="106" t="s">
        <v>4250</v>
      </c>
      <c r="K2235" s="106">
        <v>23555</v>
      </c>
      <c r="L2235" s="106"/>
      <c r="M2235" s="106">
        <v>22000</v>
      </c>
      <c r="N2235" s="106" t="s">
        <v>4251</v>
      </c>
      <c r="O2235" s="106">
        <v>3164.58</v>
      </c>
      <c r="P2235" s="107">
        <v>1200</v>
      </c>
      <c r="Q2235" s="107">
        <v>3797496</v>
      </c>
      <c r="R2235" s="106">
        <v>0</v>
      </c>
      <c r="S2235" s="107">
        <v>0</v>
      </c>
      <c r="T2235" s="107">
        <v>0</v>
      </c>
      <c r="U2235" s="106" t="s">
        <v>739</v>
      </c>
      <c r="V2235" s="106" t="s">
        <v>7</v>
      </c>
      <c r="W2235" s="106" t="s">
        <v>61</v>
      </c>
      <c r="X2235" s="108">
        <v>1709</v>
      </c>
      <c r="Y2235" s="108">
        <v>5408267.2199999997</v>
      </c>
      <c r="Z2235" s="108">
        <v>1610771.2199999997</v>
      </c>
      <c r="AA2235" s="109"/>
      <c r="AB2235" s="109">
        <v>6194</v>
      </c>
      <c r="AC2235" s="109"/>
      <c r="AD2235" s="109"/>
      <c r="AE2235" s="110" t="s">
        <v>507</v>
      </c>
      <c r="AF2235" s="109"/>
      <c r="AG2235" s="138">
        <v>41243</v>
      </c>
      <c r="AH2235" s="138">
        <v>41065</v>
      </c>
      <c r="AI2235" s="138">
        <v>41283</v>
      </c>
      <c r="AJ2235" s="109">
        <v>5860142</v>
      </c>
      <c r="AK2235" s="109"/>
      <c r="AL2235" s="109"/>
      <c r="AM2235" s="109"/>
      <c r="AN2235" s="109"/>
      <c r="AO2235" s="109"/>
      <c r="AP2235" s="109"/>
      <c r="AQ2235" s="109"/>
      <c r="AR2235" s="109"/>
      <c r="AS2235" s="109"/>
      <c r="AT2235" s="109"/>
      <c r="AU2235" s="109"/>
      <c r="AV2235" s="109"/>
      <c r="AW2235" s="109"/>
      <c r="AX2235" s="109"/>
      <c r="AY2235" s="109"/>
    </row>
    <row r="2236" spans="1:51" x14ac:dyDescent="0.25">
      <c r="A2236" s="106">
        <v>2592</v>
      </c>
      <c r="B2236" s="106" t="s">
        <v>2866</v>
      </c>
      <c r="C2236" s="106" t="s">
        <v>419</v>
      </c>
      <c r="D2236" s="106"/>
      <c r="E2236" s="106" t="s">
        <v>540</v>
      </c>
      <c r="F2236" s="106"/>
      <c r="G2236" s="106"/>
      <c r="H2236" s="106" t="s">
        <v>466</v>
      </c>
      <c r="I2236" s="106" t="s">
        <v>3323</v>
      </c>
      <c r="J2236" s="106" t="s">
        <v>4252</v>
      </c>
      <c r="K2236" s="106">
        <v>10502</v>
      </c>
      <c r="L2236" s="106"/>
      <c r="M2236" s="106">
        <v>22000</v>
      </c>
      <c r="N2236" s="106" t="s">
        <v>4251</v>
      </c>
      <c r="O2236" s="106">
        <v>1866.02</v>
      </c>
      <c r="P2236" s="107">
        <v>1200</v>
      </c>
      <c r="Q2236" s="107">
        <v>2239224</v>
      </c>
      <c r="R2236" s="106">
        <v>0</v>
      </c>
      <c r="S2236" s="107">
        <v>0</v>
      </c>
      <c r="T2236" s="107">
        <v>0</v>
      </c>
      <c r="U2236" s="106" t="s">
        <v>739</v>
      </c>
      <c r="V2236" s="106" t="s">
        <v>7</v>
      </c>
      <c r="W2236" s="106" t="s">
        <v>61</v>
      </c>
      <c r="X2236" s="108">
        <v>1709</v>
      </c>
      <c r="Y2236" s="108">
        <v>3189028.18</v>
      </c>
      <c r="Z2236" s="108">
        <v>949804.18000000017</v>
      </c>
      <c r="AA2236" s="109"/>
      <c r="AB2236" s="109">
        <v>6194</v>
      </c>
      <c r="AC2236" s="109"/>
      <c r="AD2236" s="109"/>
      <c r="AE2236" s="110" t="s">
        <v>507</v>
      </c>
      <c r="AF2236" s="109"/>
      <c r="AG2236" s="138">
        <v>41243</v>
      </c>
      <c r="AH2236" s="138">
        <v>41065</v>
      </c>
      <c r="AI2236" s="138">
        <v>41283</v>
      </c>
      <c r="AJ2236" s="109">
        <v>5860142</v>
      </c>
      <c r="AK2236" s="109"/>
      <c r="AL2236" s="109"/>
      <c r="AM2236" s="109"/>
      <c r="AN2236" s="109"/>
      <c r="AO2236" s="109"/>
      <c r="AP2236" s="109"/>
      <c r="AQ2236" s="109"/>
      <c r="AR2236" s="109"/>
      <c r="AS2236" s="109"/>
      <c r="AT2236" s="109"/>
      <c r="AU2236" s="109"/>
      <c r="AV2236" s="109"/>
      <c r="AW2236" s="109"/>
      <c r="AX2236" s="109"/>
      <c r="AY2236" s="109"/>
    </row>
    <row r="2237" spans="1:51" x14ac:dyDescent="0.25">
      <c r="A2237" s="106">
        <v>2593</v>
      </c>
      <c r="B2237" s="106" t="s">
        <v>2867</v>
      </c>
      <c r="C2237" s="106" t="s">
        <v>419</v>
      </c>
      <c r="D2237" s="106"/>
      <c r="E2237" s="106" t="s">
        <v>540</v>
      </c>
      <c r="F2237" s="106"/>
      <c r="G2237" s="106"/>
      <c r="H2237" s="106" t="s">
        <v>466</v>
      </c>
      <c r="I2237" s="106" t="s">
        <v>3326</v>
      </c>
      <c r="J2237" s="106" t="s">
        <v>4250</v>
      </c>
      <c r="K2237" s="106">
        <v>23598</v>
      </c>
      <c r="L2237" s="106"/>
      <c r="M2237" s="106">
        <v>22000</v>
      </c>
      <c r="N2237" s="106" t="s">
        <v>4251</v>
      </c>
      <c r="O2237" s="106">
        <v>2521.85</v>
      </c>
      <c r="P2237" s="107">
        <v>1200</v>
      </c>
      <c r="Q2237" s="107">
        <v>3026220</v>
      </c>
      <c r="R2237" s="106">
        <v>0</v>
      </c>
      <c r="S2237" s="107">
        <v>0</v>
      </c>
      <c r="T2237" s="107">
        <v>0</v>
      </c>
      <c r="U2237" s="106" t="s">
        <v>739</v>
      </c>
      <c r="V2237" s="106" t="s">
        <v>7</v>
      </c>
      <c r="W2237" s="106" t="s">
        <v>61</v>
      </c>
      <c r="X2237" s="108">
        <v>1709</v>
      </c>
      <c r="Y2237" s="108">
        <v>4309841.6499999994</v>
      </c>
      <c r="Z2237" s="108">
        <v>1283621.6499999994</v>
      </c>
      <c r="AA2237" s="109"/>
      <c r="AB2237" s="109">
        <v>6194</v>
      </c>
      <c r="AC2237" s="109"/>
      <c r="AD2237" s="109"/>
      <c r="AE2237" s="110" t="s">
        <v>507</v>
      </c>
      <c r="AF2237" s="109"/>
      <c r="AG2237" s="138">
        <v>41243</v>
      </c>
      <c r="AH2237" s="138">
        <v>41065</v>
      </c>
      <c r="AI2237" s="138">
        <v>41283</v>
      </c>
      <c r="AJ2237" s="109">
        <v>5860142</v>
      </c>
      <c r="AK2237" s="109"/>
      <c r="AL2237" s="109"/>
      <c r="AM2237" s="109"/>
      <c r="AN2237" s="109"/>
      <c r="AO2237" s="109"/>
      <c r="AP2237" s="109"/>
      <c r="AQ2237" s="109"/>
      <c r="AR2237" s="109"/>
      <c r="AS2237" s="109"/>
      <c r="AT2237" s="109"/>
      <c r="AU2237" s="109"/>
      <c r="AV2237" s="109"/>
      <c r="AW2237" s="109"/>
      <c r="AX2237" s="109"/>
      <c r="AY2237" s="109"/>
    </row>
    <row r="2238" spans="1:51" x14ac:dyDescent="0.25">
      <c r="A2238" s="106">
        <v>2594</v>
      </c>
      <c r="B2238" s="106" t="s">
        <v>2868</v>
      </c>
      <c r="C2238" s="106" t="s">
        <v>419</v>
      </c>
      <c r="D2238" s="106"/>
      <c r="E2238" s="106" t="s">
        <v>540</v>
      </c>
      <c r="F2238" s="106"/>
      <c r="G2238" s="106"/>
      <c r="H2238" s="106" t="s">
        <v>466</v>
      </c>
      <c r="I2238" s="106" t="s">
        <v>3326</v>
      </c>
      <c r="J2238" s="106" t="s">
        <v>4250</v>
      </c>
      <c r="K2238" s="106">
        <v>23508</v>
      </c>
      <c r="L2238" s="106"/>
      <c r="M2238" s="106">
        <v>22000</v>
      </c>
      <c r="N2238" s="106" t="s">
        <v>4251</v>
      </c>
      <c r="O2238" s="106">
        <v>770.32</v>
      </c>
      <c r="P2238" s="107">
        <v>1200</v>
      </c>
      <c r="Q2238" s="107">
        <v>924384</v>
      </c>
      <c r="R2238" s="106">
        <v>0</v>
      </c>
      <c r="S2238" s="107">
        <v>0</v>
      </c>
      <c r="T2238" s="107">
        <v>0</v>
      </c>
      <c r="U2238" s="106" t="s">
        <v>739</v>
      </c>
      <c r="V2238" s="106" t="s">
        <v>7</v>
      </c>
      <c r="W2238" s="106" t="s">
        <v>61</v>
      </c>
      <c r="X2238" s="108">
        <v>1709</v>
      </c>
      <c r="Y2238" s="108">
        <v>1316476.8800000001</v>
      </c>
      <c r="Z2238" s="108">
        <v>392092.88</v>
      </c>
      <c r="AA2238" s="109"/>
      <c r="AB2238" s="109">
        <v>6194</v>
      </c>
      <c r="AC2238" s="109"/>
      <c r="AD2238" s="109"/>
      <c r="AE2238" s="110" t="s">
        <v>4858</v>
      </c>
      <c r="AF2238" s="109"/>
      <c r="AG2238" s="138">
        <v>41243</v>
      </c>
      <c r="AH2238" s="138">
        <v>41065</v>
      </c>
      <c r="AI2238" s="138">
        <v>41283</v>
      </c>
      <c r="AJ2238" s="109">
        <v>5860142</v>
      </c>
      <c r="AK2238" s="109"/>
      <c r="AL2238" s="109"/>
      <c r="AM2238" s="109"/>
      <c r="AN2238" s="109"/>
      <c r="AO2238" s="109"/>
      <c r="AP2238" s="109"/>
      <c r="AQ2238" s="109"/>
      <c r="AR2238" s="109"/>
      <c r="AS2238" s="109"/>
      <c r="AT2238" s="109"/>
      <c r="AU2238" s="109"/>
      <c r="AV2238" s="109"/>
      <c r="AW2238" s="109"/>
      <c r="AX2238" s="109"/>
      <c r="AY2238" s="109"/>
    </row>
    <row r="2239" spans="1:51" x14ac:dyDescent="0.25">
      <c r="A2239" s="106">
        <v>2595</v>
      </c>
      <c r="B2239" s="106" t="s">
        <v>2869</v>
      </c>
      <c r="C2239" s="106" t="s">
        <v>419</v>
      </c>
      <c r="D2239" s="106"/>
      <c r="E2239" s="106" t="s">
        <v>540</v>
      </c>
      <c r="F2239" s="106"/>
      <c r="G2239" s="106"/>
      <c r="H2239" s="106" t="s">
        <v>466</v>
      </c>
      <c r="I2239" s="106" t="s">
        <v>3326</v>
      </c>
      <c r="J2239" s="106" t="s">
        <v>4250</v>
      </c>
      <c r="K2239" s="106">
        <v>23548</v>
      </c>
      <c r="L2239" s="106"/>
      <c r="M2239" s="106">
        <v>22000</v>
      </c>
      <c r="N2239" s="106" t="s">
        <v>4251</v>
      </c>
      <c r="O2239" s="106">
        <v>2989.84</v>
      </c>
      <c r="P2239" s="107">
        <v>1200</v>
      </c>
      <c r="Q2239" s="107">
        <v>3587808</v>
      </c>
      <c r="R2239" s="106">
        <v>0</v>
      </c>
      <c r="S2239" s="107">
        <v>0</v>
      </c>
      <c r="T2239" s="107">
        <v>0</v>
      </c>
      <c r="U2239" s="106" t="s">
        <v>797</v>
      </c>
      <c r="V2239" s="106" t="s">
        <v>7</v>
      </c>
      <c r="W2239" s="106" t="s">
        <v>67</v>
      </c>
      <c r="X2239" s="108">
        <v>1709</v>
      </c>
      <c r="Y2239" s="108">
        <v>5109636.5600000005</v>
      </c>
      <c r="Z2239" s="108">
        <v>1521828.5600000005</v>
      </c>
      <c r="AA2239" s="109"/>
      <c r="AB2239" s="109">
        <v>6194</v>
      </c>
      <c r="AC2239" s="109"/>
      <c r="AD2239" s="109"/>
      <c r="AE2239" s="110" t="s">
        <v>4859</v>
      </c>
      <c r="AF2239" s="109"/>
      <c r="AG2239" s="138">
        <v>41243</v>
      </c>
      <c r="AH2239" s="138">
        <v>41065</v>
      </c>
      <c r="AI2239" s="138">
        <v>41283</v>
      </c>
      <c r="AJ2239" s="109">
        <v>5860142</v>
      </c>
      <c r="AK2239" s="109"/>
      <c r="AL2239" s="109"/>
      <c r="AM2239" s="109"/>
      <c r="AN2239" s="109"/>
      <c r="AO2239" s="109"/>
      <c r="AP2239" s="109"/>
      <c r="AQ2239" s="109"/>
      <c r="AR2239" s="109"/>
      <c r="AS2239" s="109"/>
      <c r="AT2239" s="109"/>
      <c r="AU2239" s="109"/>
      <c r="AV2239" s="109"/>
      <c r="AW2239" s="109"/>
      <c r="AX2239" s="109"/>
      <c r="AY2239" s="109"/>
    </row>
    <row r="2240" spans="1:51" x14ac:dyDescent="0.25">
      <c r="A2240" s="106">
        <v>2596</v>
      </c>
      <c r="B2240" s="106" t="s">
        <v>2870</v>
      </c>
      <c r="C2240" s="106" t="s">
        <v>419</v>
      </c>
      <c r="D2240" s="106"/>
      <c r="E2240" s="106" t="s">
        <v>540</v>
      </c>
      <c r="F2240" s="106"/>
      <c r="G2240" s="106"/>
      <c r="H2240" s="106" t="s">
        <v>466</v>
      </c>
      <c r="I2240" s="106" t="s">
        <v>3326</v>
      </c>
      <c r="J2240" s="106" t="s">
        <v>4250</v>
      </c>
      <c r="K2240" s="106">
        <v>23507</v>
      </c>
      <c r="L2240" s="106"/>
      <c r="M2240" s="106">
        <v>22000</v>
      </c>
      <c r="N2240" s="106" t="s">
        <v>4251</v>
      </c>
      <c r="O2240" s="106">
        <v>25159.46</v>
      </c>
      <c r="P2240" s="107">
        <v>1200</v>
      </c>
      <c r="Q2240" s="107">
        <v>30191352</v>
      </c>
      <c r="R2240" s="106">
        <v>0</v>
      </c>
      <c r="S2240" s="107">
        <v>0</v>
      </c>
      <c r="T2240" s="107">
        <v>0</v>
      </c>
      <c r="U2240" s="106" t="s">
        <v>797</v>
      </c>
      <c r="V2240" s="106" t="s">
        <v>7</v>
      </c>
      <c r="W2240" s="106" t="s">
        <v>67</v>
      </c>
      <c r="X2240" s="108">
        <v>1709</v>
      </c>
      <c r="Y2240" s="108">
        <v>42997517.140000001</v>
      </c>
      <c r="Z2240" s="108">
        <v>12806165.140000001</v>
      </c>
      <c r="AA2240" s="109"/>
      <c r="AB2240" s="109">
        <v>6194</v>
      </c>
      <c r="AC2240" s="109"/>
      <c r="AD2240" s="109"/>
      <c r="AE2240" s="110" t="s">
        <v>4859</v>
      </c>
      <c r="AF2240" s="109"/>
      <c r="AG2240" s="138">
        <v>41243</v>
      </c>
      <c r="AH2240" s="138">
        <v>41065</v>
      </c>
      <c r="AI2240" s="138">
        <v>41283</v>
      </c>
      <c r="AJ2240" s="109">
        <v>5860142</v>
      </c>
      <c r="AK2240" s="109"/>
      <c r="AL2240" s="109"/>
      <c r="AM2240" s="109"/>
      <c r="AN2240" s="109"/>
      <c r="AO2240" s="109"/>
      <c r="AP2240" s="109"/>
      <c r="AQ2240" s="109"/>
      <c r="AR2240" s="109"/>
      <c r="AS2240" s="109"/>
      <c r="AT2240" s="109"/>
      <c r="AU2240" s="109"/>
      <c r="AV2240" s="109"/>
      <c r="AW2240" s="109"/>
      <c r="AX2240" s="109"/>
      <c r="AY2240" s="109"/>
    </row>
    <row r="2241" spans="1:51" x14ac:dyDescent="0.25">
      <c r="A2241" s="106">
        <v>2597</v>
      </c>
      <c r="B2241" s="106" t="s">
        <v>2871</v>
      </c>
      <c r="C2241" s="106" t="s">
        <v>419</v>
      </c>
      <c r="D2241" s="106"/>
      <c r="E2241" s="106" t="s">
        <v>540</v>
      </c>
      <c r="F2241" s="106"/>
      <c r="G2241" s="106"/>
      <c r="H2241" s="106" t="s">
        <v>466</v>
      </c>
      <c r="I2241" s="106" t="s">
        <v>3326</v>
      </c>
      <c r="J2241" s="106" t="s">
        <v>4250</v>
      </c>
      <c r="K2241" s="106">
        <v>23556</v>
      </c>
      <c r="L2241" s="106"/>
      <c r="M2241" s="106">
        <v>22000</v>
      </c>
      <c r="N2241" s="106" t="s">
        <v>4251</v>
      </c>
      <c r="O2241" s="106">
        <v>13732.181</v>
      </c>
      <c r="P2241" s="107">
        <v>1200</v>
      </c>
      <c r="Q2241" s="107">
        <v>16478617.199999999</v>
      </c>
      <c r="R2241" s="106">
        <v>0</v>
      </c>
      <c r="S2241" s="107">
        <v>0</v>
      </c>
      <c r="T2241" s="107">
        <v>0</v>
      </c>
      <c r="U2241" s="106" t="s">
        <v>797</v>
      </c>
      <c r="V2241" s="106" t="s">
        <v>7</v>
      </c>
      <c r="W2241" s="106" t="s">
        <v>67</v>
      </c>
      <c r="X2241" s="108">
        <v>1709</v>
      </c>
      <c r="Y2241" s="108">
        <v>23468297.329</v>
      </c>
      <c r="Z2241" s="108">
        <v>6989680.1289999988</v>
      </c>
      <c r="AA2241" s="109"/>
      <c r="AB2241" s="109">
        <v>6194</v>
      </c>
      <c r="AC2241" s="109"/>
      <c r="AD2241" s="109"/>
      <c r="AE2241" s="110" t="s">
        <v>4859</v>
      </c>
      <c r="AF2241" s="109"/>
      <c r="AG2241" s="138">
        <v>41243</v>
      </c>
      <c r="AH2241" s="138">
        <v>41065</v>
      </c>
      <c r="AI2241" s="138">
        <v>41283</v>
      </c>
      <c r="AJ2241" s="109">
        <v>5860142</v>
      </c>
      <c r="AK2241" s="109"/>
      <c r="AL2241" s="109"/>
      <c r="AM2241" s="109"/>
      <c r="AN2241" s="109"/>
      <c r="AO2241" s="109"/>
      <c r="AP2241" s="109"/>
      <c r="AQ2241" s="109"/>
      <c r="AR2241" s="109"/>
      <c r="AS2241" s="109"/>
      <c r="AT2241" s="109"/>
      <c r="AU2241" s="109"/>
      <c r="AV2241" s="109"/>
      <c r="AW2241" s="109"/>
      <c r="AX2241" s="109"/>
      <c r="AY2241" s="109"/>
    </row>
    <row r="2242" spans="1:51" x14ac:dyDescent="0.25">
      <c r="A2242" s="106">
        <v>2598</v>
      </c>
      <c r="B2242" s="106" t="s">
        <v>2872</v>
      </c>
      <c r="C2242" s="106" t="s">
        <v>419</v>
      </c>
      <c r="D2242" s="106"/>
      <c r="E2242" s="106" t="s">
        <v>540</v>
      </c>
      <c r="F2242" s="106"/>
      <c r="G2242" s="106"/>
      <c r="H2242" s="106" t="s">
        <v>466</v>
      </c>
      <c r="I2242" s="106" t="s">
        <v>3324</v>
      </c>
      <c r="J2242" s="106" t="s">
        <v>3960</v>
      </c>
      <c r="K2242" s="106">
        <v>23402</v>
      </c>
      <c r="L2242" s="106"/>
      <c r="M2242" s="106">
        <v>22000</v>
      </c>
      <c r="N2242" s="106" t="s">
        <v>4251</v>
      </c>
      <c r="O2242" s="106">
        <v>818.07</v>
      </c>
      <c r="P2242" s="107">
        <v>1200</v>
      </c>
      <c r="Q2242" s="107">
        <v>981684</v>
      </c>
      <c r="R2242" s="106">
        <v>0</v>
      </c>
      <c r="S2242" s="107">
        <v>0</v>
      </c>
      <c r="T2242" s="107">
        <v>0</v>
      </c>
      <c r="U2242" s="106" t="s">
        <v>797</v>
      </c>
      <c r="V2242" s="106" t="s">
        <v>7</v>
      </c>
      <c r="W2242" s="106" t="s">
        <v>67</v>
      </c>
      <c r="X2242" s="108">
        <v>1709</v>
      </c>
      <c r="Y2242" s="108">
        <v>1398081.6300000001</v>
      </c>
      <c r="Z2242" s="108">
        <v>416397.63</v>
      </c>
      <c r="AA2242" s="109"/>
      <c r="AB2242" s="109">
        <v>6194</v>
      </c>
      <c r="AC2242" s="109"/>
      <c r="AD2242" s="109"/>
      <c r="AE2242" s="110" t="s">
        <v>4859</v>
      </c>
      <c r="AF2242" s="109"/>
      <c r="AG2242" s="138">
        <v>41243</v>
      </c>
      <c r="AH2242" s="138">
        <v>41065</v>
      </c>
      <c r="AI2242" s="138">
        <v>41283</v>
      </c>
      <c r="AJ2242" s="109">
        <v>5860142</v>
      </c>
      <c r="AK2242" s="109"/>
      <c r="AL2242" s="109"/>
      <c r="AM2242" s="109"/>
      <c r="AN2242" s="109"/>
      <c r="AO2242" s="109"/>
      <c r="AP2242" s="109"/>
      <c r="AQ2242" s="109"/>
      <c r="AR2242" s="109"/>
      <c r="AS2242" s="109"/>
      <c r="AT2242" s="109"/>
      <c r="AU2242" s="109"/>
      <c r="AV2242" s="109"/>
      <c r="AW2242" s="109"/>
      <c r="AX2242" s="109"/>
      <c r="AY2242" s="109"/>
    </row>
    <row r="2243" spans="1:51" x14ac:dyDescent="0.25">
      <c r="A2243" s="106">
        <v>2599</v>
      </c>
      <c r="B2243" s="106" t="s">
        <v>2873</v>
      </c>
      <c r="C2243" s="106" t="s">
        <v>419</v>
      </c>
      <c r="D2243" s="106"/>
      <c r="E2243" s="106" t="s">
        <v>540</v>
      </c>
      <c r="F2243" s="106"/>
      <c r="G2243" s="106"/>
      <c r="H2243" s="106" t="s">
        <v>466</v>
      </c>
      <c r="I2243" s="106" t="s">
        <v>3323</v>
      </c>
      <c r="J2243" s="106" t="s">
        <v>4253</v>
      </c>
      <c r="K2243" s="106">
        <v>10582</v>
      </c>
      <c r="L2243" s="106"/>
      <c r="M2243" s="106">
        <v>22000</v>
      </c>
      <c r="N2243" s="106" t="s">
        <v>4251</v>
      </c>
      <c r="O2243" s="106">
        <v>12652.513999999999</v>
      </c>
      <c r="P2243" s="107">
        <v>1200</v>
      </c>
      <c r="Q2243" s="107">
        <v>15183016.800000001</v>
      </c>
      <c r="R2243" s="106">
        <v>0</v>
      </c>
      <c r="S2243" s="107">
        <v>0</v>
      </c>
      <c r="T2243" s="107">
        <v>0</v>
      </c>
      <c r="U2243" s="106" t="s">
        <v>797</v>
      </c>
      <c r="V2243" s="106" t="s">
        <v>7</v>
      </c>
      <c r="W2243" s="106" t="s">
        <v>67</v>
      </c>
      <c r="X2243" s="108">
        <v>1709</v>
      </c>
      <c r="Y2243" s="108">
        <v>21623146.425999999</v>
      </c>
      <c r="Z2243" s="108">
        <v>6440129.6260000002</v>
      </c>
      <c r="AA2243" s="109" t="s">
        <v>4860</v>
      </c>
      <c r="AB2243" s="109">
        <v>6194</v>
      </c>
      <c r="AC2243" s="109"/>
      <c r="AD2243" s="109"/>
      <c r="AE2243" s="110" t="s">
        <v>4859</v>
      </c>
      <c r="AF2243" s="109"/>
      <c r="AG2243" s="138">
        <v>41243</v>
      </c>
      <c r="AH2243" s="138">
        <v>41065</v>
      </c>
      <c r="AI2243" s="138">
        <v>41283</v>
      </c>
      <c r="AJ2243" s="109">
        <v>5860142</v>
      </c>
      <c r="AK2243" s="109"/>
      <c r="AL2243" s="109"/>
      <c r="AM2243" s="109"/>
      <c r="AN2243" s="109"/>
      <c r="AO2243" s="109"/>
      <c r="AP2243" s="109"/>
      <c r="AQ2243" s="109"/>
      <c r="AR2243" s="109"/>
      <c r="AS2243" s="109"/>
      <c r="AT2243" s="109"/>
      <c r="AU2243" s="109"/>
      <c r="AV2243" s="109"/>
      <c r="AW2243" s="109"/>
      <c r="AX2243" s="109"/>
      <c r="AY2243" s="109"/>
    </row>
    <row r="2244" spans="1:51" x14ac:dyDescent="0.25">
      <c r="A2244" s="106">
        <v>2600</v>
      </c>
      <c r="B2244" s="106" t="s">
        <v>2874</v>
      </c>
      <c r="C2244" s="106" t="s">
        <v>419</v>
      </c>
      <c r="D2244" s="106"/>
      <c r="E2244" s="106" t="s">
        <v>540</v>
      </c>
      <c r="F2244" s="106"/>
      <c r="G2244" s="106"/>
      <c r="H2244" s="106" t="s">
        <v>466</v>
      </c>
      <c r="I2244" s="106" t="s">
        <v>3326</v>
      </c>
      <c r="J2244" s="106" t="s">
        <v>4250</v>
      </c>
      <c r="K2244" s="106">
        <v>23502</v>
      </c>
      <c r="L2244" s="106"/>
      <c r="M2244" s="106">
        <v>22000</v>
      </c>
      <c r="N2244" s="106" t="s">
        <v>4251</v>
      </c>
      <c r="O2244" s="106">
        <v>2866.51</v>
      </c>
      <c r="P2244" s="107">
        <v>1200</v>
      </c>
      <c r="Q2244" s="107">
        <v>3439812</v>
      </c>
      <c r="R2244" s="106">
        <v>0</v>
      </c>
      <c r="S2244" s="107">
        <v>0</v>
      </c>
      <c r="T2244" s="107">
        <v>0</v>
      </c>
      <c r="U2244" s="106" t="s">
        <v>797</v>
      </c>
      <c r="V2244" s="106" t="s">
        <v>7</v>
      </c>
      <c r="W2244" s="106" t="s">
        <v>67</v>
      </c>
      <c r="X2244" s="108">
        <v>1709</v>
      </c>
      <c r="Y2244" s="108">
        <v>4898865.5900000008</v>
      </c>
      <c r="Z2244" s="108">
        <v>1459053.5900000003</v>
      </c>
      <c r="AA2244" s="109"/>
      <c r="AB2244" s="109">
        <v>6194</v>
      </c>
      <c r="AC2244" s="109"/>
      <c r="AD2244" s="109"/>
      <c r="AE2244" s="110" t="s">
        <v>4859</v>
      </c>
      <c r="AF2244" s="109"/>
      <c r="AG2244" s="138">
        <v>41243</v>
      </c>
      <c r="AH2244" s="138">
        <v>41065</v>
      </c>
      <c r="AI2244" s="138">
        <v>41283</v>
      </c>
      <c r="AJ2244" s="109">
        <v>5860142</v>
      </c>
      <c r="AK2244" s="109"/>
      <c r="AL2244" s="109"/>
      <c r="AM2244" s="109"/>
      <c r="AN2244" s="109"/>
      <c r="AO2244" s="109"/>
      <c r="AP2244" s="109"/>
      <c r="AQ2244" s="109"/>
      <c r="AR2244" s="109"/>
      <c r="AS2244" s="109"/>
      <c r="AT2244" s="109"/>
      <c r="AU2244" s="109"/>
      <c r="AV2244" s="109"/>
      <c r="AW2244" s="109"/>
      <c r="AX2244" s="109"/>
      <c r="AY2244" s="109"/>
    </row>
    <row r="2245" spans="1:51" x14ac:dyDescent="0.25">
      <c r="A2245" s="106">
        <v>2601</v>
      </c>
      <c r="B2245" s="106" t="s">
        <v>2875</v>
      </c>
      <c r="C2245" s="106" t="s">
        <v>419</v>
      </c>
      <c r="D2245" s="106"/>
      <c r="E2245" s="106" t="s">
        <v>540</v>
      </c>
      <c r="F2245" s="106"/>
      <c r="G2245" s="106"/>
      <c r="H2245" s="106" t="s">
        <v>466</v>
      </c>
      <c r="I2245" s="106" t="s">
        <v>3324</v>
      </c>
      <c r="J2245" s="106" t="s">
        <v>4254</v>
      </c>
      <c r="K2245" s="106">
        <v>11101</v>
      </c>
      <c r="L2245" s="106"/>
      <c r="M2245" s="106">
        <v>22000</v>
      </c>
      <c r="N2245" s="106" t="s">
        <v>4251</v>
      </c>
      <c r="O2245" s="106">
        <v>2836.98</v>
      </c>
      <c r="P2245" s="107">
        <v>1200</v>
      </c>
      <c r="Q2245" s="107">
        <v>3404376</v>
      </c>
      <c r="R2245" s="106">
        <v>0</v>
      </c>
      <c r="S2245" s="107">
        <v>0</v>
      </c>
      <c r="T2245" s="107">
        <v>0</v>
      </c>
      <c r="U2245" s="106" t="s">
        <v>797</v>
      </c>
      <c r="V2245" s="106" t="s">
        <v>7</v>
      </c>
      <c r="W2245" s="106" t="s">
        <v>67</v>
      </c>
      <c r="X2245" s="108">
        <v>1709</v>
      </c>
      <c r="Y2245" s="108">
        <v>4848398.82</v>
      </c>
      <c r="Z2245" s="108">
        <v>1444022.8200000003</v>
      </c>
      <c r="AA2245" s="109"/>
      <c r="AB2245" s="109">
        <v>6194</v>
      </c>
      <c r="AC2245" s="109"/>
      <c r="AD2245" s="109"/>
      <c r="AE2245" s="110" t="s">
        <v>4732</v>
      </c>
      <c r="AF2245" s="109"/>
      <c r="AG2245" s="138">
        <v>41243</v>
      </c>
      <c r="AH2245" s="138">
        <v>41065</v>
      </c>
      <c r="AI2245" s="138">
        <v>41283</v>
      </c>
      <c r="AJ2245" s="109">
        <v>5860142</v>
      </c>
      <c r="AK2245" s="109"/>
      <c r="AL2245" s="109"/>
      <c r="AM2245" s="109"/>
      <c r="AN2245" s="109"/>
      <c r="AO2245" s="109"/>
      <c r="AP2245" s="109"/>
      <c r="AQ2245" s="109"/>
      <c r="AR2245" s="109"/>
      <c r="AS2245" s="109"/>
      <c r="AT2245" s="109"/>
      <c r="AU2245" s="109"/>
      <c r="AV2245" s="109"/>
      <c r="AW2245" s="109"/>
      <c r="AX2245" s="109"/>
      <c r="AY2245" s="109"/>
    </row>
    <row r="2246" spans="1:51" x14ac:dyDescent="0.25">
      <c r="A2246" s="106">
        <v>2602</v>
      </c>
      <c r="B2246" s="106" t="s">
        <v>2876</v>
      </c>
      <c r="C2246" s="106" t="s">
        <v>419</v>
      </c>
      <c r="D2246" s="106"/>
      <c r="E2246" s="106" t="s">
        <v>540</v>
      </c>
      <c r="F2246" s="106"/>
      <c r="G2246" s="106"/>
      <c r="H2246" s="106" t="s">
        <v>466</v>
      </c>
      <c r="I2246" s="106" t="s">
        <v>3324</v>
      </c>
      <c r="J2246" s="106" t="s">
        <v>4254</v>
      </c>
      <c r="K2246" s="106">
        <v>11141</v>
      </c>
      <c r="L2246" s="106"/>
      <c r="M2246" s="106">
        <v>22000</v>
      </c>
      <c r="N2246" s="106" t="s">
        <v>4251</v>
      </c>
      <c r="O2246" s="106">
        <v>866.2</v>
      </c>
      <c r="P2246" s="107">
        <v>1200</v>
      </c>
      <c r="Q2246" s="107">
        <v>1039440</v>
      </c>
      <c r="R2246" s="106">
        <v>0</v>
      </c>
      <c r="S2246" s="107">
        <v>0</v>
      </c>
      <c r="T2246" s="107">
        <v>0</v>
      </c>
      <c r="U2246" s="106" t="s">
        <v>797</v>
      </c>
      <c r="V2246" s="106" t="s">
        <v>7</v>
      </c>
      <c r="W2246" s="106" t="s">
        <v>67</v>
      </c>
      <c r="X2246" s="108">
        <v>1709</v>
      </c>
      <c r="Y2246" s="108">
        <v>1480335.8</v>
      </c>
      <c r="Z2246" s="108">
        <v>440895.80000000005</v>
      </c>
      <c r="AA2246" s="109"/>
      <c r="AB2246" s="109">
        <v>6194</v>
      </c>
      <c r="AC2246" s="109"/>
      <c r="AD2246" s="109"/>
      <c r="AE2246" s="110" t="s">
        <v>4732</v>
      </c>
      <c r="AF2246" s="109"/>
      <c r="AG2246" s="138">
        <v>41243</v>
      </c>
      <c r="AH2246" s="138">
        <v>41065</v>
      </c>
      <c r="AI2246" s="138">
        <v>41283</v>
      </c>
      <c r="AJ2246" s="109">
        <v>5860142</v>
      </c>
      <c r="AK2246" s="109"/>
      <c r="AL2246" s="109"/>
      <c r="AM2246" s="109"/>
      <c r="AN2246" s="109"/>
      <c r="AO2246" s="109"/>
      <c r="AP2246" s="109"/>
      <c r="AQ2246" s="109"/>
      <c r="AR2246" s="109"/>
      <c r="AS2246" s="109"/>
      <c r="AT2246" s="109"/>
      <c r="AU2246" s="109"/>
      <c r="AV2246" s="109"/>
      <c r="AW2246" s="109"/>
      <c r="AX2246" s="109"/>
      <c r="AY2246" s="109"/>
    </row>
    <row r="2247" spans="1:51" x14ac:dyDescent="0.25">
      <c r="A2247" s="106">
        <v>2603</v>
      </c>
      <c r="B2247" s="106" t="s">
        <v>2877</v>
      </c>
      <c r="C2247" s="106" t="s">
        <v>419</v>
      </c>
      <c r="D2247" s="106"/>
      <c r="E2247" s="106" t="s">
        <v>540</v>
      </c>
      <c r="F2247" s="106"/>
      <c r="G2247" s="106"/>
      <c r="H2247" s="106" t="s">
        <v>466</v>
      </c>
      <c r="I2247" s="106" t="s">
        <v>3324</v>
      </c>
      <c r="J2247" s="106" t="s">
        <v>4254</v>
      </c>
      <c r="K2247" s="106">
        <v>11032</v>
      </c>
      <c r="L2247" s="106"/>
      <c r="M2247" s="106">
        <v>22000</v>
      </c>
      <c r="N2247" s="106" t="s">
        <v>4251</v>
      </c>
      <c r="O2247" s="106">
        <v>442.96</v>
      </c>
      <c r="P2247" s="107">
        <v>1200</v>
      </c>
      <c r="Q2247" s="107">
        <v>531552</v>
      </c>
      <c r="R2247" s="106">
        <v>0</v>
      </c>
      <c r="S2247" s="107">
        <v>0</v>
      </c>
      <c r="T2247" s="107">
        <v>0</v>
      </c>
      <c r="U2247" s="106" t="s">
        <v>797</v>
      </c>
      <c r="V2247" s="106" t="s">
        <v>7</v>
      </c>
      <c r="W2247" s="106" t="s">
        <v>67</v>
      </c>
      <c r="X2247" s="108">
        <v>1709</v>
      </c>
      <c r="Y2247" s="108">
        <v>757018.64</v>
      </c>
      <c r="Z2247" s="108">
        <v>225466.64</v>
      </c>
      <c r="AA2247" s="109"/>
      <c r="AB2247" s="109">
        <v>6194</v>
      </c>
      <c r="AC2247" s="109"/>
      <c r="AD2247" s="109"/>
      <c r="AE2247" s="110" t="s">
        <v>4732</v>
      </c>
      <c r="AF2247" s="109"/>
      <c r="AG2247" s="138">
        <v>41243</v>
      </c>
      <c r="AH2247" s="138">
        <v>41065</v>
      </c>
      <c r="AI2247" s="138">
        <v>41283</v>
      </c>
      <c r="AJ2247" s="109">
        <v>5860142</v>
      </c>
      <c r="AK2247" s="109"/>
      <c r="AL2247" s="109"/>
      <c r="AM2247" s="109"/>
      <c r="AN2247" s="109"/>
      <c r="AO2247" s="109"/>
      <c r="AP2247" s="109"/>
      <c r="AQ2247" s="109"/>
      <c r="AR2247" s="109"/>
      <c r="AS2247" s="109"/>
      <c r="AT2247" s="109"/>
      <c r="AU2247" s="109"/>
      <c r="AV2247" s="109"/>
      <c r="AW2247" s="109"/>
      <c r="AX2247" s="109"/>
      <c r="AY2247" s="109"/>
    </row>
    <row r="2248" spans="1:51" x14ac:dyDescent="0.25">
      <c r="A2248" s="106">
        <v>2604</v>
      </c>
      <c r="B2248" s="106" t="s">
        <v>2878</v>
      </c>
      <c r="C2248" s="106" t="s">
        <v>419</v>
      </c>
      <c r="D2248" s="106"/>
      <c r="E2248" s="106" t="s">
        <v>540</v>
      </c>
      <c r="F2248" s="106"/>
      <c r="G2248" s="106"/>
      <c r="H2248" s="106" t="s">
        <v>466</v>
      </c>
      <c r="I2248" s="106" t="s">
        <v>3324</v>
      </c>
      <c r="J2248" s="106" t="s">
        <v>4254</v>
      </c>
      <c r="K2248" s="106">
        <v>10908</v>
      </c>
      <c r="L2248" s="106"/>
      <c r="M2248" s="106">
        <v>22000</v>
      </c>
      <c r="N2248" s="106" t="s">
        <v>4251</v>
      </c>
      <c r="O2248" s="106">
        <v>4554.72</v>
      </c>
      <c r="P2248" s="107">
        <v>1200</v>
      </c>
      <c r="Q2248" s="107">
        <v>5465664</v>
      </c>
      <c r="R2248" s="106">
        <v>0</v>
      </c>
      <c r="S2248" s="107">
        <v>0</v>
      </c>
      <c r="T2248" s="107">
        <v>0</v>
      </c>
      <c r="U2248" s="106" t="s">
        <v>741</v>
      </c>
      <c r="V2248" s="106" t="s">
        <v>7</v>
      </c>
      <c r="W2248" s="106" t="s">
        <v>62</v>
      </c>
      <c r="X2248" s="108">
        <v>1709</v>
      </c>
      <c r="Y2248" s="108">
        <v>7784016.4800000004</v>
      </c>
      <c r="Z2248" s="108">
        <v>2318352.4800000004</v>
      </c>
      <c r="AA2248" s="109"/>
      <c r="AB2248" s="109">
        <v>6194</v>
      </c>
      <c r="AC2248" s="109"/>
      <c r="AD2248" s="109"/>
      <c r="AE2248" s="110" t="s">
        <v>473</v>
      </c>
      <c r="AF2248" s="109" t="s">
        <v>4462</v>
      </c>
      <c r="AG2248" s="138">
        <v>41243</v>
      </c>
      <c r="AH2248" s="138">
        <v>41065</v>
      </c>
      <c r="AI2248" s="138">
        <v>41283</v>
      </c>
      <c r="AJ2248" s="109">
        <v>5860142</v>
      </c>
      <c r="AK2248" s="109"/>
      <c r="AL2248" s="109"/>
      <c r="AM2248" s="109"/>
      <c r="AN2248" s="109"/>
      <c r="AO2248" s="109"/>
      <c r="AP2248" s="109"/>
      <c r="AQ2248" s="109"/>
      <c r="AR2248" s="109"/>
      <c r="AS2248" s="109"/>
      <c r="AT2248" s="109"/>
      <c r="AU2248" s="109"/>
      <c r="AV2248" s="109"/>
      <c r="AW2248" s="109"/>
      <c r="AX2248" s="109"/>
      <c r="AY2248" s="109"/>
    </row>
    <row r="2249" spans="1:51" x14ac:dyDescent="0.25">
      <c r="A2249" s="106">
        <v>2605</v>
      </c>
      <c r="B2249" s="106" t="s">
        <v>2879</v>
      </c>
      <c r="C2249" s="106" t="s">
        <v>419</v>
      </c>
      <c r="D2249" s="106"/>
      <c r="E2249" s="106" t="s">
        <v>540</v>
      </c>
      <c r="F2249" s="106"/>
      <c r="G2249" s="106"/>
      <c r="H2249" s="106" t="s">
        <v>466</v>
      </c>
      <c r="I2249" s="106" t="s">
        <v>3326</v>
      </c>
      <c r="J2249" s="106" t="s">
        <v>4250</v>
      </c>
      <c r="K2249" s="106">
        <v>23527</v>
      </c>
      <c r="L2249" s="106"/>
      <c r="M2249" s="106">
        <v>22000</v>
      </c>
      <c r="N2249" s="106" t="s">
        <v>4251</v>
      </c>
      <c r="O2249" s="106">
        <v>3647.98</v>
      </c>
      <c r="P2249" s="107">
        <v>1200</v>
      </c>
      <c r="Q2249" s="107">
        <v>4377576</v>
      </c>
      <c r="R2249" s="106">
        <v>0</v>
      </c>
      <c r="S2249" s="107">
        <v>0</v>
      </c>
      <c r="T2249" s="107">
        <v>0</v>
      </c>
      <c r="U2249" s="106" t="s">
        <v>741</v>
      </c>
      <c r="V2249" s="106" t="s">
        <v>7</v>
      </c>
      <c r="W2249" s="106" t="s">
        <v>62</v>
      </c>
      <c r="X2249" s="108">
        <v>1709</v>
      </c>
      <c r="Y2249" s="108">
        <v>6234397.8200000003</v>
      </c>
      <c r="Z2249" s="108">
        <v>1856821.8200000003</v>
      </c>
      <c r="AA2249" s="109"/>
      <c r="AB2249" s="109">
        <v>6194</v>
      </c>
      <c r="AC2249" s="109"/>
      <c r="AD2249" s="109"/>
      <c r="AE2249" s="110" t="s">
        <v>473</v>
      </c>
      <c r="AF2249" s="109" t="s">
        <v>4462</v>
      </c>
      <c r="AG2249" s="138">
        <v>41243</v>
      </c>
      <c r="AH2249" s="138">
        <v>41065</v>
      </c>
      <c r="AI2249" s="138">
        <v>41283</v>
      </c>
      <c r="AJ2249" s="109">
        <v>5860142</v>
      </c>
      <c r="AK2249" s="109"/>
      <c r="AL2249" s="109"/>
      <c r="AM2249" s="109"/>
      <c r="AN2249" s="109"/>
      <c r="AO2249" s="109"/>
      <c r="AP2249" s="109"/>
      <c r="AQ2249" s="109"/>
      <c r="AR2249" s="109"/>
      <c r="AS2249" s="109"/>
      <c r="AT2249" s="109"/>
      <c r="AU2249" s="109"/>
      <c r="AV2249" s="109"/>
      <c r="AW2249" s="109"/>
      <c r="AX2249" s="109"/>
      <c r="AY2249" s="109"/>
    </row>
    <row r="2250" spans="1:51" x14ac:dyDescent="0.25">
      <c r="A2250" s="106">
        <v>2606</v>
      </c>
      <c r="B2250" s="106" t="s">
        <v>2880</v>
      </c>
      <c r="C2250" s="106" t="s">
        <v>419</v>
      </c>
      <c r="D2250" s="106"/>
      <c r="E2250" s="106" t="s">
        <v>540</v>
      </c>
      <c r="F2250" s="106"/>
      <c r="G2250" s="106"/>
      <c r="H2250" s="106" t="s">
        <v>466</v>
      </c>
      <c r="I2250" s="106" t="s">
        <v>3323</v>
      </c>
      <c r="J2250" s="106" t="s">
        <v>4255</v>
      </c>
      <c r="K2250" s="106">
        <v>10602</v>
      </c>
      <c r="L2250" s="106"/>
      <c r="M2250" s="106">
        <v>22000</v>
      </c>
      <c r="N2250" s="106" t="s">
        <v>4251</v>
      </c>
      <c r="O2250" s="106">
        <v>11104.762000000001</v>
      </c>
      <c r="P2250" s="107">
        <v>1200</v>
      </c>
      <c r="Q2250" s="107">
        <v>13325714.4</v>
      </c>
      <c r="R2250" s="106">
        <v>0</v>
      </c>
      <c r="S2250" s="107">
        <v>0</v>
      </c>
      <c r="T2250" s="107">
        <v>0</v>
      </c>
      <c r="U2250" s="106" t="s">
        <v>741</v>
      </c>
      <c r="V2250" s="106" t="s">
        <v>7</v>
      </c>
      <c r="W2250" s="106" t="s">
        <v>62</v>
      </c>
      <c r="X2250" s="108">
        <v>1709</v>
      </c>
      <c r="Y2250" s="108">
        <v>18978038.258000001</v>
      </c>
      <c r="Z2250" s="108">
        <v>5652323.8580000009</v>
      </c>
      <c r="AA2250" s="109"/>
      <c r="AB2250" s="109">
        <v>6194</v>
      </c>
      <c r="AC2250" s="109"/>
      <c r="AD2250" s="109"/>
      <c r="AE2250" s="110" t="s">
        <v>473</v>
      </c>
      <c r="AF2250" s="109" t="s">
        <v>4462</v>
      </c>
      <c r="AG2250" s="138">
        <v>41243</v>
      </c>
      <c r="AH2250" s="138">
        <v>41065</v>
      </c>
      <c r="AI2250" s="138">
        <v>41283</v>
      </c>
      <c r="AJ2250" s="109">
        <v>5860142</v>
      </c>
      <c r="AK2250" s="109"/>
      <c r="AL2250" s="109"/>
      <c r="AM2250" s="109"/>
      <c r="AN2250" s="109"/>
      <c r="AO2250" s="109"/>
      <c r="AP2250" s="109"/>
      <c r="AQ2250" s="109"/>
      <c r="AR2250" s="109"/>
      <c r="AS2250" s="109"/>
      <c r="AT2250" s="109"/>
      <c r="AU2250" s="109"/>
      <c r="AV2250" s="109"/>
      <c r="AW2250" s="109"/>
      <c r="AX2250" s="109"/>
      <c r="AY2250" s="109"/>
    </row>
    <row r="2251" spans="1:51" x14ac:dyDescent="0.25">
      <c r="A2251" s="106">
        <v>2607</v>
      </c>
      <c r="B2251" s="106" t="s">
        <v>2881</v>
      </c>
      <c r="C2251" s="106" t="s">
        <v>419</v>
      </c>
      <c r="D2251" s="106"/>
      <c r="E2251" s="106" t="s">
        <v>540</v>
      </c>
      <c r="F2251" s="106"/>
      <c r="G2251" s="106"/>
      <c r="H2251" s="106" t="s">
        <v>466</v>
      </c>
      <c r="I2251" s="106" t="s">
        <v>3326</v>
      </c>
      <c r="J2251" s="106" t="s">
        <v>4250</v>
      </c>
      <c r="K2251" s="106">
        <v>23501</v>
      </c>
      <c r="L2251" s="106"/>
      <c r="M2251" s="106">
        <v>22000</v>
      </c>
      <c r="N2251" s="106" t="s">
        <v>4251</v>
      </c>
      <c r="O2251" s="106">
        <v>1924.24</v>
      </c>
      <c r="P2251" s="107">
        <v>1200</v>
      </c>
      <c r="Q2251" s="107">
        <v>2309088</v>
      </c>
      <c r="R2251" s="106">
        <v>0</v>
      </c>
      <c r="S2251" s="107">
        <v>0</v>
      </c>
      <c r="T2251" s="107">
        <v>0</v>
      </c>
      <c r="U2251" s="106" t="s">
        <v>741</v>
      </c>
      <c r="V2251" s="106" t="s">
        <v>7</v>
      </c>
      <c r="W2251" s="106" t="s">
        <v>62</v>
      </c>
      <c r="X2251" s="108">
        <v>1709</v>
      </c>
      <c r="Y2251" s="108">
        <v>3288526.16</v>
      </c>
      <c r="Z2251" s="108">
        <v>979438.16000000015</v>
      </c>
      <c r="AA2251" s="109"/>
      <c r="AB2251" s="109">
        <v>6194</v>
      </c>
      <c r="AC2251" s="109"/>
      <c r="AD2251" s="109"/>
      <c r="AE2251" s="110" t="s">
        <v>473</v>
      </c>
      <c r="AF2251" s="109" t="s">
        <v>4462</v>
      </c>
      <c r="AG2251" s="138">
        <v>41243</v>
      </c>
      <c r="AH2251" s="138">
        <v>41065</v>
      </c>
      <c r="AI2251" s="138">
        <v>41283</v>
      </c>
      <c r="AJ2251" s="109">
        <v>5860142</v>
      </c>
      <c r="AK2251" s="109"/>
      <c r="AL2251" s="109"/>
      <c r="AM2251" s="109"/>
      <c r="AN2251" s="109"/>
      <c r="AO2251" s="109"/>
      <c r="AP2251" s="109"/>
      <c r="AQ2251" s="109"/>
      <c r="AR2251" s="109"/>
      <c r="AS2251" s="109"/>
      <c r="AT2251" s="109"/>
      <c r="AU2251" s="109"/>
      <c r="AV2251" s="109"/>
      <c r="AW2251" s="109"/>
      <c r="AX2251" s="109"/>
      <c r="AY2251" s="109"/>
    </row>
    <row r="2252" spans="1:51" x14ac:dyDescent="0.25">
      <c r="A2252" s="106">
        <v>2608</v>
      </c>
      <c r="B2252" s="106" t="s">
        <v>2882</v>
      </c>
      <c r="C2252" s="106" t="s">
        <v>419</v>
      </c>
      <c r="D2252" s="106"/>
      <c r="E2252" s="106" t="s">
        <v>540</v>
      </c>
      <c r="F2252" s="106"/>
      <c r="G2252" s="106"/>
      <c r="H2252" s="106" t="s">
        <v>466</v>
      </c>
      <c r="I2252" s="106" t="s">
        <v>3324</v>
      </c>
      <c r="J2252" s="106" t="s">
        <v>4254</v>
      </c>
      <c r="K2252" s="106">
        <v>10923</v>
      </c>
      <c r="L2252" s="106"/>
      <c r="M2252" s="106">
        <v>22000</v>
      </c>
      <c r="N2252" s="106" t="s">
        <v>4251</v>
      </c>
      <c r="O2252" s="106">
        <v>2608.42</v>
      </c>
      <c r="P2252" s="107">
        <v>1200</v>
      </c>
      <c r="Q2252" s="107">
        <v>3130104</v>
      </c>
      <c r="R2252" s="106">
        <v>0</v>
      </c>
      <c r="S2252" s="107">
        <v>0</v>
      </c>
      <c r="T2252" s="107">
        <v>0</v>
      </c>
      <c r="U2252" s="106" t="s">
        <v>741</v>
      </c>
      <c r="V2252" s="106" t="s">
        <v>7</v>
      </c>
      <c r="W2252" s="106" t="s">
        <v>62</v>
      </c>
      <c r="X2252" s="108">
        <v>1709</v>
      </c>
      <c r="Y2252" s="108">
        <v>4457789.78</v>
      </c>
      <c r="Z2252" s="108">
        <v>1327685.7800000003</v>
      </c>
      <c r="AA2252" s="109"/>
      <c r="AB2252" s="109">
        <v>6194</v>
      </c>
      <c r="AC2252" s="109"/>
      <c r="AD2252" s="109"/>
      <c r="AE2252" s="110" t="s">
        <v>473</v>
      </c>
      <c r="AF2252" s="109" t="s">
        <v>4462</v>
      </c>
      <c r="AG2252" s="138">
        <v>41243</v>
      </c>
      <c r="AH2252" s="138">
        <v>41065</v>
      </c>
      <c r="AI2252" s="138">
        <v>41283</v>
      </c>
      <c r="AJ2252" s="109">
        <v>5860142</v>
      </c>
      <c r="AK2252" s="109"/>
      <c r="AL2252" s="109"/>
      <c r="AM2252" s="109"/>
      <c r="AN2252" s="109"/>
      <c r="AO2252" s="109"/>
      <c r="AP2252" s="109"/>
      <c r="AQ2252" s="109"/>
      <c r="AR2252" s="109"/>
      <c r="AS2252" s="109"/>
      <c r="AT2252" s="109"/>
      <c r="AU2252" s="109"/>
      <c r="AV2252" s="109"/>
      <c r="AW2252" s="109"/>
      <c r="AX2252" s="109"/>
      <c r="AY2252" s="109"/>
    </row>
    <row r="2253" spans="1:51" x14ac:dyDescent="0.25">
      <c r="A2253" s="106">
        <v>2609</v>
      </c>
      <c r="B2253" s="106" t="s">
        <v>2883</v>
      </c>
      <c r="C2253" s="106" t="s">
        <v>419</v>
      </c>
      <c r="D2253" s="106"/>
      <c r="E2253" s="106" t="s">
        <v>540</v>
      </c>
      <c r="F2253" s="106"/>
      <c r="G2253" s="106"/>
      <c r="H2253" s="106" t="s">
        <v>466</v>
      </c>
      <c r="I2253" s="106" t="s">
        <v>3326</v>
      </c>
      <c r="J2253" s="106" t="s">
        <v>4250</v>
      </c>
      <c r="K2253" s="106">
        <v>23560</v>
      </c>
      <c r="L2253" s="106"/>
      <c r="M2253" s="106">
        <v>22000</v>
      </c>
      <c r="N2253" s="106" t="s">
        <v>4251</v>
      </c>
      <c r="O2253" s="106">
        <v>2476.69</v>
      </c>
      <c r="P2253" s="107">
        <v>1200</v>
      </c>
      <c r="Q2253" s="107">
        <v>2972028</v>
      </c>
      <c r="R2253" s="106">
        <v>0</v>
      </c>
      <c r="S2253" s="107">
        <v>0</v>
      </c>
      <c r="T2253" s="107">
        <v>0</v>
      </c>
      <c r="U2253" s="106" t="s">
        <v>741</v>
      </c>
      <c r="V2253" s="106" t="s">
        <v>7</v>
      </c>
      <c r="W2253" s="106" t="s">
        <v>62</v>
      </c>
      <c r="X2253" s="108">
        <v>1709</v>
      </c>
      <c r="Y2253" s="108">
        <v>4232663.21</v>
      </c>
      <c r="Z2253" s="108">
        <v>1260635.21</v>
      </c>
      <c r="AA2253" s="109"/>
      <c r="AB2253" s="109">
        <v>6194</v>
      </c>
      <c r="AC2253" s="109"/>
      <c r="AD2253" s="109"/>
      <c r="AE2253" s="110" t="s">
        <v>473</v>
      </c>
      <c r="AF2253" s="109" t="s">
        <v>4462</v>
      </c>
      <c r="AG2253" s="138">
        <v>41243</v>
      </c>
      <c r="AH2253" s="138">
        <v>41065</v>
      </c>
      <c r="AI2253" s="138">
        <v>41283</v>
      </c>
      <c r="AJ2253" s="109">
        <v>5860142</v>
      </c>
      <c r="AK2253" s="109"/>
      <c r="AL2253" s="109"/>
      <c r="AM2253" s="109"/>
      <c r="AN2253" s="109"/>
      <c r="AO2253" s="109"/>
      <c r="AP2253" s="109"/>
      <c r="AQ2253" s="109"/>
      <c r="AR2253" s="109"/>
      <c r="AS2253" s="109"/>
      <c r="AT2253" s="109"/>
      <c r="AU2253" s="109"/>
      <c r="AV2253" s="109"/>
      <c r="AW2253" s="109"/>
      <c r="AX2253" s="109"/>
      <c r="AY2253" s="109"/>
    </row>
    <row r="2254" spans="1:51" x14ac:dyDescent="0.25">
      <c r="A2254" s="106">
        <v>2610</v>
      </c>
      <c r="B2254" s="106" t="s">
        <v>2884</v>
      </c>
      <c r="C2254" s="106" t="s">
        <v>419</v>
      </c>
      <c r="D2254" s="106"/>
      <c r="E2254" s="106" t="s">
        <v>540</v>
      </c>
      <c r="F2254" s="106"/>
      <c r="G2254" s="106"/>
      <c r="H2254" s="106" t="s">
        <v>466</v>
      </c>
      <c r="I2254" s="106" t="s">
        <v>3324</v>
      </c>
      <c r="J2254" s="106" t="s">
        <v>3960</v>
      </c>
      <c r="K2254" s="106">
        <v>23362</v>
      </c>
      <c r="L2254" s="106"/>
      <c r="M2254" s="106">
        <v>22000</v>
      </c>
      <c r="N2254" s="106" t="s">
        <v>4251</v>
      </c>
      <c r="O2254" s="106">
        <v>6751.08</v>
      </c>
      <c r="P2254" s="107">
        <v>1200</v>
      </c>
      <c r="Q2254" s="107">
        <v>8101296</v>
      </c>
      <c r="R2254" s="106">
        <v>0</v>
      </c>
      <c r="S2254" s="107">
        <v>0</v>
      </c>
      <c r="T2254" s="107">
        <v>0</v>
      </c>
      <c r="U2254" s="106" t="s">
        <v>741</v>
      </c>
      <c r="V2254" s="106" t="s">
        <v>7</v>
      </c>
      <c r="W2254" s="106" t="s">
        <v>62</v>
      </c>
      <c r="X2254" s="108">
        <v>1709</v>
      </c>
      <c r="Y2254" s="108">
        <v>11537595.720000001</v>
      </c>
      <c r="Z2254" s="108">
        <v>3436299.7200000007</v>
      </c>
      <c r="AA2254" s="109"/>
      <c r="AB2254" s="109">
        <v>6194</v>
      </c>
      <c r="AC2254" s="109"/>
      <c r="AD2254" s="109"/>
      <c r="AE2254" s="110" t="s">
        <v>473</v>
      </c>
      <c r="AF2254" s="109" t="s">
        <v>4462</v>
      </c>
      <c r="AG2254" s="138">
        <v>41243</v>
      </c>
      <c r="AH2254" s="138">
        <v>41065</v>
      </c>
      <c r="AI2254" s="138">
        <v>41283</v>
      </c>
      <c r="AJ2254" s="109">
        <v>5860142</v>
      </c>
      <c r="AK2254" s="109"/>
      <c r="AL2254" s="109"/>
      <c r="AM2254" s="109"/>
      <c r="AN2254" s="109"/>
      <c r="AO2254" s="109"/>
      <c r="AP2254" s="109"/>
      <c r="AQ2254" s="109"/>
      <c r="AR2254" s="109"/>
      <c r="AS2254" s="109"/>
      <c r="AT2254" s="109"/>
      <c r="AU2254" s="109"/>
      <c r="AV2254" s="109"/>
      <c r="AW2254" s="109"/>
      <c r="AX2254" s="109"/>
      <c r="AY2254" s="109"/>
    </row>
    <row r="2255" spans="1:51" x14ac:dyDescent="0.25">
      <c r="A2255" s="106">
        <v>2611</v>
      </c>
      <c r="B2255" s="106" t="s">
        <v>1116</v>
      </c>
      <c r="C2255" s="106" t="s">
        <v>419</v>
      </c>
      <c r="D2255" s="106"/>
      <c r="E2255" s="106" t="s">
        <v>540</v>
      </c>
      <c r="F2255" s="106"/>
      <c r="G2255" s="106"/>
      <c r="H2255" s="106" t="s">
        <v>466</v>
      </c>
      <c r="I2255" s="106"/>
      <c r="J2255" s="106"/>
      <c r="K2255" s="106"/>
      <c r="L2255" s="106"/>
      <c r="M2255" s="106">
        <v>22000</v>
      </c>
      <c r="N2255" s="106" t="s">
        <v>4251</v>
      </c>
      <c r="O2255" s="106">
        <v>92003.679000000004</v>
      </c>
      <c r="P2255" s="107">
        <v>1200</v>
      </c>
      <c r="Q2255" s="107">
        <v>110404414.8</v>
      </c>
      <c r="R2255" s="106">
        <v>0</v>
      </c>
      <c r="S2255" s="107">
        <v>0</v>
      </c>
      <c r="T2255" s="107">
        <v>0</v>
      </c>
      <c r="U2255" s="106" t="s">
        <v>743</v>
      </c>
      <c r="V2255" s="106" t="s">
        <v>7</v>
      </c>
      <c r="W2255" s="106" t="s">
        <v>63</v>
      </c>
      <c r="X2255" s="108"/>
      <c r="Y2255" s="108">
        <v>0</v>
      </c>
      <c r="Z2255" s="108"/>
      <c r="AA2255" s="109" t="s">
        <v>4435</v>
      </c>
      <c r="AB2255" s="109">
        <v>6194</v>
      </c>
      <c r="AC2255" s="109"/>
      <c r="AD2255" s="109"/>
      <c r="AE2255" s="110" t="s">
        <v>4436</v>
      </c>
      <c r="AF2255" s="109"/>
      <c r="AG2255" s="138">
        <v>41243</v>
      </c>
      <c r="AH2255" s="138">
        <v>41065</v>
      </c>
      <c r="AI2255" s="138">
        <v>41283</v>
      </c>
      <c r="AJ2255" s="109">
        <v>5860142</v>
      </c>
      <c r="AK2255" s="109"/>
      <c r="AL2255" s="109"/>
      <c r="AM2255" s="109"/>
      <c r="AN2255" s="109"/>
      <c r="AO2255" s="109"/>
      <c r="AP2255" s="109"/>
      <c r="AQ2255" s="109"/>
      <c r="AR2255" s="109"/>
      <c r="AS2255" s="109"/>
      <c r="AT2255" s="109"/>
      <c r="AU2255" s="109"/>
      <c r="AV2255" s="109"/>
      <c r="AW2255" s="109"/>
      <c r="AX2255" s="109"/>
      <c r="AY2255" s="109"/>
    </row>
    <row r="2256" spans="1:51" x14ac:dyDescent="0.25">
      <c r="A2256" s="106">
        <v>2612</v>
      </c>
      <c r="B2256" s="106" t="s">
        <v>2885</v>
      </c>
      <c r="C2256" s="106" t="s">
        <v>420</v>
      </c>
      <c r="D2256" s="106"/>
      <c r="E2256" s="106" t="s">
        <v>540</v>
      </c>
      <c r="F2256" s="106"/>
      <c r="G2256" s="106"/>
      <c r="H2256" s="106" t="s">
        <v>468</v>
      </c>
      <c r="I2256" s="106" t="s">
        <v>3323</v>
      </c>
      <c r="J2256" s="106" t="s">
        <v>4256</v>
      </c>
      <c r="K2256" s="106">
        <v>13605</v>
      </c>
      <c r="L2256" s="106"/>
      <c r="M2256" s="106">
        <v>22000</v>
      </c>
      <c r="N2256" s="106" t="s">
        <v>420</v>
      </c>
      <c r="O2256" s="106">
        <v>137.89099999999999</v>
      </c>
      <c r="P2256" s="107">
        <v>1390</v>
      </c>
      <c r="Q2256" s="107">
        <v>191668.49</v>
      </c>
      <c r="R2256" s="106">
        <v>0</v>
      </c>
      <c r="S2256" s="107">
        <v>0</v>
      </c>
      <c r="T2256" s="107">
        <v>0</v>
      </c>
      <c r="U2256" s="106" t="s">
        <v>749</v>
      </c>
      <c r="V2256" s="106" t="s">
        <v>7</v>
      </c>
      <c r="W2256" s="106" t="s">
        <v>64</v>
      </c>
      <c r="X2256" s="108">
        <v>2179</v>
      </c>
      <c r="Y2256" s="108">
        <v>300464.489</v>
      </c>
      <c r="Z2256" s="108">
        <v>108795.99900000001</v>
      </c>
      <c r="AA2256" s="109"/>
      <c r="AB2256" s="109">
        <v>4093</v>
      </c>
      <c r="AC2256" s="109"/>
      <c r="AD2256" s="109"/>
      <c r="AE2256" s="110" t="s">
        <v>510</v>
      </c>
      <c r="AF2256" s="109"/>
      <c r="AG2256" s="138">
        <v>41117</v>
      </c>
      <c r="AH2256" s="138">
        <v>41190</v>
      </c>
      <c r="AI2256" s="138">
        <v>41521</v>
      </c>
      <c r="AJ2256" s="109">
        <v>5877134</v>
      </c>
      <c r="AK2256" s="109"/>
      <c r="AL2256" s="109"/>
      <c r="AM2256" s="109"/>
      <c r="AN2256" s="109"/>
      <c r="AO2256" s="109"/>
      <c r="AP2256" s="109"/>
      <c r="AQ2256" s="109"/>
      <c r="AR2256" s="109"/>
      <c r="AS2256" s="109"/>
      <c r="AT2256" s="109"/>
      <c r="AU2256" s="109"/>
      <c r="AV2256" s="109"/>
      <c r="AW2256" s="109"/>
      <c r="AX2256" s="109"/>
      <c r="AY2256" s="109"/>
    </row>
    <row r="2257" spans="1:51" x14ac:dyDescent="0.25">
      <c r="A2257" s="106">
        <v>2613</v>
      </c>
      <c r="B2257" s="106" t="s">
        <v>2886</v>
      </c>
      <c r="C2257" s="106" t="s">
        <v>420</v>
      </c>
      <c r="D2257" s="106"/>
      <c r="E2257" s="106" t="s">
        <v>540</v>
      </c>
      <c r="F2257" s="106"/>
      <c r="G2257" s="106"/>
      <c r="H2257" s="106" t="s">
        <v>468</v>
      </c>
      <c r="I2257" s="106" t="s">
        <v>3323</v>
      </c>
      <c r="J2257" s="106" t="s">
        <v>4256</v>
      </c>
      <c r="K2257" s="106">
        <v>13603</v>
      </c>
      <c r="L2257" s="106"/>
      <c r="M2257" s="106">
        <v>22000</v>
      </c>
      <c r="N2257" s="106" t="s">
        <v>420</v>
      </c>
      <c r="O2257" s="106">
        <v>29.696999999999999</v>
      </c>
      <c r="P2257" s="107">
        <v>1390</v>
      </c>
      <c r="Q2257" s="107">
        <v>41278.83</v>
      </c>
      <c r="R2257" s="106">
        <v>0</v>
      </c>
      <c r="S2257" s="107">
        <v>0</v>
      </c>
      <c r="T2257" s="107">
        <v>0</v>
      </c>
      <c r="U2257" s="106" t="s">
        <v>749</v>
      </c>
      <c r="V2257" s="106" t="s">
        <v>7</v>
      </c>
      <c r="W2257" s="106" t="s">
        <v>64</v>
      </c>
      <c r="X2257" s="108">
        <v>2179</v>
      </c>
      <c r="Y2257" s="108">
        <v>64709.762999999999</v>
      </c>
      <c r="Z2257" s="108">
        <v>23430.932999999997</v>
      </c>
      <c r="AA2257" s="109"/>
      <c r="AB2257" s="109">
        <v>4093</v>
      </c>
      <c r="AC2257" s="109"/>
      <c r="AD2257" s="109"/>
      <c r="AE2257" s="110" t="s">
        <v>510</v>
      </c>
      <c r="AF2257" s="109"/>
      <c r="AG2257" s="138">
        <v>41117</v>
      </c>
      <c r="AH2257" s="138">
        <v>41190</v>
      </c>
      <c r="AI2257" s="138">
        <v>41521</v>
      </c>
      <c r="AJ2257" s="109">
        <v>5877134</v>
      </c>
      <c r="AK2257" s="109"/>
      <c r="AL2257" s="109"/>
      <c r="AM2257" s="109"/>
      <c r="AN2257" s="109"/>
      <c r="AO2257" s="109"/>
      <c r="AP2257" s="109"/>
      <c r="AQ2257" s="109"/>
      <c r="AR2257" s="109"/>
      <c r="AS2257" s="109"/>
      <c r="AT2257" s="109"/>
      <c r="AU2257" s="109"/>
      <c r="AV2257" s="109"/>
      <c r="AW2257" s="109"/>
      <c r="AX2257" s="109"/>
      <c r="AY2257" s="109"/>
    </row>
    <row r="2258" spans="1:51" x14ac:dyDescent="0.25">
      <c r="A2258" s="106">
        <v>2614</v>
      </c>
      <c r="B2258" s="106" t="s">
        <v>2887</v>
      </c>
      <c r="C2258" s="106" t="s">
        <v>420</v>
      </c>
      <c r="D2258" s="106"/>
      <c r="E2258" s="106" t="s">
        <v>540</v>
      </c>
      <c r="F2258" s="106"/>
      <c r="G2258" s="106"/>
      <c r="H2258" s="106" t="s">
        <v>468</v>
      </c>
      <c r="I2258" s="106" t="s">
        <v>3323</v>
      </c>
      <c r="J2258" s="106" t="s">
        <v>4257</v>
      </c>
      <c r="K2258" s="106">
        <v>13750</v>
      </c>
      <c r="L2258" s="106"/>
      <c r="M2258" s="106">
        <v>22000</v>
      </c>
      <c r="N2258" s="106" t="s">
        <v>420</v>
      </c>
      <c r="O2258" s="106">
        <v>294.72699999999998</v>
      </c>
      <c r="P2258" s="107">
        <v>1390</v>
      </c>
      <c r="Q2258" s="107">
        <v>409670.53</v>
      </c>
      <c r="R2258" s="106">
        <v>0</v>
      </c>
      <c r="S2258" s="107">
        <v>0</v>
      </c>
      <c r="T2258" s="107">
        <v>0</v>
      </c>
      <c r="U2258" s="106" t="s">
        <v>739</v>
      </c>
      <c r="V2258" s="106" t="s">
        <v>7</v>
      </c>
      <c r="W2258" s="106" t="s">
        <v>61</v>
      </c>
      <c r="X2258" s="108">
        <v>2179</v>
      </c>
      <c r="Y2258" s="108">
        <v>642210.13299999991</v>
      </c>
      <c r="Z2258" s="108">
        <v>232539.60299999994</v>
      </c>
      <c r="AA2258" s="109"/>
      <c r="AB2258" s="109">
        <v>4093</v>
      </c>
      <c r="AC2258" s="109"/>
      <c r="AD2258" s="109"/>
      <c r="AE2258" s="110" t="s">
        <v>507</v>
      </c>
      <c r="AF2258" s="109"/>
      <c r="AG2258" s="138">
        <v>41117</v>
      </c>
      <c r="AH2258" s="138">
        <v>41190</v>
      </c>
      <c r="AI2258" s="138">
        <v>41521</v>
      </c>
      <c r="AJ2258" s="109">
        <v>5877134</v>
      </c>
      <c r="AK2258" s="109"/>
      <c r="AL2258" s="109"/>
      <c r="AM2258" s="109"/>
      <c r="AN2258" s="109"/>
      <c r="AO2258" s="109"/>
      <c r="AP2258" s="109"/>
      <c r="AQ2258" s="109"/>
      <c r="AR2258" s="109"/>
      <c r="AS2258" s="109"/>
      <c r="AT2258" s="109"/>
      <c r="AU2258" s="109"/>
      <c r="AV2258" s="109"/>
      <c r="AW2258" s="109"/>
      <c r="AX2258" s="109"/>
      <c r="AY2258" s="109"/>
    </row>
    <row r="2259" spans="1:51" x14ac:dyDescent="0.25">
      <c r="A2259" s="106">
        <v>2615</v>
      </c>
      <c r="B2259" s="106" t="s">
        <v>2888</v>
      </c>
      <c r="C2259" s="106" t="s">
        <v>420</v>
      </c>
      <c r="D2259" s="106"/>
      <c r="E2259" s="106" t="s">
        <v>540</v>
      </c>
      <c r="F2259" s="106"/>
      <c r="G2259" s="106"/>
      <c r="H2259" s="106" t="s">
        <v>468</v>
      </c>
      <c r="I2259" s="106" t="s">
        <v>3323</v>
      </c>
      <c r="J2259" s="106" t="s">
        <v>4257</v>
      </c>
      <c r="K2259" s="106">
        <v>13751</v>
      </c>
      <c r="L2259" s="106"/>
      <c r="M2259" s="106">
        <v>22000</v>
      </c>
      <c r="N2259" s="106" t="s">
        <v>420</v>
      </c>
      <c r="O2259" s="106">
        <v>289.87</v>
      </c>
      <c r="P2259" s="107">
        <v>1390</v>
      </c>
      <c r="Q2259" s="107">
        <v>402919.3</v>
      </c>
      <c r="R2259" s="106">
        <v>0</v>
      </c>
      <c r="S2259" s="107">
        <v>0</v>
      </c>
      <c r="T2259" s="107">
        <v>0</v>
      </c>
      <c r="U2259" s="106" t="s">
        <v>739</v>
      </c>
      <c r="V2259" s="106" t="s">
        <v>7</v>
      </c>
      <c r="W2259" s="106" t="s">
        <v>61</v>
      </c>
      <c r="X2259" s="108">
        <v>2179</v>
      </c>
      <c r="Y2259" s="108">
        <v>631626.73</v>
      </c>
      <c r="Z2259" s="108">
        <v>228707.43</v>
      </c>
      <c r="AA2259" s="109"/>
      <c r="AB2259" s="109">
        <v>4093</v>
      </c>
      <c r="AC2259" s="109"/>
      <c r="AD2259" s="109"/>
      <c r="AE2259" s="110" t="s">
        <v>507</v>
      </c>
      <c r="AF2259" s="109"/>
      <c r="AG2259" s="138">
        <v>41117</v>
      </c>
      <c r="AH2259" s="138">
        <v>41190</v>
      </c>
      <c r="AI2259" s="138">
        <v>41521</v>
      </c>
      <c r="AJ2259" s="109">
        <v>5877134</v>
      </c>
      <c r="AK2259" s="109"/>
      <c r="AL2259" s="109"/>
      <c r="AM2259" s="109"/>
      <c r="AN2259" s="109"/>
      <c r="AO2259" s="109"/>
      <c r="AP2259" s="109"/>
      <c r="AQ2259" s="109"/>
      <c r="AR2259" s="109"/>
      <c r="AS2259" s="109"/>
      <c r="AT2259" s="109"/>
      <c r="AU2259" s="109"/>
      <c r="AV2259" s="109"/>
      <c r="AW2259" s="109"/>
      <c r="AX2259" s="109"/>
      <c r="AY2259" s="109"/>
    </row>
    <row r="2260" spans="1:51" x14ac:dyDescent="0.25">
      <c r="A2260" s="106">
        <v>2616</v>
      </c>
      <c r="B2260" s="106" t="s">
        <v>2889</v>
      </c>
      <c r="C2260" s="106" t="s">
        <v>420</v>
      </c>
      <c r="D2260" s="106"/>
      <c r="E2260" s="106" t="s">
        <v>540</v>
      </c>
      <c r="F2260" s="106"/>
      <c r="G2260" s="106"/>
      <c r="H2260" s="106" t="s">
        <v>468</v>
      </c>
      <c r="I2260" s="106" t="s">
        <v>3323</v>
      </c>
      <c r="J2260" s="106" t="s">
        <v>4256</v>
      </c>
      <c r="K2260" s="106">
        <v>13759</v>
      </c>
      <c r="L2260" s="106"/>
      <c r="M2260" s="106">
        <v>22000</v>
      </c>
      <c r="N2260" s="106" t="s">
        <v>420</v>
      </c>
      <c r="O2260" s="106">
        <v>120.572</v>
      </c>
      <c r="P2260" s="107">
        <v>1390</v>
      </c>
      <c r="Q2260" s="107">
        <v>167595.07999999999</v>
      </c>
      <c r="R2260" s="106">
        <v>0</v>
      </c>
      <c r="S2260" s="107">
        <v>0</v>
      </c>
      <c r="T2260" s="107">
        <v>0</v>
      </c>
      <c r="U2260" s="106" t="s">
        <v>739</v>
      </c>
      <c r="V2260" s="106" t="s">
        <v>7</v>
      </c>
      <c r="W2260" s="106" t="s">
        <v>61</v>
      </c>
      <c r="X2260" s="108">
        <v>2179</v>
      </c>
      <c r="Y2260" s="108">
        <v>262726.38799999998</v>
      </c>
      <c r="Z2260" s="108">
        <v>95131.307999999961</v>
      </c>
      <c r="AA2260" s="109"/>
      <c r="AB2260" s="109">
        <v>4093</v>
      </c>
      <c r="AC2260" s="109"/>
      <c r="AD2260" s="109"/>
      <c r="AE2260" s="110" t="s">
        <v>507</v>
      </c>
      <c r="AF2260" s="109"/>
      <c r="AG2260" s="138">
        <v>41117</v>
      </c>
      <c r="AH2260" s="138">
        <v>41190</v>
      </c>
      <c r="AI2260" s="138">
        <v>41521</v>
      </c>
      <c r="AJ2260" s="109">
        <v>5877134</v>
      </c>
      <c r="AK2260" s="109"/>
      <c r="AL2260" s="109"/>
      <c r="AM2260" s="109"/>
      <c r="AN2260" s="109"/>
      <c r="AO2260" s="109"/>
      <c r="AP2260" s="109"/>
      <c r="AQ2260" s="109"/>
      <c r="AR2260" s="109"/>
      <c r="AS2260" s="109"/>
      <c r="AT2260" s="109"/>
      <c r="AU2260" s="109"/>
      <c r="AV2260" s="109"/>
      <c r="AW2260" s="109"/>
      <c r="AX2260" s="109"/>
      <c r="AY2260" s="109"/>
    </row>
    <row r="2261" spans="1:51" x14ac:dyDescent="0.25">
      <c r="A2261" s="106">
        <v>2617</v>
      </c>
      <c r="B2261" s="106" t="s">
        <v>934</v>
      </c>
      <c r="C2261" s="106" t="s">
        <v>420</v>
      </c>
      <c r="D2261" s="106"/>
      <c r="E2261" s="106" t="s">
        <v>540</v>
      </c>
      <c r="F2261" s="106"/>
      <c r="G2261" s="106"/>
      <c r="H2261" s="106" t="s">
        <v>468</v>
      </c>
      <c r="I2261" s="106"/>
      <c r="J2261" s="106"/>
      <c r="K2261" s="106"/>
      <c r="L2261" s="106"/>
      <c r="M2261" s="106">
        <v>22000</v>
      </c>
      <c r="N2261" s="106" t="s">
        <v>420</v>
      </c>
      <c r="O2261" s="106">
        <v>9854.3790000000008</v>
      </c>
      <c r="P2261" s="107">
        <v>1390</v>
      </c>
      <c r="Q2261" s="107">
        <v>13697586.810000001</v>
      </c>
      <c r="R2261" s="106">
        <v>0</v>
      </c>
      <c r="S2261" s="107">
        <v>0</v>
      </c>
      <c r="T2261" s="107">
        <v>0</v>
      </c>
      <c r="U2261" s="106" t="s">
        <v>743</v>
      </c>
      <c r="V2261" s="106" t="s">
        <v>7</v>
      </c>
      <c r="W2261" s="106" t="s">
        <v>63</v>
      </c>
      <c r="X2261" s="108"/>
      <c r="Y2261" s="108">
        <v>0</v>
      </c>
      <c r="Z2261" s="108"/>
      <c r="AA2261" s="109" t="s">
        <v>4435</v>
      </c>
      <c r="AB2261" s="109">
        <v>4093</v>
      </c>
      <c r="AC2261" s="109"/>
      <c r="AD2261" s="109"/>
      <c r="AE2261" s="110" t="s">
        <v>4436</v>
      </c>
      <c r="AF2261" s="109"/>
      <c r="AG2261" s="138">
        <v>41117</v>
      </c>
      <c r="AH2261" s="138">
        <v>41190</v>
      </c>
      <c r="AI2261" s="138">
        <v>41521</v>
      </c>
      <c r="AJ2261" s="109">
        <v>5877134</v>
      </c>
      <c r="AK2261" s="109"/>
      <c r="AL2261" s="109"/>
      <c r="AM2261" s="109"/>
      <c r="AN2261" s="109"/>
      <c r="AO2261" s="109"/>
      <c r="AP2261" s="109"/>
      <c r="AQ2261" s="109"/>
      <c r="AR2261" s="109"/>
      <c r="AS2261" s="109"/>
      <c r="AT2261" s="109"/>
      <c r="AU2261" s="109"/>
      <c r="AV2261" s="109"/>
      <c r="AW2261" s="109"/>
      <c r="AX2261" s="109"/>
      <c r="AY2261" s="109"/>
    </row>
    <row r="2262" spans="1:51" x14ac:dyDescent="0.25">
      <c r="A2262" s="106">
        <v>2618</v>
      </c>
      <c r="B2262" s="106" t="s">
        <v>2890</v>
      </c>
      <c r="C2262" s="106" t="s">
        <v>154</v>
      </c>
      <c r="D2262" s="106"/>
      <c r="E2262" s="106" t="s">
        <v>540</v>
      </c>
      <c r="F2262" s="106"/>
      <c r="G2262" s="106"/>
      <c r="H2262" s="106" t="s">
        <v>469</v>
      </c>
      <c r="I2262" s="106"/>
      <c r="J2262" s="106"/>
      <c r="K2262" s="106"/>
      <c r="L2262" s="106"/>
      <c r="M2262" s="106">
        <v>22000</v>
      </c>
      <c r="N2262" s="106" t="s">
        <v>154</v>
      </c>
      <c r="O2262" s="106">
        <v>1576.12</v>
      </c>
      <c r="P2262" s="107">
        <v>1000</v>
      </c>
      <c r="Q2262" s="107">
        <v>1576120</v>
      </c>
      <c r="R2262" s="106">
        <v>0</v>
      </c>
      <c r="S2262" s="107">
        <v>0</v>
      </c>
      <c r="T2262" s="107">
        <v>0</v>
      </c>
      <c r="U2262" s="106" t="s">
        <v>784</v>
      </c>
      <c r="V2262" s="106" t="s">
        <v>7</v>
      </c>
      <c r="W2262" s="106" t="s">
        <v>66</v>
      </c>
      <c r="X2262" s="108"/>
      <c r="Y2262" s="108">
        <v>0</v>
      </c>
      <c r="Z2262" s="108"/>
      <c r="AA2262" s="109" t="s">
        <v>4861</v>
      </c>
      <c r="AB2262" s="109">
        <v>5055</v>
      </c>
      <c r="AC2262" s="109"/>
      <c r="AD2262" s="109"/>
      <c r="AE2262" s="110" t="s">
        <v>4862</v>
      </c>
      <c r="AF2262" s="109"/>
      <c r="AG2262" s="138">
        <v>34621</v>
      </c>
      <c r="AH2262" s="138">
        <v>34652</v>
      </c>
      <c r="AI2262" s="138">
        <v>34680</v>
      </c>
      <c r="AJ2262" s="109">
        <v>5877134</v>
      </c>
      <c r="AK2262" s="109"/>
      <c r="AL2262" s="109"/>
      <c r="AM2262" s="109"/>
      <c r="AN2262" s="109"/>
      <c r="AO2262" s="109"/>
      <c r="AP2262" s="109"/>
      <c r="AQ2262" s="109"/>
      <c r="AR2262" s="109"/>
      <c r="AS2262" s="109"/>
      <c r="AT2262" s="109"/>
      <c r="AU2262" s="109"/>
      <c r="AV2262" s="109"/>
      <c r="AW2262" s="109"/>
      <c r="AX2262" s="109"/>
      <c r="AY2262" s="109"/>
    </row>
    <row r="2263" spans="1:51" x14ac:dyDescent="0.25">
      <c r="A2263" s="106">
        <v>2619</v>
      </c>
      <c r="B2263" s="106" t="s">
        <v>2890</v>
      </c>
      <c r="C2263" s="106" t="s">
        <v>154</v>
      </c>
      <c r="D2263" s="106"/>
      <c r="E2263" s="106" t="s">
        <v>540</v>
      </c>
      <c r="F2263" s="106"/>
      <c r="G2263" s="106"/>
      <c r="H2263" s="106" t="s">
        <v>469</v>
      </c>
      <c r="I2263" s="106"/>
      <c r="J2263" s="106"/>
      <c r="K2263" s="106"/>
      <c r="L2263" s="106"/>
      <c r="M2263" s="106">
        <v>22000</v>
      </c>
      <c r="N2263" s="106" t="s">
        <v>154</v>
      </c>
      <c r="O2263" s="106">
        <v>33926.379999999997</v>
      </c>
      <c r="P2263" s="107">
        <v>1000</v>
      </c>
      <c r="Q2263" s="107">
        <v>33926380</v>
      </c>
      <c r="R2263" s="106">
        <v>0</v>
      </c>
      <c r="S2263" s="107">
        <v>0</v>
      </c>
      <c r="T2263" s="107">
        <v>0</v>
      </c>
      <c r="U2263" s="106" t="s">
        <v>743</v>
      </c>
      <c r="V2263" s="106" t="s">
        <v>7</v>
      </c>
      <c r="W2263" s="106" t="s">
        <v>63</v>
      </c>
      <c r="X2263" s="108"/>
      <c r="Y2263" s="108">
        <v>0</v>
      </c>
      <c r="Z2263" s="108"/>
      <c r="AA2263" s="109" t="s">
        <v>4435</v>
      </c>
      <c r="AB2263" s="109">
        <v>5055</v>
      </c>
      <c r="AC2263" s="109"/>
      <c r="AD2263" s="109"/>
      <c r="AE2263" s="110" t="s">
        <v>4436</v>
      </c>
      <c r="AF2263" s="109"/>
      <c r="AG2263" s="138">
        <v>34621</v>
      </c>
      <c r="AH2263" s="138">
        <v>34652</v>
      </c>
      <c r="AI2263" s="138">
        <v>34680</v>
      </c>
      <c r="AJ2263" s="109">
        <v>5877134</v>
      </c>
      <c r="AK2263" s="109"/>
      <c r="AL2263" s="109"/>
      <c r="AM2263" s="109"/>
      <c r="AN2263" s="109"/>
      <c r="AO2263" s="109"/>
      <c r="AP2263" s="109"/>
      <c r="AQ2263" s="109"/>
      <c r="AR2263" s="109"/>
      <c r="AS2263" s="109"/>
      <c r="AT2263" s="109"/>
      <c r="AU2263" s="109"/>
      <c r="AV2263" s="109"/>
      <c r="AW2263" s="109"/>
      <c r="AX2263" s="109"/>
      <c r="AY2263" s="109"/>
    </row>
    <row r="2264" spans="1:51" x14ac:dyDescent="0.25">
      <c r="A2264" s="106">
        <v>2620</v>
      </c>
      <c r="B2264" s="106" t="s">
        <v>2891</v>
      </c>
      <c r="C2264" s="106" t="s">
        <v>421</v>
      </c>
      <c r="D2264" s="106"/>
      <c r="E2264" s="106" t="s">
        <v>540</v>
      </c>
      <c r="F2264" s="106"/>
      <c r="G2264" s="106"/>
      <c r="H2264" s="106" t="s">
        <v>466</v>
      </c>
      <c r="I2264" s="106" t="s">
        <v>3323</v>
      </c>
      <c r="J2264" s="106" t="s">
        <v>4258</v>
      </c>
      <c r="K2264" s="106">
        <v>10101</v>
      </c>
      <c r="L2264" s="106"/>
      <c r="M2264" s="106">
        <v>22000</v>
      </c>
      <c r="N2264" s="106" t="s">
        <v>421</v>
      </c>
      <c r="O2264" s="106">
        <v>4500</v>
      </c>
      <c r="P2264" s="107">
        <v>1030</v>
      </c>
      <c r="Q2264" s="107">
        <v>4635000</v>
      </c>
      <c r="R2264" s="106">
        <v>0</v>
      </c>
      <c r="S2264" s="107">
        <v>0</v>
      </c>
      <c r="T2264" s="107">
        <v>0</v>
      </c>
      <c r="U2264" s="106" t="s">
        <v>739</v>
      </c>
      <c r="V2264" s="106" t="s">
        <v>7</v>
      </c>
      <c r="W2264" s="106" t="s">
        <v>61</v>
      </c>
      <c r="X2264" s="108">
        <v>842</v>
      </c>
      <c r="Y2264" s="108">
        <v>3789000</v>
      </c>
      <c r="Z2264" s="108">
        <v>-846000</v>
      </c>
      <c r="AA2264" s="109"/>
      <c r="AB2264" s="109">
        <v>6184</v>
      </c>
      <c r="AC2264" s="109"/>
      <c r="AD2264" s="109"/>
      <c r="AE2264" s="110" t="s">
        <v>507</v>
      </c>
      <c r="AF2264" s="109"/>
      <c r="AG2264" s="138">
        <v>39962</v>
      </c>
      <c r="AH2264" s="138">
        <v>41393</v>
      </c>
      <c r="AI2264" s="138">
        <v>41415</v>
      </c>
      <c r="AJ2264" s="109">
        <v>5877134</v>
      </c>
      <c r="AK2264" s="109"/>
      <c r="AL2264" s="109"/>
      <c r="AM2264" s="109"/>
      <c r="AN2264" s="109"/>
      <c r="AO2264" s="109"/>
      <c r="AP2264" s="109"/>
      <c r="AQ2264" s="109"/>
      <c r="AR2264" s="109"/>
      <c r="AS2264" s="109"/>
      <c r="AT2264" s="109"/>
      <c r="AU2264" s="109"/>
      <c r="AV2264" s="109"/>
      <c r="AW2264" s="109"/>
      <c r="AX2264" s="109"/>
      <c r="AY2264" s="109"/>
    </row>
    <row r="2265" spans="1:51" x14ac:dyDescent="0.25">
      <c r="A2265" s="106">
        <v>2621</v>
      </c>
      <c r="B2265" s="106" t="s">
        <v>2892</v>
      </c>
      <c r="C2265" s="106" t="s">
        <v>421</v>
      </c>
      <c r="D2265" s="106"/>
      <c r="E2265" s="106" t="s">
        <v>540</v>
      </c>
      <c r="F2265" s="106"/>
      <c r="G2265" s="106"/>
      <c r="H2265" s="106" t="s">
        <v>466</v>
      </c>
      <c r="I2265" s="106" t="s">
        <v>3323</v>
      </c>
      <c r="J2265" s="106" t="s">
        <v>4259</v>
      </c>
      <c r="K2265" s="106">
        <v>29702</v>
      </c>
      <c r="L2265" s="106"/>
      <c r="M2265" s="106">
        <v>22000</v>
      </c>
      <c r="N2265" s="106" t="s">
        <v>421</v>
      </c>
      <c r="O2265" s="106">
        <v>658.93100000000004</v>
      </c>
      <c r="P2265" s="107">
        <v>1030</v>
      </c>
      <c r="Q2265" s="107">
        <v>678698.93</v>
      </c>
      <c r="R2265" s="106">
        <v>0</v>
      </c>
      <c r="S2265" s="107">
        <v>0</v>
      </c>
      <c r="T2265" s="107">
        <v>0</v>
      </c>
      <c r="U2265" s="106" t="s">
        <v>749</v>
      </c>
      <c r="V2265" s="106" t="s">
        <v>7</v>
      </c>
      <c r="W2265" s="106" t="s">
        <v>64</v>
      </c>
      <c r="X2265" s="108">
        <v>842</v>
      </c>
      <c r="Y2265" s="108">
        <v>554819.902</v>
      </c>
      <c r="Z2265" s="108">
        <v>-123879.02800000005</v>
      </c>
      <c r="AA2265" s="109"/>
      <c r="AB2265" s="109">
        <v>6184</v>
      </c>
      <c r="AC2265" s="109"/>
      <c r="AD2265" s="109"/>
      <c r="AE2265" s="110" t="s">
        <v>510</v>
      </c>
      <c r="AF2265" s="109"/>
      <c r="AG2265" s="138">
        <v>39962</v>
      </c>
      <c r="AH2265" s="138">
        <v>41393</v>
      </c>
      <c r="AI2265" s="138">
        <v>41415</v>
      </c>
      <c r="AJ2265" s="109">
        <v>5877134</v>
      </c>
      <c r="AK2265" s="109"/>
      <c r="AL2265" s="109"/>
      <c r="AM2265" s="109"/>
      <c r="AN2265" s="109"/>
      <c r="AO2265" s="109"/>
      <c r="AP2265" s="109"/>
      <c r="AQ2265" s="109"/>
      <c r="AR2265" s="109"/>
      <c r="AS2265" s="109"/>
      <c r="AT2265" s="109"/>
      <c r="AU2265" s="109"/>
      <c r="AV2265" s="109"/>
      <c r="AW2265" s="109"/>
      <c r="AX2265" s="109"/>
      <c r="AY2265" s="109"/>
    </row>
    <row r="2266" spans="1:51" ht="25.5" x14ac:dyDescent="0.25">
      <c r="A2266" s="106">
        <v>2622</v>
      </c>
      <c r="B2266" s="106" t="s">
        <v>2893</v>
      </c>
      <c r="C2266" s="106" t="s">
        <v>421</v>
      </c>
      <c r="D2266" s="106" t="s">
        <v>692</v>
      </c>
      <c r="E2266" s="106" t="s">
        <v>552</v>
      </c>
      <c r="F2266" s="106"/>
      <c r="G2266" s="106"/>
      <c r="H2266" s="106" t="s">
        <v>466</v>
      </c>
      <c r="I2266" s="106" t="s">
        <v>3324</v>
      </c>
      <c r="J2266" s="106" t="s">
        <v>4260</v>
      </c>
      <c r="K2266" s="106">
        <v>29693</v>
      </c>
      <c r="L2266" s="106"/>
      <c r="M2266" s="106">
        <v>22000</v>
      </c>
      <c r="N2266" s="106" t="s">
        <v>421</v>
      </c>
      <c r="O2266" s="106">
        <v>242.59800000000001</v>
      </c>
      <c r="P2266" s="107">
        <v>1030</v>
      </c>
      <c r="Q2266" s="107">
        <v>249875.94</v>
      </c>
      <c r="R2266" s="106">
        <v>0</v>
      </c>
      <c r="S2266" s="107">
        <v>0</v>
      </c>
      <c r="T2266" s="107">
        <v>0</v>
      </c>
      <c r="U2266" s="106" t="s">
        <v>749</v>
      </c>
      <c r="V2266" s="106" t="s">
        <v>7</v>
      </c>
      <c r="W2266" s="106" t="s">
        <v>64</v>
      </c>
      <c r="X2266" s="108">
        <v>842</v>
      </c>
      <c r="Y2266" s="108">
        <v>204267.516</v>
      </c>
      <c r="Z2266" s="108">
        <v>-45608.423999999999</v>
      </c>
      <c r="AA2266" s="109"/>
      <c r="AB2266" s="109">
        <v>6184</v>
      </c>
      <c r="AC2266" s="109"/>
      <c r="AD2266" s="109"/>
      <c r="AE2266" s="110" t="s">
        <v>510</v>
      </c>
      <c r="AF2266" s="109" t="s">
        <v>4863</v>
      </c>
      <c r="AG2266" s="138">
        <v>39962</v>
      </c>
      <c r="AH2266" s="138">
        <v>41393</v>
      </c>
      <c r="AI2266" s="138">
        <v>41415</v>
      </c>
      <c r="AJ2266" s="109">
        <v>5877134</v>
      </c>
      <c r="AK2266" s="109"/>
      <c r="AL2266" s="109"/>
      <c r="AM2266" s="109"/>
      <c r="AN2266" s="109"/>
      <c r="AO2266" s="109"/>
      <c r="AP2266" s="109"/>
      <c r="AQ2266" s="109"/>
      <c r="AR2266" s="109"/>
      <c r="AS2266" s="109"/>
      <c r="AT2266" s="109"/>
      <c r="AU2266" s="109"/>
      <c r="AV2266" s="109"/>
      <c r="AW2266" s="109"/>
      <c r="AX2266" s="109"/>
      <c r="AY2266" s="109"/>
    </row>
    <row r="2267" spans="1:51" x14ac:dyDescent="0.25">
      <c r="A2267" s="106">
        <v>2623</v>
      </c>
      <c r="B2267" s="106" t="s">
        <v>2894</v>
      </c>
      <c r="C2267" s="106" t="s">
        <v>421</v>
      </c>
      <c r="D2267" s="106"/>
      <c r="E2267" s="106" t="s">
        <v>540</v>
      </c>
      <c r="F2267" s="106"/>
      <c r="G2267" s="106"/>
      <c r="H2267" s="106" t="s">
        <v>466</v>
      </c>
      <c r="I2267" s="106" t="s">
        <v>3326</v>
      </c>
      <c r="J2267" s="106" t="s">
        <v>4261</v>
      </c>
      <c r="K2267" s="106">
        <v>10287</v>
      </c>
      <c r="L2267" s="106"/>
      <c r="M2267" s="106">
        <v>22000</v>
      </c>
      <c r="N2267" s="106" t="s">
        <v>421</v>
      </c>
      <c r="O2267" s="106">
        <v>573.01800000000003</v>
      </c>
      <c r="P2267" s="107">
        <v>1030</v>
      </c>
      <c r="Q2267" s="107">
        <v>590208.54</v>
      </c>
      <c r="R2267" s="106">
        <v>0</v>
      </c>
      <c r="S2267" s="107">
        <v>0</v>
      </c>
      <c r="T2267" s="107">
        <v>0</v>
      </c>
      <c r="U2267" s="106" t="s">
        <v>879</v>
      </c>
      <c r="V2267" s="106" t="s">
        <v>7</v>
      </c>
      <c r="W2267" s="106" t="s">
        <v>72</v>
      </c>
      <c r="X2267" s="108">
        <v>842</v>
      </c>
      <c r="Y2267" s="108">
        <v>482481.15600000002</v>
      </c>
      <c r="Z2267" s="108">
        <v>-107727.38400000002</v>
      </c>
      <c r="AA2267" s="109"/>
      <c r="AB2267" s="109">
        <v>6184</v>
      </c>
      <c r="AC2267" s="109"/>
      <c r="AD2267" s="109"/>
      <c r="AE2267" s="110" t="s">
        <v>4440</v>
      </c>
      <c r="AF2267" s="109"/>
      <c r="AG2267" s="138">
        <v>39962</v>
      </c>
      <c r="AH2267" s="138">
        <v>41393</v>
      </c>
      <c r="AI2267" s="138">
        <v>41415</v>
      </c>
      <c r="AJ2267" s="109">
        <v>5877134</v>
      </c>
      <c r="AK2267" s="109"/>
      <c r="AL2267" s="109"/>
      <c r="AM2267" s="109"/>
      <c r="AN2267" s="109"/>
      <c r="AO2267" s="109"/>
      <c r="AP2267" s="109"/>
      <c r="AQ2267" s="109"/>
      <c r="AR2267" s="109"/>
      <c r="AS2267" s="109"/>
      <c r="AT2267" s="109"/>
      <c r="AU2267" s="109"/>
      <c r="AV2267" s="109"/>
      <c r="AW2267" s="109"/>
      <c r="AX2267" s="109"/>
      <c r="AY2267" s="109"/>
    </row>
    <row r="2268" spans="1:51" ht="25.5" x14ac:dyDescent="0.25">
      <c r="A2268" s="106">
        <v>2624</v>
      </c>
      <c r="B2268" s="106" t="s">
        <v>2895</v>
      </c>
      <c r="C2268" s="106" t="s">
        <v>421</v>
      </c>
      <c r="D2268" s="106"/>
      <c r="E2268" s="106" t="s">
        <v>540</v>
      </c>
      <c r="F2268" s="106"/>
      <c r="G2268" s="106"/>
      <c r="H2268" s="106" t="s">
        <v>466</v>
      </c>
      <c r="I2268" s="106" t="s">
        <v>3323</v>
      </c>
      <c r="J2268" s="106" t="s">
        <v>4259</v>
      </c>
      <c r="K2268" s="106">
        <v>29706</v>
      </c>
      <c r="L2268" s="106"/>
      <c r="M2268" s="106">
        <v>22000</v>
      </c>
      <c r="N2268" s="106" t="s">
        <v>421</v>
      </c>
      <c r="O2268" s="106">
        <v>2862.8629999999998</v>
      </c>
      <c r="P2268" s="107">
        <v>1030</v>
      </c>
      <c r="Q2268" s="107">
        <v>2948748.89</v>
      </c>
      <c r="R2268" s="106">
        <v>0</v>
      </c>
      <c r="S2268" s="107">
        <v>0</v>
      </c>
      <c r="T2268" s="107">
        <v>0</v>
      </c>
      <c r="U2268" s="106" t="s">
        <v>741</v>
      </c>
      <c r="V2268" s="106" t="s">
        <v>7</v>
      </c>
      <c r="W2268" s="106" t="s">
        <v>62</v>
      </c>
      <c r="X2268" s="108">
        <v>842</v>
      </c>
      <c r="Y2268" s="108">
        <v>2410530.6459999997</v>
      </c>
      <c r="Z2268" s="108">
        <v>-538218.24399999995</v>
      </c>
      <c r="AA2268" s="109"/>
      <c r="AB2268" s="109">
        <v>6184</v>
      </c>
      <c r="AC2268" s="109"/>
      <c r="AD2268" s="109"/>
      <c r="AE2268" s="110" t="s">
        <v>473</v>
      </c>
      <c r="AF2268" s="109" t="s">
        <v>4864</v>
      </c>
      <c r="AG2268" s="138">
        <v>39962</v>
      </c>
      <c r="AH2268" s="138">
        <v>41393</v>
      </c>
      <c r="AI2268" s="138">
        <v>41415</v>
      </c>
      <c r="AJ2268" s="109">
        <v>5877134</v>
      </c>
      <c r="AK2268" s="109"/>
      <c r="AL2268" s="109"/>
      <c r="AM2268" s="109"/>
      <c r="AN2268" s="109"/>
      <c r="AO2268" s="109"/>
      <c r="AP2268" s="109"/>
      <c r="AQ2268" s="109"/>
      <c r="AR2268" s="109"/>
      <c r="AS2268" s="109"/>
      <c r="AT2268" s="109"/>
      <c r="AU2268" s="109"/>
      <c r="AV2268" s="109"/>
      <c r="AW2268" s="109"/>
      <c r="AX2268" s="109"/>
      <c r="AY2268" s="109"/>
    </row>
    <row r="2269" spans="1:51" ht="38.25" x14ac:dyDescent="0.25">
      <c r="A2269" s="106">
        <v>2625</v>
      </c>
      <c r="B2269" s="106" t="s">
        <v>2896</v>
      </c>
      <c r="C2269" s="106" t="s">
        <v>421</v>
      </c>
      <c r="D2269" s="106" t="s">
        <v>693</v>
      </c>
      <c r="E2269" s="106" t="s">
        <v>544</v>
      </c>
      <c r="F2269" s="106"/>
      <c r="G2269" s="106"/>
      <c r="H2269" s="106" t="s">
        <v>466</v>
      </c>
      <c r="I2269" s="106" t="s">
        <v>3324</v>
      </c>
      <c r="J2269" s="106" t="s">
        <v>4260</v>
      </c>
      <c r="K2269" s="106">
        <v>29639</v>
      </c>
      <c r="L2269" s="106"/>
      <c r="M2269" s="106">
        <v>22000</v>
      </c>
      <c r="N2269" s="106" t="s">
        <v>421</v>
      </c>
      <c r="O2269" s="106">
        <v>2505.0540000000001</v>
      </c>
      <c r="P2269" s="107">
        <v>1030</v>
      </c>
      <c r="Q2269" s="107">
        <v>2580205.62</v>
      </c>
      <c r="R2269" s="106">
        <v>0</v>
      </c>
      <c r="S2269" s="107">
        <v>0</v>
      </c>
      <c r="T2269" s="107">
        <v>0</v>
      </c>
      <c r="U2269" s="106" t="s">
        <v>741</v>
      </c>
      <c r="V2269" s="106" t="s">
        <v>7</v>
      </c>
      <c r="W2269" s="106" t="s">
        <v>62</v>
      </c>
      <c r="X2269" s="108">
        <v>842</v>
      </c>
      <c r="Y2269" s="108">
        <v>2109255.4679999999</v>
      </c>
      <c r="Z2269" s="108">
        <v>-470950.15200000023</v>
      </c>
      <c r="AA2269" s="109"/>
      <c r="AB2269" s="109">
        <v>6184</v>
      </c>
      <c r="AC2269" s="109"/>
      <c r="AD2269" s="109"/>
      <c r="AE2269" s="110" t="s">
        <v>473</v>
      </c>
      <c r="AF2269" s="109" t="s">
        <v>4865</v>
      </c>
      <c r="AG2269" s="138">
        <v>39962</v>
      </c>
      <c r="AH2269" s="138">
        <v>41393</v>
      </c>
      <c r="AI2269" s="138">
        <v>41415</v>
      </c>
      <c r="AJ2269" s="109">
        <v>5877134</v>
      </c>
      <c r="AK2269" s="109"/>
      <c r="AL2269" s="109"/>
      <c r="AM2269" s="109"/>
      <c r="AN2269" s="109"/>
      <c r="AO2269" s="109"/>
      <c r="AP2269" s="109"/>
      <c r="AQ2269" s="109"/>
      <c r="AR2269" s="109"/>
      <c r="AS2269" s="109"/>
      <c r="AT2269" s="109"/>
      <c r="AU2269" s="109"/>
      <c r="AV2269" s="109"/>
      <c r="AW2269" s="109"/>
      <c r="AX2269" s="109"/>
      <c r="AY2269" s="109"/>
    </row>
    <row r="2270" spans="1:51" ht="38.25" x14ac:dyDescent="0.25">
      <c r="A2270" s="106">
        <v>2626</v>
      </c>
      <c r="B2270" s="106" t="s">
        <v>2897</v>
      </c>
      <c r="C2270" s="106" t="s">
        <v>421</v>
      </c>
      <c r="D2270" s="106" t="s">
        <v>2898</v>
      </c>
      <c r="E2270" s="106" t="s">
        <v>596</v>
      </c>
      <c r="F2270" s="106"/>
      <c r="G2270" s="106"/>
      <c r="H2270" s="106" t="s">
        <v>466</v>
      </c>
      <c r="I2270" s="106" t="s">
        <v>3324</v>
      </c>
      <c r="J2270" s="106" t="s">
        <v>4260</v>
      </c>
      <c r="K2270" s="106">
        <v>29703</v>
      </c>
      <c r="L2270" s="106"/>
      <c r="M2270" s="106">
        <v>22000</v>
      </c>
      <c r="N2270" s="106" t="s">
        <v>421</v>
      </c>
      <c r="O2270" s="106">
        <v>1243.7950000000001</v>
      </c>
      <c r="P2270" s="107">
        <v>1030</v>
      </c>
      <c r="Q2270" s="107">
        <v>1281108.8500000001</v>
      </c>
      <c r="R2270" s="106">
        <v>0</v>
      </c>
      <c r="S2270" s="107">
        <v>0</v>
      </c>
      <c r="T2270" s="107">
        <v>0</v>
      </c>
      <c r="U2270" s="106" t="s">
        <v>741</v>
      </c>
      <c r="V2270" s="106" t="s">
        <v>7</v>
      </c>
      <c r="W2270" s="106" t="s">
        <v>62</v>
      </c>
      <c r="X2270" s="108">
        <v>842</v>
      </c>
      <c r="Y2270" s="108">
        <v>1047275.39</v>
      </c>
      <c r="Z2270" s="108">
        <v>-233833.46000000008</v>
      </c>
      <c r="AA2270" s="109"/>
      <c r="AB2270" s="109">
        <v>6184</v>
      </c>
      <c r="AC2270" s="109"/>
      <c r="AD2270" s="109"/>
      <c r="AE2270" s="110" t="s">
        <v>473</v>
      </c>
      <c r="AF2270" s="109" t="s">
        <v>4866</v>
      </c>
      <c r="AG2270" s="138">
        <v>39962</v>
      </c>
      <c r="AH2270" s="138">
        <v>41393</v>
      </c>
      <c r="AI2270" s="138">
        <v>41415</v>
      </c>
      <c r="AJ2270" s="109">
        <v>5877134</v>
      </c>
      <c r="AK2270" s="109"/>
      <c r="AL2270" s="109"/>
      <c r="AM2270" s="109"/>
      <c r="AN2270" s="109"/>
      <c r="AO2270" s="109"/>
      <c r="AP2270" s="109"/>
      <c r="AQ2270" s="109"/>
      <c r="AR2270" s="109"/>
      <c r="AS2270" s="109"/>
      <c r="AT2270" s="109"/>
      <c r="AU2270" s="109"/>
      <c r="AV2270" s="109"/>
      <c r="AW2270" s="109"/>
      <c r="AX2270" s="109"/>
      <c r="AY2270" s="109"/>
    </row>
    <row r="2271" spans="1:51" x14ac:dyDescent="0.25">
      <c r="A2271" s="106">
        <v>2627</v>
      </c>
      <c r="B2271" s="106" t="s">
        <v>2899</v>
      </c>
      <c r="C2271" s="106" t="s">
        <v>421</v>
      </c>
      <c r="D2271" s="106"/>
      <c r="E2271" s="106" t="s">
        <v>540</v>
      </c>
      <c r="F2271" s="106"/>
      <c r="G2271" s="106"/>
      <c r="H2271" s="106" t="s">
        <v>466</v>
      </c>
      <c r="I2271" s="106" t="s">
        <v>3326</v>
      </c>
      <c r="J2271" s="106" t="s">
        <v>4262</v>
      </c>
      <c r="K2271" s="106">
        <v>29954</v>
      </c>
      <c r="L2271" s="106"/>
      <c r="M2271" s="106">
        <v>22000</v>
      </c>
      <c r="N2271" s="106" t="s">
        <v>421</v>
      </c>
      <c r="O2271" s="106">
        <v>1258.944</v>
      </c>
      <c r="P2271" s="107">
        <v>1030</v>
      </c>
      <c r="Q2271" s="107">
        <v>1296712.32</v>
      </c>
      <c r="R2271" s="106">
        <v>0</v>
      </c>
      <c r="S2271" s="107">
        <v>0</v>
      </c>
      <c r="T2271" s="107">
        <v>0</v>
      </c>
      <c r="U2271" s="106" t="s">
        <v>741</v>
      </c>
      <c r="V2271" s="106" t="s">
        <v>7</v>
      </c>
      <c r="W2271" s="106" t="s">
        <v>62</v>
      </c>
      <c r="X2271" s="108">
        <v>842</v>
      </c>
      <c r="Y2271" s="108">
        <v>1060030.848</v>
      </c>
      <c r="Z2271" s="108">
        <v>-236681.47200000007</v>
      </c>
      <c r="AA2271" s="109"/>
      <c r="AB2271" s="109">
        <v>6184</v>
      </c>
      <c r="AC2271" s="109"/>
      <c r="AD2271" s="109"/>
      <c r="AE2271" s="110" t="s">
        <v>473</v>
      </c>
      <c r="AF2271" s="109" t="s">
        <v>4462</v>
      </c>
      <c r="AG2271" s="138">
        <v>39962</v>
      </c>
      <c r="AH2271" s="138">
        <v>41393</v>
      </c>
      <c r="AI2271" s="138">
        <v>41415</v>
      </c>
      <c r="AJ2271" s="109">
        <v>5877134</v>
      </c>
      <c r="AK2271" s="109"/>
      <c r="AL2271" s="109"/>
      <c r="AM2271" s="109"/>
      <c r="AN2271" s="109"/>
      <c r="AO2271" s="109"/>
      <c r="AP2271" s="109"/>
      <c r="AQ2271" s="109"/>
      <c r="AR2271" s="109"/>
      <c r="AS2271" s="109"/>
      <c r="AT2271" s="109"/>
      <c r="AU2271" s="109"/>
      <c r="AV2271" s="109"/>
      <c r="AW2271" s="109"/>
      <c r="AX2271" s="109"/>
      <c r="AY2271" s="109"/>
    </row>
    <row r="2272" spans="1:51" ht="38.25" x14ac:dyDescent="0.25">
      <c r="A2272" s="106">
        <v>2628</v>
      </c>
      <c r="B2272" s="106" t="s">
        <v>2900</v>
      </c>
      <c r="C2272" s="106" t="s">
        <v>421</v>
      </c>
      <c r="D2272" s="106"/>
      <c r="E2272" s="106" t="s">
        <v>540</v>
      </c>
      <c r="F2272" s="106"/>
      <c r="G2272" s="106"/>
      <c r="H2272" s="106" t="s">
        <v>466</v>
      </c>
      <c r="I2272" s="106" t="s">
        <v>3324</v>
      </c>
      <c r="J2272" s="106" t="s">
        <v>4263</v>
      </c>
      <c r="K2272" s="106">
        <v>29942</v>
      </c>
      <c r="L2272" s="106"/>
      <c r="M2272" s="106">
        <v>22000</v>
      </c>
      <c r="N2272" s="106" t="s">
        <v>421</v>
      </c>
      <c r="O2272" s="106">
        <v>1939.0350000000001</v>
      </c>
      <c r="P2272" s="107">
        <v>1030</v>
      </c>
      <c r="Q2272" s="107">
        <v>1997206.05</v>
      </c>
      <c r="R2272" s="106">
        <v>0</v>
      </c>
      <c r="S2272" s="107">
        <v>0</v>
      </c>
      <c r="T2272" s="107">
        <v>0</v>
      </c>
      <c r="U2272" s="106" t="s">
        <v>741</v>
      </c>
      <c r="V2272" s="106" t="s">
        <v>8</v>
      </c>
      <c r="W2272" s="106" t="s">
        <v>62</v>
      </c>
      <c r="X2272" s="108">
        <v>842</v>
      </c>
      <c r="Y2272" s="108">
        <v>1632667.47</v>
      </c>
      <c r="Z2272" s="108">
        <v>-364538.58000000007</v>
      </c>
      <c r="AA2272" s="109"/>
      <c r="AB2272" s="109">
        <v>6184</v>
      </c>
      <c r="AC2272" s="109"/>
      <c r="AD2272" s="109"/>
      <c r="AE2272" s="110" t="s">
        <v>473</v>
      </c>
      <c r="AF2272" s="109" t="s">
        <v>4792</v>
      </c>
      <c r="AG2272" s="138">
        <v>39962</v>
      </c>
      <c r="AH2272" s="138">
        <v>41393</v>
      </c>
      <c r="AI2272" s="138">
        <v>41415</v>
      </c>
      <c r="AJ2272" s="109">
        <v>5877134</v>
      </c>
      <c r="AK2272" s="109"/>
      <c r="AL2272" s="109"/>
      <c r="AM2272" s="109"/>
      <c r="AN2272" s="109"/>
      <c r="AO2272" s="109"/>
      <c r="AP2272" s="109"/>
      <c r="AQ2272" s="109"/>
      <c r="AR2272" s="109"/>
      <c r="AS2272" s="109"/>
      <c r="AT2272" s="109"/>
      <c r="AU2272" s="109"/>
      <c r="AV2272" s="109"/>
      <c r="AW2272" s="109"/>
      <c r="AX2272" s="109"/>
      <c r="AY2272" s="109"/>
    </row>
    <row r="2273" spans="1:51" x14ac:dyDescent="0.25">
      <c r="A2273" s="106">
        <v>2629</v>
      </c>
      <c r="B2273" s="106" t="s">
        <v>2901</v>
      </c>
      <c r="C2273" s="106" t="s">
        <v>421</v>
      </c>
      <c r="D2273" s="106"/>
      <c r="E2273" s="106" t="s">
        <v>540</v>
      </c>
      <c r="F2273" s="106"/>
      <c r="G2273" s="106"/>
      <c r="H2273" s="106" t="s">
        <v>466</v>
      </c>
      <c r="I2273" s="106" t="s">
        <v>3326</v>
      </c>
      <c r="J2273" s="106" t="s">
        <v>4264</v>
      </c>
      <c r="K2273" s="106">
        <v>29640</v>
      </c>
      <c r="L2273" s="106"/>
      <c r="M2273" s="106">
        <v>22000</v>
      </c>
      <c r="N2273" s="106" t="s">
        <v>421</v>
      </c>
      <c r="O2273" s="106">
        <v>145.75700000000001</v>
      </c>
      <c r="P2273" s="107">
        <v>1030</v>
      </c>
      <c r="Q2273" s="107">
        <v>150129.71</v>
      </c>
      <c r="R2273" s="106">
        <v>0</v>
      </c>
      <c r="S2273" s="107">
        <v>0</v>
      </c>
      <c r="T2273" s="107">
        <v>0</v>
      </c>
      <c r="U2273" s="106" t="s">
        <v>924</v>
      </c>
      <c r="V2273" s="106" t="s">
        <v>7</v>
      </c>
      <c r="W2273" s="106" t="s">
        <v>76</v>
      </c>
      <c r="X2273" s="108">
        <v>842</v>
      </c>
      <c r="Y2273" s="108">
        <v>122727.394</v>
      </c>
      <c r="Z2273" s="108">
        <v>-27402.315999999992</v>
      </c>
      <c r="AA2273" s="109"/>
      <c r="AB2273" s="109">
        <v>6184</v>
      </c>
      <c r="AC2273" s="109"/>
      <c r="AD2273" s="109"/>
      <c r="AE2273" s="110" t="s">
        <v>4867</v>
      </c>
      <c r="AF2273" s="109"/>
      <c r="AG2273" s="138">
        <v>39962</v>
      </c>
      <c r="AH2273" s="138">
        <v>41393</v>
      </c>
      <c r="AI2273" s="138">
        <v>41415</v>
      </c>
      <c r="AJ2273" s="109">
        <v>5877134</v>
      </c>
      <c r="AK2273" s="109"/>
      <c r="AL2273" s="109"/>
      <c r="AM2273" s="109"/>
      <c r="AN2273" s="109"/>
      <c r="AO2273" s="109"/>
      <c r="AP2273" s="109"/>
      <c r="AQ2273" s="109"/>
      <c r="AR2273" s="109"/>
      <c r="AS2273" s="109"/>
      <c r="AT2273" s="109"/>
      <c r="AU2273" s="109"/>
      <c r="AV2273" s="109"/>
      <c r="AW2273" s="109"/>
      <c r="AX2273" s="109"/>
      <c r="AY2273" s="109"/>
    </row>
    <row r="2274" spans="1:51" x14ac:dyDescent="0.25">
      <c r="A2274" s="106">
        <v>2630</v>
      </c>
      <c r="B2274" s="106" t="s">
        <v>2902</v>
      </c>
      <c r="C2274" s="106" t="s">
        <v>421</v>
      </c>
      <c r="D2274" s="106"/>
      <c r="E2274" s="106" t="s">
        <v>540</v>
      </c>
      <c r="F2274" s="106"/>
      <c r="G2274" s="106"/>
      <c r="H2274" s="106" t="s">
        <v>466</v>
      </c>
      <c r="I2274" s="106" t="s">
        <v>3323</v>
      </c>
      <c r="J2274" s="106" t="s">
        <v>4265</v>
      </c>
      <c r="K2274" s="106">
        <v>10181</v>
      </c>
      <c r="L2274" s="106"/>
      <c r="M2274" s="106">
        <v>22000</v>
      </c>
      <c r="N2274" s="106" t="s">
        <v>421</v>
      </c>
      <c r="O2274" s="106">
        <v>425</v>
      </c>
      <c r="P2274" s="107">
        <v>1030</v>
      </c>
      <c r="Q2274" s="107">
        <v>437750</v>
      </c>
      <c r="R2274" s="106">
        <v>0</v>
      </c>
      <c r="S2274" s="107">
        <v>0</v>
      </c>
      <c r="T2274" s="107">
        <v>0</v>
      </c>
      <c r="U2274" s="106" t="s">
        <v>924</v>
      </c>
      <c r="V2274" s="106" t="s">
        <v>7</v>
      </c>
      <c r="W2274" s="106" t="s">
        <v>76</v>
      </c>
      <c r="X2274" s="108">
        <v>842</v>
      </c>
      <c r="Y2274" s="108">
        <v>357850</v>
      </c>
      <c r="Z2274" s="108">
        <v>-79900</v>
      </c>
      <c r="AA2274" s="109"/>
      <c r="AB2274" s="109">
        <v>6184</v>
      </c>
      <c r="AC2274" s="109"/>
      <c r="AD2274" s="109"/>
      <c r="AE2274" s="110" t="s">
        <v>4867</v>
      </c>
      <c r="AF2274" s="109"/>
      <c r="AG2274" s="138">
        <v>39962</v>
      </c>
      <c r="AH2274" s="138">
        <v>41393</v>
      </c>
      <c r="AI2274" s="138">
        <v>41415</v>
      </c>
      <c r="AJ2274" s="109">
        <v>5877134</v>
      </c>
      <c r="AK2274" s="109"/>
      <c r="AL2274" s="109"/>
      <c r="AM2274" s="109"/>
      <c r="AN2274" s="109"/>
      <c r="AO2274" s="109"/>
      <c r="AP2274" s="109"/>
      <c r="AQ2274" s="109"/>
      <c r="AR2274" s="109"/>
      <c r="AS2274" s="109"/>
      <c r="AT2274" s="109"/>
      <c r="AU2274" s="109"/>
      <c r="AV2274" s="109"/>
      <c r="AW2274" s="109"/>
      <c r="AX2274" s="109"/>
      <c r="AY2274" s="109"/>
    </row>
    <row r="2275" spans="1:51" x14ac:dyDescent="0.25">
      <c r="A2275" s="106">
        <v>2631</v>
      </c>
      <c r="B2275" s="106" t="s">
        <v>2903</v>
      </c>
      <c r="C2275" s="106" t="s">
        <v>421</v>
      </c>
      <c r="D2275" s="106"/>
      <c r="E2275" s="106" t="s">
        <v>540</v>
      </c>
      <c r="F2275" s="106"/>
      <c r="G2275" s="106"/>
      <c r="H2275" s="106" t="s">
        <v>466</v>
      </c>
      <c r="I2275" s="106" t="s">
        <v>3324</v>
      </c>
      <c r="J2275" s="106" t="s">
        <v>4266</v>
      </c>
      <c r="K2275" s="106">
        <v>10102</v>
      </c>
      <c r="L2275" s="106"/>
      <c r="M2275" s="106">
        <v>22000</v>
      </c>
      <c r="N2275" s="106" t="s">
        <v>421</v>
      </c>
      <c r="O2275" s="106">
        <v>141.86199999999999</v>
      </c>
      <c r="P2275" s="107">
        <v>1030</v>
      </c>
      <c r="Q2275" s="107">
        <v>146117.85999999999</v>
      </c>
      <c r="R2275" s="106">
        <v>0</v>
      </c>
      <c r="S2275" s="107">
        <v>0</v>
      </c>
      <c r="T2275" s="107">
        <v>0</v>
      </c>
      <c r="U2275" s="106" t="s">
        <v>924</v>
      </c>
      <c r="V2275" s="106" t="s">
        <v>7</v>
      </c>
      <c r="W2275" s="106" t="s">
        <v>76</v>
      </c>
      <c r="X2275" s="108">
        <v>842</v>
      </c>
      <c r="Y2275" s="108">
        <v>119447.80399999999</v>
      </c>
      <c r="Z2275" s="108">
        <v>-26670.055999999997</v>
      </c>
      <c r="AA2275" s="109"/>
      <c r="AB2275" s="109">
        <v>6184</v>
      </c>
      <c r="AC2275" s="109"/>
      <c r="AD2275" s="109"/>
      <c r="AE2275" s="110" t="s">
        <v>4867</v>
      </c>
      <c r="AF2275" s="109"/>
      <c r="AG2275" s="138">
        <v>39962</v>
      </c>
      <c r="AH2275" s="138">
        <v>41393</v>
      </c>
      <c r="AI2275" s="138">
        <v>41415</v>
      </c>
      <c r="AJ2275" s="109">
        <v>5877134</v>
      </c>
      <c r="AK2275" s="109"/>
      <c r="AL2275" s="109"/>
      <c r="AM2275" s="109"/>
      <c r="AN2275" s="109"/>
      <c r="AO2275" s="109"/>
      <c r="AP2275" s="109"/>
      <c r="AQ2275" s="109"/>
      <c r="AR2275" s="109"/>
      <c r="AS2275" s="109"/>
      <c r="AT2275" s="109"/>
      <c r="AU2275" s="109"/>
      <c r="AV2275" s="109"/>
      <c r="AW2275" s="109"/>
      <c r="AX2275" s="109"/>
      <c r="AY2275" s="109"/>
    </row>
    <row r="2276" spans="1:51" ht="25.5" x14ac:dyDescent="0.25">
      <c r="A2276" s="106">
        <v>2632</v>
      </c>
      <c r="B2276" s="106" t="s">
        <v>2904</v>
      </c>
      <c r="C2276" s="106" t="s">
        <v>421</v>
      </c>
      <c r="D2276" s="106"/>
      <c r="E2276" s="106" t="s">
        <v>540</v>
      </c>
      <c r="F2276" s="106"/>
      <c r="G2276" s="106"/>
      <c r="H2276" s="106" t="s">
        <v>466</v>
      </c>
      <c r="I2276" s="106" t="s">
        <v>3323</v>
      </c>
      <c r="J2276" s="106" t="s">
        <v>4267</v>
      </c>
      <c r="K2276" s="106">
        <v>10483</v>
      </c>
      <c r="L2276" s="106"/>
      <c r="M2276" s="106">
        <v>22000</v>
      </c>
      <c r="N2276" s="106" t="s">
        <v>421</v>
      </c>
      <c r="O2276" s="106">
        <v>300.78300000000002</v>
      </c>
      <c r="P2276" s="107">
        <v>1030</v>
      </c>
      <c r="Q2276" s="107">
        <v>309806.49</v>
      </c>
      <c r="R2276" s="106">
        <v>0</v>
      </c>
      <c r="S2276" s="107">
        <v>0</v>
      </c>
      <c r="T2276" s="107">
        <v>0</v>
      </c>
      <c r="U2276" s="106" t="s">
        <v>924</v>
      </c>
      <c r="V2276" s="106" t="s">
        <v>7</v>
      </c>
      <c r="W2276" s="106" t="s">
        <v>76</v>
      </c>
      <c r="X2276" s="108">
        <v>842</v>
      </c>
      <c r="Y2276" s="108">
        <v>253259.28600000002</v>
      </c>
      <c r="Z2276" s="108">
        <v>-56547.203999999969</v>
      </c>
      <c r="AA2276" s="109"/>
      <c r="AB2276" s="109">
        <v>6184</v>
      </c>
      <c r="AC2276" s="109"/>
      <c r="AD2276" s="109"/>
      <c r="AE2276" s="110" t="s">
        <v>4868</v>
      </c>
      <c r="AF2276" s="109"/>
      <c r="AG2276" s="138">
        <v>39962</v>
      </c>
      <c r="AH2276" s="138">
        <v>41393</v>
      </c>
      <c r="AI2276" s="138">
        <v>41415</v>
      </c>
      <c r="AJ2276" s="109">
        <v>5877134</v>
      </c>
      <c r="AK2276" s="109"/>
      <c r="AL2276" s="109"/>
      <c r="AM2276" s="109"/>
      <c r="AN2276" s="109"/>
      <c r="AO2276" s="109"/>
      <c r="AP2276" s="109"/>
      <c r="AQ2276" s="109"/>
      <c r="AR2276" s="109"/>
      <c r="AS2276" s="109"/>
      <c r="AT2276" s="109"/>
      <c r="AU2276" s="109"/>
      <c r="AV2276" s="109"/>
      <c r="AW2276" s="109"/>
      <c r="AX2276" s="109"/>
      <c r="AY2276" s="109"/>
    </row>
    <row r="2277" spans="1:51" ht="25.5" x14ac:dyDescent="0.25">
      <c r="A2277" s="106">
        <v>2633</v>
      </c>
      <c r="B2277" s="106" t="s">
        <v>2905</v>
      </c>
      <c r="C2277" s="106" t="s">
        <v>421</v>
      </c>
      <c r="D2277" s="106"/>
      <c r="E2277" s="106" t="s">
        <v>540</v>
      </c>
      <c r="F2277" s="106"/>
      <c r="G2277" s="106"/>
      <c r="H2277" s="106" t="s">
        <v>466</v>
      </c>
      <c r="I2277" s="106" t="s">
        <v>3324</v>
      </c>
      <c r="J2277" s="106" t="s">
        <v>4266</v>
      </c>
      <c r="K2277" s="106">
        <v>10486</v>
      </c>
      <c r="L2277" s="106"/>
      <c r="M2277" s="106">
        <v>22000</v>
      </c>
      <c r="N2277" s="106" t="s">
        <v>421</v>
      </c>
      <c r="O2277" s="106">
        <v>1994.34</v>
      </c>
      <c r="P2277" s="107">
        <v>1030</v>
      </c>
      <c r="Q2277" s="107">
        <v>2054170.2</v>
      </c>
      <c r="R2277" s="106">
        <v>0</v>
      </c>
      <c r="S2277" s="107">
        <v>0</v>
      </c>
      <c r="T2277" s="107">
        <v>0</v>
      </c>
      <c r="U2277" s="106" t="s">
        <v>924</v>
      </c>
      <c r="V2277" s="106" t="s">
        <v>7</v>
      </c>
      <c r="W2277" s="106" t="s">
        <v>76</v>
      </c>
      <c r="X2277" s="108">
        <v>842</v>
      </c>
      <c r="Y2277" s="108">
        <v>1679234.28</v>
      </c>
      <c r="Z2277" s="108">
        <v>-374935.91999999993</v>
      </c>
      <c r="AA2277" s="109"/>
      <c r="AB2277" s="109">
        <v>6184</v>
      </c>
      <c r="AC2277" s="109"/>
      <c r="AD2277" s="109"/>
      <c r="AE2277" s="110" t="s">
        <v>4868</v>
      </c>
      <c r="AF2277" s="109"/>
      <c r="AG2277" s="138">
        <v>39962</v>
      </c>
      <c r="AH2277" s="138">
        <v>41393</v>
      </c>
      <c r="AI2277" s="138">
        <v>41415</v>
      </c>
      <c r="AJ2277" s="109">
        <v>5877134</v>
      </c>
      <c r="AK2277" s="109"/>
      <c r="AL2277" s="109"/>
      <c r="AM2277" s="109"/>
      <c r="AN2277" s="109"/>
      <c r="AO2277" s="109"/>
      <c r="AP2277" s="109"/>
      <c r="AQ2277" s="109"/>
      <c r="AR2277" s="109"/>
      <c r="AS2277" s="109"/>
      <c r="AT2277" s="109"/>
      <c r="AU2277" s="109"/>
      <c r="AV2277" s="109"/>
      <c r="AW2277" s="109"/>
      <c r="AX2277" s="109"/>
      <c r="AY2277" s="109"/>
    </row>
    <row r="2278" spans="1:51" ht="25.5" x14ac:dyDescent="0.25">
      <c r="A2278" s="106">
        <v>2634</v>
      </c>
      <c r="B2278" s="106" t="s">
        <v>2906</v>
      </c>
      <c r="C2278" s="106" t="s">
        <v>421</v>
      </c>
      <c r="D2278" s="106"/>
      <c r="E2278" s="106" t="s">
        <v>540</v>
      </c>
      <c r="F2278" s="106"/>
      <c r="G2278" s="106"/>
      <c r="H2278" s="106" t="s">
        <v>466</v>
      </c>
      <c r="I2278" s="106" t="s">
        <v>3324</v>
      </c>
      <c r="J2278" s="106" t="s">
        <v>4266</v>
      </c>
      <c r="K2278" s="106">
        <v>10522</v>
      </c>
      <c r="L2278" s="106"/>
      <c r="M2278" s="106">
        <v>22000</v>
      </c>
      <c r="N2278" s="106" t="s">
        <v>421</v>
      </c>
      <c r="O2278" s="106">
        <v>5817.85</v>
      </c>
      <c r="P2278" s="107">
        <v>1030</v>
      </c>
      <c r="Q2278" s="107">
        <v>5992385.5</v>
      </c>
      <c r="R2278" s="106">
        <v>0</v>
      </c>
      <c r="S2278" s="107">
        <v>0</v>
      </c>
      <c r="T2278" s="107">
        <v>0</v>
      </c>
      <c r="U2278" s="106" t="s">
        <v>924</v>
      </c>
      <c r="V2278" s="106" t="s">
        <v>7</v>
      </c>
      <c r="W2278" s="106" t="s">
        <v>76</v>
      </c>
      <c r="X2278" s="108">
        <v>842</v>
      </c>
      <c r="Y2278" s="108">
        <v>4898629.7</v>
      </c>
      <c r="Z2278" s="108">
        <v>-1093755.7999999998</v>
      </c>
      <c r="AA2278" s="109"/>
      <c r="AB2278" s="109">
        <v>6184</v>
      </c>
      <c r="AC2278" s="109"/>
      <c r="AD2278" s="109"/>
      <c r="AE2278" s="110" t="s">
        <v>4868</v>
      </c>
      <c r="AF2278" s="109"/>
      <c r="AG2278" s="138">
        <v>39962</v>
      </c>
      <c r="AH2278" s="138">
        <v>41393</v>
      </c>
      <c r="AI2278" s="138">
        <v>41415</v>
      </c>
      <c r="AJ2278" s="109">
        <v>5877134</v>
      </c>
      <c r="AK2278" s="109"/>
      <c r="AL2278" s="109"/>
      <c r="AM2278" s="109"/>
      <c r="AN2278" s="109"/>
      <c r="AO2278" s="109"/>
      <c r="AP2278" s="109"/>
      <c r="AQ2278" s="109"/>
      <c r="AR2278" s="109"/>
      <c r="AS2278" s="109"/>
      <c r="AT2278" s="109"/>
      <c r="AU2278" s="109"/>
      <c r="AV2278" s="109"/>
      <c r="AW2278" s="109"/>
      <c r="AX2278" s="109"/>
      <c r="AY2278" s="109"/>
    </row>
    <row r="2279" spans="1:51" x14ac:dyDescent="0.25">
      <c r="A2279" s="106">
        <v>2635</v>
      </c>
      <c r="B2279" s="106" t="s">
        <v>1481</v>
      </c>
      <c r="C2279" s="106" t="s">
        <v>421</v>
      </c>
      <c r="D2279" s="106"/>
      <c r="E2279" s="106" t="s">
        <v>540</v>
      </c>
      <c r="F2279" s="106"/>
      <c r="G2279" s="106"/>
      <c r="H2279" s="106" t="s">
        <v>466</v>
      </c>
      <c r="I2279" s="106"/>
      <c r="J2279" s="106"/>
      <c r="K2279" s="106"/>
      <c r="L2279" s="106"/>
      <c r="M2279" s="106">
        <v>22000</v>
      </c>
      <c r="N2279" s="106" t="s">
        <v>421</v>
      </c>
      <c r="O2279" s="106">
        <v>71406.331000000006</v>
      </c>
      <c r="P2279" s="107">
        <v>1030</v>
      </c>
      <c r="Q2279" s="107">
        <v>73548520.930000007</v>
      </c>
      <c r="R2279" s="106">
        <v>0</v>
      </c>
      <c r="S2279" s="107">
        <v>0</v>
      </c>
      <c r="T2279" s="107">
        <v>0</v>
      </c>
      <c r="U2279" s="106" t="s">
        <v>743</v>
      </c>
      <c r="V2279" s="106" t="s">
        <v>7</v>
      </c>
      <c r="W2279" s="106" t="s">
        <v>63</v>
      </c>
      <c r="X2279" s="108"/>
      <c r="Y2279" s="108">
        <v>0</v>
      </c>
      <c r="Z2279" s="108"/>
      <c r="AA2279" s="109" t="s">
        <v>4435</v>
      </c>
      <c r="AB2279" s="109">
        <v>6184</v>
      </c>
      <c r="AC2279" s="109"/>
      <c r="AD2279" s="109"/>
      <c r="AE2279" s="110" t="s">
        <v>4436</v>
      </c>
      <c r="AF2279" s="109"/>
      <c r="AG2279" s="138">
        <v>39962</v>
      </c>
      <c r="AH2279" s="138">
        <v>41393</v>
      </c>
      <c r="AI2279" s="138">
        <v>41415</v>
      </c>
      <c r="AJ2279" s="109">
        <v>5877134</v>
      </c>
      <c r="AK2279" s="109"/>
      <c r="AL2279" s="109"/>
      <c r="AM2279" s="109"/>
      <c r="AN2279" s="109"/>
      <c r="AO2279" s="109"/>
      <c r="AP2279" s="109"/>
      <c r="AQ2279" s="109"/>
      <c r="AR2279" s="109"/>
      <c r="AS2279" s="109"/>
      <c r="AT2279" s="109"/>
      <c r="AU2279" s="109"/>
      <c r="AV2279" s="109"/>
      <c r="AW2279" s="109"/>
      <c r="AX2279" s="109"/>
      <c r="AY2279" s="109"/>
    </row>
    <row r="2280" spans="1:51" x14ac:dyDescent="0.25">
      <c r="A2280" s="106">
        <v>2636</v>
      </c>
      <c r="B2280" s="106" t="s">
        <v>2907</v>
      </c>
      <c r="C2280" s="106" t="s">
        <v>422</v>
      </c>
      <c r="D2280" s="106"/>
      <c r="E2280" s="106" t="s">
        <v>540</v>
      </c>
      <c r="F2280" s="106"/>
      <c r="G2280" s="106"/>
      <c r="H2280" s="106" t="s">
        <v>465</v>
      </c>
      <c r="I2280" s="106" t="s">
        <v>3326</v>
      </c>
      <c r="J2280" s="106" t="s">
        <v>4268</v>
      </c>
      <c r="K2280" s="106"/>
      <c r="L2280" s="106"/>
      <c r="M2280" s="106">
        <v>22000</v>
      </c>
      <c r="N2280" s="106" t="s">
        <v>4269</v>
      </c>
      <c r="O2280" s="106">
        <v>357.03500000000003</v>
      </c>
      <c r="P2280" s="107">
        <v>1200</v>
      </c>
      <c r="Q2280" s="107">
        <v>428442</v>
      </c>
      <c r="R2280" s="106">
        <v>0</v>
      </c>
      <c r="S2280" s="107">
        <v>0</v>
      </c>
      <c r="T2280" s="107">
        <v>0</v>
      </c>
      <c r="U2280" s="106" t="s">
        <v>739</v>
      </c>
      <c r="V2280" s="106" t="s">
        <v>7</v>
      </c>
      <c r="W2280" s="106" t="s">
        <v>61</v>
      </c>
      <c r="X2280" s="108">
        <v>1488</v>
      </c>
      <c r="Y2280" s="108">
        <v>531268.08000000007</v>
      </c>
      <c r="Z2280" s="108">
        <v>102826.08000000002</v>
      </c>
      <c r="AA2280" s="109"/>
      <c r="AB2280" s="109">
        <v>2154</v>
      </c>
      <c r="AC2280" s="109"/>
      <c r="AD2280" s="109"/>
      <c r="AE2280" s="110" t="s">
        <v>507</v>
      </c>
      <c r="AF2280" s="109"/>
      <c r="AG2280" s="138">
        <v>39437</v>
      </c>
      <c r="AH2280" s="138">
        <v>41176</v>
      </c>
      <c r="AI2280" s="138">
        <v>41487</v>
      </c>
      <c r="AJ2280" s="109">
        <v>5887458</v>
      </c>
      <c r="AK2280" s="109"/>
      <c r="AL2280" s="109"/>
      <c r="AM2280" s="109"/>
      <c r="AN2280" s="109"/>
      <c r="AO2280" s="109"/>
      <c r="AP2280" s="109"/>
      <c r="AQ2280" s="109"/>
      <c r="AR2280" s="109"/>
      <c r="AS2280" s="109"/>
      <c r="AT2280" s="109"/>
      <c r="AU2280" s="109"/>
      <c r="AV2280" s="109"/>
      <c r="AW2280" s="109"/>
      <c r="AX2280" s="109"/>
      <c r="AY2280" s="109"/>
    </row>
    <row r="2281" spans="1:51" x14ac:dyDescent="0.25">
      <c r="A2281" s="106">
        <v>2637</v>
      </c>
      <c r="B2281" s="106" t="s">
        <v>2908</v>
      </c>
      <c r="C2281" s="106" t="s">
        <v>422</v>
      </c>
      <c r="D2281" s="106"/>
      <c r="E2281" s="106" t="s">
        <v>540</v>
      </c>
      <c r="F2281" s="106"/>
      <c r="G2281" s="106"/>
      <c r="H2281" s="106" t="s">
        <v>465</v>
      </c>
      <c r="I2281" s="106" t="s">
        <v>3326</v>
      </c>
      <c r="J2281" s="106" t="s">
        <v>4268</v>
      </c>
      <c r="K2281" s="106"/>
      <c r="L2281" s="106"/>
      <c r="M2281" s="106">
        <v>22000</v>
      </c>
      <c r="N2281" s="106" t="s">
        <v>4269</v>
      </c>
      <c r="O2281" s="106">
        <v>1074.8019999999999</v>
      </c>
      <c r="P2281" s="107">
        <v>1200</v>
      </c>
      <c r="Q2281" s="107">
        <v>1289762.3999999999</v>
      </c>
      <c r="R2281" s="106">
        <v>0</v>
      </c>
      <c r="S2281" s="107">
        <v>0</v>
      </c>
      <c r="T2281" s="107">
        <v>0</v>
      </c>
      <c r="U2281" s="106" t="s">
        <v>739</v>
      </c>
      <c r="V2281" s="106" t="s">
        <v>7</v>
      </c>
      <c r="W2281" s="106" t="s">
        <v>61</v>
      </c>
      <c r="X2281" s="108">
        <v>1488</v>
      </c>
      <c r="Y2281" s="108">
        <v>1599305.3759999999</v>
      </c>
      <c r="Z2281" s="108">
        <v>309542.97600000002</v>
      </c>
      <c r="AA2281" s="109"/>
      <c r="AB2281" s="109">
        <v>2154</v>
      </c>
      <c r="AC2281" s="109"/>
      <c r="AD2281" s="109"/>
      <c r="AE2281" s="110" t="s">
        <v>507</v>
      </c>
      <c r="AF2281" s="109"/>
      <c r="AG2281" s="138">
        <v>39437</v>
      </c>
      <c r="AH2281" s="138">
        <v>41176</v>
      </c>
      <c r="AI2281" s="138">
        <v>41487</v>
      </c>
      <c r="AJ2281" s="109">
        <v>5887458</v>
      </c>
      <c r="AK2281" s="109"/>
      <c r="AL2281" s="109"/>
      <c r="AM2281" s="109"/>
      <c r="AN2281" s="109"/>
      <c r="AO2281" s="109"/>
      <c r="AP2281" s="109"/>
      <c r="AQ2281" s="109"/>
      <c r="AR2281" s="109"/>
      <c r="AS2281" s="109"/>
      <c r="AT2281" s="109"/>
      <c r="AU2281" s="109"/>
      <c r="AV2281" s="109"/>
      <c r="AW2281" s="109"/>
      <c r="AX2281" s="109"/>
      <c r="AY2281" s="109"/>
    </row>
    <row r="2282" spans="1:51" x14ac:dyDescent="0.25">
      <c r="A2282" s="106">
        <v>2638</v>
      </c>
      <c r="B2282" s="106" t="s">
        <v>2909</v>
      </c>
      <c r="C2282" s="106" t="s">
        <v>422</v>
      </c>
      <c r="D2282" s="106"/>
      <c r="E2282" s="106" t="s">
        <v>540</v>
      </c>
      <c r="F2282" s="106"/>
      <c r="G2282" s="106"/>
      <c r="H2282" s="106" t="s">
        <v>465</v>
      </c>
      <c r="I2282" s="106" t="s">
        <v>3326</v>
      </c>
      <c r="J2282" s="106" t="s">
        <v>4268</v>
      </c>
      <c r="K2282" s="106"/>
      <c r="L2282" s="106"/>
      <c r="M2282" s="106">
        <v>22000</v>
      </c>
      <c r="N2282" s="106" t="s">
        <v>4269</v>
      </c>
      <c r="O2282" s="106">
        <v>2682.7260000000001</v>
      </c>
      <c r="P2282" s="107">
        <v>1200</v>
      </c>
      <c r="Q2282" s="107">
        <v>3219271.2</v>
      </c>
      <c r="R2282" s="106">
        <v>0</v>
      </c>
      <c r="S2282" s="107">
        <v>0</v>
      </c>
      <c r="T2282" s="107">
        <v>0</v>
      </c>
      <c r="U2282" s="106" t="s">
        <v>797</v>
      </c>
      <c r="V2282" s="106" t="s">
        <v>7</v>
      </c>
      <c r="W2282" s="106" t="s">
        <v>67</v>
      </c>
      <c r="X2282" s="108">
        <v>1488</v>
      </c>
      <c r="Y2282" s="108">
        <v>3991896.2880000002</v>
      </c>
      <c r="Z2282" s="108">
        <v>772625.08799999999</v>
      </c>
      <c r="AA2282" s="109"/>
      <c r="AB2282" s="109">
        <v>2154</v>
      </c>
      <c r="AC2282" s="109"/>
      <c r="AD2282" s="109"/>
      <c r="AE2282" s="110" t="s">
        <v>474</v>
      </c>
      <c r="AF2282" s="109"/>
      <c r="AG2282" s="138">
        <v>39437</v>
      </c>
      <c r="AH2282" s="138">
        <v>41176</v>
      </c>
      <c r="AI2282" s="138">
        <v>41487</v>
      </c>
      <c r="AJ2282" s="109">
        <v>5887458</v>
      </c>
      <c r="AK2282" s="109"/>
      <c r="AL2282" s="109"/>
      <c r="AM2282" s="109"/>
      <c r="AN2282" s="109"/>
      <c r="AO2282" s="109"/>
      <c r="AP2282" s="109"/>
      <c r="AQ2282" s="109"/>
      <c r="AR2282" s="109"/>
      <c r="AS2282" s="109"/>
      <c r="AT2282" s="109"/>
      <c r="AU2282" s="109"/>
      <c r="AV2282" s="109"/>
      <c r="AW2282" s="109"/>
      <c r="AX2282" s="109"/>
      <c r="AY2282" s="109"/>
    </row>
    <row r="2283" spans="1:51" x14ac:dyDescent="0.25">
      <c r="A2283" s="106">
        <v>2639</v>
      </c>
      <c r="B2283" s="106" t="s">
        <v>2910</v>
      </c>
      <c r="C2283" s="106" t="s">
        <v>422</v>
      </c>
      <c r="D2283" s="106"/>
      <c r="E2283" s="106" t="s">
        <v>540</v>
      </c>
      <c r="F2283" s="106"/>
      <c r="G2283" s="106"/>
      <c r="H2283" s="106" t="s">
        <v>465</v>
      </c>
      <c r="I2283" s="106" t="s">
        <v>3326</v>
      </c>
      <c r="J2283" s="106" t="s">
        <v>4268</v>
      </c>
      <c r="K2283" s="106"/>
      <c r="L2283" s="106"/>
      <c r="M2283" s="106">
        <v>22000</v>
      </c>
      <c r="N2283" s="106" t="s">
        <v>4269</v>
      </c>
      <c r="O2283" s="106">
        <v>91.832999999999998</v>
      </c>
      <c r="P2283" s="107">
        <v>1200</v>
      </c>
      <c r="Q2283" s="107">
        <v>110199.6</v>
      </c>
      <c r="R2283" s="106">
        <v>0</v>
      </c>
      <c r="S2283" s="107">
        <v>0</v>
      </c>
      <c r="T2283" s="107">
        <v>0</v>
      </c>
      <c r="U2283" s="106" t="s">
        <v>749</v>
      </c>
      <c r="V2283" s="106" t="s">
        <v>7</v>
      </c>
      <c r="W2283" s="106" t="s">
        <v>64</v>
      </c>
      <c r="X2283" s="108">
        <v>1488</v>
      </c>
      <c r="Y2283" s="108">
        <v>136647.50399999999</v>
      </c>
      <c r="Z2283" s="108">
        <v>26447.903999999995</v>
      </c>
      <c r="AA2283" s="109"/>
      <c r="AB2283" s="109">
        <v>2154</v>
      </c>
      <c r="AC2283" s="109"/>
      <c r="AD2283" s="109"/>
      <c r="AE2283" s="110" t="s">
        <v>510</v>
      </c>
      <c r="AF2283" s="109"/>
      <c r="AG2283" s="138">
        <v>39437</v>
      </c>
      <c r="AH2283" s="138">
        <v>41176</v>
      </c>
      <c r="AI2283" s="138">
        <v>41487</v>
      </c>
      <c r="AJ2283" s="109">
        <v>5887458</v>
      </c>
      <c r="AK2283" s="109"/>
      <c r="AL2283" s="109"/>
      <c r="AM2283" s="109"/>
      <c r="AN2283" s="109"/>
      <c r="AO2283" s="109"/>
      <c r="AP2283" s="109"/>
      <c r="AQ2283" s="109"/>
      <c r="AR2283" s="109"/>
      <c r="AS2283" s="109"/>
      <c r="AT2283" s="109"/>
      <c r="AU2283" s="109"/>
      <c r="AV2283" s="109"/>
      <c r="AW2283" s="109"/>
      <c r="AX2283" s="109"/>
      <c r="AY2283" s="109"/>
    </row>
    <row r="2284" spans="1:51" x14ac:dyDescent="0.25">
      <c r="A2284" s="106">
        <v>2640</v>
      </c>
      <c r="B2284" s="106" t="s">
        <v>2911</v>
      </c>
      <c r="C2284" s="106" t="s">
        <v>422</v>
      </c>
      <c r="D2284" s="106"/>
      <c r="E2284" s="106" t="s">
        <v>540</v>
      </c>
      <c r="F2284" s="106"/>
      <c r="G2284" s="106"/>
      <c r="H2284" s="106" t="s">
        <v>465</v>
      </c>
      <c r="I2284" s="106" t="s">
        <v>3326</v>
      </c>
      <c r="J2284" s="106" t="s">
        <v>4268</v>
      </c>
      <c r="K2284" s="106"/>
      <c r="L2284" s="106"/>
      <c r="M2284" s="106">
        <v>22000</v>
      </c>
      <c r="N2284" s="106" t="s">
        <v>4269</v>
      </c>
      <c r="O2284" s="106">
        <v>90</v>
      </c>
      <c r="P2284" s="107">
        <v>1200</v>
      </c>
      <c r="Q2284" s="107">
        <v>108000</v>
      </c>
      <c r="R2284" s="106">
        <v>0</v>
      </c>
      <c r="S2284" s="107">
        <v>0</v>
      </c>
      <c r="T2284" s="107">
        <v>0</v>
      </c>
      <c r="U2284" s="106" t="s">
        <v>749</v>
      </c>
      <c r="V2284" s="106" t="s">
        <v>7</v>
      </c>
      <c r="W2284" s="106" t="s">
        <v>64</v>
      </c>
      <c r="X2284" s="108">
        <v>1488</v>
      </c>
      <c r="Y2284" s="108">
        <v>133920</v>
      </c>
      <c r="Z2284" s="108">
        <v>25920</v>
      </c>
      <c r="AA2284" s="109"/>
      <c r="AB2284" s="109">
        <v>2154</v>
      </c>
      <c r="AC2284" s="109"/>
      <c r="AD2284" s="109"/>
      <c r="AE2284" s="110" t="s">
        <v>510</v>
      </c>
      <c r="AF2284" s="109"/>
      <c r="AG2284" s="138">
        <v>39437</v>
      </c>
      <c r="AH2284" s="138">
        <v>41176</v>
      </c>
      <c r="AI2284" s="138">
        <v>41487</v>
      </c>
      <c r="AJ2284" s="109">
        <v>5887458</v>
      </c>
      <c r="AK2284" s="109"/>
      <c r="AL2284" s="109"/>
      <c r="AM2284" s="109"/>
      <c r="AN2284" s="109"/>
      <c r="AO2284" s="109"/>
      <c r="AP2284" s="109"/>
      <c r="AQ2284" s="109"/>
      <c r="AR2284" s="109"/>
      <c r="AS2284" s="109"/>
      <c r="AT2284" s="109"/>
      <c r="AU2284" s="109"/>
      <c r="AV2284" s="109"/>
      <c r="AW2284" s="109"/>
      <c r="AX2284" s="109"/>
      <c r="AY2284" s="109"/>
    </row>
    <row r="2285" spans="1:51" x14ac:dyDescent="0.25">
      <c r="A2285" s="106">
        <v>2641</v>
      </c>
      <c r="B2285" s="106" t="s">
        <v>2912</v>
      </c>
      <c r="C2285" s="106" t="s">
        <v>422</v>
      </c>
      <c r="D2285" s="106"/>
      <c r="E2285" s="106" t="s">
        <v>540</v>
      </c>
      <c r="F2285" s="106"/>
      <c r="G2285" s="106"/>
      <c r="H2285" s="106" t="s">
        <v>465</v>
      </c>
      <c r="I2285" s="106" t="s">
        <v>3326</v>
      </c>
      <c r="J2285" s="106" t="s">
        <v>4268</v>
      </c>
      <c r="K2285" s="106"/>
      <c r="L2285" s="106"/>
      <c r="M2285" s="106">
        <v>22000</v>
      </c>
      <c r="N2285" s="106" t="s">
        <v>4269</v>
      </c>
      <c r="O2285" s="106">
        <v>3600.895</v>
      </c>
      <c r="P2285" s="107">
        <v>1200</v>
      </c>
      <c r="Q2285" s="107">
        <v>4321074</v>
      </c>
      <c r="R2285" s="106">
        <v>0</v>
      </c>
      <c r="S2285" s="107">
        <v>0</v>
      </c>
      <c r="T2285" s="107">
        <v>0</v>
      </c>
      <c r="U2285" s="106" t="s">
        <v>741</v>
      </c>
      <c r="V2285" s="106" t="s">
        <v>7</v>
      </c>
      <c r="W2285" s="106" t="s">
        <v>62</v>
      </c>
      <c r="X2285" s="108">
        <v>1488</v>
      </c>
      <c r="Y2285" s="108">
        <v>5358131.76</v>
      </c>
      <c r="Z2285" s="108">
        <v>1037057.7599999998</v>
      </c>
      <c r="AA2285" s="109"/>
      <c r="AB2285" s="109">
        <v>2154</v>
      </c>
      <c r="AC2285" s="109"/>
      <c r="AD2285" s="109"/>
      <c r="AE2285" s="110" t="s">
        <v>473</v>
      </c>
      <c r="AF2285" s="109" t="s">
        <v>4462</v>
      </c>
      <c r="AG2285" s="138">
        <v>39437</v>
      </c>
      <c r="AH2285" s="138">
        <v>41176</v>
      </c>
      <c r="AI2285" s="138">
        <v>41487</v>
      </c>
      <c r="AJ2285" s="109">
        <v>5887458</v>
      </c>
      <c r="AK2285" s="109"/>
      <c r="AL2285" s="109"/>
      <c r="AM2285" s="109"/>
      <c r="AN2285" s="109"/>
      <c r="AO2285" s="109"/>
      <c r="AP2285" s="109"/>
      <c r="AQ2285" s="109"/>
      <c r="AR2285" s="109"/>
      <c r="AS2285" s="109"/>
      <c r="AT2285" s="109"/>
      <c r="AU2285" s="109"/>
      <c r="AV2285" s="109"/>
      <c r="AW2285" s="109"/>
      <c r="AX2285" s="109"/>
      <c r="AY2285" s="109"/>
    </row>
    <row r="2286" spans="1:51" x14ac:dyDescent="0.25">
      <c r="A2286" s="106">
        <v>2642</v>
      </c>
      <c r="B2286" s="106" t="s">
        <v>1055</v>
      </c>
      <c r="C2286" s="106" t="s">
        <v>422</v>
      </c>
      <c r="D2286" s="106"/>
      <c r="E2286" s="106" t="s">
        <v>540</v>
      </c>
      <c r="F2286" s="106"/>
      <c r="G2286" s="106"/>
      <c r="H2286" s="106" t="s">
        <v>465</v>
      </c>
      <c r="I2286" s="106"/>
      <c r="J2286" s="106"/>
      <c r="K2286" s="106"/>
      <c r="L2286" s="106"/>
      <c r="M2286" s="106">
        <v>22000</v>
      </c>
      <c r="N2286" s="106" t="s">
        <v>4269</v>
      </c>
      <c r="O2286" s="106">
        <v>21883.911</v>
      </c>
      <c r="P2286" s="107">
        <v>1200</v>
      </c>
      <c r="Q2286" s="107">
        <v>26260693.199999999</v>
      </c>
      <c r="R2286" s="106">
        <v>0</v>
      </c>
      <c r="S2286" s="107">
        <v>0</v>
      </c>
      <c r="T2286" s="107">
        <v>0</v>
      </c>
      <c r="U2286" s="106" t="s">
        <v>743</v>
      </c>
      <c r="V2286" s="106" t="s">
        <v>7</v>
      </c>
      <c r="W2286" s="106" t="s">
        <v>63</v>
      </c>
      <c r="X2286" s="108"/>
      <c r="Y2286" s="108">
        <v>0</v>
      </c>
      <c r="Z2286" s="108"/>
      <c r="AA2286" s="109" t="s">
        <v>4435</v>
      </c>
      <c r="AB2286" s="109">
        <v>2154</v>
      </c>
      <c r="AC2286" s="109"/>
      <c r="AD2286" s="109"/>
      <c r="AE2286" s="110" t="s">
        <v>4436</v>
      </c>
      <c r="AF2286" s="109"/>
      <c r="AG2286" s="138">
        <v>39437</v>
      </c>
      <c r="AH2286" s="138">
        <v>41176</v>
      </c>
      <c r="AI2286" s="138">
        <v>41487</v>
      </c>
      <c r="AJ2286" s="109">
        <v>5887458</v>
      </c>
      <c r="AK2286" s="109"/>
      <c r="AL2286" s="109"/>
      <c r="AM2286" s="109"/>
      <c r="AN2286" s="109"/>
      <c r="AO2286" s="109"/>
      <c r="AP2286" s="109"/>
      <c r="AQ2286" s="109"/>
      <c r="AR2286" s="109"/>
      <c r="AS2286" s="109"/>
      <c r="AT2286" s="109"/>
      <c r="AU2286" s="109"/>
      <c r="AV2286" s="109"/>
      <c r="AW2286" s="109"/>
      <c r="AX2286" s="109"/>
      <c r="AY2286" s="109"/>
    </row>
    <row r="2287" spans="1:51" ht="63.75" x14ac:dyDescent="0.25">
      <c r="A2287" s="106">
        <v>2643</v>
      </c>
      <c r="B2287" s="106" t="s">
        <v>2913</v>
      </c>
      <c r="C2287" s="106" t="s">
        <v>423</v>
      </c>
      <c r="D2287" s="106"/>
      <c r="E2287" s="106" t="s">
        <v>540</v>
      </c>
      <c r="F2287" s="106"/>
      <c r="G2287" s="106"/>
      <c r="H2287" s="106" t="s">
        <v>467</v>
      </c>
      <c r="I2287" s="106" t="s">
        <v>3324</v>
      </c>
      <c r="J2287" s="106" t="s">
        <v>4270</v>
      </c>
      <c r="K2287" s="106">
        <v>22541</v>
      </c>
      <c r="L2287" s="106"/>
      <c r="M2287" s="106">
        <v>22000</v>
      </c>
      <c r="N2287" s="106" t="s">
        <v>423</v>
      </c>
      <c r="O2287" s="106">
        <v>522.91099999999994</v>
      </c>
      <c r="P2287" s="107">
        <v>670</v>
      </c>
      <c r="Q2287" s="107">
        <v>350350.37</v>
      </c>
      <c r="R2287" s="106">
        <v>0</v>
      </c>
      <c r="S2287" s="107">
        <v>0</v>
      </c>
      <c r="T2287" s="107">
        <v>0</v>
      </c>
      <c r="U2287" s="106" t="s">
        <v>739</v>
      </c>
      <c r="V2287" s="106" t="s">
        <v>7</v>
      </c>
      <c r="W2287" s="106" t="s">
        <v>61</v>
      </c>
      <c r="X2287" s="108">
        <v>1976</v>
      </c>
      <c r="Y2287" s="108">
        <v>1033272.1359999999</v>
      </c>
      <c r="Z2287" s="108">
        <v>682921.76600000006</v>
      </c>
      <c r="AA2287" s="109"/>
      <c r="AB2287" s="109">
        <v>6061</v>
      </c>
      <c r="AC2287" s="109"/>
      <c r="AD2287" s="109"/>
      <c r="AE2287" s="110" t="s">
        <v>507</v>
      </c>
      <c r="AF2287" s="109"/>
      <c r="AG2287" s="138">
        <v>39584</v>
      </c>
      <c r="AH2287" s="138">
        <v>39696</v>
      </c>
      <c r="AI2287" s="138">
        <v>41503</v>
      </c>
      <c r="AJ2287" s="109">
        <v>5889574</v>
      </c>
      <c r="AK2287" s="109"/>
      <c r="AL2287" s="109" t="s">
        <v>4780</v>
      </c>
      <c r="AM2287" s="109" t="s">
        <v>703</v>
      </c>
      <c r="AN2287" s="109" t="s">
        <v>4618</v>
      </c>
      <c r="AO2287" s="109" t="s">
        <v>4619</v>
      </c>
      <c r="AP2287" s="109" t="s">
        <v>705</v>
      </c>
      <c r="AQ2287" s="109" t="s">
        <v>4620</v>
      </c>
      <c r="AR2287" s="109" t="s">
        <v>4781</v>
      </c>
      <c r="AS2287" s="109" t="s">
        <v>4433</v>
      </c>
      <c r="AT2287" s="109"/>
      <c r="AU2287" s="109"/>
      <c r="AV2287" s="109">
        <v>39696</v>
      </c>
      <c r="AW2287" s="109">
        <v>43735</v>
      </c>
      <c r="AX2287" s="109"/>
      <c r="AY2287" s="109"/>
    </row>
    <row r="2288" spans="1:51" ht="63.75" x14ac:dyDescent="0.25">
      <c r="A2288" s="106">
        <v>2644</v>
      </c>
      <c r="B2288" s="106" t="s">
        <v>2914</v>
      </c>
      <c r="C2288" s="106" t="s">
        <v>423</v>
      </c>
      <c r="D2288" s="106"/>
      <c r="E2288" s="106" t="s">
        <v>540</v>
      </c>
      <c r="F2288" s="106"/>
      <c r="G2288" s="106"/>
      <c r="H2288" s="106" t="s">
        <v>467</v>
      </c>
      <c r="I2288" s="106" t="s">
        <v>3324</v>
      </c>
      <c r="J2288" s="106" t="s">
        <v>4270</v>
      </c>
      <c r="K2288" s="106">
        <v>22512</v>
      </c>
      <c r="L2288" s="106"/>
      <c r="M2288" s="106">
        <v>22000</v>
      </c>
      <c r="N2288" s="106" t="s">
        <v>423</v>
      </c>
      <c r="O2288" s="106">
        <v>1189.297</v>
      </c>
      <c r="P2288" s="107">
        <v>670</v>
      </c>
      <c r="Q2288" s="107">
        <v>796828.99</v>
      </c>
      <c r="R2288" s="106">
        <v>0</v>
      </c>
      <c r="S2288" s="107">
        <v>0</v>
      </c>
      <c r="T2288" s="107">
        <v>0</v>
      </c>
      <c r="U2288" s="106" t="s">
        <v>739</v>
      </c>
      <c r="V2288" s="106" t="s">
        <v>7</v>
      </c>
      <c r="W2288" s="106" t="s">
        <v>61</v>
      </c>
      <c r="X2288" s="108">
        <v>1976</v>
      </c>
      <c r="Y2288" s="108">
        <v>2350050.872</v>
      </c>
      <c r="Z2288" s="108">
        <v>1553221.882</v>
      </c>
      <c r="AA2288" s="109"/>
      <c r="AB2288" s="109">
        <v>6061</v>
      </c>
      <c r="AC2288" s="109"/>
      <c r="AD2288" s="109"/>
      <c r="AE2288" s="110" t="s">
        <v>507</v>
      </c>
      <c r="AF2288" s="109"/>
      <c r="AG2288" s="138">
        <v>39584</v>
      </c>
      <c r="AH2288" s="138">
        <v>39696</v>
      </c>
      <c r="AI2288" s="138">
        <v>41503</v>
      </c>
      <c r="AJ2288" s="109">
        <v>5889574</v>
      </c>
      <c r="AK2288" s="109"/>
      <c r="AL2288" s="109" t="s">
        <v>4780</v>
      </c>
      <c r="AM2288" s="109" t="s">
        <v>703</v>
      </c>
      <c r="AN2288" s="109" t="s">
        <v>4618</v>
      </c>
      <c r="AO2288" s="109" t="s">
        <v>4619</v>
      </c>
      <c r="AP2288" s="109" t="s">
        <v>705</v>
      </c>
      <c r="AQ2288" s="109" t="s">
        <v>4620</v>
      </c>
      <c r="AR2288" s="109" t="s">
        <v>4781</v>
      </c>
      <c r="AS2288" s="109" t="s">
        <v>4433</v>
      </c>
      <c r="AT2288" s="109"/>
      <c r="AU2288" s="109"/>
      <c r="AV2288" s="109">
        <v>39696</v>
      </c>
      <c r="AW2288" s="109">
        <v>43735</v>
      </c>
      <c r="AX2288" s="109"/>
      <c r="AY2288" s="109"/>
    </row>
    <row r="2289" spans="1:51" ht="63.75" x14ac:dyDescent="0.25">
      <c r="A2289" s="106">
        <v>2645</v>
      </c>
      <c r="B2289" s="106" t="s">
        <v>2915</v>
      </c>
      <c r="C2289" s="106" t="s">
        <v>423</v>
      </c>
      <c r="D2289" s="106"/>
      <c r="E2289" s="106" t="s">
        <v>540</v>
      </c>
      <c r="F2289" s="106"/>
      <c r="G2289" s="106"/>
      <c r="H2289" s="106" t="s">
        <v>467</v>
      </c>
      <c r="I2289" s="106" t="s">
        <v>3323</v>
      </c>
      <c r="J2289" s="106" t="s">
        <v>3779</v>
      </c>
      <c r="K2289" s="106">
        <v>22672</v>
      </c>
      <c r="L2289" s="106"/>
      <c r="M2289" s="106">
        <v>22000</v>
      </c>
      <c r="N2289" s="106" t="s">
        <v>423</v>
      </c>
      <c r="O2289" s="106">
        <v>1623.5409999999999</v>
      </c>
      <c r="P2289" s="107">
        <v>670</v>
      </c>
      <c r="Q2289" s="107">
        <v>1087772.47</v>
      </c>
      <c r="R2289" s="106">
        <v>0</v>
      </c>
      <c r="S2289" s="107">
        <v>0</v>
      </c>
      <c r="T2289" s="107">
        <v>0</v>
      </c>
      <c r="U2289" s="106" t="s">
        <v>739</v>
      </c>
      <c r="V2289" s="106" t="s">
        <v>7</v>
      </c>
      <c r="W2289" s="106" t="s">
        <v>61</v>
      </c>
      <c r="X2289" s="108">
        <v>1976</v>
      </c>
      <c r="Y2289" s="108">
        <v>3208117.0159999998</v>
      </c>
      <c r="Z2289" s="108">
        <v>2120344.5460000001</v>
      </c>
      <c r="AA2289" s="109"/>
      <c r="AB2289" s="109">
        <v>6061</v>
      </c>
      <c r="AC2289" s="109"/>
      <c r="AD2289" s="109"/>
      <c r="AE2289" s="110" t="s">
        <v>507</v>
      </c>
      <c r="AF2289" s="109"/>
      <c r="AG2289" s="138">
        <v>39584</v>
      </c>
      <c r="AH2289" s="138">
        <v>39696</v>
      </c>
      <c r="AI2289" s="138">
        <v>41503</v>
      </c>
      <c r="AJ2289" s="109">
        <v>5889574</v>
      </c>
      <c r="AK2289" s="109"/>
      <c r="AL2289" s="109" t="s">
        <v>4780</v>
      </c>
      <c r="AM2289" s="109" t="s">
        <v>703</v>
      </c>
      <c r="AN2289" s="109" t="s">
        <v>4618</v>
      </c>
      <c r="AO2289" s="109" t="s">
        <v>4619</v>
      </c>
      <c r="AP2289" s="109" t="s">
        <v>705</v>
      </c>
      <c r="AQ2289" s="109" t="s">
        <v>4620</v>
      </c>
      <c r="AR2289" s="109" t="s">
        <v>4781</v>
      </c>
      <c r="AS2289" s="109" t="s">
        <v>4433</v>
      </c>
      <c r="AT2289" s="109"/>
      <c r="AU2289" s="109"/>
      <c r="AV2289" s="109">
        <v>39696</v>
      </c>
      <c r="AW2289" s="109">
        <v>43735</v>
      </c>
      <c r="AX2289" s="109"/>
      <c r="AY2289" s="109"/>
    </row>
    <row r="2290" spans="1:51" ht="63.75" x14ac:dyDescent="0.25">
      <c r="A2290" s="106">
        <v>2646</v>
      </c>
      <c r="B2290" s="106" t="s">
        <v>2916</v>
      </c>
      <c r="C2290" s="106" t="s">
        <v>423</v>
      </c>
      <c r="D2290" s="106"/>
      <c r="E2290" s="106" t="s">
        <v>540</v>
      </c>
      <c r="F2290" s="106"/>
      <c r="G2290" s="106"/>
      <c r="H2290" s="106" t="s">
        <v>467</v>
      </c>
      <c r="I2290" s="106" t="s">
        <v>3323</v>
      </c>
      <c r="J2290" s="106" t="s">
        <v>3779</v>
      </c>
      <c r="K2290" s="106">
        <v>22702</v>
      </c>
      <c r="L2290" s="106"/>
      <c r="M2290" s="106">
        <v>22000</v>
      </c>
      <c r="N2290" s="106" t="s">
        <v>423</v>
      </c>
      <c r="O2290" s="106">
        <v>1713.895</v>
      </c>
      <c r="P2290" s="107">
        <v>670</v>
      </c>
      <c r="Q2290" s="107">
        <v>1148309.6499999999</v>
      </c>
      <c r="R2290" s="106">
        <v>0</v>
      </c>
      <c r="S2290" s="107">
        <v>0</v>
      </c>
      <c r="T2290" s="107">
        <v>0</v>
      </c>
      <c r="U2290" s="106" t="s">
        <v>739</v>
      </c>
      <c r="V2290" s="106" t="s">
        <v>7</v>
      </c>
      <c r="W2290" s="106" t="s">
        <v>61</v>
      </c>
      <c r="X2290" s="108">
        <v>1976</v>
      </c>
      <c r="Y2290" s="108">
        <v>3386656.52</v>
      </c>
      <c r="Z2290" s="108">
        <v>2238346.87</v>
      </c>
      <c r="AA2290" s="109"/>
      <c r="AB2290" s="109">
        <v>6061</v>
      </c>
      <c r="AC2290" s="109"/>
      <c r="AD2290" s="109"/>
      <c r="AE2290" s="110" t="s">
        <v>507</v>
      </c>
      <c r="AF2290" s="109"/>
      <c r="AG2290" s="138">
        <v>39584</v>
      </c>
      <c r="AH2290" s="138">
        <v>39696</v>
      </c>
      <c r="AI2290" s="138">
        <v>41503</v>
      </c>
      <c r="AJ2290" s="109">
        <v>5889574</v>
      </c>
      <c r="AK2290" s="109"/>
      <c r="AL2290" s="109" t="s">
        <v>4780</v>
      </c>
      <c r="AM2290" s="109" t="s">
        <v>703</v>
      </c>
      <c r="AN2290" s="109" t="s">
        <v>4618</v>
      </c>
      <c r="AO2290" s="109" t="s">
        <v>4619</v>
      </c>
      <c r="AP2290" s="109" t="s">
        <v>705</v>
      </c>
      <c r="AQ2290" s="109" t="s">
        <v>4620</v>
      </c>
      <c r="AR2290" s="109" t="s">
        <v>4781</v>
      </c>
      <c r="AS2290" s="109" t="s">
        <v>4433</v>
      </c>
      <c r="AT2290" s="109"/>
      <c r="AU2290" s="109"/>
      <c r="AV2290" s="109">
        <v>39696</v>
      </c>
      <c r="AW2290" s="109">
        <v>43735</v>
      </c>
      <c r="AX2290" s="109"/>
      <c r="AY2290" s="109"/>
    </row>
    <row r="2291" spans="1:51" ht="63.75" x14ac:dyDescent="0.25">
      <c r="A2291" s="106">
        <v>2647</v>
      </c>
      <c r="B2291" s="106" t="s">
        <v>2917</v>
      </c>
      <c r="C2291" s="106" t="s">
        <v>423</v>
      </c>
      <c r="D2291" s="106"/>
      <c r="E2291" s="106" t="s">
        <v>540</v>
      </c>
      <c r="F2291" s="106"/>
      <c r="G2291" s="106"/>
      <c r="H2291" s="106" t="s">
        <v>467</v>
      </c>
      <c r="I2291" s="106" t="s">
        <v>3324</v>
      </c>
      <c r="J2291" s="106" t="s">
        <v>4271</v>
      </c>
      <c r="K2291" s="106">
        <v>22702</v>
      </c>
      <c r="L2291" s="106"/>
      <c r="M2291" s="106">
        <v>22000</v>
      </c>
      <c r="N2291" s="106" t="s">
        <v>423</v>
      </c>
      <c r="O2291" s="106">
        <v>1162.165</v>
      </c>
      <c r="P2291" s="107">
        <v>670</v>
      </c>
      <c r="Q2291" s="107">
        <v>778650.55</v>
      </c>
      <c r="R2291" s="106">
        <v>0</v>
      </c>
      <c r="S2291" s="107">
        <v>0</v>
      </c>
      <c r="T2291" s="107">
        <v>0</v>
      </c>
      <c r="U2291" s="106" t="s">
        <v>739</v>
      </c>
      <c r="V2291" s="106" t="s">
        <v>7</v>
      </c>
      <c r="W2291" s="106" t="s">
        <v>61</v>
      </c>
      <c r="X2291" s="108">
        <v>1976</v>
      </c>
      <c r="Y2291" s="108">
        <v>2296438.04</v>
      </c>
      <c r="Z2291" s="108">
        <v>1517787.4900000002</v>
      </c>
      <c r="AA2291" s="109"/>
      <c r="AB2291" s="109">
        <v>6061</v>
      </c>
      <c r="AC2291" s="109"/>
      <c r="AD2291" s="109"/>
      <c r="AE2291" s="110" t="s">
        <v>507</v>
      </c>
      <c r="AF2291" s="109"/>
      <c r="AG2291" s="138">
        <v>39584</v>
      </c>
      <c r="AH2291" s="138">
        <v>39696</v>
      </c>
      <c r="AI2291" s="138">
        <v>41503</v>
      </c>
      <c r="AJ2291" s="109">
        <v>5889574</v>
      </c>
      <c r="AK2291" s="109"/>
      <c r="AL2291" s="109" t="s">
        <v>4780</v>
      </c>
      <c r="AM2291" s="109" t="s">
        <v>703</v>
      </c>
      <c r="AN2291" s="109" t="s">
        <v>4618</v>
      </c>
      <c r="AO2291" s="109" t="s">
        <v>4619</v>
      </c>
      <c r="AP2291" s="109" t="s">
        <v>705</v>
      </c>
      <c r="AQ2291" s="109" t="s">
        <v>4620</v>
      </c>
      <c r="AR2291" s="109" t="s">
        <v>4781</v>
      </c>
      <c r="AS2291" s="109" t="s">
        <v>4433</v>
      </c>
      <c r="AT2291" s="109"/>
      <c r="AU2291" s="109"/>
      <c r="AV2291" s="109">
        <v>39696</v>
      </c>
      <c r="AW2291" s="109">
        <v>43735</v>
      </c>
      <c r="AX2291" s="109"/>
      <c r="AY2291" s="109"/>
    </row>
    <row r="2292" spans="1:51" ht="63.75" x14ac:dyDescent="0.25">
      <c r="A2292" s="106">
        <v>2648</v>
      </c>
      <c r="B2292" s="106" t="s">
        <v>2918</v>
      </c>
      <c r="C2292" s="106" t="s">
        <v>423</v>
      </c>
      <c r="D2292" s="106"/>
      <c r="E2292" s="106" t="s">
        <v>540</v>
      </c>
      <c r="F2292" s="106"/>
      <c r="G2292" s="106"/>
      <c r="H2292" s="106" t="s">
        <v>467</v>
      </c>
      <c r="I2292" s="106" t="s">
        <v>3323</v>
      </c>
      <c r="J2292" s="106" t="s">
        <v>3779</v>
      </c>
      <c r="K2292" s="106">
        <v>22754</v>
      </c>
      <c r="L2292" s="106"/>
      <c r="M2292" s="106">
        <v>22000</v>
      </c>
      <c r="N2292" s="106" t="s">
        <v>423</v>
      </c>
      <c r="O2292" s="106">
        <v>1330.817</v>
      </c>
      <c r="P2292" s="107">
        <v>670</v>
      </c>
      <c r="Q2292" s="107">
        <v>891647.39</v>
      </c>
      <c r="R2292" s="106">
        <v>0</v>
      </c>
      <c r="S2292" s="107">
        <v>0</v>
      </c>
      <c r="T2292" s="107">
        <v>0</v>
      </c>
      <c r="U2292" s="106" t="s">
        <v>739</v>
      </c>
      <c r="V2292" s="106" t="s">
        <v>7</v>
      </c>
      <c r="W2292" s="106" t="s">
        <v>61</v>
      </c>
      <c r="X2292" s="108">
        <v>1976</v>
      </c>
      <c r="Y2292" s="108">
        <v>2629694.392</v>
      </c>
      <c r="Z2292" s="108">
        <v>1738047.0019999999</v>
      </c>
      <c r="AA2292" s="109"/>
      <c r="AB2292" s="109">
        <v>6061</v>
      </c>
      <c r="AC2292" s="109"/>
      <c r="AD2292" s="109"/>
      <c r="AE2292" s="110" t="s">
        <v>507</v>
      </c>
      <c r="AF2292" s="109"/>
      <c r="AG2292" s="138">
        <v>39584</v>
      </c>
      <c r="AH2292" s="138">
        <v>39696</v>
      </c>
      <c r="AI2292" s="138">
        <v>41503</v>
      </c>
      <c r="AJ2292" s="109">
        <v>5889574</v>
      </c>
      <c r="AK2292" s="109"/>
      <c r="AL2292" s="109" t="s">
        <v>4780</v>
      </c>
      <c r="AM2292" s="109" t="s">
        <v>703</v>
      </c>
      <c r="AN2292" s="109" t="s">
        <v>4618</v>
      </c>
      <c r="AO2292" s="109" t="s">
        <v>4619</v>
      </c>
      <c r="AP2292" s="109" t="s">
        <v>705</v>
      </c>
      <c r="AQ2292" s="109" t="s">
        <v>4620</v>
      </c>
      <c r="AR2292" s="109" t="s">
        <v>4781</v>
      </c>
      <c r="AS2292" s="109" t="s">
        <v>4433</v>
      </c>
      <c r="AT2292" s="109"/>
      <c r="AU2292" s="109"/>
      <c r="AV2292" s="109">
        <v>39696</v>
      </c>
      <c r="AW2292" s="109">
        <v>43735</v>
      </c>
      <c r="AX2292" s="109"/>
      <c r="AY2292" s="109"/>
    </row>
    <row r="2293" spans="1:51" ht="63.75" x14ac:dyDescent="0.25">
      <c r="A2293" s="106">
        <v>2649</v>
      </c>
      <c r="B2293" s="106" t="s">
        <v>2919</v>
      </c>
      <c r="C2293" s="106" t="s">
        <v>423</v>
      </c>
      <c r="D2293" s="106"/>
      <c r="E2293" s="106" t="s">
        <v>540</v>
      </c>
      <c r="F2293" s="106"/>
      <c r="G2293" s="106"/>
      <c r="H2293" s="106" t="s">
        <v>467</v>
      </c>
      <c r="I2293" s="106" t="s">
        <v>3323</v>
      </c>
      <c r="J2293" s="106" t="s">
        <v>3779</v>
      </c>
      <c r="K2293" s="106">
        <v>22786</v>
      </c>
      <c r="L2293" s="106"/>
      <c r="M2293" s="106">
        <v>22000</v>
      </c>
      <c r="N2293" s="106" t="s">
        <v>423</v>
      </c>
      <c r="O2293" s="106">
        <v>75.781000000000006</v>
      </c>
      <c r="P2293" s="107">
        <v>670</v>
      </c>
      <c r="Q2293" s="107">
        <v>50773.27</v>
      </c>
      <c r="R2293" s="106">
        <v>0</v>
      </c>
      <c r="S2293" s="107">
        <v>0</v>
      </c>
      <c r="T2293" s="107">
        <v>0</v>
      </c>
      <c r="U2293" s="106" t="s">
        <v>739</v>
      </c>
      <c r="V2293" s="106" t="s">
        <v>7</v>
      </c>
      <c r="W2293" s="106" t="s">
        <v>61</v>
      </c>
      <c r="X2293" s="108">
        <v>1976</v>
      </c>
      <c r="Y2293" s="108">
        <v>149743.25600000002</v>
      </c>
      <c r="Z2293" s="108">
        <v>98969.986000000019</v>
      </c>
      <c r="AA2293" s="109"/>
      <c r="AB2293" s="109">
        <v>6061</v>
      </c>
      <c r="AC2293" s="109"/>
      <c r="AD2293" s="109"/>
      <c r="AE2293" s="110" t="s">
        <v>507</v>
      </c>
      <c r="AF2293" s="109"/>
      <c r="AG2293" s="138">
        <v>39584</v>
      </c>
      <c r="AH2293" s="138">
        <v>39696</v>
      </c>
      <c r="AI2293" s="138">
        <v>41503</v>
      </c>
      <c r="AJ2293" s="109">
        <v>5889574</v>
      </c>
      <c r="AK2293" s="109"/>
      <c r="AL2293" s="109" t="s">
        <v>4780</v>
      </c>
      <c r="AM2293" s="109" t="s">
        <v>703</v>
      </c>
      <c r="AN2293" s="109" t="s">
        <v>4618</v>
      </c>
      <c r="AO2293" s="109" t="s">
        <v>4619</v>
      </c>
      <c r="AP2293" s="109" t="s">
        <v>705</v>
      </c>
      <c r="AQ2293" s="109" t="s">
        <v>4620</v>
      </c>
      <c r="AR2293" s="109" t="s">
        <v>4781</v>
      </c>
      <c r="AS2293" s="109" t="s">
        <v>4433</v>
      </c>
      <c r="AT2293" s="109"/>
      <c r="AU2293" s="109"/>
      <c r="AV2293" s="109">
        <v>39696</v>
      </c>
      <c r="AW2293" s="109">
        <v>43735</v>
      </c>
      <c r="AX2293" s="109"/>
      <c r="AY2293" s="109"/>
    </row>
    <row r="2294" spans="1:51" ht="63.75" x14ac:dyDescent="0.25">
      <c r="A2294" s="106">
        <v>2650</v>
      </c>
      <c r="B2294" s="106" t="s">
        <v>2920</v>
      </c>
      <c r="C2294" s="106" t="s">
        <v>423</v>
      </c>
      <c r="D2294" s="106"/>
      <c r="E2294" s="106" t="s">
        <v>540</v>
      </c>
      <c r="F2294" s="106"/>
      <c r="G2294" s="106"/>
      <c r="H2294" s="106" t="s">
        <v>467</v>
      </c>
      <c r="I2294" s="106" t="s">
        <v>3324</v>
      </c>
      <c r="J2294" s="106" t="s">
        <v>4270</v>
      </c>
      <c r="K2294" s="106">
        <v>22502</v>
      </c>
      <c r="L2294" s="106"/>
      <c r="M2294" s="106">
        <v>22000</v>
      </c>
      <c r="N2294" s="106" t="s">
        <v>423</v>
      </c>
      <c r="O2294" s="106">
        <v>164.81700000000001</v>
      </c>
      <c r="P2294" s="107">
        <v>670</v>
      </c>
      <c r="Q2294" s="107">
        <v>110427.39</v>
      </c>
      <c r="R2294" s="106">
        <v>0</v>
      </c>
      <c r="S2294" s="107">
        <v>0</v>
      </c>
      <c r="T2294" s="107">
        <v>0</v>
      </c>
      <c r="U2294" s="106" t="s">
        <v>879</v>
      </c>
      <c r="V2294" s="106" t="s">
        <v>7</v>
      </c>
      <c r="W2294" s="106" t="s">
        <v>72</v>
      </c>
      <c r="X2294" s="108">
        <v>1976</v>
      </c>
      <c r="Y2294" s="108">
        <v>325678.39199999999</v>
      </c>
      <c r="Z2294" s="108">
        <v>215251.00199999998</v>
      </c>
      <c r="AA2294" s="109"/>
      <c r="AB2294" s="109">
        <v>6061</v>
      </c>
      <c r="AC2294" s="109"/>
      <c r="AD2294" s="109"/>
      <c r="AE2294" s="110" t="s">
        <v>4440</v>
      </c>
      <c r="AF2294" s="109"/>
      <c r="AG2294" s="138">
        <v>39584</v>
      </c>
      <c r="AH2294" s="138">
        <v>39696</v>
      </c>
      <c r="AI2294" s="138">
        <v>41503</v>
      </c>
      <c r="AJ2294" s="109">
        <v>5889574</v>
      </c>
      <c r="AK2294" s="109"/>
      <c r="AL2294" s="109" t="s">
        <v>4780</v>
      </c>
      <c r="AM2294" s="109" t="s">
        <v>703</v>
      </c>
      <c r="AN2294" s="109" t="s">
        <v>4618</v>
      </c>
      <c r="AO2294" s="109" t="s">
        <v>4619</v>
      </c>
      <c r="AP2294" s="109" t="s">
        <v>705</v>
      </c>
      <c r="AQ2294" s="109" t="s">
        <v>4620</v>
      </c>
      <c r="AR2294" s="109" t="s">
        <v>4781</v>
      </c>
      <c r="AS2294" s="109" t="s">
        <v>4433</v>
      </c>
      <c r="AT2294" s="109"/>
      <c r="AU2294" s="109"/>
      <c r="AV2294" s="109">
        <v>39696</v>
      </c>
      <c r="AW2294" s="109">
        <v>43735</v>
      </c>
      <c r="AX2294" s="109"/>
      <c r="AY2294" s="109"/>
    </row>
    <row r="2295" spans="1:51" ht="63.75" x14ac:dyDescent="0.25">
      <c r="A2295" s="106">
        <v>2651</v>
      </c>
      <c r="B2295" s="106" t="s">
        <v>2921</v>
      </c>
      <c r="C2295" s="106" t="s">
        <v>423</v>
      </c>
      <c r="D2295" s="106"/>
      <c r="E2295" s="106" t="s">
        <v>540</v>
      </c>
      <c r="F2295" s="106"/>
      <c r="G2295" s="106"/>
      <c r="H2295" s="106" t="s">
        <v>467</v>
      </c>
      <c r="I2295" s="106" t="s">
        <v>3324</v>
      </c>
      <c r="J2295" s="106" t="s">
        <v>4270</v>
      </c>
      <c r="K2295" s="106">
        <v>22542</v>
      </c>
      <c r="L2295" s="106"/>
      <c r="M2295" s="106">
        <v>22000</v>
      </c>
      <c r="N2295" s="106" t="s">
        <v>423</v>
      </c>
      <c r="O2295" s="106">
        <v>1988.386</v>
      </c>
      <c r="P2295" s="107">
        <v>670</v>
      </c>
      <c r="Q2295" s="107">
        <v>1332218.6200000001</v>
      </c>
      <c r="R2295" s="106">
        <v>0</v>
      </c>
      <c r="S2295" s="107">
        <v>0</v>
      </c>
      <c r="T2295" s="107">
        <v>0</v>
      </c>
      <c r="U2295" s="106" t="s">
        <v>879</v>
      </c>
      <c r="V2295" s="106" t="s">
        <v>7</v>
      </c>
      <c r="W2295" s="106" t="s">
        <v>72</v>
      </c>
      <c r="X2295" s="108">
        <v>1976</v>
      </c>
      <c r="Y2295" s="108">
        <v>3929050.736</v>
      </c>
      <c r="Z2295" s="108">
        <v>2596832.1160000004</v>
      </c>
      <c r="AA2295" s="109"/>
      <c r="AB2295" s="109">
        <v>6061</v>
      </c>
      <c r="AC2295" s="109"/>
      <c r="AD2295" s="109"/>
      <c r="AE2295" s="110" t="s">
        <v>4440</v>
      </c>
      <c r="AF2295" s="109"/>
      <c r="AG2295" s="138">
        <v>39584</v>
      </c>
      <c r="AH2295" s="138">
        <v>39696</v>
      </c>
      <c r="AI2295" s="138">
        <v>41503</v>
      </c>
      <c r="AJ2295" s="109">
        <v>5889574</v>
      </c>
      <c r="AK2295" s="109"/>
      <c r="AL2295" s="109" t="s">
        <v>4780</v>
      </c>
      <c r="AM2295" s="109" t="s">
        <v>703</v>
      </c>
      <c r="AN2295" s="109" t="s">
        <v>4618</v>
      </c>
      <c r="AO2295" s="109" t="s">
        <v>4619</v>
      </c>
      <c r="AP2295" s="109" t="s">
        <v>705</v>
      </c>
      <c r="AQ2295" s="109" t="s">
        <v>4620</v>
      </c>
      <c r="AR2295" s="109" t="s">
        <v>4781</v>
      </c>
      <c r="AS2295" s="109" t="s">
        <v>4433</v>
      </c>
      <c r="AT2295" s="109"/>
      <c r="AU2295" s="109"/>
      <c r="AV2295" s="109">
        <v>39696</v>
      </c>
      <c r="AW2295" s="109">
        <v>43735</v>
      </c>
      <c r="AX2295" s="109"/>
      <c r="AY2295" s="109"/>
    </row>
    <row r="2296" spans="1:51" ht="89.25" x14ac:dyDescent="0.25">
      <c r="A2296" s="106">
        <v>2652</v>
      </c>
      <c r="B2296" s="106" t="s">
        <v>2922</v>
      </c>
      <c r="C2296" s="106" t="s">
        <v>423</v>
      </c>
      <c r="D2296" s="106"/>
      <c r="E2296" s="106" t="s">
        <v>540</v>
      </c>
      <c r="F2296" s="106"/>
      <c r="G2296" s="106"/>
      <c r="H2296" s="106" t="s">
        <v>467</v>
      </c>
      <c r="I2296" s="106" t="s">
        <v>3323</v>
      </c>
      <c r="J2296" s="106" t="s">
        <v>3779</v>
      </c>
      <c r="K2296" s="106">
        <v>22622</v>
      </c>
      <c r="L2296" s="106"/>
      <c r="M2296" s="106">
        <v>22000</v>
      </c>
      <c r="N2296" s="106" t="s">
        <v>423</v>
      </c>
      <c r="O2296" s="106">
        <v>11474.83</v>
      </c>
      <c r="P2296" s="107">
        <v>2474.64</v>
      </c>
      <c r="Q2296" s="107">
        <v>28396111.079999998</v>
      </c>
      <c r="R2296" s="106">
        <v>0</v>
      </c>
      <c r="S2296" s="107">
        <v>0</v>
      </c>
      <c r="T2296" s="107">
        <v>0</v>
      </c>
      <c r="U2296" s="106" t="s">
        <v>741</v>
      </c>
      <c r="V2296" s="106" t="s">
        <v>8</v>
      </c>
      <c r="W2296" s="106" t="s">
        <v>62</v>
      </c>
      <c r="X2296" s="108">
        <v>1619.224796</v>
      </c>
      <c r="Y2296" s="108">
        <v>18580329.265884679</v>
      </c>
      <c r="Z2296" s="108">
        <v>-9815781.9122543223</v>
      </c>
      <c r="AA2296" s="109"/>
      <c r="AB2296" s="109">
        <v>6061</v>
      </c>
      <c r="AC2296" s="109"/>
      <c r="AD2296" s="109"/>
      <c r="AE2296" s="110" t="s">
        <v>473</v>
      </c>
      <c r="AF2296" s="109" t="s">
        <v>4795</v>
      </c>
      <c r="AG2296" s="138">
        <v>39584</v>
      </c>
      <c r="AH2296" s="138">
        <v>39696</v>
      </c>
      <c r="AI2296" s="138">
        <v>41503</v>
      </c>
      <c r="AJ2296" s="109">
        <v>5889574</v>
      </c>
      <c r="AK2296" s="109"/>
      <c r="AL2296" s="109" t="s">
        <v>4780</v>
      </c>
      <c r="AM2296" s="109" t="s">
        <v>703</v>
      </c>
      <c r="AN2296" s="109" t="s">
        <v>4618</v>
      </c>
      <c r="AO2296" s="109" t="s">
        <v>4619</v>
      </c>
      <c r="AP2296" s="109" t="s">
        <v>705</v>
      </c>
      <c r="AQ2296" s="109" t="s">
        <v>4620</v>
      </c>
      <c r="AR2296" s="109" t="s">
        <v>4781</v>
      </c>
      <c r="AS2296" s="109" t="s">
        <v>4433</v>
      </c>
      <c r="AT2296" s="109"/>
      <c r="AU2296" s="109"/>
      <c r="AV2296" s="109">
        <v>39696</v>
      </c>
      <c r="AW2296" s="109">
        <v>43735</v>
      </c>
      <c r="AX2296" s="109"/>
      <c r="AY2296" s="109" t="s">
        <v>4796</v>
      </c>
    </row>
    <row r="2297" spans="1:51" ht="63.75" x14ac:dyDescent="0.25">
      <c r="A2297" s="106">
        <v>2653</v>
      </c>
      <c r="B2297" s="106" t="s">
        <v>2923</v>
      </c>
      <c r="C2297" s="106" t="s">
        <v>423</v>
      </c>
      <c r="D2297" s="106"/>
      <c r="E2297" s="106" t="s">
        <v>540</v>
      </c>
      <c r="F2297" s="106"/>
      <c r="G2297" s="106"/>
      <c r="H2297" s="106" t="s">
        <v>467</v>
      </c>
      <c r="I2297" s="106" t="s">
        <v>3324</v>
      </c>
      <c r="J2297" s="106" t="s">
        <v>4271</v>
      </c>
      <c r="K2297" s="106">
        <v>22732</v>
      </c>
      <c r="L2297" s="106"/>
      <c r="M2297" s="106">
        <v>22000</v>
      </c>
      <c r="N2297" s="106" t="s">
        <v>423</v>
      </c>
      <c r="O2297" s="106">
        <v>8637.5840000000007</v>
      </c>
      <c r="P2297" s="107">
        <v>1578.81</v>
      </c>
      <c r="Q2297" s="107">
        <v>13637112.220000001</v>
      </c>
      <c r="R2297" s="106">
        <v>0</v>
      </c>
      <c r="S2297" s="107">
        <v>0</v>
      </c>
      <c r="T2297" s="107">
        <v>0</v>
      </c>
      <c r="U2297" s="106" t="s">
        <v>741</v>
      </c>
      <c r="V2297" s="106" t="s">
        <v>8</v>
      </c>
      <c r="W2297" s="106" t="s">
        <v>62</v>
      </c>
      <c r="X2297" s="108">
        <v>1976</v>
      </c>
      <c r="Y2297" s="108">
        <v>17067865.984000001</v>
      </c>
      <c r="Z2297" s="108">
        <v>3430753.7640000004</v>
      </c>
      <c r="AA2297" s="109"/>
      <c r="AB2297" s="109">
        <v>6061</v>
      </c>
      <c r="AC2297" s="109"/>
      <c r="AD2297" s="109"/>
      <c r="AE2297" s="110" t="s">
        <v>473</v>
      </c>
      <c r="AF2297" s="109" t="s">
        <v>4462</v>
      </c>
      <c r="AG2297" s="138">
        <v>39584</v>
      </c>
      <c r="AH2297" s="138">
        <v>39696</v>
      </c>
      <c r="AI2297" s="138">
        <v>41503</v>
      </c>
      <c r="AJ2297" s="109">
        <v>5889574</v>
      </c>
      <c r="AK2297" s="109"/>
      <c r="AL2297" s="109" t="s">
        <v>4780</v>
      </c>
      <c r="AM2297" s="109" t="s">
        <v>703</v>
      </c>
      <c r="AN2297" s="109" t="s">
        <v>4618</v>
      </c>
      <c r="AO2297" s="109" t="s">
        <v>4619</v>
      </c>
      <c r="AP2297" s="109" t="s">
        <v>705</v>
      </c>
      <c r="AQ2297" s="109" t="s">
        <v>4620</v>
      </c>
      <c r="AR2297" s="109" t="s">
        <v>4781</v>
      </c>
      <c r="AS2297" s="109" t="s">
        <v>4433</v>
      </c>
      <c r="AT2297" s="109"/>
      <c r="AU2297" s="109"/>
      <c r="AV2297" s="109">
        <v>39696</v>
      </c>
      <c r="AW2297" s="109">
        <v>43735</v>
      </c>
      <c r="AX2297" s="109"/>
      <c r="AY2297" s="109"/>
    </row>
    <row r="2298" spans="1:51" ht="63.75" x14ac:dyDescent="0.25">
      <c r="A2298" s="106">
        <v>2654</v>
      </c>
      <c r="B2298" s="106" t="s">
        <v>2924</v>
      </c>
      <c r="C2298" s="106" t="s">
        <v>423</v>
      </c>
      <c r="D2298" s="106"/>
      <c r="E2298" s="106" t="s">
        <v>540</v>
      </c>
      <c r="F2298" s="106"/>
      <c r="G2298" s="106"/>
      <c r="H2298" s="106" t="s">
        <v>467</v>
      </c>
      <c r="I2298" s="106" t="s">
        <v>3323</v>
      </c>
      <c r="J2298" s="106" t="s">
        <v>3779</v>
      </c>
      <c r="K2298" s="106">
        <v>22652</v>
      </c>
      <c r="L2298" s="106"/>
      <c r="M2298" s="106">
        <v>22000</v>
      </c>
      <c r="N2298" s="106" t="s">
        <v>423</v>
      </c>
      <c r="O2298" s="106">
        <v>50.857999999999997</v>
      </c>
      <c r="P2298" s="107">
        <v>670</v>
      </c>
      <c r="Q2298" s="107">
        <v>34074.86</v>
      </c>
      <c r="R2298" s="106">
        <v>0</v>
      </c>
      <c r="S2298" s="107">
        <v>0</v>
      </c>
      <c r="T2298" s="107">
        <v>0</v>
      </c>
      <c r="U2298" s="106" t="s">
        <v>749</v>
      </c>
      <c r="V2298" s="106" t="s">
        <v>7</v>
      </c>
      <c r="W2298" s="106" t="s">
        <v>64</v>
      </c>
      <c r="X2298" s="108">
        <v>1976</v>
      </c>
      <c r="Y2298" s="108">
        <v>100495.408</v>
      </c>
      <c r="Z2298" s="108">
        <v>66420.547999999995</v>
      </c>
      <c r="AA2298" s="109"/>
      <c r="AB2298" s="109">
        <v>6061</v>
      </c>
      <c r="AC2298" s="109"/>
      <c r="AD2298" s="109"/>
      <c r="AE2298" s="110" t="s">
        <v>510</v>
      </c>
      <c r="AF2298" s="109"/>
      <c r="AG2298" s="138">
        <v>39584</v>
      </c>
      <c r="AH2298" s="138">
        <v>39696</v>
      </c>
      <c r="AI2298" s="138">
        <v>41503</v>
      </c>
      <c r="AJ2298" s="109">
        <v>5889574</v>
      </c>
      <c r="AK2298" s="109"/>
      <c r="AL2298" s="109" t="s">
        <v>4780</v>
      </c>
      <c r="AM2298" s="109" t="s">
        <v>703</v>
      </c>
      <c r="AN2298" s="109" t="s">
        <v>4618</v>
      </c>
      <c r="AO2298" s="109" t="s">
        <v>4619</v>
      </c>
      <c r="AP2298" s="109" t="s">
        <v>705</v>
      </c>
      <c r="AQ2298" s="109" t="s">
        <v>4620</v>
      </c>
      <c r="AR2298" s="109" t="s">
        <v>4781</v>
      </c>
      <c r="AS2298" s="109" t="s">
        <v>4433</v>
      </c>
      <c r="AT2298" s="109"/>
      <c r="AU2298" s="109"/>
      <c r="AV2298" s="109">
        <v>39696</v>
      </c>
      <c r="AW2298" s="109">
        <v>43735</v>
      </c>
      <c r="AX2298" s="109"/>
      <c r="AY2298" s="109"/>
    </row>
    <row r="2299" spans="1:51" ht="63.75" x14ac:dyDescent="0.25">
      <c r="A2299" s="106">
        <v>2655</v>
      </c>
      <c r="B2299" s="106" t="s">
        <v>841</v>
      </c>
      <c r="C2299" s="106" t="s">
        <v>423</v>
      </c>
      <c r="D2299" s="106"/>
      <c r="E2299" s="106" t="s">
        <v>540</v>
      </c>
      <c r="F2299" s="106"/>
      <c r="G2299" s="106"/>
      <c r="H2299" s="106" t="s">
        <v>467</v>
      </c>
      <c r="I2299" s="106"/>
      <c r="J2299" s="106"/>
      <c r="K2299" s="106"/>
      <c r="L2299" s="106"/>
      <c r="M2299" s="106">
        <v>22000</v>
      </c>
      <c r="N2299" s="106" t="s">
        <v>423</v>
      </c>
      <c r="O2299" s="106">
        <v>27800.212</v>
      </c>
      <c r="P2299" s="107">
        <v>670</v>
      </c>
      <c r="Q2299" s="107">
        <v>18626142.039999999</v>
      </c>
      <c r="R2299" s="106">
        <v>0</v>
      </c>
      <c r="S2299" s="107">
        <v>0</v>
      </c>
      <c r="T2299" s="107">
        <v>0</v>
      </c>
      <c r="U2299" s="106" t="s">
        <v>743</v>
      </c>
      <c r="V2299" s="106" t="s">
        <v>7</v>
      </c>
      <c r="W2299" s="106" t="s">
        <v>63</v>
      </c>
      <c r="X2299" s="108"/>
      <c r="Y2299" s="108">
        <v>0</v>
      </c>
      <c r="Z2299" s="108"/>
      <c r="AA2299" s="109" t="s">
        <v>4435</v>
      </c>
      <c r="AB2299" s="109">
        <v>6061</v>
      </c>
      <c r="AC2299" s="109"/>
      <c r="AD2299" s="109"/>
      <c r="AE2299" s="110" t="s">
        <v>4436</v>
      </c>
      <c r="AF2299" s="109"/>
      <c r="AG2299" s="138">
        <v>39584</v>
      </c>
      <c r="AH2299" s="138">
        <v>39696</v>
      </c>
      <c r="AI2299" s="138">
        <v>41503</v>
      </c>
      <c r="AJ2299" s="109">
        <v>5889574</v>
      </c>
      <c r="AK2299" s="109"/>
      <c r="AL2299" s="109" t="s">
        <v>4780</v>
      </c>
      <c r="AM2299" s="109" t="s">
        <v>703</v>
      </c>
      <c r="AN2299" s="109" t="s">
        <v>4618</v>
      </c>
      <c r="AO2299" s="109" t="s">
        <v>4619</v>
      </c>
      <c r="AP2299" s="109" t="s">
        <v>705</v>
      </c>
      <c r="AQ2299" s="109" t="s">
        <v>4620</v>
      </c>
      <c r="AR2299" s="109" t="s">
        <v>4781</v>
      </c>
      <c r="AS2299" s="109" t="s">
        <v>4433</v>
      </c>
      <c r="AT2299" s="109"/>
      <c r="AU2299" s="109"/>
      <c r="AV2299" s="109">
        <v>39696</v>
      </c>
      <c r="AW2299" s="109">
        <v>43735</v>
      </c>
      <c r="AX2299" s="109"/>
      <c r="AY2299" s="109"/>
    </row>
    <row r="2300" spans="1:51" ht="102" x14ac:dyDescent="0.25">
      <c r="A2300" s="106">
        <v>2656</v>
      </c>
      <c r="B2300" s="106" t="s">
        <v>2925</v>
      </c>
      <c r="C2300" s="106" t="s">
        <v>225</v>
      </c>
      <c r="D2300" s="106"/>
      <c r="E2300" s="106" t="s">
        <v>540</v>
      </c>
      <c r="F2300" s="106"/>
      <c r="G2300" s="106"/>
      <c r="H2300" s="106" t="s">
        <v>465</v>
      </c>
      <c r="I2300" s="106" t="s">
        <v>3325</v>
      </c>
      <c r="J2300" s="106" t="s">
        <v>225</v>
      </c>
      <c r="K2300" s="106"/>
      <c r="L2300" s="106"/>
      <c r="M2300" s="106">
        <v>22563</v>
      </c>
      <c r="N2300" s="106" t="s">
        <v>225</v>
      </c>
      <c r="O2300" s="106">
        <v>302.02100000000002</v>
      </c>
      <c r="P2300" s="107">
        <v>260</v>
      </c>
      <c r="Q2300" s="107">
        <v>78525.460000000006</v>
      </c>
      <c r="R2300" s="106">
        <v>0</v>
      </c>
      <c r="S2300" s="107">
        <v>0</v>
      </c>
      <c r="T2300" s="107">
        <v>0</v>
      </c>
      <c r="U2300" s="106" t="s">
        <v>743</v>
      </c>
      <c r="V2300" s="106" t="s">
        <v>7</v>
      </c>
      <c r="W2300" s="106" t="s">
        <v>63</v>
      </c>
      <c r="X2300" s="108">
        <v>391</v>
      </c>
      <c r="Y2300" s="108">
        <v>118090.21100000001</v>
      </c>
      <c r="Z2300" s="108">
        <v>39564.751000000004</v>
      </c>
      <c r="AA2300" s="109"/>
      <c r="AB2300" s="109">
        <v>2135</v>
      </c>
      <c r="AC2300" s="109" t="s">
        <v>4627</v>
      </c>
      <c r="AD2300" s="109" t="s">
        <v>4869</v>
      </c>
      <c r="AE2300" s="110" t="s">
        <v>4436</v>
      </c>
      <c r="AF2300" s="109"/>
      <c r="AG2300" s="138" t="s">
        <v>4626</v>
      </c>
      <c r="AH2300" s="138" t="s">
        <v>4630</v>
      </c>
      <c r="AI2300" s="138">
        <v>37083</v>
      </c>
      <c r="AJ2300" s="109">
        <v>5259551</v>
      </c>
      <c r="AK2300" s="109"/>
      <c r="AL2300" s="109"/>
      <c r="AM2300" s="109"/>
      <c r="AN2300" s="109"/>
      <c r="AO2300" s="109"/>
      <c r="AP2300" s="109"/>
      <c r="AQ2300" s="109"/>
      <c r="AR2300" s="109"/>
      <c r="AS2300" s="109"/>
      <c r="AT2300" s="109"/>
      <c r="AU2300" s="109"/>
      <c r="AV2300" s="109"/>
      <c r="AW2300" s="109"/>
      <c r="AX2300" s="109"/>
      <c r="AY2300" s="109"/>
    </row>
    <row r="2301" spans="1:51" x14ac:dyDescent="0.25">
      <c r="A2301" s="106">
        <v>2657</v>
      </c>
      <c r="B2301" s="106" t="s">
        <v>2926</v>
      </c>
      <c r="C2301" s="106" t="s">
        <v>424</v>
      </c>
      <c r="D2301" s="106"/>
      <c r="E2301" s="106" t="s">
        <v>540</v>
      </c>
      <c r="F2301" s="106"/>
      <c r="G2301" s="106"/>
      <c r="H2301" s="106" t="s">
        <v>468</v>
      </c>
      <c r="I2301" s="106" t="s">
        <v>3332</v>
      </c>
      <c r="J2301" s="106" t="s">
        <v>4272</v>
      </c>
      <c r="K2301" s="106"/>
      <c r="L2301" s="106"/>
      <c r="M2301" s="106">
        <v>22000</v>
      </c>
      <c r="N2301" s="106" t="s">
        <v>424</v>
      </c>
      <c r="O2301" s="106">
        <v>691.97699999999998</v>
      </c>
      <c r="P2301" s="107">
        <v>830</v>
      </c>
      <c r="Q2301" s="107">
        <v>574340.91</v>
      </c>
      <c r="R2301" s="106">
        <v>0</v>
      </c>
      <c r="S2301" s="107">
        <v>0</v>
      </c>
      <c r="T2301" s="107">
        <v>0</v>
      </c>
      <c r="U2301" s="106" t="s">
        <v>743</v>
      </c>
      <c r="V2301" s="106" t="s">
        <v>7</v>
      </c>
      <c r="W2301" s="106" t="s">
        <v>61</v>
      </c>
      <c r="X2301" s="108">
        <v>2725</v>
      </c>
      <c r="Y2301" s="108">
        <v>1885637.325</v>
      </c>
      <c r="Z2301" s="108">
        <v>1311296.415</v>
      </c>
      <c r="AA2301" s="109"/>
      <c r="AB2301" s="109">
        <v>4036</v>
      </c>
      <c r="AC2301" s="109"/>
      <c r="AD2301" s="109"/>
      <c r="AE2301" s="110" t="s">
        <v>507</v>
      </c>
      <c r="AF2301" s="109" t="s">
        <v>4870</v>
      </c>
      <c r="AG2301" s="138">
        <v>39365</v>
      </c>
      <c r="AH2301" s="138">
        <v>39811</v>
      </c>
      <c r="AI2301" s="138">
        <v>41564</v>
      </c>
      <c r="AJ2301" s="109">
        <v>5897347</v>
      </c>
      <c r="AK2301" s="109"/>
      <c r="AL2301" s="109"/>
      <c r="AM2301" s="109"/>
      <c r="AN2301" s="109"/>
      <c r="AO2301" s="109"/>
      <c r="AP2301" s="109"/>
      <c r="AQ2301" s="109"/>
      <c r="AR2301" s="109"/>
      <c r="AS2301" s="109"/>
      <c r="AT2301" s="109"/>
      <c r="AU2301" s="109"/>
      <c r="AV2301" s="109"/>
      <c r="AW2301" s="109"/>
      <c r="AX2301" s="109"/>
      <c r="AY2301" s="109"/>
    </row>
    <row r="2302" spans="1:51" x14ac:dyDescent="0.25">
      <c r="A2302" s="106">
        <v>2658</v>
      </c>
      <c r="B2302" s="106" t="s">
        <v>2927</v>
      </c>
      <c r="C2302" s="106" t="s">
        <v>424</v>
      </c>
      <c r="D2302" s="106"/>
      <c r="E2302" s="106" t="s">
        <v>540</v>
      </c>
      <c r="F2302" s="106"/>
      <c r="G2302" s="106"/>
      <c r="H2302" s="106" t="s">
        <v>468</v>
      </c>
      <c r="I2302" s="106" t="s">
        <v>3326</v>
      </c>
      <c r="J2302" s="106" t="s">
        <v>424</v>
      </c>
      <c r="K2302" s="106">
        <v>1560</v>
      </c>
      <c r="L2302" s="106"/>
      <c r="M2302" s="106">
        <v>22000</v>
      </c>
      <c r="N2302" s="106" t="s">
        <v>424</v>
      </c>
      <c r="O2302" s="106">
        <v>76.271000000000001</v>
      </c>
      <c r="P2302" s="107">
        <v>830</v>
      </c>
      <c r="Q2302" s="107">
        <v>63304.93</v>
      </c>
      <c r="R2302" s="106">
        <v>0</v>
      </c>
      <c r="S2302" s="107">
        <v>0</v>
      </c>
      <c r="T2302" s="107">
        <v>0</v>
      </c>
      <c r="U2302" s="106" t="s">
        <v>749</v>
      </c>
      <c r="V2302" s="106" t="s">
        <v>7</v>
      </c>
      <c r="W2302" s="106" t="s">
        <v>64</v>
      </c>
      <c r="X2302" s="108">
        <v>2725</v>
      </c>
      <c r="Y2302" s="108">
        <v>207838.47500000001</v>
      </c>
      <c r="Z2302" s="108">
        <v>144533.54500000001</v>
      </c>
      <c r="AA2302" s="109"/>
      <c r="AB2302" s="109">
        <v>4036</v>
      </c>
      <c r="AC2302" s="109"/>
      <c r="AD2302" s="109"/>
      <c r="AE2302" s="110" t="s">
        <v>510</v>
      </c>
      <c r="AF2302" s="109"/>
      <c r="AG2302" s="138">
        <v>39365</v>
      </c>
      <c r="AH2302" s="138">
        <v>39811</v>
      </c>
      <c r="AI2302" s="138">
        <v>41564</v>
      </c>
      <c r="AJ2302" s="109">
        <v>5897347</v>
      </c>
      <c r="AK2302" s="109"/>
      <c r="AL2302" s="109"/>
      <c r="AM2302" s="109"/>
      <c r="AN2302" s="109"/>
      <c r="AO2302" s="109"/>
      <c r="AP2302" s="109"/>
      <c r="AQ2302" s="109"/>
      <c r="AR2302" s="109"/>
      <c r="AS2302" s="109"/>
      <c r="AT2302" s="109"/>
      <c r="AU2302" s="109"/>
      <c r="AV2302" s="109"/>
      <c r="AW2302" s="109"/>
      <c r="AX2302" s="109"/>
      <c r="AY2302" s="109"/>
    </row>
    <row r="2303" spans="1:51" x14ac:dyDescent="0.25">
      <c r="A2303" s="106">
        <v>2668</v>
      </c>
      <c r="B2303" s="106" t="s">
        <v>2928</v>
      </c>
      <c r="C2303" s="106" t="s">
        <v>424</v>
      </c>
      <c r="D2303" s="106"/>
      <c r="E2303" s="106" t="s">
        <v>540</v>
      </c>
      <c r="F2303" s="106"/>
      <c r="G2303" s="106"/>
      <c r="H2303" s="106" t="s">
        <v>468</v>
      </c>
      <c r="I2303" s="106" t="s">
        <v>3332</v>
      </c>
      <c r="J2303" s="106" t="s">
        <v>4272</v>
      </c>
      <c r="K2303" s="106"/>
      <c r="L2303" s="106"/>
      <c r="M2303" s="106">
        <v>22000</v>
      </c>
      <c r="N2303" s="106" t="s">
        <v>424</v>
      </c>
      <c r="O2303" s="106">
        <v>395.83300000000003</v>
      </c>
      <c r="P2303" s="107">
        <v>830</v>
      </c>
      <c r="Q2303" s="107">
        <v>328541.39</v>
      </c>
      <c r="R2303" s="106">
        <v>0</v>
      </c>
      <c r="S2303" s="107">
        <v>0</v>
      </c>
      <c r="T2303" s="107">
        <v>0</v>
      </c>
      <c r="U2303" s="106" t="s">
        <v>741</v>
      </c>
      <c r="V2303" s="106" t="s">
        <v>7</v>
      </c>
      <c r="W2303" s="106" t="s">
        <v>62</v>
      </c>
      <c r="X2303" s="108">
        <v>2725</v>
      </c>
      <c r="Y2303" s="108">
        <v>1078644.925</v>
      </c>
      <c r="Z2303" s="108">
        <v>750103.53500000003</v>
      </c>
      <c r="AA2303" s="109"/>
      <c r="AB2303" s="109">
        <v>4036</v>
      </c>
      <c r="AC2303" s="109"/>
      <c r="AD2303" s="109"/>
      <c r="AE2303" s="110" t="s">
        <v>473</v>
      </c>
      <c r="AF2303" s="109" t="s">
        <v>4870</v>
      </c>
      <c r="AG2303" s="138">
        <v>39365</v>
      </c>
      <c r="AH2303" s="138">
        <v>39811</v>
      </c>
      <c r="AI2303" s="138">
        <v>41564</v>
      </c>
      <c r="AJ2303" s="109">
        <v>5897347</v>
      </c>
      <c r="AK2303" s="109"/>
      <c r="AL2303" s="109"/>
      <c r="AM2303" s="109"/>
      <c r="AN2303" s="109"/>
      <c r="AO2303" s="109"/>
      <c r="AP2303" s="109"/>
      <c r="AQ2303" s="109"/>
      <c r="AR2303" s="109"/>
      <c r="AS2303" s="109"/>
      <c r="AT2303" s="109"/>
      <c r="AU2303" s="109"/>
      <c r="AV2303" s="109"/>
      <c r="AW2303" s="109"/>
      <c r="AX2303" s="109"/>
      <c r="AY2303" s="109"/>
    </row>
    <row r="2304" spans="1:51" x14ac:dyDescent="0.25">
      <c r="A2304" s="106">
        <v>2669</v>
      </c>
      <c r="B2304" s="106" t="s">
        <v>839</v>
      </c>
      <c r="C2304" s="106" t="s">
        <v>424</v>
      </c>
      <c r="D2304" s="106"/>
      <c r="E2304" s="106" t="s">
        <v>540</v>
      </c>
      <c r="F2304" s="106"/>
      <c r="G2304" s="106"/>
      <c r="H2304" s="106" t="s">
        <v>468</v>
      </c>
      <c r="I2304" s="106"/>
      <c r="J2304" s="106"/>
      <c r="K2304" s="106"/>
      <c r="L2304" s="106"/>
      <c r="M2304" s="106">
        <v>22000</v>
      </c>
      <c r="N2304" s="106" t="s">
        <v>424</v>
      </c>
      <c r="O2304" s="106">
        <v>13167.290999999999</v>
      </c>
      <c r="P2304" s="107">
        <v>830</v>
      </c>
      <c r="Q2304" s="107">
        <v>10928851.529999999</v>
      </c>
      <c r="R2304" s="106">
        <v>0</v>
      </c>
      <c r="S2304" s="107">
        <v>0</v>
      </c>
      <c r="T2304" s="107">
        <v>0</v>
      </c>
      <c r="U2304" s="106" t="s">
        <v>743</v>
      </c>
      <c r="V2304" s="106" t="s">
        <v>7</v>
      </c>
      <c r="W2304" s="106" t="s">
        <v>63</v>
      </c>
      <c r="X2304" s="108"/>
      <c r="Y2304" s="108">
        <v>0</v>
      </c>
      <c r="Z2304" s="108"/>
      <c r="AA2304" s="109" t="s">
        <v>4435</v>
      </c>
      <c r="AB2304" s="109">
        <v>4036</v>
      </c>
      <c r="AC2304" s="109"/>
      <c r="AD2304" s="109"/>
      <c r="AE2304" s="110" t="s">
        <v>4436</v>
      </c>
      <c r="AF2304" s="109"/>
      <c r="AG2304" s="138">
        <v>39365</v>
      </c>
      <c r="AH2304" s="138">
        <v>39811</v>
      </c>
      <c r="AI2304" s="138">
        <v>41564</v>
      </c>
      <c r="AJ2304" s="109">
        <v>5897347</v>
      </c>
      <c r="AK2304" s="109"/>
      <c r="AL2304" s="109"/>
      <c r="AM2304" s="109"/>
      <c r="AN2304" s="109"/>
      <c r="AO2304" s="109"/>
      <c r="AP2304" s="109"/>
      <c r="AQ2304" s="109"/>
      <c r="AR2304" s="109"/>
      <c r="AS2304" s="109"/>
      <c r="AT2304" s="109"/>
      <c r="AU2304" s="109"/>
      <c r="AV2304" s="109"/>
      <c r="AW2304" s="109"/>
      <c r="AX2304" s="109"/>
      <c r="AY2304" s="109"/>
    </row>
    <row r="2305" spans="1:51" ht="38.25" x14ac:dyDescent="0.25">
      <c r="A2305" s="106">
        <v>2670</v>
      </c>
      <c r="B2305" s="106" t="s">
        <v>2929</v>
      </c>
      <c r="C2305" s="106" t="s">
        <v>425</v>
      </c>
      <c r="D2305" s="106" t="s">
        <v>694</v>
      </c>
      <c r="E2305" s="106" t="s">
        <v>544</v>
      </c>
      <c r="F2305" s="106"/>
      <c r="G2305" s="106"/>
      <c r="H2305" s="106" t="s">
        <v>466</v>
      </c>
      <c r="I2305" s="106"/>
      <c r="J2305" s="106" t="s">
        <v>4273</v>
      </c>
      <c r="K2305" s="106">
        <v>32886</v>
      </c>
      <c r="L2305" s="106"/>
      <c r="M2305" s="106">
        <v>22000</v>
      </c>
      <c r="N2305" s="106" t="s">
        <v>4274</v>
      </c>
      <c r="O2305" s="106">
        <v>72204.81</v>
      </c>
      <c r="P2305" s="107">
        <v>845</v>
      </c>
      <c r="Q2305" s="107">
        <v>61013064</v>
      </c>
      <c r="R2305" s="106">
        <v>0</v>
      </c>
      <c r="S2305" s="107">
        <v>0</v>
      </c>
      <c r="T2305" s="107">
        <v>0</v>
      </c>
      <c r="U2305" s="106" t="s">
        <v>826</v>
      </c>
      <c r="V2305" s="106" t="s">
        <v>7</v>
      </c>
      <c r="W2305" s="106" t="s">
        <v>69</v>
      </c>
      <c r="X2305" s="108">
        <v>200</v>
      </c>
      <c r="Y2305" s="108">
        <v>14440962</v>
      </c>
      <c r="Z2305" s="108">
        <v>-46572102</v>
      </c>
      <c r="AA2305" s="109"/>
      <c r="AB2305" s="109">
        <v>903</v>
      </c>
      <c r="AC2305" s="109" t="s">
        <v>4871</v>
      </c>
      <c r="AD2305" s="109"/>
      <c r="AE2305" s="110" t="s">
        <v>4454</v>
      </c>
      <c r="AF2305" s="109"/>
      <c r="AG2305" s="138">
        <v>40515</v>
      </c>
      <c r="AH2305" s="138">
        <v>41558</v>
      </c>
      <c r="AI2305" s="138">
        <v>41568</v>
      </c>
      <c r="AJ2305" s="109">
        <v>5897810</v>
      </c>
      <c r="AK2305" s="109"/>
      <c r="AL2305" s="109"/>
      <c r="AM2305" s="109"/>
      <c r="AN2305" s="109"/>
      <c r="AO2305" s="109"/>
      <c r="AP2305" s="109"/>
      <c r="AQ2305" s="109"/>
      <c r="AR2305" s="109"/>
      <c r="AS2305" s="109"/>
      <c r="AT2305" s="109"/>
      <c r="AU2305" s="109"/>
      <c r="AV2305" s="109"/>
      <c r="AW2305" s="109"/>
      <c r="AX2305" s="109"/>
      <c r="AY2305" s="109"/>
    </row>
    <row r="2306" spans="1:51" x14ac:dyDescent="0.25">
      <c r="A2306" s="106">
        <v>2671</v>
      </c>
      <c r="B2306" s="106" t="s">
        <v>2930</v>
      </c>
      <c r="C2306" s="106" t="s">
        <v>272</v>
      </c>
      <c r="D2306" s="106"/>
      <c r="E2306" s="106" t="s">
        <v>540</v>
      </c>
      <c r="F2306" s="106"/>
      <c r="G2306" s="106"/>
      <c r="H2306" s="106" t="s">
        <v>465</v>
      </c>
      <c r="I2306" s="106" t="s">
        <v>3323</v>
      </c>
      <c r="J2306" s="106" t="s">
        <v>3587</v>
      </c>
      <c r="K2306" s="106"/>
      <c r="L2306" s="106"/>
      <c r="M2306" s="106">
        <v>22646</v>
      </c>
      <c r="N2306" s="106" t="s">
        <v>272</v>
      </c>
      <c r="O2306" s="106">
        <v>1558.058</v>
      </c>
      <c r="P2306" s="107">
        <v>580</v>
      </c>
      <c r="Q2306" s="107">
        <v>903673.64</v>
      </c>
      <c r="R2306" s="106">
        <v>0</v>
      </c>
      <c r="S2306" s="107">
        <v>0</v>
      </c>
      <c r="T2306" s="107">
        <v>0</v>
      </c>
      <c r="U2306" s="106" t="s">
        <v>741</v>
      </c>
      <c r="V2306" s="106" t="s">
        <v>7</v>
      </c>
      <c r="W2306" s="106" t="s">
        <v>62</v>
      </c>
      <c r="X2306" s="108">
        <v>888</v>
      </c>
      <c r="Y2306" s="108">
        <v>1383555.504</v>
      </c>
      <c r="Z2306" s="108">
        <v>479881.86399999994</v>
      </c>
      <c r="AA2306" s="109"/>
      <c r="AB2306" s="109">
        <v>2012</v>
      </c>
      <c r="AC2306" s="109"/>
      <c r="AD2306" s="109"/>
      <c r="AE2306" s="110" t="s">
        <v>473</v>
      </c>
      <c r="AF2306" s="109" t="s">
        <v>4462</v>
      </c>
      <c r="AG2306" s="138"/>
      <c r="AH2306" s="138">
        <v>38238</v>
      </c>
      <c r="AI2306" s="138">
        <v>41542</v>
      </c>
      <c r="AJ2306" s="109">
        <v>5894936</v>
      </c>
      <c r="AK2306" s="109"/>
      <c r="AL2306" s="109"/>
      <c r="AM2306" s="109"/>
      <c r="AN2306" s="109"/>
      <c r="AO2306" s="109"/>
      <c r="AP2306" s="109"/>
      <c r="AQ2306" s="109"/>
      <c r="AR2306" s="109"/>
      <c r="AS2306" s="109"/>
      <c r="AT2306" s="109"/>
      <c r="AU2306" s="109"/>
      <c r="AV2306" s="109"/>
      <c r="AW2306" s="109"/>
      <c r="AX2306" s="109"/>
      <c r="AY2306" s="109"/>
    </row>
    <row r="2307" spans="1:51" ht="25.5" x14ac:dyDescent="0.25">
      <c r="A2307" s="106">
        <v>2673</v>
      </c>
      <c r="B2307" s="106" t="s">
        <v>2856</v>
      </c>
      <c r="C2307" s="106" t="s">
        <v>426</v>
      </c>
      <c r="D2307" s="106"/>
      <c r="E2307" s="106" t="s">
        <v>540</v>
      </c>
      <c r="F2307" s="106"/>
      <c r="G2307" s="106"/>
      <c r="H2307" s="106" t="s">
        <v>466</v>
      </c>
      <c r="I2307" s="106"/>
      <c r="J2307" s="106"/>
      <c r="K2307" s="106"/>
      <c r="L2307" s="106"/>
      <c r="M2307" s="106">
        <v>22000</v>
      </c>
      <c r="N2307" s="106" t="s">
        <v>426</v>
      </c>
      <c r="O2307" s="106">
        <v>19329.174999999999</v>
      </c>
      <c r="P2307" s="107">
        <v>10</v>
      </c>
      <c r="Q2307" s="107">
        <v>193291.75</v>
      </c>
      <c r="R2307" s="106">
        <v>0</v>
      </c>
      <c r="S2307" s="107">
        <v>0</v>
      </c>
      <c r="T2307" s="107">
        <v>0</v>
      </c>
      <c r="U2307" s="106" t="s">
        <v>743</v>
      </c>
      <c r="V2307" s="106" t="s">
        <v>7</v>
      </c>
      <c r="W2307" s="106" t="s">
        <v>63</v>
      </c>
      <c r="X2307" s="108"/>
      <c r="Y2307" s="108">
        <v>0</v>
      </c>
      <c r="Z2307" s="108"/>
      <c r="AA2307" s="109" t="s">
        <v>4521</v>
      </c>
      <c r="AB2307" s="109">
        <v>904</v>
      </c>
      <c r="AC2307" s="109"/>
      <c r="AD2307" s="109"/>
      <c r="AE2307" s="110" t="s">
        <v>4436</v>
      </c>
      <c r="AF2307" s="109"/>
      <c r="AG2307" s="138">
        <v>39756</v>
      </c>
      <c r="AH2307" s="138">
        <v>41568</v>
      </c>
      <c r="AI2307" s="138">
        <v>41604</v>
      </c>
      <c r="AJ2307" s="109">
        <v>5902189</v>
      </c>
      <c r="AK2307" s="109"/>
      <c r="AL2307" s="109"/>
      <c r="AM2307" s="109"/>
      <c r="AN2307" s="109"/>
      <c r="AO2307" s="109"/>
      <c r="AP2307" s="109"/>
      <c r="AQ2307" s="109"/>
      <c r="AR2307" s="109"/>
      <c r="AS2307" s="109" t="s">
        <v>4433</v>
      </c>
      <c r="AT2307" s="109"/>
      <c r="AU2307" s="109"/>
      <c r="AV2307" s="109">
        <v>41568</v>
      </c>
      <c r="AW2307" s="109"/>
      <c r="AX2307" s="109"/>
      <c r="AY2307" s="109"/>
    </row>
    <row r="2308" spans="1:51" x14ac:dyDescent="0.25">
      <c r="A2308" s="106">
        <v>2674</v>
      </c>
      <c r="B2308" s="106" t="s">
        <v>2931</v>
      </c>
      <c r="C2308" s="106" t="s">
        <v>276</v>
      </c>
      <c r="D2308" s="106"/>
      <c r="E2308" s="106" t="s">
        <v>540</v>
      </c>
      <c r="F2308" s="106"/>
      <c r="G2308" s="106"/>
      <c r="H2308" s="106" t="s">
        <v>469</v>
      </c>
      <c r="I2308" s="106" t="s">
        <v>3323</v>
      </c>
      <c r="J2308" s="106" t="s">
        <v>3762</v>
      </c>
      <c r="K2308" s="106">
        <v>6109</v>
      </c>
      <c r="L2308" s="106"/>
      <c r="M2308" s="106">
        <v>22024</v>
      </c>
      <c r="N2308" s="106" t="s">
        <v>3763</v>
      </c>
      <c r="O2308" s="106">
        <v>338.31</v>
      </c>
      <c r="P2308" s="107">
        <v>1300</v>
      </c>
      <c r="Q2308" s="107">
        <v>439803</v>
      </c>
      <c r="R2308" s="106">
        <v>0</v>
      </c>
      <c r="S2308" s="107">
        <v>0</v>
      </c>
      <c r="T2308" s="107">
        <v>0</v>
      </c>
      <c r="U2308" s="106" t="s">
        <v>739</v>
      </c>
      <c r="V2308" s="106" t="s">
        <v>7</v>
      </c>
      <c r="W2308" s="106" t="s">
        <v>61</v>
      </c>
      <c r="X2308" s="108">
        <v>2136</v>
      </c>
      <c r="Y2308" s="108">
        <v>722630.16</v>
      </c>
      <c r="Z2308" s="108">
        <v>282827.16000000003</v>
      </c>
      <c r="AA2308" s="109"/>
      <c r="AB2308" s="109">
        <v>5122</v>
      </c>
      <c r="AC2308" s="109"/>
      <c r="AD2308" s="109"/>
      <c r="AE2308" s="110" t="s">
        <v>507</v>
      </c>
      <c r="AF2308" s="109"/>
      <c r="AG2308" s="138"/>
      <c r="AH2308" s="138">
        <v>38540</v>
      </c>
      <c r="AI2308" s="138">
        <v>38757</v>
      </c>
      <c r="AJ2308" s="109">
        <v>5459342</v>
      </c>
      <c r="AK2308" s="109"/>
      <c r="AL2308" s="109"/>
      <c r="AM2308" s="109"/>
      <c r="AN2308" s="109"/>
      <c r="AO2308" s="109"/>
      <c r="AP2308" s="109"/>
      <c r="AQ2308" s="109"/>
      <c r="AR2308" s="109"/>
      <c r="AS2308" s="109"/>
      <c r="AT2308" s="109"/>
      <c r="AU2308" s="109"/>
      <c r="AV2308" s="109"/>
      <c r="AW2308" s="109"/>
      <c r="AX2308" s="109"/>
      <c r="AY2308" s="109"/>
    </row>
    <row r="2309" spans="1:51" ht="25.5" x14ac:dyDescent="0.25">
      <c r="A2309" s="106">
        <v>2675</v>
      </c>
      <c r="B2309" s="106" t="s">
        <v>2932</v>
      </c>
      <c r="C2309" s="106" t="s">
        <v>427</v>
      </c>
      <c r="D2309" s="106"/>
      <c r="E2309" s="106" t="s">
        <v>540</v>
      </c>
      <c r="F2309" s="106"/>
      <c r="G2309" s="106"/>
      <c r="H2309" s="106" t="s">
        <v>468</v>
      </c>
      <c r="I2309" s="106" t="s">
        <v>3328</v>
      </c>
      <c r="J2309" s="106" t="s">
        <v>4275</v>
      </c>
      <c r="K2309" s="106">
        <v>2002</v>
      </c>
      <c r="L2309" s="106"/>
      <c r="M2309" s="106">
        <v>22450</v>
      </c>
      <c r="N2309" s="106" t="s">
        <v>427</v>
      </c>
      <c r="O2309" s="106">
        <v>160</v>
      </c>
      <c r="P2309" s="107">
        <v>1023</v>
      </c>
      <c r="Q2309" s="107">
        <v>163680</v>
      </c>
      <c r="R2309" s="106">
        <v>0</v>
      </c>
      <c r="S2309" s="107">
        <v>0</v>
      </c>
      <c r="T2309" s="107">
        <v>0</v>
      </c>
      <c r="U2309" s="106" t="s">
        <v>884</v>
      </c>
      <c r="V2309" s="106" t="s">
        <v>7</v>
      </c>
      <c r="W2309" s="106" t="s">
        <v>74</v>
      </c>
      <c r="X2309" s="108">
        <v>1840</v>
      </c>
      <c r="Y2309" s="108">
        <v>294400</v>
      </c>
      <c r="Z2309" s="108">
        <v>130720</v>
      </c>
      <c r="AA2309" s="109"/>
      <c r="AB2309" s="109">
        <v>4058</v>
      </c>
      <c r="AC2309" s="109"/>
      <c r="AD2309" s="109"/>
      <c r="AE2309" s="110" t="s">
        <v>4810</v>
      </c>
      <c r="AF2309" s="109"/>
      <c r="AG2309" s="138"/>
      <c r="AH2309" s="138">
        <v>38890</v>
      </c>
      <c r="AI2309" s="138">
        <v>38980</v>
      </c>
      <c r="AJ2309" s="109">
        <v>5491700</v>
      </c>
      <c r="AK2309" s="109"/>
      <c r="AL2309" s="109"/>
      <c r="AM2309" s="109"/>
      <c r="AN2309" s="109"/>
      <c r="AO2309" s="109"/>
      <c r="AP2309" s="109"/>
      <c r="AQ2309" s="109"/>
      <c r="AR2309" s="109"/>
      <c r="AS2309" s="109"/>
      <c r="AT2309" s="109"/>
      <c r="AU2309" s="109"/>
      <c r="AV2309" s="109"/>
      <c r="AW2309" s="109"/>
      <c r="AX2309" s="109"/>
      <c r="AY2309" s="109"/>
    </row>
    <row r="2310" spans="1:51" ht="25.5" x14ac:dyDescent="0.25">
      <c r="A2310" s="106">
        <v>2676</v>
      </c>
      <c r="B2310" s="106" t="s">
        <v>2933</v>
      </c>
      <c r="C2310" s="106" t="s">
        <v>427</v>
      </c>
      <c r="D2310" s="106"/>
      <c r="E2310" s="106" t="s">
        <v>540</v>
      </c>
      <c r="F2310" s="106"/>
      <c r="G2310" s="106"/>
      <c r="H2310" s="106" t="s">
        <v>468</v>
      </c>
      <c r="I2310" s="106" t="s">
        <v>3328</v>
      </c>
      <c r="J2310" s="106" t="s">
        <v>4275</v>
      </c>
      <c r="K2310" s="106"/>
      <c r="L2310" s="106"/>
      <c r="M2310" s="106">
        <v>22450</v>
      </c>
      <c r="N2310" s="106" t="s">
        <v>427</v>
      </c>
      <c r="O2310" s="106">
        <v>160</v>
      </c>
      <c r="P2310" s="107">
        <v>1023</v>
      </c>
      <c r="Q2310" s="107">
        <v>163680</v>
      </c>
      <c r="R2310" s="106">
        <v>0</v>
      </c>
      <c r="S2310" s="107">
        <v>0</v>
      </c>
      <c r="T2310" s="107">
        <v>0</v>
      </c>
      <c r="U2310" s="106" t="s">
        <v>884</v>
      </c>
      <c r="V2310" s="106" t="s">
        <v>7</v>
      </c>
      <c r="W2310" s="106" t="s">
        <v>74</v>
      </c>
      <c r="X2310" s="108">
        <v>1840</v>
      </c>
      <c r="Y2310" s="108">
        <v>294400</v>
      </c>
      <c r="Z2310" s="108">
        <v>130720</v>
      </c>
      <c r="AA2310" s="109"/>
      <c r="AB2310" s="109">
        <v>4058</v>
      </c>
      <c r="AC2310" s="109"/>
      <c r="AD2310" s="109"/>
      <c r="AE2310" s="110" t="s">
        <v>4810</v>
      </c>
      <c r="AF2310" s="109"/>
      <c r="AG2310" s="138"/>
      <c r="AH2310" s="138">
        <v>38890</v>
      </c>
      <c r="AI2310" s="138">
        <v>38980</v>
      </c>
      <c r="AJ2310" s="109">
        <v>5491700</v>
      </c>
      <c r="AK2310" s="109"/>
      <c r="AL2310" s="109"/>
      <c r="AM2310" s="109"/>
      <c r="AN2310" s="109"/>
      <c r="AO2310" s="109"/>
      <c r="AP2310" s="109"/>
      <c r="AQ2310" s="109"/>
      <c r="AR2310" s="109"/>
      <c r="AS2310" s="109"/>
      <c r="AT2310" s="109"/>
      <c r="AU2310" s="109"/>
      <c r="AV2310" s="109"/>
      <c r="AW2310" s="109"/>
      <c r="AX2310" s="109"/>
      <c r="AY2310" s="109"/>
    </row>
    <row r="2311" spans="1:51" ht="25.5" x14ac:dyDescent="0.25">
      <c r="A2311" s="106">
        <v>2677</v>
      </c>
      <c r="B2311" s="106" t="s">
        <v>2934</v>
      </c>
      <c r="C2311" s="106" t="s">
        <v>427</v>
      </c>
      <c r="D2311" s="106"/>
      <c r="E2311" s="106" t="s">
        <v>540</v>
      </c>
      <c r="F2311" s="106"/>
      <c r="G2311" s="106"/>
      <c r="H2311" s="106" t="s">
        <v>468</v>
      </c>
      <c r="I2311" s="106" t="s">
        <v>3328</v>
      </c>
      <c r="J2311" s="106" t="s">
        <v>4275</v>
      </c>
      <c r="K2311" s="106"/>
      <c r="L2311" s="106"/>
      <c r="M2311" s="106">
        <v>22450</v>
      </c>
      <c r="N2311" s="106" t="s">
        <v>427</v>
      </c>
      <c r="O2311" s="106">
        <v>160</v>
      </c>
      <c r="P2311" s="107">
        <v>1023</v>
      </c>
      <c r="Q2311" s="107">
        <v>163680</v>
      </c>
      <c r="R2311" s="106">
        <v>0</v>
      </c>
      <c r="S2311" s="107">
        <v>0</v>
      </c>
      <c r="T2311" s="107">
        <v>0</v>
      </c>
      <c r="U2311" s="106" t="s">
        <v>884</v>
      </c>
      <c r="V2311" s="106" t="s">
        <v>7</v>
      </c>
      <c r="W2311" s="106" t="s">
        <v>74</v>
      </c>
      <c r="X2311" s="108">
        <v>1840</v>
      </c>
      <c r="Y2311" s="108">
        <v>294400</v>
      </c>
      <c r="Z2311" s="108">
        <v>130720</v>
      </c>
      <c r="AA2311" s="109"/>
      <c r="AB2311" s="109">
        <v>4058</v>
      </c>
      <c r="AC2311" s="109"/>
      <c r="AD2311" s="109"/>
      <c r="AE2311" s="110" t="s">
        <v>4810</v>
      </c>
      <c r="AF2311" s="109"/>
      <c r="AG2311" s="138"/>
      <c r="AH2311" s="138">
        <v>38890</v>
      </c>
      <c r="AI2311" s="138">
        <v>38980</v>
      </c>
      <c r="AJ2311" s="109">
        <v>5491700</v>
      </c>
      <c r="AK2311" s="109"/>
      <c r="AL2311" s="109"/>
      <c r="AM2311" s="109"/>
      <c r="AN2311" s="109"/>
      <c r="AO2311" s="109"/>
      <c r="AP2311" s="109"/>
      <c r="AQ2311" s="109"/>
      <c r="AR2311" s="109"/>
      <c r="AS2311" s="109"/>
      <c r="AT2311" s="109"/>
      <c r="AU2311" s="109"/>
      <c r="AV2311" s="109"/>
      <c r="AW2311" s="109"/>
      <c r="AX2311" s="109"/>
      <c r="AY2311" s="109"/>
    </row>
    <row r="2312" spans="1:51" ht="25.5" x14ac:dyDescent="0.25">
      <c r="A2312" s="106">
        <v>2678</v>
      </c>
      <c r="B2312" s="106" t="s">
        <v>2935</v>
      </c>
      <c r="C2312" s="106" t="s">
        <v>427</v>
      </c>
      <c r="D2312" s="106"/>
      <c r="E2312" s="106" t="s">
        <v>540</v>
      </c>
      <c r="F2312" s="106"/>
      <c r="G2312" s="106"/>
      <c r="H2312" s="106" t="s">
        <v>468</v>
      </c>
      <c r="I2312" s="106" t="s">
        <v>3328</v>
      </c>
      <c r="J2312" s="106" t="s">
        <v>4275</v>
      </c>
      <c r="K2312" s="106"/>
      <c r="L2312" s="106"/>
      <c r="M2312" s="106">
        <v>22450</v>
      </c>
      <c r="N2312" s="106" t="s">
        <v>427</v>
      </c>
      <c r="O2312" s="106">
        <v>160</v>
      </c>
      <c r="P2312" s="107">
        <v>1023</v>
      </c>
      <c r="Q2312" s="107">
        <v>163680</v>
      </c>
      <c r="R2312" s="106">
        <v>0</v>
      </c>
      <c r="S2312" s="107">
        <v>0</v>
      </c>
      <c r="T2312" s="107">
        <v>0</v>
      </c>
      <c r="U2312" s="106" t="s">
        <v>884</v>
      </c>
      <c r="V2312" s="106" t="s">
        <v>7</v>
      </c>
      <c r="W2312" s="106" t="s">
        <v>74</v>
      </c>
      <c r="X2312" s="108">
        <v>1840</v>
      </c>
      <c r="Y2312" s="108">
        <v>294400</v>
      </c>
      <c r="Z2312" s="108">
        <v>130720</v>
      </c>
      <c r="AA2312" s="109"/>
      <c r="AB2312" s="109">
        <v>4058</v>
      </c>
      <c r="AC2312" s="109"/>
      <c r="AD2312" s="109"/>
      <c r="AE2312" s="110" t="s">
        <v>4810</v>
      </c>
      <c r="AF2312" s="109"/>
      <c r="AG2312" s="138"/>
      <c r="AH2312" s="138">
        <v>38890</v>
      </c>
      <c r="AI2312" s="138">
        <v>38980</v>
      </c>
      <c r="AJ2312" s="109">
        <v>5491700</v>
      </c>
      <c r="AK2312" s="109"/>
      <c r="AL2312" s="109"/>
      <c r="AM2312" s="109"/>
      <c r="AN2312" s="109"/>
      <c r="AO2312" s="109"/>
      <c r="AP2312" s="109"/>
      <c r="AQ2312" s="109"/>
      <c r="AR2312" s="109"/>
      <c r="AS2312" s="109"/>
      <c r="AT2312" s="109"/>
      <c r="AU2312" s="109"/>
      <c r="AV2312" s="109"/>
      <c r="AW2312" s="109"/>
      <c r="AX2312" s="109"/>
      <c r="AY2312" s="109"/>
    </row>
    <row r="2313" spans="1:51" ht="25.5" x14ac:dyDescent="0.25">
      <c r="A2313" s="106">
        <v>2679</v>
      </c>
      <c r="B2313" s="106" t="s">
        <v>2936</v>
      </c>
      <c r="C2313" s="106" t="s">
        <v>427</v>
      </c>
      <c r="D2313" s="106"/>
      <c r="E2313" s="106" t="s">
        <v>540</v>
      </c>
      <c r="F2313" s="106"/>
      <c r="G2313" s="106"/>
      <c r="H2313" s="106" t="s">
        <v>468</v>
      </c>
      <c r="I2313" s="106" t="s">
        <v>3328</v>
      </c>
      <c r="J2313" s="106" t="s">
        <v>4275</v>
      </c>
      <c r="K2313" s="106">
        <v>2002</v>
      </c>
      <c r="L2313" s="106"/>
      <c r="M2313" s="106">
        <v>22450</v>
      </c>
      <c r="N2313" s="106" t="s">
        <v>427</v>
      </c>
      <c r="O2313" s="106">
        <v>160</v>
      </c>
      <c r="P2313" s="107">
        <v>1023</v>
      </c>
      <c r="Q2313" s="107">
        <v>163680</v>
      </c>
      <c r="R2313" s="106">
        <v>0</v>
      </c>
      <c r="S2313" s="107">
        <v>0</v>
      </c>
      <c r="T2313" s="107">
        <v>0</v>
      </c>
      <c r="U2313" s="106" t="s">
        <v>884</v>
      </c>
      <c r="V2313" s="106" t="s">
        <v>7</v>
      </c>
      <c r="W2313" s="106" t="s">
        <v>74</v>
      </c>
      <c r="X2313" s="108">
        <v>1840</v>
      </c>
      <c r="Y2313" s="108">
        <v>294400</v>
      </c>
      <c r="Z2313" s="108">
        <v>130720</v>
      </c>
      <c r="AA2313" s="109"/>
      <c r="AB2313" s="109">
        <v>4058</v>
      </c>
      <c r="AC2313" s="109"/>
      <c r="AD2313" s="109"/>
      <c r="AE2313" s="110" t="s">
        <v>4810</v>
      </c>
      <c r="AF2313" s="109"/>
      <c r="AG2313" s="138"/>
      <c r="AH2313" s="138">
        <v>38890</v>
      </c>
      <c r="AI2313" s="138">
        <v>38980</v>
      </c>
      <c r="AJ2313" s="109">
        <v>5491700</v>
      </c>
      <c r="AK2313" s="109"/>
      <c r="AL2313" s="109"/>
      <c r="AM2313" s="109"/>
      <c r="AN2313" s="109"/>
      <c r="AO2313" s="109"/>
      <c r="AP2313" s="109"/>
      <c r="AQ2313" s="109"/>
      <c r="AR2313" s="109"/>
      <c r="AS2313" s="109"/>
      <c r="AT2313" s="109"/>
      <c r="AU2313" s="109"/>
      <c r="AV2313" s="109"/>
      <c r="AW2313" s="109"/>
      <c r="AX2313" s="109"/>
      <c r="AY2313" s="109"/>
    </row>
    <row r="2314" spans="1:51" x14ac:dyDescent="0.25">
      <c r="A2314" s="106">
        <v>2680</v>
      </c>
      <c r="B2314" s="106" t="s">
        <v>2937</v>
      </c>
      <c r="C2314" s="106" t="s">
        <v>56</v>
      </c>
      <c r="D2314" s="106"/>
      <c r="E2314" s="106" t="s">
        <v>540</v>
      </c>
      <c r="F2314" s="106"/>
      <c r="G2314" s="106"/>
      <c r="H2314" s="106" t="s">
        <v>472</v>
      </c>
      <c r="I2314" s="106" t="s">
        <v>3324</v>
      </c>
      <c r="J2314" s="106" t="s">
        <v>4054</v>
      </c>
      <c r="K2314" s="106">
        <v>11961</v>
      </c>
      <c r="L2314" s="106"/>
      <c r="M2314" s="106">
        <v>22024</v>
      </c>
      <c r="N2314" s="106" t="s">
        <v>56</v>
      </c>
      <c r="O2314" s="106">
        <v>3669.2559999999999</v>
      </c>
      <c r="P2314" s="107">
        <v>2930</v>
      </c>
      <c r="Q2314" s="107">
        <v>10750920.08</v>
      </c>
      <c r="R2314" s="106">
        <v>0</v>
      </c>
      <c r="S2314" s="107">
        <v>0</v>
      </c>
      <c r="T2314" s="107">
        <v>0</v>
      </c>
      <c r="U2314" s="106" t="s">
        <v>739</v>
      </c>
      <c r="V2314" s="106" t="s">
        <v>7</v>
      </c>
      <c r="W2314" s="106" t="s">
        <v>61</v>
      </c>
      <c r="X2314" s="108">
        <v>4385</v>
      </c>
      <c r="Y2314" s="108">
        <v>16089687.559999999</v>
      </c>
      <c r="Z2314" s="108">
        <v>5338767.4799999986</v>
      </c>
      <c r="AA2314" s="109"/>
      <c r="AB2314" s="109">
        <v>3079</v>
      </c>
      <c r="AC2314" s="109"/>
      <c r="AD2314" s="109"/>
      <c r="AE2314" s="110" t="s">
        <v>507</v>
      </c>
      <c r="AF2314" s="109"/>
      <c r="AG2314" s="138">
        <v>40921</v>
      </c>
      <c r="AH2314" s="138">
        <v>41612</v>
      </c>
      <c r="AI2314" s="138">
        <v>41662</v>
      </c>
      <c r="AJ2314" s="109">
        <v>5908742</v>
      </c>
      <c r="AK2314" s="109"/>
      <c r="AL2314" s="109"/>
      <c r="AM2314" s="109"/>
      <c r="AN2314" s="109"/>
      <c r="AO2314" s="109"/>
      <c r="AP2314" s="109"/>
      <c r="AQ2314" s="109"/>
      <c r="AR2314" s="109"/>
      <c r="AS2314" s="109"/>
      <c r="AT2314" s="109"/>
      <c r="AU2314" s="109"/>
      <c r="AV2314" s="109"/>
      <c r="AW2314" s="109"/>
      <c r="AX2314" s="109"/>
      <c r="AY2314" s="109"/>
    </row>
    <row r="2315" spans="1:51" x14ac:dyDescent="0.25">
      <c r="A2315" s="106">
        <v>2684</v>
      </c>
      <c r="B2315" s="106" t="s">
        <v>2938</v>
      </c>
      <c r="C2315" s="106" t="s">
        <v>56</v>
      </c>
      <c r="D2315" s="106"/>
      <c r="E2315" s="106" t="s">
        <v>540</v>
      </c>
      <c r="F2315" s="106"/>
      <c r="G2315" s="106"/>
      <c r="H2315" s="106" t="s">
        <v>472</v>
      </c>
      <c r="I2315" s="106" t="s">
        <v>3323</v>
      </c>
      <c r="J2315" s="106" t="s">
        <v>4276</v>
      </c>
      <c r="K2315" s="106">
        <v>11682</v>
      </c>
      <c r="L2315" s="106"/>
      <c r="M2315" s="106">
        <v>22024</v>
      </c>
      <c r="N2315" s="106" t="s">
        <v>56</v>
      </c>
      <c r="O2315" s="106">
        <v>123.423</v>
      </c>
      <c r="P2315" s="107">
        <v>2930</v>
      </c>
      <c r="Q2315" s="107">
        <v>361629.39</v>
      </c>
      <c r="R2315" s="106">
        <v>0</v>
      </c>
      <c r="S2315" s="107">
        <v>0</v>
      </c>
      <c r="T2315" s="107">
        <v>0</v>
      </c>
      <c r="U2315" s="106" t="s">
        <v>749</v>
      </c>
      <c r="V2315" s="106" t="s">
        <v>7</v>
      </c>
      <c r="W2315" s="106" t="s">
        <v>64</v>
      </c>
      <c r="X2315" s="108">
        <v>4835</v>
      </c>
      <c r="Y2315" s="108">
        <v>596750.20499999996</v>
      </c>
      <c r="Z2315" s="108">
        <v>235120.81499999994</v>
      </c>
      <c r="AA2315" s="109"/>
      <c r="AB2315" s="109">
        <v>3079</v>
      </c>
      <c r="AC2315" s="109"/>
      <c r="AD2315" s="109"/>
      <c r="AE2315" s="110" t="s">
        <v>510</v>
      </c>
      <c r="AF2315" s="109"/>
      <c r="AG2315" s="138">
        <v>40921</v>
      </c>
      <c r="AH2315" s="138">
        <v>41612</v>
      </c>
      <c r="AI2315" s="138">
        <v>41662</v>
      </c>
      <c r="AJ2315" s="109">
        <v>5908742</v>
      </c>
      <c r="AK2315" s="109"/>
      <c r="AL2315" s="109"/>
      <c r="AM2315" s="109"/>
      <c r="AN2315" s="109"/>
      <c r="AO2315" s="109"/>
      <c r="AP2315" s="109"/>
      <c r="AQ2315" s="109"/>
      <c r="AR2315" s="109"/>
      <c r="AS2315" s="109"/>
      <c r="AT2315" s="109"/>
      <c r="AU2315" s="109"/>
      <c r="AV2315" s="109"/>
      <c r="AW2315" s="109"/>
      <c r="AX2315" s="109"/>
      <c r="AY2315" s="109"/>
    </row>
    <row r="2316" spans="1:51" x14ac:dyDescent="0.25">
      <c r="A2316" s="106">
        <v>2685</v>
      </c>
      <c r="B2316" s="106" t="s">
        <v>2939</v>
      </c>
      <c r="C2316" s="106" t="s">
        <v>56</v>
      </c>
      <c r="D2316" s="106"/>
      <c r="E2316" s="106" t="s">
        <v>540</v>
      </c>
      <c r="F2316" s="106"/>
      <c r="G2316" s="106"/>
      <c r="H2316" s="106" t="s">
        <v>472</v>
      </c>
      <c r="I2316" s="106" t="s">
        <v>3323</v>
      </c>
      <c r="J2316" s="106" t="s">
        <v>4277</v>
      </c>
      <c r="K2316" s="106">
        <v>11642</v>
      </c>
      <c r="L2316" s="106"/>
      <c r="M2316" s="106">
        <v>22024</v>
      </c>
      <c r="N2316" s="106" t="s">
        <v>56</v>
      </c>
      <c r="O2316" s="106">
        <v>99.775000000000006</v>
      </c>
      <c r="P2316" s="107">
        <v>2930</v>
      </c>
      <c r="Q2316" s="107">
        <v>292340.75</v>
      </c>
      <c r="R2316" s="106">
        <v>0</v>
      </c>
      <c r="S2316" s="107">
        <v>0</v>
      </c>
      <c r="T2316" s="107">
        <v>0</v>
      </c>
      <c r="U2316" s="106" t="s">
        <v>749</v>
      </c>
      <c r="V2316" s="106" t="s">
        <v>7</v>
      </c>
      <c r="W2316" s="106" t="s">
        <v>64</v>
      </c>
      <c r="X2316" s="108">
        <v>4835</v>
      </c>
      <c r="Y2316" s="108">
        <v>482412.125</v>
      </c>
      <c r="Z2316" s="108">
        <v>190071.375</v>
      </c>
      <c r="AA2316" s="109"/>
      <c r="AB2316" s="109">
        <v>3079</v>
      </c>
      <c r="AC2316" s="109"/>
      <c r="AD2316" s="109"/>
      <c r="AE2316" s="110" t="s">
        <v>510</v>
      </c>
      <c r="AF2316" s="109"/>
      <c r="AG2316" s="138">
        <v>40921</v>
      </c>
      <c r="AH2316" s="138">
        <v>41612</v>
      </c>
      <c r="AI2316" s="138">
        <v>41662</v>
      </c>
      <c r="AJ2316" s="109">
        <v>5908742</v>
      </c>
      <c r="AK2316" s="109"/>
      <c r="AL2316" s="109"/>
      <c r="AM2316" s="109"/>
      <c r="AN2316" s="109"/>
      <c r="AO2316" s="109"/>
      <c r="AP2316" s="109"/>
      <c r="AQ2316" s="109"/>
      <c r="AR2316" s="109"/>
      <c r="AS2316" s="109"/>
      <c r="AT2316" s="109"/>
      <c r="AU2316" s="109"/>
      <c r="AV2316" s="109"/>
      <c r="AW2316" s="109"/>
      <c r="AX2316" s="109"/>
      <c r="AY2316" s="109"/>
    </row>
    <row r="2317" spans="1:51" x14ac:dyDescent="0.25">
      <c r="A2317" s="106">
        <v>2686</v>
      </c>
      <c r="B2317" s="106" t="s">
        <v>2940</v>
      </c>
      <c r="C2317" s="106" t="s">
        <v>56</v>
      </c>
      <c r="D2317" s="106"/>
      <c r="E2317" s="106" t="s">
        <v>540</v>
      </c>
      <c r="F2317" s="106"/>
      <c r="G2317" s="106"/>
      <c r="H2317" s="106" t="s">
        <v>472</v>
      </c>
      <c r="I2317" s="106" t="s">
        <v>3323</v>
      </c>
      <c r="J2317" s="106" t="s">
        <v>4277</v>
      </c>
      <c r="K2317" s="106">
        <v>11651</v>
      </c>
      <c r="L2317" s="106"/>
      <c r="M2317" s="106">
        <v>22024</v>
      </c>
      <c r="N2317" s="106" t="s">
        <v>56</v>
      </c>
      <c r="O2317" s="106">
        <v>348.62599999999998</v>
      </c>
      <c r="P2317" s="107">
        <v>2930</v>
      </c>
      <c r="Q2317" s="107">
        <v>1021474.18</v>
      </c>
      <c r="R2317" s="106">
        <v>0</v>
      </c>
      <c r="S2317" s="107">
        <v>0</v>
      </c>
      <c r="T2317" s="107">
        <v>0</v>
      </c>
      <c r="U2317" s="106" t="s">
        <v>749</v>
      </c>
      <c r="V2317" s="106" t="s">
        <v>7</v>
      </c>
      <c r="W2317" s="106" t="s">
        <v>64</v>
      </c>
      <c r="X2317" s="108">
        <v>4835</v>
      </c>
      <c r="Y2317" s="108">
        <v>1685606.71</v>
      </c>
      <c r="Z2317" s="108">
        <v>664132.53</v>
      </c>
      <c r="AA2317" s="109"/>
      <c r="AB2317" s="109">
        <v>3079</v>
      </c>
      <c r="AC2317" s="109"/>
      <c r="AD2317" s="109"/>
      <c r="AE2317" s="110" t="s">
        <v>510</v>
      </c>
      <c r="AF2317" s="109"/>
      <c r="AG2317" s="138">
        <v>40921</v>
      </c>
      <c r="AH2317" s="138">
        <v>41612</v>
      </c>
      <c r="AI2317" s="138">
        <v>41662</v>
      </c>
      <c r="AJ2317" s="109">
        <v>5908742</v>
      </c>
      <c r="AK2317" s="109"/>
      <c r="AL2317" s="109"/>
      <c r="AM2317" s="109"/>
      <c r="AN2317" s="109"/>
      <c r="AO2317" s="109"/>
      <c r="AP2317" s="109"/>
      <c r="AQ2317" s="109"/>
      <c r="AR2317" s="109"/>
      <c r="AS2317" s="109"/>
      <c r="AT2317" s="109"/>
      <c r="AU2317" s="109"/>
      <c r="AV2317" s="109"/>
      <c r="AW2317" s="109"/>
      <c r="AX2317" s="109"/>
      <c r="AY2317" s="109"/>
    </row>
    <row r="2318" spans="1:51" x14ac:dyDescent="0.25">
      <c r="A2318" s="106">
        <v>2687</v>
      </c>
      <c r="B2318" s="106" t="s">
        <v>2941</v>
      </c>
      <c r="C2318" s="106" t="s">
        <v>56</v>
      </c>
      <c r="D2318" s="106"/>
      <c r="E2318" s="106" t="s">
        <v>540</v>
      </c>
      <c r="F2318" s="106"/>
      <c r="G2318" s="106"/>
      <c r="H2318" s="106" t="s">
        <v>472</v>
      </c>
      <c r="I2318" s="106" t="s">
        <v>3324</v>
      </c>
      <c r="J2318" s="106" t="s">
        <v>4054</v>
      </c>
      <c r="K2318" s="106"/>
      <c r="L2318" s="106"/>
      <c r="M2318" s="106">
        <v>22024</v>
      </c>
      <c r="N2318" s="106" t="s">
        <v>56</v>
      </c>
      <c r="O2318" s="106">
        <v>308.798</v>
      </c>
      <c r="P2318" s="107">
        <v>2930</v>
      </c>
      <c r="Q2318" s="107">
        <v>904778.14</v>
      </c>
      <c r="R2318" s="106">
        <v>0</v>
      </c>
      <c r="S2318" s="107">
        <v>0</v>
      </c>
      <c r="T2318" s="107">
        <v>0</v>
      </c>
      <c r="U2318" s="106" t="s">
        <v>749</v>
      </c>
      <c r="V2318" s="106" t="s">
        <v>7</v>
      </c>
      <c r="W2318" s="106" t="s">
        <v>64</v>
      </c>
      <c r="X2318" s="108">
        <v>4835</v>
      </c>
      <c r="Y2318" s="108">
        <v>1493038.33</v>
      </c>
      <c r="Z2318" s="108">
        <v>588260.19000000006</v>
      </c>
      <c r="AA2318" s="109"/>
      <c r="AB2318" s="109">
        <v>3079</v>
      </c>
      <c r="AC2318" s="109"/>
      <c r="AD2318" s="109"/>
      <c r="AE2318" s="110" t="s">
        <v>510</v>
      </c>
      <c r="AF2318" s="109"/>
      <c r="AG2318" s="138">
        <v>40921</v>
      </c>
      <c r="AH2318" s="138">
        <v>41612</v>
      </c>
      <c r="AI2318" s="138">
        <v>41662</v>
      </c>
      <c r="AJ2318" s="109">
        <v>5908742</v>
      </c>
      <c r="AK2318" s="109"/>
      <c r="AL2318" s="109"/>
      <c r="AM2318" s="109"/>
      <c r="AN2318" s="109"/>
      <c r="AO2318" s="109"/>
      <c r="AP2318" s="109"/>
      <c r="AQ2318" s="109"/>
      <c r="AR2318" s="109"/>
      <c r="AS2318" s="109"/>
      <c r="AT2318" s="109"/>
      <c r="AU2318" s="109"/>
      <c r="AV2318" s="109"/>
      <c r="AW2318" s="109"/>
      <c r="AX2318" s="109"/>
      <c r="AY2318" s="109"/>
    </row>
    <row r="2319" spans="1:51" x14ac:dyDescent="0.25">
      <c r="A2319" s="106">
        <v>2688</v>
      </c>
      <c r="B2319" s="106" t="s">
        <v>2942</v>
      </c>
      <c r="C2319" s="106" t="s">
        <v>56</v>
      </c>
      <c r="D2319" s="106"/>
      <c r="E2319" s="106" t="s">
        <v>540</v>
      </c>
      <c r="F2319" s="106"/>
      <c r="G2319" s="106"/>
      <c r="H2319" s="106" t="s">
        <v>472</v>
      </c>
      <c r="I2319" s="106" t="s">
        <v>3324</v>
      </c>
      <c r="J2319" s="106" t="s">
        <v>4054</v>
      </c>
      <c r="K2319" s="106"/>
      <c r="L2319" s="106"/>
      <c r="M2319" s="106">
        <v>22024</v>
      </c>
      <c r="N2319" s="106" t="s">
        <v>56</v>
      </c>
      <c r="O2319" s="106">
        <v>273.54000000000002</v>
      </c>
      <c r="P2319" s="107">
        <v>2930</v>
      </c>
      <c r="Q2319" s="107">
        <v>801472.2</v>
      </c>
      <c r="R2319" s="106">
        <v>0</v>
      </c>
      <c r="S2319" s="107">
        <v>0</v>
      </c>
      <c r="T2319" s="107">
        <v>0</v>
      </c>
      <c r="U2319" s="106" t="s">
        <v>749</v>
      </c>
      <c r="V2319" s="106" t="s">
        <v>7</v>
      </c>
      <c r="W2319" s="106" t="s">
        <v>64</v>
      </c>
      <c r="X2319" s="108">
        <v>4835</v>
      </c>
      <c r="Y2319" s="108">
        <v>1322565.9000000001</v>
      </c>
      <c r="Z2319" s="108">
        <v>521093.70000000007</v>
      </c>
      <c r="AA2319" s="109"/>
      <c r="AB2319" s="109">
        <v>3079</v>
      </c>
      <c r="AC2319" s="109"/>
      <c r="AD2319" s="109"/>
      <c r="AE2319" s="110" t="s">
        <v>510</v>
      </c>
      <c r="AF2319" s="109"/>
      <c r="AG2319" s="138">
        <v>40921</v>
      </c>
      <c r="AH2319" s="138">
        <v>41612</v>
      </c>
      <c r="AI2319" s="138">
        <v>41662</v>
      </c>
      <c r="AJ2319" s="109">
        <v>5908742</v>
      </c>
      <c r="AK2319" s="109"/>
      <c r="AL2319" s="109"/>
      <c r="AM2319" s="109"/>
      <c r="AN2319" s="109"/>
      <c r="AO2319" s="109"/>
      <c r="AP2319" s="109"/>
      <c r="AQ2319" s="109"/>
      <c r="AR2319" s="109"/>
      <c r="AS2319" s="109"/>
      <c r="AT2319" s="109"/>
      <c r="AU2319" s="109"/>
      <c r="AV2319" s="109"/>
      <c r="AW2319" s="109"/>
      <c r="AX2319" s="109"/>
      <c r="AY2319" s="109"/>
    </row>
    <row r="2320" spans="1:51" x14ac:dyDescent="0.25">
      <c r="A2320" s="106">
        <v>2689</v>
      </c>
      <c r="B2320" s="106" t="s">
        <v>2943</v>
      </c>
      <c r="C2320" s="106" t="s">
        <v>56</v>
      </c>
      <c r="D2320" s="106"/>
      <c r="E2320" s="106" t="s">
        <v>540</v>
      </c>
      <c r="F2320" s="106"/>
      <c r="G2320" s="106"/>
      <c r="H2320" s="106" t="s">
        <v>472</v>
      </c>
      <c r="I2320" s="106" t="s">
        <v>3324</v>
      </c>
      <c r="J2320" s="106" t="s">
        <v>4054</v>
      </c>
      <c r="K2320" s="106"/>
      <c r="L2320" s="106"/>
      <c r="M2320" s="106">
        <v>22024</v>
      </c>
      <c r="N2320" s="106" t="s">
        <v>56</v>
      </c>
      <c r="O2320" s="106">
        <v>604.02599999999995</v>
      </c>
      <c r="P2320" s="107">
        <v>2930</v>
      </c>
      <c r="Q2320" s="107">
        <v>1769796.18</v>
      </c>
      <c r="R2320" s="106">
        <v>0</v>
      </c>
      <c r="S2320" s="107">
        <v>0</v>
      </c>
      <c r="T2320" s="107">
        <v>0</v>
      </c>
      <c r="U2320" s="106" t="s">
        <v>749</v>
      </c>
      <c r="V2320" s="106" t="s">
        <v>7</v>
      </c>
      <c r="W2320" s="106" t="s">
        <v>64</v>
      </c>
      <c r="X2320" s="108">
        <v>4835</v>
      </c>
      <c r="Y2320" s="108">
        <v>2920465.71</v>
      </c>
      <c r="Z2320" s="108">
        <v>1150669.53</v>
      </c>
      <c r="AA2320" s="109"/>
      <c r="AB2320" s="109">
        <v>3079</v>
      </c>
      <c r="AC2320" s="109"/>
      <c r="AD2320" s="109"/>
      <c r="AE2320" s="110" t="s">
        <v>510</v>
      </c>
      <c r="AF2320" s="109"/>
      <c r="AG2320" s="138">
        <v>40921</v>
      </c>
      <c r="AH2320" s="138">
        <v>41612</v>
      </c>
      <c r="AI2320" s="138">
        <v>41662</v>
      </c>
      <c r="AJ2320" s="109">
        <v>5908742</v>
      </c>
      <c r="AK2320" s="109"/>
      <c r="AL2320" s="109"/>
      <c r="AM2320" s="109"/>
      <c r="AN2320" s="109"/>
      <c r="AO2320" s="109"/>
      <c r="AP2320" s="109"/>
      <c r="AQ2320" s="109"/>
      <c r="AR2320" s="109"/>
      <c r="AS2320" s="109"/>
      <c r="AT2320" s="109"/>
      <c r="AU2320" s="109"/>
      <c r="AV2320" s="109"/>
      <c r="AW2320" s="109"/>
      <c r="AX2320" s="109"/>
      <c r="AY2320" s="109"/>
    </row>
    <row r="2321" spans="1:51" x14ac:dyDescent="0.25">
      <c r="A2321" s="106">
        <v>2690</v>
      </c>
      <c r="B2321" s="106" t="s">
        <v>2944</v>
      </c>
      <c r="C2321" s="106" t="s">
        <v>56</v>
      </c>
      <c r="D2321" s="106"/>
      <c r="E2321" s="106" t="s">
        <v>540</v>
      </c>
      <c r="F2321" s="106"/>
      <c r="G2321" s="106"/>
      <c r="H2321" s="106" t="s">
        <v>472</v>
      </c>
      <c r="I2321" s="106" t="s">
        <v>3326</v>
      </c>
      <c r="J2321" s="106" t="s">
        <v>4278</v>
      </c>
      <c r="K2321" s="106"/>
      <c r="L2321" s="106"/>
      <c r="M2321" s="106">
        <v>22024</v>
      </c>
      <c r="N2321" s="106" t="s">
        <v>56</v>
      </c>
      <c r="O2321" s="106">
        <v>943.31500000000005</v>
      </c>
      <c r="P2321" s="107">
        <v>2930</v>
      </c>
      <c r="Q2321" s="107">
        <v>2763912.95</v>
      </c>
      <c r="R2321" s="106">
        <v>0</v>
      </c>
      <c r="S2321" s="107">
        <v>0</v>
      </c>
      <c r="T2321" s="107">
        <v>0</v>
      </c>
      <c r="U2321" s="106" t="s">
        <v>749</v>
      </c>
      <c r="V2321" s="106" t="s">
        <v>7</v>
      </c>
      <c r="W2321" s="106" t="s">
        <v>64</v>
      </c>
      <c r="X2321" s="108">
        <v>4835</v>
      </c>
      <c r="Y2321" s="108">
        <v>4560928.0250000004</v>
      </c>
      <c r="Z2321" s="108">
        <v>1797015.0750000002</v>
      </c>
      <c r="AA2321" s="109"/>
      <c r="AB2321" s="109">
        <v>3079</v>
      </c>
      <c r="AC2321" s="109"/>
      <c r="AD2321" s="109"/>
      <c r="AE2321" s="110" t="s">
        <v>510</v>
      </c>
      <c r="AF2321" s="109"/>
      <c r="AG2321" s="138">
        <v>40921</v>
      </c>
      <c r="AH2321" s="138">
        <v>41612</v>
      </c>
      <c r="AI2321" s="138">
        <v>41662</v>
      </c>
      <c r="AJ2321" s="109">
        <v>5908742</v>
      </c>
      <c r="AK2321" s="109"/>
      <c r="AL2321" s="109"/>
      <c r="AM2321" s="109"/>
      <c r="AN2321" s="109"/>
      <c r="AO2321" s="109"/>
      <c r="AP2321" s="109"/>
      <c r="AQ2321" s="109"/>
      <c r="AR2321" s="109"/>
      <c r="AS2321" s="109"/>
      <c r="AT2321" s="109"/>
      <c r="AU2321" s="109"/>
      <c r="AV2321" s="109"/>
      <c r="AW2321" s="109"/>
      <c r="AX2321" s="109"/>
      <c r="AY2321" s="109"/>
    </row>
    <row r="2322" spans="1:51" x14ac:dyDescent="0.25">
      <c r="A2322" s="106">
        <v>2691</v>
      </c>
      <c r="B2322" s="106" t="s">
        <v>2945</v>
      </c>
      <c r="C2322" s="106" t="s">
        <v>56</v>
      </c>
      <c r="D2322" s="106"/>
      <c r="E2322" s="106" t="s">
        <v>540</v>
      </c>
      <c r="F2322" s="106"/>
      <c r="G2322" s="106"/>
      <c r="H2322" s="106" t="s">
        <v>472</v>
      </c>
      <c r="I2322" s="106" t="s">
        <v>3323</v>
      </c>
      <c r="J2322" s="106" t="s">
        <v>4279</v>
      </c>
      <c r="K2322" s="106"/>
      <c r="L2322" s="106"/>
      <c r="M2322" s="106">
        <v>22024</v>
      </c>
      <c r="N2322" s="106" t="s">
        <v>56</v>
      </c>
      <c r="O2322" s="106">
        <v>89.878</v>
      </c>
      <c r="P2322" s="107">
        <v>2930</v>
      </c>
      <c r="Q2322" s="107">
        <v>263342.53999999998</v>
      </c>
      <c r="R2322" s="106">
        <v>0</v>
      </c>
      <c r="S2322" s="107">
        <v>0</v>
      </c>
      <c r="T2322" s="107">
        <v>0</v>
      </c>
      <c r="U2322" s="106" t="s">
        <v>749</v>
      </c>
      <c r="V2322" s="106" t="s">
        <v>7</v>
      </c>
      <c r="W2322" s="106" t="s">
        <v>64</v>
      </c>
      <c r="X2322" s="108">
        <v>4835</v>
      </c>
      <c r="Y2322" s="108">
        <v>434560.13</v>
      </c>
      <c r="Z2322" s="108">
        <v>171217.59000000003</v>
      </c>
      <c r="AA2322" s="109"/>
      <c r="AB2322" s="109">
        <v>3079</v>
      </c>
      <c r="AC2322" s="109"/>
      <c r="AD2322" s="109"/>
      <c r="AE2322" s="110" t="s">
        <v>510</v>
      </c>
      <c r="AF2322" s="109"/>
      <c r="AG2322" s="138">
        <v>40921</v>
      </c>
      <c r="AH2322" s="138">
        <v>41612</v>
      </c>
      <c r="AI2322" s="138">
        <v>41662</v>
      </c>
      <c r="AJ2322" s="109">
        <v>5908742</v>
      </c>
      <c r="AK2322" s="109"/>
      <c r="AL2322" s="109"/>
      <c r="AM2322" s="109"/>
      <c r="AN2322" s="109"/>
      <c r="AO2322" s="109"/>
      <c r="AP2322" s="109"/>
      <c r="AQ2322" s="109"/>
      <c r="AR2322" s="109"/>
      <c r="AS2322" s="109"/>
      <c r="AT2322" s="109"/>
      <c r="AU2322" s="109"/>
      <c r="AV2322" s="109"/>
      <c r="AW2322" s="109"/>
      <c r="AX2322" s="109"/>
      <c r="AY2322" s="109"/>
    </row>
    <row r="2323" spans="1:51" x14ac:dyDescent="0.25">
      <c r="A2323" s="106">
        <v>2692</v>
      </c>
      <c r="B2323" s="106" t="s">
        <v>2946</v>
      </c>
      <c r="C2323" s="106" t="s">
        <v>56</v>
      </c>
      <c r="D2323" s="106"/>
      <c r="E2323" s="106" t="s">
        <v>540</v>
      </c>
      <c r="F2323" s="106"/>
      <c r="G2323" s="106"/>
      <c r="H2323" s="106" t="s">
        <v>472</v>
      </c>
      <c r="I2323" s="106" t="s">
        <v>3323</v>
      </c>
      <c r="J2323" s="106" t="s">
        <v>4280</v>
      </c>
      <c r="K2323" s="106">
        <v>6009</v>
      </c>
      <c r="L2323" s="106"/>
      <c r="M2323" s="106">
        <v>22024</v>
      </c>
      <c r="N2323" s="106" t="s">
        <v>56</v>
      </c>
      <c r="O2323" s="106">
        <v>109.232</v>
      </c>
      <c r="P2323" s="107">
        <v>2930</v>
      </c>
      <c r="Q2323" s="107">
        <v>320049.76</v>
      </c>
      <c r="R2323" s="106">
        <v>0</v>
      </c>
      <c r="S2323" s="107">
        <v>0</v>
      </c>
      <c r="T2323" s="107">
        <v>0</v>
      </c>
      <c r="U2323" s="106" t="s">
        <v>749</v>
      </c>
      <c r="V2323" s="106" t="s">
        <v>7</v>
      </c>
      <c r="W2323" s="106" t="s">
        <v>64</v>
      </c>
      <c r="X2323" s="108">
        <v>4835</v>
      </c>
      <c r="Y2323" s="108">
        <v>528136.72</v>
      </c>
      <c r="Z2323" s="108">
        <v>208086.95999999996</v>
      </c>
      <c r="AA2323" s="109"/>
      <c r="AB2323" s="109">
        <v>3079</v>
      </c>
      <c r="AC2323" s="109"/>
      <c r="AD2323" s="109"/>
      <c r="AE2323" s="110" t="s">
        <v>510</v>
      </c>
      <c r="AF2323" s="109"/>
      <c r="AG2323" s="138">
        <v>40921</v>
      </c>
      <c r="AH2323" s="138">
        <v>41612</v>
      </c>
      <c r="AI2323" s="138">
        <v>41662</v>
      </c>
      <c r="AJ2323" s="109">
        <v>5908742</v>
      </c>
      <c r="AK2323" s="109"/>
      <c r="AL2323" s="109"/>
      <c r="AM2323" s="109"/>
      <c r="AN2323" s="109"/>
      <c r="AO2323" s="109"/>
      <c r="AP2323" s="109"/>
      <c r="AQ2323" s="109"/>
      <c r="AR2323" s="109"/>
      <c r="AS2323" s="109"/>
      <c r="AT2323" s="109"/>
      <c r="AU2323" s="109"/>
      <c r="AV2323" s="109"/>
      <c r="AW2323" s="109"/>
      <c r="AX2323" s="109"/>
      <c r="AY2323" s="109"/>
    </row>
    <row r="2324" spans="1:51" x14ac:dyDescent="0.25">
      <c r="A2324" s="106">
        <v>2693</v>
      </c>
      <c r="B2324" s="106" t="s">
        <v>2947</v>
      </c>
      <c r="C2324" s="106" t="s">
        <v>56</v>
      </c>
      <c r="D2324" s="106"/>
      <c r="E2324" s="106" t="s">
        <v>540</v>
      </c>
      <c r="F2324" s="106"/>
      <c r="G2324" s="106"/>
      <c r="H2324" s="106" t="s">
        <v>472</v>
      </c>
      <c r="I2324" s="106" t="s">
        <v>3323</v>
      </c>
      <c r="J2324" s="106" t="s">
        <v>4281</v>
      </c>
      <c r="K2324" s="106"/>
      <c r="L2324" s="106"/>
      <c r="M2324" s="106">
        <v>22024</v>
      </c>
      <c r="N2324" s="106" t="s">
        <v>56</v>
      </c>
      <c r="O2324" s="106">
        <v>259.12</v>
      </c>
      <c r="P2324" s="107">
        <v>2930</v>
      </c>
      <c r="Q2324" s="107">
        <v>759221.6</v>
      </c>
      <c r="R2324" s="106">
        <v>0</v>
      </c>
      <c r="S2324" s="107">
        <v>0</v>
      </c>
      <c r="T2324" s="107">
        <v>0</v>
      </c>
      <c r="U2324" s="106" t="s">
        <v>749</v>
      </c>
      <c r="V2324" s="106" t="s">
        <v>7</v>
      </c>
      <c r="W2324" s="106" t="s">
        <v>64</v>
      </c>
      <c r="X2324" s="108">
        <v>4835</v>
      </c>
      <c r="Y2324" s="108">
        <v>1252845.2</v>
      </c>
      <c r="Z2324" s="108">
        <v>493623.6</v>
      </c>
      <c r="AA2324" s="109"/>
      <c r="AB2324" s="109">
        <v>3079</v>
      </c>
      <c r="AC2324" s="109"/>
      <c r="AD2324" s="109"/>
      <c r="AE2324" s="110" t="s">
        <v>510</v>
      </c>
      <c r="AF2324" s="109"/>
      <c r="AG2324" s="138">
        <v>40921</v>
      </c>
      <c r="AH2324" s="138">
        <v>41612</v>
      </c>
      <c r="AI2324" s="138">
        <v>41662</v>
      </c>
      <c r="AJ2324" s="109">
        <v>5908742</v>
      </c>
      <c r="AK2324" s="109"/>
      <c r="AL2324" s="109"/>
      <c r="AM2324" s="109"/>
      <c r="AN2324" s="109"/>
      <c r="AO2324" s="109"/>
      <c r="AP2324" s="109"/>
      <c r="AQ2324" s="109"/>
      <c r="AR2324" s="109"/>
      <c r="AS2324" s="109"/>
      <c r="AT2324" s="109"/>
      <c r="AU2324" s="109"/>
      <c r="AV2324" s="109"/>
      <c r="AW2324" s="109"/>
      <c r="AX2324" s="109"/>
      <c r="AY2324" s="109"/>
    </row>
    <row r="2325" spans="1:51" x14ac:dyDescent="0.25">
      <c r="A2325" s="106">
        <v>2694</v>
      </c>
      <c r="B2325" s="106" t="s">
        <v>2948</v>
      </c>
      <c r="C2325" s="106" t="s">
        <v>56</v>
      </c>
      <c r="D2325" s="106"/>
      <c r="E2325" s="106" t="s">
        <v>540</v>
      </c>
      <c r="F2325" s="106"/>
      <c r="G2325" s="106"/>
      <c r="H2325" s="106" t="s">
        <v>472</v>
      </c>
      <c r="I2325" s="106" t="s">
        <v>3323</v>
      </c>
      <c r="J2325" s="106" t="s">
        <v>4279</v>
      </c>
      <c r="K2325" s="106"/>
      <c r="L2325" s="106"/>
      <c r="M2325" s="106">
        <v>22024</v>
      </c>
      <c r="N2325" s="106" t="s">
        <v>56</v>
      </c>
      <c r="O2325" s="106">
        <v>187.41399999999999</v>
      </c>
      <c r="P2325" s="107">
        <v>2930</v>
      </c>
      <c r="Q2325" s="107">
        <v>549123.02</v>
      </c>
      <c r="R2325" s="106">
        <v>0</v>
      </c>
      <c r="S2325" s="107">
        <v>0</v>
      </c>
      <c r="T2325" s="107">
        <v>0</v>
      </c>
      <c r="U2325" s="106" t="s">
        <v>749</v>
      </c>
      <c r="V2325" s="106" t="s">
        <v>7</v>
      </c>
      <c r="W2325" s="106" t="s">
        <v>64</v>
      </c>
      <c r="X2325" s="108">
        <v>4835</v>
      </c>
      <c r="Y2325" s="108">
        <v>906146.69</v>
      </c>
      <c r="Z2325" s="108">
        <v>357023.66999999993</v>
      </c>
      <c r="AA2325" s="109"/>
      <c r="AB2325" s="109">
        <v>3079</v>
      </c>
      <c r="AC2325" s="109"/>
      <c r="AD2325" s="109"/>
      <c r="AE2325" s="110" t="s">
        <v>510</v>
      </c>
      <c r="AF2325" s="109"/>
      <c r="AG2325" s="138">
        <v>40921</v>
      </c>
      <c r="AH2325" s="138">
        <v>41612</v>
      </c>
      <c r="AI2325" s="138">
        <v>41662</v>
      </c>
      <c r="AJ2325" s="109">
        <v>5908742</v>
      </c>
      <c r="AK2325" s="109"/>
      <c r="AL2325" s="109"/>
      <c r="AM2325" s="109"/>
      <c r="AN2325" s="109"/>
      <c r="AO2325" s="109"/>
      <c r="AP2325" s="109"/>
      <c r="AQ2325" s="109"/>
      <c r="AR2325" s="109"/>
      <c r="AS2325" s="109"/>
      <c r="AT2325" s="109"/>
      <c r="AU2325" s="109"/>
      <c r="AV2325" s="109"/>
      <c r="AW2325" s="109"/>
      <c r="AX2325" s="109"/>
      <c r="AY2325" s="109"/>
    </row>
    <row r="2326" spans="1:51" x14ac:dyDescent="0.25">
      <c r="A2326" s="106">
        <v>2695</v>
      </c>
      <c r="B2326" s="106" t="s">
        <v>2949</v>
      </c>
      <c r="C2326" s="106" t="s">
        <v>56</v>
      </c>
      <c r="D2326" s="106"/>
      <c r="E2326" s="106" t="s">
        <v>540</v>
      </c>
      <c r="F2326" s="106"/>
      <c r="G2326" s="106"/>
      <c r="H2326" s="106" t="s">
        <v>472</v>
      </c>
      <c r="I2326" s="106" t="s">
        <v>3326</v>
      </c>
      <c r="J2326" s="106" t="s">
        <v>4278</v>
      </c>
      <c r="K2326" s="106">
        <v>6032</v>
      </c>
      <c r="L2326" s="106"/>
      <c r="M2326" s="106">
        <v>22024</v>
      </c>
      <c r="N2326" s="106" t="s">
        <v>56</v>
      </c>
      <c r="O2326" s="106">
        <v>140.76300000000001</v>
      </c>
      <c r="P2326" s="107">
        <v>2930</v>
      </c>
      <c r="Q2326" s="107">
        <v>412435.59</v>
      </c>
      <c r="R2326" s="106">
        <v>0</v>
      </c>
      <c r="S2326" s="107">
        <v>0</v>
      </c>
      <c r="T2326" s="107">
        <v>0</v>
      </c>
      <c r="U2326" s="106" t="s">
        <v>749</v>
      </c>
      <c r="V2326" s="106" t="s">
        <v>7</v>
      </c>
      <c r="W2326" s="106" t="s">
        <v>64</v>
      </c>
      <c r="X2326" s="108">
        <v>4835</v>
      </c>
      <c r="Y2326" s="108">
        <v>680589.10499999998</v>
      </c>
      <c r="Z2326" s="108">
        <v>268153.51499999996</v>
      </c>
      <c r="AA2326" s="109"/>
      <c r="AB2326" s="109">
        <v>3079</v>
      </c>
      <c r="AC2326" s="109"/>
      <c r="AD2326" s="109"/>
      <c r="AE2326" s="110" t="s">
        <v>510</v>
      </c>
      <c r="AF2326" s="109"/>
      <c r="AG2326" s="138">
        <v>40921</v>
      </c>
      <c r="AH2326" s="138">
        <v>41612</v>
      </c>
      <c r="AI2326" s="138">
        <v>41662</v>
      </c>
      <c r="AJ2326" s="109">
        <v>5908742</v>
      </c>
      <c r="AK2326" s="109"/>
      <c r="AL2326" s="109"/>
      <c r="AM2326" s="109"/>
      <c r="AN2326" s="109"/>
      <c r="AO2326" s="109"/>
      <c r="AP2326" s="109"/>
      <c r="AQ2326" s="109"/>
      <c r="AR2326" s="109"/>
      <c r="AS2326" s="109"/>
      <c r="AT2326" s="109"/>
      <c r="AU2326" s="109"/>
      <c r="AV2326" s="109"/>
      <c r="AW2326" s="109"/>
      <c r="AX2326" s="109"/>
      <c r="AY2326" s="109"/>
    </row>
    <row r="2327" spans="1:51" x14ac:dyDescent="0.25">
      <c r="A2327" s="106">
        <v>2696</v>
      </c>
      <c r="B2327" s="106" t="s">
        <v>2950</v>
      </c>
      <c r="C2327" s="106" t="s">
        <v>56</v>
      </c>
      <c r="D2327" s="106"/>
      <c r="E2327" s="106" t="s">
        <v>540</v>
      </c>
      <c r="F2327" s="106"/>
      <c r="G2327" s="106"/>
      <c r="H2327" s="106" t="s">
        <v>472</v>
      </c>
      <c r="I2327" s="106"/>
      <c r="J2327" s="106"/>
      <c r="K2327" s="106"/>
      <c r="L2327" s="106"/>
      <c r="M2327" s="106">
        <v>22024</v>
      </c>
      <c r="N2327" s="106" t="s">
        <v>56</v>
      </c>
      <c r="O2327" s="106">
        <v>64773.802000000003</v>
      </c>
      <c r="P2327" s="107">
        <v>2930</v>
      </c>
      <c r="Q2327" s="107">
        <v>189787239.86000001</v>
      </c>
      <c r="R2327" s="106">
        <v>0</v>
      </c>
      <c r="S2327" s="107">
        <v>0</v>
      </c>
      <c r="T2327" s="107">
        <v>0</v>
      </c>
      <c r="U2327" s="106" t="s">
        <v>743</v>
      </c>
      <c r="V2327" s="106" t="s">
        <v>7</v>
      </c>
      <c r="W2327" s="106" t="s">
        <v>63</v>
      </c>
      <c r="X2327" s="108"/>
      <c r="Y2327" s="108">
        <v>0</v>
      </c>
      <c r="Z2327" s="108"/>
      <c r="AA2327" s="109" t="s">
        <v>4435</v>
      </c>
      <c r="AB2327" s="109">
        <v>3079</v>
      </c>
      <c r="AC2327" s="109"/>
      <c r="AD2327" s="109"/>
      <c r="AE2327" s="110" t="s">
        <v>4436</v>
      </c>
      <c r="AF2327" s="109"/>
      <c r="AG2327" s="138">
        <v>40921</v>
      </c>
      <c r="AH2327" s="138">
        <v>41612</v>
      </c>
      <c r="AI2327" s="138">
        <v>41662</v>
      </c>
      <c r="AJ2327" s="109">
        <v>5908742</v>
      </c>
      <c r="AK2327" s="109"/>
      <c r="AL2327" s="109"/>
      <c r="AM2327" s="109"/>
      <c r="AN2327" s="109"/>
      <c r="AO2327" s="109"/>
      <c r="AP2327" s="109"/>
      <c r="AQ2327" s="109"/>
      <c r="AR2327" s="109"/>
      <c r="AS2327" s="109"/>
      <c r="AT2327" s="109"/>
      <c r="AU2327" s="109"/>
      <c r="AV2327" s="109"/>
      <c r="AW2327" s="109"/>
      <c r="AX2327" s="109"/>
      <c r="AY2327" s="109"/>
    </row>
    <row r="2328" spans="1:51" x14ac:dyDescent="0.25">
      <c r="A2328" s="106">
        <v>2697</v>
      </c>
      <c r="B2328" s="106" t="s">
        <v>2951</v>
      </c>
      <c r="C2328" s="106" t="s">
        <v>299</v>
      </c>
      <c r="D2328" s="106"/>
      <c r="E2328" s="106" t="s">
        <v>540</v>
      </c>
      <c r="F2328" s="106"/>
      <c r="G2328" s="106"/>
      <c r="H2328" s="106" t="s">
        <v>466</v>
      </c>
      <c r="I2328" s="106" t="s">
        <v>3323</v>
      </c>
      <c r="J2328" s="106" t="s">
        <v>4115</v>
      </c>
      <c r="K2328" s="106">
        <v>24102</v>
      </c>
      <c r="L2328" s="106"/>
      <c r="M2328" s="106">
        <v>22236</v>
      </c>
      <c r="N2328" s="106" t="s">
        <v>3824</v>
      </c>
      <c r="O2328" s="106">
        <v>10005.496999999999</v>
      </c>
      <c r="P2328" s="107">
        <v>885.5</v>
      </c>
      <c r="Q2328" s="107">
        <v>8859867.5899999999</v>
      </c>
      <c r="R2328" s="106">
        <v>0</v>
      </c>
      <c r="S2328" s="107">
        <v>0</v>
      </c>
      <c r="T2328" s="107">
        <v>0</v>
      </c>
      <c r="U2328" s="106" t="s">
        <v>739</v>
      </c>
      <c r="V2328" s="106" t="s">
        <v>7</v>
      </c>
      <c r="W2328" s="106" t="s">
        <v>61</v>
      </c>
      <c r="X2328" s="108">
        <v>1632</v>
      </c>
      <c r="Y2328" s="108">
        <v>16328971.103999998</v>
      </c>
      <c r="Z2328" s="108">
        <v>7469103.5104999989</v>
      </c>
      <c r="AA2328" s="109"/>
      <c r="AB2328" s="109">
        <v>6179</v>
      </c>
      <c r="AC2328" s="109"/>
      <c r="AD2328" s="109"/>
      <c r="AE2328" s="110" t="s">
        <v>507</v>
      </c>
      <c r="AF2328" s="109"/>
      <c r="AG2328" s="138"/>
      <c r="AH2328" s="138">
        <v>39353</v>
      </c>
      <c r="AI2328" s="138">
        <v>39373</v>
      </c>
      <c r="AJ2328" s="109">
        <v>5556789</v>
      </c>
      <c r="AK2328" s="109"/>
      <c r="AL2328" s="109"/>
      <c r="AM2328" s="109"/>
      <c r="AN2328" s="109"/>
      <c r="AO2328" s="109"/>
      <c r="AP2328" s="109"/>
      <c r="AQ2328" s="109"/>
      <c r="AR2328" s="109"/>
      <c r="AS2328" s="109"/>
      <c r="AT2328" s="109"/>
      <c r="AU2328" s="109"/>
      <c r="AV2328" s="109"/>
      <c r="AW2328" s="109"/>
      <c r="AX2328" s="109"/>
      <c r="AY2328" s="109"/>
    </row>
    <row r="2329" spans="1:51" ht="51" x14ac:dyDescent="0.25">
      <c r="A2329" s="106">
        <v>2698</v>
      </c>
      <c r="B2329" s="106" t="s">
        <v>2952</v>
      </c>
      <c r="C2329" s="106" t="s">
        <v>340</v>
      </c>
      <c r="D2329" s="106"/>
      <c r="E2329" s="106" t="s">
        <v>540</v>
      </c>
      <c r="F2329" s="106"/>
      <c r="G2329" s="106"/>
      <c r="H2329" s="106" t="s">
        <v>466</v>
      </c>
      <c r="I2329" s="106" t="s">
        <v>3323</v>
      </c>
      <c r="J2329" s="106" t="s">
        <v>4022</v>
      </c>
      <c r="K2329" s="106"/>
      <c r="L2329" s="106"/>
      <c r="M2329" s="106">
        <v>22000</v>
      </c>
      <c r="N2329" s="106" t="s">
        <v>340</v>
      </c>
      <c r="O2329" s="106">
        <v>137.16999999999999</v>
      </c>
      <c r="P2329" s="107">
        <v>1035.0999999999999</v>
      </c>
      <c r="Q2329" s="107">
        <v>141984.67000000001</v>
      </c>
      <c r="R2329" s="106">
        <v>0</v>
      </c>
      <c r="S2329" s="107">
        <v>0</v>
      </c>
      <c r="T2329" s="107">
        <v>0</v>
      </c>
      <c r="U2329" s="106" t="s">
        <v>797</v>
      </c>
      <c r="V2329" s="106" t="s">
        <v>7</v>
      </c>
      <c r="W2329" s="106" t="s">
        <v>67</v>
      </c>
      <c r="X2329" s="108">
        <v>1655</v>
      </c>
      <c r="Y2329" s="108">
        <v>227016.34999999998</v>
      </c>
      <c r="Z2329" s="108">
        <v>85031.68299999999</v>
      </c>
      <c r="AA2329" s="109"/>
      <c r="AB2329" s="109">
        <v>5225</v>
      </c>
      <c r="AC2329" s="109"/>
      <c r="AD2329" s="109"/>
      <c r="AE2329" s="110" t="s">
        <v>516</v>
      </c>
      <c r="AF2329" s="109"/>
      <c r="AG2329" s="138">
        <v>39479</v>
      </c>
      <c r="AH2329" s="138">
        <v>39531</v>
      </c>
      <c r="AI2329" s="138">
        <v>41730</v>
      </c>
      <c r="AJ2329" s="109">
        <v>5916105</v>
      </c>
      <c r="AK2329" s="109"/>
      <c r="AL2329" s="109" t="s">
        <v>4780</v>
      </c>
      <c r="AM2329" s="109" t="s">
        <v>703</v>
      </c>
      <c r="AN2329" s="109" t="s">
        <v>4618</v>
      </c>
      <c r="AO2329" s="109" t="s">
        <v>4619</v>
      </c>
      <c r="AP2329" s="109" t="s">
        <v>705</v>
      </c>
      <c r="AQ2329" s="109" t="s">
        <v>4620</v>
      </c>
      <c r="AR2329" s="109" t="s">
        <v>4787</v>
      </c>
      <c r="AS2329" s="109" t="s">
        <v>4433</v>
      </c>
      <c r="AT2329" s="109"/>
      <c r="AU2329" s="109"/>
      <c r="AV2329" s="109">
        <v>39531</v>
      </c>
      <c r="AW2329" s="109">
        <v>43735</v>
      </c>
      <c r="AX2329" s="109"/>
      <c r="AY2329" s="109"/>
    </row>
    <row r="2330" spans="1:51" ht="51" x14ac:dyDescent="0.25">
      <c r="A2330" s="106">
        <v>2699</v>
      </c>
      <c r="B2330" s="106" t="s">
        <v>2953</v>
      </c>
      <c r="C2330" s="106" t="s">
        <v>340</v>
      </c>
      <c r="D2330" s="106"/>
      <c r="E2330" s="106" t="s">
        <v>540</v>
      </c>
      <c r="F2330" s="106"/>
      <c r="G2330" s="106"/>
      <c r="H2330" s="106" t="s">
        <v>466</v>
      </c>
      <c r="I2330" s="106" t="s">
        <v>3323</v>
      </c>
      <c r="J2330" s="106" t="s">
        <v>4022</v>
      </c>
      <c r="K2330" s="106"/>
      <c r="L2330" s="106"/>
      <c r="M2330" s="106">
        <v>22000</v>
      </c>
      <c r="N2330" s="106" t="s">
        <v>340</v>
      </c>
      <c r="O2330" s="106">
        <v>3272.44</v>
      </c>
      <c r="P2330" s="107">
        <v>1035.0999999999999</v>
      </c>
      <c r="Q2330" s="107">
        <v>3387302.64</v>
      </c>
      <c r="R2330" s="106">
        <v>0</v>
      </c>
      <c r="S2330" s="107">
        <v>0</v>
      </c>
      <c r="T2330" s="107">
        <v>0</v>
      </c>
      <c r="U2330" s="106" t="s">
        <v>797</v>
      </c>
      <c r="V2330" s="106" t="s">
        <v>7</v>
      </c>
      <c r="W2330" s="106" t="s">
        <v>67</v>
      </c>
      <c r="X2330" s="108">
        <v>1655</v>
      </c>
      <c r="Y2330" s="108">
        <v>5415888.2000000002</v>
      </c>
      <c r="Z2330" s="108">
        <v>2028585.5560000003</v>
      </c>
      <c r="AA2330" s="109"/>
      <c r="AB2330" s="109">
        <v>5225</v>
      </c>
      <c r="AC2330" s="109"/>
      <c r="AD2330" s="109"/>
      <c r="AE2330" s="110" t="s">
        <v>516</v>
      </c>
      <c r="AF2330" s="109"/>
      <c r="AG2330" s="138">
        <v>39479</v>
      </c>
      <c r="AH2330" s="138">
        <v>39531</v>
      </c>
      <c r="AI2330" s="138">
        <v>41730</v>
      </c>
      <c r="AJ2330" s="109">
        <v>5916105</v>
      </c>
      <c r="AK2330" s="109"/>
      <c r="AL2330" s="109" t="s">
        <v>4780</v>
      </c>
      <c r="AM2330" s="109" t="s">
        <v>703</v>
      </c>
      <c r="AN2330" s="109" t="s">
        <v>4618</v>
      </c>
      <c r="AO2330" s="109" t="s">
        <v>4619</v>
      </c>
      <c r="AP2330" s="109" t="s">
        <v>705</v>
      </c>
      <c r="AQ2330" s="109" t="s">
        <v>4620</v>
      </c>
      <c r="AR2330" s="109" t="s">
        <v>4787</v>
      </c>
      <c r="AS2330" s="109" t="s">
        <v>4433</v>
      </c>
      <c r="AT2330" s="109"/>
      <c r="AU2330" s="109"/>
      <c r="AV2330" s="109">
        <v>39531</v>
      </c>
      <c r="AW2330" s="109">
        <v>43735</v>
      </c>
      <c r="AX2330" s="109"/>
      <c r="AY2330" s="109"/>
    </row>
    <row r="2331" spans="1:51" x14ac:dyDescent="0.25">
      <c r="A2331" s="106">
        <v>2700</v>
      </c>
      <c r="B2331" s="106" t="s">
        <v>2954</v>
      </c>
      <c r="C2331" s="106" t="s">
        <v>43</v>
      </c>
      <c r="D2331" s="106"/>
      <c r="E2331" s="106" t="s">
        <v>540</v>
      </c>
      <c r="F2331" s="106"/>
      <c r="G2331" s="106"/>
      <c r="H2331" s="106" t="s">
        <v>466</v>
      </c>
      <c r="I2331" s="106" t="s">
        <v>3325</v>
      </c>
      <c r="J2331" s="106" t="s">
        <v>4282</v>
      </c>
      <c r="K2331" s="106"/>
      <c r="L2331" s="106"/>
      <c r="M2331" s="106">
        <v>22000</v>
      </c>
      <c r="N2331" s="106" t="s">
        <v>43</v>
      </c>
      <c r="O2331" s="106">
        <v>76000</v>
      </c>
      <c r="P2331" s="107">
        <v>850</v>
      </c>
      <c r="Q2331" s="107">
        <v>64600000</v>
      </c>
      <c r="R2331" s="106">
        <v>0</v>
      </c>
      <c r="S2331" s="107">
        <v>0</v>
      </c>
      <c r="T2331" s="107">
        <v>0</v>
      </c>
      <c r="U2331" s="106" t="s">
        <v>741</v>
      </c>
      <c r="V2331" s="106" t="s">
        <v>7</v>
      </c>
      <c r="W2331" s="106" t="s">
        <v>62</v>
      </c>
      <c r="X2331" s="108">
        <v>1397</v>
      </c>
      <c r="Y2331" s="108">
        <v>106172000</v>
      </c>
      <c r="Z2331" s="108">
        <v>41572000</v>
      </c>
      <c r="AA2331" s="109"/>
      <c r="AB2331" s="109">
        <v>6030</v>
      </c>
      <c r="AC2331" s="109"/>
      <c r="AD2331" s="109"/>
      <c r="AE2331" s="110" t="s">
        <v>473</v>
      </c>
      <c r="AF2331" s="109" t="s">
        <v>4462</v>
      </c>
      <c r="AG2331" s="138"/>
      <c r="AH2331" s="138">
        <v>41926</v>
      </c>
      <c r="AI2331" s="138">
        <v>41963</v>
      </c>
      <c r="AJ2331" s="109">
        <v>5943360</v>
      </c>
      <c r="AK2331" s="109"/>
      <c r="AL2331" s="109"/>
      <c r="AM2331" s="109"/>
      <c r="AN2331" s="109"/>
      <c r="AO2331" s="109"/>
      <c r="AP2331" s="109"/>
      <c r="AQ2331" s="109"/>
      <c r="AR2331" s="109"/>
      <c r="AS2331" s="109"/>
      <c r="AT2331" s="109"/>
      <c r="AU2331" s="109"/>
      <c r="AV2331" s="109"/>
      <c r="AW2331" s="109"/>
      <c r="AX2331" s="109"/>
      <c r="AY2331" s="109"/>
    </row>
    <row r="2332" spans="1:51" x14ac:dyDescent="0.25">
      <c r="A2332" s="106">
        <v>2703</v>
      </c>
      <c r="B2332" s="106" t="s">
        <v>2955</v>
      </c>
      <c r="C2332" s="106" t="s">
        <v>428</v>
      </c>
      <c r="D2332" s="106"/>
      <c r="E2332" s="106" t="s">
        <v>540</v>
      </c>
      <c r="F2332" s="106"/>
      <c r="G2332" s="106"/>
      <c r="H2332" s="106" t="s">
        <v>466</v>
      </c>
      <c r="I2332" s="106" t="s">
        <v>3323</v>
      </c>
      <c r="J2332" s="106" t="s">
        <v>3937</v>
      </c>
      <c r="K2332" s="106">
        <v>12701</v>
      </c>
      <c r="L2332" s="106"/>
      <c r="M2332" s="106">
        <v>22000</v>
      </c>
      <c r="N2332" s="106" t="s">
        <v>428</v>
      </c>
      <c r="O2332" s="106">
        <v>1494.752</v>
      </c>
      <c r="P2332" s="107">
        <v>1150</v>
      </c>
      <c r="Q2332" s="107">
        <v>1718964.8</v>
      </c>
      <c r="R2332" s="106">
        <v>0</v>
      </c>
      <c r="S2332" s="107">
        <v>0</v>
      </c>
      <c r="T2332" s="107">
        <v>0</v>
      </c>
      <c r="U2332" s="106" t="s">
        <v>739</v>
      </c>
      <c r="V2332" s="106" t="s">
        <v>7</v>
      </c>
      <c r="W2332" s="106" t="s">
        <v>61</v>
      </c>
      <c r="X2332" s="108">
        <v>1557</v>
      </c>
      <c r="Y2332" s="108">
        <v>2327328.8640000001</v>
      </c>
      <c r="Z2332" s="108">
        <v>608364.06400000001</v>
      </c>
      <c r="AA2332" s="109"/>
      <c r="AB2332" s="109">
        <v>5210</v>
      </c>
      <c r="AC2332" s="109"/>
      <c r="AD2332" s="109"/>
      <c r="AE2332" s="110" t="s">
        <v>507</v>
      </c>
      <c r="AF2332" s="109"/>
      <c r="AG2332" s="138">
        <v>38366</v>
      </c>
      <c r="AH2332" s="138">
        <v>38485</v>
      </c>
      <c r="AI2332" s="138">
        <v>38593</v>
      </c>
      <c r="AJ2332" s="109">
        <v>5933661</v>
      </c>
      <c r="AK2332" s="109"/>
      <c r="AL2332" s="109"/>
      <c r="AM2332" s="109"/>
      <c r="AN2332" s="109"/>
      <c r="AO2332" s="109"/>
      <c r="AP2332" s="109"/>
      <c r="AQ2332" s="109"/>
      <c r="AR2332" s="109"/>
      <c r="AS2332" s="109"/>
      <c r="AT2332" s="109"/>
      <c r="AU2332" s="109"/>
      <c r="AV2332" s="109"/>
      <c r="AW2332" s="109"/>
      <c r="AX2332" s="109"/>
      <c r="AY2332" s="109"/>
    </row>
    <row r="2333" spans="1:51" x14ac:dyDescent="0.25">
      <c r="A2333" s="106">
        <v>2704</v>
      </c>
      <c r="B2333" s="106" t="s">
        <v>2956</v>
      </c>
      <c r="C2333" s="106" t="s">
        <v>429</v>
      </c>
      <c r="D2333" s="106"/>
      <c r="E2333" s="106" t="s">
        <v>540</v>
      </c>
      <c r="F2333" s="106"/>
      <c r="G2333" s="106"/>
      <c r="H2333" s="106" t="s">
        <v>466</v>
      </c>
      <c r="I2333" s="106" t="s">
        <v>3325</v>
      </c>
      <c r="J2333" s="106" t="s">
        <v>529</v>
      </c>
      <c r="K2333" s="106">
        <v>22064</v>
      </c>
      <c r="L2333" s="106"/>
      <c r="M2333" s="106">
        <v>22000</v>
      </c>
      <c r="N2333" s="106" t="s">
        <v>429</v>
      </c>
      <c r="O2333" s="106">
        <v>2087.2089999999998</v>
      </c>
      <c r="P2333" s="107">
        <v>1150.25</v>
      </c>
      <c r="Q2333" s="107">
        <v>2400812.15</v>
      </c>
      <c r="R2333" s="106">
        <v>0</v>
      </c>
      <c r="S2333" s="107">
        <v>0</v>
      </c>
      <c r="T2333" s="107">
        <v>0</v>
      </c>
      <c r="U2333" s="106" t="s">
        <v>739</v>
      </c>
      <c r="V2333" s="106" t="s">
        <v>7</v>
      </c>
      <c r="W2333" s="106" t="s">
        <v>61</v>
      </c>
      <c r="X2333" s="108">
        <v>1632</v>
      </c>
      <c r="Y2333" s="108">
        <v>3406325.0879999995</v>
      </c>
      <c r="Z2333" s="108">
        <v>1005512.9357499997</v>
      </c>
      <c r="AA2333" s="109"/>
      <c r="AB2333" s="109">
        <v>6191</v>
      </c>
      <c r="AC2333" s="109"/>
      <c r="AD2333" s="109"/>
      <c r="AE2333" s="110" t="s">
        <v>507</v>
      </c>
      <c r="AF2333" s="109"/>
      <c r="AG2333" s="138">
        <v>38212</v>
      </c>
      <c r="AH2333" s="138">
        <v>41709</v>
      </c>
      <c r="AI2333" s="138">
        <v>42166</v>
      </c>
      <c r="AJ2333" s="109">
        <v>5968303</v>
      </c>
      <c r="AK2333" s="109"/>
      <c r="AL2333" s="109"/>
      <c r="AM2333" s="109"/>
      <c r="AN2333" s="109"/>
      <c r="AO2333" s="109"/>
      <c r="AP2333" s="109"/>
      <c r="AQ2333" s="109"/>
      <c r="AR2333" s="109"/>
      <c r="AS2333" s="109"/>
      <c r="AT2333" s="109"/>
      <c r="AU2333" s="109"/>
      <c r="AV2333" s="109"/>
      <c r="AW2333" s="109"/>
      <c r="AX2333" s="109"/>
      <c r="AY2333" s="109"/>
    </row>
    <row r="2334" spans="1:51" x14ac:dyDescent="0.25">
      <c r="A2334" s="106">
        <v>2706</v>
      </c>
      <c r="B2334" s="106" t="s">
        <v>2957</v>
      </c>
      <c r="C2334" s="106" t="s">
        <v>429</v>
      </c>
      <c r="D2334" s="106"/>
      <c r="E2334" s="106" t="s">
        <v>540</v>
      </c>
      <c r="F2334" s="106"/>
      <c r="G2334" s="106"/>
      <c r="H2334" s="106" t="s">
        <v>466</v>
      </c>
      <c r="I2334" s="106" t="s">
        <v>3325</v>
      </c>
      <c r="J2334" s="106" t="s">
        <v>3756</v>
      </c>
      <c r="K2334" s="106"/>
      <c r="L2334" s="106"/>
      <c r="M2334" s="106">
        <v>22000</v>
      </c>
      <c r="N2334" s="106" t="s">
        <v>429</v>
      </c>
      <c r="O2334" s="106">
        <v>19188.96</v>
      </c>
      <c r="P2334" s="107">
        <v>1150.25</v>
      </c>
      <c r="Q2334" s="107">
        <v>22072101.239999998</v>
      </c>
      <c r="R2334" s="106">
        <v>0</v>
      </c>
      <c r="S2334" s="107">
        <v>0</v>
      </c>
      <c r="T2334" s="107">
        <v>0</v>
      </c>
      <c r="U2334" s="106" t="s">
        <v>743</v>
      </c>
      <c r="V2334" s="106" t="s">
        <v>7</v>
      </c>
      <c r="W2334" s="106" t="s">
        <v>63</v>
      </c>
      <c r="X2334" s="108">
        <v>1632</v>
      </c>
      <c r="Y2334" s="108">
        <v>31316382.719999999</v>
      </c>
      <c r="Z2334" s="108">
        <v>9244281.4800000004</v>
      </c>
      <c r="AA2334" s="109"/>
      <c r="AB2334" s="109">
        <v>6191</v>
      </c>
      <c r="AC2334" s="109"/>
      <c r="AD2334" s="109"/>
      <c r="AE2334" s="110" t="s">
        <v>4436</v>
      </c>
      <c r="AF2334" s="109"/>
      <c r="AG2334" s="138">
        <v>38212</v>
      </c>
      <c r="AH2334" s="138">
        <v>41709</v>
      </c>
      <c r="AI2334" s="138">
        <v>42166</v>
      </c>
      <c r="AJ2334" s="109">
        <v>5968303</v>
      </c>
      <c r="AK2334" s="109"/>
      <c r="AL2334" s="109"/>
      <c r="AM2334" s="109"/>
      <c r="AN2334" s="109"/>
      <c r="AO2334" s="109"/>
      <c r="AP2334" s="109"/>
      <c r="AQ2334" s="109"/>
      <c r="AR2334" s="109"/>
      <c r="AS2334" s="109"/>
      <c r="AT2334" s="109"/>
      <c r="AU2334" s="109"/>
      <c r="AV2334" s="109"/>
      <c r="AW2334" s="109"/>
      <c r="AX2334" s="109"/>
      <c r="AY2334" s="109"/>
    </row>
    <row r="2335" spans="1:51" x14ac:dyDescent="0.25">
      <c r="A2335" s="106">
        <v>2707</v>
      </c>
      <c r="B2335" s="106" t="s">
        <v>2958</v>
      </c>
      <c r="C2335" s="106" t="s">
        <v>410</v>
      </c>
      <c r="D2335" s="106"/>
      <c r="E2335" s="106" t="s">
        <v>540</v>
      </c>
      <c r="F2335" s="106"/>
      <c r="G2335" s="106"/>
      <c r="H2335" s="106" t="s">
        <v>466</v>
      </c>
      <c r="I2335" s="106" t="s">
        <v>3323</v>
      </c>
      <c r="J2335" s="106" t="s">
        <v>4283</v>
      </c>
      <c r="K2335" s="106"/>
      <c r="L2335" s="106"/>
      <c r="M2335" s="106">
        <v>22000</v>
      </c>
      <c r="N2335" s="106" t="s">
        <v>413</v>
      </c>
      <c r="O2335" s="106">
        <v>4054.8670000000002</v>
      </c>
      <c r="P2335" s="107">
        <v>1314.58</v>
      </c>
      <c r="Q2335" s="107">
        <v>5330447.0599999996</v>
      </c>
      <c r="R2335" s="106">
        <v>0</v>
      </c>
      <c r="S2335" s="107">
        <v>0</v>
      </c>
      <c r="T2335" s="107">
        <v>0</v>
      </c>
      <c r="U2335" s="106" t="s">
        <v>739</v>
      </c>
      <c r="V2335" s="106" t="s">
        <v>7</v>
      </c>
      <c r="W2335" s="106" t="s">
        <v>61</v>
      </c>
      <c r="X2335" s="108">
        <v>1712</v>
      </c>
      <c r="Y2335" s="108">
        <v>6941932.3040000005</v>
      </c>
      <c r="Z2335" s="108">
        <v>1611485.2431400008</v>
      </c>
      <c r="AA2335" s="109"/>
      <c r="AB2335" s="109">
        <v>5233</v>
      </c>
      <c r="AC2335" s="109"/>
      <c r="AD2335" s="109"/>
      <c r="AE2335" s="110" t="s">
        <v>507</v>
      </c>
      <c r="AF2335" s="109"/>
      <c r="AG2335" s="138">
        <v>41397</v>
      </c>
      <c r="AH2335" s="138">
        <v>41627</v>
      </c>
      <c r="AI2335" s="138">
        <v>42223</v>
      </c>
      <c r="AJ2335" s="109">
        <v>5976520</v>
      </c>
      <c r="AK2335" s="109"/>
      <c r="AL2335" s="109"/>
      <c r="AM2335" s="109"/>
      <c r="AN2335" s="109"/>
      <c r="AO2335" s="109"/>
      <c r="AP2335" s="109"/>
      <c r="AQ2335" s="109"/>
      <c r="AR2335" s="109"/>
      <c r="AS2335" s="109"/>
      <c r="AT2335" s="109"/>
      <c r="AU2335" s="109"/>
      <c r="AV2335" s="109"/>
      <c r="AW2335" s="109"/>
      <c r="AX2335" s="109"/>
      <c r="AY2335" s="109"/>
    </row>
    <row r="2336" spans="1:51" x14ac:dyDescent="0.25">
      <c r="A2336" s="106">
        <v>2708</v>
      </c>
      <c r="B2336" s="106" t="s">
        <v>2959</v>
      </c>
      <c r="C2336" s="106" t="s">
        <v>413</v>
      </c>
      <c r="D2336" s="106"/>
      <c r="E2336" s="106" t="s">
        <v>540</v>
      </c>
      <c r="F2336" s="106"/>
      <c r="G2336" s="106"/>
      <c r="H2336" s="106" t="s">
        <v>466</v>
      </c>
      <c r="I2336" s="106" t="s">
        <v>3323</v>
      </c>
      <c r="J2336" s="106" t="s">
        <v>4284</v>
      </c>
      <c r="K2336" s="106">
        <v>16903</v>
      </c>
      <c r="L2336" s="106"/>
      <c r="M2336" s="106">
        <v>22000</v>
      </c>
      <c r="N2336" s="106" t="s">
        <v>413</v>
      </c>
      <c r="O2336" s="106">
        <v>2831.42</v>
      </c>
      <c r="P2336" s="107">
        <v>1314.58</v>
      </c>
      <c r="Q2336" s="107">
        <v>3722128.1</v>
      </c>
      <c r="R2336" s="106">
        <v>0</v>
      </c>
      <c r="S2336" s="107">
        <v>0</v>
      </c>
      <c r="T2336" s="107">
        <v>0</v>
      </c>
      <c r="U2336" s="106" t="s">
        <v>739</v>
      </c>
      <c r="V2336" s="106" t="s">
        <v>7</v>
      </c>
      <c r="W2336" s="106" t="s">
        <v>61</v>
      </c>
      <c r="X2336" s="108">
        <v>1712</v>
      </c>
      <c r="Y2336" s="108">
        <v>4847391.04</v>
      </c>
      <c r="Z2336" s="108">
        <v>1125262.9364</v>
      </c>
      <c r="AA2336" s="109"/>
      <c r="AB2336" s="109">
        <v>5233</v>
      </c>
      <c r="AC2336" s="109"/>
      <c r="AD2336" s="109"/>
      <c r="AE2336" s="110" t="s">
        <v>507</v>
      </c>
      <c r="AF2336" s="109"/>
      <c r="AG2336" s="138">
        <v>41397</v>
      </c>
      <c r="AH2336" s="138">
        <v>41627</v>
      </c>
      <c r="AI2336" s="138">
        <v>42223</v>
      </c>
      <c r="AJ2336" s="109">
        <v>5976520</v>
      </c>
      <c r="AK2336" s="109"/>
      <c r="AL2336" s="109"/>
      <c r="AM2336" s="109"/>
      <c r="AN2336" s="109"/>
      <c r="AO2336" s="109"/>
      <c r="AP2336" s="109"/>
      <c r="AQ2336" s="109"/>
      <c r="AR2336" s="109"/>
      <c r="AS2336" s="109"/>
      <c r="AT2336" s="109"/>
      <c r="AU2336" s="109"/>
      <c r="AV2336" s="109"/>
      <c r="AW2336" s="109"/>
      <c r="AX2336" s="109"/>
      <c r="AY2336" s="109"/>
    </row>
    <row r="2337" spans="1:51" ht="76.5" x14ac:dyDescent="0.25">
      <c r="A2337" s="106">
        <v>2709</v>
      </c>
      <c r="B2337" s="106" t="s">
        <v>2960</v>
      </c>
      <c r="C2337" s="106" t="s">
        <v>410</v>
      </c>
      <c r="D2337" s="106"/>
      <c r="E2337" s="106" t="s">
        <v>540</v>
      </c>
      <c r="F2337" s="106"/>
      <c r="G2337" s="106"/>
      <c r="H2337" s="106" t="s">
        <v>466</v>
      </c>
      <c r="I2337" s="106" t="s">
        <v>3325</v>
      </c>
      <c r="J2337" s="106" t="s">
        <v>4057</v>
      </c>
      <c r="K2337" s="106"/>
      <c r="L2337" s="106"/>
      <c r="M2337" s="106">
        <v>22000</v>
      </c>
      <c r="N2337" s="106" t="s">
        <v>413</v>
      </c>
      <c r="O2337" s="106">
        <v>5051.28</v>
      </c>
      <c r="P2337" s="107">
        <v>1984.1</v>
      </c>
      <c r="Q2337" s="107">
        <v>10022238.23</v>
      </c>
      <c r="R2337" s="106">
        <v>0</v>
      </c>
      <c r="S2337" s="107">
        <v>0</v>
      </c>
      <c r="T2337" s="107">
        <v>0</v>
      </c>
      <c r="U2337" s="106" t="s">
        <v>741</v>
      </c>
      <c r="V2337" s="106" t="s">
        <v>8</v>
      </c>
      <c r="W2337" s="106" t="s">
        <v>62</v>
      </c>
      <c r="X2337" s="108">
        <v>1712</v>
      </c>
      <c r="Y2337" s="108">
        <v>8647791.3599999994</v>
      </c>
      <c r="Z2337" s="108">
        <v>-1374446.870000001</v>
      </c>
      <c r="AA2337" s="109"/>
      <c r="AB2337" s="109">
        <v>5233</v>
      </c>
      <c r="AC2337" s="109"/>
      <c r="AD2337" s="109"/>
      <c r="AE2337" s="110" t="s">
        <v>473</v>
      </c>
      <c r="AF2337" s="109" t="s">
        <v>4872</v>
      </c>
      <c r="AG2337" s="138">
        <v>41397</v>
      </c>
      <c r="AH2337" s="138">
        <v>41627</v>
      </c>
      <c r="AI2337" s="138">
        <v>42223</v>
      </c>
      <c r="AJ2337" s="109">
        <v>5976520</v>
      </c>
      <c r="AK2337" s="109"/>
      <c r="AL2337" s="109"/>
      <c r="AM2337" s="109"/>
      <c r="AN2337" s="109"/>
      <c r="AO2337" s="109"/>
      <c r="AP2337" s="109"/>
      <c r="AQ2337" s="109"/>
      <c r="AR2337" s="109"/>
      <c r="AS2337" s="109"/>
      <c r="AT2337" s="109"/>
      <c r="AU2337" s="109"/>
      <c r="AV2337" s="109"/>
      <c r="AW2337" s="109"/>
      <c r="AX2337" s="109" t="s">
        <v>4873</v>
      </c>
      <c r="AY2337" s="109" t="s">
        <v>4796</v>
      </c>
    </row>
    <row r="2338" spans="1:51" x14ac:dyDescent="0.25">
      <c r="A2338" s="106">
        <v>2710</v>
      </c>
      <c r="B2338" s="106" t="s">
        <v>2961</v>
      </c>
      <c r="C2338" s="106" t="s">
        <v>410</v>
      </c>
      <c r="D2338" s="106"/>
      <c r="E2338" s="106" t="s">
        <v>540</v>
      </c>
      <c r="F2338" s="106"/>
      <c r="G2338" s="106"/>
      <c r="H2338" s="106" t="s">
        <v>466</v>
      </c>
      <c r="I2338" s="106" t="s">
        <v>3325</v>
      </c>
      <c r="J2338" s="106" t="s">
        <v>4057</v>
      </c>
      <c r="K2338" s="106"/>
      <c r="L2338" s="106"/>
      <c r="M2338" s="106">
        <v>22000</v>
      </c>
      <c r="N2338" s="106" t="s">
        <v>413</v>
      </c>
      <c r="O2338" s="106">
        <v>7951.7510000000002</v>
      </c>
      <c r="P2338" s="107">
        <v>1314.58</v>
      </c>
      <c r="Q2338" s="107">
        <v>10453212.83</v>
      </c>
      <c r="R2338" s="106">
        <v>0</v>
      </c>
      <c r="S2338" s="107">
        <v>0</v>
      </c>
      <c r="T2338" s="107">
        <v>0</v>
      </c>
      <c r="U2338" s="106" t="s">
        <v>741</v>
      </c>
      <c r="V2338" s="106" t="s">
        <v>7</v>
      </c>
      <c r="W2338" s="106" t="s">
        <v>62</v>
      </c>
      <c r="X2338" s="108">
        <v>1712</v>
      </c>
      <c r="Y2338" s="108">
        <v>13613397.712000001</v>
      </c>
      <c r="Z2338" s="108">
        <v>3160184.8824200016</v>
      </c>
      <c r="AA2338" s="109"/>
      <c r="AB2338" s="109">
        <v>5233</v>
      </c>
      <c r="AC2338" s="109"/>
      <c r="AD2338" s="109"/>
      <c r="AE2338" s="110" t="s">
        <v>473</v>
      </c>
      <c r="AF2338" s="109" t="s">
        <v>4462</v>
      </c>
      <c r="AG2338" s="138">
        <v>41397</v>
      </c>
      <c r="AH2338" s="138">
        <v>41627</v>
      </c>
      <c r="AI2338" s="138">
        <v>42223</v>
      </c>
      <c r="AJ2338" s="109">
        <v>5976520</v>
      </c>
      <c r="AK2338" s="109"/>
      <c r="AL2338" s="109"/>
      <c r="AM2338" s="109"/>
      <c r="AN2338" s="109"/>
      <c r="AO2338" s="109"/>
      <c r="AP2338" s="109"/>
      <c r="AQ2338" s="109"/>
      <c r="AR2338" s="109"/>
      <c r="AS2338" s="109"/>
      <c r="AT2338" s="109"/>
      <c r="AU2338" s="109"/>
      <c r="AV2338" s="109"/>
      <c r="AW2338" s="109"/>
      <c r="AX2338" s="109"/>
      <c r="AY2338" s="109"/>
    </row>
    <row r="2339" spans="1:51" x14ac:dyDescent="0.25">
      <c r="A2339" s="106">
        <v>2711</v>
      </c>
      <c r="B2339" s="106" t="s">
        <v>2962</v>
      </c>
      <c r="C2339" s="106" t="s">
        <v>410</v>
      </c>
      <c r="D2339" s="106"/>
      <c r="E2339" s="106" t="s">
        <v>540</v>
      </c>
      <c r="F2339" s="106"/>
      <c r="G2339" s="106"/>
      <c r="H2339" s="106" t="s">
        <v>466</v>
      </c>
      <c r="I2339" s="106" t="s">
        <v>3325</v>
      </c>
      <c r="J2339" s="106" t="s">
        <v>4057</v>
      </c>
      <c r="K2339" s="106"/>
      <c r="L2339" s="106"/>
      <c r="M2339" s="106">
        <v>22000</v>
      </c>
      <c r="N2339" s="106" t="s">
        <v>413</v>
      </c>
      <c r="O2339" s="106">
        <v>744.01900000000001</v>
      </c>
      <c r="P2339" s="107">
        <v>1314.58</v>
      </c>
      <c r="Q2339" s="107">
        <v>978072.5</v>
      </c>
      <c r="R2339" s="106">
        <v>0</v>
      </c>
      <c r="S2339" s="107">
        <v>0</v>
      </c>
      <c r="T2339" s="107">
        <v>0</v>
      </c>
      <c r="U2339" s="106" t="s">
        <v>741</v>
      </c>
      <c r="V2339" s="106" t="s">
        <v>7</v>
      </c>
      <c r="W2339" s="106" t="s">
        <v>62</v>
      </c>
      <c r="X2339" s="108">
        <v>1712</v>
      </c>
      <c r="Y2339" s="108">
        <v>1273760.5279999999</v>
      </c>
      <c r="Z2339" s="108">
        <v>295688.03097999992</v>
      </c>
      <c r="AA2339" s="109"/>
      <c r="AB2339" s="109">
        <v>5233</v>
      </c>
      <c r="AC2339" s="109"/>
      <c r="AD2339" s="109"/>
      <c r="AE2339" s="110" t="s">
        <v>473</v>
      </c>
      <c r="AF2339" s="109" t="s">
        <v>4462</v>
      </c>
      <c r="AG2339" s="138">
        <v>41397</v>
      </c>
      <c r="AH2339" s="138">
        <v>41627</v>
      </c>
      <c r="AI2339" s="138">
        <v>42223</v>
      </c>
      <c r="AJ2339" s="109">
        <v>5976520</v>
      </c>
      <c r="AK2339" s="109"/>
      <c r="AL2339" s="109"/>
      <c r="AM2339" s="109"/>
      <c r="AN2339" s="109"/>
      <c r="AO2339" s="109"/>
      <c r="AP2339" s="109"/>
      <c r="AQ2339" s="109"/>
      <c r="AR2339" s="109"/>
      <c r="AS2339" s="109"/>
      <c r="AT2339" s="109"/>
      <c r="AU2339" s="109"/>
      <c r="AV2339" s="109"/>
      <c r="AW2339" s="109"/>
      <c r="AX2339" s="109"/>
      <c r="AY2339" s="109"/>
    </row>
    <row r="2340" spans="1:51" x14ac:dyDescent="0.25">
      <c r="A2340" s="106">
        <v>2712</v>
      </c>
      <c r="B2340" s="106" t="s">
        <v>2963</v>
      </c>
      <c r="C2340" s="106" t="s">
        <v>410</v>
      </c>
      <c r="D2340" s="106"/>
      <c r="E2340" s="106" t="s">
        <v>540</v>
      </c>
      <c r="F2340" s="106"/>
      <c r="G2340" s="106"/>
      <c r="H2340" s="106" t="s">
        <v>466</v>
      </c>
      <c r="I2340" s="106" t="s">
        <v>3323</v>
      </c>
      <c r="J2340" s="106" t="s">
        <v>4284</v>
      </c>
      <c r="K2340" s="106">
        <v>15002</v>
      </c>
      <c r="L2340" s="106"/>
      <c r="M2340" s="106">
        <v>22000</v>
      </c>
      <c r="N2340" s="106" t="s">
        <v>413</v>
      </c>
      <c r="O2340" s="106">
        <v>619.14</v>
      </c>
      <c r="P2340" s="107">
        <v>1314.58</v>
      </c>
      <c r="Q2340" s="107">
        <v>813909.06</v>
      </c>
      <c r="R2340" s="106">
        <v>0</v>
      </c>
      <c r="S2340" s="107">
        <v>0</v>
      </c>
      <c r="T2340" s="107">
        <v>0</v>
      </c>
      <c r="U2340" s="106" t="s">
        <v>739</v>
      </c>
      <c r="V2340" s="106" t="s">
        <v>7</v>
      </c>
      <c r="W2340" s="106" t="s">
        <v>76</v>
      </c>
      <c r="X2340" s="108">
        <v>1712</v>
      </c>
      <c r="Y2340" s="108">
        <v>1059967.68</v>
      </c>
      <c r="Z2340" s="108">
        <v>246058.61880000005</v>
      </c>
      <c r="AA2340" s="109"/>
      <c r="AB2340" s="109">
        <v>5233</v>
      </c>
      <c r="AC2340" s="109"/>
      <c r="AD2340" s="109"/>
      <c r="AE2340" s="110" t="s">
        <v>515</v>
      </c>
      <c r="AF2340" s="109"/>
      <c r="AG2340" s="138">
        <v>41397</v>
      </c>
      <c r="AH2340" s="138">
        <v>41627</v>
      </c>
      <c r="AI2340" s="138">
        <v>42223</v>
      </c>
      <c r="AJ2340" s="109">
        <v>5976520</v>
      </c>
      <c r="AK2340" s="109"/>
      <c r="AL2340" s="109"/>
      <c r="AM2340" s="109"/>
      <c r="AN2340" s="109"/>
      <c r="AO2340" s="109"/>
      <c r="AP2340" s="109"/>
      <c r="AQ2340" s="109"/>
      <c r="AR2340" s="109"/>
      <c r="AS2340" s="109"/>
      <c r="AT2340" s="109"/>
      <c r="AU2340" s="109"/>
      <c r="AV2340" s="109"/>
      <c r="AW2340" s="109"/>
      <c r="AX2340" s="109"/>
      <c r="AY2340" s="109"/>
    </row>
    <row r="2341" spans="1:51" x14ac:dyDescent="0.25">
      <c r="A2341" s="106">
        <v>2713</v>
      </c>
      <c r="B2341" s="106" t="s">
        <v>2964</v>
      </c>
      <c r="C2341" s="106" t="s">
        <v>430</v>
      </c>
      <c r="D2341" s="106"/>
      <c r="E2341" s="106" t="s">
        <v>540</v>
      </c>
      <c r="F2341" s="106"/>
      <c r="G2341" s="106"/>
      <c r="H2341" s="106" t="s">
        <v>514</v>
      </c>
      <c r="I2341" s="106" t="s">
        <v>3323</v>
      </c>
      <c r="J2341" s="106" t="s">
        <v>4285</v>
      </c>
      <c r="K2341" s="106">
        <v>8873</v>
      </c>
      <c r="L2341" s="106"/>
      <c r="M2341" s="106">
        <v>22000</v>
      </c>
      <c r="N2341" s="106" t="s">
        <v>430</v>
      </c>
      <c r="O2341" s="106">
        <v>3780.998</v>
      </c>
      <c r="P2341" s="107">
        <v>1752.77</v>
      </c>
      <c r="Q2341" s="107">
        <v>6627219.8600000003</v>
      </c>
      <c r="R2341" s="106">
        <v>0</v>
      </c>
      <c r="S2341" s="107">
        <v>0</v>
      </c>
      <c r="T2341" s="107">
        <v>0</v>
      </c>
      <c r="U2341" s="106" t="s">
        <v>797</v>
      </c>
      <c r="V2341" s="106" t="s">
        <v>7</v>
      </c>
      <c r="W2341" s="106" t="s">
        <v>67</v>
      </c>
      <c r="X2341" s="108">
        <v>2089</v>
      </c>
      <c r="Y2341" s="108">
        <v>7898504.8219999997</v>
      </c>
      <c r="Z2341" s="108">
        <v>1271284.9575399999</v>
      </c>
      <c r="AA2341" s="109"/>
      <c r="AB2341" s="109">
        <v>2127</v>
      </c>
      <c r="AC2341" s="109"/>
      <c r="AD2341" s="109"/>
      <c r="AE2341" s="110" t="s">
        <v>474</v>
      </c>
      <c r="AF2341" s="109"/>
      <c r="AG2341" s="138">
        <v>39500</v>
      </c>
      <c r="AH2341" s="138">
        <v>41918</v>
      </c>
      <c r="AI2341" s="138">
        <v>42223</v>
      </c>
      <c r="AJ2341" s="109">
        <v>5976546</v>
      </c>
      <c r="AK2341" s="109"/>
      <c r="AL2341" s="109"/>
      <c r="AM2341" s="109"/>
      <c r="AN2341" s="109"/>
      <c r="AO2341" s="109"/>
      <c r="AP2341" s="109"/>
      <c r="AQ2341" s="109"/>
      <c r="AR2341" s="109"/>
      <c r="AS2341" s="109"/>
      <c r="AT2341" s="109"/>
      <c r="AU2341" s="109"/>
      <c r="AV2341" s="109"/>
      <c r="AW2341" s="109"/>
      <c r="AX2341" s="109"/>
      <c r="AY2341" s="109"/>
    </row>
    <row r="2342" spans="1:51" x14ac:dyDescent="0.25">
      <c r="A2342" s="106">
        <v>2714</v>
      </c>
      <c r="B2342" s="106" t="s">
        <v>2965</v>
      </c>
      <c r="C2342" s="106" t="s">
        <v>430</v>
      </c>
      <c r="D2342" s="106"/>
      <c r="E2342" s="106" t="s">
        <v>540</v>
      </c>
      <c r="F2342" s="106"/>
      <c r="G2342" s="106"/>
      <c r="H2342" s="106" t="s">
        <v>514</v>
      </c>
      <c r="I2342" s="106" t="s">
        <v>3324</v>
      </c>
      <c r="J2342" s="106" t="s">
        <v>430</v>
      </c>
      <c r="K2342" s="106"/>
      <c r="L2342" s="106"/>
      <c r="M2342" s="106">
        <v>22000</v>
      </c>
      <c r="N2342" s="106" t="s">
        <v>430</v>
      </c>
      <c r="O2342" s="106">
        <v>854.52599999999995</v>
      </c>
      <c r="P2342" s="107">
        <v>1752.77</v>
      </c>
      <c r="Q2342" s="107">
        <v>1497787.54</v>
      </c>
      <c r="R2342" s="106">
        <v>0</v>
      </c>
      <c r="S2342" s="107">
        <v>0</v>
      </c>
      <c r="T2342" s="107">
        <v>0</v>
      </c>
      <c r="U2342" s="106" t="s">
        <v>797</v>
      </c>
      <c r="V2342" s="106" t="s">
        <v>7</v>
      </c>
      <c r="W2342" s="106" t="s">
        <v>67</v>
      </c>
      <c r="X2342" s="108">
        <v>2089</v>
      </c>
      <c r="Y2342" s="108">
        <v>1785104.814</v>
      </c>
      <c r="Z2342" s="108">
        <v>287317.27698000008</v>
      </c>
      <c r="AA2342" s="109"/>
      <c r="AB2342" s="109">
        <v>2127</v>
      </c>
      <c r="AC2342" s="109"/>
      <c r="AD2342" s="109"/>
      <c r="AE2342" s="110" t="s">
        <v>474</v>
      </c>
      <c r="AF2342" s="109"/>
      <c r="AG2342" s="138">
        <v>39500</v>
      </c>
      <c r="AH2342" s="138">
        <v>41918</v>
      </c>
      <c r="AI2342" s="138">
        <v>42223</v>
      </c>
      <c r="AJ2342" s="109">
        <v>5976546</v>
      </c>
      <c r="AK2342" s="109"/>
      <c r="AL2342" s="109"/>
      <c r="AM2342" s="109"/>
      <c r="AN2342" s="109"/>
      <c r="AO2342" s="109"/>
      <c r="AP2342" s="109"/>
      <c r="AQ2342" s="109"/>
      <c r="AR2342" s="109"/>
      <c r="AS2342" s="109"/>
      <c r="AT2342" s="109"/>
      <c r="AU2342" s="109"/>
      <c r="AV2342" s="109"/>
      <c r="AW2342" s="109"/>
      <c r="AX2342" s="109"/>
      <c r="AY2342" s="109"/>
    </row>
    <row r="2343" spans="1:51" x14ac:dyDescent="0.25">
      <c r="A2343" s="106">
        <v>2715</v>
      </c>
      <c r="B2343" s="106" t="s">
        <v>2966</v>
      </c>
      <c r="C2343" s="106" t="s">
        <v>430</v>
      </c>
      <c r="D2343" s="106"/>
      <c r="E2343" s="106" t="s">
        <v>540</v>
      </c>
      <c r="F2343" s="106"/>
      <c r="G2343" s="106"/>
      <c r="H2343" s="106" t="s">
        <v>514</v>
      </c>
      <c r="I2343" s="106" t="s">
        <v>3323</v>
      </c>
      <c r="J2343" s="106" t="s">
        <v>4285</v>
      </c>
      <c r="K2343" s="106">
        <v>8951</v>
      </c>
      <c r="L2343" s="106"/>
      <c r="M2343" s="106">
        <v>22000</v>
      </c>
      <c r="N2343" s="106" t="s">
        <v>430</v>
      </c>
      <c r="O2343" s="106">
        <v>5958.8109999999997</v>
      </c>
      <c r="P2343" s="107">
        <v>1752.77</v>
      </c>
      <c r="Q2343" s="107">
        <v>10444425.16</v>
      </c>
      <c r="R2343" s="106">
        <v>0</v>
      </c>
      <c r="S2343" s="107">
        <v>0</v>
      </c>
      <c r="T2343" s="107">
        <v>0</v>
      </c>
      <c r="U2343" s="106" t="s">
        <v>797</v>
      </c>
      <c r="V2343" s="106" t="s">
        <v>7</v>
      </c>
      <c r="W2343" s="106" t="s">
        <v>67</v>
      </c>
      <c r="X2343" s="108">
        <v>2089</v>
      </c>
      <c r="Y2343" s="108">
        <v>12447956.179</v>
      </c>
      <c r="Z2343" s="108">
        <v>2003531.0225300007</v>
      </c>
      <c r="AA2343" s="109"/>
      <c r="AB2343" s="109">
        <v>2127</v>
      </c>
      <c r="AC2343" s="109"/>
      <c r="AD2343" s="109"/>
      <c r="AE2343" s="110" t="s">
        <v>474</v>
      </c>
      <c r="AF2343" s="109"/>
      <c r="AG2343" s="138">
        <v>39500</v>
      </c>
      <c r="AH2343" s="138">
        <v>41918</v>
      </c>
      <c r="AI2343" s="138">
        <v>42223</v>
      </c>
      <c r="AJ2343" s="109">
        <v>5976546</v>
      </c>
      <c r="AK2343" s="109"/>
      <c r="AL2343" s="109"/>
      <c r="AM2343" s="109"/>
      <c r="AN2343" s="109"/>
      <c r="AO2343" s="109"/>
      <c r="AP2343" s="109"/>
      <c r="AQ2343" s="109"/>
      <c r="AR2343" s="109"/>
      <c r="AS2343" s="109"/>
      <c r="AT2343" s="109"/>
      <c r="AU2343" s="109"/>
      <c r="AV2343" s="109"/>
      <c r="AW2343" s="109"/>
      <c r="AX2343" s="109"/>
      <c r="AY2343" s="109"/>
    </row>
    <row r="2344" spans="1:51" x14ac:dyDescent="0.25">
      <c r="A2344" s="106">
        <v>2716</v>
      </c>
      <c r="B2344" s="106" t="s">
        <v>2967</v>
      </c>
      <c r="C2344" s="106" t="s">
        <v>430</v>
      </c>
      <c r="D2344" s="106"/>
      <c r="E2344" s="106" t="s">
        <v>540</v>
      </c>
      <c r="F2344" s="106"/>
      <c r="G2344" s="106"/>
      <c r="H2344" s="106" t="s">
        <v>514</v>
      </c>
      <c r="I2344" s="106"/>
      <c r="J2344" s="106"/>
      <c r="K2344" s="106"/>
      <c r="L2344" s="106"/>
      <c r="M2344" s="106">
        <v>22000</v>
      </c>
      <c r="N2344" s="106" t="s">
        <v>430</v>
      </c>
      <c r="O2344" s="106">
        <v>14493.787</v>
      </c>
      <c r="P2344" s="107">
        <v>1752.77</v>
      </c>
      <c r="Q2344" s="107">
        <v>25404275.039999999</v>
      </c>
      <c r="R2344" s="106">
        <v>0</v>
      </c>
      <c r="S2344" s="107">
        <v>0</v>
      </c>
      <c r="T2344" s="107">
        <v>0</v>
      </c>
      <c r="U2344" s="106" t="s">
        <v>743</v>
      </c>
      <c r="V2344" s="106" t="s">
        <v>7</v>
      </c>
      <c r="W2344" s="106" t="s">
        <v>63</v>
      </c>
      <c r="X2344" s="108"/>
      <c r="Y2344" s="108">
        <v>0</v>
      </c>
      <c r="Z2344" s="108"/>
      <c r="AA2344" s="109" t="s">
        <v>4435</v>
      </c>
      <c r="AB2344" s="109">
        <v>2127</v>
      </c>
      <c r="AC2344" s="109"/>
      <c r="AD2344" s="109"/>
      <c r="AE2344" s="110" t="s">
        <v>4436</v>
      </c>
      <c r="AF2344" s="109"/>
      <c r="AG2344" s="138">
        <v>39500</v>
      </c>
      <c r="AH2344" s="138">
        <v>41918</v>
      </c>
      <c r="AI2344" s="138">
        <v>42223</v>
      </c>
      <c r="AJ2344" s="109">
        <v>5976546</v>
      </c>
      <c r="AK2344" s="109"/>
      <c r="AL2344" s="109"/>
      <c r="AM2344" s="109"/>
      <c r="AN2344" s="109"/>
      <c r="AO2344" s="109"/>
      <c r="AP2344" s="109"/>
      <c r="AQ2344" s="109"/>
      <c r="AR2344" s="109"/>
      <c r="AS2344" s="109"/>
      <c r="AT2344" s="109"/>
      <c r="AU2344" s="109"/>
      <c r="AV2344" s="109"/>
      <c r="AW2344" s="109"/>
      <c r="AX2344" s="109"/>
      <c r="AY2344" s="109"/>
    </row>
    <row r="2345" spans="1:51" x14ac:dyDescent="0.25">
      <c r="A2345" s="106">
        <v>2717</v>
      </c>
      <c r="B2345" s="106" t="s">
        <v>2968</v>
      </c>
      <c r="C2345" s="106" t="s">
        <v>46</v>
      </c>
      <c r="D2345" s="106"/>
      <c r="E2345" s="106" t="s">
        <v>540</v>
      </c>
      <c r="F2345" s="106"/>
      <c r="G2345" s="106"/>
      <c r="H2345" s="106" t="s">
        <v>514</v>
      </c>
      <c r="I2345" s="106" t="s">
        <v>3325</v>
      </c>
      <c r="J2345" s="106" t="s">
        <v>4286</v>
      </c>
      <c r="K2345" s="106"/>
      <c r="L2345" s="106"/>
      <c r="M2345" s="106">
        <v>22000</v>
      </c>
      <c r="N2345" s="106" t="s">
        <v>46</v>
      </c>
      <c r="O2345" s="106">
        <v>588.67700000000002</v>
      </c>
      <c r="P2345" s="107">
        <v>164.32</v>
      </c>
      <c r="Q2345" s="107">
        <v>96731.4</v>
      </c>
      <c r="R2345" s="106">
        <v>0</v>
      </c>
      <c r="S2345" s="107">
        <v>0</v>
      </c>
      <c r="T2345" s="107">
        <v>0</v>
      </c>
      <c r="U2345" s="106" t="s">
        <v>739</v>
      </c>
      <c r="V2345" s="106" t="s">
        <v>7</v>
      </c>
      <c r="W2345" s="106" t="s">
        <v>61</v>
      </c>
      <c r="X2345" s="108">
        <v>1500</v>
      </c>
      <c r="Y2345" s="108">
        <v>883015.5</v>
      </c>
      <c r="Z2345" s="108">
        <v>786284.09536000004</v>
      </c>
      <c r="AA2345" s="109"/>
      <c r="AB2345" s="109">
        <v>5018</v>
      </c>
      <c r="AC2345" s="109"/>
      <c r="AD2345" s="109"/>
      <c r="AE2345" s="110" t="s">
        <v>507</v>
      </c>
      <c r="AF2345" s="109"/>
      <c r="AG2345" s="138">
        <v>41768</v>
      </c>
      <c r="AH2345" s="138">
        <v>41908</v>
      </c>
      <c r="AI2345" s="138">
        <v>42171</v>
      </c>
      <c r="AJ2345" s="109">
        <v>5969013</v>
      </c>
      <c r="AK2345" s="109"/>
      <c r="AL2345" s="109"/>
      <c r="AM2345" s="109"/>
      <c r="AN2345" s="109"/>
      <c r="AO2345" s="109"/>
      <c r="AP2345" s="109"/>
      <c r="AQ2345" s="109"/>
      <c r="AR2345" s="109"/>
      <c r="AS2345" s="109"/>
      <c r="AT2345" s="109"/>
      <c r="AU2345" s="109"/>
      <c r="AV2345" s="109"/>
      <c r="AW2345" s="109"/>
      <c r="AX2345" s="109"/>
      <c r="AY2345" s="109"/>
    </row>
    <row r="2346" spans="1:51" x14ac:dyDescent="0.25">
      <c r="A2346" s="106">
        <v>2718</v>
      </c>
      <c r="B2346" s="106" t="s">
        <v>2969</v>
      </c>
      <c r="C2346" s="106" t="s">
        <v>46</v>
      </c>
      <c r="D2346" s="106"/>
      <c r="E2346" s="106" t="s">
        <v>540</v>
      </c>
      <c r="F2346" s="106"/>
      <c r="G2346" s="106"/>
      <c r="H2346" s="106" t="s">
        <v>514</v>
      </c>
      <c r="I2346" s="106" t="s">
        <v>3325</v>
      </c>
      <c r="J2346" s="106" t="s">
        <v>4286</v>
      </c>
      <c r="K2346" s="106"/>
      <c r="L2346" s="106"/>
      <c r="M2346" s="106">
        <v>22000</v>
      </c>
      <c r="N2346" s="106" t="s">
        <v>46</v>
      </c>
      <c r="O2346" s="106">
        <v>1259.125</v>
      </c>
      <c r="P2346" s="107">
        <v>164.32</v>
      </c>
      <c r="Q2346" s="107">
        <v>206899.42</v>
      </c>
      <c r="R2346" s="106">
        <v>0</v>
      </c>
      <c r="S2346" s="107">
        <v>0</v>
      </c>
      <c r="T2346" s="107">
        <v>0</v>
      </c>
      <c r="U2346" s="106" t="s">
        <v>739</v>
      </c>
      <c r="V2346" s="106" t="s">
        <v>7</v>
      </c>
      <c r="W2346" s="106" t="s">
        <v>61</v>
      </c>
      <c r="X2346" s="108">
        <v>1500</v>
      </c>
      <c r="Y2346" s="108">
        <v>1888687.5</v>
      </c>
      <c r="Z2346" s="108">
        <v>1681788.08</v>
      </c>
      <c r="AA2346" s="109"/>
      <c r="AB2346" s="109">
        <v>5018</v>
      </c>
      <c r="AC2346" s="109"/>
      <c r="AD2346" s="109"/>
      <c r="AE2346" s="110" t="s">
        <v>507</v>
      </c>
      <c r="AF2346" s="109"/>
      <c r="AG2346" s="138">
        <v>41768</v>
      </c>
      <c r="AH2346" s="138">
        <v>41908</v>
      </c>
      <c r="AI2346" s="138">
        <v>42171</v>
      </c>
      <c r="AJ2346" s="109">
        <v>5969013</v>
      </c>
      <c r="AK2346" s="109"/>
      <c r="AL2346" s="109"/>
      <c r="AM2346" s="109"/>
      <c r="AN2346" s="109"/>
      <c r="AO2346" s="109"/>
      <c r="AP2346" s="109"/>
      <c r="AQ2346" s="109"/>
      <c r="AR2346" s="109"/>
      <c r="AS2346" s="109"/>
      <c r="AT2346" s="109"/>
      <c r="AU2346" s="109"/>
      <c r="AV2346" s="109"/>
      <c r="AW2346" s="109"/>
      <c r="AX2346" s="109"/>
      <c r="AY2346" s="109"/>
    </row>
    <row r="2347" spans="1:51" x14ac:dyDescent="0.25">
      <c r="A2347" s="106">
        <v>2719</v>
      </c>
      <c r="B2347" s="106" t="s">
        <v>2970</v>
      </c>
      <c r="C2347" s="106" t="s">
        <v>46</v>
      </c>
      <c r="D2347" s="106"/>
      <c r="E2347" s="106" t="s">
        <v>540</v>
      </c>
      <c r="F2347" s="106"/>
      <c r="G2347" s="106"/>
      <c r="H2347" s="106" t="s">
        <v>514</v>
      </c>
      <c r="I2347" s="106" t="s">
        <v>3336</v>
      </c>
      <c r="J2347" s="106" t="s">
        <v>4287</v>
      </c>
      <c r="K2347" s="106"/>
      <c r="L2347" s="106"/>
      <c r="M2347" s="106">
        <v>22000</v>
      </c>
      <c r="N2347" s="106" t="s">
        <v>46</v>
      </c>
      <c r="O2347" s="106">
        <v>32.359000000000002</v>
      </c>
      <c r="P2347" s="107">
        <v>164.32</v>
      </c>
      <c r="Q2347" s="107">
        <v>5317.23</v>
      </c>
      <c r="R2347" s="106">
        <v>0</v>
      </c>
      <c r="S2347" s="107">
        <v>0</v>
      </c>
      <c r="T2347" s="107">
        <v>0</v>
      </c>
      <c r="U2347" s="106" t="s">
        <v>749</v>
      </c>
      <c r="V2347" s="106" t="s">
        <v>7</v>
      </c>
      <c r="W2347" s="106" t="s">
        <v>64</v>
      </c>
      <c r="X2347" s="108">
        <v>1500</v>
      </c>
      <c r="Y2347" s="108">
        <v>48538.5</v>
      </c>
      <c r="Z2347" s="108">
        <v>43221.269119999997</v>
      </c>
      <c r="AA2347" s="109"/>
      <c r="AB2347" s="109">
        <v>5018</v>
      </c>
      <c r="AC2347" s="109"/>
      <c r="AD2347" s="109"/>
      <c r="AE2347" s="110" t="s">
        <v>4704</v>
      </c>
      <c r="AF2347" s="109"/>
      <c r="AG2347" s="138">
        <v>41768</v>
      </c>
      <c r="AH2347" s="138">
        <v>41908</v>
      </c>
      <c r="AI2347" s="138">
        <v>42171</v>
      </c>
      <c r="AJ2347" s="109">
        <v>5969013</v>
      </c>
      <c r="AK2347" s="109"/>
      <c r="AL2347" s="109"/>
      <c r="AM2347" s="109"/>
      <c r="AN2347" s="109"/>
      <c r="AO2347" s="109"/>
      <c r="AP2347" s="109"/>
      <c r="AQ2347" s="109"/>
      <c r="AR2347" s="109"/>
      <c r="AS2347" s="109"/>
      <c r="AT2347" s="109"/>
      <c r="AU2347" s="109"/>
      <c r="AV2347" s="109"/>
      <c r="AW2347" s="109"/>
      <c r="AX2347" s="109"/>
      <c r="AY2347" s="109"/>
    </row>
    <row r="2348" spans="1:51" x14ac:dyDescent="0.25">
      <c r="A2348" s="106">
        <v>2720</v>
      </c>
      <c r="B2348" s="106" t="s">
        <v>2971</v>
      </c>
      <c r="C2348" s="106" t="s">
        <v>46</v>
      </c>
      <c r="D2348" s="106"/>
      <c r="E2348" s="106" t="s">
        <v>540</v>
      </c>
      <c r="F2348" s="106"/>
      <c r="G2348" s="106"/>
      <c r="H2348" s="106" t="s">
        <v>514</v>
      </c>
      <c r="I2348" s="106" t="s">
        <v>3325</v>
      </c>
      <c r="J2348" s="106" t="s">
        <v>4286</v>
      </c>
      <c r="K2348" s="106"/>
      <c r="L2348" s="106"/>
      <c r="M2348" s="106">
        <v>22000</v>
      </c>
      <c r="N2348" s="106" t="s">
        <v>46</v>
      </c>
      <c r="O2348" s="106">
        <v>782.36900000000003</v>
      </c>
      <c r="P2348" s="107">
        <v>164.32</v>
      </c>
      <c r="Q2348" s="107">
        <v>128558.87</v>
      </c>
      <c r="R2348" s="106">
        <v>0</v>
      </c>
      <c r="S2348" s="107">
        <v>0</v>
      </c>
      <c r="T2348" s="107">
        <v>0</v>
      </c>
      <c r="U2348" s="106" t="s">
        <v>749</v>
      </c>
      <c r="V2348" s="106" t="s">
        <v>7</v>
      </c>
      <c r="W2348" s="106" t="s">
        <v>64</v>
      </c>
      <c r="X2348" s="108">
        <v>1500</v>
      </c>
      <c r="Y2348" s="108">
        <v>1173553.5</v>
      </c>
      <c r="Z2348" s="108">
        <v>1044994.62592</v>
      </c>
      <c r="AA2348" s="109"/>
      <c r="AB2348" s="109">
        <v>5018</v>
      </c>
      <c r="AC2348" s="109"/>
      <c r="AD2348" s="109"/>
      <c r="AE2348" s="110" t="s">
        <v>4704</v>
      </c>
      <c r="AF2348" s="109"/>
      <c r="AG2348" s="138">
        <v>41768</v>
      </c>
      <c r="AH2348" s="138">
        <v>41908</v>
      </c>
      <c r="AI2348" s="138">
        <v>42171</v>
      </c>
      <c r="AJ2348" s="109">
        <v>5969013</v>
      </c>
      <c r="AK2348" s="109"/>
      <c r="AL2348" s="109"/>
      <c r="AM2348" s="109"/>
      <c r="AN2348" s="109"/>
      <c r="AO2348" s="109"/>
      <c r="AP2348" s="109"/>
      <c r="AQ2348" s="109"/>
      <c r="AR2348" s="109"/>
      <c r="AS2348" s="109"/>
      <c r="AT2348" s="109"/>
      <c r="AU2348" s="109"/>
      <c r="AV2348" s="109"/>
      <c r="AW2348" s="109"/>
      <c r="AX2348" s="109"/>
      <c r="AY2348" s="109"/>
    </row>
    <row r="2349" spans="1:51" ht="76.5" x14ac:dyDescent="0.25">
      <c r="A2349" s="106">
        <v>2721</v>
      </c>
      <c r="B2349" s="106" t="s">
        <v>2972</v>
      </c>
      <c r="C2349" s="106" t="s">
        <v>46</v>
      </c>
      <c r="D2349" s="106"/>
      <c r="E2349" s="106" t="s">
        <v>540</v>
      </c>
      <c r="F2349" s="106"/>
      <c r="G2349" s="106"/>
      <c r="H2349" s="106" t="s">
        <v>514</v>
      </c>
      <c r="I2349" s="106" t="s">
        <v>3323</v>
      </c>
      <c r="J2349" s="106" t="s">
        <v>4288</v>
      </c>
      <c r="K2349" s="106">
        <v>11502</v>
      </c>
      <c r="L2349" s="106"/>
      <c r="M2349" s="106">
        <v>22000</v>
      </c>
      <c r="N2349" s="106" t="s">
        <v>46</v>
      </c>
      <c r="O2349" s="106">
        <v>4020.73</v>
      </c>
      <c r="P2349" s="107">
        <v>1500</v>
      </c>
      <c r="Q2349" s="107">
        <v>6031080</v>
      </c>
      <c r="R2349" s="106">
        <v>0</v>
      </c>
      <c r="S2349" s="107">
        <v>0</v>
      </c>
      <c r="T2349" s="107">
        <v>0</v>
      </c>
      <c r="U2349" s="106" t="s">
        <v>741</v>
      </c>
      <c r="V2349" s="106" t="s">
        <v>8</v>
      </c>
      <c r="W2349" s="106" t="s">
        <v>62</v>
      </c>
      <c r="X2349" s="108">
        <v>1500</v>
      </c>
      <c r="Y2349" s="108">
        <v>6031080</v>
      </c>
      <c r="Z2349" s="108">
        <v>0</v>
      </c>
      <c r="AA2349" s="109"/>
      <c r="AB2349" s="109">
        <v>5242</v>
      </c>
      <c r="AC2349" s="109"/>
      <c r="AD2349" s="109"/>
      <c r="AE2349" s="110" t="s">
        <v>473</v>
      </c>
      <c r="AF2349" s="109" t="s">
        <v>4874</v>
      </c>
      <c r="AG2349" s="138">
        <v>41768</v>
      </c>
      <c r="AH2349" s="138">
        <v>41908</v>
      </c>
      <c r="AI2349" s="138">
        <v>43392</v>
      </c>
      <c r="AJ2349" s="109">
        <v>6128124</v>
      </c>
      <c r="AK2349" s="109">
        <v>1562825</v>
      </c>
      <c r="AL2349" s="109" t="s">
        <v>4875</v>
      </c>
      <c r="AM2349" s="109" t="s">
        <v>703</v>
      </c>
      <c r="AN2349" s="109" t="s">
        <v>4618</v>
      </c>
      <c r="AO2349" s="109" t="s">
        <v>4619</v>
      </c>
      <c r="AP2349" s="109" t="s">
        <v>705</v>
      </c>
      <c r="AQ2349" s="109" t="s">
        <v>4620</v>
      </c>
      <c r="AR2349" s="109" t="s">
        <v>4557</v>
      </c>
      <c r="AS2349" s="109" t="s">
        <v>4433</v>
      </c>
      <c r="AT2349" s="109"/>
      <c r="AU2349" s="109"/>
      <c r="AV2349" s="109">
        <v>41908</v>
      </c>
      <c r="AW2349" s="109"/>
      <c r="AX2349" s="109"/>
      <c r="AY2349" s="109" t="s">
        <v>4622</v>
      </c>
    </row>
    <row r="2350" spans="1:51" x14ac:dyDescent="0.25">
      <c r="A2350" s="106">
        <v>2722</v>
      </c>
      <c r="B2350" s="106" t="s">
        <v>2973</v>
      </c>
      <c r="C2350" s="106" t="s">
        <v>46</v>
      </c>
      <c r="D2350" s="106"/>
      <c r="E2350" s="106" t="s">
        <v>540</v>
      </c>
      <c r="F2350" s="106"/>
      <c r="G2350" s="106"/>
      <c r="H2350" s="106" t="s">
        <v>514</v>
      </c>
      <c r="I2350" s="106" t="s">
        <v>3336</v>
      </c>
      <c r="J2350" s="106" t="s">
        <v>4287</v>
      </c>
      <c r="K2350" s="106"/>
      <c r="L2350" s="106"/>
      <c r="M2350" s="106">
        <v>22000</v>
      </c>
      <c r="N2350" s="106" t="s">
        <v>46</v>
      </c>
      <c r="O2350" s="106">
        <v>156.773</v>
      </c>
      <c r="P2350" s="107">
        <v>164.32</v>
      </c>
      <c r="Q2350" s="107">
        <v>25760.94</v>
      </c>
      <c r="R2350" s="106">
        <v>0</v>
      </c>
      <c r="S2350" s="107">
        <v>0</v>
      </c>
      <c r="T2350" s="107">
        <v>0</v>
      </c>
      <c r="U2350" s="106" t="s">
        <v>797</v>
      </c>
      <c r="V2350" s="106" t="s">
        <v>7</v>
      </c>
      <c r="W2350" s="106" t="s">
        <v>67</v>
      </c>
      <c r="X2350" s="108">
        <v>1500</v>
      </c>
      <c r="Y2350" s="108">
        <v>235159.5</v>
      </c>
      <c r="Z2350" s="108">
        <v>209398.56064000001</v>
      </c>
      <c r="AA2350" s="109"/>
      <c r="AB2350" s="109">
        <v>5018</v>
      </c>
      <c r="AC2350" s="109"/>
      <c r="AD2350" s="109"/>
      <c r="AE2350" s="110" t="s">
        <v>474</v>
      </c>
      <c r="AF2350" s="109"/>
      <c r="AG2350" s="138">
        <v>41768</v>
      </c>
      <c r="AH2350" s="138">
        <v>41908</v>
      </c>
      <c r="AI2350" s="138">
        <v>42171</v>
      </c>
      <c r="AJ2350" s="109">
        <v>5969013</v>
      </c>
      <c r="AK2350" s="109"/>
      <c r="AL2350" s="109"/>
      <c r="AM2350" s="109"/>
      <c r="AN2350" s="109"/>
      <c r="AO2350" s="109"/>
      <c r="AP2350" s="109"/>
      <c r="AQ2350" s="109"/>
      <c r="AR2350" s="109"/>
      <c r="AS2350" s="109"/>
      <c r="AT2350" s="109"/>
      <c r="AU2350" s="109"/>
      <c r="AV2350" s="109"/>
      <c r="AW2350" s="109"/>
      <c r="AX2350" s="109"/>
      <c r="AY2350" s="109"/>
    </row>
    <row r="2351" spans="1:51" x14ac:dyDescent="0.25">
      <c r="A2351" s="106">
        <v>2723</v>
      </c>
      <c r="B2351" s="106" t="s">
        <v>2974</v>
      </c>
      <c r="C2351" s="106" t="s">
        <v>46</v>
      </c>
      <c r="D2351" s="106"/>
      <c r="E2351" s="106" t="s">
        <v>540</v>
      </c>
      <c r="F2351" s="106"/>
      <c r="G2351" s="106"/>
      <c r="H2351" s="106" t="s">
        <v>514</v>
      </c>
      <c r="I2351" s="106" t="s">
        <v>3336</v>
      </c>
      <c r="J2351" s="106" t="s">
        <v>4287</v>
      </c>
      <c r="K2351" s="106"/>
      <c r="L2351" s="106"/>
      <c r="M2351" s="106">
        <v>22000</v>
      </c>
      <c r="N2351" s="106" t="s">
        <v>46</v>
      </c>
      <c r="O2351" s="106">
        <v>130.11799999999999</v>
      </c>
      <c r="P2351" s="107">
        <v>164.32</v>
      </c>
      <c r="Q2351" s="107">
        <v>21380.99</v>
      </c>
      <c r="R2351" s="106">
        <v>0</v>
      </c>
      <c r="S2351" s="107">
        <v>0</v>
      </c>
      <c r="T2351" s="107">
        <v>0</v>
      </c>
      <c r="U2351" s="106" t="s">
        <v>797</v>
      </c>
      <c r="V2351" s="106" t="s">
        <v>7</v>
      </c>
      <c r="W2351" s="106" t="s">
        <v>67</v>
      </c>
      <c r="X2351" s="108">
        <v>1500</v>
      </c>
      <c r="Y2351" s="108">
        <v>195177</v>
      </c>
      <c r="Z2351" s="108">
        <v>173796.01024</v>
      </c>
      <c r="AA2351" s="109"/>
      <c r="AB2351" s="109">
        <v>5018</v>
      </c>
      <c r="AC2351" s="109"/>
      <c r="AD2351" s="109"/>
      <c r="AE2351" s="110" t="s">
        <v>474</v>
      </c>
      <c r="AF2351" s="109"/>
      <c r="AG2351" s="138">
        <v>41768</v>
      </c>
      <c r="AH2351" s="138">
        <v>41908</v>
      </c>
      <c r="AI2351" s="138">
        <v>42171</v>
      </c>
      <c r="AJ2351" s="109">
        <v>5969013</v>
      </c>
      <c r="AK2351" s="109"/>
      <c r="AL2351" s="109"/>
      <c r="AM2351" s="109"/>
      <c r="AN2351" s="109"/>
      <c r="AO2351" s="109"/>
      <c r="AP2351" s="109"/>
      <c r="AQ2351" s="109"/>
      <c r="AR2351" s="109"/>
      <c r="AS2351" s="109"/>
      <c r="AT2351" s="109"/>
      <c r="AU2351" s="109"/>
      <c r="AV2351" s="109"/>
      <c r="AW2351" s="109"/>
      <c r="AX2351" s="109"/>
      <c r="AY2351" s="109"/>
    </row>
    <row r="2352" spans="1:51" x14ac:dyDescent="0.25">
      <c r="A2352" s="106">
        <v>2724</v>
      </c>
      <c r="B2352" s="106" t="s">
        <v>2975</v>
      </c>
      <c r="C2352" s="106" t="s">
        <v>46</v>
      </c>
      <c r="D2352" s="106"/>
      <c r="E2352" s="106" t="s">
        <v>540</v>
      </c>
      <c r="F2352" s="106"/>
      <c r="G2352" s="106"/>
      <c r="H2352" s="106" t="s">
        <v>514</v>
      </c>
      <c r="I2352" s="106" t="s">
        <v>3332</v>
      </c>
      <c r="J2352" s="106" t="s">
        <v>4289</v>
      </c>
      <c r="K2352" s="106"/>
      <c r="L2352" s="106"/>
      <c r="M2352" s="106">
        <v>22000</v>
      </c>
      <c r="N2352" s="106" t="s">
        <v>46</v>
      </c>
      <c r="O2352" s="106">
        <v>111.12</v>
      </c>
      <c r="P2352" s="107">
        <v>164.32</v>
      </c>
      <c r="Q2352" s="107">
        <v>18259.240000000002</v>
      </c>
      <c r="R2352" s="106">
        <v>0</v>
      </c>
      <c r="S2352" s="107">
        <v>0</v>
      </c>
      <c r="T2352" s="107">
        <v>0</v>
      </c>
      <c r="U2352" s="106" t="s">
        <v>797</v>
      </c>
      <c r="V2352" s="106" t="s">
        <v>7</v>
      </c>
      <c r="W2352" s="106" t="s">
        <v>67</v>
      </c>
      <c r="X2352" s="108">
        <v>1500</v>
      </c>
      <c r="Y2352" s="108">
        <v>166680</v>
      </c>
      <c r="Z2352" s="108">
        <v>148420.7616</v>
      </c>
      <c r="AA2352" s="109"/>
      <c r="AB2352" s="109">
        <v>5018</v>
      </c>
      <c r="AC2352" s="109"/>
      <c r="AD2352" s="109"/>
      <c r="AE2352" s="110" t="s">
        <v>474</v>
      </c>
      <c r="AF2352" s="109"/>
      <c r="AG2352" s="138">
        <v>41768</v>
      </c>
      <c r="AH2352" s="138">
        <v>41908</v>
      </c>
      <c r="AI2352" s="138">
        <v>42171</v>
      </c>
      <c r="AJ2352" s="109">
        <v>5969013</v>
      </c>
      <c r="AK2352" s="109"/>
      <c r="AL2352" s="109"/>
      <c r="AM2352" s="109"/>
      <c r="AN2352" s="109"/>
      <c r="AO2352" s="109"/>
      <c r="AP2352" s="109"/>
      <c r="AQ2352" s="109"/>
      <c r="AR2352" s="109"/>
      <c r="AS2352" s="109"/>
      <c r="AT2352" s="109"/>
      <c r="AU2352" s="109"/>
      <c r="AV2352" s="109"/>
      <c r="AW2352" s="109"/>
      <c r="AX2352" s="109"/>
      <c r="AY2352" s="109"/>
    </row>
    <row r="2353" spans="1:51" x14ac:dyDescent="0.25">
      <c r="A2353" s="106">
        <v>2725</v>
      </c>
      <c r="B2353" s="106" t="s">
        <v>2976</v>
      </c>
      <c r="C2353" s="106" t="s">
        <v>46</v>
      </c>
      <c r="D2353" s="106"/>
      <c r="E2353" s="106" t="s">
        <v>540</v>
      </c>
      <c r="F2353" s="106"/>
      <c r="G2353" s="106"/>
      <c r="H2353" s="106" t="s">
        <v>514</v>
      </c>
      <c r="I2353" s="106" t="s">
        <v>3325</v>
      </c>
      <c r="J2353" s="106" t="s">
        <v>4286</v>
      </c>
      <c r="K2353" s="106"/>
      <c r="L2353" s="106"/>
      <c r="M2353" s="106">
        <v>22000</v>
      </c>
      <c r="N2353" s="106" t="s">
        <v>46</v>
      </c>
      <c r="O2353" s="106">
        <v>275.56900000000002</v>
      </c>
      <c r="P2353" s="107">
        <v>164.32</v>
      </c>
      <c r="Q2353" s="107">
        <v>45281.5</v>
      </c>
      <c r="R2353" s="106">
        <v>0</v>
      </c>
      <c r="S2353" s="107">
        <v>0</v>
      </c>
      <c r="T2353" s="107">
        <v>0</v>
      </c>
      <c r="U2353" s="106" t="s">
        <v>797</v>
      </c>
      <c r="V2353" s="106" t="s">
        <v>7</v>
      </c>
      <c r="W2353" s="106" t="s">
        <v>67</v>
      </c>
      <c r="X2353" s="108">
        <v>1500</v>
      </c>
      <c r="Y2353" s="108">
        <v>413353.5</v>
      </c>
      <c r="Z2353" s="108">
        <v>368072.00192000001</v>
      </c>
      <c r="AA2353" s="109"/>
      <c r="AB2353" s="109">
        <v>5018</v>
      </c>
      <c r="AC2353" s="109"/>
      <c r="AD2353" s="109"/>
      <c r="AE2353" s="110" t="s">
        <v>474</v>
      </c>
      <c r="AF2353" s="109"/>
      <c r="AG2353" s="138">
        <v>41768</v>
      </c>
      <c r="AH2353" s="138">
        <v>41908</v>
      </c>
      <c r="AI2353" s="138">
        <v>42171</v>
      </c>
      <c r="AJ2353" s="109">
        <v>5969013</v>
      </c>
      <c r="AK2353" s="109"/>
      <c r="AL2353" s="109"/>
      <c r="AM2353" s="109"/>
      <c r="AN2353" s="109"/>
      <c r="AO2353" s="109"/>
      <c r="AP2353" s="109"/>
      <c r="AQ2353" s="109"/>
      <c r="AR2353" s="109"/>
      <c r="AS2353" s="109"/>
      <c r="AT2353" s="109"/>
      <c r="AU2353" s="109"/>
      <c r="AV2353" s="109"/>
      <c r="AW2353" s="109"/>
      <c r="AX2353" s="109"/>
      <c r="AY2353" s="109"/>
    </row>
    <row r="2354" spans="1:51" x14ac:dyDescent="0.25">
      <c r="A2354" s="106">
        <v>2726</v>
      </c>
      <c r="B2354" s="106" t="s">
        <v>2977</v>
      </c>
      <c r="C2354" s="106" t="s">
        <v>46</v>
      </c>
      <c r="D2354" s="106"/>
      <c r="E2354" s="106" t="s">
        <v>540</v>
      </c>
      <c r="F2354" s="106"/>
      <c r="G2354" s="106"/>
      <c r="H2354" s="106" t="s">
        <v>514</v>
      </c>
      <c r="I2354" s="106" t="s">
        <v>3325</v>
      </c>
      <c r="J2354" s="106" t="s">
        <v>4286</v>
      </c>
      <c r="K2354" s="106"/>
      <c r="L2354" s="106"/>
      <c r="M2354" s="106">
        <v>22000</v>
      </c>
      <c r="N2354" s="106" t="s">
        <v>46</v>
      </c>
      <c r="O2354" s="106">
        <v>396.61500000000001</v>
      </c>
      <c r="P2354" s="107">
        <v>164.32</v>
      </c>
      <c r="Q2354" s="107">
        <v>65171.78</v>
      </c>
      <c r="R2354" s="106">
        <v>0</v>
      </c>
      <c r="S2354" s="107">
        <v>0</v>
      </c>
      <c r="T2354" s="107">
        <v>0</v>
      </c>
      <c r="U2354" s="106" t="s">
        <v>797</v>
      </c>
      <c r="V2354" s="106" t="s">
        <v>7</v>
      </c>
      <c r="W2354" s="106" t="s">
        <v>67</v>
      </c>
      <c r="X2354" s="108">
        <v>1500</v>
      </c>
      <c r="Y2354" s="108">
        <v>594922.5</v>
      </c>
      <c r="Z2354" s="108">
        <v>529750.72320000001</v>
      </c>
      <c r="AA2354" s="109"/>
      <c r="AB2354" s="109">
        <v>5018</v>
      </c>
      <c r="AC2354" s="109"/>
      <c r="AD2354" s="109"/>
      <c r="AE2354" s="110" t="s">
        <v>474</v>
      </c>
      <c r="AF2354" s="109"/>
      <c r="AG2354" s="138">
        <v>41768</v>
      </c>
      <c r="AH2354" s="138">
        <v>41908</v>
      </c>
      <c r="AI2354" s="138">
        <v>42171</v>
      </c>
      <c r="AJ2354" s="109">
        <v>5969013</v>
      </c>
      <c r="AK2354" s="109"/>
      <c r="AL2354" s="109"/>
      <c r="AM2354" s="109"/>
      <c r="AN2354" s="109"/>
      <c r="AO2354" s="109"/>
      <c r="AP2354" s="109"/>
      <c r="AQ2354" s="109"/>
      <c r="AR2354" s="109"/>
      <c r="AS2354" s="109"/>
      <c r="AT2354" s="109"/>
      <c r="AU2354" s="109"/>
      <c r="AV2354" s="109"/>
      <c r="AW2354" s="109"/>
      <c r="AX2354" s="109"/>
      <c r="AY2354" s="109"/>
    </row>
    <row r="2355" spans="1:51" x14ac:dyDescent="0.25">
      <c r="A2355" s="106">
        <v>2727</v>
      </c>
      <c r="B2355" s="106" t="s">
        <v>2978</v>
      </c>
      <c r="C2355" s="106" t="s">
        <v>46</v>
      </c>
      <c r="D2355" s="106"/>
      <c r="E2355" s="106" t="s">
        <v>540</v>
      </c>
      <c r="F2355" s="106"/>
      <c r="G2355" s="106"/>
      <c r="H2355" s="106" t="s">
        <v>514</v>
      </c>
      <c r="I2355" s="106" t="s">
        <v>3325</v>
      </c>
      <c r="J2355" s="106" t="s">
        <v>4286</v>
      </c>
      <c r="K2355" s="106"/>
      <c r="L2355" s="106"/>
      <c r="M2355" s="106">
        <v>22000</v>
      </c>
      <c r="N2355" s="106" t="s">
        <v>46</v>
      </c>
      <c r="O2355" s="106">
        <v>282.70400000000001</v>
      </c>
      <c r="P2355" s="107">
        <v>164.32</v>
      </c>
      <c r="Q2355" s="107">
        <v>46453.919999999998</v>
      </c>
      <c r="R2355" s="106">
        <v>0</v>
      </c>
      <c r="S2355" s="107">
        <v>0</v>
      </c>
      <c r="T2355" s="107">
        <v>0</v>
      </c>
      <c r="U2355" s="106" t="s">
        <v>797</v>
      </c>
      <c r="V2355" s="106" t="s">
        <v>7</v>
      </c>
      <c r="W2355" s="106" t="s">
        <v>67</v>
      </c>
      <c r="X2355" s="108">
        <v>1500</v>
      </c>
      <c r="Y2355" s="108">
        <v>424056</v>
      </c>
      <c r="Z2355" s="108">
        <v>377602.07871999999</v>
      </c>
      <c r="AA2355" s="109"/>
      <c r="AB2355" s="109">
        <v>5018</v>
      </c>
      <c r="AC2355" s="109"/>
      <c r="AD2355" s="109"/>
      <c r="AE2355" s="110" t="s">
        <v>474</v>
      </c>
      <c r="AF2355" s="109"/>
      <c r="AG2355" s="138">
        <v>41768</v>
      </c>
      <c r="AH2355" s="138">
        <v>41908</v>
      </c>
      <c r="AI2355" s="138">
        <v>42171</v>
      </c>
      <c r="AJ2355" s="109">
        <v>5969013</v>
      </c>
      <c r="AK2355" s="109"/>
      <c r="AL2355" s="109"/>
      <c r="AM2355" s="109"/>
      <c r="AN2355" s="109"/>
      <c r="AO2355" s="109"/>
      <c r="AP2355" s="109"/>
      <c r="AQ2355" s="109"/>
      <c r="AR2355" s="109"/>
      <c r="AS2355" s="109"/>
      <c r="AT2355" s="109"/>
      <c r="AU2355" s="109"/>
      <c r="AV2355" s="109"/>
      <c r="AW2355" s="109"/>
      <c r="AX2355" s="109"/>
      <c r="AY2355" s="109"/>
    </row>
    <row r="2356" spans="1:51" x14ac:dyDescent="0.25">
      <c r="A2356" s="106">
        <v>2728</v>
      </c>
      <c r="B2356" s="106" t="s">
        <v>2979</v>
      </c>
      <c r="C2356" s="106" t="s">
        <v>46</v>
      </c>
      <c r="D2356" s="106"/>
      <c r="E2356" s="106" t="s">
        <v>540</v>
      </c>
      <c r="F2356" s="106"/>
      <c r="G2356" s="106"/>
      <c r="H2356" s="106" t="s">
        <v>514</v>
      </c>
      <c r="I2356" s="106" t="s">
        <v>3325</v>
      </c>
      <c r="J2356" s="106" t="s">
        <v>4286</v>
      </c>
      <c r="K2356" s="106"/>
      <c r="L2356" s="106"/>
      <c r="M2356" s="106">
        <v>22000</v>
      </c>
      <c r="N2356" s="106" t="s">
        <v>46</v>
      </c>
      <c r="O2356" s="106">
        <v>389.90100000000001</v>
      </c>
      <c r="P2356" s="107">
        <v>164.32</v>
      </c>
      <c r="Q2356" s="107">
        <v>64068.53</v>
      </c>
      <c r="R2356" s="106">
        <v>0</v>
      </c>
      <c r="S2356" s="107">
        <v>0</v>
      </c>
      <c r="T2356" s="107">
        <v>0</v>
      </c>
      <c r="U2356" s="106" t="s">
        <v>797</v>
      </c>
      <c r="V2356" s="106" t="s">
        <v>7</v>
      </c>
      <c r="W2356" s="106" t="s">
        <v>67</v>
      </c>
      <c r="X2356" s="108">
        <v>1500</v>
      </c>
      <c r="Y2356" s="108">
        <v>584851.5</v>
      </c>
      <c r="Z2356" s="108">
        <v>520782.96768</v>
      </c>
      <c r="AA2356" s="109"/>
      <c r="AB2356" s="109">
        <v>5018</v>
      </c>
      <c r="AC2356" s="109"/>
      <c r="AD2356" s="109"/>
      <c r="AE2356" s="110" t="s">
        <v>474</v>
      </c>
      <c r="AF2356" s="109"/>
      <c r="AG2356" s="138">
        <v>41768</v>
      </c>
      <c r="AH2356" s="138">
        <v>41908</v>
      </c>
      <c r="AI2356" s="138">
        <v>42171</v>
      </c>
      <c r="AJ2356" s="109">
        <v>5969013</v>
      </c>
      <c r="AK2356" s="109"/>
      <c r="AL2356" s="109"/>
      <c r="AM2356" s="109"/>
      <c r="AN2356" s="109"/>
      <c r="AO2356" s="109"/>
      <c r="AP2356" s="109"/>
      <c r="AQ2356" s="109"/>
      <c r="AR2356" s="109"/>
      <c r="AS2356" s="109"/>
      <c r="AT2356" s="109"/>
      <c r="AU2356" s="109"/>
      <c r="AV2356" s="109"/>
      <c r="AW2356" s="109"/>
      <c r="AX2356" s="109"/>
      <c r="AY2356" s="109"/>
    </row>
    <row r="2357" spans="1:51" x14ac:dyDescent="0.25">
      <c r="A2357" s="106">
        <v>2729</v>
      </c>
      <c r="B2357" s="106" t="s">
        <v>2980</v>
      </c>
      <c r="C2357" s="106" t="s">
        <v>46</v>
      </c>
      <c r="D2357" s="106"/>
      <c r="E2357" s="106" t="s">
        <v>540</v>
      </c>
      <c r="F2357" s="106"/>
      <c r="G2357" s="106"/>
      <c r="H2357" s="106" t="s">
        <v>514</v>
      </c>
      <c r="I2357" s="106" t="s">
        <v>3323</v>
      </c>
      <c r="J2357" s="106" t="s">
        <v>4290</v>
      </c>
      <c r="K2357" s="106"/>
      <c r="L2357" s="106"/>
      <c r="M2357" s="106">
        <v>22000</v>
      </c>
      <c r="N2357" s="106" t="s">
        <v>46</v>
      </c>
      <c r="O2357" s="106">
        <v>2557.5520000000001</v>
      </c>
      <c r="P2357" s="107">
        <v>164.32</v>
      </c>
      <c r="Q2357" s="107">
        <v>420256.94</v>
      </c>
      <c r="R2357" s="106">
        <v>0</v>
      </c>
      <c r="S2357" s="107">
        <v>0</v>
      </c>
      <c r="T2357" s="107">
        <v>0</v>
      </c>
      <c r="U2357" s="106" t="s">
        <v>797</v>
      </c>
      <c r="V2357" s="106" t="s">
        <v>7</v>
      </c>
      <c r="W2357" s="106" t="s">
        <v>67</v>
      </c>
      <c r="X2357" s="108">
        <v>1500</v>
      </c>
      <c r="Y2357" s="108">
        <v>3836328</v>
      </c>
      <c r="Z2357" s="108">
        <v>3416071.0553600001</v>
      </c>
      <c r="AA2357" s="109"/>
      <c r="AB2357" s="109">
        <v>5018</v>
      </c>
      <c r="AC2357" s="109"/>
      <c r="AD2357" s="109"/>
      <c r="AE2357" s="110" t="s">
        <v>474</v>
      </c>
      <c r="AF2357" s="109"/>
      <c r="AG2357" s="138">
        <v>41768</v>
      </c>
      <c r="AH2357" s="138">
        <v>41908</v>
      </c>
      <c r="AI2357" s="138">
        <v>42171</v>
      </c>
      <c r="AJ2357" s="109">
        <v>5969013</v>
      </c>
      <c r="AK2357" s="109"/>
      <c r="AL2357" s="109"/>
      <c r="AM2357" s="109"/>
      <c r="AN2357" s="109"/>
      <c r="AO2357" s="109"/>
      <c r="AP2357" s="109"/>
      <c r="AQ2357" s="109"/>
      <c r="AR2357" s="109"/>
      <c r="AS2357" s="109"/>
      <c r="AT2357" s="109"/>
      <c r="AU2357" s="109"/>
      <c r="AV2357" s="109"/>
      <c r="AW2357" s="109"/>
      <c r="AX2357" s="109"/>
      <c r="AY2357" s="109"/>
    </row>
    <row r="2358" spans="1:51" x14ac:dyDescent="0.25">
      <c r="A2358" s="106">
        <v>2730</v>
      </c>
      <c r="B2358" s="106" t="s">
        <v>2981</v>
      </c>
      <c r="C2358" s="106" t="s">
        <v>46</v>
      </c>
      <c r="D2358" s="106"/>
      <c r="E2358" s="106" t="s">
        <v>540</v>
      </c>
      <c r="F2358" s="106"/>
      <c r="G2358" s="106"/>
      <c r="H2358" s="106" t="s">
        <v>514</v>
      </c>
      <c r="I2358" s="106" t="s">
        <v>3325</v>
      </c>
      <c r="J2358" s="106" t="s">
        <v>4286</v>
      </c>
      <c r="K2358" s="106"/>
      <c r="L2358" s="106"/>
      <c r="M2358" s="106">
        <v>22000</v>
      </c>
      <c r="N2358" s="106" t="s">
        <v>46</v>
      </c>
      <c r="O2358" s="106">
        <v>19.216000000000001</v>
      </c>
      <c r="P2358" s="107">
        <v>164.32</v>
      </c>
      <c r="Q2358" s="107">
        <v>3157.57</v>
      </c>
      <c r="R2358" s="106">
        <v>0</v>
      </c>
      <c r="S2358" s="107">
        <v>0</v>
      </c>
      <c r="T2358" s="107">
        <v>0</v>
      </c>
      <c r="U2358" s="106" t="s">
        <v>797</v>
      </c>
      <c r="V2358" s="106" t="s">
        <v>7</v>
      </c>
      <c r="W2358" s="106" t="s">
        <v>67</v>
      </c>
      <c r="X2358" s="108">
        <v>1500</v>
      </c>
      <c r="Y2358" s="108">
        <v>28824</v>
      </c>
      <c r="Z2358" s="108">
        <v>25666.426879999999</v>
      </c>
      <c r="AA2358" s="109"/>
      <c r="AB2358" s="109">
        <v>5018</v>
      </c>
      <c r="AC2358" s="109"/>
      <c r="AD2358" s="109"/>
      <c r="AE2358" s="110" t="s">
        <v>474</v>
      </c>
      <c r="AF2358" s="109"/>
      <c r="AG2358" s="138">
        <v>41768</v>
      </c>
      <c r="AH2358" s="138">
        <v>41908</v>
      </c>
      <c r="AI2358" s="138">
        <v>42171</v>
      </c>
      <c r="AJ2358" s="109">
        <v>5969013</v>
      </c>
      <c r="AK2358" s="109"/>
      <c r="AL2358" s="109"/>
      <c r="AM2358" s="109"/>
      <c r="AN2358" s="109"/>
      <c r="AO2358" s="109"/>
      <c r="AP2358" s="109"/>
      <c r="AQ2358" s="109"/>
      <c r="AR2358" s="109"/>
      <c r="AS2358" s="109"/>
      <c r="AT2358" s="109"/>
      <c r="AU2358" s="109"/>
      <c r="AV2358" s="109"/>
      <c r="AW2358" s="109"/>
      <c r="AX2358" s="109"/>
      <c r="AY2358" s="109"/>
    </row>
    <row r="2359" spans="1:51" x14ac:dyDescent="0.25">
      <c r="A2359" s="106">
        <v>2731</v>
      </c>
      <c r="B2359" s="106" t="s">
        <v>2982</v>
      </c>
      <c r="C2359" s="106" t="s">
        <v>46</v>
      </c>
      <c r="D2359" s="106"/>
      <c r="E2359" s="106" t="s">
        <v>540</v>
      </c>
      <c r="F2359" s="106"/>
      <c r="G2359" s="106"/>
      <c r="H2359" s="106" t="s">
        <v>514</v>
      </c>
      <c r="I2359" s="106" t="s">
        <v>3325</v>
      </c>
      <c r="J2359" s="106" t="s">
        <v>4286</v>
      </c>
      <c r="K2359" s="106"/>
      <c r="L2359" s="106"/>
      <c r="M2359" s="106">
        <v>22000</v>
      </c>
      <c r="N2359" s="106" t="s">
        <v>46</v>
      </c>
      <c r="O2359" s="106">
        <v>206.655</v>
      </c>
      <c r="P2359" s="107">
        <v>164.32</v>
      </c>
      <c r="Q2359" s="107">
        <v>33957.550000000003</v>
      </c>
      <c r="R2359" s="106">
        <v>0</v>
      </c>
      <c r="S2359" s="107">
        <v>0</v>
      </c>
      <c r="T2359" s="107">
        <v>0</v>
      </c>
      <c r="U2359" s="106" t="s">
        <v>797</v>
      </c>
      <c r="V2359" s="106" t="s">
        <v>7</v>
      </c>
      <c r="W2359" s="106" t="s">
        <v>67</v>
      </c>
      <c r="X2359" s="108">
        <v>1500</v>
      </c>
      <c r="Y2359" s="108">
        <v>309982.5</v>
      </c>
      <c r="Z2359" s="108">
        <v>276024.95039999997</v>
      </c>
      <c r="AA2359" s="109"/>
      <c r="AB2359" s="109">
        <v>5018</v>
      </c>
      <c r="AC2359" s="109"/>
      <c r="AD2359" s="109"/>
      <c r="AE2359" s="110" t="s">
        <v>474</v>
      </c>
      <c r="AF2359" s="109"/>
      <c r="AG2359" s="138">
        <v>41768</v>
      </c>
      <c r="AH2359" s="138">
        <v>41908</v>
      </c>
      <c r="AI2359" s="138">
        <v>42171</v>
      </c>
      <c r="AJ2359" s="109">
        <v>5969013</v>
      </c>
      <c r="AK2359" s="109"/>
      <c r="AL2359" s="109"/>
      <c r="AM2359" s="109"/>
      <c r="AN2359" s="109"/>
      <c r="AO2359" s="109"/>
      <c r="AP2359" s="109"/>
      <c r="AQ2359" s="109"/>
      <c r="AR2359" s="109"/>
      <c r="AS2359" s="109"/>
      <c r="AT2359" s="109"/>
      <c r="AU2359" s="109"/>
      <c r="AV2359" s="109"/>
      <c r="AW2359" s="109"/>
      <c r="AX2359" s="109"/>
      <c r="AY2359" s="109"/>
    </row>
    <row r="2360" spans="1:51" x14ac:dyDescent="0.25">
      <c r="A2360" s="106">
        <v>2732</v>
      </c>
      <c r="B2360" s="106" t="s">
        <v>2983</v>
      </c>
      <c r="C2360" s="106" t="s">
        <v>46</v>
      </c>
      <c r="D2360" s="106"/>
      <c r="E2360" s="106" t="s">
        <v>540</v>
      </c>
      <c r="F2360" s="106"/>
      <c r="G2360" s="106"/>
      <c r="H2360" s="106" t="s">
        <v>514</v>
      </c>
      <c r="I2360" s="106"/>
      <c r="J2360" s="106"/>
      <c r="K2360" s="106"/>
      <c r="L2360" s="106"/>
      <c r="M2360" s="106">
        <v>22000</v>
      </c>
      <c r="N2360" s="106" t="s">
        <v>46</v>
      </c>
      <c r="O2360" s="106">
        <v>27623.256000000001</v>
      </c>
      <c r="P2360" s="107">
        <v>164.32</v>
      </c>
      <c r="Q2360" s="107">
        <v>4539053.43</v>
      </c>
      <c r="R2360" s="106">
        <v>0</v>
      </c>
      <c r="S2360" s="107">
        <v>0</v>
      </c>
      <c r="T2360" s="107">
        <v>0</v>
      </c>
      <c r="U2360" s="106" t="s">
        <v>743</v>
      </c>
      <c r="V2360" s="106" t="s">
        <v>7</v>
      </c>
      <c r="W2360" s="106" t="s">
        <v>63</v>
      </c>
      <c r="X2360" s="108"/>
      <c r="Y2360" s="108">
        <v>0</v>
      </c>
      <c r="Z2360" s="108"/>
      <c r="AA2360" s="109" t="s">
        <v>4435</v>
      </c>
      <c r="AB2360" s="109">
        <v>5018</v>
      </c>
      <c r="AC2360" s="109"/>
      <c r="AD2360" s="109"/>
      <c r="AE2360" s="110" t="s">
        <v>4436</v>
      </c>
      <c r="AF2360" s="109"/>
      <c r="AG2360" s="138">
        <v>41768</v>
      </c>
      <c r="AH2360" s="138">
        <v>41908</v>
      </c>
      <c r="AI2360" s="138">
        <v>42171</v>
      </c>
      <c r="AJ2360" s="109">
        <v>5969013</v>
      </c>
      <c r="AK2360" s="109"/>
      <c r="AL2360" s="109"/>
      <c r="AM2360" s="109"/>
      <c r="AN2360" s="109"/>
      <c r="AO2360" s="109"/>
      <c r="AP2360" s="109"/>
      <c r="AQ2360" s="109"/>
      <c r="AR2360" s="109"/>
      <c r="AS2360" s="109"/>
      <c r="AT2360" s="109"/>
      <c r="AU2360" s="109"/>
      <c r="AV2360" s="109"/>
      <c r="AW2360" s="109"/>
      <c r="AX2360" s="109"/>
      <c r="AY2360" s="109"/>
    </row>
    <row r="2361" spans="1:51" ht="63.75" x14ac:dyDescent="0.25">
      <c r="A2361" s="106">
        <v>2733</v>
      </c>
      <c r="B2361" s="106" t="s">
        <v>2984</v>
      </c>
      <c r="C2361" s="106" t="s">
        <v>431</v>
      </c>
      <c r="D2361" s="106"/>
      <c r="E2361" s="106" t="s">
        <v>540</v>
      </c>
      <c r="F2361" s="106"/>
      <c r="G2361" s="106"/>
      <c r="H2361" s="106" t="s">
        <v>467</v>
      </c>
      <c r="I2361" s="106" t="s">
        <v>3323</v>
      </c>
      <c r="J2361" s="106" t="s">
        <v>4291</v>
      </c>
      <c r="K2361" s="106"/>
      <c r="L2361" s="106"/>
      <c r="M2361" s="106">
        <v>22000</v>
      </c>
      <c r="N2361" s="106" t="s">
        <v>4292</v>
      </c>
      <c r="O2361" s="106">
        <v>889.3</v>
      </c>
      <c r="P2361" s="107">
        <v>1292.67</v>
      </c>
      <c r="Q2361" s="107">
        <v>1149571.43</v>
      </c>
      <c r="R2361" s="106">
        <v>0</v>
      </c>
      <c r="S2361" s="107">
        <v>0</v>
      </c>
      <c r="T2361" s="107">
        <v>0</v>
      </c>
      <c r="U2361" s="106" t="s">
        <v>749</v>
      </c>
      <c r="V2361" s="106" t="s">
        <v>7</v>
      </c>
      <c r="W2361" s="106" t="s">
        <v>64</v>
      </c>
      <c r="X2361" s="108">
        <v>1632</v>
      </c>
      <c r="Y2361" s="108">
        <v>1451337.5999999999</v>
      </c>
      <c r="Z2361" s="108">
        <v>301766.16899999976</v>
      </c>
      <c r="AA2361" s="109"/>
      <c r="AB2361" s="109"/>
      <c r="AC2361" s="109"/>
      <c r="AD2361" s="109"/>
      <c r="AE2361" s="110" t="s">
        <v>510</v>
      </c>
      <c r="AF2361" s="109"/>
      <c r="AG2361" s="138">
        <v>40067</v>
      </c>
      <c r="AH2361" s="138">
        <v>41506</v>
      </c>
      <c r="AI2361" s="138">
        <v>41934</v>
      </c>
      <c r="AJ2361" s="109">
        <v>5939687</v>
      </c>
      <c r="AK2361" s="109"/>
      <c r="AL2361" s="109" t="s">
        <v>4780</v>
      </c>
      <c r="AM2361" s="109" t="s">
        <v>703</v>
      </c>
      <c r="AN2361" s="109" t="s">
        <v>4618</v>
      </c>
      <c r="AO2361" s="109" t="s">
        <v>4619</v>
      </c>
      <c r="AP2361" s="109" t="s">
        <v>705</v>
      </c>
      <c r="AQ2361" s="109" t="s">
        <v>4620</v>
      </c>
      <c r="AR2361" s="109" t="s">
        <v>4781</v>
      </c>
      <c r="AS2361" s="109" t="s">
        <v>4433</v>
      </c>
      <c r="AT2361" s="109"/>
      <c r="AU2361" s="109"/>
      <c r="AV2361" s="109">
        <v>41506</v>
      </c>
      <c r="AW2361" s="109">
        <v>43735</v>
      </c>
      <c r="AX2361" s="109"/>
      <c r="AY2361" s="109"/>
    </row>
    <row r="2362" spans="1:51" ht="63.75" x14ac:dyDescent="0.25">
      <c r="A2362" s="106">
        <v>2734</v>
      </c>
      <c r="B2362" s="106" t="s">
        <v>2985</v>
      </c>
      <c r="C2362" s="106" t="s">
        <v>431</v>
      </c>
      <c r="D2362" s="106"/>
      <c r="E2362" s="106" t="s">
        <v>540</v>
      </c>
      <c r="F2362" s="106"/>
      <c r="G2362" s="106"/>
      <c r="H2362" s="106" t="s">
        <v>467</v>
      </c>
      <c r="I2362" s="106" t="s">
        <v>3324</v>
      </c>
      <c r="J2362" s="106" t="s">
        <v>4293</v>
      </c>
      <c r="K2362" s="106">
        <v>23216</v>
      </c>
      <c r="L2362" s="106"/>
      <c r="M2362" s="106">
        <v>22000</v>
      </c>
      <c r="N2362" s="106" t="s">
        <v>4292</v>
      </c>
      <c r="O2362" s="106">
        <v>7887.6440000000002</v>
      </c>
      <c r="P2362" s="107">
        <v>1292.67</v>
      </c>
      <c r="Q2362" s="107">
        <v>10196120.77</v>
      </c>
      <c r="R2362" s="106">
        <v>0</v>
      </c>
      <c r="S2362" s="107">
        <v>0</v>
      </c>
      <c r="T2362" s="107">
        <v>0</v>
      </c>
      <c r="U2362" s="106" t="s">
        <v>741</v>
      </c>
      <c r="V2362" s="106" t="s">
        <v>7</v>
      </c>
      <c r="W2362" s="106" t="s">
        <v>62</v>
      </c>
      <c r="X2362" s="108">
        <v>1632</v>
      </c>
      <c r="Y2362" s="108">
        <v>12872635.008000001</v>
      </c>
      <c r="Z2362" s="108">
        <v>2676514.2385200001</v>
      </c>
      <c r="AA2362" s="109"/>
      <c r="AB2362" s="109"/>
      <c r="AC2362" s="109"/>
      <c r="AD2362" s="109"/>
      <c r="AE2362" s="110" t="s">
        <v>473</v>
      </c>
      <c r="AF2362" s="109" t="s">
        <v>4462</v>
      </c>
      <c r="AG2362" s="138">
        <v>40067</v>
      </c>
      <c r="AH2362" s="138">
        <v>41506</v>
      </c>
      <c r="AI2362" s="138">
        <v>41934</v>
      </c>
      <c r="AJ2362" s="109">
        <v>5939687</v>
      </c>
      <c r="AK2362" s="109"/>
      <c r="AL2362" s="109" t="s">
        <v>4780</v>
      </c>
      <c r="AM2362" s="109" t="s">
        <v>703</v>
      </c>
      <c r="AN2362" s="109" t="s">
        <v>4618</v>
      </c>
      <c r="AO2362" s="109" t="s">
        <v>4619</v>
      </c>
      <c r="AP2362" s="109" t="s">
        <v>705</v>
      </c>
      <c r="AQ2362" s="109" t="s">
        <v>4620</v>
      </c>
      <c r="AR2362" s="109" t="s">
        <v>4781</v>
      </c>
      <c r="AS2362" s="109" t="s">
        <v>4433</v>
      </c>
      <c r="AT2362" s="109"/>
      <c r="AU2362" s="109"/>
      <c r="AV2362" s="109">
        <v>41506</v>
      </c>
      <c r="AW2362" s="109">
        <v>43735</v>
      </c>
      <c r="AX2362" s="109"/>
      <c r="AY2362" s="109"/>
    </row>
    <row r="2363" spans="1:51" ht="63.75" x14ac:dyDescent="0.25">
      <c r="A2363" s="106">
        <v>2735</v>
      </c>
      <c r="B2363" s="106" t="s">
        <v>2986</v>
      </c>
      <c r="C2363" s="106" t="s">
        <v>431</v>
      </c>
      <c r="D2363" s="106"/>
      <c r="E2363" s="106" t="s">
        <v>540</v>
      </c>
      <c r="F2363" s="106"/>
      <c r="G2363" s="106"/>
      <c r="H2363" s="106" t="s">
        <v>467</v>
      </c>
      <c r="I2363" s="106" t="s">
        <v>3324</v>
      </c>
      <c r="J2363" s="106" t="s">
        <v>4294</v>
      </c>
      <c r="K2363" s="106">
        <v>7703</v>
      </c>
      <c r="L2363" s="106"/>
      <c r="M2363" s="106">
        <v>22000</v>
      </c>
      <c r="N2363" s="106" t="s">
        <v>4292</v>
      </c>
      <c r="O2363" s="106">
        <v>2868.8069999999998</v>
      </c>
      <c r="P2363" s="107">
        <v>1292.67</v>
      </c>
      <c r="Q2363" s="107">
        <v>3708420.74</v>
      </c>
      <c r="R2363" s="106">
        <v>0</v>
      </c>
      <c r="S2363" s="107">
        <v>0</v>
      </c>
      <c r="T2363" s="107">
        <v>0</v>
      </c>
      <c r="U2363" s="106" t="s">
        <v>739</v>
      </c>
      <c r="V2363" s="106" t="s">
        <v>7</v>
      </c>
      <c r="W2363" s="106" t="s">
        <v>61</v>
      </c>
      <c r="X2363" s="108">
        <v>1632</v>
      </c>
      <c r="Y2363" s="108">
        <v>4681893.0239999993</v>
      </c>
      <c r="Z2363" s="108">
        <v>973472.2793099992</v>
      </c>
      <c r="AA2363" s="109"/>
      <c r="AB2363" s="109"/>
      <c r="AC2363" s="109"/>
      <c r="AD2363" s="109"/>
      <c r="AE2363" s="110" t="s">
        <v>507</v>
      </c>
      <c r="AF2363" s="109"/>
      <c r="AG2363" s="138">
        <v>40067</v>
      </c>
      <c r="AH2363" s="138">
        <v>41506</v>
      </c>
      <c r="AI2363" s="138">
        <v>41934</v>
      </c>
      <c r="AJ2363" s="109">
        <v>5939687</v>
      </c>
      <c r="AK2363" s="109"/>
      <c r="AL2363" s="109" t="s">
        <v>4780</v>
      </c>
      <c r="AM2363" s="109" t="s">
        <v>703</v>
      </c>
      <c r="AN2363" s="109" t="s">
        <v>4618</v>
      </c>
      <c r="AO2363" s="109" t="s">
        <v>4619</v>
      </c>
      <c r="AP2363" s="109" t="s">
        <v>705</v>
      </c>
      <c r="AQ2363" s="109" t="s">
        <v>4620</v>
      </c>
      <c r="AR2363" s="109" t="s">
        <v>4781</v>
      </c>
      <c r="AS2363" s="109" t="s">
        <v>4433</v>
      </c>
      <c r="AT2363" s="109"/>
      <c r="AU2363" s="109"/>
      <c r="AV2363" s="109">
        <v>41506</v>
      </c>
      <c r="AW2363" s="109">
        <v>43735</v>
      </c>
      <c r="AX2363" s="109"/>
      <c r="AY2363" s="109"/>
    </row>
    <row r="2364" spans="1:51" ht="63.75" x14ac:dyDescent="0.25">
      <c r="A2364" s="106">
        <v>2736</v>
      </c>
      <c r="B2364" s="106" t="s">
        <v>2987</v>
      </c>
      <c r="C2364" s="106" t="s">
        <v>431</v>
      </c>
      <c r="D2364" s="106"/>
      <c r="E2364" s="106" t="s">
        <v>540</v>
      </c>
      <c r="F2364" s="106"/>
      <c r="G2364" s="106"/>
      <c r="H2364" s="106" t="s">
        <v>467</v>
      </c>
      <c r="I2364" s="106" t="s">
        <v>3324</v>
      </c>
      <c r="J2364" s="106" t="s">
        <v>4294</v>
      </c>
      <c r="K2364" s="106">
        <v>23262</v>
      </c>
      <c r="L2364" s="106"/>
      <c r="M2364" s="106">
        <v>22000</v>
      </c>
      <c r="N2364" s="106" t="s">
        <v>4292</v>
      </c>
      <c r="O2364" s="106">
        <v>731.73500000000001</v>
      </c>
      <c r="P2364" s="107">
        <v>1292.67</v>
      </c>
      <c r="Q2364" s="107">
        <v>945891.88</v>
      </c>
      <c r="R2364" s="106">
        <v>0</v>
      </c>
      <c r="S2364" s="107">
        <v>0</v>
      </c>
      <c r="T2364" s="107">
        <v>0</v>
      </c>
      <c r="U2364" s="106" t="s">
        <v>924</v>
      </c>
      <c r="V2364" s="106" t="s">
        <v>7</v>
      </c>
      <c r="W2364" s="106" t="s">
        <v>82</v>
      </c>
      <c r="X2364" s="108">
        <v>1632</v>
      </c>
      <c r="Y2364" s="108">
        <v>1194191.52</v>
      </c>
      <c r="Z2364" s="108">
        <v>248299.63754999998</v>
      </c>
      <c r="AA2364" s="109"/>
      <c r="AB2364" s="109"/>
      <c r="AC2364" s="109"/>
      <c r="AD2364" s="109"/>
      <c r="AE2364" s="110" t="s">
        <v>4440</v>
      </c>
      <c r="AF2364" s="109"/>
      <c r="AG2364" s="138">
        <v>40067</v>
      </c>
      <c r="AH2364" s="138">
        <v>41506</v>
      </c>
      <c r="AI2364" s="138">
        <v>41934</v>
      </c>
      <c r="AJ2364" s="109">
        <v>5939687</v>
      </c>
      <c r="AK2364" s="109"/>
      <c r="AL2364" s="109" t="s">
        <v>4780</v>
      </c>
      <c r="AM2364" s="109" t="s">
        <v>703</v>
      </c>
      <c r="AN2364" s="109" t="s">
        <v>4618</v>
      </c>
      <c r="AO2364" s="109" t="s">
        <v>4619</v>
      </c>
      <c r="AP2364" s="109" t="s">
        <v>705</v>
      </c>
      <c r="AQ2364" s="109" t="s">
        <v>4620</v>
      </c>
      <c r="AR2364" s="109" t="s">
        <v>4781</v>
      </c>
      <c r="AS2364" s="109" t="s">
        <v>4433</v>
      </c>
      <c r="AT2364" s="109"/>
      <c r="AU2364" s="109"/>
      <c r="AV2364" s="109">
        <v>41506</v>
      </c>
      <c r="AW2364" s="109">
        <v>43735</v>
      </c>
      <c r="AX2364" s="109"/>
      <c r="AY2364" s="109"/>
    </row>
    <row r="2365" spans="1:51" ht="63.75" x14ac:dyDescent="0.25">
      <c r="A2365" s="106">
        <v>2737</v>
      </c>
      <c r="B2365" s="106" t="s">
        <v>2988</v>
      </c>
      <c r="C2365" s="106" t="s">
        <v>431</v>
      </c>
      <c r="D2365" s="106"/>
      <c r="E2365" s="106" t="s">
        <v>540</v>
      </c>
      <c r="F2365" s="106"/>
      <c r="G2365" s="106"/>
      <c r="H2365" s="106" t="s">
        <v>467</v>
      </c>
      <c r="I2365" s="106" t="s">
        <v>3324</v>
      </c>
      <c r="J2365" s="106" t="s">
        <v>4294</v>
      </c>
      <c r="K2365" s="106">
        <v>23258</v>
      </c>
      <c r="L2365" s="106"/>
      <c r="M2365" s="106">
        <v>22000</v>
      </c>
      <c r="N2365" s="106" t="s">
        <v>4292</v>
      </c>
      <c r="O2365" s="106">
        <v>340.98399999999998</v>
      </c>
      <c r="P2365" s="107">
        <v>1292.67</v>
      </c>
      <c r="Q2365" s="107">
        <v>440779.79</v>
      </c>
      <c r="R2365" s="106">
        <v>0</v>
      </c>
      <c r="S2365" s="107">
        <v>0</v>
      </c>
      <c r="T2365" s="107">
        <v>0</v>
      </c>
      <c r="U2365" s="106" t="s">
        <v>924</v>
      </c>
      <c r="V2365" s="106" t="s">
        <v>7</v>
      </c>
      <c r="W2365" s="106" t="s">
        <v>82</v>
      </c>
      <c r="X2365" s="108">
        <v>1632</v>
      </c>
      <c r="Y2365" s="108">
        <v>556485.88799999992</v>
      </c>
      <c r="Z2365" s="108">
        <v>115706.10071999993</v>
      </c>
      <c r="AA2365" s="109"/>
      <c r="AB2365" s="109"/>
      <c r="AC2365" s="109"/>
      <c r="AD2365" s="109"/>
      <c r="AE2365" s="110" t="s">
        <v>4440</v>
      </c>
      <c r="AF2365" s="109"/>
      <c r="AG2365" s="138">
        <v>40067</v>
      </c>
      <c r="AH2365" s="138">
        <v>41506</v>
      </c>
      <c r="AI2365" s="138">
        <v>41934</v>
      </c>
      <c r="AJ2365" s="109">
        <v>6012849</v>
      </c>
      <c r="AK2365" s="109">
        <v>1198949</v>
      </c>
      <c r="AL2365" s="109" t="s">
        <v>4780</v>
      </c>
      <c r="AM2365" s="109" t="s">
        <v>703</v>
      </c>
      <c r="AN2365" s="109" t="s">
        <v>4618</v>
      </c>
      <c r="AO2365" s="109" t="s">
        <v>4619</v>
      </c>
      <c r="AP2365" s="109" t="s">
        <v>705</v>
      </c>
      <c r="AQ2365" s="109" t="s">
        <v>4620</v>
      </c>
      <c r="AR2365" s="109" t="s">
        <v>4781</v>
      </c>
      <c r="AS2365" s="109" t="s">
        <v>4433</v>
      </c>
      <c r="AT2365" s="109"/>
      <c r="AU2365" s="109"/>
      <c r="AV2365" s="109">
        <v>41506</v>
      </c>
      <c r="AW2365" s="109">
        <v>43735</v>
      </c>
      <c r="AX2365" s="109"/>
      <c r="AY2365" s="109"/>
    </row>
    <row r="2366" spans="1:51" ht="63.75" x14ac:dyDescent="0.25">
      <c r="A2366" s="106">
        <v>2738</v>
      </c>
      <c r="B2366" s="106" t="s">
        <v>2989</v>
      </c>
      <c r="C2366" s="106" t="s">
        <v>431</v>
      </c>
      <c r="D2366" s="106"/>
      <c r="E2366" s="106" t="s">
        <v>540</v>
      </c>
      <c r="F2366" s="106"/>
      <c r="G2366" s="106"/>
      <c r="H2366" s="106" t="s">
        <v>467</v>
      </c>
      <c r="I2366" s="106"/>
      <c r="J2366" s="106"/>
      <c r="K2366" s="106"/>
      <c r="L2366" s="106"/>
      <c r="M2366" s="106">
        <v>22000</v>
      </c>
      <c r="N2366" s="106" t="s">
        <v>4292</v>
      </c>
      <c r="O2366" s="106">
        <v>16423.608</v>
      </c>
      <c r="P2366" s="107">
        <v>1292.67</v>
      </c>
      <c r="Q2366" s="107">
        <v>21230305.350000001</v>
      </c>
      <c r="R2366" s="106">
        <v>0</v>
      </c>
      <c r="S2366" s="107">
        <v>0</v>
      </c>
      <c r="T2366" s="107">
        <v>0</v>
      </c>
      <c r="U2366" s="106" t="s">
        <v>743</v>
      </c>
      <c r="V2366" s="106" t="s">
        <v>7</v>
      </c>
      <c r="W2366" s="106" t="s">
        <v>63</v>
      </c>
      <c r="X2366" s="108"/>
      <c r="Y2366" s="108">
        <v>0</v>
      </c>
      <c r="Z2366" s="108"/>
      <c r="AA2366" s="109" t="s">
        <v>4435</v>
      </c>
      <c r="AB2366" s="109"/>
      <c r="AC2366" s="109"/>
      <c r="AD2366" s="109"/>
      <c r="AE2366" s="110" t="s">
        <v>4436</v>
      </c>
      <c r="AF2366" s="109"/>
      <c r="AG2366" s="138">
        <v>40067</v>
      </c>
      <c r="AH2366" s="138">
        <v>41506</v>
      </c>
      <c r="AI2366" s="138">
        <v>41934</v>
      </c>
      <c r="AJ2366" s="109">
        <v>5939687</v>
      </c>
      <c r="AK2366" s="109"/>
      <c r="AL2366" s="109" t="s">
        <v>4780</v>
      </c>
      <c r="AM2366" s="109" t="s">
        <v>703</v>
      </c>
      <c r="AN2366" s="109" t="s">
        <v>4618</v>
      </c>
      <c r="AO2366" s="109" t="s">
        <v>4619</v>
      </c>
      <c r="AP2366" s="109" t="s">
        <v>705</v>
      </c>
      <c r="AQ2366" s="109" t="s">
        <v>4620</v>
      </c>
      <c r="AR2366" s="109" t="s">
        <v>4781</v>
      </c>
      <c r="AS2366" s="109" t="s">
        <v>4433</v>
      </c>
      <c r="AT2366" s="109"/>
      <c r="AU2366" s="109"/>
      <c r="AV2366" s="109">
        <v>41506</v>
      </c>
      <c r="AW2366" s="109">
        <v>43735</v>
      </c>
      <c r="AX2366" s="109"/>
      <c r="AY2366" s="109"/>
    </row>
    <row r="2367" spans="1:51" x14ac:dyDescent="0.25">
      <c r="A2367" s="106">
        <v>2739</v>
      </c>
      <c r="B2367" s="106" t="s">
        <v>2990</v>
      </c>
      <c r="C2367" s="106" t="s">
        <v>432</v>
      </c>
      <c r="D2367" s="106"/>
      <c r="E2367" s="106" t="s">
        <v>540</v>
      </c>
      <c r="F2367" s="106"/>
      <c r="G2367" s="106"/>
      <c r="H2367" s="106" t="s">
        <v>466</v>
      </c>
      <c r="I2367" s="106" t="s">
        <v>3325</v>
      </c>
      <c r="J2367" s="106" t="s">
        <v>4295</v>
      </c>
      <c r="K2367" s="106"/>
      <c r="L2367" s="106"/>
      <c r="M2367" s="106">
        <v>22000</v>
      </c>
      <c r="N2367" s="106" t="s">
        <v>4296</v>
      </c>
      <c r="O2367" s="106">
        <v>1269.277</v>
      </c>
      <c r="P2367" s="107">
        <v>1314.58</v>
      </c>
      <c r="Q2367" s="107">
        <v>1668566.16</v>
      </c>
      <c r="R2367" s="106">
        <v>0</v>
      </c>
      <c r="S2367" s="107">
        <v>0</v>
      </c>
      <c r="T2367" s="107">
        <v>0</v>
      </c>
      <c r="U2367" s="106" t="s">
        <v>749</v>
      </c>
      <c r="V2367" s="106" t="s">
        <v>7</v>
      </c>
      <c r="W2367" s="106" t="s">
        <v>64</v>
      </c>
      <c r="X2367" s="108">
        <v>1572</v>
      </c>
      <c r="Y2367" s="108">
        <v>1995303.4440000001</v>
      </c>
      <c r="Z2367" s="108">
        <v>326737.28534000018</v>
      </c>
      <c r="AA2367" s="109"/>
      <c r="AB2367" s="109"/>
      <c r="AC2367" s="109"/>
      <c r="AD2367" s="109"/>
      <c r="AE2367" s="110" t="s">
        <v>510</v>
      </c>
      <c r="AF2367" s="109"/>
      <c r="AG2367" s="138">
        <v>41376</v>
      </c>
      <c r="AH2367" s="138">
        <v>41506</v>
      </c>
      <c r="AI2367" s="138">
        <v>41934</v>
      </c>
      <c r="AJ2367" s="109">
        <v>5939720</v>
      </c>
      <c r="AK2367" s="109"/>
      <c r="AL2367" s="109"/>
      <c r="AM2367" s="109"/>
      <c r="AN2367" s="109"/>
      <c r="AO2367" s="109"/>
      <c r="AP2367" s="109"/>
      <c r="AQ2367" s="109"/>
      <c r="AR2367" s="109"/>
      <c r="AS2367" s="109"/>
      <c r="AT2367" s="109"/>
      <c r="AU2367" s="109"/>
      <c r="AV2367" s="109"/>
      <c r="AW2367" s="109"/>
      <c r="AX2367" s="109"/>
      <c r="AY2367" s="109"/>
    </row>
    <row r="2368" spans="1:51" x14ac:dyDescent="0.25">
      <c r="A2368" s="106">
        <v>2740</v>
      </c>
      <c r="B2368" s="106" t="s">
        <v>2991</v>
      </c>
      <c r="C2368" s="106" t="s">
        <v>432</v>
      </c>
      <c r="D2368" s="106"/>
      <c r="E2368" s="106" t="s">
        <v>540</v>
      </c>
      <c r="F2368" s="106"/>
      <c r="G2368" s="106"/>
      <c r="H2368" s="106" t="s">
        <v>466</v>
      </c>
      <c r="I2368" s="106" t="s">
        <v>3325</v>
      </c>
      <c r="J2368" s="106" t="s">
        <v>4295</v>
      </c>
      <c r="K2368" s="106">
        <v>17291</v>
      </c>
      <c r="L2368" s="106"/>
      <c r="M2368" s="106">
        <v>22000</v>
      </c>
      <c r="N2368" s="106" t="s">
        <v>4296</v>
      </c>
      <c r="O2368" s="106">
        <v>4462.1989999999996</v>
      </c>
      <c r="P2368" s="107">
        <v>1314.58</v>
      </c>
      <c r="Q2368" s="107">
        <v>5865917.5599999996</v>
      </c>
      <c r="R2368" s="106">
        <v>0</v>
      </c>
      <c r="S2368" s="107">
        <v>0</v>
      </c>
      <c r="T2368" s="107">
        <v>0</v>
      </c>
      <c r="U2368" s="106" t="s">
        <v>749</v>
      </c>
      <c r="V2368" s="106" t="s">
        <v>7</v>
      </c>
      <c r="W2368" s="106" t="s">
        <v>64</v>
      </c>
      <c r="X2368" s="108">
        <v>1572</v>
      </c>
      <c r="Y2368" s="108">
        <v>7014576.8279999997</v>
      </c>
      <c r="Z2368" s="108">
        <v>1148659.2665800005</v>
      </c>
      <c r="AA2368" s="109"/>
      <c r="AB2368" s="109"/>
      <c r="AC2368" s="109"/>
      <c r="AD2368" s="109"/>
      <c r="AE2368" s="110" t="s">
        <v>510</v>
      </c>
      <c r="AF2368" s="109"/>
      <c r="AG2368" s="138">
        <v>41376</v>
      </c>
      <c r="AH2368" s="138">
        <v>41506</v>
      </c>
      <c r="AI2368" s="138">
        <v>41934</v>
      </c>
      <c r="AJ2368" s="109">
        <v>5939720</v>
      </c>
      <c r="AK2368" s="109"/>
      <c r="AL2368" s="109"/>
      <c r="AM2368" s="109"/>
      <c r="AN2368" s="109"/>
      <c r="AO2368" s="109"/>
      <c r="AP2368" s="109"/>
      <c r="AQ2368" s="109"/>
      <c r="AR2368" s="109"/>
      <c r="AS2368" s="109"/>
      <c r="AT2368" s="109"/>
      <c r="AU2368" s="109"/>
      <c r="AV2368" s="109"/>
      <c r="AW2368" s="109"/>
      <c r="AX2368" s="109"/>
      <c r="AY2368" s="109"/>
    </row>
    <row r="2369" spans="1:51" ht="25.5" x14ac:dyDescent="0.25">
      <c r="A2369" s="106">
        <v>2741</v>
      </c>
      <c r="B2369" s="106" t="s">
        <v>2992</v>
      </c>
      <c r="C2369" s="106" t="s">
        <v>432</v>
      </c>
      <c r="D2369" s="106"/>
      <c r="E2369" s="106" t="s">
        <v>540</v>
      </c>
      <c r="F2369" s="106"/>
      <c r="G2369" s="106"/>
      <c r="H2369" s="106" t="s">
        <v>466</v>
      </c>
      <c r="I2369" s="106" t="s">
        <v>3324</v>
      </c>
      <c r="J2369" s="106" t="s">
        <v>3955</v>
      </c>
      <c r="K2369" s="106"/>
      <c r="L2369" s="106"/>
      <c r="M2369" s="106">
        <v>22000</v>
      </c>
      <c r="N2369" s="106" t="s">
        <v>4296</v>
      </c>
      <c r="O2369" s="106">
        <v>2930.3359999999998</v>
      </c>
      <c r="P2369" s="107">
        <v>1314.58</v>
      </c>
      <c r="Q2369" s="107">
        <v>3852161.1</v>
      </c>
      <c r="R2369" s="106">
        <v>0</v>
      </c>
      <c r="S2369" s="107">
        <v>0</v>
      </c>
      <c r="T2369" s="107">
        <v>0</v>
      </c>
      <c r="U2369" s="106" t="s">
        <v>741</v>
      </c>
      <c r="V2369" s="106" t="s">
        <v>7</v>
      </c>
      <c r="W2369" s="106" t="s">
        <v>62</v>
      </c>
      <c r="X2369" s="108">
        <v>1572</v>
      </c>
      <c r="Y2369" s="108">
        <v>4606488.1919999998</v>
      </c>
      <c r="Z2369" s="108">
        <v>754327.09312000033</v>
      </c>
      <c r="AA2369" s="109"/>
      <c r="AB2369" s="109"/>
      <c r="AC2369" s="109"/>
      <c r="AD2369" s="109"/>
      <c r="AE2369" s="110" t="s">
        <v>473</v>
      </c>
      <c r="AF2369" s="109" t="s">
        <v>4876</v>
      </c>
      <c r="AG2369" s="138">
        <v>41376</v>
      </c>
      <c r="AH2369" s="138">
        <v>41506</v>
      </c>
      <c r="AI2369" s="138">
        <v>41934</v>
      </c>
      <c r="AJ2369" s="109">
        <v>5939720</v>
      </c>
      <c r="AK2369" s="109"/>
      <c r="AL2369" s="109"/>
      <c r="AM2369" s="109"/>
      <c r="AN2369" s="109"/>
      <c r="AO2369" s="109"/>
      <c r="AP2369" s="109"/>
      <c r="AQ2369" s="109"/>
      <c r="AR2369" s="109"/>
      <c r="AS2369" s="109"/>
      <c r="AT2369" s="109"/>
      <c r="AU2369" s="109"/>
      <c r="AV2369" s="109"/>
      <c r="AW2369" s="109"/>
      <c r="AX2369" s="109"/>
      <c r="AY2369" s="109"/>
    </row>
    <row r="2370" spans="1:51" x14ac:dyDescent="0.25">
      <c r="A2370" s="106">
        <v>2742</v>
      </c>
      <c r="B2370" s="106" t="s">
        <v>2993</v>
      </c>
      <c r="C2370" s="106" t="s">
        <v>432</v>
      </c>
      <c r="D2370" s="106"/>
      <c r="E2370" s="106" t="s">
        <v>540</v>
      </c>
      <c r="F2370" s="106"/>
      <c r="G2370" s="106"/>
      <c r="H2370" s="106" t="s">
        <v>466</v>
      </c>
      <c r="I2370" s="106" t="s">
        <v>3325</v>
      </c>
      <c r="J2370" s="106" t="s">
        <v>4295</v>
      </c>
      <c r="K2370" s="106">
        <v>17250</v>
      </c>
      <c r="L2370" s="106"/>
      <c r="M2370" s="106">
        <v>22000</v>
      </c>
      <c r="N2370" s="106" t="s">
        <v>4296</v>
      </c>
      <c r="O2370" s="106">
        <v>3783.81</v>
      </c>
      <c r="P2370" s="107">
        <v>1314.58</v>
      </c>
      <c r="Q2370" s="107">
        <v>4974120.95</v>
      </c>
      <c r="R2370" s="106">
        <v>0</v>
      </c>
      <c r="S2370" s="107">
        <v>0</v>
      </c>
      <c r="T2370" s="107">
        <v>0</v>
      </c>
      <c r="U2370" s="106" t="s">
        <v>741</v>
      </c>
      <c r="V2370" s="106" t="s">
        <v>7</v>
      </c>
      <c r="W2370" s="106" t="s">
        <v>62</v>
      </c>
      <c r="X2370" s="108">
        <v>1572</v>
      </c>
      <c r="Y2370" s="108">
        <v>5948149.3200000003</v>
      </c>
      <c r="Z2370" s="108">
        <v>974028.3702000007</v>
      </c>
      <c r="AA2370" s="109"/>
      <c r="AB2370" s="109"/>
      <c r="AC2370" s="109"/>
      <c r="AD2370" s="109"/>
      <c r="AE2370" s="110" t="s">
        <v>473</v>
      </c>
      <c r="AF2370" s="109" t="s">
        <v>4877</v>
      </c>
      <c r="AG2370" s="138">
        <v>41376</v>
      </c>
      <c r="AH2370" s="138">
        <v>41506</v>
      </c>
      <c r="AI2370" s="138">
        <v>41934</v>
      </c>
      <c r="AJ2370" s="109">
        <v>5939720</v>
      </c>
      <c r="AK2370" s="109"/>
      <c r="AL2370" s="109"/>
      <c r="AM2370" s="109"/>
      <c r="AN2370" s="109"/>
      <c r="AO2370" s="109"/>
      <c r="AP2370" s="109"/>
      <c r="AQ2370" s="109"/>
      <c r="AR2370" s="109"/>
      <c r="AS2370" s="109"/>
      <c r="AT2370" s="109"/>
      <c r="AU2370" s="109"/>
      <c r="AV2370" s="109"/>
      <c r="AW2370" s="109"/>
      <c r="AX2370" s="109"/>
      <c r="AY2370" s="109"/>
    </row>
    <row r="2371" spans="1:51" x14ac:dyDescent="0.25">
      <c r="A2371" s="106">
        <v>2743</v>
      </c>
      <c r="B2371" s="106" t="s">
        <v>2994</v>
      </c>
      <c r="C2371" s="106" t="s">
        <v>432</v>
      </c>
      <c r="D2371" s="106"/>
      <c r="E2371" s="106" t="s">
        <v>540</v>
      </c>
      <c r="F2371" s="106"/>
      <c r="G2371" s="106"/>
      <c r="H2371" s="106" t="s">
        <v>466</v>
      </c>
      <c r="I2371" s="106" t="s">
        <v>3325</v>
      </c>
      <c r="J2371" s="106" t="s">
        <v>4297</v>
      </c>
      <c r="K2371" s="106">
        <v>17302</v>
      </c>
      <c r="L2371" s="106"/>
      <c r="M2371" s="106">
        <v>22000</v>
      </c>
      <c r="N2371" s="106" t="s">
        <v>4296</v>
      </c>
      <c r="O2371" s="106">
        <v>2161.616</v>
      </c>
      <c r="P2371" s="107">
        <v>1314.58</v>
      </c>
      <c r="Q2371" s="107">
        <v>2841617.16</v>
      </c>
      <c r="R2371" s="106">
        <v>0</v>
      </c>
      <c r="S2371" s="107">
        <v>0</v>
      </c>
      <c r="T2371" s="107">
        <v>0</v>
      </c>
      <c r="U2371" s="106" t="s">
        <v>739</v>
      </c>
      <c r="V2371" s="106" t="s">
        <v>7</v>
      </c>
      <c r="W2371" s="106" t="s">
        <v>61</v>
      </c>
      <c r="X2371" s="108">
        <v>1572</v>
      </c>
      <c r="Y2371" s="108">
        <v>3398060.352</v>
      </c>
      <c r="Z2371" s="108">
        <v>556443.1907200003</v>
      </c>
      <c r="AA2371" s="109"/>
      <c r="AB2371" s="109"/>
      <c r="AC2371" s="109"/>
      <c r="AD2371" s="109"/>
      <c r="AE2371" s="110" t="s">
        <v>507</v>
      </c>
      <c r="AF2371" s="109"/>
      <c r="AG2371" s="138">
        <v>41376</v>
      </c>
      <c r="AH2371" s="138">
        <v>41506</v>
      </c>
      <c r="AI2371" s="138">
        <v>41934</v>
      </c>
      <c r="AJ2371" s="109">
        <v>5939720</v>
      </c>
      <c r="AK2371" s="109"/>
      <c r="AL2371" s="109"/>
      <c r="AM2371" s="109"/>
      <c r="AN2371" s="109"/>
      <c r="AO2371" s="109"/>
      <c r="AP2371" s="109"/>
      <c r="AQ2371" s="109"/>
      <c r="AR2371" s="109"/>
      <c r="AS2371" s="109"/>
      <c r="AT2371" s="109"/>
      <c r="AU2371" s="109"/>
      <c r="AV2371" s="109"/>
      <c r="AW2371" s="109"/>
      <c r="AX2371" s="109"/>
      <c r="AY2371" s="109"/>
    </row>
    <row r="2372" spans="1:51" x14ac:dyDescent="0.25">
      <c r="A2372" s="106">
        <v>2744</v>
      </c>
      <c r="B2372" s="106" t="s">
        <v>2995</v>
      </c>
      <c r="C2372" s="106" t="s">
        <v>432</v>
      </c>
      <c r="D2372" s="106"/>
      <c r="E2372" s="106" t="s">
        <v>540</v>
      </c>
      <c r="F2372" s="106"/>
      <c r="G2372" s="106"/>
      <c r="H2372" s="106" t="s">
        <v>466</v>
      </c>
      <c r="I2372" s="106" t="s">
        <v>3323</v>
      </c>
      <c r="J2372" s="106" t="s">
        <v>4298</v>
      </c>
      <c r="K2372" s="106"/>
      <c r="L2372" s="106"/>
      <c r="M2372" s="106">
        <v>22000</v>
      </c>
      <c r="N2372" s="106" t="s">
        <v>4296</v>
      </c>
      <c r="O2372" s="106">
        <v>27.922999999999998</v>
      </c>
      <c r="P2372" s="107">
        <v>1314.58</v>
      </c>
      <c r="Q2372" s="107">
        <v>36707.019999999997</v>
      </c>
      <c r="R2372" s="106">
        <v>0</v>
      </c>
      <c r="S2372" s="107">
        <v>0</v>
      </c>
      <c r="T2372" s="107">
        <v>0</v>
      </c>
      <c r="U2372" s="106" t="s">
        <v>924</v>
      </c>
      <c r="V2372" s="106" t="s">
        <v>7</v>
      </c>
      <c r="W2372" s="106" t="s">
        <v>82</v>
      </c>
      <c r="X2372" s="108">
        <v>1572</v>
      </c>
      <c r="Y2372" s="108">
        <v>43894.955999999998</v>
      </c>
      <c r="Z2372" s="108">
        <v>7187.9386599999998</v>
      </c>
      <c r="AA2372" s="109"/>
      <c r="AB2372" s="109"/>
      <c r="AC2372" s="109"/>
      <c r="AD2372" s="109"/>
      <c r="AE2372" s="110" t="s">
        <v>4878</v>
      </c>
      <c r="AF2372" s="109"/>
      <c r="AG2372" s="138">
        <v>41376</v>
      </c>
      <c r="AH2372" s="138">
        <v>41506</v>
      </c>
      <c r="AI2372" s="138">
        <v>41934</v>
      </c>
      <c r="AJ2372" s="109">
        <v>5939720</v>
      </c>
      <c r="AK2372" s="109"/>
      <c r="AL2372" s="109"/>
      <c r="AM2372" s="109"/>
      <c r="AN2372" s="109"/>
      <c r="AO2372" s="109"/>
      <c r="AP2372" s="109"/>
      <c r="AQ2372" s="109"/>
      <c r="AR2372" s="109"/>
      <c r="AS2372" s="109"/>
      <c r="AT2372" s="109"/>
      <c r="AU2372" s="109"/>
      <c r="AV2372" s="109"/>
      <c r="AW2372" s="109"/>
      <c r="AX2372" s="109"/>
      <c r="AY2372" s="109"/>
    </row>
    <row r="2373" spans="1:51" x14ac:dyDescent="0.25">
      <c r="A2373" s="106">
        <v>2745</v>
      </c>
      <c r="B2373" s="106" t="s">
        <v>2996</v>
      </c>
      <c r="C2373" s="106" t="s">
        <v>432</v>
      </c>
      <c r="D2373" s="106"/>
      <c r="E2373" s="106" t="s">
        <v>540</v>
      </c>
      <c r="F2373" s="106"/>
      <c r="G2373" s="106"/>
      <c r="H2373" s="106" t="s">
        <v>466</v>
      </c>
      <c r="I2373" s="106" t="s">
        <v>3325</v>
      </c>
      <c r="J2373" s="106" t="s">
        <v>4295</v>
      </c>
      <c r="K2373" s="106">
        <v>17321</v>
      </c>
      <c r="L2373" s="106"/>
      <c r="M2373" s="106">
        <v>22000</v>
      </c>
      <c r="N2373" s="106" t="s">
        <v>4296</v>
      </c>
      <c r="O2373" s="106">
        <v>254.143</v>
      </c>
      <c r="P2373" s="107">
        <v>1314.58</v>
      </c>
      <c r="Q2373" s="107">
        <v>334091.3</v>
      </c>
      <c r="R2373" s="106">
        <v>0</v>
      </c>
      <c r="S2373" s="107">
        <v>0</v>
      </c>
      <c r="T2373" s="107">
        <v>0</v>
      </c>
      <c r="U2373" s="106" t="s">
        <v>924</v>
      </c>
      <c r="V2373" s="106" t="s">
        <v>7</v>
      </c>
      <c r="W2373" s="106" t="s">
        <v>82</v>
      </c>
      <c r="X2373" s="108">
        <v>1572</v>
      </c>
      <c r="Y2373" s="108">
        <v>399512.79599999997</v>
      </c>
      <c r="Z2373" s="108">
        <v>65421.491059999971</v>
      </c>
      <c r="AA2373" s="109"/>
      <c r="AB2373" s="109"/>
      <c r="AC2373" s="109"/>
      <c r="AD2373" s="109"/>
      <c r="AE2373" s="110" t="s">
        <v>4878</v>
      </c>
      <c r="AF2373" s="109"/>
      <c r="AG2373" s="138">
        <v>41376</v>
      </c>
      <c r="AH2373" s="138">
        <v>41506</v>
      </c>
      <c r="AI2373" s="138">
        <v>41934</v>
      </c>
      <c r="AJ2373" s="109">
        <v>5939720</v>
      </c>
      <c r="AK2373" s="109"/>
      <c r="AL2373" s="109"/>
      <c r="AM2373" s="109"/>
      <c r="AN2373" s="109"/>
      <c r="AO2373" s="109"/>
      <c r="AP2373" s="109"/>
      <c r="AQ2373" s="109"/>
      <c r="AR2373" s="109"/>
      <c r="AS2373" s="109"/>
      <c r="AT2373" s="109"/>
      <c r="AU2373" s="109"/>
      <c r="AV2373" s="109"/>
      <c r="AW2373" s="109"/>
      <c r="AX2373" s="109"/>
      <c r="AY2373" s="109"/>
    </row>
    <row r="2374" spans="1:51" x14ac:dyDescent="0.25">
      <c r="A2374" s="106">
        <v>2746</v>
      </c>
      <c r="B2374" s="106" t="s">
        <v>2997</v>
      </c>
      <c r="C2374" s="106" t="s">
        <v>432</v>
      </c>
      <c r="D2374" s="106"/>
      <c r="E2374" s="106" t="s">
        <v>540</v>
      </c>
      <c r="F2374" s="106"/>
      <c r="G2374" s="106"/>
      <c r="H2374" s="106" t="s">
        <v>466</v>
      </c>
      <c r="I2374" s="106"/>
      <c r="J2374" s="106"/>
      <c r="K2374" s="106"/>
      <c r="L2374" s="106"/>
      <c r="M2374" s="106">
        <v>22000</v>
      </c>
      <c r="N2374" s="106" t="s">
        <v>4296</v>
      </c>
      <c r="O2374" s="106">
        <v>31702.108</v>
      </c>
      <c r="P2374" s="107">
        <v>1314.58</v>
      </c>
      <c r="Q2374" s="107">
        <v>41674957.130000003</v>
      </c>
      <c r="R2374" s="106">
        <v>0</v>
      </c>
      <c r="S2374" s="107">
        <v>0</v>
      </c>
      <c r="T2374" s="107">
        <v>0</v>
      </c>
      <c r="U2374" s="106" t="s">
        <v>743</v>
      </c>
      <c r="V2374" s="106" t="s">
        <v>7</v>
      </c>
      <c r="W2374" s="106" t="s">
        <v>63</v>
      </c>
      <c r="X2374" s="108"/>
      <c r="Y2374" s="108">
        <v>0</v>
      </c>
      <c r="Z2374" s="108"/>
      <c r="AA2374" s="109" t="s">
        <v>4435</v>
      </c>
      <c r="AB2374" s="109"/>
      <c r="AC2374" s="109"/>
      <c r="AD2374" s="109"/>
      <c r="AE2374" s="110" t="s">
        <v>4436</v>
      </c>
      <c r="AF2374" s="109"/>
      <c r="AG2374" s="138">
        <v>41376</v>
      </c>
      <c r="AH2374" s="138">
        <v>41506</v>
      </c>
      <c r="AI2374" s="138">
        <v>41934</v>
      </c>
      <c r="AJ2374" s="109">
        <v>5939720</v>
      </c>
      <c r="AK2374" s="109"/>
      <c r="AL2374" s="109"/>
      <c r="AM2374" s="109"/>
      <c r="AN2374" s="109"/>
      <c r="AO2374" s="109"/>
      <c r="AP2374" s="109"/>
      <c r="AQ2374" s="109"/>
      <c r="AR2374" s="109"/>
      <c r="AS2374" s="109"/>
      <c r="AT2374" s="109"/>
      <c r="AU2374" s="109"/>
      <c r="AV2374" s="109"/>
      <c r="AW2374" s="109"/>
      <c r="AX2374" s="109"/>
      <c r="AY2374" s="109"/>
    </row>
    <row r="2375" spans="1:51" x14ac:dyDescent="0.25">
      <c r="A2375" s="106">
        <v>2747</v>
      </c>
      <c r="B2375" s="106" t="s">
        <v>2998</v>
      </c>
      <c r="C2375" s="106" t="s">
        <v>299</v>
      </c>
      <c r="D2375" s="106"/>
      <c r="E2375" s="106" t="s">
        <v>540</v>
      </c>
      <c r="F2375" s="106"/>
      <c r="G2375" s="106"/>
      <c r="H2375" s="106" t="s">
        <v>467</v>
      </c>
      <c r="I2375" s="106" t="s">
        <v>3323</v>
      </c>
      <c r="J2375" s="106" t="s">
        <v>4299</v>
      </c>
      <c r="K2375" s="106"/>
      <c r="L2375" s="106"/>
      <c r="M2375" s="106">
        <v>22236</v>
      </c>
      <c r="N2375" s="106" t="s">
        <v>3824</v>
      </c>
      <c r="O2375" s="106">
        <v>331.84500000000003</v>
      </c>
      <c r="P2375" s="107">
        <v>1292.67</v>
      </c>
      <c r="Q2375" s="107">
        <v>428966.08</v>
      </c>
      <c r="R2375" s="106">
        <v>0</v>
      </c>
      <c r="S2375" s="107">
        <v>0</v>
      </c>
      <c r="T2375" s="107">
        <v>0</v>
      </c>
      <c r="U2375" s="106" t="s">
        <v>743</v>
      </c>
      <c r="V2375" s="106" t="s">
        <v>7</v>
      </c>
      <c r="W2375" s="106" t="s">
        <v>63</v>
      </c>
      <c r="X2375" s="108">
        <v>1632</v>
      </c>
      <c r="Y2375" s="108">
        <v>541571.04</v>
      </c>
      <c r="Z2375" s="108">
        <v>112604.96385</v>
      </c>
      <c r="AA2375" s="109"/>
      <c r="AB2375" s="109">
        <v>6179</v>
      </c>
      <c r="AC2375" s="109"/>
      <c r="AD2375" s="109"/>
      <c r="AE2375" s="110" t="s">
        <v>4436</v>
      </c>
      <c r="AF2375" s="109"/>
      <c r="AG2375" s="138"/>
      <c r="AH2375" s="138">
        <v>39353</v>
      </c>
      <c r="AI2375" s="138">
        <v>42650</v>
      </c>
      <c r="AJ2375" s="109">
        <v>6030936</v>
      </c>
      <c r="AK2375" s="109">
        <v>1514691</v>
      </c>
      <c r="AL2375" s="109"/>
      <c r="AM2375" s="109"/>
      <c r="AN2375" s="109"/>
      <c r="AO2375" s="109"/>
      <c r="AP2375" s="109"/>
      <c r="AQ2375" s="109"/>
      <c r="AR2375" s="109"/>
      <c r="AS2375" s="109"/>
      <c r="AT2375" s="109"/>
      <c r="AU2375" s="109"/>
      <c r="AV2375" s="109"/>
      <c r="AW2375" s="109"/>
      <c r="AX2375" s="109"/>
      <c r="AY2375" s="109"/>
    </row>
    <row r="2376" spans="1:51" x14ac:dyDescent="0.25">
      <c r="A2376" s="106">
        <v>2749</v>
      </c>
      <c r="B2376" s="106" t="s">
        <v>2999</v>
      </c>
      <c r="C2376" s="106" t="s">
        <v>433</v>
      </c>
      <c r="D2376" s="106"/>
      <c r="E2376" s="106" t="s">
        <v>540</v>
      </c>
      <c r="F2376" s="106"/>
      <c r="G2376" s="106" t="s">
        <v>729</v>
      </c>
      <c r="H2376" s="106" t="s">
        <v>514</v>
      </c>
      <c r="I2376" s="106" t="s">
        <v>3325</v>
      </c>
      <c r="J2376" s="106" t="s">
        <v>4248</v>
      </c>
      <c r="K2376" s="106"/>
      <c r="L2376" s="106"/>
      <c r="M2376" s="106">
        <v>22190</v>
      </c>
      <c r="N2376" s="106" t="s">
        <v>4249</v>
      </c>
      <c r="O2376" s="106">
        <v>497.44</v>
      </c>
      <c r="P2376" s="107">
        <v>657.29</v>
      </c>
      <c r="Q2376" s="107">
        <v>326962.34000000003</v>
      </c>
      <c r="R2376" s="106">
        <v>0</v>
      </c>
      <c r="S2376" s="107">
        <v>0</v>
      </c>
      <c r="T2376" s="107">
        <v>0</v>
      </c>
      <c r="U2376" s="106" t="s">
        <v>879</v>
      </c>
      <c r="V2376" s="106" t="s">
        <v>7</v>
      </c>
      <c r="W2376" s="106" t="s">
        <v>72</v>
      </c>
      <c r="X2376" s="108">
        <v>986</v>
      </c>
      <c r="Y2376" s="108">
        <v>490475.84</v>
      </c>
      <c r="Z2376" s="108">
        <v>163513.50240000006</v>
      </c>
      <c r="AA2376" s="109"/>
      <c r="AB2376" s="109">
        <v>5105</v>
      </c>
      <c r="AC2376" s="109"/>
      <c r="AD2376" s="109"/>
      <c r="AE2376" s="110" t="s">
        <v>4856</v>
      </c>
      <c r="AF2376" s="109"/>
      <c r="AG2376" s="138">
        <v>40466</v>
      </c>
      <c r="AH2376" s="138">
        <v>40514</v>
      </c>
      <c r="AI2376" s="138">
        <v>42468</v>
      </c>
      <c r="AJ2376" s="109">
        <v>6007580</v>
      </c>
      <c r="AK2376" s="109"/>
      <c r="AL2376" s="109"/>
      <c r="AM2376" s="109"/>
      <c r="AN2376" s="109"/>
      <c r="AO2376" s="109"/>
      <c r="AP2376" s="109"/>
      <c r="AQ2376" s="109"/>
      <c r="AR2376" s="109"/>
      <c r="AS2376" s="109"/>
      <c r="AT2376" s="109"/>
      <c r="AU2376" s="109"/>
      <c r="AV2376" s="109"/>
      <c r="AW2376" s="109"/>
      <c r="AX2376" s="109"/>
      <c r="AY2376" s="109"/>
    </row>
    <row r="2377" spans="1:51" x14ac:dyDescent="0.25">
      <c r="A2377" s="106">
        <v>2750</v>
      </c>
      <c r="B2377" s="106" t="s">
        <v>3000</v>
      </c>
      <c r="C2377" s="106" t="s">
        <v>311</v>
      </c>
      <c r="D2377" s="106"/>
      <c r="E2377" s="106" t="s">
        <v>540</v>
      </c>
      <c r="F2377" s="106"/>
      <c r="G2377" s="106"/>
      <c r="H2377" s="106" t="s">
        <v>465</v>
      </c>
      <c r="I2377" s="106" t="s">
        <v>3323</v>
      </c>
      <c r="J2377" s="106" t="s">
        <v>4300</v>
      </c>
      <c r="K2377" s="106">
        <v>5396</v>
      </c>
      <c r="L2377" s="106"/>
      <c r="M2377" s="106">
        <v>22654</v>
      </c>
      <c r="N2377" s="106" t="s">
        <v>4301</v>
      </c>
      <c r="O2377" s="106">
        <v>227.72300000000001</v>
      </c>
      <c r="P2377" s="107">
        <v>657.29</v>
      </c>
      <c r="Q2377" s="107">
        <v>149680.04999999999</v>
      </c>
      <c r="R2377" s="106">
        <v>0</v>
      </c>
      <c r="S2377" s="107">
        <v>0</v>
      </c>
      <c r="T2377" s="107">
        <v>0</v>
      </c>
      <c r="U2377" s="106" t="s">
        <v>741</v>
      </c>
      <c r="V2377" s="106" t="s">
        <v>7</v>
      </c>
      <c r="W2377" s="106" t="s">
        <v>62</v>
      </c>
      <c r="X2377" s="108">
        <v>767</v>
      </c>
      <c r="Y2377" s="108">
        <v>174663.541</v>
      </c>
      <c r="Z2377" s="108">
        <v>24983.490330000001</v>
      </c>
      <c r="AA2377" s="109"/>
      <c r="AB2377" s="109">
        <v>2071</v>
      </c>
      <c r="AC2377" s="109"/>
      <c r="AD2377" s="109"/>
      <c r="AE2377" s="110" t="s">
        <v>473</v>
      </c>
      <c r="AF2377" s="109" t="s">
        <v>4462</v>
      </c>
      <c r="AG2377" s="138">
        <v>39370</v>
      </c>
      <c r="AH2377" s="138">
        <v>39588</v>
      </c>
      <c r="AI2377" s="138">
        <v>41743</v>
      </c>
      <c r="AJ2377" s="109">
        <v>5917301</v>
      </c>
      <c r="AK2377" s="109"/>
      <c r="AL2377" s="109"/>
      <c r="AM2377" s="109"/>
      <c r="AN2377" s="109"/>
      <c r="AO2377" s="109"/>
      <c r="AP2377" s="109"/>
      <c r="AQ2377" s="109"/>
      <c r="AR2377" s="109"/>
      <c r="AS2377" s="109"/>
      <c r="AT2377" s="109"/>
      <c r="AU2377" s="109"/>
      <c r="AV2377" s="109"/>
      <c r="AW2377" s="109"/>
      <c r="AX2377" s="109"/>
      <c r="AY2377" s="109"/>
    </row>
    <row r="2378" spans="1:51" x14ac:dyDescent="0.25">
      <c r="A2378" s="106">
        <v>2751</v>
      </c>
      <c r="B2378" s="106" t="s">
        <v>3001</v>
      </c>
      <c r="C2378" s="106" t="s">
        <v>311</v>
      </c>
      <c r="D2378" s="106"/>
      <c r="E2378" s="106" t="s">
        <v>540</v>
      </c>
      <c r="F2378" s="106"/>
      <c r="G2378" s="106"/>
      <c r="H2378" s="106" t="s">
        <v>465</v>
      </c>
      <c r="I2378" s="106" t="s">
        <v>3323</v>
      </c>
      <c r="J2378" s="106" t="s">
        <v>3866</v>
      </c>
      <c r="K2378" s="106"/>
      <c r="L2378" s="106"/>
      <c r="M2378" s="106">
        <v>22000</v>
      </c>
      <c r="N2378" s="106" t="s">
        <v>4301</v>
      </c>
      <c r="O2378" s="106">
        <v>321.27800000000002</v>
      </c>
      <c r="P2378" s="107">
        <v>646.33000000000004</v>
      </c>
      <c r="Q2378" s="107">
        <v>207651.61</v>
      </c>
      <c r="R2378" s="106">
        <v>0</v>
      </c>
      <c r="S2378" s="107">
        <v>0</v>
      </c>
      <c r="T2378" s="107">
        <v>0</v>
      </c>
      <c r="U2378" s="106" t="s">
        <v>741</v>
      </c>
      <c r="V2378" s="106" t="s">
        <v>7</v>
      </c>
      <c r="W2378" s="106" t="s">
        <v>62</v>
      </c>
      <c r="X2378" s="108">
        <v>858</v>
      </c>
      <c r="Y2378" s="108">
        <v>275656.52400000003</v>
      </c>
      <c r="Z2378" s="108">
        <v>68004.91426000002</v>
      </c>
      <c r="AA2378" s="109"/>
      <c r="AB2378" s="109">
        <v>2042</v>
      </c>
      <c r="AC2378" s="109"/>
      <c r="AD2378" s="109"/>
      <c r="AE2378" s="110" t="s">
        <v>473</v>
      </c>
      <c r="AF2378" s="109" t="s">
        <v>4462</v>
      </c>
      <c r="AG2378" s="138">
        <v>39370</v>
      </c>
      <c r="AH2378" s="138">
        <v>39588</v>
      </c>
      <c r="AI2378" s="138">
        <v>41743</v>
      </c>
      <c r="AJ2378" s="109">
        <v>5917301</v>
      </c>
      <c r="AK2378" s="109"/>
      <c r="AL2378" s="109"/>
      <c r="AM2378" s="109"/>
      <c r="AN2378" s="109"/>
      <c r="AO2378" s="109"/>
      <c r="AP2378" s="109"/>
      <c r="AQ2378" s="109"/>
      <c r="AR2378" s="109"/>
      <c r="AS2378" s="109"/>
      <c r="AT2378" s="109"/>
      <c r="AU2378" s="109"/>
      <c r="AV2378" s="109"/>
      <c r="AW2378" s="109"/>
      <c r="AX2378" s="109"/>
      <c r="AY2378" s="109"/>
    </row>
    <row r="2379" spans="1:51" x14ac:dyDescent="0.25">
      <c r="A2379" s="106">
        <v>2752</v>
      </c>
      <c r="B2379" s="106" t="s">
        <v>3002</v>
      </c>
      <c r="C2379" s="106" t="s">
        <v>311</v>
      </c>
      <c r="D2379" s="106"/>
      <c r="E2379" s="106" t="s">
        <v>540</v>
      </c>
      <c r="F2379" s="106"/>
      <c r="G2379" s="106"/>
      <c r="H2379" s="106" t="s">
        <v>465</v>
      </c>
      <c r="I2379" s="106"/>
      <c r="J2379" s="106"/>
      <c r="K2379" s="106"/>
      <c r="L2379" s="106"/>
      <c r="M2379" s="106">
        <v>22000</v>
      </c>
      <c r="N2379" s="106" t="s">
        <v>4301</v>
      </c>
      <c r="O2379" s="106">
        <v>1963.673</v>
      </c>
      <c r="P2379" s="107">
        <v>646.33000000000004</v>
      </c>
      <c r="Q2379" s="107">
        <v>1269180.77</v>
      </c>
      <c r="R2379" s="106">
        <v>0</v>
      </c>
      <c r="S2379" s="107">
        <v>0</v>
      </c>
      <c r="T2379" s="107">
        <v>0</v>
      </c>
      <c r="U2379" s="106" t="s">
        <v>743</v>
      </c>
      <c r="V2379" s="106" t="s">
        <v>7</v>
      </c>
      <c r="W2379" s="106" t="s">
        <v>63</v>
      </c>
      <c r="X2379" s="108"/>
      <c r="Y2379" s="108">
        <v>0</v>
      </c>
      <c r="Z2379" s="108"/>
      <c r="AA2379" s="109" t="s">
        <v>4435</v>
      </c>
      <c r="AB2379" s="109">
        <v>2042</v>
      </c>
      <c r="AC2379" s="109"/>
      <c r="AD2379" s="109"/>
      <c r="AE2379" s="110" t="s">
        <v>4436</v>
      </c>
      <c r="AF2379" s="109"/>
      <c r="AG2379" s="138">
        <v>39370</v>
      </c>
      <c r="AH2379" s="138">
        <v>39588</v>
      </c>
      <c r="AI2379" s="138">
        <v>41743</v>
      </c>
      <c r="AJ2379" s="109">
        <v>5917301</v>
      </c>
      <c r="AK2379" s="109"/>
      <c r="AL2379" s="109"/>
      <c r="AM2379" s="109"/>
      <c r="AN2379" s="109"/>
      <c r="AO2379" s="109"/>
      <c r="AP2379" s="109"/>
      <c r="AQ2379" s="109"/>
      <c r="AR2379" s="109"/>
      <c r="AS2379" s="109"/>
      <c r="AT2379" s="109"/>
      <c r="AU2379" s="109"/>
      <c r="AV2379" s="109"/>
      <c r="AW2379" s="109"/>
      <c r="AX2379" s="109"/>
      <c r="AY2379" s="109"/>
    </row>
    <row r="2380" spans="1:51" x14ac:dyDescent="0.25">
      <c r="A2380" s="106">
        <v>2753</v>
      </c>
      <c r="B2380" s="106" t="s">
        <v>3003</v>
      </c>
      <c r="C2380" s="106" t="s">
        <v>434</v>
      </c>
      <c r="D2380" s="106"/>
      <c r="E2380" s="106" t="s">
        <v>540</v>
      </c>
      <c r="F2380" s="106"/>
      <c r="G2380" s="106"/>
      <c r="H2380" s="106" t="s">
        <v>465</v>
      </c>
      <c r="I2380" s="106" t="s">
        <v>3325</v>
      </c>
      <c r="J2380" s="106" t="s">
        <v>4302</v>
      </c>
      <c r="K2380" s="106">
        <v>5105</v>
      </c>
      <c r="L2380" s="106"/>
      <c r="M2380" s="106">
        <v>22000</v>
      </c>
      <c r="N2380" s="106" t="s">
        <v>434</v>
      </c>
      <c r="O2380" s="106">
        <v>2353.0300000000002</v>
      </c>
      <c r="P2380" s="107">
        <v>1533.67</v>
      </c>
      <c r="Q2380" s="107">
        <v>3608771.52</v>
      </c>
      <c r="R2380" s="106">
        <v>0</v>
      </c>
      <c r="S2380" s="107">
        <v>0</v>
      </c>
      <c r="T2380" s="107">
        <v>0</v>
      </c>
      <c r="U2380" s="106" t="s">
        <v>739</v>
      </c>
      <c r="V2380" s="106" t="s">
        <v>7</v>
      </c>
      <c r="W2380" s="106" t="s">
        <v>61</v>
      </c>
      <c r="X2380" s="108">
        <v>1674</v>
      </c>
      <c r="Y2380" s="108">
        <v>3938972.22</v>
      </c>
      <c r="Z2380" s="108">
        <v>330200.69989999989</v>
      </c>
      <c r="AA2380" s="109"/>
      <c r="AB2380" s="109">
        <v>2153</v>
      </c>
      <c r="AC2380" s="109"/>
      <c r="AD2380" s="109"/>
      <c r="AE2380" s="110" t="s">
        <v>507</v>
      </c>
      <c r="AF2380" s="109"/>
      <c r="AG2380" s="138">
        <v>40158</v>
      </c>
      <c r="AH2380" s="138">
        <v>41733</v>
      </c>
      <c r="AI2380" s="138">
        <v>42461</v>
      </c>
      <c r="AJ2380" s="109">
        <v>6005742</v>
      </c>
      <c r="AK2380" s="109"/>
      <c r="AL2380" s="109"/>
      <c r="AM2380" s="109"/>
      <c r="AN2380" s="109"/>
      <c r="AO2380" s="109"/>
      <c r="AP2380" s="109"/>
      <c r="AQ2380" s="109"/>
      <c r="AR2380" s="109"/>
      <c r="AS2380" s="109"/>
      <c r="AT2380" s="109"/>
      <c r="AU2380" s="109"/>
      <c r="AV2380" s="109"/>
      <c r="AW2380" s="109"/>
      <c r="AX2380" s="109"/>
      <c r="AY2380" s="109"/>
    </row>
    <row r="2381" spans="1:51" x14ac:dyDescent="0.25">
      <c r="A2381" s="106">
        <v>2754</v>
      </c>
      <c r="B2381" s="106" t="s">
        <v>3004</v>
      </c>
      <c r="C2381" s="106" t="s">
        <v>434</v>
      </c>
      <c r="D2381" s="106"/>
      <c r="E2381" s="106" t="s">
        <v>540</v>
      </c>
      <c r="F2381" s="106"/>
      <c r="G2381" s="106"/>
      <c r="H2381" s="106" t="s">
        <v>465</v>
      </c>
      <c r="I2381" s="106" t="s">
        <v>3323</v>
      </c>
      <c r="J2381" s="106" t="s">
        <v>4303</v>
      </c>
      <c r="K2381" s="106">
        <v>5107</v>
      </c>
      <c r="L2381" s="106"/>
      <c r="M2381" s="106">
        <v>22000</v>
      </c>
      <c r="N2381" s="106" t="s">
        <v>434</v>
      </c>
      <c r="O2381" s="106">
        <v>224.77799999999999</v>
      </c>
      <c r="P2381" s="107">
        <v>1533.67</v>
      </c>
      <c r="Q2381" s="107">
        <v>344735.28</v>
      </c>
      <c r="R2381" s="106">
        <v>0</v>
      </c>
      <c r="S2381" s="107">
        <v>0</v>
      </c>
      <c r="T2381" s="107">
        <v>0</v>
      </c>
      <c r="U2381" s="106" t="s">
        <v>749</v>
      </c>
      <c r="V2381" s="106" t="s">
        <v>7</v>
      </c>
      <c r="W2381" s="106" t="s">
        <v>64</v>
      </c>
      <c r="X2381" s="108">
        <v>1674</v>
      </c>
      <c r="Y2381" s="108">
        <v>376278.37199999997</v>
      </c>
      <c r="Z2381" s="108">
        <v>31543.09673999995</v>
      </c>
      <c r="AA2381" s="109"/>
      <c r="AB2381" s="109">
        <v>2153</v>
      </c>
      <c r="AC2381" s="109"/>
      <c r="AD2381" s="109"/>
      <c r="AE2381" s="110" t="s">
        <v>510</v>
      </c>
      <c r="AF2381" s="109"/>
      <c r="AG2381" s="138">
        <v>40158</v>
      </c>
      <c r="AH2381" s="138">
        <v>41733</v>
      </c>
      <c r="AI2381" s="138">
        <v>42461</v>
      </c>
      <c r="AJ2381" s="109">
        <v>6005742</v>
      </c>
      <c r="AK2381" s="109"/>
      <c r="AL2381" s="109"/>
      <c r="AM2381" s="109"/>
      <c r="AN2381" s="109"/>
      <c r="AO2381" s="109"/>
      <c r="AP2381" s="109"/>
      <c r="AQ2381" s="109"/>
      <c r="AR2381" s="109"/>
      <c r="AS2381" s="109"/>
      <c r="AT2381" s="109"/>
      <c r="AU2381" s="109"/>
      <c r="AV2381" s="109"/>
      <c r="AW2381" s="109"/>
      <c r="AX2381" s="109"/>
      <c r="AY2381" s="109"/>
    </row>
    <row r="2382" spans="1:51" x14ac:dyDescent="0.25">
      <c r="A2382" s="106">
        <v>2755</v>
      </c>
      <c r="B2382" s="106" t="s">
        <v>3005</v>
      </c>
      <c r="C2382" s="106" t="s">
        <v>434</v>
      </c>
      <c r="D2382" s="106"/>
      <c r="E2382" s="106" t="s">
        <v>540</v>
      </c>
      <c r="F2382" s="106"/>
      <c r="G2382" s="106"/>
      <c r="H2382" s="106" t="s">
        <v>465</v>
      </c>
      <c r="I2382" s="106" t="s">
        <v>3325</v>
      </c>
      <c r="J2382" s="106" t="s">
        <v>4302</v>
      </c>
      <c r="K2382" s="106">
        <v>5184</v>
      </c>
      <c r="L2382" s="106"/>
      <c r="M2382" s="106">
        <v>22000</v>
      </c>
      <c r="N2382" s="106" t="s">
        <v>434</v>
      </c>
      <c r="O2382" s="106">
        <v>129.93299999999999</v>
      </c>
      <c r="P2382" s="107">
        <v>1533.67</v>
      </c>
      <c r="Q2382" s="107">
        <v>199274.34</v>
      </c>
      <c r="R2382" s="106">
        <v>0</v>
      </c>
      <c r="S2382" s="107">
        <v>0</v>
      </c>
      <c r="T2382" s="107">
        <v>0</v>
      </c>
      <c r="U2382" s="106" t="s">
        <v>924</v>
      </c>
      <c r="V2382" s="106" t="s">
        <v>7</v>
      </c>
      <c r="W2382" s="106" t="s">
        <v>82</v>
      </c>
      <c r="X2382" s="108">
        <v>1674</v>
      </c>
      <c r="Y2382" s="108">
        <v>217507.84199999998</v>
      </c>
      <c r="Z2382" s="108">
        <v>18233.49788999997</v>
      </c>
      <c r="AA2382" s="109"/>
      <c r="AB2382" s="109">
        <v>2153</v>
      </c>
      <c r="AC2382" s="109"/>
      <c r="AD2382" s="109"/>
      <c r="AE2382" s="110" t="s">
        <v>4440</v>
      </c>
      <c r="AF2382" s="109"/>
      <c r="AG2382" s="138">
        <v>40158</v>
      </c>
      <c r="AH2382" s="138">
        <v>41733</v>
      </c>
      <c r="AI2382" s="138">
        <v>42461</v>
      </c>
      <c r="AJ2382" s="109">
        <v>6005742</v>
      </c>
      <c r="AK2382" s="109"/>
      <c r="AL2382" s="109"/>
      <c r="AM2382" s="109"/>
      <c r="AN2382" s="109"/>
      <c r="AO2382" s="109"/>
      <c r="AP2382" s="109"/>
      <c r="AQ2382" s="109"/>
      <c r="AR2382" s="109"/>
      <c r="AS2382" s="109"/>
      <c r="AT2382" s="109"/>
      <c r="AU2382" s="109"/>
      <c r="AV2382" s="109"/>
      <c r="AW2382" s="109"/>
      <c r="AX2382" s="109"/>
      <c r="AY2382" s="109"/>
    </row>
    <row r="2383" spans="1:51" x14ac:dyDescent="0.25">
      <c r="A2383" s="106">
        <v>2756</v>
      </c>
      <c r="B2383" s="106" t="s">
        <v>3006</v>
      </c>
      <c r="C2383" s="106" t="s">
        <v>434</v>
      </c>
      <c r="D2383" s="106"/>
      <c r="E2383" s="106" t="s">
        <v>540</v>
      </c>
      <c r="F2383" s="106"/>
      <c r="G2383" s="106"/>
      <c r="H2383" s="106" t="s">
        <v>465</v>
      </c>
      <c r="I2383" s="106" t="s">
        <v>3323</v>
      </c>
      <c r="J2383" s="106" t="s">
        <v>4304</v>
      </c>
      <c r="K2383" s="106">
        <v>11300</v>
      </c>
      <c r="L2383" s="106"/>
      <c r="M2383" s="106">
        <v>22000</v>
      </c>
      <c r="N2383" s="106" t="s">
        <v>434</v>
      </c>
      <c r="O2383" s="106">
        <v>424.21600000000001</v>
      </c>
      <c r="P2383" s="107">
        <v>1533.67</v>
      </c>
      <c r="Q2383" s="107">
        <v>650607.35</v>
      </c>
      <c r="R2383" s="106">
        <v>0</v>
      </c>
      <c r="S2383" s="107">
        <v>0</v>
      </c>
      <c r="T2383" s="107">
        <v>0</v>
      </c>
      <c r="U2383" s="106" t="s">
        <v>924</v>
      </c>
      <c r="V2383" s="106" t="s">
        <v>7</v>
      </c>
      <c r="W2383" s="106" t="s">
        <v>82</v>
      </c>
      <c r="X2383" s="108">
        <v>1674</v>
      </c>
      <c r="Y2383" s="108">
        <v>710137.58400000003</v>
      </c>
      <c r="Z2383" s="108">
        <v>59530.231279999949</v>
      </c>
      <c r="AA2383" s="109"/>
      <c r="AB2383" s="109">
        <v>2153</v>
      </c>
      <c r="AC2383" s="109"/>
      <c r="AD2383" s="109"/>
      <c r="AE2383" s="110" t="s">
        <v>4440</v>
      </c>
      <c r="AF2383" s="109"/>
      <c r="AG2383" s="138">
        <v>40158</v>
      </c>
      <c r="AH2383" s="138">
        <v>41733</v>
      </c>
      <c r="AI2383" s="138">
        <v>42461</v>
      </c>
      <c r="AJ2383" s="109">
        <v>6005742</v>
      </c>
      <c r="AK2383" s="109"/>
      <c r="AL2383" s="109"/>
      <c r="AM2383" s="109"/>
      <c r="AN2383" s="109"/>
      <c r="AO2383" s="109"/>
      <c r="AP2383" s="109"/>
      <c r="AQ2383" s="109"/>
      <c r="AR2383" s="109"/>
      <c r="AS2383" s="109"/>
      <c r="AT2383" s="109"/>
      <c r="AU2383" s="109"/>
      <c r="AV2383" s="109"/>
      <c r="AW2383" s="109"/>
      <c r="AX2383" s="109"/>
      <c r="AY2383" s="109"/>
    </row>
    <row r="2384" spans="1:51" x14ac:dyDescent="0.25">
      <c r="A2384" s="106">
        <v>2757</v>
      </c>
      <c r="B2384" s="106" t="s">
        <v>3007</v>
      </c>
      <c r="C2384" s="106" t="s">
        <v>434</v>
      </c>
      <c r="D2384" s="106"/>
      <c r="E2384" s="106" t="s">
        <v>540</v>
      </c>
      <c r="F2384" s="106"/>
      <c r="G2384" s="106"/>
      <c r="H2384" s="106" t="s">
        <v>465</v>
      </c>
      <c r="I2384" s="106" t="s">
        <v>3324</v>
      </c>
      <c r="J2384" s="106" t="s">
        <v>4304</v>
      </c>
      <c r="K2384" s="106">
        <v>11102</v>
      </c>
      <c r="L2384" s="106"/>
      <c r="M2384" s="106">
        <v>22000</v>
      </c>
      <c r="N2384" s="106" t="s">
        <v>434</v>
      </c>
      <c r="O2384" s="106">
        <v>1421.5550000000001</v>
      </c>
      <c r="P2384" s="107">
        <v>1533.67</v>
      </c>
      <c r="Q2384" s="107">
        <v>2180196.2599999998</v>
      </c>
      <c r="R2384" s="106">
        <v>0</v>
      </c>
      <c r="S2384" s="107">
        <v>0</v>
      </c>
      <c r="T2384" s="107">
        <v>0</v>
      </c>
      <c r="U2384" s="106" t="s">
        <v>797</v>
      </c>
      <c r="V2384" s="106" t="s">
        <v>7</v>
      </c>
      <c r="W2384" s="106" t="s">
        <v>67</v>
      </c>
      <c r="X2384" s="108">
        <v>1674</v>
      </c>
      <c r="Y2384" s="108">
        <v>2379683.0700000003</v>
      </c>
      <c r="Z2384" s="108">
        <v>199486.81315000029</v>
      </c>
      <c r="AA2384" s="109"/>
      <c r="AB2384" s="109">
        <v>2153</v>
      </c>
      <c r="AC2384" s="109"/>
      <c r="AD2384" s="109"/>
      <c r="AE2384" s="110" t="s">
        <v>474</v>
      </c>
      <c r="AF2384" s="109"/>
      <c r="AG2384" s="138">
        <v>40158</v>
      </c>
      <c r="AH2384" s="138">
        <v>41733</v>
      </c>
      <c r="AI2384" s="138">
        <v>42461</v>
      </c>
      <c r="AJ2384" s="109">
        <v>6005742</v>
      </c>
      <c r="AK2384" s="109"/>
      <c r="AL2384" s="109"/>
      <c r="AM2384" s="109"/>
      <c r="AN2384" s="109"/>
      <c r="AO2384" s="109"/>
      <c r="AP2384" s="109"/>
      <c r="AQ2384" s="109"/>
      <c r="AR2384" s="109"/>
      <c r="AS2384" s="109"/>
      <c r="AT2384" s="109"/>
      <c r="AU2384" s="109"/>
      <c r="AV2384" s="109"/>
      <c r="AW2384" s="109"/>
      <c r="AX2384" s="109"/>
      <c r="AY2384" s="109"/>
    </row>
    <row r="2385" spans="1:51" x14ac:dyDescent="0.25">
      <c r="A2385" s="106">
        <v>2758</v>
      </c>
      <c r="B2385" s="106" t="s">
        <v>3008</v>
      </c>
      <c r="C2385" s="106" t="s">
        <v>434</v>
      </c>
      <c r="D2385" s="106"/>
      <c r="E2385" s="106" t="s">
        <v>540</v>
      </c>
      <c r="F2385" s="106"/>
      <c r="G2385" s="106"/>
      <c r="H2385" s="106" t="s">
        <v>465</v>
      </c>
      <c r="I2385" s="106" t="s">
        <v>3324</v>
      </c>
      <c r="J2385" s="106" t="s">
        <v>4304</v>
      </c>
      <c r="K2385" s="106">
        <v>11101</v>
      </c>
      <c r="L2385" s="106"/>
      <c r="M2385" s="106">
        <v>22000</v>
      </c>
      <c r="N2385" s="106" t="s">
        <v>434</v>
      </c>
      <c r="O2385" s="106">
        <v>3065.799</v>
      </c>
      <c r="P2385" s="107">
        <v>1533.67</v>
      </c>
      <c r="Q2385" s="107">
        <v>4701923.95</v>
      </c>
      <c r="R2385" s="106">
        <v>0</v>
      </c>
      <c r="S2385" s="107">
        <v>0</v>
      </c>
      <c r="T2385" s="107">
        <v>0</v>
      </c>
      <c r="U2385" s="106" t="s">
        <v>797</v>
      </c>
      <c r="V2385" s="106" t="s">
        <v>7</v>
      </c>
      <c r="W2385" s="106" t="s">
        <v>67</v>
      </c>
      <c r="X2385" s="108">
        <v>1674</v>
      </c>
      <c r="Y2385" s="108">
        <v>5132147.5259999996</v>
      </c>
      <c r="Z2385" s="108">
        <v>430223.57366999984</v>
      </c>
      <c r="AA2385" s="109"/>
      <c r="AB2385" s="109">
        <v>2153</v>
      </c>
      <c r="AC2385" s="109"/>
      <c r="AD2385" s="109"/>
      <c r="AE2385" s="110" t="s">
        <v>474</v>
      </c>
      <c r="AF2385" s="109"/>
      <c r="AG2385" s="138">
        <v>40158</v>
      </c>
      <c r="AH2385" s="138">
        <v>41733</v>
      </c>
      <c r="AI2385" s="138">
        <v>42461</v>
      </c>
      <c r="AJ2385" s="109">
        <v>6005742</v>
      </c>
      <c r="AK2385" s="109"/>
      <c r="AL2385" s="109"/>
      <c r="AM2385" s="109"/>
      <c r="AN2385" s="109"/>
      <c r="AO2385" s="109"/>
      <c r="AP2385" s="109"/>
      <c r="AQ2385" s="109"/>
      <c r="AR2385" s="109"/>
      <c r="AS2385" s="109"/>
      <c r="AT2385" s="109"/>
      <c r="AU2385" s="109"/>
      <c r="AV2385" s="109"/>
      <c r="AW2385" s="109"/>
      <c r="AX2385" s="109"/>
      <c r="AY2385" s="109"/>
    </row>
    <row r="2386" spans="1:51" x14ac:dyDescent="0.25">
      <c r="A2386" s="106">
        <v>2761</v>
      </c>
      <c r="B2386" s="106" t="s">
        <v>3009</v>
      </c>
      <c r="C2386" s="106" t="s">
        <v>434</v>
      </c>
      <c r="D2386" s="106"/>
      <c r="E2386" s="106" t="s">
        <v>540</v>
      </c>
      <c r="F2386" s="106"/>
      <c r="G2386" s="106"/>
      <c r="H2386" s="106" t="s">
        <v>465</v>
      </c>
      <c r="I2386" s="106"/>
      <c r="J2386" s="106"/>
      <c r="K2386" s="106"/>
      <c r="L2386" s="106"/>
      <c r="M2386" s="106">
        <v>22000</v>
      </c>
      <c r="N2386" s="106" t="s">
        <v>434</v>
      </c>
      <c r="O2386" s="106">
        <v>13575.01</v>
      </c>
      <c r="P2386" s="107">
        <v>1533.67</v>
      </c>
      <c r="Q2386" s="107">
        <v>20819585.59</v>
      </c>
      <c r="R2386" s="106">
        <v>0</v>
      </c>
      <c r="S2386" s="107">
        <v>0</v>
      </c>
      <c r="T2386" s="107">
        <v>0</v>
      </c>
      <c r="U2386" s="106" t="s">
        <v>743</v>
      </c>
      <c r="V2386" s="106" t="s">
        <v>7</v>
      </c>
      <c r="W2386" s="106" t="s">
        <v>63</v>
      </c>
      <c r="X2386" s="108"/>
      <c r="Y2386" s="108">
        <v>0</v>
      </c>
      <c r="Z2386" s="108"/>
      <c r="AA2386" s="109" t="s">
        <v>4435</v>
      </c>
      <c r="AB2386" s="109">
        <v>2153</v>
      </c>
      <c r="AC2386" s="109"/>
      <c r="AD2386" s="109"/>
      <c r="AE2386" s="110" t="s">
        <v>4436</v>
      </c>
      <c r="AF2386" s="109"/>
      <c r="AG2386" s="138">
        <v>40158</v>
      </c>
      <c r="AH2386" s="138">
        <v>41733</v>
      </c>
      <c r="AI2386" s="138">
        <v>42461</v>
      </c>
      <c r="AJ2386" s="109">
        <v>6005742</v>
      </c>
      <c r="AK2386" s="109"/>
      <c r="AL2386" s="109"/>
      <c r="AM2386" s="109"/>
      <c r="AN2386" s="109"/>
      <c r="AO2386" s="109"/>
      <c r="AP2386" s="109"/>
      <c r="AQ2386" s="109"/>
      <c r="AR2386" s="109"/>
      <c r="AS2386" s="109"/>
      <c r="AT2386" s="109"/>
      <c r="AU2386" s="109"/>
      <c r="AV2386" s="109"/>
      <c r="AW2386" s="109"/>
      <c r="AX2386" s="109"/>
      <c r="AY2386" s="109"/>
    </row>
    <row r="2387" spans="1:51" x14ac:dyDescent="0.25">
      <c r="A2387" s="106">
        <v>2762</v>
      </c>
      <c r="B2387" s="106" t="s">
        <v>3010</v>
      </c>
      <c r="C2387" s="106" t="s">
        <v>435</v>
      </c>
      <c r="D2387" s="106"/>
      <c r="E2387" s="106" t="s">
        <v>540</v>
      </c>
      <c r="F2387" s="106"/>
      <c r="G2387" s="106"/>
      <c r="H2387" s="106" t="s">
        <v>465</v>
      </c>
      <c r="I2387" s="106" t="s">
        <v>3323</v>
      </c>
      <c r="J2387" s="106" t="s">
        <v>4281</v>
      </c>
      <c r="K2387" s="106"/>
      <c r="L2387" s="106"/>
      <c r="M2387" s="106">
        <v>22000</v>
      </c>
      <c r="N2387" s="106" t="s">
        <v>4305</v>
      </c>
      <c r="O2387" s="106">
        <v>2438.16</v>
      </c>
      <c r="P2387" s="107">
        <v>1478.9</v>
      </c>
      <c r="Q2387" s="107">
        <v>3605794.82</v>
      </c>
      <c r="R2387" s="106">
        <v>0</v>
      </c>
      <c r="S2387" s="107">
        <v>0</v>
      </c>
      <c r="T2387" s="107">
        <v>0</v>
      </c>
      <c r="U2387" s="106" t="s">
        <v>739</v>
      </c>
      <c r="V2387" s="106" t="s">
        <v>7</v>
      </c>
      <c r="W2387" s="106" t="s">
        <v>61</v>
      </c>
      <c r="X2387" s="108">
        <v>1674</v>
      </c>
      <c r="Y2387" s="108">
        <v>4081479.84</v>
      </c>
      <c r="Z2387" s="108">
        <v>475685.01599999983</v>
      </c>
      <c r="AA2387" s="109"/>
      <c r="AB2387" s="109">
        <v>2148</v>
      </c>
      <c r="AC2387" s="109"/>
      <c r="AD2387" s="109"/>
      <c r="AE2387" s="110" t="s">
        <v>507</v>
      </c>
      <c r="AF2387" s="109"/>
      <c r="AG2387" s="138">
        <v>41971</v>
      </c>
      <c r="AH2387" s="138">
        <v>42234</v>
      </c>
      <c r="AI2387" s="138">
        <v>42461</v>
      </c>
      <c r="AJ2387" s="109">
        <v>6004055</v>
      </c>
      <c r="AK2387" s="109"/>
      <c r="AL2387" s="109"/>
      <c r="AM2387" s="109"/>
      <c r="AN2387" s="109"/>
      <c r="AO2387" s="109"/>
      <c r="AP2387" s="109"/>
      <c r="AQ2387" s="109"/>
      <c r="AR2387" s="109"/>
      <c r="AS2387" s="109"/>
      <c r="AT2387" s="109"/>
      <c r="AU2387" s="109"/>
      <c r="AV2387" s="109"/>
      <c r="AW2387" s="109"/>
      <c r="AX2387" s="109"/>
      <c r="AY2387" s="109"/>
    </row>
    <row r="2388" spans="1:51" x14ac:dyDescent="0.25">
      <c r="A2388" s="106">
        <v>2763</v>
      </c>
      <c r="B2388" s="106" t="s">
        <v>3011</v>
      </c>
      <c r="C2388" s="106" t="s">
        <v>435</v>
      </c>
      <c r="D2388" s="106"/>
      <c r="E2388" s="106" t="s">
        <v>540</v>
      </c>
      <c r="F2388" s="106"/>
      <c r="G2388" s="106"/>
      <c r="H2388" s="106" t="s">
        <v>465</v>
      </c>
      <c r="I2388" s="106" t="s">
        <v>3324</v>
      </c>
      <c r="J2388" s="106" t="s">
        <v>4306</v>
      </c>
      <c r="K2388" s="106"/>
      <c r="L2388" s="106"/>
      <c r="M2388" s="106">
        <v>22000</v>
      </c>
      <c r="N2388" s="106" t="s">
        <v>4305</v>
      </c>
      <c r="O2388" s="106">
        <v>7284.8530000000001</v>
      </c>
      <c r="P2388" s="107">
        <v>1478.9</v>
      </c>
      <c r="Q2388" s="107">
        <v>10773569.1</v>
      </c>
      <c r="R2388" s="106">
        <v>0</v>
      </c>
      <c r="S2388" s="107">
        <v>0</v>
      </c>
      <c r="T2388" s="107">
        <v>0</v>
      </c>
      <c r="U2388" s="106" t="s">
        <v>741</v>
      </c>
      <c r="V2388" s="106" t="s">
        <v>7</v>
      </c>
      <c r="W2388" s="106" t="s">
        <v>62</v>
      </c>
      <c r="X2388" s="108">
        <v>1674</v>
      </c>
      <c r="Y2388" s="108">
        <v>12194843.922</v>
      </c>
      <c r="Z2388" s="108">
        <v>1421274.8202999998</v>
      </c>
      <c r="AA2388" s="109"/>
      <c r="AB2388" s="109">
        <v>2148</v>
      </c>
      <c r="AC2388" s="109"/>
      <c r="AD2388" s="109"/>
      <c r="AE2388" s="110" t="s">
        <v>473</v>
      </c>
      <c r="AF2388" s="109" t="s">
        <v>4462</v>
      </c>
      <c r="AG2388" s="138">
        <v>41971</v>
      </c>
      <c r="AH2388" s="138">
        <v>42234</v>
      </c>
      <c r="AI2388" s="138">
        <v>42461</v>
      </c>
      <c r="AJ2388" s="109">
        <v>6004055</v>
      </c>
      <c r="AK2388" s="109"/>
      <c r="AL2388" s="109"/>
      <c r="AM2388" s="109"/>
      <c r="AN2388" s="109"/>
      <c r="AO2388" s="109"/>
      <c r="AP2388" s="109"/>
      <c r="AQ2388" s="109"/>
      <c r="AR2388" s="109"/>
      <c r="AS2388" s="109"/>
      <c r="AT2388" s="109"/>
      <c r="AU2388" s="109"/>
      <c r="AV2388" s="109"/>
      <c r="AW2388" s="109"/>
      <c r="AX2388" s="109"/>
      <c r="AY2388" s="109"/>
    </row>
    <row r="2389" spans="1:51" x14ac:dyDescent="0.25">
      <c r="A2389" s="106">
        <v>2764</v>
      </c>
      <c r="B2389" s="106" t="s">
        <v>3012</v>
      </c>
      <c r="C2389" s="106" t="s">
        <v>435</v>
      </c>
      <c r="D2389" s="106"/>
      <c r="E2389" s="106" t="s">
        <v>540</v>
      </c>
      <c r="F2389" s="106"/>
      <c r="G2389" s="106"/>
      <c r="H2389" s="106" t="s">
        <v>465</v>
      </c>
      <c r="I2389" s="106" t="s">
        <v>3326</v>
      </c>
      <c r="J2389" s="106" t="s">
        <v>4268</v>
      </c>
      <c r="K2389" s="106"/>
      <c r="L2389" s="106"/>
      <c r="M2389" s="106">
        <v>22000</v>
      </c>
      <c r="N2389" s="106" t="s">
        <v>4305</v>
      </c>
      <c r="O2389" s="106">
        <v>548.49599999999998</v>
      </c>
      <c r="P2389" s="107">
        <v>1478.9</v>
      </c>
      <c r="Q2389" s="107">
        <v>811170.73</v>
      </c>
      <c r="R2389" s="106">
        <v>0</v>
      </c>
      <c r="S2389" s="107">
        <v>0</v>
      </c>
      <c r="T2389" s="107">
        <v>0</v>
      </c>
      <c r="U2389" s="106" t="s">
        <v>741</v>
      </c>
      <c r="V2389" s="106" t="s">
        <v>7</v>
      </c>
      <c r="W2389" s="106" t="s">
        <v>62</v>
      </c>
      <c r="X2389" s="108">
        <v>1674</v>
      </c>
      <c r="Y2389" s="108">
        <v>918182.304</v>
      </c>
      <c r="Z2389" s="108">
        <v>107011.56959999993</v>
      </c>
      <c r="AA2389" s="109"/>
      <c r="AB2389" s="109">
        <v>2148</v>
      </c>
      <c r="AC2389" s="109"/>
      <c r="AD2389" s="109"/>
      <c r="AE2389" s="110" t="s">
        <v>473</v>
      </c>
      <c r="AF2389" s="109" t="s">
        <v>4462</v>
      </c>
      <c r="AG2389" s="138">
        <v>41971</v>
      </c>
      <c r="AH2389" s="138">
        <v>42234</v>
      </c>
      <c r="AI2389" s="138">
        <v>42461</v>
      </c>
      <c r="AJ2389" s="109">
        <v>6004055</v>
      </c>
      <c r="AK2389" s="109"/>
      <c r="AL2389" s="109"/>
      <c r="AM2389" s="109"/>
      <c r="AN2389" s="109"/>
      <c r="AO2389" s="109"/>
      <c r="AP2389" s="109"/>
      <c r="AQ2389" s="109"/>
      <c r="AR2389" s="109"/>
      <c r="AS2389" s="109"/>
      <c r="AT2389" s="109"/>
      <c r="AU2389" s="109"/>
      <c r="AV2389" s="109"/>
      <c r="AW2389" s="109"/>
      <c r="AX2389" s="109"/>
      <c r="AY2389" s="109"/>
    </row>
    <row r="2390" spans="1:51" x14ac:dyDescent="0.25">
      <c r="A2390" s="106">
        <v>2765</v>
      </c>
      <c r="B2390" s="106" t="s">
        <v>3013</v>
      </c>
      <c r="C2390" s="106" t="s">
        <v>435</v>
      </c>
      <c r="D2390" s="106"/>
      <c r="E2390" s="106" t="s">
        <v>540</v>
      </c>
      <c r="F2390" s="106"/>
      <c r="G2390" s="106"/>
      <c r="H2390" s="106" t="s">
        <v>465</v>
      </c>
      <c r="I2390" s="106"/>
      <c r="J2390" s="106"/>
      <c r="K2390" s="106"/>
      <c r="L2390" s="106"/>
      <c r="M2390" s="106">
        <v>22000</v>
      </c>
      <c r="N2390" s="106" t="s">
        <v>4305</v>
      </c>
      <c r="O2390" s="106">
        <v>41245.415000000001</v>
      </c>
      <c r="P2390" s="107">
        <v>1478.9</v>
      </c>
      <c r="Q2390" s="107">
        <v>60997844.240000002</v>
      </c>
      <c r="R2390" s="106">
        <v>0</v>
      </c>
      <c r="S2390" s="107">
        <v>0</v>
      </c>
      <c r="T2390" s="107">
        <v>0</v>
      </c>
      <c r="U2390" s="106" t="s">
        <v>743</v>
      </c>
      <c r="V2390" s="106" t="s">
        <v>7</v>
      </c>
      <c r="W2390" s="106" t="s">
        <v>63</v>
      </c>
      <c r="X2390" s="108"/>
      <c r="Y2390" s="108">
        <v>0</v>
      </c>
      <c r="Z2390" s="108"/>
      <c r="AA2390" s="109" t="s">
        <v>4435</v>
      </c>
      <c r="AB2390" s="109">
        <v>2148</v>
      </c>
      <c r="AC2390" s="109"/>
      <c r="AD2390" s="109"/>
      <c r="AE2390" s="110" t="s">
        <v>4436</v>
      </c>
      <c r="AF2390" s="109"/>
      <c r="AG2390" s="138">
        <v>41971</v>
      </c>
      <c r="AH2390" s="138">
        <v>42234</v>
      </c>
      <c r="AI2390" s="138">
        <v>42461</v>
      </c>
      <c r="AJ2390" s="109">
        <v>6004055</v>
      </c>
      <c r="AK2390" s="109"/>
      <c r="AL2390" s="109"/>
      <c r="AM2390" s="109"/>
      <c r="AN2390" s="109"/>
      <c r="AO2390" s="109"/>
      <c r="AP2390" s="109"/>
      <c r="AQ2390" s="109"/>
      <c r="AR2390" s="109"/>
      <c r="AS2390" s="109"/>
      <c r="AT2390" s="109"/>
      <c r="AU2390" s="109"/>
      <c r="AV2390" s="109"/>
      <c r="AW2390" s="109">
        <v>43182</v>
      </c>
      <c r="AX2390" s="109"/>
      <c r="AY2390" s="109"/>
    </row>
    <row r="2391" spans="1:51" ht="25.5" x14ac:dyDescent="0.25">
      <c r="A2391" s="106">
        <v>2766</v>
      </c>
      <c r="B2391" s="106" t="s">
        <v>3014</v>
      </c>
      <c r="C2391" s="106" t="s">
        <v>436</v>
      </c>
      <c r="D2391" s="106"/>
      <c r="E2391" s="106" t="s">
        <v>540</v>
      </c>
      <c r="F2391" s="106"/>
      <c r="G2391" s="106"/>
      <c r="H2391" s="106" t="s">
        <v>514</v>
      </c>
      <c r="I2391" s="106" t="s">
        <v>3323</v>
      </c>
      <c r="J2391" s="106" t="s">
        <v>4307</v>
      </c>
      <c r="K2391" s="106"/>
      <c r="L2391" s="106"/>
      <c r="M2391" s="106">
        <v>22647</v>
      </c>
      <c r="N2391" s="106" t="s">
        <v>436</v>
      </c>
      <c r="O2391" s="106">
        <v>2877.1089999999999</v>
      </c>
      <c r="P2391" s="107">
        <v>1697.99</v>
      </c>
      <c r="Q2391" s="107">
        <v>4885302.3099999996</v>
      </c>
      <c r="R2391" s="106">
        <v>0</v>
      </c>
      <c r="S2391" s="107">
        <v>0</v>
      </c>
      <c r="T2391" s="107">
        <v>0</v>
      </c>
      <c r="U2391" s="106" t="s">
        <v>739</v>
      </c>
      <c r="V2391" s="106" t="s">
        <v>7</v>
      </c>
      <c r="W2391" s="106" t="s">
        <v>61</v>
      </c>
      <c r="X2391" s="108">
        <v>2028</v>
      </c>
      <c r="Y2391" s="108">
        <v>5834777.0520000001</v>
      </c>
      <c r="Z2391" s="108">
        <v>949474.74109000061</v>
      </c>
      <c r="AA2391" s="109"/>
      <c r="AB2391" s="109">
        <v>2032</v>
      </c>
      <c r="AC2391" s="109"/>
      <c r="AD2391" s="109"/>
      <c r="AE2391" s="110" t="s">
        <v>507</v>
      </c>
      <c r="AF2391" s="109"/>
      <c r="AG2391" s="138">
        <v>42062</v>
      </c>
      <c r="AH2391" s="138">
        <v>42195</v>
      </c>
      <c r="AI2391" s="138">
        <v>42479</v>
      </c>
      <c r="AJ2391" s="109">
        <v>5996997</v>
      </c>
      <c r="AK2391" s="109">
        <v>1224647</v>
      </c>
      <c r="AL2391" s="109"/>
      <c r="AM2391" s="109"/>
      <c r="AN2391" s="109"/>
      <c r="AO2391" s="109"/>
      <c r="AP2391" s="109"/>
      <c r="AQ2391" s="109"/>
      <c r="AR2391" s="109"/>
      <c r="AS2391" s="109"/>
      <c r="AT2391" s="109"/>
      <c r="AU2391" s="109"/>
      <c r="AV2391" s="109"/>
      <c r="AW2391" s="109"/>
      <c r="AX2391" s="109"/>
      <c r="AY2391" s="109"/>
    </row>
    <row r="2392" spans="1:51" ht="25.5" x14ac:dyDescent="0.25">
      <c r="A2392" s="106">
        <v>2767</v>
      </c>
      <c r="B2392" s="106" t="s">
        <v>3015</v>
      </c>
      <c r="C2392" s="106" t="s">
        <v>436</v>
      </c>
      <c r="D2392" s="106"/>
      <c r="E2392" s="106" t="s">
        <v>540</v>
      </c>
      <c r="F2392" s="106"/>
      <c r="G2392" s="106"/>
      <c r="H2392" s="106" t="s">
        <v>514</v>
      </c>
      <c r="I2392" s="106" t="s">
        <v>3324</v>
      </c>
      <c r="J2392" s="106" t="s">
        <v>4285</v>
      </c>
      <c r="K2392" s="106"/>
      <c r="L2392" s="106"/>
      <c r="M2392" s="106">
        <v>22647</v>
      </c>
      <c r="N2392" s="106" t="s">
        <v>436</v>
      </c>
      <c r="O2392" s="106">
        <v>143.60499999999999</v>
      </c>
      <c r="P2392" s="107">
        <v>1697.99</v>
      </c>
      <c r="Q2392" s="107">
        <v>243839.85</v>
      </c>
      <c r="R2392" s="106">
        <v>0</v>
      </c>
      <c r="S2392" s="107">
        <v>0</v>
      </c>
      <c r="T2392" s="107">
        <v>0</v>
      </c>
      <c r="U2392" s="106" t="s">
        <v>749</v>
      </c>
      <c r="V2392" s="106" t="s">
        <v>7</v>
      </c>
      <c r="W2392" s="106" t="s">
        <v>64</v>
      </c>
      <c r="X2392" s="108">
        <v>2028</v>
      </c>
      <c r="Y2392" s="108">
        <v>291230.94</v>
      </c>
      <c r="Z2392" s="108">
        <v>47391.086050000013</v>
      </c>
      <c r="AA2392" s="109"/>
      <c r="AB2392" s="109">
        <v>2032</v>
      </c>
      <c r="AC2392" s="109"/>
      <c r="AD2392" s="109"/>
      <c r="AE2392" s="110" t="s">
        <v>510</v>
      </c>
      <c r="AF2392" s="109"/>
      <c r="AG2392" s="138">
        <v>42062</v>
      </c>
      <c r="AH2392" s="138">
        <v>42195</v>
      </c>
      <c r="AI2392" s="138">
        <v>42479</v>
      </c>
      <c r="AJ2392" s="109">
        <v>5996997</v>
      </c>
      <c r="AK2392" s="109">
        <v>1224630</v>
      </c>
      <c r="AL2392" s="109"/>
      <c r="AM2392" s="109"/>
      <c r="AN2392" s="109"/>
      <c r="AO2392" s="109"/>
      <c r="AP2392" s="109"/>
      <c r="AQ2392" s="109"/>
      <c r="AR2392" s="109"/>
      <c r="AS2392" s="109"/>
      <c r="AT2392" s="109"/>
      <c r="AU2392" s="109"/>
      <c r="AV2392" s="109"/>
      <c r="AW2392" s="109"/>
      <c r="AX2392" s="109"/>
      <c r="AY2392" s="109"/>
    </row>
    <row r="2393" spans="1:51" ht="25.5" x14ac:dyDescent="0.25">
      <c r="A2393" s="106">
        <v>2768</v>
      </c>
      <c r="B2393" s="106" t="s">
        <v>3016</v>
      </c>
      <c r="C2393" s="106" t="s">
        <v>436</v>
      </c>
      <c r="D2393" s="106"/>
      <c r="E2393" s="106" t="s">
        <v>540</v>
      </c>
      <c r="F2393" s="106"/>
      <c r="G2393" s="106"/>
      <c r="H2393" s="106" t="s">
        <v>514</v>
      </c>
      <c r="I2393" s="106" t="s">
        <v>3324</v>
      </c>
      <c r="J2393" s="106" t="s">
        <v>4285</v>
      </c>
      <c r="K2393" s="106"/>
      <c r="L2393" s="106"/>
      <c r="M2393" s="106">
        <v>22647</v>
      </c>
      <c r="N2393" s="106" t="s">
        <v>436</v>
      </c>
      <c r="O2393" s="106">
        <v>108.47199999999999</v>
      </c>
      <c r="P2393" s="107">
        <v>1697.99</v>
      </c>
      <c r="Q2393" s="107">
        <v>184184.37</v>
      </c>
      <c r="R2393" s="106">
        <v>0</v>
      </c>
      <c r="S2393" s="107">
        <v>0</v>
      </c>
      <c r="T2393" s="107">
        <v>0</v>
      </c>
      <c r="U2393" s="106" t="s">
        <v>749</v>
      </c>
      <c r="V2393" s="106" t="s">
        <v>7</v>
      </c>
      <c r="W2393" s="106" t="s">
        <v>64</v>
      </c>
      <c r="X2393" s="108">
        <v>2028</v>
      </c>
      <c r="Y2393" s="108">
        <v>219981.21599999999</v>
      </c>
      <c r="Z2393" s="108">
        <v>35796.844719999994</v>
      </c>
      <c r="AA2393" s="109"/>
      <c r="AB2393" s="109">
        <v>2032</v>
      </c>
      <c r="AC2393" s="109"/>
      <c r="AD2393" s="109"/>
      <c r="AE2393" s="110" t="s">
        <v>510</v>
      </c>
      <c r="AF2393" s="109"/>
      <c r="AG2393" s="138">
        <v>42062</v>
      </c>
      <c r="AH2393" s="138">
        <v>42195</v>
      </c>
      <c r="AI2393" s="138">
        <v>42479</v>
      </c>
      <c r="AJ2393" s="109">
        <v>5996997</v>
      </c>
      <c r="AK2393" s="109">
        <v>1224632</v>
      </c>
      <c r="AL2393" s="109"/>
      <c r="AM2393" s="109"/>
      <c r="AN2393" s="109"/>
      <c r="AO2393" s="109"/>
      <c r="AP2393" s="109"/>
      <c r="AQ2393" s="109"/>
      <c r="AR2393" s="109"/>
      <c r="AS2393" s="109"/>
      <c r="AT2393" s="109"/>
      <c r="AU2393" s="109"/>
      <c r="AV2393" s="109"/>
      <c r="AW2393" s="109"/>
      <c r="AX2393" s="109"/>
      <c r="AY2393" s="109"/>
    </row>
    <row r="2394" spans="1:51" ht="25.5" x14ac:dyDescent="0.25">
      <c r="A2394" s="106">
        <v>2769</v>
      </c>
      <c r="B2394" s="106" t="s">
        <v>3017</v>
      </c>
      <c r="C2394" s="106" t="s">
        <v>436</v>
      </c>
      <c r="D2394" s="106"/>
      <c r="E2394" s="106" t="s">
        <v>540</v>
      </c>
      <c r="F2394" s="106"/>
      <c r="G2394" s="106"/>
      <c r="H2394" s="106" t="s">
        <v>514</v>
      </c>
      <c r="I2394" s="106" t="s">
        <v>3324</v>
      </c>
      <c r="J2394" s="106" t="s">
        <v>4285</v>
      </c>
      <c r="K2394" s="106"/>
      <c r="L2394" s="106"/>
      <c r="M2394" s="106">
        <v>22647</v>
      </c>
      <c r="N2394" s="106" t="s">
        <v>436</v>
      </c>
      <c r="O2394" s="106">
        <v>147.10599999999999</v>
      </c>
      <c r="P2394" s="107">
        <v>1697.99</v>
      </c>
      <c r="Q2394" s="107">
        <v>249784.52</v>
      </c>
      <c r="R2394" s="106">
        <v>0</v>
      </c>
      <c r="S2394" s="107">
        <v>0</v>
      </c>
      <c r="T2394" s="107">
        <v>0</v>
      </c>
      <c r="U2394" s="106" t="s">
        <v>749</v>
      </c>
      <c r="V2394" s="106" t="s">
        <v>7</v>
      </c>
      <c r="W2394" s="106" t="s">
        <v>64</v>
      </c>
      <c r="X2394" s="108">
        <v>2028</v>
      </c>
      <c r="Y2394" s="108">
        <v>298330.96799999999</v>
      </c>
      <c r="Z2394" s="108">
        <v>48546.451059999992</v>
      </c>
      <c r="AA2394" s="109"/>
      <c r="AB2394" s="109">
        <v>2032</v>
      </c>
      <c r="AC2394" s="109"/>
      <c r="AD2394" s="109"/>
      <c r="AE2394" s="110" t="s">
        <v>510</v>
      </c>
      <c r="AF2394" s="109"/>
      <c r="AG2394" s="138">
        <v>42062</v>
      </c>
      <c r="AH2394" s="138">
        <v>42195</v>
      </c>
      <c r="AI2394" s="138">
        <v>42479</v>
      </c>
      <c r="AJ2394" s="109">
        <v>5996997</v>
      </c>
      <c r="AK2394" s="109">
        <v>1224634</v>
      </c>
      <c r="AL2394" s="109"/>
      <c r="AM2394" s="109"/>
      <c r="AN2394" s="109"/>
      <c r="AO2394" s="109"/>
      <c r="AP2394" s="109"/>
      <c r="AQ2394" s="109"/>
      <c r="AR2394" s="109"/>
      <c r="AS2394" s="109"/>
      <c r="AT2394" s="109"/>
      <c r="AU2394" s="109"/>
      <c r="AV2394" s="109"/>
      <c r="AW2394" s="109"/>
      <c r="AX2394" s="109"/>
      <c r="AY2394" s="109"/>
    </row>
    <row r="2395" spans="1:51" ht="25.5" x14ac:dyDescent="0.25">
      <c r="A2395" s="106">
        <v>2770</v>
      </c>
      <c r="B2395" s="106" t="s">
        <v>3018</v>
      </c>
      <c r="C2395" s="106" t="s">
        <v>436</v>
      </c>
      <c r="D2395" s="106"/>
      <c r="E2395" s="106" t="s">
        <v>540</v>
      </c>
      <c r="F2395" s="106"/>
      <c r="G2395" s="106"/>
      <c r="H2395" s="106" t="s">
        <v>514</v>
      </c>
      <c r="I2395" s="106" t="s">
        <v>3323</v>
      </c>
      <c r="J2395" s="106" t="s">
        <v>4307</v>
      </c>
      <c r="K2395" s="106"/>
      <c r="L2395" s="106"/>
      <c r="M2395" s="106">
        <v>22647</v>
      </c>
      <c r="N2395" s="106" t="s">
        <v>436</v>
      </c>
      <c r="O2395" s="106">
        <v>2772.6149999999998</v>
      </c>
      <c r="P2395" s="107">
        <v>1697.99</v>
      </c>
      <c r="Q2395" s="107">
        <v>4707872.54</v>
      </c>
      <c r="R2395" s="106">
        <v>0</v>
      </c>
      <c r="S2395" s="107">
        <v>0</v>
      </c>
      <c r="T2395" s="107">
        <v>0</v>
      </c>
      <c r="U2395" s="106" t="s">
        <v>749</v>
      </c>
      <c r="V2395" s="106" t="s">
        <v>7</v>
      </c>
      <c r="W2395" s="106" t="s">
        <v>64</v>
      </c>
      <c r="X2395" s="108">
        <v>2028</v>
      </c>
      <c r="Y2395" s="108">
        <v>5622863.2199999997</v>
      </c>
      <c r="Z2395" s="108">
        <v>914990.67614999972</v>
      </c>
      <c r="AA2395" s="109"/>
      <c r="AB2395" s="109">
        <v>2032</v>
      </c>
      <c r="AC2395" s="109"/>
      <c r="AD2395" s="109"/>
      <c r="AE2395" s="110" t="s">
        <v>510</v>
      </c>
      <c r="AF2395" s="109"/>
      <c r="AG2395" s="138">
        <v>42062</v>
      </c>
      <c r="AH2395" s="138">
        <v>42195</v>
      </c>
      <c r="AI2395" s="138">
        <v>42479</v>
      </c>
      <c r="AJ2395" s="109">
        <v>5996997</v>
      </c>
      <c r="AK2395" s="109">
        <v>1224639</v>
      </c>
      <c r="AL2395" s="109"/>
      <c r="AM2395" s="109"/>
      <c r="AN2395" s="109"/>
      <c r="AO2395" s="109"/>
      <c r="AP2395" s="109"/>
      <c r="AQ2395" s="109"/>
      <c r="AR2395" s="109"/>
      <c r="AS2395" s="109"/>
      <c r="AT2395" s="109"/>
      <c r="AU2395" s="109"/>
      <c r="AV2395" s="109"/>
      <c r="AW2395" s="109"/>
      <c r="AX2395" s="109"/>
      <c r="AY2395" s="109"/>
    </row>
    <row r="2396" spans="1:51" ht="25.5" x14ac:dyDescent="0.25">
      <c r="A2396" s="106">
        <v>2771</v>
      </c>
      <c r="B2396" s="106" t="s">
        <v>3019</v>
      </c>
      <c r="C2396" s="106" t="s">
        <v>436</v>
      </c>
      <c r="D2396" s="106"/>
      <c r="E2396" s="106" t="s">
        <v>540</v>
      </c>
      <c r="F2396" s="106"/>
      <c r="G2396" s="106"/>
      <c r="H2396" s="106" t="s">
        <v>514</v>
      </c>
      <c r="I2396" s="106" t="s">
        <v>3323</v>
      </c>
      <c r="J2396" s="106" t="s">
        <v>4307</v>
      </c>
      <c r="K2396" s="106"/>
      <c r="L2396" s="106"/>
      <c r="M2396" s="106">
        <v>22647</v>
      </c>
      <c r="N2396" s="106" t="s">
        <v>436</v>
      </c>
      <c r="O2396" s="106">
        <v>119.788</v>
      </c>
      <c r="P2396" s="107">
        <v>1697.99</v>
      </c>
      <c r="Q2396" s="107">
        <v>203398.83</v>
      </c>
      <c r="R2396" s="106">
        <v>0</v>
      </c>
      <c r="S2396" s="107">
        <v>0</v>
      </c>
      <c r="T2396" s="107">
        <v>0</v>
      </c>
      <c r="U2396" s="106" t="s">
        <v>749</v>
      </c>
      <c r="V2396" s="106" t="s">
        <v>7</v>
      </c>
      <c r="W2396" s="106" t="s">
        <v>64</v>
      </c>
      <c r="X2396" s="108">
        <v>2028</v>
      </c>
      <c r="Y2396" s="108">
        <v>242930.06399999998</v>
      </c>
      <c r="Z2396" s="108">
        <v>39531.237880000001</v>
      </c>
      <c r="AA2396" s="109"/>
      <c r="AB2396" s="109">
        <v>2032</v>
      </c>
      <c r="AC2396" s="109"/>
      <c r="AD2396" s="109"/>
      <c r="AE2396" s="110" t="s">
        <v>510</v>
      </c>
      <c r="AF2396" s="109"/>
      <c r="AG2396" s="138">
        <v>42062</v>
      </c>
      <c r="AH2396" s="138">
        <v>42195</v>
      </c>
      <c r="AI2396" s="138">
        <v>42479</v>
      </c>
      <c r="AJ2396" s="109">
        <v>5996997</v>
      </c>
      <c r="AK2396" s="109">
        <v>1224643</v>
      </c>
      <c r="AL2396" s="109"/>
      <c r="AM2396" s="109"/>
      <c r="AN2396" s="109"/>
      <c r="AO2396" s="109"/>
      <c r="AP2396" s="109"/>
      <c r="AQ2396" s="109"/>
      <c r="AR2396" s="109"/>
      <c r="AS2396" s="109"/>
      <c r="AT2396" s="109"/>
      <c r="AU2396" s="109"/>
      <c r="AV2396" s="109"/>
      <c r="AW2396" s="109"/>
      <c r="AX2396" s="109"/>
      <c r="AY2396" s="109"/>
    </row>
    <row r="2397" spans="1:51" ht="25.5" x14ac:dyDescent="0.25">
      <c r="A2397" s="106">
        <v>2772</v>
      </c>
      <c r="B2397" s="106" t="s">
        <v>3020</v>
      </c>
      <c r="C2397" s="106" t="s">
        <v>436</v>
      </c>
      <c r="D2397" s="106"/>
      <c r="E2397" s="106" t="s">
        <v>540</v>
      </c>
      <c r="F2397" s="106"/>
      <c r="G2397" s="106"/>
      <c r="H2397" s="106" t="s">
        <v>514</v>
      </c>
      <c r="I2397" s="106" t="s">
        <v>3323</v>
      </c>
      <c r="J2397" s="106" t="s">
        <v>4307</v>
      </c>
      <c r="K2397" s="106"/>
      <c r="L2397" s="106"/>
      <c r="M2397" s="106">
        <v>22647</v>
      </c>
      <c r="N2397" s="106" t="s">
        <v>436</v>
      </c>
      <c r="O2397" s="106">
        <v>414.90600000000001</v>
      </c>
      <c r="P2397" s="107">
        <v>1697.99</v>
      </c>
      <c r="Q2397" s="107">
        <v>704506.24</v>
      </c>
      <c r="R2397" s="106">
        <v>0</v>
      </c>
      <c r="S2397" s="107">
        <v>0</v>
      </c>
      <c r="T2397" s="107">
        <v>0</v>
      </c>
      <c r="U2397" s="106" t="s">
        <v>749</v>
      </c>
      <c r="V2397" s="106" t="s">
        <v>7</v>
      </c>
      <c r="W2397" s="106" t="s">
        <v>64</v>
      </c>
      <c r="X2397" s="108">
        <v>2028</v>
      </c>
      <c r="Y2397" s="108">
        <v>841429.36800000002</v>
      </c>
      <c r="Z2397" s="108">
        <v>136923.12905999995</v>
      </c>
      <c r="AA2397" s="109"/>
      <c r="AB2397" s="109">
        <v>2032</v>
      </c>
      <c r="AC2397" s="109"/>
      <c r="AD2397" s="109"/>
      <c r="AE2397" s="110" t="s">
        <v>510</v>
      </c>
      <c r="AF2397" s="109"/>
      <c r="AG2397" s="138">
        <v>42062</v>
      </c>
      <c r="AH2397" s="138">
        <v>42195</v>
      </c>
      <c r="AI2397" s="138">
        <v>42479</v>
      </c>
      <c r="AJ2397" s="109">
        <v>5996997</v>
      </c>
      <c r="AK2397" s="109">
        <v>1224645</v>
      </c>
      <c r="AL2397" s="109"/>
      <c r="AM2397" s="109"/>
      <c r="AN2397" s="109"/>
      <c r="AO2397" s="109"/>
      <c r="AP2397" s="109"/>
      <c r="AQ2397" s="109"/>
      <c r="AR2397" s="109"/>
      <c r="AS2397" s="109"/>
      <c r="AT2397" s="109"/>
      <c r="AU2397" s="109"/>
      <c r="AV2397" s="109"/>
      <c r="AW2397" s="109"/>
      <c r="AX2397" s="109"/>
      <c r="AY2397" s="109"/>
    </row>
    <row r="2398" spans="1:51" ht="25.5" x14ac:dyDescent="0.25">
      <c r="A2398" s="106">
        <v>2773</v>
      </c>
      <c r="B2398" s="106" t="s">
        <v>3021</v>
      </c>
      <c r="C2398" s="106" t="s">
        <v>436</v>
      </c>
      <c r="D2398" s="106"/>
      <c r="E2398" s="106" t="s">
        <v>540</v>
      </c>
      <c r="F2398" s="106"/>
      <c r="G2398" s="106"/>
      <c r="H2398" s="106" t="s">
        <v>514</v>
      </c>
      <c r="I2398" s="106" t="s">
        <v>3323</v>
      </c>
      <c r="J2398" s="106" t="s">
        <v>4307</v>
      </c>
      <c r="K2398" s="106"/>
      <c r="L2398" s="106"/>
      <c r="M2398" s="106">
        <v>22647</v>
      </c>
      <c r="N2398" s="106" t="s">
        <v>436</v>
      </c>
      <c r="O2398" s="106">
        <v>7716.1670000000004</v>
      </c>
      <c r="P2398" s="107">
        <v>1697.99</v>
      </c>
      <c r="Q2398" s="107">
        <v>13101974.4</v>
      </c>
      <c r="R2398" s="106">
        <v>0</v>
      </c>
      <c r="S2398" s="107">
        <v>0</v>
      </c>
      <c r="T2398" s="107">
        <v>0</v>
      </c>
      <c r="U2398" s="106" t="s">
        <v>741</v>
      </c>
      <c r="V2398" s="106" t="s">
        <v>7</v>
      </c>
      <c r="W2398" s="106" t="s">
        <v>62</v>
      </c>
      <c r="X2398" s="108">
        <v>2028</v>
      </c>
      <c r="Y2398" s="108">
        <v>15648386.676000001</v>
      </c>
      <c r="Z2398" s="108">
        <v>2546412.2716700006</v>
      </c>
      <c r="AA2398" s="109"/>
      <c r="AB2398" s="109">
        <v>2032</v>
      </c>
      <c r="AC2398" s="109"/>
      <c r="AD2398" s="109"/>
      <c r="AE2398" s="110" t="s">
        <v>473</v>
      </c>
      <c r="AF2398" s="109" t="s">
        <v>4462</v>
      </c>
      <c r="AG2398" s="138">
        <v>42062</v>
      </c>
      <c r="AH2398" s="138">
        <v>42195</v>
      </c>
      <c r="AI2398" s="138">
        <v>42479</v>
      </c>
      <c r="AJ2398" s="109">
        <v>5996997</v>
      </c>
      <c r="AK2398" s="109">
        <v>1224638</v>
      </c>
      <c r="AL2398" s="109"/>
      <c r="AM2398" s="109"/>
      <c r="AN2398" s="109"/>
      <c r="AO2398" s="109"/>
      <c r="AP2398" s="109"/>
      <c r="AQ2398" s="109"/>
      <c r="AR2398" s="109"/>
      <c r="AS2398" s="109"/>
      <c r="AT2398" s="109"/>
      <c r="AU2398" s="109"/>
      <c r="AV2398" s="109"/>
      <c r="AW2398" s="109"/>
      <c r="AX2398" s="109"/>
      <c r="AY2398" s="109"/>
    </row>
    <row r="2399" spans="1:51" ht="25.5" x14ac:dyDescent="0.25">
      <c r="A2399" s="106">
        <v>2774</v>
      </c>
      <c r="B2399" s="106" t="s">
        <v>3022</v>
      </c>
      <c r="C2399" s="106" t="s">
        <v>436</v>
      </c>
      <c r="D2399" s="106"/>
      <c r="E2399" s="106" t="s">
        <v>540</v>
      </c>
      <c r="F2399" s="106"/>
      <c r="G2399" s="106"/>
      <c r="H2399" s="106" t="s">
        <v>514</v>
      </c>
      <c r="I2399" s="106" t="s">
        <v>3323</v>
      </c>
      <c r="J2399" s="106" t="s">
        <v>4307</v>
      </c>
      <c r="K2399" s="106"/>
      <c r="L2399" s="106"/>
      <c r="M2399" s="106">
        <v>22647</v>
      </c>
      <c r="N2399" s="106" t="s">
        <v>436</v>
      </c>
      <c r="O2399" s="106">
        <v>290.05599999999998</v>
      </c>
      <c r="P2399" s="107">
        <v>1697.99</v>
      </c>
      <c r="Q2399" s="107">
        <v>492512.19</v>
      </c>
      <c r="R2399" s="106">
        <v>0</v>
      </c>
      <c r="S2399" s="107">
        <v>0</v>
      </c>
      <c r="T2399" s="107">
        <v>0</v>
      </c>
      <c r="U2399" s="106" t="s">
        <v>924</v>
      </c>
      <c r="V2399" s="106" t="s">
        <v>7</v>
      </c>
      <c r="W2399" s="106" t="s">
        <v>82</v>
      </c>
      <c r="X2399" s="108">
        <v>2028</v>
      </c>
      <c r="Y2399" s="108">
        <v>588233.56799999997</v>
      </c>
      <c r="Z2399" s="108">
        <v>95721.38056000002</v>
      </c>
      <c r="AA2399" s="109"/>
      <c r="AB2399" s="109">
        <v>2032</v>
      </c>
      <c r="AC2399" s="109"/>
      <c r="AD2399" s="109"/>
      <c r="AE2399" s="110" t="s">
        <v>4440</v>
      </c>
      <c r="AF2399" s="109"/>
      <c r="AG2399" s="138">
        <v>42062</v>
      </c>
      <c r="AH2399" s="138">
        <v>42195</v>
      </c>
      <c r="AI2399" s="138">
        <v>42479</v>
      </c>
      <c r="AJ2399" s="109">
        <v>5996997</v>
      </c>
      <c r="AK2399" s="109">
        <v>1224651</v>
      </c>
      <c r="AL2399" s="109"/>
      <c r="AM2399" s="109"/>
      <c r="AN2399" s="109"/>
      <c r="AO2399" s="109"/>
      <c r="AP2399" s="109"/>
      <c r="AQ2399" s="109"/>
      <c r="AR2399" s="109"/>
      <c r="AS2399" s="109"/>
      <c r="AT2399" s="109"/>
      <c r="AU2399" s="109"/>
      <c r="AV2399" s="109"/>
      <c r="AW2399" s="109"/>
      <c r="AX2399" s="109"/>
      <c r="AY2399" s="109"/>
    </row>
    <row r="2400" spans="1:51" ht="25.5" x14ac:dyDescent="0.25">
      <c r="A2400" s="106">
        <v>2775</v>
      </c>
      <c r="B2400" s="106" t="s">
        <v>3023</v>
      </c>
      <c r="C2400" s="106" t="s">
        <v>436</v>
      </c>
      <c r="D2400" s="106"/>
      <c r="E2400" s="106" t="s">
        <v>540</v>
      </c>
      <c r="F2400" s="106"/>
      <c r="G2400" s="106"/>
      <c r="H2400" s="106" t="s">
        <v>514</v>
      </c>
      <c r="I2400" s="106" t="s">
        <v>3324</v>
      </c>
      <c r="J2400" s="106" t="s">
        <v>4285</v>
      </c>
      <c r="K2400" s="106"/>
      <c r="L2400" s="106"/>
      <c r="M2400" s="106">
        <v>22647</v>
      </c>
      <c r="N2400" s="106" t="s">
        <v>436</v>
      </c>
      <c r="O2400" s="106">
        <v>823.10599999999999</v>
      </c>
      <c r="P2400" s="107">
        <v>1697.99</v>
      </c>
      <c r="Q2400" s="107">
        <v>1397625.76</v>
      </c>
      <c r="R2400" s="106">
        <v>0</v>
      </c>
      <c r="S2400" s="107">
        <v>0</v>
      </c>
      <c r="T2400" s="107">
        <v>0</v>
      </c>
      <c r="U2400" s="106" t="s">
        <v>797</v>
      </c>
      <c r="V2400" s="106" t="s">
        <v>7</v>
      </c>
      <c r="W2400" s="106" t="s">
        <v>67</v>
      </c>
      <c r="X2400" s="108">
        <v>2028</v>
      </c>
      <c r="Y2400" s="108">
        <v>1669258.9679999999</v>
      </c>
      <c r="Z2400" s="108">
        <v>271633.21105999989</v>
      </c>
      <c r="AA2400" s="109"/>
      <c r="AB2400" s="109">
        <v>2032</v>
      </c>
      <c r="AC2400" s="109"/>
      <c r="AD2400" s="109"/>
      <c r="AE2400" s="110" t="s">
        <v>474</v>
      </c>
      <c r="AF2400" s="109"/>
      <c r="AG2400" s="138">
        <v>42062</v>
      </c>
      <c r="AH2400" s="138">
        <v>42195</v>
      </c>
      <c r="AI2400" s="138">
        <v>42479</v>
      </c>
      <c r="AJ2400" s="109">
        <v>5996997</v>
      </c>
      <c r="AK2400" s="109">
        <v>1224628</v>
      </c>
      <c r="AL2400" s="109"/>
      <c r="AM2400" s="109"/>
      <c r="AN2400" s="109"/>
      <c r="AO2400" s="109"/>
      <c r="AP2400" s="109"/>
      <c r="AQ2400" s="109"/>
      <c r="AR2400" s="109"/>
      <c r="AS2400" s="109"/>
      <c r="AT2400" s="109"/>
      <c r="AU2400" s="109"/>
      <c r="AV2400" s="109"/>
      <c r="AW2400" s="109"/>
      <c r="AX2400" s="109"/>
      <c r="AY2400" s="109"/>
    </row>
    <row r="2401" spans="1:51" ht="25.5" x14ac:dyDescent="0.25">
      <c r="A2401" s="106">
        <v>2776</v>
      </c>
      <c r="B2401" s="106" t="s">
        <v>3024</v>
      </c>
      <c r="C2401" s="106" t="s">
        <v>436</v>
      </c>
      <c r="D2401" s="106"/>
      <c r="E2401" s="106" t="s">
        <v>540</v>
      </c>
      <c r="F2401" s="106"/>
      <c r="G2401" s="106"/>
      <c r="H2401" s="106" t="s">
        <v>514</v>
      </c>
      <c r="I2401" s="106" t="s">
        <v>3324</v>
      </c>
      <c r="J2401" s="106" t="s">
        <v>4285</v>
      </c>
      <c r="K2401" s="106"/>
      <c r="L2401" s="106"/>
      <c r="M2401" s="106">
        <v>22647</v>
      </c>
      <c r="N2401" s="106" t="s">
        <v>436</v>
      </c>
      <c r="O2401" s="106">
        <v>1242.2560000000001</v>
      </c>
      <c r="P2401" s="107">
        <v>1697.99</v>
      </c>
      <c r="Q2401" s="107">
        <v>2109338.27</v>
      </c>
      <c r="R2401" s="106">
        <v>0</v>
      </c>
      <c r="S2401" s="107">
        <v>0</v>
      </c>
      <c r="T2401" s="107">
        <v>0</v>
      </c>
      <c r="U2401" s="106" t="s">
        <v>797</v>
      </c>
      <c r="V2401" s="106" t="s">
        <v>7</v>
      </c>
      <c r="W2401" s="106" t="s">
        <v>67</v>
      </c>
      <c r="X2401" s="108">
        <v>2028</v>
      </c>
      <c r="Y2401" s="108">
        <v>2519295.1680000001</v>
      </c>
      <c r="Z2401" s="108">
        <v>409956.90255999984</v>
      </c>
      <c r="AA2401" s="109"/>
      <c r="AB2401" s="109">
        <v>2032</v>
      </c>
      <c r="AC2401" s="109"/>
      <c r="AD2401" s="109"/>
      <c r="AE2401" s="110" t="s">
        <v>474</v>
      </c>
      <c r="AF2401" s="109"/>
      <c r="AG2401" s="138">
        <v>42062</v>
      </c>
      <c r="AH2401" s="138">
        <v>42195</v>
      </c>
      <c r="AI2401" s="138">
        <v>42479</v>
      </c>
      <c r="AJ2401" s="109">
        <v>5996997</v>
      </c>
      <c r="AK2401" s="109">
        <v>1224631</v>
      </c>
      <c r="AL2401" s="109"/>
      <c r="AM2401" s="109"/>
      <c r="AN2401" s="109"/>
      <c r="AO2401" s="109"/>
      <c r="AP2401" s="109"/>
      <c r="AQ2401" s="109"/>
      <c r="AR2401" s="109"/>
      <c r="AS2401" s="109"/>
      <c r="AT2401" s="109"/>
      <c r="AU2401" s="109"/>
      <c r="AV2401" s="109"/>
      <c r="AW2401" s="109"/>
      <c r="AX2401" s="109"/>
      <c r="AY2401" s="109"/>
    </row>
    <row r="2402" spans="1:51" ht="25.5" x14ac:dyDescent="0.25">
      <c r="A2402" s="106">
        <v>2777</v>
      </c>
      <c r="B2402" s="106" t="s">
        <v>3025</v>
      </c>
      <c r="C2402" s="106" t="s">
        <v>436</v>
      </c>
      <c r="D2402" s="106"/>
      <c r="E2402" s="106" t="s">
        <v>540</v>
      </c>
      <c r="F2402" s="106"/>
      <c r="G2402" s="106"/>
      <c r="H2402" s="106" t="s">
        <v>514</v>
      </c>
      <c r="I2402" s="106" t="s">
        <v>3324</v>
      </c>
      <c r="J2402" s="106" t="s">
        <v>4285</v>
      </c>
      <c r="K2402" s="106"/>
      <c r="L2402" s="106"/>
      <c r="M2402" s="106">
        <v>22647</v>
      </c>
      <c r="N2402" s="106" t="s">
        <v>436</v>
      </c>
      <c r="O2402" s="106">
        <v>734.84500000000003</v>
      </c>
      <c r="P2402" s="107">
        <v>1697.99</v>
      </c>
      <c r="Q2402" s="107">
        <v>1247759.46</v>
      </c>
      <c r="R2402" s="106">
        <v>0</v>
      </c>
      <c r="S2402" s="107">
        <v>0</v>
      </c>
      <c r="T2402" s="107">
        <v>0</v>
      </c>
      <c r="U2402" s="106" t="s">
        <v>797</v>
      </c>
      <c r="V2402" s="106" t="s">
        <v>7</v>
      </c>
      <c r="W2402" s="106" t="s">
        <v>67</v>
      </c>
      <c r="X2402" s="108">
        <v>2028</v>
      </c>
      <c r="Y2402" s="108">
        <v>1490265.6600000001</v>
      </c>
      <c r="Z2402" s="108">
        <v>242506.19845000003</v>
      </c>
      <c r="AA2402" s="109"/>
      <c r="AB2402" s="109">
        <v>2032</v>
      </c>
      <c r="AC2402" s="109"/>
      <c r="AD2402" s="109"/>
      <c r="AE2402" s="110" t="s">
        <v>474</v>
      </c>
      <c r="AF2402" s="109"/>
      <c r="AG2402" s="138">
        <v>42062</v>
      </c>
      <c r="AH2402" s="138">
        <v>42195</v>
      </c>
      <c r="AI2402" s="138">
        <v>42479</v>
      </c>
      <c r="AJ2402" s="109">
        <v>5996997</v>
      </c>
      <c r="AK2402" s="109">
        <v>1224633</v>
      </c>
      <c r="AL2402" s="109"/>
      <c r="AM2402" s="109"/>
      <c r="AN2402" s="109"/>
      <c r="AO2402" s="109"/>
      <c r="AP2402" s="109"/>
      <c r="AQ2402" s="109"/>
      <c r="AR2402" s="109"/>
      <c r="AS2402" s="109"/>
      <c r="AT2402" s="109"/>
      <c r="AU2402" s="109"/>
      <c r="AV2402" s="109"/>
      <c r="AW2402" s="109"/>
      <c r="AX2402" s="109"/>
      <c r="AY2402" s="109"/>
    </row>
    <row r="2403" spans="1:51" ht="25.5" x14ac:dyDescent="0.25">
      <c r="A2403" s="106">
        <v>2778</v>
      </c>
      <c r="B2403" s="106" t="s">
        <v>3026</v>
      </c>
      <c r="C2403" s="106" t="s">
        <v>436</v>
      </c>
      <c r="D2403" s="106"/>
      <c r="E2403" s="106" t="s">
        <v>540</v>
      </c>
      <c r="F2403" s="106"/>
      <c r="G2403" s="106"/>
      <c r="H2403" s="106" t="s">
        <v>514</v>
      </c>
      <c r="I2403" s="106" t="s">
        <v>3324</v>
      </c>
      <c r="J2403" s="106" t="s">
        <v>4285</v>
      </c>
      <c r="K2403" s="106"/>
      <c r="L2403" s="106"/>
      <c r="M2403" s="106">
        <v>22647</v>
      </c>
      <c r="N2403" s="106" t="s">
        <v>436</v>
      </c>
      <c r="O2403" s="106">
        <v>847.62800000000004</v>
      </c>
      <c r="P2403" s="107">
        <v>1697.99</v>
      </c>
      <c r="Q2403" s="107">
        <v>1439263.87</v>
      </c>
      <c r="R2403" s="106">
        <v>0</v>
      </c>
      <c r="S2403" s="107">
        <v>0</v>
      </c>
      <c r="T2403" s="107">
        <v>0</v>
      </c>
      <c r="U2403" s="106" t="s">
        <v>797</v>
      </c>
      <c r="V2403" s="106" t="s">
        <v>7</v>
      </c>
      <c r="W2403" s="106" t="s">
        <v>67</v>
      </c>
      <c r="X2403" s="108">
        <v>2028</v>
      </c>
      <c r="Y2403" s="108">
        <v>1718989.584</v>
      </c>
      <c r="Z2403" s="108">
        <v>279725.71628000005</v>
      </c>
      <c r="AA2403" s="109"/>
      <c r="AB2403" s="109">
        <v>2032</v>
      </c>
      <c r="AC2403" s="109"/>
      <c r="AD2403" s="109"/>
      <c r="AE2403" s="110" t="s">
        <v>474</v>
      </c>
      <c r="AF2403" s="109"/>
      <c r="AG2403" s="138">
        <v>42062</v>
      </c>
      <c r="AH2403" s="138">
        <v>42195</v>
      </c>
      <c r="AI2403" s="138">
        <v>42479</v>
      </c>
      <c r="AJ2403" s="109">
        <v>5996997</v>
      </c>
      <c r="AK2403" s="109">
        <v>1224635</v>
      </c>
      <c r="AL2403" s="109"/>
      <c r="AM2403" s="109"/>
      <c r="AN2403" s="109"/>
      <c r="AO2403" s="109"/>
      <c r="AP2403" s="109"/>
      <c r="AQ2403" s="109"/>
      <c r="AR2403" s="109"/>
      <c r="AS2403" s="109"/>
      <c r="AT2403" s="109"/>
      <c r="AU2403" s="109"/>
      <c r="AV2403" s="109"/>
      <c r="AW2403" s="109"/>
      <c r="AX2403" s="109"/>
      <c r="AY2403" s="109"/>
    </row>
    <row r="2404" spans="1:51" ht="25.5" x14ac:dyDescent="0.25">
      <c r="A2404" s="106">
        <v>2779</v>
      </c>
      <c r="B2404" s="106" t="s">
        <v>3027</v>
      </c>
      <c r="C2404" s="106" t="s">
        <v>436</v>
      </c>
      <c r="D2404" s="106"/>
      <c r="E2404" s="106" t="s">
        <v>540</v>
      </c>
      <c r="F2404" s="106"/>
      <c r="G2404" s="106"/>
      <c r="H2404" s="106" t="s">
        <v>514</v>
      </c>
      <c r="I2404" s="106" t="s">
        <v>3323</v>
      </c>
      <c r="J2404" s="106" t="s">
        <v>4307</v>
      </c>
      <c r="K2404" s="106"/>
      <c r="L2404" s="106"/>
      <c r="M2404" s="106">
        <v>22647</v>
      </c>
      <c r="N2404" s="106" t="s">
        <v>436</v>
      </c>
      <c r="O2404" s="106">
        <v>8352.0229999999992</v>
      </c>
      <c r="P2404" s="107">
        <v>1697.99</v>
      </c>
      <c r="Q2404" s="107">
        <v>14181651.529999999</v>
      </c>
      <c r="R2404" s="106">
        <v>0</v>
      </c>
      <c r="S2404" s="107">
        <v>0</v>
      </c>
      <c r="T2404" s="107">
        <v>0</v>
      </c>
      <c r="U2404" s="106" t="s">
        <v>797</v>
      </c>
      <c r="V2404" s="106" t="s">
        <v>7</v>
      </c>
      <c r="W2404" s="106" t="s">
        <v>67</v>
      </c>
      <c r="X2404" s="108">
        <v>2028</v>
      </c>
      <c r="Y2404" s="108">
        <v>16937902.643999998</v>
      </c>
      <c r="Z2404" s="108">
        <v>2756251.1102299988</v>
      </c>
      <c r="AA2404" s="109"/>
      <c r="AB2404" s="109">
        <v>2032</v>
      </c>
      <c r="AC2404" s="109"/>
      <c r="AD2404" s="109"/>
      <c r="AE2404" s="110" t="s">
        <v>474</v>
      </c>
      <c r="AF2404" s="109"/>
      <c r="AG2404" s="138">
        <v>42062</v>
      </c>
      <c r="AH2404" s="138">
        <v>42195</v>
      </c>
      <c r="AI2404" s="138">
        <v>42479</v>
      </c>
      <c r="AJ2404" s="109">
        <v>5996997</v>
      </c>
      <c r="AK2404" s="109">
        <v>1224642</v>
      </c>
      <c r="AL2404" s="109"/>
      <c r="AM2404" s="109"/>
      <c r="AN2404" s="109"/>
      <c r="AO2404" s="109"/>
      <c r="AP2404" s="109"/>
      <c r="AQ2404" s="109"/>
      <c r="AR2404" s="109"/>
      <c r="AS2404" s="109"/>
      <c r="AT2404" s="109"/>
      <c r="AU2404" s="109"/>
      <c r="AV2404" s="109"/>
      <c r="AW2404" s="109"/>
      <c r="AX2404" s="109"/>
      <c r="AY2404" s="109"/>
    </row>
    <row r="2405" spans="1:51" ht="25.5" x14ac:dyDescent="0.25">
      <c r="A2405" s="106">
        <v>2780</v>
      </c>
      <c r="B2405" s="106" t="s">
        <v>3028</v>
      </c>
      <c r="C2405" s="106" t="s">
        <v>436</v>
      </c>
      <c r="D2405" s="106"/>
      <c r="E2405" s="106" t="s">
        <v>540</v>
      </c>
      <c r="F2405" s="106"/>
      <c r="G2405" s="106"/>
      <c r="H2405" s="106" t="s">
        <v>514</v>
      </c>
      <c r="I2405" s="106" t="s">
        <v>3323</v>
      </c>
      <c r="J2405" s="106" t="s">
        <v>4307</v>
      </c>
      <c r="K2405" s="106"/>
      <c r="L2405" s="106"/>
      <c r="M2405" s="106">
        <v>22647</v>
      </c>
      <c r="N2405" s="106" t="s">
        <v>436</v>
      </c>
      <c r="O2405" s="106">
        <v>898.45600000000002</v>
      </c>
      <c r="P2405" s="107">
        <v>1697.99</v>
      </c>
      <c r="Q2405" s="107">
        <v>1525569.3</v>
      </c>
      <c r="R2405" s="106">
        <v>0</v>
      </c>
      <c r="S2405" s="107">
        <v>0</v>
      </c>
      <c r="T2405" s="107">
        <v>0</v>
      </c>
      <c r="U2405" s="106" t="s">
        <v>797</v>
      </c>
      <c r="V2405" s="106" t="s">
        <v>7</v>
      </c>
      <c r="W2405" s="106" t="s">
        <v>67</v>
      </c>
      <c r="X2405" s="108">
        <v>2028</v>
      </c>
      <c r="Y2405" s="108">
        <v>1822068.7679999999</v>
      </c>
      <c r="Z2405" s="108">
        <v>296499.46455999999</v>
      </c>
      <c r="AA2405" s="109"/>
      <c r="AB2405" s="109">
        <v>2032</v>
      </c>
      <c r="AC2405" s="109"/>
      <c r="AD2405" s="109"/>
      <c r="AE2405" s="110" t="s">
        <v>474</v>
      </c>
      <c r="AF2405" s="109"/>
      <c r="AG2405" s="138">
        <v>42062</v>
      </c>
      <c r="AH2405" s="138">
        <v>42195</v>
      </c>
      <c r="AI2405" s="138">
        <v>42479</v>
      </c>
      <c r="AJ2405" s="109">
        <v>5996997</v>
      </c>
      <c r="AK2405" s="109">
        <v>1224650</v>
      </c>
      <c r="AL2405" s="109"/>
      <c r="AM2405" s="109"/>
      <c r="AN2405" s="109"/>
      <c r="AO2405" s="109"/>
      <c r="AP2405" s="109"/>
      <c r="AQ2405" s="109"/>
      <c r="AR2405" s="109"/>
      <c r="AS2405" s="109"/>
      <c r="AT2405" s="109"/>
      <c r="AU2405" s="109"/>
      <c r="AV2405" s="109"/>
      <c r="AW2405" s="109"/>
      <c r="AX2405" s="109"/>
      <c r="AY2405" s="109"/>
    </row>
    <row r="2406" spans="1:51" ht="25.5" x14ac:dyDescent="0.25">
      <c r="A2406" s="106">
        <v>2781</v>
      </c>
      <c r="B2406" s="106" t="s">
        <v>3029</v>
      </c>
      <c r="C2406" s="106" t="s">
        <v>436</v>
      </c>
      <c r="D2406" s="106"/>
      <c r="E2406" s="106" t="s">
        <v>540</v>
      </c>
      <c r="F2406" s="106"/>
      <c r="G2406" s="106"/>
      <c r="H2406" s="106" t="s">
        <v>514</v>
      </c>
      <c r="I2406" s="106" t="s">
        <v>3323</v>
      </c>
      <c r="J2406" s="106" t="s">
        <v>4307</v>
      </c>
      <c r="K2406" s="106"/>
      <c r="L2406" s="106"/>
      <c r="M2406" s="106">
        <v>22647</v>
      </c>
      <c r="N2406" s="106" t="s">
        <v>436</v>
      </c>
      <c r="O2406" s="106">
        <v>5922.8119999999999</v>
      </c>
      <c r="P2406" s="107">
        <v>1697.99</v>
      </c>
      <c r="Q2406" s="107">
        <v>10056875.550000001</v>
      </c>
      <c r="R2406" s="106">
        <v>0</v>
      </c>
      <c r="S2406" s="107">
        <v>0</v>
      </c>
      <c r="T2406" s="107">
        <v>0</v>
      </c>
      <c r="U2406" s="106" t="s">
        <v>797</v>
      </c>
      <c r="V2406" s="106" t="s">
        <v>7</v>
      </c>
      <c r="W2406" s="106" t="s">
        <v>67</v>
      </c>
      <c r="X2406" s="108">
        <v>2028</v>
      </c>
      <c r="Y2406" s="108">
        <v>12011462.736</v>
      </c>
      <c r="Z2406" s="108">
        <v>1954587.1881200001</v>
      </c>
      <c r="AA2406" s="109"/>
      <c r="AB2406" s="109">
        <v>2032</v>
      </c>
      <c r="AC2406" s="109"/>
      <c r="AD2406" s="109"/>
      <c r="AE2406" s="110" t="s">
        <v>474</v>
      </c>
      <c r="AF2406" s="109"/>
      <c r="AG2406" s="138">
        <v>42062</v>
      </c>
      <c r="AH2406" s="138">
        <v>42195</v>
      </c>
      <c r="AI2406" s="138">
        <v>42479</v>
      </c>
      <c r="AJ2406" s="109">
        <v>5996997</v>
      </c>
      <c r="AK2406" s="109">
        <v>1224655</v>
      </c>
      <c r="AL2406" s="109"/>
      <c r="AM2406" s="109"/>
      <c r="AN2406" s="109"/>
      <c r="AO2406" s="109"/>
      <c r="AP2406" s="109"/>
      <c r="AQ2406" s="109"/>
      <c r="AR2406" s="109"/>
      <c r="AS2406" s="109"/>
      <c r="AT2406" s="109"/>
      <c r="AU2406" s="109"/>
      <c r="AV2406" s="109"/>
      <c r="AW2406" s="109"/>
      <c r="AX2406" s="109"/>
      <c r="AY2406" s="109"/>
    </row>
    <row r="2407" spans="1:51" ht="25.5" x14ac:dyDescent="0.25">
      <c r="A2407" s="106">
        <v>2782</v>
      </c>
      <c r="B2407" s="106" t="s">
        <v>3030</v>
      </c>
      <c r="C2407" s="106" t="s">
        <v>436</v>
      </c>
      <c r="D2407" s="106"/>
      <c r="E2407" s="106" t="s">
        <v>540</v>
      </c>
      <c r="F2407" s="106"/>
      <c r="G2407" s="106"/>
      <c r="H2407" s="106" t="s">
        <v>514</v>
      </c>
      <c r="I2407" s="106" t="s">
        <v>3323</v>
      </c>
      <c r="J2407" s="106" t="s">
        <v>4307</v>
      </c>
      <c r="K2407" s="106"/>
      <c r="L2407" s="106"/>
      <c r="M2407" s="106">
        <v>22647</v>
      </c>
      <c r="N2407" s="106" t="s">
        <v>436</v>
      </c>
      <c r="O2407" s="106">
        <v>325.44200000000001</v>
      </c>
      <c r="P2407" s="107">
        <v>1697.99</v>
      </c>
      <c r="Q2407" s="107">
        <v>552597.26</v>
      </c>
      <c r="R2407" s="106">
        <v>0</v>
      </c>
      <c r="S2407" s="107">
        <v>0</v>
      </c>
      <c r="T2407" s="107">
        <v>0</v>
      </c>
      <c r="U2407" s="106" t="s">
        <v>797</v>
      </c>
      <c r="V2407" s="106" t="s">
        <v>7</v>
      </c>
      <c r="W2407" s="106" t="s">
        <v>67</v>
      </c>
      <c r="X2407" s="108">
        <v>2028</v>
      </c>
      <c r="Y2407" s="108">
        <v>659996.37600000005</v>
      </c>
      <c r="Z2407" s="108">
        <v>107399.11442</v>
      </c>
      <c r="AA2407" s="109"/>
      <c r="AB2407" s="109">
        <v>2032</v>
      </c>
      <c r="AC2407" s="109"/>
      <c r="AD2407" s="109"/>
      <c r="AE2407" s="110" t="s">
        <v>474</v>
      </c>
      <c r="AF2407" s="109"/>
      <c r="AG2407" s="138">
        <v>42062</v>
      </c>
      <c r="AH2407" s="138">
        <v>42195</v>
      </c>
      <c r="AI2407" s="138">
        <v>42479</v>
      </c>
      <c r="AJ2407" s="109">
        <v>5996997</v>
      </c>
      <c r="AK2407" s="109">
        <v>1224660</v>
      </c>
      <c r="AL2407" s="109"/>
      <c r="AM2407" s="109"/>
      <c r="AN2407" s="109"/>
      <c r="AO2407" s="109"/>
      <c r="AP2407" s="109"/>
      <c r="AQ2407" s="109"/>
      <c r="AR2407" s="109"/>
      <c r="AS2407" s="109"/>
      <c r="AT2407" s="109"/>
      <c r="AU2407" s="109"/>
      <c r="AV2407" s="109"/>
      <c r="AW2407" s="109"/>
      <c r="AX2407" s="109"/>
      <c r="AY2407" s="109"/>
    </row>
    <row r="2408" spans="1:51" ht="25.5" x14ac:dyDescent="0.25">
      <c r="A2408" s="106">
        <v>2783</v>
      </c>
      <c r="B2408" s="106" t="s">
        <v>3031</v>
      </c>
      <c r="C2408" s="106" t="s">
        <v>436</v>
      </c>
      <c r="D2408" s="106"/>
      <c r="E2408" s="106" t="s">
        <v>540</v>
      </c>
      <c r="F2408" s="106"/>
      <c r="G2408" s="106"/>
      <c r="H2408" s="106" t="s">
        <v>514</v>
      </c>
      <c r="I2408" s="106"/>
      <c r="J2408" s="106"/>
      <c r="K2408" s="106"/>
      <c r="L2408" s="106"/>
      <c r="M2408" s="106">
        <v>22647</v>
      </c>
      <c r="N2408" s="106" t="s">
        <v>436</v>
      </c>
      <c r="O2408" s="106">
        <v>31307.883999999998</v>
      </c>
      <c r="P2408" s="107">
        <v>1697.99</v>
      </c>
      <c r="Q2408" s="107">
        <v>53160473.950000003</v>
      </c>
      <c r="R2408" s="106">
        <v>0</v>
      </c>
      <c r="S2408" s="107">
        <v>0</v>
      </c>
      <c r="T2408" s="107">
        <v>0</v>
      </c>
      <c r="U2408" s="106" t="s">
        <v>743</v>
      </c>
      <c r="V2408" s="106" t="s">
        <v>7</v>
      </c>
      <c r="W2408" s="106" t="s">
        <v>63</v>
      </c>
      <c r="X2408" s="108"/>
      <c r="Y2408" s="108">
        <v>0</v>
      </c>
      <c r="Z2408" s="108"/>
      <c r="AA2408" s="109" t="s">
        <v>4435</v>
      </c>
      <c r="AB2408" s="109">
        <v>2032</v>
      </c>
      <c r="AC2408" s="109"/>
      <c r="AD2408" s="109"/>
      <c r="AE2408" s="110" t="s">
        <v>4436</v>
      </c>
      <c r="AF2408" s="109"/>
      <c r="AG2408" s="138">
        <v>42062</v>
      </c>
      <c r="AH2408" s="138">
        <v>42195</v>
      </c>
      <c r="AI2408" s="138">
        <v>42479</v>
      </c>
      <c r="AJ2408" s="109">
        <v>5996997</v>
      </c>
      <c r="AK2408" s="109"/>
      <c r="AL2408" s="109"/>
      <c r="AM2408" s="109"/>
      <c r="AN2408" s="109"/>
      <c r="AO2408" s="109"/>
      <c r="AP2408" s="109"/>
      <c r="AQ2408" s="109"/>
      <c r="AR2408" s="109"/>
      <c r="AS2408" s="109"/>
      <c r="AT2408" s="109"/>
      <c r="AU2408" s="109"/>
      <c r="AV2408" s="109"/>
      <c r="AW2408" s="109"/>
      <c r="AX2408" s="109"/>
      <c r="AY2408" s="109"/>
    </row>
    <row r="2409" spans="1:51" ht="38.25" x14ac:dyDescent="0.25">
      <c r="A2409" s="106">
        <v>2784</v>
      </c>
      <c r="B2409" s="106" t="s">
        <v>3032</v>
      </c>
      <c r="C2409" s="106" t="s">
        <v>437</v>
      </c>
      <c r="D2409" s="106"/>
      <c r="E2409" s="106" t="s">
        <v>540</v>
      </c>
      <c r="F2409" s="106"/>
      <c r="G2409" s="106"/>
      <c r="H2409" s="106" t="s">
        <v>468</v>
      </c>
      <c r="I2409" s="106" t="s">
        <v>3330</v>
      </c>
      <c r="J2409" s="106" t="s">
        <v>3538</v>
      </c>
      <c r="K2409" s="106"/>
      <c r="L2409" s="106"/>
      <c r="M2409" s="106">
        <v>22645</v>
      </c>
      <c r="N2409" s="106" t="s">
        <v>437</v>
      </c>
      <c r="O2409" s="106">
        <v>2255.9830000000002</v>
      </c>
      <c r="P2409" s="107">
        <v>600</v>
      </c>
      <c r="Q2409" s="107">
        <v>1353589.8</v>
      </c>
      <c r="R2409" s="106">
        <v>0</v>
      </c>
      <c r="S2409" s="107">
        <v>0</v>
      </c>
      <c r="T2409" s="107">
        <v>0</v>
      </c>
      <c r="U2409" s="106" t="s">
        <v>741</v>
      </c>
      <c r="V2409" s="106" t="s">
        <v>7</v>
      </c>
      <c r="W2409" s="106" t="s">
        <v>62</v>
      </c>
      <c r="X2409" s="108">
        <v>817</v>
      </c>
      <c r="Y2409" s="108">
        <v>1843138.111</v>
      </c>
      <c r="Z2409" s="108">
        <v>489548.31099999999</v>
      </c>
      <c r="AA2409" s="109"/>
      <c r="AB2409" s="109">
        <v>4013</v>
      </c>
      <c r="AC2409" s="109"/>
      <c r="AD2409" s="109"/>
      <c r="AE2409" s="110" t="s">
        <v>473</v>
      </c>
      <c r="AF2409" s="109" t="s">
        <v>4879</v>
      </c>
      <c r="AG2409" s="138"/>
      <c r="AH2409" s="138">
        <v>42445</v>
      </c>
      <c r="AI2409" s="138">
        <v>42565</v>
      </c>
      <c r="AJ2409" s="109">
        <v>6019985</v>
      </c>
      <c r="AK2409" s="109">
        <v>1227103</v>
      </c>
      <c r="AL2409" s="109"/>
      <c r="AM2409" s="109"/>
      <c r="AN2409" s="109"/>
      <c r="AO2409" s="109"/>
      <c r="AP2409" s="109"/>
      <c r="AQ2409" s="109"/>
      <c r="AR2409" s="109"/>
      <c r="AS2409" s="109"/>
      <c r="AT2409" s="109"/>
      <c r="AU2409" s="109"/>
      <c r="AV2409" s="109"/>
      <c r="AW2409" s="109"/>
      <c r="AX2409" s="109"/>
      <c r="AY2409" s="109"/>
    </row>
    <row r="2410" spans="1:51" ht="25.5" x14ac:dyDescent="0.25">
      <c r="A2410" s="106">
        <v>2785</v>
      </c>
      <c r="B2410" s="106" t="s">
        <v>3033</v>
      </c>
      <c r="C2410" s="106" t="s">
        <v>135</v>
      </c>
      <c r="D2410" s="106"/>
      <c r="E2410" s="106" t="s">
        <v>540</v>
      </c>
      <c r="F2410" s="106"/>
      <c r="G2410" s="106"/>
      <c r="H2410" s="106" t="s">
        <v>464</v>
      </c>
      <c r="I2410" s="106" t="s">
        <v>3330</v>
      </c>
      <c r="J2410" s="106" t="s">
        <v>3538</v>
      </c>
      <c r="K2410" s="106"/>
      <c r="L2410" s="106"/>
      <c r="M2410" s="106">
        <v>22563</v>
      </c>
      <c r="N2410" s="106" t="s">
        <v>135</v>
      </c>
      <c r="O2410" s="106">
        <v>1882.288</v>
      </c>
      <c r="P2410" s="107">
        <v>300</v>
      </c>
      <c r="Q2410" s="107">
        <v>564686.4</v>
      </c>
      <c r="R2410" s="106">
        <v>0</v>
      </c>
      <c r="S2410" s="107">
        <v>0</v>
      </c>
      <c r="T2410" s="107">
        <v>0</v>
      </c>
      <c r="U2410" s="106" t="s">
        <v>743</v>
      </c>
      <c r="V2410" s="106" t="s">
        <v>7</v>
      </c>
      <c r="W2410" s="106" t="s">
        <v>63</v>
      </c>
      <c r="X2410" s="108">
        <v>314</v>
      </c>
      <c r="Y2410" s="108">
        <v>591038.43200000003</v>
      </c>
      <c r="Z2410" s="108">
        <v>26352.032000000007</v>
      </c>
      <c r="AA2410" s="109"/>
      <c r="AB2410" s="109">
        <v>1099</v>
      </c>
      <c r="AC2410" s="109"/>
      <c r="AD2410" s="109"/>
      <c r="AE2410" s="110" t="s">
        <v>4436</v>
      </c>
      <c r="AF2410" s="109"/>
      <c r="AG2410" s="138"/>
      <c r="AH2410" s="138">
        <v>42494</v>
      </c>
      <c r="AI2410" s="138">
        <v>42522</v>
      </c>
      <c r="AJ2410" s="109">
        <v>6014612</v>
      </c>
      <c r="AK2410" s="109">
        <v>1213526</v>
      </c>
      <c r="AL2410" s="109"/>
      <c r="AM2410" s="109"/>
      <c r="AN2410" s="109"/>
      <c r="AO2410" s="109"/>
      <c r="AP2410" s="109"/>
      <c r="AQ2410" s="109"/>
      <c r="AR2410" s="109"/>
      <c r="AS2410" s="109"/>
      <c r="AT2410" s="109"/>
      <c r="AU2410" s="109"/>
      <c r="AV2410" s="109"/>
      <c r="AW2410" s="109"/>
      <c r="AX2410" s="109"/>
      <c r="AY2410" s="109"/>
    </row>
    <row r="2411" spans="1:51" x14ac:dyDescent="0.25">
      <c r="A2411" s="106">
        <v>2786</v>
      </c>
      <c r="B2411" s="106" t="s">
        <v>3034</v>
      </c>
      <c r="C2411" s="106" t="s">
        <v>438</v>
      </c>
      <c r="D2411" s="106"/>
      <c r="E2411" s="106" t="s">
        <v>540</v>
      </c>
      <c r="F2411" s="106"/>
      <c r="G2411" s="106"/>
      <c r="H2411" s="106" t="s">
        <v>465</v>
      </c>
      <c r="I2411" s="106" t="s">
        <v>3330</v>
      </c>
      <c r="J2411" s="106" t="s">
        <v>3538</v>
      </c>
      <c r="K2411" s="106"/>
      <c r="L2411" s="106"/>
      <c r="M2411" s="106">
        <v>22563</v>
      </c>
      <c r="N2411" s="106" t="s">
        <v>4308</v>
      </c>
      <c r="O2411" s="106">
        <v>2877.931</v>
      </c>
      <c r="P2411" s="107">
        <v>300</v>
      </c>
      <c r="Q2411" s="107">
        <v>863379</v>
      </c>
      <c r="R2411" s="106">
        <v>0</v>
      </c>
      <c r="S2411" s="107">
        <v>0</v>
      </c>
      <c r="T2411" s="107">
        <v>0</v>
      </c>
      <c r="U2411" s="106" t="s">
        <v>743</v>
      </c>
      <c r="V2411" s="106" t="s">
        <v>7</v>
      </c>
      <c r="W2411" s="106" t="s">
        <v>63</v>
      </c>
      <c r="X2411" s="108">
        <v>391</v>
      </c>
      <c r="Y2411" s="108">
        <v>1125271.0209999999</v>
      </c>
      <c r="Z2411" s="108">
        <v>261892.02099999995</v>
      </c>
      <c r="AA2411" s="109"/>
      <c r="AB2411" s="109">
        <v>2124</v>
      </c>
      <c r="AC2411" s="109"/>
      <c r="AD2411" s="109"/>
      <c r="AE2411" s="110" t="s">
        <v>4436</v>
      </c>
      <c r="AF2411" s="109"/>
      <c r="AG2411" s="138"/>
      <c r="AH2411" s="138">
        <v>42488</v>
      </c>
      <c r="AI2411" s="138">
        <v>42528</v>
      </c>
      <c r="AJ2411" s="109">
        <v>6015369</v>
      </c>
      <c r="AK2411" s="109">
        <v>1227393</v>
      </c>
      <c r="AL2411" s="109"/>
      <c r="AM2411" s="109"/>
      <c r="AN2411" s="109"/>
      <c r="AO2411" s="109"/>
      <c r="AP2411" s="109"/>
      <c r="AQ2411" s="109"/>
      <c r="AR2411" s="109"/>
      <c r="AS2411" s="109"/>
      <c r="AT2411" s="109"/>
      <c r="AU2411" s="109"/>
      <c r="AV2411" s="109"/>
      <c r="AW2411" s="109"/>
      <c r="AX2411" s="109"/>
      <c r="AY2411" s="109"/>
    </row>
    <row r="2412" spans="1:51" ht="25.5" x14ac:dyDescent="0.25">
      <c r="A2412" s="106">
        <v>2787</v>
      </c>
      <c r="B2412" s="106" t="s">
        <v>3035</v>
      </c>
      <c r="C2412" s="106" t="s">
        <v>15</v>
      </c>
      <c r="D2412" s="106"/>
      <c r="E2412" s="106" t="s">
        <v>540</v>
      </c>
      <c r="F2412" s="106"/>
      <c r="G2412" s="106"/>
      <c r="H2412" s="106" t="s">
        <v>466</v>
      </c>
      <c r="I2412" s="106" t="s">
        <v>3326</v>
      </c>
      <c r="J2412" s="106" t="s">
        <v>4246</v>
      </c>
      <c r="K2412" s="106">
        <v>12309</v>
      </c>
      <c r="L2412" s="106"/>
      <c r="M2412" s="106">
        <v>22000</v>
      </c>
      <c r="N2412" s="106" t="s">
        <v>15</v>
      </c>
      <c r="O2412" s="106">
        <v>960.3</v>
      </c>
      <c r="P2412" s="107">
        <v>10.95</v>
      </c>
      <c r="Q2412" s="107">
        <v>10515.28</v>
      </c>
      <c r="R2412" s="106">
        <v>0</v>
      </c>
      <c r="S2412" s="107">
        <v>0</v>
      </c>
      <c r="T2412" s="107">
        <v>0</v>
      </c>
      <c r="U2412" s="106" t="s">
        <v>741</v>
      </c>
      <c r="V2412" s="106" t="s">
        <v>7</v>
      </c>
      <c r="W2412" s="106" t="s">
        <v>62</v>
      </c>
      <c r="X2412" s="108">
        <v>16</v>
      </c>
      <c r="Y2412" s="108">
        <v>15364.8</v>
      </c>
      <c r="Z2412" s="108">
        <v>4849.5150000000012</v>
      </c>
      <c r="AA2412" s="109"/>
      <c r="AB2412" s="109">
        <v>904</v>
      </c>
      <c r="AC2412" s="109"/>
      <c r="AD2412" s="109"/>
      <c r="AE2412" s="110" t="s">
        <v>473</v>
      </c>
      <c r="AF2412" s="109" t="s">
        <v>4462</v>
      </c>
      <c r="AG2412" s="138">
        <v>40907</v>
      </c>
      <c r="AH2412" s="138">
        <v>41065</v>
      </c>
      <c r="AI2412" s="138">
        <v>42636</v>
      </c>
      <c r="AJ2412" s="109">
        <v>6029155</v>
      </c>
      <c r="AK2412" s="109">
        <v>1513711</v>
      </c>
      <c r="AL2412" s="109"/>
      <c r="AM2412" s="109"/>
      <c r="AN2412" s="109"/>
      <c r="AO2412" s="109"/>
      <c r="AP2412" s="109"/>
      <c r="AQ2412" s="109"/>
      <c r="AR2412" s="109"/>
      <c r="AS2412" s="109" t="s">
        <v>4433</v>
      </c>
      <c r="AT2412" s="109"/>
      <c r="AU2412" s="109"/>
      <c r="AV2412" s="109">
        <v>41065</v>
      </c>
      <c r="AW2412" s="109"/>
      <c r="AX2412" s="109"/>
      <c r="AY2412" s="109"/>
    </row>
    <row r="2413" spans="1:51" ht="25.5" x14ac:dyDescent="0.25">
      <c r="A2413" s="106">
        <v>2788</v>
      </c>
      <c r="B2413" s="106" t="s">
        <v>3036</v>
      </c>
      <c r="C2413" s="106" t="s">
        <v>439</v>
      </c>
      <c r="D2413" s="106"/>
      <c r="E2413" s="106" t="s">
        <v>540</v>
      </c>
      <c r="F2413" s="106"/>
      <c r="G2413" s="106"/>
      <c r="H2413" s="106" t="s">
        <v>466</v>
      </c>
      <c r="I2413" s="106" t="s">
        <v>3326</v>
      </c>
      <c r="J2413" s="106" t="s">
        <v>4143</v>
      </c>
      <c r="K2413" s="106">
        <v>20481</v>
      </c>
      <c r="L2413" s="106"/>
      <c r="M2413" s="106">
        <v>22000</v>
      </c>
      <c r="N2413" s="106" t="s">
        <v>15</v>
      </c>
      <c r="O2413" s="106">
        <v>4137.049</v>
      </c>
      <c r="P2413" s="107">
        <v>10.95</v>
      </c>
      <c r="Q2413" s="107">
        <v>45300.69</v>
      </c>
      <c r="R2413" s="106">
        <v>0</v>
      </c>
      <c r="S2413" s="107">
        <v>0</v>
      </c>
      <c r="T2413" s="107">
        <v>0</v>
      </c>
      <c r="U2413" s="106" t="s">
        <v>741</v>
      </c>
      <c r="V2413" s="106" t="s">
        <v>7</v>
      </c>
      <c r="W2413" s="106" t="s">
        <v>62</v>
      </c>
      <c r="X2413" s="108">
        <v>2108</v>
      </c>
      <c r="Y2413" s="108">
        <v>8720899.2919999994</v>
      </c>
      <c r="Z2413" s="108">
        <v>8675598.6054499988</v>
      </c>
      <c r="AA2413" s="109"/>
      <c r="AB2413" s="109">
        <v>904</v>
      </c>
      <c r="AC2413" s="109"/>
      <c r="AD2413" s="109"/>
      <c r="AE2413" s="110" t="s">
        <v>473</v>
      </c>
      <c r="AF2413" s="109" t="s">
        <v>4880</v>
      </c>
      <c r="AG2413" s="138">
        <v>40907</v>
      </c>
      <c r="AH2413" s="138">
        <v>41065</v>
      </c>
      <c r="AI2413" s="138">
        <v>42636</v>
      </c>
      <c r="AJ2413" s="109">
        <v>6029155</v>
      </c>
      <c r="AK2413" s="109">
        <v>1513713</v>
      </c>
      <c r="AL2413" s="109"/>
      <c r="AM2413" s="109"/>
      <c r="AN2413" s="109"/>
      <c r="AO2413" s="109"/>
      <c r="AP2413" s="109"/>
      <c r="AQ2413" s="109"/>
      <c r="AR2413" s="109"/>
      <c r="AS2413" s="109" t="s">
        <v>4433</v>
      </c>
      <c r="AT2413" s="109"/>
      <c r="AU2413" s="109"/>
      <c r="AV2413" s="109">
        <v>41065</v>
      </c>
      <c r="AW2413" s="109"/>
      <c r="AX2413" s="109"/>
      <c r="AY2413" s="109"/>
    </row>
    <row r="2414" spans="1:51" x14ac:dyDescent="0.25">
      <c r="A2414" s="106">
        <v>2791</v>
      </c>
      <c r="B2414" s="106" t="s">
        <v>3037</v>
      </c>
      <c r="C2414" s="106" t="s">
        <v>440</v>
      </c>
      <c r="D2414" s="106"/>
      <c r="E2414" s="106" t="s">
        <v>540</v>
      </c>
      <c r="F2414" s="106"/>
      <c r="G2414" s="106"/>
      <c r="H2414" s="106" t="s">
        <v>465</v>
      </c>
      <c r="I2414" s="106" t="s">
        <v>3323</v>
      </c>
      <c r="J2414" s="106" t="s">
        <v>4309</v>
      </c>
      <c r="K2414" s="106"/>
      <c r="L2414" s="106"/>
      <c r="M2414" s="106">
        <v>22000</v>
      </c>
      <c r="N2414" s="106" t="s">
        <v>440</v>
      </c>
      <c r="O2414" s="106">
        <v>14036.46</v>
      </c>
      <c r="P2414" s="107">
        <v>609.63</v>
      </c>
      <c r="Q2414" s="107">
        <v>8557047.1099999994</v>
      </c>
      <c r="R2414" s="106">
        <v>0</v>
      </c>
      <c r="S2414" s="107">
        <v>0</v>
      </c>
      <c r="T2414" s="107">
        <v>0</v>
      </c>
      <c r="U2414" s="106" t="s">
        <v>741</v>
      </c>
      <c r="V2414" s="106" t="s">
        <v>7</v>
      </c>
      <c r="W2414" s="106" t="s">
        <v>62</v>
      </c>
      <c r="X2414" s="108">
        <v>871</v>
      </c>
      <c r="Y2414" s="108">
        <v>12225756.66</v>
      </c>
      <c r="Z2414" s="108">
        <v>3668709.5502000004</v>
      </c>
      <c r="AA2414" s="109"/>
      <c r="AB2414" s="109">
        <v>2088</v>
      </c>
      <c r="AC2414" s="109"/>
      <c r="AD2414" s="109"/>
      <c r="AE2414" s="110" t="s">
        <v>473</v>
      </c>
      <c r="AF2414" s="109" t="s">
        <v>4462</v>
      </c>
      <c r="AG2414" s="138">
        <v>39171</v>
      </c>
      <c r="AH2414" s="138">
        <v>42552</v>
      </c>
      <c r="AI2414" s="138">
        <v>42615</v>
      </c>
      <c r="AJ2414" s="109">
        <v>6026954</v>
      </c>
      <c r="AK2414" s="109" t="s">
        <v>4881</v>
      </c>
      <c r="AL2414" s="109"/>
      <c r="AM2414" s="109"/>
      <c r="AN2414" s="109"/>
      <c r="AO2414" s="109"/>
      <c r="AP2414" s="109"/>
      <c r="AQ2414" s="109"/>
      <c r="AR2414" s="109"/>
      <c r="AS2414" s="109"/>
      <c r="AT2414" s="109"/>
      <c r="AU2414" s="109"/>
      <c r="AV2414" s="109"/>
      <c r="AW2414" s="109"/>
      <c r="AX2414" s="109"/>
      <c r="AY2414" s="109"/>
    </row>
    <row r="2415" spans="1:51" ht="25.5" x14ac:dyDescent="0.25">
      <c r="A2415" s="106">
        <v>2792</v>
      </c>
      <c r="B2415" s="106" t="s">
        <v>3038</v>
      </c>
      <c r="C2415" s="106" t="s">
        <v>17</v>
      </c>
      <c r="D2415" s="106"/>
      <c r="E2415" s="106" t="s">
        <v>540</v>
      </c>
      <c r="F2415" s="106"/>
      <c r="G2415" s="106"/>
      <c r="H2415" s="106" t="s">
        <v>466</v>
      </c>
      <c r="I2415" s="106" t="s">
        <v>3325</v>
      </c>
      <c r="J2415" s="106" t="s">
        <v>4223</v>
      </c>
      <c r="K2415" s="106">
        <v>15238</v>
      </c>
      <c r="L2415" s="106"/>
      <c r="M2415" s="106">
        <v>22000</v>
      </c>
      <c r="N2415" s="106" t="s">
        <v>4310</v>
      </c>
      <c r="O2415" s="106">
        <v>1252.826</v>
      </c>
      <c r="P2415" s="107">
        <v>1314.58</v>
      </c>
      <c r="Q2415" s="107">
        <v>1646940</v>
      </c>
      <c r="R2415" s="106">
        <v>0</v>
      </c>
      <c r="S2415" s="107">
        <v>0</v>
      </c>
      <c r="T2415" s="107">
        <v>0</v>
      </c>
      <c r="U2415" s="106" t="s">
        <v>739</v>
      </c>
      <c r="V2415" s="106" t="s">
        <v>7</v>
      </c>
      <c r="W2415" s="106" t="s">
        <v>61</v>
      </c>
      <c r="X2415" s="108">
        <v>1712</v>
      </c>
      <c r="Y2415" s="108">
        <v>2144838.1120000002</v>
      </c>
      <c r="Z2415" s="108">
        <v>497898.10892000026</v>
      </c>
      <c r="AA2415" s="109"/>
      <c r="AB2415" s="109">
        <v>5233</v>
      </c>
      <c r="AC2415" s="109"/>
      <c r="AD2415" s="109"/>
      <c r="AE2415" s="110" t="s">
        <v>507</v>
      </c>
      <c r="AF2415" s="109"/>
      <c r="AG2415" s="138">
        <v>41908</v>
      </c>
      <c r="AH2415" s="138">
        <v>42467</v>
      </c>
      <c r="AI2415" s="138">
        <v>42676</v>
      </c>
      <c r="AJ2415" s="109">
        <v>6034911</v>
      </c>
      <c r="AK2415" s="109">
        <v>1220639</v>
      </c>
      <c r="AL2415" s="109"/>
      <c r="AM2415" s="109"/>
      <c r="AN2415" s="109"/>
      <c r="AO2415" s="109"/>
      <c r="AP2415" s="109"/>
      <c r="AQ2415" s="109"/>
      <c r="AR2415" s="109"/>
      <c r="AS2415" s="109" t="s">
        <v>4498</v>
      </c>
      <c r="AT2415" s="109"/>
      <c r="AU2415" s="109"/>
      <c r="AV2415" s="109">
        <v>42467</v>
      </c>
      <c r="AW2415" s="109"/>
      <c r="AX2415" s="109" t="s">
        <v>4882</v>
      </c>
      <c r="AY2415" s="109"/>
    </row>
    <row r="2416" spans="1:51" ht="25.5" x14ac:dyDescent="0.25">
      <c r="A2416" s="106">
        <v>2793</v>
      </c>
      <c r="B2416" s="106" t="s">
        <v>3039</v>
      </c>
      <c r="C2416" s="106" t="s">
        <v>17</v>
      </c>
      <c r="D2416" s="106"/>
      <c r="E2416" s="106" t="s">
        <v>540</v>
      </c>
      <c r="F2416" s="106"/>
      <c r="G2416" s="106"/>
      <c r="H2416" s="106" t="s">
        <v>466</v>
      </c>
      <c r="I2416" s="106" t="s">
        <v>3324</v>
      </c>
      <c r="J2416" s="106" t="s">
        <v>4311</v>
      </c>
      <c r="K2416" s="106">
        <v>17720</v>
      </c>
      <c r="L2416" s="106"/>
      <c r="M2416" s="106">
        <v>22000</v>
      </c>
      <c r="N2416" s="106" t="s">
        <v>4310</v>
      </c>
      <c r="O2416" s="106">
        <v>2176.3130000000001</v>
      </c>
      <c r="P2416" s="107">
        <v>1314.58</v>
      </c>
      <c r="Q2416" s="107">
        <v>2860937.54</v>
      </c>
      <c r="R2416" s="106">
        <v>0</v>
      </c>
      <c r="S2416" s="107">
        <v>0</v>
      </c>
      <c r="T2416" s="107">
        <v>0</v>
      </c>
      <c r="U2416" s="106" t="s">
        <v>739</v>
      </c>
      <c r="V2416" s="106" t="s">
        <v>7</v>
      </c>
      <c r="W2416" s="106" t="s">
        <v>61</v>
      </c>
      <c r="X2416" s="108">
        <v>1712</v>
      </c>
      <c r="Y2416" s="108">
        <v>3725847.8560000001</v>
      </c>
      <c r="Z2416" s="108">
        <v>864910.31246000016</v>
      </c>
      <c r="AA2416" s="109"/>
      <c r="AB2416" s="109">
        <v>5233</v>
      </c>
      <c r="AC2416" s="109"/>
      <c r="AD2416" s="109"/>
      <c r="AE2416" s="110" t="s">
        <v>507</v>
      </c>
      <c r="AF2416" s="109"/>
      <c r="AG2416" s="138">
        <v>41908</v>
      </c>
      <c r="AH2416" s="138">
        <v>42467</v>
      </c>
      <c r="AI2416" s="138">
        <v>42676</v>
      </c>
      <c r="AJ2416" s="109">
        <v>6034911</v>
      </c>
      <c r="AK2416" s="109">
        <v>1220707</v>
      </c>
      <c r="AL2416" s="109"/>
      <c r="AM2416" s="109"/>
      <c r="AN2416" s="109"/>
      <c r="AO2416" s="109"/>
      <c r="AP2416" s="109"/>
      <c r="AQ2416" s="109"/>
      <c r="AR2416" s="109"/>
      <c r="AS2416" s="109" t="s">
        <v>4498</v>
      </c>
      <c r="AT2416" s="109"/>
      <c r="AU2416" s="109"/>
      <c r="AV2416" s="109">
        <v>42467</v>
      </c>
      <c r="AW2416" s="109"/>
      <c r="AX2416" s="109" t="s">
        <v>4882</v>
      </c>
      <c r="AY2416" s="109"/>
    </row>
    <row r="2417" spans="1:51" ht="25.5" x14ac:dyDescent="0.25">
      <c r="A2417" s="106">
        <v>2794</v>
      </c>
      <c r="B2417" s="106" t="s">
        <v>3040</v>
      </c>
      <c r="C2417" s="106" t="s">
        <v>17</v>
      </c>
      <c r="D2417" s="106"/>
      <c r="E2417" s="106" t="s">
        <v>540</v>
      </c>
      <c r="F2417" s="106"/>
      <c r="G2417" s="106"/>
      <c r="H2417" s="106" t="s">
        <v>466</v>
      </c>
      <c r="I2417" s="106" t="s">
        <v>3324</v>
      </c>
      <c r="J2417" s="106" t="s">
        <v>4312</v>
      </c>
      <c r="K2417" s="106">
        <v>15202</v>
      </c>
      <c r="L2417" s="106"/>
      <c r="M2417" s="106">
        <v>22000</v>
      </c>
      <c r="N2417" s="106" t="s">
        <v>4310</v>
      </c>
      <c r="O2417" s="106">
        <v>2810.8180000000002</v>
      </c>
      <c r="P2417" s="107">
        <v>1314.58</v>
      </c>
      <c r="Q2417" s="107">
        <v>3695045.13</v>
      </c>
      <c r="R2417" s="106">
        <v>0</v>
      </c>
      <c r="S2417" s="107">
        <v>0</v>
      </c>
      <c r="T2417" s="107">
        <v>0</v>
      </c>
      <c r="U2417" s="106" t="s">
        <v>739</v>
      </c>
      <c r="V2417" s="106" t="s">
        <v>7</v>
      </c>
      <c r="W2417" s="106" t="s">
        <v>61</v>
      </c>
      <c r="X2417" s="108">
        <v>1712</v>
      </c>
      <c r="Y2417" s="108">
        <v>4812120.4160000002</v>
      </c>
      <c r="Z2417" s="108">
        <v>1117075.2895599999</v>
      </c>
      <c r="AA2417" s="109"/>
      <c r="AB2417" s="109">
        <v>5233</v>
      </c>
      <c r="AC2417" s="109"/>
      <c r="AD2417" s="109"/>
      <c r="AE2417" s="110" t="s">
        <v>507</v>
      </c>
      <c r="AF2417" s="109"/>
      <c r="AG2417" s="138">
        <v>41908</v>
      </c>
      <c r="AH2417" s="138">
        <v>42467</v>
      </c>
      <c r="AI2417" s="138">
        <v>42676</v>
      </c>
      <c r="AJ2417" s="109">
        <v>6034911</v>
      </c>
      <c r="AK2417" s="109">
        <v>1220722</v>
      </c>
      <c r="AL2417" s="109"/>
      <c r="AM2417" s="109"/>
      <c r="AN2417" s="109"/>
      <c r="AO2417" s="109"/>
      <c r="AP2417" s="109"/>
      <c r="AQ2417" s="109"/>
      <c r="AR2417" s="109"/>
      <c r="AS2417" s="109" t="s">
        <v>4498</v>
      </c>
      <c r="AT2417" s="109"/>
      <c r="AU2417" s="109"/>
      <c r="AV2417" s="109">
        <v>42467</v>
      </c>
      <c r="AW2417" s="109"/>
      <c r="AX2417" s="109" t="s">
        <v>4882</v>
      </c>
      <c r="AY2417" s="109"/>
    </row>
    <row r="2418" spans="1:51" ht="25.5" x14ac:dyDescent="0.25">
      <c r="A2418" s="106">
        <v>2795</v>
      </c>
      <c r="B2418" s="106" t="s">
        <v>3041</v>
      </c>
      <c r="C2418" s="106" t="s">
        <v>17</v>
      </c>
      <c r="D2418" s="106"/>
      <c r="E2418" s="106" t="s">
        <v>540</v>
      </c>
      <c r="F2418" s="106"/>
      <c r="G2418" s="106"/>
      <c r="H2418" s="106" t="s">
        <v>466</v>
      </c>
      <c r="I2418" s="106" t="s">
        <v>3325</v>
      </c>
      <c r="J2418" s="106" t="s">
        <v>4223</v>
      </c>
      <c r="K2418" s="106">
        <v>15346</v>
      </c>
      <c r="L2418" s="106"/>
      <c r="M2418" s="106">
        <v>22000</v>
      </c>
      <c r="N2418" s="106" t="s">
        <v>4310</v>
      </c>
      <c r="O2418" s="106">
        <v>4063.6030000000001</v>
      </c>
      <c r="P2418" s="107">
        <v>1314.58</v>
      </c>
      <c r="Q2418" s="107">
        <v>5341931.2300000004</v>
      </c>
      <c r="R2418" s="106">
        <v>0</v>
      </c>
      <c r="S2418" s="107">
        <v>0</v>
      </c>
      <c r="T2418" s="107">
        <v>0</v>
      </c>
      <c r="U2418" s="106" t="s">
        <v>739</v>
      </c>
      <c r="V2418" s="106" t="s">
        <v>7</v>
      </c>
      <c r="W2418" s="106" t="s">
        <v>62</v>
      </c>
      <c r="X2418" s="108">
        <v>1712</v>
      </c>
      <c r="Y2418" s="108">
        <v>6956888.3360000001</v>
      </c>
      <c r="Z2418" s="108">
        <v>1614957.1042600004</v>
      </c>
      <c r="AA2418" s="109"/>
      <c r="AB2418" s="109">
        <v>5233</v>
      </c>
      <c r="AC2418" s="109"/>
      <c r="AD2418" s="109"/>
      <c r="AE2418" s="110" t="s">
        <v>473</v>
      </c>
      <c r="AF2418" s="109" t="s">
        <v>4462</v>
      </c>
      <c r="AG2418" s="138">
        <v>41908</v>
      </c>
      <c r="AH2418" s="138">
        <v>42467</v>
      </c>
      <c r="AI2418" s="138">
        <v>42676</v>
      </c>
      <c r="AJ2418" s="109">
        <v>6034911</v>
      </c>
      <c r="AK2418" s="109">
        <v>1220657</v>
      </c>
      <c r="AL2418" s="109"/>
      <c r="AM2418" s="109"/>
      <c r="AN2418" s="109"/>
      <c r="AO2418" s="109"/>
      <c r="AP2418" s="109"/>
      <c r="AQ2418" s="109"/>
      <c r="AR2418" s="109"/>
      <c r="AS2418" s="109" t="s">
        <v>4498</v>
      </c>
      <c r="AT2418" s="109"/>
      <c r="AU2418" s="109"/>
      <c r="AV2418" s="109">
        <v>42467</v>
      </c>
      <c r="AW2418" s="109"/>
      <c r="AX2418" s="109" t="s">
        <v>4882</v>
      </c>
      <c r="AY2418" s="109"/>
    </row>
    <row r="2419" spans="1:51" ht="25.5" x14ac:dyDescent="0.25">
      <c r="A2419" s="106">
        <v>2796</v>
      </c>
      <c r="B2419" s="106" t="s">
        <v>3042</v>
      </c>
      <c r="C2419" s="106" t="s">
        <v>17</v>
      </c>
      <c r="D2419" s="106"/>
      <c r="E2419" s="106" t="s">
        <v>540</v>
      </c>
      <c r="F2419" s="106"/>
      <c r="G2419" s="106"/>
      <c r="H2419" s="106" t="s">
        <v>466</v>
      </c>
      <c r="I2419" s="106" t="s">
        <v>3325</v>
      </c>
      <c r="J2419" s="106" t="s">
        <v>4223</v>
      </c>
      <c r="K2419" s="106">
        <v>15376</v>
      </c>
      <c r="L2419" s="106"/>
      <c r="M2419" s="106">
        <v>22000</v>
      </c>
      <c r="N2419" s="106" t="s">
        <v>4310</v>
      </c>
      <c r="O2419" s="106">
        <v>11493.712</v>
      </c>
      <c r="P2419" s="107">
        <v>1314.58</v>
      </c>
      <c r="Q2419" s="107">
        <v>15109403.92</v>
      </c>
      <c r="R2419" s="106">
        <v>0</v>
      </c>
      <c r="S2419" s="107">
        <v>0</v>
      </c>
      <c r="T2419" s="107">
        <v>0</v>
      </c>
      <c r="U2419" s="106" t="s">
        <v>741</v>
      </c>
      <c r="V2419" s="106" t="s">
        <v>7</v>
      </c>
      <c r="W2419" s="106" t="s">
        <v>62</v>
      </c>
      <c r="X2419" s="108">
        <v>1712</v>
      </c>
      <c r="Y2419" s="108">
        <v>19677234.943999998</v>
      </c>
      <c r="Z2419" s="108">
        <v>4567831.0230400003</v>
      </c>
      <c r="AA2419" s="109"/>
      <c r="AB2419" s="109">
        <v>5233</v>
      </c>
      <c r="AC2419" s="109"/>
      <c r="AD2419" s="109"/>
      <c r="AE2419" s="110" t="s">
        <v>473</v>
      </c>
      <c r="AF2419" s="109" t="s">
        <v>4462</v>
      </c>
      <c r="AG2419" s="138">
        <v>41908</v>
      </c>
      <c r="AH2419" s="138">
        <v>42467</v>
      </c>
      <c r="AI2419" s="138">
        <v>42676</v>
      </c>
      <c r="AJ2419" s="109">
        <v>6034911</v>
      </c>
      <c r="AK2419" s="109">
        <v>1220655</v>
      </c>
      <c r="AL2419" s="109"/>
      <c r="AM2419" s="109"/>
      <c r="AN2419" s="109"/>
      <c r="AO2419" s="109"/>
      <c r="AP2419" s="109"/>
      <c r="AQ2419" s="109"/>
      <c r="AR2419" s="109"/>
      <c r="AS2419" s="109" t="s">
        <v>4498</v>
      </c>
      <c r="AT2419" s="109"/>
      <c r="AU2419" s="109"/>
      <c r="AV2419" s="109">
        <v>42467</v>
      </c>
      <c r="AW2419" s="109"/>
      <c r="AX2419" s="109" t="s">
        <v>4882</v>
      </c>
      <c r="AY2419" s="109"/>
    </row>
    <row r="2420" spans="1:51" ht="25.5" x14ac:dyDescent="0.25">
      <c r="A2420" s="106">
        <v>2797</v>
      </c>
      <c r="B2420" s="106" t="s">
        <v>3043</v>
      </c>
      <c r="C2420" s="106" t="s">
        <v>17</v>
      </c>
      <c r="D2420" s="106"/>
      <c r="E2420" s="106" t="s">
        <v>540</v>
      </c>
      <c r="F2420" s="106"/>
      <c r="G2420" s="106"/>
      <c r="H2420" s="106" t="s">
        <v>466</v>
      </c>
      <c r="I2420" s="106" t="s">
        <v>3325</v>
      </c>
      <c r="J2420" s="106" t="s">
        <v>4223</v>
      </c>
      <c r="K2420" s="106">
        <v>15433</v>
      </c>
      <c r="L2420" s="106"/>
      <c r="M2420" s="106">
        <v>22000</v>
      </c>
      <c r="N2420" s="106" t="s">
        <v>4310</v>
      </c>
      <c r="O2420" s="106">
        <v>4914.5029999999997</v>
      </c>
      <c r="P2420" s="107">
        <v>1314.58</v>
      </c>
      <c r="Q2420" s="107">
        <v>6460507.3499999996</v>
      </c>
      <c r="R2420" s="106">
        <v>0</v>
      </c>
      <c r="S2420" s="107">
        <v>0</v>
      </c>
      <c r="T2420" s="107">
        <v>0</v>
      </c>
      <c r="U2420" s="106" t="s">
        <v>741</v>
      </c>
      <c r="V2420" s="106" t="s">
        <v>7</v>
      </c>
      <c r="W2420" s="106" t="s">
        <v>62</v>
      </c>
      <c r="X2420" s="108">
        <v>1712</v>
      </c>
      <c r="Y2420" s="108">
        <v>8413629.1359999999</v>
      </c>
      <c r="Z2420" s="108">
        <v>1953121.7822600007</v>
      </c>
      <c r="AA2420" s="109"/>
      <c r="AB2420" s="109">
        <v>5233</v>
      </c>
      <c r="AC2420" s="109"/>
      <c r="AD2420" s="109"/>
      <c r="AE2420" s="110" t="s">
        <v>473</v>
      </c>
      <c r="AF2420" s="109" t="s">
        <v>4462</v>
      </c>
      <c r="AG2420" s="138">
        <v>41908</v>
      </c>
      <c r="AH2420" s="138">
        <v>42467</v>
      </c>
      <c r="AI2420" s="138">
        <v>42676</v>
      </c>
      <c r="AJ2420" s="109">
        <v>6034911</v>
      </c>
      <c r="AK2420" s="109">
        <v>1220676</v>
      </c>
      <c r="AL2420" s="109"/>
      <c r="AM2420" s="109"/>
      <c r="AN2420" s="109"/>
      <c r="AO2420" s="109"/>
      <c r="AP2420" s="109"/>
      <c r="AQ2420" s="109"/>
      <c r="AR2420" s="109"/>
      <c r="AS2420" s="109" t="s">
        <v>4498</v>
      </c>
      <c r="AT2420" s="109"/>
      <c r="AU2420" s="109"/>
      <c r="AV2420" s="109">
        <v>42467</v>
      </c>
      <c r="AW2420" s="109"/>
      <c r="AX2420" s="109" t="s">
        <v>4882</v>
      </c>
      <c r="AY2420" s="109"/>
    </row>
    <row r="2421" spans="1:51" ht="63.75" x14ac:dyDescent="0.25">
      <c r="A2421" s="106">
        <v>2798</v>
      </c>
      <c r="B2421" s="106" t="s">
        <v>3044</v>
      </c>
      <c r="C2421" s="106" t="s">
        <v>299</v>
      </c>
      <c r="D2421" s="106"/>
      <c r="E2421" s="106" t="s">
        <v>540</v>
      </c>
      <c r="F2421" s="106"/>
      <c r="G2421" s="106"/>
      <c r="H2421" s="106" t="s">
        <v>466</v>
      </c>
      <c r="I2421" s="106" t="s">
        <v>3323</v>
      </c>
      <c r="J2421" s="106" t="s">
        <v>3789</v>
      </c>
      <c r="K2421" s="106"/>
      <c r="L2421" s="106"/>
      <c r="M2421" s="106">
        <v>22000</v>
      </c>
      <c r="N2421" s="106" t="s">
        <v>3824</v>
      </c>
      <c r="O2421" s="106">
        <v>3212.384</v>
      </c>
      <c r="P2421" s="107">
        <v>1292.67</v>
      </c>
      <c r="Q2421" s="107">
        <v>4152552.43</v>
      </c>
      <c r="R2421" s="106">
        <v>0</v>
      </c>
      <c r="S2421" s="107">
        <v>0</v>
      </c>
      <c r="T2421" s="107">
        <v>0</v>
      </c>
      <c r="U2421" s="106" t="s">
        <v>741</v>
      </c>
      <c r="V2421" s="106" t="s">
        <v>7</v>
      </c>
      <c r="W2421" s="106" t="s">
        <v>62</v>
      </c>
      <c r="X2421" s="108">
        <v>1632</v>
      </c>
      <c r="Y2421" s="108">
        <v>5242610.6880000001</v>
      </c>
      <c r="Z2421" s="108">
        <v>1090058.26272</v>
      </c>
      <c r="AA2421" s="109"/>
      <c r="AB2421" s="109">
        <v>6179</v>
      </c>
      <c r="AC2421" s="109"/>
      <c r="AD2421" s="109"/>
      <c r="AE2421" s="110" t="s">
        <v>473</v>
      </c>
      <c r="AF2421" s="109" t="s">
        <v>4883</v>
      </c>
      <c r="AG2421" s="138"/>
      <c r="AH2421" s="138">
        <v>39353</v>
      </c>
      <c r="AI2421" s="138"/>
      <c r="AJ2421" s="109">
        <v>6030936</v>
      </c>
      <c r="AK2421" s="109">
        <v>1514692</v>
      </c>
      <c r="AL2421" s="109"/>
      <c r="AM2421" s="109"/>
      <c r="AN2421" s="109"/>
      <c r="AO2421" s="109"/>
      <c r="AP2421" s="109"/>
      <c r="AQ2421" s="109"/>
      <c r="AR2421" s="109"/>
      <c r="AS2421" s="109"/>
      <c r="AT2421" s="109"/>
      <c r="AU2421" s="109"/>
      <c r="AV2421" s="109"/>
      <c r="AW2421" s="109"/>
      <c r="AX2421" s="109" t="s">
        <v>4882</v>
      </c>
      <c r="AY2421" s="109"/>
    </row>
    <row r="2422" spans="1:51" ht="25.5" x14ac:dyDescent="0.25">
      <c r="A2422" s="106">
        <v>2799</v>
      </c>
      <c r="B2422" s="106" t="s">
        <v>3045</v>
      </c>
      <c r="C2422" s="106" t="s">
        <v>299</v>
      </c>
      <c r="D2422" s="106"/>
      <c r="E2422" s="106" t="s">
        <v>540</v>
      </c>
      <c r="F2422" s="106"/>
      <c r="G2422" s="106"/>
      <c r="H2422" s="106" t="s">
        <v>467</v>
      </c>
      <c r="I2422" s="106" t="s">
        <v>3323</v>
      </c>
      <c r="J2422" s="106" t="s">
        <v>3789</v>
      </c>
      <c r="K2422" s="106"/>
      <c r="L2422" s="106"/>
      <c r="M2422" s="106">
        <v>22000</v>
      </c>
      <c r="N2422" s="106" t="s">
        <v>3824</v>
      </c>
      <c r="O2422" s="106">
        <v>2300.5430000000001</v>
      </c>
      <c r="P2422" s="107">
        <v>1292.67</v>
      </c>
      <c r="Q2422" s="107">
        <v>2973842.92</v>
      </c>
      <c r="R2422" s="106">
        <v>0</v>
      </c>
      <c r="S2422" s="107">
        <v>0</v>
      </c>
      <c r="T2422" s="107">
        <v>0</v>
      </c>
      <c r="U2422" s="106" t="s">
        <v>743</v>
      </c>
      <c r="V2422" s="106" t="s">
        <v>7</v>
      </c>
      <c r="W2422" s="106" t="s">
        <v>63</v>
      </c>
      <c r="X2422" s="108">
        <v>1632</v>
      </c>
      <c r="Y2422" s="108">
        <v>3754486.176</v>
      </c>
      <c r="Z2422" s="108">
        <v>780643.25618999964</v>
      </c>
      <c r="AA2422" s="109"/>
      <c r="AB2422" s="109">
        <v>6179</v>
      </c>
      <c r="AC2422" s="109"/>
      <c r="AD2422" s="109"/>
      <c r="AE2422" s="110" t="s">
        <v>4436</v>
      </c>
      <c r="AF2422" s="109"/>
      <c r="AG2422" s="138"/>
      <c r="AH2422" s="138">
        <v>39353</v>
      </c>
      <c r="AI2422" s="138"/>
      <c r="AJ2422" s="109">
        <v>6030936</v>
      </c>
      <c r="AK2422" s="109">
        <v>1514693</v>
      </c>
      <c r="AL2422" s="109"/>
      <c r="AM2422" s="109"/>
      <c r="AN2422" s="109"/>
      <c r="AO2422" s="109"/>
      <c r="AP2422" s="109"/>
      <c r="AQ2422" s="109"/>
      <c r="AR2422" s="109"/>
      <c r="AS2422" s="109"/>
      <c r="AT2422" s="109"/>
      <c r="AU2422" s="109"/>
      <c r="AV2422" s="109"/>
      <c r="AW2422" s="109"/>
      <c r="AX2422" s="109" t="s">
        <v>4882</v>
      </c>
      <c r="AY2422" s="109"/>
    </row>
    <row r="2423" spans="1:51" ht="38.25" x14ac:dyDescent="0.25">
      <c r="A2423" s="106">
        <v>2800</v>
      </c>
      <c r="B2423" s="106" t="s">
        <v>3046</v>
      </c>
      <c r="C2423" s="106" t="s">
        <v>31</v>
      </c>
      <c r="D2423" s="106"/>
      <c r="E2423" s="106" t="s">
        <v>540</v>
      </c>
      <c r="F2423" s="106"/>
      <c r="G2423" s="106"/>
      <c r="H2423" s="106" t="s">
        <v>465</v>
      </c>
      <c r="I2423" s="106" t="s">
        <v>3325</v>
      </c>
      <c r="J2423" s="106" t="s">
        <v>4313</v>
      </c>
      <c r="K2423" s="106"/>
      <c r="L2423" s="106"/>
      <c r="M2423" s="106">
        <v>22604</v>
      </c>
      <c r="N2423" s="106" t="s">
        <v>31</v>
      </c>
      <c r="O2423" s="106">
        <v>6142.7820000000002</v>
      </c>
      <c r="P2423" s="107">
        <v>1566.54</v>
      </c>
      <c r="Q2423" s="107">
        <v>9622913.7100000009</v>
      </c>
      <c r="R2423" s="106">
        <v>0</v>
      </c>
      <c r="S2423" s="107">
        <v>0</v>
      </c>
      <c r="T2423" s="107">
        <v>0</v>
      </c>
      <c r="U2423" s="106" t="s">
        <v>743</v>
      </c>
      <c r="V2423" s="106" t="s">
        <v>7</v>
      </c>
      <c r="W2423" s="106" t="s">
        <v>63</v>
      </c>
      <c r="X2423" s="108">
        <v>1799</v>
      </c>
      <c r="Y2423" s="108">
        <v>11050864.818</v>
      </c>
      <c r="Z2423" s="108">
        <v>1427951.10372</v>
      </c>
      <c r="AA2423" s="109"/>
      <c r="AB2423" s="109">
        <v>2102</v>
      </c>
      <c r="AC2423" s="109"/>
      <c r="AD2423" s="109"/>
      <c r="AE2423" s="110" t="s">
        <v>4436</v>
      </c>
      <c r="AF2423" s="109"/>
      <c r="AG2423" s="138"/>
      <c r="AH2423" s="138">
        <v>41606</v>
      </c>
      <c r="AI2423" s="138">
        <v>42699</v>
      </c>
      <c r="AJ2423" s="109">
        <v>6038282</v>
      </c>
      <c r="AK2423" s="109">
        <v>1109393</v>
      </c>
      <c r="AL2423" s="109"/>
      <c r="AM2423" s="109"/>
      <c r="AN2423" s="109"/>
      <c r="AO2423" s="109"/>
      <c r="AP2423" s="109"/>
      <c r="AQ2423" s="109"/>
      <c r="AR2423" s="109"/>
      <c r="AS2423" s="109" t="s">
        <v>4884</v>
      </c>
      <c r="AT2423" s="109"/>
      <c r="AU2423" s="109"/>
      <c r="AV2423" s="109">
        <v>41606</v>
      </c>
      <c r="AW2423" s="109"/>
      <c r="AX2423" s="109" t="s">
        <v>4882</v>
      </c>
      <c r="AY2423" s="109"/>
    </row>
    <row r="2424" spans="1:51" ht="38.25" x14ac:dyDescent="0.25">
      <c r="A2424" s="106">
        <v>2801</v>
      </c>
      <c r="B2424" s="106" t="s">
        <v>3047</v>
      </c>
      <c r="C2424" s="106" t="s">
        <v>441</v>
      </c>
      <c r="D2424" s="106" t="s">
        <v>695</v>
      </c>
      <c r="E2424" s="106" t="s">
        <v>597</v>
      </c>
      <c r="F2424" s="106"/>
      <c r="G2424" s="106"/>
      <c r="H2424" s="106" t="s">
        <v>465</v>
      </c>
      <c r="I2424" s="106" t="s">
        <v>3325</v>
      </c>
      <c r="J2424" s="106" t="s">
        <v>3743</v>
      </c>
      <c r="K2424" s="106"/>
      <c r="L2424" s="106"/>
      <c r="M2424" s="106">
        <v>22660</v>
      </c>
      <c r="N2424" s="106" t="s">
        <v>4134</v>
      </c>
      <c r="O2424" s="106">
        <v>20000</v>
      </c>
      <c r="P2424" s="107">
        <v>1099.08</v>
      </c>
      <c r="Q2424" s="107">
        <v>21981600</v>
      </c>
      <c r="R2424" s="106">
        <v>1506</v>
      </c>
      <c r="S2424" s="107">
        <v>0</v>
      </c>
      <c r="T2424" s="107">
        <v>3036700</v>
      </c>
      <c r="U2424" s="106" t="s">
        <v>741</v>
      </c>
      <c r="V2424" s="106" t="s">
        <v>7</v>
      </c>
      <c r="W2424" s="106" t="s">
        <v>81</v>
      </c>
      <c r="X2424" s="108">
        <v>391</v>
      </c>
      <c r="Y2424" s="108">
        <v>7820000</v>
      </c>
      <c r="Z2424" s="108">
        <v>-14161600</v>
      </c>
      <c r="AA2424" s="109"/>
      <c r="AB2424" s="109">
        <v>2124</v>
      </c>
      <c r="AC2424" s="109"/>
      <c r="AD2424" s="109"/>
      <c r="AE2424" s="110" t="s">
        <v>4885</v>
      </c>
      <c r="AF2424" s="109"/>
      <c r="AG2424" s="138"/>
      <c r="AH2424" s="138">
        <v>42699</v>
      </c>
      <c r="AI2424" s="138">
        <v>42703</v>
      </c>
      <c r="AJ2424" s="109">
        <v>6038793</v>
      </c>
      <c r="AK2424" s="109">
        <v>1513188</v>
      </c>
      <c r="AL2424" s="109"/>
      <c r="AM2424" s="109"/>
      <c r="AN2424" s="109"/>
      <c r="AO2424" s="109"/>
      <c r="AP2424" s="109"/>
      <c r="AQ2424" s="109"/>
      <c r="AR2424" s="109"/>
      <c r="AS2424" s="109" t="s">
        <v>4886</v>
      </c>
      <c r="AT2424" s="109"/>
      <c r="AU2424" s="109"/>
      <c r="AV2424" s="109">
        <v>42699</v>
      </c>
      <c r="AW2424" s="109"/>
      <c r="AX2424" s="109" t="s">
        <v>4882</v>
      </c>
      <c r="AY2424" s="109"/>
    </row>
    <row r="2425" spans="1:51" ht="25.5" x14ac:dyDescent="0.25">
      <c r="A2425" s="106">
        <v>2803</v>
      </c>
      <c r="B2425" s="106" t="s">
        <v>3048</v>
      </c>
      <c r="C2425" s="106" t="s">
        <v>16</v>
      </c>
      <c r="D2425" s="106" t="s">
        <v>696</v>
      </c>
      <c r="E2425" s="106" t="s">
        <v>552</v>
      </c>
      <c r="F2425" s="106"/>
      <c r="G2425" s="106" t="s">
        <v>535</v>
      </c>
      <c r="H2425" s="106" t="s">
        <v>465</v>
      </c>
      <c r="I2425" s="106" t="s">
        <v>3324</v>
      </c>
      <c r="J2425" s="106" t="s">
        <v>4314</v>
      </c>
      <c r="K2425" s="106">
        <v>5302</v>
      </c>
      <c r="L2425" s="106"/>
      <c r="M2425" s="106">
        <v>22607</v>
      </c>
      <c r="N2425" s="106" t="s">
        <v>16</v>
      </c>
      <c r="O2425" s="106">
        <v>9250.6</v>
      </c>
      <c r="P2425" s="107">
        <v>590</v>
      </c>
      <c r="Q2425" s="107">
        <v>5457854</v>
      </c>
      <c r="R2425" s="106">
        <v>0</v>
      </c>
      <c r="S2425" s="107">
        <v>0</v>
      </c>
      <c r="T2425" s="107">
        <v>0</v>
      </c>
      <c r="U2425" s="106" t="s">
        <v>879</v>
      </c>
      <c r="V2425" s="106" t="s">
        <v>7</v>
      </c>
      <c r="W2425" s="106" t="s">
        <v>72</v>
      </c>
      <c r="X2425" s="108">
        <v>858</v>
      </c>
      <c r="Y2425" s="108">
        <v>7937014.8000000007</v>
      </c>
      <c r="Z2425" s="108">
        <v>2479160.8000000007</v>
      </c>
      <c r="AA2425" s="109"/>
      <c r="AB2425" s="109"/>
      <c r="AC2425" s="109"/>
      <c r="AD2425" s="109"/>
      <c r="AE2425" s="110" t="s">
        <v>535</v>
      </c>
      <c r="AF2425" s="109"/>
      <c r="AG2425" s="138">
        <v>32477</v>
      </c>
      <c r="AH2425" s="138">
        <v>32443</v>
      </c>
      <c r="AI2425" s="138">
        <v>42286</v>
      </c>
      <c r="AJ2425" s="109">
        <v>5983730</v>
      </c>
      <c r="AK2425" s="109">
        <v>1073092</v>
      </c>
      <c r="AL2425" s="109"/>
      <c r="AM2425" s="109"/>
      <c r="AN2425" s="109"/>
      <c r="AO2425" s="109"/>
      <c r="AP2425" s="109"/>
      <c r="AQ2425" s="109"/>
      <c r="AR2425" s="109" t="s">
        <v>4478</v>
      </c>
      <c r="AS2425" s="109" t="s">
        <v>4887</v>
      </c>
      <c r="AT2425" s="109"/>
      <c r="AU2425" s="109"/>
      <c r="AV2425" s="109">
        <v>32477</v>
      </c>
      <c r="AW2425" s="109"/>
      <c r="AX2425" s="109" t="s">
        <v>4888</v>
      </c>
      <c r="AY2425" s="109" t="s">
        <v>4622</v>
      </c>
    </row>
    <row r="2426" spans="1:51" ht="25.5" x14ac:dyDescent="0.25">
      <c r="A2426" s="106">
        <v>2804</v>
      </c>
      <c r="B2426" s="106" t="s">
        <v>3049</v>
      </c>
      <c r="C2426" s="106" t="s">
        <v>16</v>
      </c>
      <c r="D2426" s="106" t="s">
        <v>696</v>
      </c>
      <c r="E2426" s="106" t="s">
        <v>552</v>
      </c>
      <c r="F2426" s="106"/>
      <c r="G2426" s="106" t="s">
        <v>535</v>
      </c>
      <c r="H2426" s="106" t="s">
        <v>465</v>
      </c>
      <c r="I2426" s="106" t="s">
        <v>3324</v>
      </c>
      <c r="J2426" s="106" t="s">
        <v>4314</v>
      </c>
      <c r="K2426" s="106">
        <v>5491</v>
      </c>
      <c r="L2426" s="106"/>
      <c r="M2426" s="106">
        <v>22607</v>
      </c>
      <c r="N2426" s="106" t="s">
        <v>16</v>
      </c>
      <c r="O2426" s="106">
        <v>9383</v>
      </c>
      <c r="P2426" s="107">
        <v>700</v>
      </c>
      <c r="Q2426" s="107">
        <v>6568100</v>
      </c>
      <c r="R2426" s="106">
        <v>0</v>
      </c>
      <c r="S2426" s="107">
        <v>0</v>
      </c>
      <c r="T2426" s="107">
        <v>0</v>
      </c>
      <c r="U2426" s="106" t="s">
        <v>879</v>
      </c>
      <c r="V2426" s="106" t="s">
        <v>7</v>
      </c>
      <c r="W2426" s="106" t="s">
        <v>72</v>
      </c>
      <c r="X2426" s="108">
        <v>1135</v>
      </c>
      <c r="Y2426" s="108">
        <v>10649705</v>
      </c>
      <c r="Z2426" s="108">
        <v>4081605</v>
      </c>
      <c r="AA2426" s="109"/>
      <c r="AB2426" s="109"/>
      <c r="AC2426" s="109"/>
      <c r="AD2426" s="109"/>
      <c r="AE2426" s="110" t="s">
        <v>535</v>
      </c>
      <c r="AF2426" s="109"/>
      <c r="AG2426" s="138">
        <v>32477</v>
      </c>
      <c r="AH2426" s="138">
        <v>32443</v>
      </c>
      <c r="AI2426" s="138">
        <v>42286</v>
      </c>
      <c r="AJ2426" s="109">
        <v>5984291</v>
      </c>
      <c r="AK2426" s="109">
        <v>1073093</v>
      </c>
      <c r="AL2426" s="109"/>
      <c r="AM2426" s="109"/>
      <c r="AN2426" s="109"/>
      <c r="AO2426" s="109"/>
      <c r="AP2426" s="109"/>
      <c r="AQ2426" s="109"/>
      <c r="AR2426" s="109" t="s">
        <v>4478</v>
      </c>
      <c r="AS2426" s="109" t="s">
        <v>4887</v>
      </c>
      <c r="AT2426" s="109"/>
      <c r="AU2426" s="109"/>
      <c r="AV2426" s="109">
        <v>32477</v>
      </c>
      <c r="AW2426" s="109"/>
      <c r="AX2426" s="109" t="s">
        <v>4888</v>
      </c>
      <c r="AY2426" s="109" t="s">
        <v>4622</v>
      </c>
    </row>
    <row r="2427" spans="1:51" ht="25.5" x14ac:dyDescent="0.25">
      <c r="A2427" s="106">
        <v>2805</v>
      </c>
      <c r="B2427" s="106" t="s">
        <v>3050</v>
      </c>
      <c r="C2427" s="106" t="s">
        <v>16</v>
      </c>
      <c r="D2427" s="106" t="s">
        <v>696</v>
      </c>
      <c r="E2427" s="106" t="s">
        <v>552</v>
      </c>
      <c r="F2427" s="106"/>
      <c r="G2427" s="106" t="s">
        <v>535</v>
      </c>
      <c r="H2427" s="106" t="s">
        <v>465</v>
      </c>
      <c r="I2427" s="106" t="s">
        <v>3324</v>
      </c>
      <c r="J2427" s="106" t="s">
        <v>4315</v>
      </c>
      <c r="K2427" s="106">
        <v>5431</v>
      </c>
      <c r="L2427" s="106"/>
      <c r="M2427" s="106">
        <v>22607</v>
      </c>
      <c r="N2427" s="106" t="s">
        <v>16</v>
      </c>
      <c r="O2427" s="106">
        <v>13078</v>
      </c>
      <c r="P2427" s="107">
        <v>700</v>
      </c>
      <c r="Q2427" s="107">
        <v>9154600</v>
      </c>
      <c r="R2427" s="106">
        <v>0</v>
      </c>
      <c r="S2427" s="107">
        <v>0</v>
      </c>
      <c r="T2427" s="107">
        <v>0</v>
      </c>
      <c r="U2427" s="106" t="s">
        <v>879</v>
      </c>
      <c r="V2427" s="106" t="s">
        <v>7</v>
      </c>
      <c r="W2427" s="106" t="s">
        <v>72</v>
      </c>
      <c r="X2427" s="108">
        <v>1135</v>
      </c>
      <c r="Y2427" s="108">
        <v>14843530</v>
      </c>
      <c r="Z2427" s="108">
        <v>5688930</v>
      </c>
      <c r="AA2427" s="109"/>
      <c r="AB2427" s="109"/>
      <c r="AC2427" s="109"/>
      <c r="AD2427" s="109"/>
      <c r="AE2427" s="110" t="s">
        <v>535</v>
      </c>
      <c r="AF2427" s="109"/>
      <c r="AG2427" s="138">
        <v>32477</v>
      </c>
      <c r="AH2427" s="138">
        <v>32443</v>
      </c>
      <c r="AI2427" s="138">
        <v>42286</v>
      </c>
      <c r="AJ2427" s="109">
        <v>5983730</v>
      </c>
      <c r="AK2427" s="109">
        <v>1073094</v>
      </c>
      <c r="AL2427" s="109"/>
      <c r="AM2427" s="109"/>
      <c r="AN2427" s="109"/>
      <c r="AO2427" s="109"/>
      <c r="AP2427" s="109"/>
      <c r="AQ2427" s="109"/>
      <c r="AR2427" s="109" t="s">
        <v>4478</v>
      </c>
      <c r="AS2427" s="109" t="s">
        <v>4887</v>
      </c>
      <c r="AT2427" s="109"/>
      <c r="AU2427" s="109"/>
      <c r="AV2427" s="109">
        <v>32477</v>
      </c>
      <c r="AW2427" s="109"/>
      <c r="AX2427" s="109" t="s">
        <v>4888</v>
      </c>
      <c r="AY2427" s="109" t="s">
        <v>4622</v>
      </c>
    </row>
    <row r="2428" spans="1:51" ht="25.5" x14ac:dyDescent="0.25">
      <c r="A2428" s="106">
        <v>2806</v>
      </c>
      <c r="B2428" s="106" t="s">
        <v>3051</v>
      </c>
      <c r="C2428" s="106" t="s">
        <v>16</v>
      </c>
      <c r="D2428" s="106" t="s">
        <v>696</v>
      </c>
      <c r="E2428" s="106" t="s">
        <v>552</v>
      </c>
      <c r="F2428" s="106"/>
      <c r="G2428" s="106" t="s">
        <v>535</v>
      </c>
      <c r="H2428" s="106" t="s">
        <v>465</v>
      </c>
      <c r="I2428" s="106" t="s">
        <v>3324</v>
      </c>
      <c r="J2428" s="106" t="s">
        <v>4315</v>
      </c>
      <c r="K2428" s="106">
        <v>5473</v>
      </c>
      <c r="L2428" s="106"/>
      <c r="M2428" s="106">
        <v>22607</v>
      </c>
      <c r="N2428" s="106" t="s">
        <v>16</v>
      </c>
      <c r="O2428" s="106">
        <v>8690</v>
      </c>
      <c r="P2428" s="107">
        <v>700</v>
      </c>
      <c r="Q2428" s="107">
        <v>6083000</v>
      </c>
      <c r="R2428" s="106">
        <v>0</v>
      </c>
      <c r="S2428" s="107">
        <v>0</v>
      </c>
      <c r="T2428" s="107">
        <v>0</v>
      </c>
      <c r="U2428" s="106" t="s">
        <v>879</v>
      </c>
      <c r="V2428" s="106" t="s">
        <v>7</v>
      </c>
      <c r="W2428" s="106" t="s">
        <v>72</v>
      </c>
      <c r="X2428" s="108">
        <v>1135</v>
      </c>
      <c r="Y2428" s="108">
        <v>9863150</v>
      </c>
      <c r="Z2428" s="108">
        <v>3780150</v>
      </c>
      <c r="AA2428" s="109"/>
      <c r="AB2428" s="109"/>
      <c r="AC2428" s="109"/>
      <c r="AD2428" s="109"/>
      <c r="AE2428" s="110" t="s">
        <v>535</v>
      </c>
      <c r="AF2428" s="109"/>
      <c r="AG2428" s="138">
        <v>32477</v>
      </c>
      <c r="AH2428" s="138">
        <v>32443</v>
      </c>
      <c r="AI2428" s="138">
        <v>42286</v>
      </c>
      <c r="AJ2428" s="109">
        <v>5983730</v>
      </c>
      <c r="AK2428" s="109">
        <v>1073095</v>
      </c>
      <c r="AL2428" s="109"/>
      <c r="AM2428" s="109"/>
      <c r="AN2428" s="109"/>
      <c r="AO2428" s="109"/>
      <c r="AP2428" s="109"/>
      <c r="AQ2428" s="109"/>
      <c r="AR2428" s="109" t="s">
        <v>4478</v>
      </c>
      <c r="AS2428" s="109" t="s">
        <v>4887</v>
      </c>
      <c r="AT2428" s="109"/>
      <c r="AU2428" s="109"/>
      <c r="AV2428" s="109">
        <v>32477</v>
      </c>
      <c r="AW2428" s="109"/>
      <c r="AX2428" s="109" t="s">
        <v>4888</v>
      </c>
      <c r="AY2428" s="109" t="s">
        <v>4622</v>
      </c>
    </row>
    <row r="2429" spans="1:51" ht="25.5" x14ac:dyDescent="0.25">
      <c r="A2429" s="106">
        <v>2807</v>
      </c>
      <c r="B2429" s="106" t="s">
        <v>3052</v>
      </c>
      <c r="C2429" s="106" t="s">
        <v>17</v>
      </c>
      <c r="D2429" s="106"/>
      <c r="E2429" s="106" t="s">
        <v>540</v>
      </c>
      <c r="F2429" s="106"/>
      <c r="G2429" s="106"/>
      <c r="H2429" s="106" t="s">
        <v>466</v>
      </c>
      <c r="I2429" s="106" t="s">
        <v>3323</v>
      </c>
      <c r="J2429" s="106" t="s">
        <v>3571</v>
      </c>
      <c r="K2429" s="106">
        <v>14741</v>
      </c>
      <c r="L2429" s="106"/>
      <c r="M2429" s="106">
        <v>22000</v>
      </c>
      <c r="N2429" s="106" t="s">
        <v>4310</v>
      </c>
      <c r="O2429" s="106">
        <v>438.346</v>
      </c>
      <c r="P2429" s="107">
        <v>1314.58</v>
      </c>
      <c r="Q2429" s="107">
        <v>576240.88</v>
      </c>
      <c r="R2429" s="106">
        <v>0</v>
      </c>
      <c r="S2429" s="107">
        <v>0</v>
      </c>
      <c r="T2429" s="107">
        <v>0</v>
      </c>
      <c r="U2429" s="106" t="s">
        <v>749</v>
      </c>
      <c r="V2429" s="106" t="s">
        <v>7</v>
      </c>
      <c r="W2429" s="106" t="s">
        <v>64</v>
      </c>
      <c r="X2429" s="108">
        <v>1712</v>
      </c>
      <c r="Y2429" s="108">
        <v>750448.35199999996</v>
      </c>
      <c r="Z2429" s="108">
        <v>174207.46731999994</v>
      </c>
      <c r="AA2429" s="109"/>
      <c r="AB2429" s="109"/>
      <c r="AC2429" s="109"/>
      <c r="AD2429" s="109"/>
      <c r="AE2429" s="110" t="s">
        <v>510</v>
      </c>
      <c r="AF2429" s="109"/>
      <c r="AG2429" s="138">
        <v>41908</v>
      </c>
      <c r="AH2429" s="138">
        <v>42467</v>
      </c>
      <c r="AI2429" s="138">
        <v>42676</v>
      </c>
      <c r="AJ2429" s="109">
        <v>6034911</v>
      </c>
      <c r="AK2429" s="109">
        <v>1220645</v>
      </c>
      <c r="AL2429" s="109"/>
      <c r="AM2429" s="109"/>
      <c r="AN2429" s="109"/>
      <c r="AO2429" s="109"/>
      <c r="AP2429" s="109"/>
      <c r="AQ2429" s="109"/>
      <c r="AR2429" s="109"/>
      <c r="AS2429" s="109" t="s">
        <v>4498</v>
      </c>
      <c r="AT2429" s="109"/>
      <c r="AU2429" s="109"/>
      <c r="AV2429" s="109">
        <v>42467</v>
      </c>
      <c r="AW2429" s="109"/>
      <c r="AX2429" s="109" t="s">
        <v>4888</v>
      </c>
      <c r="AY2429" s="109" t="s">
        <v>4622</v>
      </c>
    </row>
    <row r="2430" spans="1:51" ht="25.5" x14ac:dyDescent="0.25">
      <c r="A2430" s="106">
        <v>2808</v>
      </c>
      <c r="B2430" s="106" t="s">
        <v>3053</v>
      </c>
      <c r="C2430" s="106" t="s">
        <v>17</v>
      </c>
      <c r="D2430" s="106"/>
      <c r="E2430" s="106" t="s">
        <v>540</v>
      </c>
      <c r="F2430" s="106"/>
      <c r="G2430" s="106"/>
      <c r="H2430" s="106" t="s">
        <v>466</v>
      </c>
      <c r="I2430" s="106" t="s">
        <v>3325</v>
      </c>
      <c r="J2430" s="106" t="s">
        <v>4223</v>
      </c>
      <c r="K2430" s="106">
        <v>15372</v>
      </c>
      <c r="L2430" s="106"/>
      <c r="M2430" s="106">
        <v>22000</v>
      </c>
      <c r="N2430" s="106" t="s">
        <v>4310</v>
      </c>
      <c r="O2430" s="106">
        <v>218.435</v>
      </c>
      <c r="P2430" s="107">
        <v>1314.58</v>
      </c>
      <c r="Q2430" s="107">
        <v>287150.28000000003</v>
      </c>
      <c r="R2430" s="106">
        <v>0</v>
      </c>
      <c r="S2430" s="107">
        <v>0</v>
      </c>
      <c r="T2430" s="107">
        <v>0</v>
      </c>
      <c r="U2430" s="106" t="s">
        <v>749</v>
      </c>
      <c r="V2430" s="106" t="s">
        <v>7</v>
      </c>
      <c r="W2430" s="106" t="s">
        <v>64</v>
      </c>
      <c r="X2430" s="108">
        <v>1712</v>
      </c>
      <c r="Y2430" s="108">
        <v>373960.72000000003</v>
      </c>
      <c r="Z2430" s="108">
        <v>86810.437700000068</v>
      </c>
      <c r="AA2430" s="109"/>
      <c r="AB2430" s="109"/>
      <c r="AC2430" s="109"/>
      <c r="AD2430" s="109"/>
      <c r="AE2430" s="110" t="s">
        <v>510</v>
      </c>
      <c r="AF2430" s="109"/>
      <c r="AG2430" s="138">
        <v>41908</v>
      </c>
      <c r="AH2430" s="138">
        <v>42467</v>
      </c>
      <c r="AI2430" s="138">
        <v>42676</v>
      </c>
      <c r="AJ2430" s="109">
        <v>6034911</v>
      </c>
      <c r="AK2430" s="109">
        <v>1220656</v>
      </c>
      <c r="AL2430" s="109"/>
      <c r="AM2430" s="109"/>
      <c r="AN2430" s="109"/>
      <c r="AO2430" s="109"/>
      <c r="AP2430" s="109"/>
      <c r="AQ2430" s="109"/>
      <c r="AR2430" s="109"/>
      <c r="AS2430" s="109" t="s">
        <v>4498</v>
      </c>
      <c r="AT2430" s="109"/>
      <c r="AU2430" s="109"/>
      <c r="AV2430" s="109">
        <v>42467</v>
      </c>
      <c r="AW2430" s="109"/>
      <c r="AX2430" s="109" t="s">
        <v>4888</v>
      </c>
      <c r="AY2430" s="109" t="s">
        <v>4622</v>
      </c>
    </row>
    <row r="2431" spans="1:51" ht="25.5" x14ac:dyDescent="0.25">
      <c r="A2431" s="106">
        <v>2809</v>
      </c>
      <c r="B2431" s="106" t="s">
        <v>3054</v>
      </c>
      <c r="C2431" s="106" t="s">
        <v>17</v>
      </c>
      <c r="D2431" s="106"/>
      <c r="E2431" s="106" t="s">
        <v>540</v>
      </c>
      <c r="F2431" s="106"/>
      <c r="G2431" s="106"/>
      <c r="H2431" s="106" t="s">
        <v>466</v>
      </c>
      <c r="I2431" s="106" t="s">
        <v>3325</v>
      </c>
      <c r="J2431" s="106" t="s">
        <v>4223</v>
      </c>
      <c r="K2431" s="106">
        <v>15320</v>
      </c>
      <c r="L2431" s="106"/>
      <c r="M2431" s="106">
        <v>22000</v>
      </c>
      <c r="N2431" s="106" t="s">
        <v>4310</v>
      </c>
      <c r="O2431" s="106">
        <v>348.649</v>
      </c>
      <c r="P2431" s="107">
        <v>1200</v>
      </c>
      <c r="Q2431" s="107">
        <v>418378.8</v>
      </c>
      <c r="R2431" s="106">
        <v>0</v>
      </c>
      <c r="S2431" s="107">
        <v>0</v>
      </c>
      <c r="T2431" s="107">
        <v>0</v>
      </c>
      <c r="U2431" s="106" t="s">
        <v>749</v>
      </c>
      <c r="V2431" s="106" t="s">
        <v>7</v>
      </c>
      <c r="W2431" s="106" t="s">
        <v>64</v>
      </c>
      <c r="X2431" s="108">
        <v>1712</v>
      </c>
      <c r="Y2431" s="108">
        <v>596887.08799999999</v>
      </c>
      <c r="Z2431" s="108">
        <v>178508.288</v>
      </c>
      <c r="AA2431" s="109"/>
      <c r="AB2431" s="109"/>
      <c r="AC2431" s="109"/>
      <c r="AD2431" s="109"/>
      <c r="AE2431" s="110" t="s">
        <v>510</v>
      </c>
      <c r="AF2431" s="109"/>
      <c r="AG2431" s="138">
        <v>41908</v>
      </c>
      <c r="AH2431" s="138">
        <v>42467</v>
      </c>
      <c r="AI2431" s="138">
        <v>42676</v>
      </c>
      <c r="AJ2431" s="109">
        <v>6034911</v>
      </c>
      <c r="AK2431" s="109">
        <v>1220668</v>
      </c>
      <c r="AL2431" s="109"/>
      <c r="AM2431" s="109"/>
      <c r="AN2431" s="109"/>
      <c r="AO2431" s="109"/>
      <c r="AP2431" s="109"/>
      <c r="AQ2431" s="109"/>
      <c r="AR2431" s="109"/>
      <c r="AS2431" s="109" t="s">
        <v>4498</v>
      </c>
      <c r="AT2431" s="109"/>
      <c r="AU2431" s="109"/>
      <c r="AV2431" s="109">
        <v>42467</v>
      </c>
      <c r="AW2431" s="109"/>
      <c r="AX2431" s="109" t="s">
        <v>4888</v>
      </c>
      <c r="AY2431" s="109" t="s">
        <v>4622</v>
      </c>
    </row>
    <row r="2432" spans="1:51" ht="25.5" x14ac:dyDescent="0.25">
      <c r="A2432" s="106">
        <v>2810</v>
      </c>
      <c r="B2432" s="106" t="s">
        <v>3055</v>
      </c>
      <c r="C2432" s="106" t="s">
        <v>17</v>
      </c>
      <c r="D2432" s="106"/>
      <c r="E2432" s="106" t="s">
        <v>540</v>
      </c>
      <c r="F2432" s="106"/>
      <c r="G2432" s="106"/>
      <c r="H2432" s="106" t="s">
        <v>466</v>
      </c>
      <c r="I2432" s="106" t="s">
        <v>3325</v>
      </c>
      <c r="J2432" s="106" t="s">
        <v>4223</v>
      </c>
      <c r="K2432" s="106">
        <v>15424</v>
      </c>
      <c r="L2432" s="106"/>
      <c r="M2432" s="106">
        <v>22000</v>
      </c>
      <c r="N2432" s="106" t="s">
        <v>4310</v>
      </c>
      <c r="O2432" s="106">
        <v>408.25299999999999</v>
      </c>
      <c r="P2432" s="107">
        <v>1200</v>
      </c>
      <c r="Q2432" s="107">
        <v>489903.6</v>
      </c>
      <c r="R2432" s="106">
        <v>0</v>
      </c>
      <c r="S2432" s="107">
        <v>0</v>
      </c>
      <c r="T2432" s="107">
        <v>0</v>
      </c>
      <c r="U2432" s="106" t="s">
        <v>749</v>
      </c>
      <c r="V2432" s="106" t="s">
        <v>7</v>
      </c>
      <c r="W2432" s="106" t="s">
        <v>64</v>
      </c>
      <c r="X2432" s="108">
        <v>1712</v>
      </c>
      <c r="Y2432" s="108">
        <v>698929.13599999994</v>
      </c>
      <c r="Z2432" s="108">
        <v>209025.53599999996</v>
      </c>
      <c r="AA2432" s="109"/>
      <c r="AB2432" s="109"/>
      <c r="AC2432" s="109"/>
      <c r="AD2432" s="109"/>
      <c r="AE2432" s="110" t="s">
        <v>510</v>
      </c>
      <c r="AF2432" s="109"/>
      <c r="AG2432" s="138">
        <v>41908</v>
      </c>
      <c r="AH2432" s="138">
        <v>42467</v>
      </c>
      <c r="AI2432" s="138">
        <v>42676</v>
      </c>
      <c r="AJ2432" s="109">
        <v>6034911</v>
      </c>
      <c r="AK2432" s="109">
        <v>1220675</v>
      </c>
      <c r="AL2432" s="109"/>
      <c r="AM2432" s="109"/>
      <c r="AN2432" s="109"/>
      <c r="AO2432" s="109"/>
      <c r="AP2432" s="109"/>
      <c r="AQ2432" s="109"/>
      <c r="AR2432" s="109"/>
      <c r="AS2432" s="109" t="s">
        <v>4498</v>
      </c>
      <c r="AT2432" s="109"/>
      <c r="AU2432" s="109"/>
      <c r="AV2432" s="109">
        <v>42467</v>
      </c>
      <c r="AW2432" s="109"/>
      <c r="AX2432" s="109" t="s">
        <v>4888</v>
      </c>
      <c r="AY2432" s="109" t="s">
        <v>4622</v>
      </c>
    </row>
    <row r="2433" spans="1:51" ht="25.5" x14ac:dyDescent="0.25">
      <c r="A2433" s="106">
        <v>2811</v>
      </c>
      <c r="B2433" s="106" t="s">
        <v>3056</v>
      </c>
      <c r="C2433" s="106" t="s">
        <v>17</v>
      </c>
      <c r="D2433" s="106"/>
      <c r="E2433" s="106" t="s">
        <v>540</v>
      </c>
      <c r="F2433" s="106"/>
      <c r="G2433" s="106"/>
      <c r="H2433" s="106" t="s">
        <v>466</v>
      </c>
      <c r="I2433" s="106" t="s">
        <v>3324</v>
      </c>
      <c r="J2433" s="106" t="s">
        <v>4311</v>
      </c>
      <c r="K2433" s="106">
        <v>17771</v>
      </c>
      <c r="L2433" s="106"/>
      <c r="M2433" s="106">
        <v>22000</v>
      </c>
      <c r="N2433" s="106" t="s">
        <v>4310</v>
      </c>
      <c r="O2433" s="106">
        <v>1662.327</v>
      </c>
      <c r="P2433" s="107">
        <v>1314.58</v>
      </c>
      <c r="Q2433" s="107">
        <v>2185261.83</v>
      </c>
      <c r="R2433" s="106">
        <v>0</v>
      </c>
      <c r="S2433" s="107">
        <v>0</v>
      </c>
      <c r="T2433" s="107">
        <v>0</v>
      </c>
      <c r="U2433" s="106" t="s">
        <v>749</v>
      </c>
      <c r="V2433" s="106" t="s">
        <v>7</v>
      </c>
      <c r="W2433" s="106" t="s">
        <v>64</v>
      </c>
      <c r="X2433" s="108">
        <v>1712</v>
      </c>
      <c r="Y2433" s="108">
        <v>2845903.824</v>
      </c>
      <c r="Z2433" s="108">
        <v>660641.99634000007</v>
      </c>
      <c r="AA2433" s="109"/>
      <c r="AB2433" s="109"/>
      <c r="AC2433" s="109"/>
      <c r="AD2433" s="109"/>
      <c r="AE2433" s="110" t="s">
        <v>510</v>
      </c>
      <c r="AF2433" s="109"/>
      <c r="AG2433" s="138">
        <v>41908</v>
      </c>
      <c r="AH2433" s="138">
        <v>42467</v>
      </c>
      <c r="AI2433" s="138">
        <v>42676</v>
      </c>
      <c r="AJ2433" s="109">
        <v>6034911</v>
      </c>
      <c r="AK2433" s="109">
        <v>1220697</v>
      </c>
      <c r="AL2433" s="109"/>
      <c r="AM2433" s="109"/>
      <c r="AN2433" s="109"/>
      <c r="AO2433" s="109"/>
      <c r="AP2433" s="109"/>
      <c r="AQ2433" s="109"/>
      <c r="AR2433" s="109"/>
      <c r="AS2433" s="109" t="s">
        <v>4498</v>
      </c>
      <c r="AT2433" s="109"/>
      <c r="AU2433" s="109"/>
      <c r="AV2433" s="109">
        <v>42467</v>
      </c>
      <c r="AW2433" s="109"/>
      <c r="AX2433" s="109" t="s">
        <v>4888</v>
      </c>
      <c r="AY2433" s="109" t="s">
        <v>4622</v>
      </c>
    </row>
    <row r="2434" spans="1:51" ht="25.5" x14ac:dyDescent="0.25">
      <c r="A2434" s="106">
        <v>2812</v>
      </c>
      <c r="B2434" s="106" t="s">
        <v>3057</v>
      </c>
      <c r="C2434" s="106" t="s">
        <v>17</v>
      </c>
      <c r="D2434" s="106"/>
      <c r="E2434" s="106" t="s">
        <v>540</v>
      </c>
      <c r="F2434" s="106"/>
      <c r="G2434" s="106"/>
      <c r="H2434" s="106" t="s">
        <v>466</v>
      </c>
      <c r="I2434" s="106" t="s">
        <v>3324</v>
      </c>
      <c r="J2434" s="106" t="s">
        <v>4311</v>
      </c>
      <c r="K2434" s="106"/>
      <c r="L2434" s="106"/>
      <c r="M2434" s="106">
        <v>22000</v>
      </c>
      <c r="N2434" s="106" t="s">
        <v>4310</v>
      </c>
      <c r="O2434" s="106">
        <v>936.44399999999996</v>
      </c>
      <c r="P2434" s="107">
        <v>1200</v>
      </c>
      <c r="Q2434" s="107">
        <v>1123732.8</v>
      </c>
      <c r="R2434" s="106">
        <v>0</v>
      </c>
      <c r="S2434" s="107">
        <v>0</v>
      </c>
      <c r="T2434" s="107">
        <v>0</v>
      </c>
      <c r="U2434" s="106" t="s">
        <v>749</v>
      </c>
      <c r="V2434" s="106" t="s">
        <v>7</v>
      </c>
      <c r="W2434" s="106" t="s">
        <v>64</v>
      </c>
      <c r="X2434" s="108">
        <v>1712</v>
      </c>
      <c r="Y2434" s="108">
        <v>1603192.128</v>
      </c>
      <c r="Z2434" s="108">
        <v>479459.32799999998</v>
      </c>
      <c r="AA2434" s="109"/>
      <c r="AB2434" s="109"/>
      <c r="AC2434" s="109"/>
      <c r="AD2434" s="109"/>
      <c r="AE2434" s="110" t="s">
        <v>510</v>
      </c>
      <c r="AF2434" s="109"/>
      <c r="AG2434" s="138">
        <v>41908</v>
      </c>
      <c r="AH2434" s="138">
        <v>42467</v>
      </c>
      <c r="AI2434" s="138">
        <v>42676</v>
      </c>
      <c r="AJ2434" s="109">
        <v>6034911</v>
      </c>
      <c r="AK2434" s="109">
        <v>1220708</v>
      </c>
      <c r="AL2434" s="109"/>
      <c r="AM2434" s="109"/>
      <c r="AN2434" s="109"/>
      <c r="AO2434" s="109"/>
      <c r="AP2434" s="109"/>
      <c r="AQ2434" s="109"/>
      <c r="AR2434" s="109"/>
      <c r="AS2434" s="109" t="s">
        <v>4498</v>
      </c>
      <c r="AT2434" s="109"/>
      <c r="AU2434" s="109"/>
      <c r="AV2434" s="109">
        <v>42467</v>
      </c>
      <c r="AW2434" s="109"/>
      <c r="AX2434" s="109" t="s">
        <v>4888</v>
      </c>
      <c r="AY2434" s="109" t="s">
        <v>4622</v>
      </c>
    </row>
    <row r="2435" spans="1:51" ht="25.5" x14ac:dyDescent="0.25">
      <c r="A2435" s="106">
        <v>2813</v>
      </c>
      <c r="B2435" s="106" t="s">
        <v>3058</v>
      </c>
      <c r="C2435" s="106" t="s">
        <v>17</v>
      </c>
      <c r="D2435" s="106"/>
      <c r="E2435" s="106" t="s">
        <v>540</v>
      </c>
      <c r="F2435" s="106"/>
      <c r="G2435" s="106"/>
      <c r="H2435" s="106" t="s">
        <v>466</v>
      </c>
      <c r="I2435" s="106" t="s">
        <v>3325</v>
      </c>
      <c r="J2435" s="106" t="s">
        <v>4223</v>
      </c>
      <c r="K2435" s="106">
        <v>15161</v>
      </c>
      <c r="L2435" s="106"/>
      <c r="M2435" s="106">
        <v>22000</v>
      </c>
      <c r="N2435" s="106" t="s">
        <v>4310</v>
      </c>
      <c r="O2435" s="106">
        <v>1461.8789999999999</v>
      </c>
      <c r="P2435" s="107">
        <v>1314.58</v>
      </c>
      <c r="Q2435" s="107">
        <v>1921756.9</v>
      </c>
      <c r="R2435" s="106">
        <v>0</v>
      </c>
      <c r="S2435" s="107">
        <v>0</v>
      </c>
      <c r="T2435" s="107">
        <v>0</v>
      </c>
      <c r="U2435" s="106" t="s">
        <v>749</v>
      </c>
      <c r="V2435" s="106" t="s">
        <v>7</v>
      </c>
      <c r="W2435" s="106" t="s">
        <v>64</v>
      </c>
      <c r="X2435" s="108">
        <v>1712</v>
      </c>
      <c r="Y2435" s="108">
        <v>2502736.8479999998</v>
      </c>
      <c r="Z2435" s="108">
        <v>580979.95218000002</v>
      </c>
      <c r="AA2435" s="109"/>
      <c r="AB2435" s="109"/>
      <c r="AC2435" s="109"/>
      <c r="AD2435" s="109"/>
      <c r="AE2435" s="110" t="s">
        <v>510</v>
      </c>
      <c r="AF2435" s="109"/>
      <c r="AG2435" s="138">
        <v>41908</v>
      </c>
      <c r="AH2435" s="138">
        <v>42467</v>
      </c>
      <c r="AI2435" s="138">
        <v>42676</v>
      </c>
      <c r="AJ2435" s="109">
        <v>6034911</v>
      </c>
      <c r="AK2435" s="109">
        <v>1220727</v>
      </c>
      <c r="AL2435" s="109"/>
      <c r="AM2435" s="109"/>
      <c r="AN2435" s="109"/>
      <c r="AO2435" s="109"/>
      <c r="AP2435" s="109"/>
      <c r="AQ2435" s="109"/>
      <c r="AR2435" s="109"/>
      <c r="AS2435" s="109" t="s">
        <v>4498</v>
      </c>
      <c r="AT2435" s="109"/>
      <c r="AU2435" s="109"/>
      <c r="AV2435" s="109">
        <v>42467</v>
      </c>
      <c r="AW2435" s="109"/>
      <c r="AX2435" s="109" t="s">
        <v>4888</v>
      </c>
      <c r="AY2435" s="109" t="s">
        <v>4622</v>
      </c>
    </row>
    <row r="2436" spans="1:51" ht="25.5" x14ac:dyDescent="0.25">
      <c r="A2436" s="106">
        <v>2814</v>
      </c>
      <c r="B2436" s="106" t="s">
        <v>3059</v>
      </c>
      <c r="C2436" s="106" t="s">
        <v>17</v>
      </c>
      <c r="D2436" s="106"/>
      <c r="E2436" s="106" t="s">
        <v>540</v>
      </c>
      <c r="F2436" s="106"/>
      <c r="G2436" s="106"/>
      <c r="H2436" s="106" t="s">
        <v>466</v>
      </c>
      <c r="I2436" s="106" t="s">
        <v>3324</v>
      </c>
      <c r="J2436" s="106" t="s">
        <v>4312</v>
      </c>
      <c r="K2436" s="106">
        <v>15351</v>
      </c>
      <c r="L2436" s="106"/>
      <c r="M2436" s="106">
        <v>22000</v>
      </c>
      <c r="N2436" s="106" t="s">
        <v>4310</v>
      </c>
      <c r="O2436" s="106">
        <v>852.85900000000004</v>
      </c>
      <c r="P2436" s="107">
        <v>1200</v>
      </c>
      <c r="Q2436" s="107">
        <v>1023430.8</v>
      </c>
      <c r="R2436" s="106">
        <v>0</v>
      </c>
      <c r="S2436" s="107">
        <v>0</v>
      </c>
      <c r="T2436" s="107">
        <v>0</v>
      </c>
      <c r="U2436" s="106" t="s">
        <v>739</v>
      </c>
      <c r="V2436" s="106" t="s">
        <v>7</v>
      </c>
      <c r="W2436" s="106" t="s">
        <v>61</v>
      </c>
      <c r="X2436" s="108">
        <v>1712</v>
      </c>
      <c r="Y2436" s="108">
        <v>1460094.608</v>
      </c>
      <c r="Z2436" s="108">
        <v>436663.80799999996</v>
      </c>
      <c r="AA2436" s="109"/>
      <c r="AB2436" s="109"/>
      <c r="AC2436" s="109"/>
      <c r="AD2436" s="109"/>
      <c r="AE2436" s="110" t="s">
        <v>4889</v>
      </c>
      <c r="AF2436" s="109"/>
      <c r="AG2436" s="138">
        <v>41908</v>
      </c>
      <c r="AH2436" s="138">
        <v>42467</v>
      </c>
      <c r="AI2436" s="138">
        <v>42676</v>
      </c>
      <c r="AJ2436" s="109">
        <v>6034911</v>
      </c>
      <c r="AK2436" s="109">
        <v>1220664</v>
      </c>
      <c r="AL2436" s="109"/>
      <c r="AM2436" s="109"/>
      <c r="AN2436" s="109"/>
      <c r="AO2436" s="109"/>
      <c r="AP2436" s="109"/>
      <c r="AQ2436" s="109"/>
      <c r="AR2436" s="109"/>
      <c r="AS2436" s="109" t="s">
        <v>4498</v>
      </c>
      <c r="AT2436" s="109"/>
      <c r="AU2436" s="109"/>
      <c r="AV2436" s="109">
        <v>42467</v>
      </c>
      <c r="AW2436" s="109"/>
      <c r="AX2436" s="109" t="s">
        <v>4888</v>
      </c>
      <c r="AY2436" s="109" t="s">
        <v>4622</v>
      </c>
    </row>
    <row r="2437" spans="1:51" ht="25.5" x14ac:dyDescent="0.25">
      <c r="A2437" s="106">
        <v>2815</v>
      </c>
      <c r="B2437" s="106" t="s">
        <v>3060</v>
      </c>
      <c r="C2437" s="106" t="s">
        <v>17</v>
      </c>
      <c r="D2437" s="106"/>
      <c r="E2437" s="106" t="s">
        <v>540</v>
      </c>
      <c r="F2437" s="106"/>
      <c r="G2437" s="106"/>
      <c r="H2437" s="106" t="s">
        <v>466</v>
      </c>
      <c r="I2437" s="106" t="s">
        <v>3325</v>
      </c>
      <c r="J2437" s="106" t="s">
        <v>4223</v>
      </c>
      <c r="K2437" s="106">
        <v>15428</v>
      </c>
      <c r="L2437" s="106"/>
      <c r="M2437" s="106">
        <v>22000</v>
      </c>
      <c r="N2437" s="106" t="s">
        <v>4310</v>
      </c>
      <c r="O2437" s="106">
        <v>304.95999999999998</v>
      </c>
      <c r="P2437" s="107">
        <v>1314.58</v>
      </c>
      <c r="Q2437" s="107">
        <v>400894.32</v>
      </c>
      <c r="R2437" s="106">
        <v>0</v>
      </c>
      <c r="S2437" s="107">
        <v>0</v>
      </c>
      <c r="T2437" s="107">
        <v>0</v>
      </c>
      <c r="U2437" s="106" t="s">
        <v>739</v>
      </c>
      <c r="V2437" s="106" t="s">
        <v>7</v>
      </c>
      <c r="W2437" s="106" t="s">
        <v>61</v>
      </c>
      <c r="X2437" s="108">
        <v>1712</v>
      </c>
      <c r="Y2437" s="108">
        <v>522091.51999999996</v>
      </c>
      <c r="Z2437" s="108">
        <v>121197.20319999999</v>
      </c>
      <c r="AA2437" s="109"/>
      <c r="AB2437" s="109"/>
      <c r="AC2437" s="109"/>
      <c r="AD2437" s="109"/>
      <c r="AE2437" s="110" t="s">
        <v>4889</v>
      </c>
      <c r="AF2437" s="109"/>
      <c r="AG2437" s="138">
        <v>41908</v>
      </c>
      <c r="AH2437" s="138">
        <v>42467</v>
      </c>
      <c r="AI2437" s="138">
        <v>42676</v>
      </c>
      <c r="AJ2437" s="109">
        <v>6034911</v>
      </c>
      <c r="AK2437" s="109">
        <v>1220674</v>
      </c>
      <c r="AL2437" s="109"/>
      <c r="AM2437" s="109"/>
      <c r="AN2437" s="109"/>
      <c r="AO2437" s="109"/>
      <c r="AP2437" s="109"/>
      <c r="AQ2437" s="109"/>
      <c r="AR2437" s="109"/>
      <c r="AS2437" s="109" t="s">
        <v>4498</v>
      </c>
      <c r="AT2437" s="109"/>
      <c r="AU2437" s="109"/>
      <c r="AV2437" s="109">
        <v>42467</v>
      </c>
      <c r="AW2437" s="109"/>
      <c r="AX2437" s="109" t="s">
        <v>4888</v>
      </c>
      <c r="AY2437" s="109" t="s">
        <v>4622</v>
      </c>
    </row>
    <row r="2438" spans="1:51" ht="25.5" x14ac:dyDescent="0.25">
      <c r="A2438" s="106">
        <v>2816</v>
      </c>
      <c r="B2438" s="106" t="s">
        <v>3061</v>
      </c>
      <c r="C2438" s="106" t="s">
        <v>17</v>
      </c>
      <c r="D2438" s="106"/>
      <c r="E2438" s="106" t="s">
        <v>540</v>
      </c>
      <c r="F2438" s="106"/>
      <c r="G2438" s="106"/>
      <c r="H2438" s="106" t="s">
        <v>466</v>
      </c>
      <c r="I2438" s="106" t="s">
        <v>3324</v>
      </c>
      <c r="J2438" s="106" t="s">
        <v>4312</v>
      </c>
      <c r="K2438" s="106">
        <v>15302</v>
      </c>
      <c r="L2438" s="106"/>
      <c r="M2438" s="106">
        <v>22000</v>
      </c>
      <c r="N2438" s="106" t="s">
        <v>4310</v>
      </c>
      <c r="O2438" s="106">
        <v>26306.684000000001</v>
      </c>
      <c r="P2438" s="107">
        <v>1314.58</v>
      </c>
      <c r="Q2438" s="107">
        <v>34582240.649999999</v>
      </c>
      <c r="R2438" s="106">
        <v>0</v>
      </c>
      <c r="S2438" s="107">
        <v>0</v>
      </c>
      <c r="T2438" s="107">
        <v>0</v>
      </c>
      <c r="U2438" s="106" t="s">
        <v>797</v>
      </c>
      <c r="V2438" s="106" t="s">
        <v>7</v>
      </c>
      <c r="W2438" s="106" t="s">
        <v>67</v>
      </c>
      <c r="X2438" s="108">
        <v>1712</v>
      </c>
      <c r="Y2438" s="108">
        <v>45037043.008000001</v>
      </c>
      <c r="Z2438" s="108">
        <v>10454802.355280004</v>
      </c>
      <c r="AA2438" s="109"/>
      <c r="AB2438" s="109"/>
      <c r="AC2438" s="109"/>
      <c r="AD2438" s="109"/>
      <c r="AE2438" s="110" t="s">
        <v>474</v>
      </c>
      <c r="AF2438" s="109"/>
      <c r="AG2438" s="138">
        <v>41908</v>
      </c>
      <c r="AH2438" s="138">
        <v>42467</v>
      </c>
      <c r="AI2438" s="138">
        <v>42676</v>
      </c>
      <c r="AJ2438" s="109">
        <v>6034911</v>
      </c>
      <c r="AK2438" s="109">
        <v>1220644</v>
      </c>
      <c r="AL2438" s="109"/>
      <c r="AM2438" s="109"/>
      <c r="AN2438" s="109"/>
      <c r="AO2438" s="109"/>
      <c r="AP2438" s="109"/>
      <c r="AQ2438" s="109"/>
      <c r="AR2438" s="109"/>
      <c r="AS2438" s="109" t="s">
        <v>4498</v>
      </c>
      <c r="AT2438" s="109"/>
      <c r="AU2438" s="109"/>
      <c r="AV2438" s="109">
        <v>42467</v>
      </c>
      <c r="AW2438" s="109"/>
      <c r="AX2438" s="109" t="s">
        <v>4888</v>
      </c>
      <c r="AY2438" s="109" t="s">
        <v>4622</v>
      </c>
    </row>
    <row r="2439" spans="1:51" ht="25.5" x14ac:dyDescent="0.25">
      <c r="A2439" s="106">
        <v>2817</v>
      </c>
      <c r="B2439" s="106" t="s">
        <v>3062</v>
      </c>
      <c r="C2439" s="106" t="s">
        <v>17</v>
      </c>
      <c r="D2439" s="106"/>
      <c r="E2439" s="106" t="s">
        <v>540</v>
      </c>
      <c r="F2439" s="106"/>
      <c r="G2439" s="106"/>
      <c r="H2439" s="106" t="s">
        <v>466</v>
      </c>
      <c r="I2439" s="106" t="s">
        <v>3324</v>
      </c>
      <c r="J2439" s="106" t="s">
        <v>4312</v>
      </c>
      <c r="K2439" s="106"/>
      <c r="L2439" s="106"/>
      <c r="M2439" s="106">
        <v>22000</v>
      </c>
      <c r="N2439" s="106" t="s">
        <v>4310</v>
      </c>
      <c r="O2439" s="106">
        <v>3830.1619999999998</v>
      </c>
      <c r="P2439" s="107">
        <v>1200</v>
      </c>
      <c r="Q2439" s="107">
        <v>4596194.4000000004</v>
      </c>
      <c r="R2439" s="106">
        <v>0</v>
      </c>
      <c r="S2439" s="107">
        <v>0</v>
      </c>
      <c r="T2439" s="107">
        <v>0</v>
      </c>
      <c r="U2439" s="106" t="s">
        <v>797</v>
      </c>
      <c r="V2439" s="106" t="s">
        <v>7</v>
      </c>
      <c r="W2439" s="106" t="s">
        <v>67</v>
      </c>
      <c r="X2439" s="108">
        <v>1712</v>
      </c>
      <c r="Y2439" s="108">
        <v>6557237.3439999996</v>
      </c>
      <c r="Z2439" s="108">
        <v>1961042.9440000001</v>
      </c>
      <c r="AA2439" s="109"/>
      <c r="AB2439" s="109"/>
      <c r="AC2439" s="109"/>
      <c r="AD2439" s="109"/>
      <c r="AE2439" s="110" t="s">
        <v>474</v>
      </c>
      <c r="AF2439" s="109"/>
      <c r="AG2439" s="138">
        <v>41908</v>
      </c>
      <c r="AH2439" s="138">
        <v>42467</v>
      </c>
      <c r="AI2439" s="138">
        <v>42676</v>
      </c>
      <c r="AJ2439" s="109">
        <v>6034911</v>
      </c>
      <c r="AK2439" s="109">
        <v>1220654</v>
      </c>
      <c r="AL2439" s="109"/>
      <c r="AM2439" s="109"/>
      <c r="AN2439" s="109"/>
      <c r="AO2439" s="109"/>
      <c r="AP2439" s="109"/>
      <c r="AQ2439" s="109"/>
      <c r="AR2439" s="109"/>
      <c r="AS2439" s="109" t="s">
        <v>4498</v>
      </c>
      <c r="AT2439" s="109"/>
      <c r="AU2439" s="109"/>
      <c r="AV2439" s="109">
        <v>42467</v>
      </c>
      <c r="AW2439" s="109"/>
      <c r="AX2439" s="109" t="s">
        <v>4888</v>
      </c>
      <c r="AY2439" s="109" t="s">
        <v>4622</v>
      </c>
    </row>
    <row r="2440" spans="1:51" ht="25.5" x14ac:dyDescent="0.25">
      <c r="A2440" s="106">
        <v>2818</v>
      </c>
      <c r="B2440" s="106" t="s">
        <v>3063</v>
      </c>
      <c r="C2440" s="106" t="s">
        <v>17</v>
      </c>
      <c r="D2440" s="106"/>
      <c r="E2440" s="106" t="s">
        <v>540</v>
      </c>
      <c r="F2440" s="106"/>
      <c r="G2440" s="106"/>
      <c r="H2440" s="106" t="s">
        <v>466</v>
      </c>
      <c r="I2440" s="106" t="s">
        <v>3325</v>
      </c>
      <c r="J2440" s="106" t="s">
        <v>4223</v>
      </c>
      <c r="K2440" s="106">
        <v>15402</v>
      </c>
      <c r="L2440" s="106"/>
      <c r="M2440" s="106">
        <v>22000</v>
      </c>
      <c r="N2440" s="106" t="s">
        <v>4310</v>
      </c>
      <c r="O2440" s="106">
        <v>7742.2129999999997</v>
      </c>
      <c r="P2440" s="107">
        <v>1314.58</v>
      </c>
      <c r="Q2440" s="107">
        <v>10177758.369999999</v>
      </c>
      <c r="R2440" s="106">
        <v>0</v>
      </c>
      <c r="S2440" s="107">
        <v>0</v>
      </c>
      <c r="T2440" s="107">
        <v>0</v>
      </c>
      <c r="U2440" s="106" t="s">
        <v>797</v>
      </c>
      <c r="V2440" s="106" t="s">
        <v>7</v>
      </c>
      <c r="W2440" s="106" t="s">
        <v>67</v>
      </c>
      <c r="X2440" s="108">
        <v>1712</v>
      </c>
      <c r="Y2440" s="108">
        <v>13254668.655999999</v>
      </c>
      <c r="Z2440" s="108">
        <v>3076910.2904599998</v>
      </c>
      <c r="AA2440" s="109"/>
      <c r="AB2440" s="109"/>
      <c r="AC2440" s="109"/>
      <c r="AD2440" s="109"/>
      <c r="AE2440" s="110" t="s">
        <v>474</v>
      </c>
      <c r="AF2440" s="109"/>
      <c r="AG2440" s="138">
        <v>41908</v>
      </c>
      <c r="AH2440" s="138">
        <v>42467</v>
      </c>
      <c r="AI2440" s="138">
        <v>42676</v>
      </c>
      <c r="AJ2440" s="109">
        <v>6034911</v>
      </c>
      <c r="AK2440" s="109">
        <v>1220658</v>
      </c>
      <c r="AL2440" s="109"/>
      <c r="AM2440" s="109"/>
      <c r="AN2440" s="109"/>
      <c r="AO2440" s="109"/>
      <c r="AP2440" s="109"/>
      <c r="AQ2440" s="109"/>
      <c r="AR2440" s="109"/>
      <c r="AS2440" s="109" t="s">
        <v>4498</v>
      </c>
      <c r="AT2440" s="109"/>
      <c r="AU2440" s="109"/>
      <c r="AV2440" s="109">
        <v>42467</v>
      </c>
      <c r="AW2440" s="109"/>
      <c r="AX2440" s="109" t="s">
        <v>4888</v>
      </c>
      <c r="AY2440" s="109" t="s">
        <v>4622</v>
      </c>
    </row>
    <row r="2441" spans="1:51" ht="25.5" x14ac:dyDescent="0.25">
      <c r="A2441" s="106">
        <v>2819</v>
      </c>
      <c r="B2441" s="106" t="s">
        <v>3064</v>
      </c>
      <c r="C2441" s="106" t="s">
        <v>17</v>
      </c>
      <c r="D2441" s="106"/>
      <c r="E2441" s="106" t="s">
        <v>540</v>
      </c>
      <c r="F2441" s="106"/>
      <c r="G2441" s="106"/>
      <c r="H2441" s="106" t="s">
        <v>466</v>
      </c>
      <c r="I2441" s="106" t="s">
        <v>3325</v>
      </c>
      <c r="J2441" s="106" t="s">
        <v>4223</v>
      </c>
      <c r="K2441" s="106">
        <v>15302</v>
      </c>
      <c r="L2441" s="106"/>
      <c r="M2441" s="106">
        <v>22000</v>
      </c>
      <c r="N2441" s="106" t="s">
        <v>4310</v>
      </c>
      <c r="O2441" s="106">
        <v>1850.8779999999999</v>
      </c>
      <c r="P2441" s="107">
        <v>1200</v>
      </c>
      <c r="Q2441" s="107">
        <v>2221053.6</v>
      </c>
      <c r="R2441" s="106">
        <v>0</v>
      </c>
      <c r="S2441" s="107">
        <v>0</v>
      </c>
      <c r="T2441" s="107">
        <v>0</v>
      </c>
      <c r="U2441" s="106" t="s">
        <v>797</v>
      </c>
      <c r="V2441" s="106" t="s">
        <v>7</v>
      </c>
      <c r="W2441" s="106" t="s">
        <v>67</v>
      </c>
      <c r="X2441" s="108">
        <v>1712</v>
      </c>
      <c r="Y2441" s="108">
        <v>3168703.1359999999</v>
      </c>
      <c r="Z2441" s="108">
        <v>947649.53599999985</v>
      </c>
      <c r="AA2441" s="109"/>
      <c r="AB2441" s="109"/>
      <c r="AC2441" s="109"/>
      <c r="AD2441" s="109"/>
      <c r="AE2441" s="110" t="s">
        <v>474</v>
      </c>
      <c r="AF2441" s="109"/>
      <c r="AG2441" s="138">
        <v>41908</v>
      </c>
      <c r="AH2441" s="138">
        <v>42467</v>
      </c>
      <c r="AI2441" s="138">
        <v>42676</v>
      </c>
      <c r="AJ2441" s="109">
        <v>6034911</v>
      </c>
      <c r="AK2441" s="109">
        <v>1220665</v>
      </c>
      <c r="AL2441" s="109"/>
      <c r="AM2441" s="109"/>
      <c r="AN2441" s="109"/>
      <c r="AO2441" s="109"/>
      <c r="AP2441" s="109"/>
      <c r="AQ2441" s="109"/>
      <c r="AR2441" s="109"/>
      <c r="AS2441" s="109" t="s">
        <v>4498</v>
      </c>
      <c r="AT2441" s="109"/>
      <c r="AU2441" s="109"/>
      <c r="AV2441" s="109">
        <v>42467</v>
      </c>
      <c r="AW2441" s="109"/>
      <c r="AX2441" s="109" t="s">
        <v>4888</v>
      </c>
      <c r="AY2441" s="109" t="s">
        <v>4622</v>
      </c>
    </row>
    <row r="2442" spans="1:51" ht="25.5" x14ac:dyDescent="0.25">
      <c r="A2442" s="106">
        <v>2820</v>
      </c>
      <c r="B2442" s="106" t="s">
        <v>3065</v>
      </c>
      <c r="C2442" s="106" t="s">
        <v>17</v>
      </c>
      <c r="D2442" s="106"/>
      <c r="E2442" s="106" t="s">
        <v>540</v>
      </c>
      <c r="F2442" s="106"/>
      <c r="G2442" s="106"/>
      <c r="H2442" s="106" t="s">
        <v>466</v>
      </c>
      <c r="I2442" s="106" t="s">
        <v>3323</v>
      </c>
      <c r="J2442" s="106" t="s">
        <v>4316</v>
      </c>
      <c r="K2442" s="106">
        <v>17639</v>
      </c>
      <c r="L2442" s="106"/>
      <c r="M2442" s="106">
        <v>22000</v>
      </c>
      <c r="N2442" s="106" t="s">
        <v>4310</v>
      </c>
      <c r="O2442" s="106">
        <v>704.00699999999995</v>
      </c>
      <c r="P2442" s="107">
        <v>1314.58</v>
      </c>
      <c r="Q2442" s="107">
        <v>925473.52</v>
      </c>
      <c r="R2442" s="106">
        <v>0</v>
      </c>
      <c r="S2442" s="107">
        <v>0</v>
      </c>
      <c r="T2442" s="107">
        <v>0</v>
      </c>
      <c r="U2442" s="106" t="s">
        <v>797</v>
      </c>
      <c r="V2442" s="106" t="s">
        <v>7</v>
      </c>
      <c r="W2442" s="106" t="s">
        <v>67</v>
      </c>
      <c r="X2442" s="108">
        <v>1712</v>
      </c>
      <c r="Y2442" s="108">
        <v>1205259.9839999999</v>
      </c>
      <c r="Z2442" s="108">
        <v>279786.46194000007</v>
      </c>
      <c r="AA2442" s="109"/>
      <c r="AB2442" s="109"/>
      <c r="AC2442" s="109"/>
      <c r="AD2442" s="109"/>
      <c r="AE2442" s="110" t="s">
        <v>474</v>
      </c>
      <c r="AF2442" s="109"/>
      <c r="AG2442" s="138">
        <v>41908</v>
      </c>
      <c r="AH2442" s="138">
        <v>42467</v>
      </c>
      <c r="AI2442" s="138">
        <v>42676</v>
      </c>
      <c r="AJ2442" s="109">
        <v>6034911</v>
      </c>
      <c r="AK2442" s="109">
        <v>1220669</v>
      </c>
      <c r="AL2442" s="109"/>
      <c r="AM2442" s="109"/>
      <c r="AN2442" s="109"/>
      <c r="AO2442" s="109"/>
      <c r="AP2442" s="109"/>
      <c r="AQ2442" s="109"/>
      <c r="AR2442" s="109"/>
      <c r="AS2442" s="109" t="s">
        <v>4498</v>
      </c>
      <c r="AT2442" s="109"/>
      <c r="AU2442" s="109"/>
      <c r="AV2442" s="109">
        <v>42467</v>
      </c>
      <c r="AW2442" s="109"/>
      <c r="AX2442" s="109" t="s">
        <v>4888</v>
      </c>
      <c r="AY2442" s="109" t="s">
        <v>4622</v>
      </c>
    </row>
    <row r="2443" spans="1:51" ht="25.5" x14ac:dyDescent="0.25">
      <c r="A2443" s="106">
        <v>2821</v>
      </c>
      <c r="B2443" s="106" t="s">
        <v>3066</v>
      </c>
      <c r="C2443" s="106" t="s">
        <v>17</v>
      </c>
      <c r="D2443" s="106"/>
      <c r="E2443" s="106" t="s">
        <v>540</v>
      </c>
      <c r="F2443" s="106"/>
      <c r="G2443" s="106"/>
      <c r="H2443" s="106" t="s">
        <v>466</v>
      </c>
      <c r="I2443" s="106" t="s">
        <v>3325</v>
      </c>
      <c r="J2443" s="106" t="s">
        <v>4223</v>
      </c>
      <c r="K2443" s="106"/>
      <c r="L2443" s="106"/>
      <c r="M2443" s="106">
        <v>22000</v>
      </c>
      <c r="N2443" s="106" t="s">
        <v>4310</v>
      </c>
      <c r="O2443" s="106">
        <v>396.67399999999998</v>
      </c>
      <c r="P2443" s="107">
        <v>1200</v>
      </c>
      <c r="Q2443" s="107">
        <v>476008.8</v>
      </c>
      <c r="R2443" s="106">
        <v>0</v>
      </c>
      <c r="S2443" s="107">
        <v>0</v>
      </c>
      <c r="T2443" s="107">
        <v>0</v>
      </c>
      <c r="U2443" s="106" t="s">
        <v>797</v>
      </c>
      <c r="V2443" s="106" t="s">
        <v>7</v>
      </c>
      <c r="W2443" s="106" t="s">
        <v>67</v>
      </c>
      <c r="X2443" s="108">
        <v>1712</v>
      </c>
      <c r="Y2443" s="108">
        <v>679105.88799999992</v>
      </c>
      <c r="Z2443" s="108">
        <v>203097.08799999993</v>
      </c>
      <c r="AA2443" s="109"/>
      <c r="AB2443" s="109"/>
      <c r="AC2443" s="109"/>
      <c r="AD2443" s="109"/>
      <c r="AE2443" s="110" t="s">
        <v>474</v>
      </c>
      <c r="AF2443" s="109"/>
      <c r="AG2443" s="138">
        <v>41908</v>
      </c>
      <c r="AH2443" s="138">
        <v>42467</v>
      </c>
      <c r="AI2443" s="138">
        <v>42676</v>
      </c>
      <c r="AJ2443" s="109">
        <v>6034911</v>
      </c>
      <c r="AK2443" s="109">
        <v>1220677</v>
      </c>
      <c r="AL2443" s="109"/>
      <c r="AM2443" s="109"/>
      <c r="AN2443" s="109"/>
      <c r="AO2443" s="109"/>
      <c r="AP2443" s="109"/>
      <c r="AQ2443" s="109"/>
      <c r="AR2443" s="109"/>
      <c r="AS2443" s="109" t="s">
        <v>4498</v>
      </c>
      <c r="AT2443" s="109"/>
      <c r="AU2443" s="109"/>
      <c r="AV2443" s="109">
        <v>42467</v>
      </c>
      <c r="AW2443" s="109"/>
      <c r="AX2443" s="109" t="s">
        <v>4888</v>
      </c>
      <c r="AY2443" s="109" t="s">
        <v>4622</v>
      </c>
    </row>
    <row r="2444" spans="1:51" ht="25.5" x14ac:dyDescent="0.25">
      <c r="A2444" s="106">
        <v>2822</v>
      </c>
      <c r="B2444" s="106" t="s">
        <v>3067</v>
      </c>
      <c r="C2444" s="106" t="s">
        <v>17</v>
      </c>
      <c r="D2444" s="106"/>
      <c r="E2444" s="106" t="s">
        <v>540</v>
      </c>
      <c r="F2444" s="106"/>
      <c r="G2444" s="106"/>
      <c r="H2444" s="106" t="s">
        <v>466</v>
      </c>
      <c r="I2444" s="106" t="s">
        <v>3325</v>
      </c>
      <c r="J2444" s="106" t="s">
        <v>4223</v>
      </c>
      <c r="K2444" s="106">
        <v>15423</v>
      </c>
      <c r="L2444" s="106"/>
      <c r="M2444" s="106">
        <v>22000</v>
      </c>
      <c r="N2444" s="106" t="s">
        <v>4310</v>
      </c>
      <c r="O2444" s="106">
        <v>158.44</v>
      </c>
      <c r="P2444" s="107">
        <v>1200</v>
      </c>
      <c r="Q2444" s="107">
        <v>190128</v>
      </c>
      <c r="R2444" s="106">
        <v>0</v>
      </c>
      <c r="S2444" s="107">
        <v>0</v>
      </c>
      <c r="T2444" s="107">
        <v>0</v>
      </c>
      <c r="U2444" s="106" t="s">
        <v>797</v>
      </c>
      <c r="V2444" s="106" t="s">
        <v>7</v>
      </c>
      <c r="W2444" s="106" t="s">
        <v>67</v>
      </c>
      <c r="X2444" s="108">
        <v>1712</v>
      </c>
      <c r="Y2444" s="108">
        <v>271249.27999999997</v>
      </c>
      <c r="Z2444" s="108">
        <v>81121.27999999997</v>
      </c>
      <c r="AA2444" s="109"/>
      <c r="AB2444" s="109"/>
      <c r="AC2444" s="109"/>
      <c r="AD2444" s="109"/>
      <c r="AE2444" s="110" t="s">
        <v>474</v>
      </c>
      <c r="AF2444" s="109"/>
      <c r="AG2444" s="138">
        <v>41908</v>
      </c>
      <c r="AH2444" s="138">
        <v>42467</v>
      </c>
      <c r="AI2444" s="138">
        <v>42676</v>
      </c>
      <c r="AJ2444" s="109">
        <v>6034911</v>
      </c>
      <c r="AK2444" s="109">
        <v>1220678</v>
      </c>
      <c r="AL2444" s="109"/>
      <c r="AM2444" s="109"/>
      <c r="AN2444" s="109"/>
      <c r="AO2444" s="109"/>
      <c r="AP2444" s="109"/>
      <c r="AQ2444" s="109"/>
      <c r="AR2444" s="109"/>
      <c r="AS2444" s="109" t="s">
        <v>4498</v>
      </c>
      <c r="AT2444" s="109"/>
      <c r="AU2444" s="109"/>
      <c r="AV2444" s="109">
        <v>42467</v>
      </c>
      <c r="AW2444" s="109"/>
      <c r="AX2444" s="109" t="s">
        <v>4888</v>
      </c>
      <c r="AY2444" s="109" t="s">
        <v>4622</v>
      </c>
    </row>
    <row r="2445" spans="1:51" ht="25.5" x14ac:dyDescent="0.25">
      <c r="A2445" s="106">
        <v>2823</v>
      </c>
      <c r="B2445" s="106" t="s">
        <v>3068</v>
      </c>
      <c r="C2445" s="106" t="s">
        <v>17</v>
      </c>
      <c r="D2445" s="106"/>
      <c r="E2445" s="106" t="s">
        <v>540</v>
      </c>
      <c r="F2445" s="106"/>
      <c r="G2445" s="106"/>
      <c r="H2445" s="106" t="s">
        <v>466</v>
      </c>
      <c r="I2445" s="106" t="s">
        <v>3325</v>
      </c>
      <c r="J2445" s="106" t="s">
        <v>4223</v>
      </c>
      <c r="K2445" s="106">
        <v>15373</v>
      </c>
      <c r="L2445" s="106"/>
      <c r="M2445" s="106">
        <v>22000</v>
      </c>
      <c r="N2445" s="106" t="s">
        <v>4310</v>
      </c>
      <c r="O2445" s="106">
        <v>1110.2080000000001</v>
      </c>
      <c r="P2445" s="107">
        <v>1200</v>
      </c>
      <c r="Q2445" s="107">
        <v>1332249.6000000001</v>
      </c>
      <c r="R2445" s="106">
        <v>0</v>
      </c>
      <c r="S2445" s="107">
        <v>0</v>
      </c>
      <c r="T2445" s="107">
        <v>0</v>
      </c>
      <c r="U2445" s="106" t="s">
        <v>797</v>
      </c>
      <c r="V2445" s="106" t="s">
        <v>7</v>
      </c>
      <c r="W2445" s="106" t="s">
        <v>67</v>
      </c>
      <c r="X2445" s="108">
        <v>1712</v>
      </c>
      <c r="Y2445" s="108">
        <v>1900676.0960000001</v>
      </c>
      <c r="Z2445" s="108">
        <v>568426.49600000004</v>
      </c>
      <c r="AA2445" s="109"/>
      <c r="AB2445" s="109"/>
      <c r="AC2445" s="109"/>
      <c r="AD2445" s="109"/>
      <c r="AE2445" s="110" t="s">
        <v>474</v>
      </c>
      <c r="AF2445" s="109"/>
      <c r="AG2445" s="138">
        <v>41908</v>
      </c>
      <c r="AH2445" s="138">
        <v>42467</v>
      </c>
      <c r="AI2445" s="138">
        <v>42676</v>
      </c>
      <c r="AJ2445" s="109">
        <v>6034911</v>
      </c>
      <c r="AK2445" s="109">
        <v>1220684</v>
      </c>
      <c r="AL2445" s="109"/>
      <c r="AM2445" s="109"/>
      <c r="AN2445" s="109"/>
      <c r="AO2445" s="109"/>
      <c r="AP2445" s="109"/>
      <c r="AQ2445" s="109"/>
      <c r="AR2445" s="109"/>
      <c r="AS2445" s="109" t="s">
        <v>4498</v>
      </c>
      <c r="AT2445" s="109"/>
      <c r="AU2445" s="109"/>
      <c r="AV2445" s="109">
        <v>42467</v>
      </c>
      <c r="AW2445" s="109"/>
      <c r="AX2445" s="109" t="s">
        <v>4888</v>
      </c>
      <c r="AY2445" s="109" t="s">
        <v>4622</v>
      </c>
    </row>
    <row r="2446" spans="1:51" ht="25.5" x14ac:dyDescent="0.25">
      <c r="A2446" s="106">
        <v>2824</v>
      </c>
      <c r="B2446" s="106" t="s">
        <v>3069</v>
      </c>
      <c r="C2446" s="106" t="s">
        <v>17</v>
      </c>
      <c r="D2446" s="106"/>
      <c r="E2446" s="106" t="s">
        <v>540</v>
      </c>
      <c r="F2446" s="106"/>
      <c r="G2446" s="106"/>
      <c r="H2446" s="106" t="s">
        <v>466</v>
      </c>
      <c r="I2446" s="106" t="s">
        <v>3325</v>
      </c>
      <c r="J2446" s="106" t="s">
        <v>4223</v>
      </c>
      <c r="K2446" s="106">
        <v>15351</v>
      </c>
      <c r="L2446" s="106"/>
      <c r="M2446" s="106">
        <v>22000</v>
      </c>
      <c r="N2446" s="106" t="s">
        <v>4310</v>
      </c>
      <c r="O2446" s="106">
        <v>1087.1890000000001</v>
      </c>
      <c r="P2446" s="107">
        <v>1314.58</v>
      </c>
      <c r="Q2446" s="107">
        <v>1429196.92</v>
      </c>
      <c r="R2446" s="106">
        <v>0</v>
      </c>
      <c r="S2446" s="107">
        <v>0</v>
      </c>
      <c r="T2446" s="107">
        <v>0</v>
      </c>
      <c r="U2446" s="106" t="s">
        <v>797</v>
      </c>
      <c r="V2446" s="106" t="s">
        <v>7</v>
      </c>
      <c r="W2446" s="106" t="s">
        <v>67</v>
      </c>
      <c r="X2446" s="108">
        <v>1712</v>
      </c>
      <c r="Y2446" s="108">
        <v>1861267.5680000002</v>
      </c>
      <c r="Z2446" s="108">
        <v>432070.6523800001</v>
      </c>
      <c r="AA2446" s="109"/>
      <c r="AB2446" s="109"/>
      <c r="AC2446" s="109"/>
      <c r="AD2446" s="109"/>
      <c r="AE2446" s="110" t="s">
        <v>474</v>
      </c>
      <c r="AF2446" s="109"/>
      <c r="AG2446" s="138">
        <v>41908</v>
      </c>
      <c r="AH2446" s="138">
        <v>42467</v>
      </c>
      <c r="AI2446" s="138">
        <v>42676</v>
      </c>
      <c r="AJ2446" s="109">
        <v>6034911</v>
      </c>
      <c r="AK2446" s="109">
        <v>1220681</v>
      </c>
      <c r="AL2446" s="109"/>
      <c r="AM2446" s="109"/>
      <c r="AN2446" s="109"/>
      <c r="AO2446" s="109"/>
      <c r="AP2446" s="109"/>
      <c r="AQ2446" s="109"/>
      <c r="AR2446" s="109"/>
      <c r="AS2446" s="109" t="s">
        <v>4498</v>
      </c>
      <c r="AT2446" s="109"/>
      <c r="AU2446" s="109"/>
      <c r="AV2446" s="109">
        <v>42467</v>
      </c>
      <c r="AW2446" s="109"/>
      <c r="AX2446" s="109" t="s">
        <v>4888</v>
      </c>
      <c r="AY2446" s="109" t="s">
        <v>4622</v>
      </c>
    </row>
    <row r="2447" spans="1:51" ht="25.5" x14ac:dyDescent="0.25">
      <c r="A2447" s="106">
        <v>2825</v>
      </c>
      <c r="B2447" s="106" t="s">
        <v>3070</v>
      </c>
      <c r="C2447" s="106" t="s">
        <v>17</v>
      </c>
      <c r="D2447" s="106"/>
      <c r="E2447" s="106" t="s">
        <v>540</v>
      </c>
      <c r="F2447" s="106"/>
      <c r="G2447" s="106"/>
      <c r="H2447" s="106" t="s">
        <v>466</v>
      </c>
      <c r="I2447" s="106" t="s">
        <v>3324</v>
      </c>
      <c r="J2447" s="106" t="s">
        <v>4311</v>
      </c>
      <c r="K2447" s="106"/>
      <c r="L2447" s="106"/>
      <c r="M2447" s="106">
        <v>22000</v>
      </c>
      <c r="N2447" s="106" t="s">
        <v>4310</v>
      </c>
      <c r="O2447" s="106">
        <v>425.78300000000002</v>
      </c>
      <c r="P2447" s="107">
        <v>1314.58</v>
      </c>
      <c r="Q2447" s="107">
        <v>559725.81999999995</v>
      </c>
      <c r="R2447" s="106">
        <v>0</v>
      </c>
      <c r="S2447" s="107">
        <v>0</v>
      </c>
      <c r="T2447" s="107">
        <v>0</v>
      </c>
      <c r="U2447" s="106" t="s">
        <v>797</v>
      </c>
      <c r="V2447" s="106" t="s">
        <v>7</v>
      </c>
      <c r="W2447" s="106" t="s">
        <v>67</v>
      </c>
      <c r="X2447" s="108">
        <v>1712</v>
      </c>
      <c r="Y2447" s="108">
        <v>728940.49600000004</v>
      </c>
      <c r="Z2447" s="108">
        <v>169214.67986000003</v>
      </c>
      <c r="AA2447" s="109"/>
      <c r="AB2447" s="109"/>
      <c r="AC2447" s="109"/>
      <c r="AD2447" s="109"/>
      <c r="AE2447" s="110" t="s">
        <v>474</v>
      </c>
      <c r="AF2447" s="109"/>
      <c r="AG2447" s="138">
        <v>41908</v>
      </c>
      <c r="AH2447" s="138">
        <v>42467</v>
      </c>
      <c r="AI2447" s="138">
        <v>42676</v>
      </c>
      <c r="AJ2447" s="109">
        <v>6034911</v>
      </c>
      <c r="AK2447" s="109">
        <v>1220696</v>
      </c>
      <c r="AL2447" s="109"/>
      <c r="AM2447" s="109"/>
      <c r="AN2447" s="109"/>
      <c r="AO2447" s="109"/>
      <c r="AP2447" s="109"/>
      <c r="AQ2447" s="109"/>
      <c r="AR2447" s="109"/>
      <c r="AS2447" s="109" t="s">
        <v>4498</v>
      </c>
      <c r="AT2447" s="109"/>
      <c r="AU2447" s="109"/>
      <c r="AV2447" s="109">
        <v>42467</v>
      </c>
      <c r="AW2447" s="109"/>
      <c r="AX2447" s="109" t="s">
        <v>4888</v>
      </c>
      <c r="AY2447" s="109" t="s">
        <v>4622</v>
      </c>
    </row>
    <row r="2448" spans="1:51" ht="25.5" x14ac:dyDescent="0.25">
      <c r="A2448" s="106">
        <v>2826</v>
      </c>
      <c r="B2448" s="106" t="s">
        <v>3071</v>
      </c>
      <c r="C2448" s="106" t="s">
        <v>17</v>
      </c>
      <c r="D2448" s="106"/>
      <c r="E2448" s="106" t="s">
        <v>540</v>
      </c>
      <c r="F2448" s="106"/>
      <c r="G2448" s="106"/>
      <c r="H2448" s="106" t="s">
        <v>466</v>
      </c>
      <c r="I2448" s="106" t="s">
        <v>3324</v>
      </c>
      <c r="J2448" s="106" t="s">
        <v>4311</v>
      </c>
      <c r="K2448" s="106">
        <v>17773</v>
      </c>
      <c r="L2448" s="106"/>
      <c r="M2448" s="106">
        <v>22000</v>
      </c>
      <c r="N2448" s="106" t="s">
        <v>4310</v>
      </c>
      <c r="O2448" s="106">
        <v>1922.75</v>
      </c>
      <c r="P2448" s="107">
        <v>1314.58</v>
      </c>
      <c r="Q2448" s="107">
        <v>2527608.69</v>
      </c>
      <c r="R2448" s="106">
        <v>0</v>
      </c>
      <c r="S2448" s="107">
        <v>0</v>
      </c>
      <c r="T2448" s="107">
        <v>0</v>
      </c>
      <c r="U2448" s="106" t="s">
        <v>797</v>
      </c>
      <c r="V2448" s="106" t="s">
        <v>7</v>
      </c>
      <c r="W2448" s="106" t="s">
        <v>67</v>
      </c>
      <c r="X2448" s="108">
        <v>1712</v>
      </c>
      <c r="Y2448" s="108">
        <v>3291748</v>
      </c>
      <c r="Z2448" s="108">
        <v>764139.30500000017</v>
      </c>
      <c r="AA2448" s="109"/>
      <c r="AB2448" s="109"/>
      <c r="AC2448" s="109"/>
      <c r="AD2448" s="109"/>
      <c r="AE2448" s="110" t="s">
        <v>474</v>
      </c>
      <c r="AF2448" s="109"/>
      <c r="AG2448" s="138">
        <v>41908</v>
      </c>
      <c r="AH2448" s="138">
        <v>42467</v>
      </c>
      <c r="AI2448" s="138">
        <v>42676</v>
      </c>
      <c r="AJ2448" s="109">
        <v>6034911</v>
      </c>
      <c r="AK2448" s="109">
        <v>1220698</v>
      </c>
      <c r="AL2448" s="109"/>
      <c r="AM2448" s="109"/>
      <c r="AN2448" s="109"/>
      <c r="AO2448" s="109"/>
      <c r="AP2448" s="109"/>
      <c r="AQ2448" s="109"/>
      <c r="AR2448" s="109"/>
      <c r="AS2448" s="109" t="s">
        <v>4498</v>
      </c>
      <c r="AT2448" s="109"/>
      <c r="AU2448" s="109"/>
      <c r="AV2448" s="109">
        <v>42467</v>
      </c>
      <c r="AW2448" s="109"/>
      <c r="AX2448" s="109" t="s">
        <v>4888</v>
      </c>
      <c r="AY2448" s="109" t="s">
        <v>4622</v>
      </c>
    </row>
    <row r="2449" spans="1:51" ht="25.5" x14ac:dyDescent="0.25">
      <c r="A2449" s="106">
        <v>2827</v>
      </c>
      <c r="B2449" s="106" t="s">
        <v>3072</v>
      </c>
      <c r="C2449" s="106" t="s">
        <v>17</v>
      </c>
      <c r="D2449" s="106"/>
      <c r="E2449" s="106" t="s">
        <v>540</v>
      </c>
      <c r="F2449" s="106"/>
      <c r="G2449" s="106"/>
      <c r="H2449" s="106" t="s">
        <v>466</v>
      </c>
      <c r="I2449" s="106" t="s">
        <v>3324</v>
      </c>
      <c r="J2449" s="106" t="s">
        <v>4311</v>
      </c>
      <c r="K2449" s="106"/>
      <c r="L2449" s="106"/>
      <c r="M2449" s="106">
        <v>22000</v>
      </c>
      <c r="N2449" s="106" t="s">
        <v>4310</v>
      </c>
      <c r="O2449" s="106">
        <v>2250.1239999999998</v>
      </c>
      <c r="P2449" s="107">
        <v>1200</v>
      </c>
      <c r="Q2449" s="107">
        <v>2700148.8</v>
      </c>
      <c r="R2449" s="106">
        <v>0</v>
      </c>
      <c r="S2449" s="107">
        <v>0</v>
      </c>
      <c r="T2449" s="107">
        <v>0</v>
      </c>
      <c r="U2449" s="106" t="s">
        <v>797</v>
      </c>
      <c r="V2449" s="106" t="s">
        <v>7</v>
      </c>
      <c r="W2449" s="106" t="s">
        <v>67</v>
      </c>
      <c r="X2449" s="108">
        <v>1712</v>
      </c>
      <c r="Y2449" s="108">
        <v>3852212.2879999997</v>
      </c>
      <c r="Z2449" s="108">
        <v>1152063.4879999999</v>
      </c>
      <c r="AA2449" s="109"/>
      <c r="AB2449" s="109"/>
      <c r="AC2449" s="109"/>
      <c r="AD2449" s="109"/>
      <c r="AE2449" s="110" t="s">
        <v>474</v>
      </c>
      <c r="AF2449" s="109"/>
      <c r="AG2449" s="138">
        <v>41908</v>
      </c>
      <c r="AH2449" s="138">
        <v>42467</v>
      </c>
      <c r="AI2449" s="138">
        <v>42676</v>
      </c>
      <c r="AJ2449" s="109">
        <v>6034911</v>
      </c>
      <c r="AK2449" s="109">
        <v>1220700</v>
      </c>
      <c r="AL2449" s="109"/>
      <c r="AM2449" s="109"/>
      <c r="AN2449" s="109"/>
      <c r="AO2449" s="109"/>
      <c r="AP2449" s="109"/>
      <c r="AQ2449" s="109"/>
      <c r="AR2449" s="109"/>
      <c r="AS2449" s="109" t="s">
        <v>4498</v>
      </c>
      <c r="AT2449" s="109"/>
      <c r="AU2449" s="109"/>
      <c r="AV2449" s="109">
        <v>42467</v>
      </c>
      <c r="AW2449" s="109"/>
      <c r="AX2449" s="109" t="s">
        <v>4888</v>
      </c>
      <c r="AY2449" s="109" t="s">
        <v>4622</v>
      </c>
    </row>
    <row r="2450" spans="1:51" ht="25.5" x14ac:dyDescent="0.25">
      <c r="A2450" s="106">
        <v>2828</v>
      </c>
      <c r="B2450" s="106" t="s">
        <v>3073</v>
      </c>
      <c r="C2450" s="106" t="s">
        <v>17</v>
      </c>
      <c r="D2450" s="106"/>
      <c r="E2450" s="106" t="s">
        <v>540</v>
      </c>
      <c r="F2450" s="106"/>
      <c r="G2450" s="106"/>
      <c r="H2450" s="106" t="s">
        <v>466</v>
      </c>
      <c r="I2450" s="106" t="s">
        <v>3324</v>
      </c>
      <c r="J2450" s="106" t="s">
        <v>4311</v>
      </c>
      <c r="K2450" s="106"/>
      <c r="L2450" s="106"/>
      <c r="M2450" s="106">
        <v>22000</v>
      </c>
      <c r="N2450" s="106" t="s">
        <v>4310</v>
      </c>
      <c r="O2450" s="106">
        <v>881.03399999999999</v>
      </c>
      <c r="P2450" s="107">
        <v>1200</v>
      </c>
      <c r="Q2450" s="107">
        <v>1057240.8</v>
      </c>
      <c r="R2450" s="106">
        <v>0</v>
      </c>
      <c r="S2450" s="107">
        <v>0</v>
      </c>
      <c r="T2450" s="107">
        <v>0</v>
      </c>
      <c r="U2450" s="106" t="s">
        <v>797</v>
      </c>
      <c r="V2450" s="106" t="s">
        <v>7</v>
      </c>
      <c r="W2450" s="106" t="s">
        <v>67</v>
      </c>
      <c r="X2450" s="108">
        <v>1712</v>
      </c>
      <c r="Y2450" s="108">
        <v>1508330.2080000001</v>
      </c>
      <c r="Z2450" s="108">
        <v>451089.40800000005</v>
      </c>
      <c r="AA2450" s="109"/>
      <c r="AB2450" s="109"/>
      <c r="AC2450" s="109"/>
      <c r="AD2450" s="109"/>
      <c r="AE2450" s="110" t="s">
        <v>474</v>
      </c>
      <c r="AF2450" s="109"/>
      <c r="AG2450" s="138">
        <v>41908</v>
      </c>
      <c r="AH2450" s="138">
        <v>42467</v>
      </c>
      <c r="AI2450" s="138">
        <v>42676</v>
      </c>
      <c r="AJ2450" s="109">
        <v>6034911</v>
      </c>
      <c r="AK2450" s="109">
        <v>1220709</v>
      </c>
      <c r="AL2450" s="109"/>
      <c r="AM2450" s="109"/>
      <c r="AN2450" s="109"/>
      <c r="AO2450" s="109"/>
      <c r="AP2450" s="109"/>
      <c r="AQ2450" s="109"/>
      <c r="AR2450" s="109"/>
      <c r="AS2450" s="109" t="s">
        <v>4498</v>
      </c>
      <c r="AT2450" s="109"/>
      <c r="AU2450" s="109"/>
      <c r="AV2450" s="109">
        <v>42467</v>
      </c>
      <c r="AW2450" s="109"/>
      <c r="AX2450" s="109" t="s">
        <v>4888</v>
      </c>
      <c r="AY2450" s="109" t="s">
        <v>4622</v>
      </c>
    </row>
    <row r="2451" spans="1:51" ht="25.5" x14ac:dyDescent="0.25">
      <c r="A2451" s="106">
        <v>2829</v>
      </c>
      <c r="B2451" s="106" t="s">
        <v>3074</v>
      </c>
      <c r="C2451" s="106" t="s">
        <v>17</v>
      </c>
      <c r="D2451" s="106"/>
      <c r="E2451" s="106" t="s">
        <v>540</v>
      </c>
      <c r="F2451" s="106"/>
      <c r="G2451" s="106"/>
      <c r="H2451" s="106" t="s">
        <v>466</v>
      </c>
      <c r="I2451" s="106" t="s">
        <v>3324</v>
      </c>
      <c r="J2451" s="106" t="s">
        <v>4311</v>
      </c>
      <c r="K2451" s="106"/>
      <c r="L2451" s="106"/>
      <c r="M2451" s="106">
        <v>22000</v>
      </c>
      <c r="N2451" s="106" t="s">
        <v>4310</v>
      </c>
      <c r="O2451" s="106">
        <v>663.73599999999999</v>
      </c>
      <c r="P2451" s="107">
        <v>1200</v>
      </c>
      <c r="Q2451" s="107">
        <v>796483.2</v>
      </c>
      <c r="R2451" s="106">
        <v>0</v>
      </c>
      <c r="S2451" s="107">
        <v>0</v>
      </c>
      <c r="T2451" s="107">
        <v>0</v>
      </c>
      <c r="U2451" s="106" t="s">
        <v>797</v>
      </c>
      <c r="V2451" s="106" t="s">
        <v>7</v>
      </c>
      <c r="W2451" s="106" t="s">
        <v>67</v>
      </c>
      <c r="X2451" s="108">
        <v>1712</v>
      </c>
      <c r="Y2451" s="108">
        <v>1136316.0319999999</v>
      </c>
      <c r="Z2451" s="108">
        <v>339832.83199999994</v>
      </c>
      <c r="AA2451" s="109"/>
      <c r="AB2451" s="109"/>
      <c r="AC2451" s="109"/>
      <c r="AD2451" s="109"/>
      <c r="AE2451" s="110" t="s">
        <v>474</v>
      </c>
      <c r="AF2451" s="109"/>
      <c r="AG2451" s="138">
        <v>41908</v>
      </c>
      <c r="AH2451" s="138">
        <v>42467</v>
      </c>
      <c r="AI2451" s="138">
        <v>42676</v>
      </c>
      <c r="AJ2451" s="109">
        <v>6034911</v>
      </c>
      <c r="AK2451" s="109">
        <v>1220711</v>
      </c>
      <c r="AL2451" s="109"/>
      <c r="AM2451" s="109"/>
      <c r="AN2451" s="109"/>
      <c r="AO2451" s="109"/>
      <c r="AP2451" s="109"/>
      <c r="AQ2451" s="109"/>
      <c r="AR2451" s="109"/>
      <c r="AS2451" s="109" t="s">
        <v>4498</v>
      </c>
      <c r="AT2451" s="109"/>
      <c r="AU2451" s="109"/>
      <c r="AV2451" s="109">
        <v>42467</v>
      </c>
      <c r="AW2451" s="109"/>
      <c r="AX2451" s="109" t="s">
        <v>4888</v>
      </c>
      <c r="AY2451" s="109" t="s">
        <v>4622</v>
      </c>
    </row>
    <row r="2452" spans="1:51" ht="25.5" x14ac:dyDescent="0.25">
      <c r="A2452" s="106">
        <v>2830</v>
      </c>
      <c r="B2452" s="106" t="s">
        <v>3075</v>
      </c>
      <c r="C2452" s="106" t="s">
        <v>17</v>
      </c>
      <c r="D2452" s="106"/>
      <c r="E2452" s="106" t="s">
        <v>540</v>
      </c>
      <c r="F2452" s="106"/>
      <c r="G2452" s="106"/>
      <c r="H2452" s="106" t="s">
        <v>466</v>
      </c>
      <c r="I2452" s="106" t="s">
        <v>3324</v>
      </c>
      <c r="J2452" s="106" t="s">
        <v>4312</v>
      </c>
      <c r="K2452" s="106"/>
      <c r="L2452" s="106"/>
      <c r="M2452" s="106">
        <v>22000</v>
      </c>
      <c r="N2452" s="106" t="s">
        <v>4310</v>
      </c>
      <c r="O2452" s="106">
        <v>375.67599999999999</v>
      </c>
      <c r="P2452" s="107">
        <v>1200</v>
      </c>
      <c r="Q2452" s="107">
        <v>450811.2</v>
      </c>
      <c r="R2452" s="106">
        <v>0</v>
      </c>
      <c r="S2452" s="107">
        <v>0</v>
      </c>
      <c r="T2452" s="107">
        <v>0</v>
      </c>
      <c r="U2452" s="106" t="s">
        <v>797</v>
      </c>
      <c r="V2452" s="106" t="s">
        <v>7</v>
      </c>
      <c r="W2452" s="106" t="s">
        <v>67</v>
      </c>
      <c r="X2452" s="108">
        <v>1712</v>
      </c>
      <c r="Y2452" s="108">
        <v>643157.31200000003</v>
      </c>
      <c r="Z2452" s="108">
        <v>192346.11200000002</v>
      </c>
      <c r="AA2452" s="109"/>
      <c r="AB2452" s="109"/>
      <c r="AC2452" s="109"/>
      <c r="AD2452" s="109"/>
      <c r="AE2452" s="110" t="s">
        <v>474</v>
      </c>
      <c r="AF2452" s="109"/>
      <c r="AG2452" s="138">
        <v>41908</v>
      </c>
      <c r="AH2452" s="138">
        <v>42467</v>
      </c>
      <c r="AI2452" s="138">
        <v>42676</v>
      </c>
      <c r="AJ2452" s="109">
        <v>6034911</v>
      </c>
      <c r="AK2452" s="109">
        <v>1220713</v>
      </c>
      <c r="AL2452" s="109"/>
      <c r="AM2452" s="109"/>
      <c r="AN2452" s="109"/>
      <c r="AO2452" s="109"/>
      <c r="AP2452" s="109"/>
      <c r="AQ2452" s="109"/>
      <c r="AR2452" s="109"/>
      <c r="AS2452" s="109" t="s">
        <v>4498</v>
      </c>
      <c r="AT2452" s="109"/>
      <c r="AU2452" s="109"/>
      <c r="AV2452" s="109">
        <v>42467</v>
      </c>
      <c r="AW2452" s="109"/>
      <c r="AX2452" s="109" t="s">
        <v>4888</v>
      </c>
      <c r="AY2452" s="109" t="s">
        <v>4622</v>
      </c>
    </row>
    <row r="2453" spans="1:51" ht="25.5" x14ac:dyDescent="0.25">
      <c r="A2453" s="106">
        <v>2831</v>
      </c>
      <c r="B2453" s="106" t="s">
        <v>3076</v>
      </c>
      <c r="C2453" s="106" t="s">
        <v>17</v>
      </c>
      <c r="D2453" s="106"/>
      <c r="E2453" s="106" t="s">
        <v>540</v>
      </c>
      <c r="F2453" s="106"/>
      <c r="G2453" s="106"/>
      <c r="H2453" s="106" t="s">
        <v>466</v>
      </c>
      <c r="I2453" s="106" t="s">
        <v>3324</v>
      </c>
      <c r="J2453" s="106" t="s">
        <v>4312</v>
      </c>
      <c r="K2453" s="106">
        <v>15266</v>
      </c>
      <c r="L2453" s="106"/>
      <c r="M2453" s="106">
        <v>22000</v>
      </c>
      <c r="N2453" s="106" t="s">
        <v>4310</v>
      </c>
      <c r="O2453" s="106">
        <v>811.80200000000002</v>
      </c>
      <c r="P2453" s="107">
        <v>1314.58</v>
      </c>
      <c r="Q2453" s="107">
        <v>1067178.67</v>
      </c>
      <c r="R2453" s="106">
        <v>0</v>
      </c>
      <c r="S2453" s="107">
        <v>0</v>
      </c>
      <c r="T2453" s="107">
        <v>0</v>
      </c>
      <c r="U2453" s="106" t="s">
        <v>797</v>
      </c>
      <c r="V2453" s="106" t="s">
        <v>7</v>
      </c>
      <c r="W2453" s="106" t="s">
        <v>67</v>
      </c>
      <c r="X2453" s="108">
        <v>1712</v>
      </c>
      <c r="Y2453" s="108">
        <v>1389805.024</v>
      </c>
      <c r="Z2453" s="108">
        <v>322626.35083999997</v>
      </c>
      <c r="AA2453" s="109"/>
      <c r="AB2453" s="109"/>
      <c r="AC2453" s="109"/>
      <c r="AD2453" s="109"/>
      <c r="AE2453" s="110" t="s">
        <v>474</v>
      </c>
      <c r="AF2453" s="109"/>
      <c r="AG2453" s="138">
        <v>41908</v>
      </c>
      <c r="AH2453" s="138">
        <v>42467</v>
      </c>
      <c r="AI2453" s="138">
        <v>42676</v>
      </c>
      <c r="AJ2453" s="109">
        <v>6034911</v>
      </c>
      <c r="AK2453" s="109">
        <v>1220717</v>
      </c>
      <c r="AL2453" s="109"/>
      <c r="AM2453" s="109"/>
      <c r="AN2453" s="109"/>
      <c r="AO2453" s="109"/>
      <c r="AP2453" s="109"/>
      <c r="AQ2453" s="109"/>
      <c r="AR2453" s="109"/>
      <c r="AS2453" s="109" t="s">
        <v>4498</v>
      </c>
      <c r="AT2453" s="109"/>
      <c r="AU2453" s="109"/>
      <c r="AV2453" s="109">
        <v>42467</v>
      </c>
      <c r="AW2453" s="109"/>
      <c r="AX2453" s="109" t="s">
        <v>4888</v>
      </c>
      <c r="AY2453" s="109" t="s">
        <v>4622</v>
      </c>
    </row>
    <row r="2454" spans="1:51" ht="25.5" x14ac:dyDescent="0.25">
      <c r="A2454" s="106">
        <v>2832</v>
      </c>
      <c r="B2454" s="106" t="s">
        <v>3077</v>
      </c>
      <c r="C2454" s="106" t="s">
        <v>17</v>
      </c>
      <c r="D2454" s="106"/>
      <c r="E2454" s="106" t="s">
        <v>540</v>
      </c>
      <c r="F2454" s="106"/>
      <c r="G2454" s="106"/>
      <c r="H2454" s="106" t="s">
        <v>466</v>
      </c>
      <c r="I2454" s="106" t="s">
        <v>3324</v>
      </c>
      <c r="J2454" s="106" t="s">
        <v>4312</v>
      </c>
      <c r="K2454" s="106">
        <v>15234</v>
      </c>
      <c r="L2454" s="106"/>
      <c r="M2454" s="106">
        <v>22000</v>
      </c>
      <c r="N2454" s="106" t="s">
        <v>4310</v>
      </c>
      <c r="O2454" s="106">
        <v>1274.903</v>
      </c>
      <c r="P2454" s="107">
        <v>1200</v>
      </c>
      <c r="Q2454" s="107">
        <v>1529883.6</v>
      </c>
      <c r="R2454" s="106">
        <v>0</v>
      </c>
      <c r="S2454" s="107">
        <v>0</v>
      </c>
      <c r="T2454" s="107">
        <v>0</v>
      </c>
      <c r="U2454" s="106" t="s">
        <v>797</v>
      </c>
      <c r="V2454" s="106" t="s">
        <v>7</v>
      </c>
      <c r="W2454" s="106" t="s">
        <v>67</v>
      </c>
      <c r="X2454" s="108">
        <v>1712</v>
      </c>
      <c r="Y2454" s="108">
        <v>2182633.9360000002</v>
      </c>
      <c r="Z2454" s="108">
        <v>652750.33600000013</v>
      </c>
      <c r="AA2454" s="109"/>
      <c r="AB2454" s="109"/>
      <c r="AC2454" s="109"/>
      <c r="AD2454" s="109"/>
      <c r="AE2454" s="110" t="s">
        <v>474</v>
      </c>
      <c r="AF2454" s="109"/>
      <c r="AG2454" s="138">
        <v>41908</v>
      </c>
      <c r="AH2454" s="138">
        <v>42467</v>
      </c>
      <c r="AI2454" s="138">
        <v>42676</v>
      </c>
      <c r="AJ2454" s="109">
        <v>6034911</v>
      </c>
      <c r="AK2454" s="109">
        <v>1220721</v>
      </c>
      <c r="AL2454" s="109"/>
      <c r="AM2454" s="109"/>
      <c r="AN2454" s="109"/>
      <c r="AO2454" s="109"/>
      <c r="AP2454" s="109"/>
      <c r="AQ2454" s="109"/>
      <c r="AR2454" s="109"/>
      <c r="AS2454" s="109" t="s">
        <v>4498</v>
      </c>
      <c r="AT2454" s="109"/>
      <c r="AU2454" s="109"/>
      <c r="AV2454" s="109">
        <v>42467</v>
      </c>
      <c r="AW2454" s="109"/>
      <c r="AX2454" s="109" t="s">
        <v>4888</v>
      </c>
      <c r="AY2454" s="109" t="s">
        <v>4622</v>
      </c>
    </row>
    <row r="2455" spans="1:51" ht="25.5" x14ac:dyDescent="0.25">
      <c r="A2455" s="106">
        <v>2833</v>
      </c>
      <c r="B2455" s="106" t="s">
        <v>3078</v>
      </c>
      <c r="C2455" s="106" t="s">
        <v>17</v>
      </c>
      <c r="D2455" s="106"/>
      <c r="E2455" s="106" t="s">
        <v>540</v>
      </c>
      <c r="F2455" s="106"/>
      <c r="G2455" s="106"/>
      <c r="H2455" s="106" t="s">
        <v>466</v>
      </c>
      <c r="I2455" s="106" t="s">
        <v>3324</v>
      </c>
      <c r="J2455" s="106" t="s">
        <v>4312</v>
      </c>
      <c r="K2455" s="106">
        <v>15222</v>
      </c>
      <c r="L2455" s="106"/>
      <c r="M2455" s="106">
        <v>22000</v>
      </c>
      <c r="N2455" s="106" t="s">
        <v>4310</v>
      </c>
      <c r="O2455" s="106">
        <v>402.71699999999998</v>
      </c>
      <c r="P2455" s="107">
        <v>1314.58</v>
      </c>
      <c r="Q2455" s="107">
        <v>529403.71</v>
      </c>
      <c r="R2455" s="106">
        <v>0</v>
      </c>
      <c r="S2455" s="107">
        <v>0</v>
      </c>
      <c r="T2455" s="107">
        <v>0</v>
      </c>
      <c r="U2455" s="106" t="s">
        <v>797</v>
      </c>
      <c r="V2455" s="106" t="s">
        <v>7</v>
      </c>
      <c r="W2455" s="106" t="s">
        <v>67</v>
      </c>
      <c r="X2455" s="108">
        <v>1712</v>
      </c>
      <c r="Y2455" s="108">
        <v>689451.50399999996</v>
      </c>
      <c r="Z2455" s="108">
        <v>160047.79014000006</v>
      </c>
      <c r="AA2455" s="109"/>
      <c r="AB2455" s="109"/>
      <c r="AC2455" s="109"/>
      <c r="AD2455" s="109"/>
      <c r="AE2455" s="110" t="s">
        <v>474</v>
      </c>
      <c r="AF2455" s="109"/>
      <c r="AG2455" s="138">
        <v>41908</v>
      </c>
      <c r="AH2455" s="138">
        <v>42467</v>
      </c>
      <c r="AI2455" s="138">
        <v>42676</v>
      </c>
      <c r="AJ2455" s="109">
        <v>6034911</v>
      </c>
      <c r="AK2455" s="109">
        <v>1220724</v>
      </c>
      <c r="AL2455" s="109"/>
      <c r="AM2455" s="109"/>
      <c r="AN2455" s="109"/>
      <c r="AO2455" s="109"/>
      <c r="AP2455" s="109"/>
      <c r="AQ2455" s="109"/>
      <c r="AR2455" s="109"/>
      <c r="AS2455" s="109" t="s">
        <v>4498</v>
      </c>
      <c r="AT2455" s="109"/>
      <c r="AU2455" s="109"/>
      <c r="AV2455" s="109">
        <v>42467</v>
      </c>
      <c r="AW2455" s="109"/>
      <c r="AX2455" s="109" t="s">
        <v>4888</v>
      </c>
      <c r="AY2455" s="109" t="s">
        <v>4622</v>
      </c>
    </row>
    <row r="2456" spans="1:51" ht="25.5" x14ac:dyDescent="0.25">
      <c r="A2456" s="106">
        <v>2834</v>
      </c>
      <c r="B2456" s="106" t="s">
        <v>3079</v>
      </c>
      <c r="C2456" s="106" t="s">
        <v>17</v>
      </c>
      <c r="D2456" s="106"/>
      <c r="E2456" s="106" t="s">
        <v>540</v>
      </c>
      <c r="F2456" s="106"/>
      <c r="G2456" s="106"/>
      <c r="H2456" s="106" t="s">
        <v>466</v>
      </c>
      <c r="I2456" s="106" t="s">
        <v>3325</v>
      </c>
      <c r="J2456" s="106" t="s">
        <v>4223</v>
      </c>
      <c r="K2456" s="106">
        <v>15201</v>
      </c>
      <c r="L2456" s="106"/>
      <c r="M2456" s="106">
        <v>22000</v>
      </c>
      <c r="N2456" s="106" t="s">
        <v>4310</v>
      </c>
      <c r="O2456" s="106">
        <v>5743.8239999999996</v>
      </c>
      <c r="P2456" s="107">
        <v>1314.58</v>
      </c>
      <c r="Q2456" s="107">
        <v>7550716.1500000004</v>
      </c>
      <c r="R2456" s="106">
        <v>0</v>
      </c>
      <c r="S2456" s="107">
        <v>0</v>
      </c>
      <c r="T2456" s="107">
        <v>0</v>
      </c>
      <c r="U2456" s="106" t="s">
        <v>797</v>
      </c>
      <c r="V2456" s="106" t="s">
        <v>7</v>
      </c>
      <c r="W2456" s="106" t="s">
        <v>67</v>
      </c>
      <c r="X2456" s="108">
        <v>1712</v>
      </c>
      <c r="Y2456" s="108">
        <v>9833426.6879999992</v>
      </c>
      <c r="Z2456" s="108">
        <v>2282710.5340799997</v>
      </c>
      <c r="AA2456" s="109"/>
      <c r="AB2456" s="109"/>
      <c r="AC2456" s="109"/>
      <c r="AD2456" s="109"/>
      <c r="AE2456" s="110" t="s">
        <v>474</v>
      </c>
      <c r="AF2456" s="109"/>
      <c r="AG2456" s="138">
        <v>41908</v>
      </c>
      <c r="AH2456" s="138">
        <v>42467</v>
      </c>
      <c r="AI2456" s="138">
        <v>42676</v>
      </c>
      <c r="AJ2456" s="109">
        <v>6034911</v>
      </c>
      <c r="AK2456" s="109">
        <v>1220730</v>
      </c>
      <c r="AL2456" s="109"/>
      <c r="AM2456" s="109"/>
      <c r="AN2456" s="109"/>
      <c r="AO2456" s="109"/>
      <c r="AP2456" s="109"/>
      <c r="AQ2456" s="109"/>
      <c r="AR2456" s="109"/>
      <c r="AS2456" s="109" t="s">
        <v>4498</v>
      </c>
      <c r="AT2456" s="109"/>
      <c r="AU2456" s="109"/>
      <c r="AV2456" s="109">
        <v>42467</v>
      </c>
      <c r="AW2456" s="109"/>
      <c r="AX2456" s="109" t="s">
        <v>4888</v>
      </c>
      <c r="AY2456" s="109" t="s">
        <v>4622</v>
      </c>
    </row>
    <row r="2457" spans="1:51" ht="25.5" x14ac:dyDescent="0.25">
      <c r="A2457" s="106">
        <v>2835</v>
      </c>
      <c r="B2457" s="106" t="s">
        <v>3080</v>
      </c>
      <c r="C2457" s="106" t="s">
        <v>17</v>
      </c>
      <c r="D2457" s="106"/>
      <c r="E2457" s="106" t="s">
        <v>540</v>
      </c>
      <c r="F2457" s="106"/>
      <c r="G2457" s="106"/>
      <c r="H2457" s="106" t="s">
        <v>466</v>
      </c>
      <c r="I2457" s="106"/>
      <c r="J2457" s="106"/>
      <c r="K2457" s="106"/>
      <c r="L2457" s="106"/>
      <c r="M2457" s="106">
        <v>22000</v>
      </c>
      <c r="N2457" s="106" t="s">
        <v>4310</v>
      </c>
      <c r="O2457" s="106">
        <v>62856.682999999997</v>
      </c>
      <c r="P2457" s="107">
        <v>1314.58</v>
      </c>
      <c r="Q2457" s="107">
        <v>82630138.340000004</v>
      </c>
      <c r="R2457" s="106">
        <v>0</v>
      </c>
      <c r="S2457" s="107">
        <v>0</v>
      </c>
      <c r="T2457" s="107">
        <v>0</v>
      </c>
      <c r="U2457" s="106" t="s">
        <v>743</v>
      </c>
      <c r="V2457" s="106" t="s">
        <v>7</v>
      </c>
      <c r="W2457" s="106" t="s">
        <v>63</v>
      </c>
      <c r="X2457" s="108"/>
      <c r="Y2457" s="108">
        <v>0</v>
      </c>
      <c r="Z2457" s="108"/>
      <c r="AA2457" s="109" t="s">
        <v>4435</v>
      </c>
      <c r="AB2457" s="109"/>
      <c r="AC2457" s="109"/>
      <c r="AD2457" s="109"/>
      <c r="AE2457" s="110" t="s">
        <v>4436</v>
      </c>
      <c r="AF2457" s="109"/>
      <c r="AG2457" s="138">
        <v>41908</v>
      </c>
      <c r="AH2457" s="138">
        <v>42467</v>
      </c>
      <c r="AI2457" s="138">
        <v>42676</v>
      </c>
      <c r="AJ2457" s="109">
        <v>6034911</v>
      </c>
      <c r="AK2457" s="109">
        <v>1517533</v>
      </c>
      <c r="AL2457" s="109"/>
      <c r="AM2457" s="109"/>
      <c r="AN2457" s="109"/>
      <c r="AO2457" s="109"/>
      <c r="AP2457" s="109"/>
      <c r="AQ2457" s="109"/>
      <c r="AR2457" s="109"/>
      <c r="AS2457" s="109" t="s">
        <v>4498</v>
      </c>
      <c r="AT2457" s="109"/>
      <c r="AU2457" s="109"/>
      <c r="AV2457" s="109">
        <v>42467</v>
      </c>
      <c r="AW2457" s="109"/>
      <c r="AX2457" s="109" t="s">
        <v>4888</v>
      </c>
      <c r="AY2457" s="109" t="s">
        <v>4622</v>
      </c>
    </row>
    <row r="2458" spans="1:51" ht="25.5" x14ac:dyDescent="0.25">
      <c r="A2458" s="106">
        <v>2836</v>
      </c>
      <c r="B2458" s="106" t="s">
        <v>3081</v>
      </c>
      <c r="C2458" s="106" t="s">
        <v>17</v>
      </c>
      <c r="D2458" s="106"/>
      <c r="E2458" s="106" t="s">
        <v>540</v>
      </c>
      <c r="F2458" s="106"/>
      <c r="G2458" s="106"/>
      <c r="H2458" s="106" t="s">
        <v>466</v>
      </c>
      <c r="I2458" s="106" t="s">
        <v>3324</v>
      </c>
      <c r="J2458" s="106" t="s">
        <v>4311</v>
      </c>
      <c r="K2458" s="106">
        <v>17607</v>
      </c>
      <c r="L2458" s="106"/>
      <c r="M2458" s="106">
        <v>22000</v>
      </c>
      <c r="N2458" s="106" t="s">
        <v>4310</v>
      </c>
      <c r="O2458" s="106">
        <v>13888.916999999999</v>
      </c>
      <c r="P2458" s="107">
        <v>1314.58</v>
      </c>
      <c r="Q2458" s="107">
        <v>18258092.510000002</v>
      </c>
      <c r="R2458" s="106">
        <v>0</v>
      </c>
      <c r="S2458" s="107">
        <v>0</v>
      </c>
      <c r="T2458" s="107">
        <v>0</v>
      </c>
      <c r="U2458" s="106" t="s">
        <v>797</v>
      </c>
      <c r="V2458" s="106" t="s">
        <v>7</v>
      </c>
      <c r="W2458" s="106" t="s">
        <v>67</v>
      </c>
      <c r="X2458" s="108">
        <v>1712</v>
      </c>
      <c r="Y2458" s="108">
        <v>23777825.903999999</v>
      </c>
      <c r="Z2458" s="108">
        <v>5519733.3941400014</v>
      </c>
      <c r="AA2458" s="109"/>
      <c r="AB2458" s="109"/>
      <c r="AC2458" s="109"/>
      <c r="AD2458" s="109"/>
      <c r="AE2458" s="110" t="s">
        <v>474</v>
      </c>
      <c r="AF2458" s="109"/>
      <c r="AG2458" s="138">
        <v>41908</v>
      </c>
      <c r="AH2458" s="138">
        <v>42467</v>
      </c>
      <c r="AI2458" s="138">
        <v>42676</v>
      </c>
      <c r="AJ2458" s="109">
        <v>6034911</v>
      </c>
      <c r="AK2458" s="109">
        <v>1220695</v>
      </c>
      <c r="AL2458" s="109"/>
      <c r="AM2458" s="109"/>
      <c r="AN2458" s="109"/>
      <c r="AO2458" s="109"/>
      <c r="AP2458" s="109"/>
      <c r="AQ2458" s="109"/>
      <c r="AR2458" s="109"/>
      <c r="AS2458" s="109" t="s">
        <v>4498</v>
      </c>
      <c r="AT2458" s="109"/>
      <c r="AU2458" s="109"/>
      <c r="AV2458" s="109">
        <v>42467</v>
      </c>
      <c r="AW2458" s="109"/>
      <c r="AX2458" s="109" t="s">
        <v>4888</v>
      </c>
      <c r="AY2458" s="109" t="s">
        <v>4622</v>
      </c>
    </row>
    <row r="2459" spans="1:51" ht="25.5" x14ac:dyDescent="0.25">
      <c r="A2459" s="106">
        <v>2837</v>
      </c>
      <c r="B2459" s="106" t="s">
        <v>3082</v>
      </c>
      <c r="C2459" s="106" t="s">
        <v>18</v>
      </c>
      <c r="D2459" s="106"/>
      <c r="E2459" s="106" t="s">
        <v>540</v>
      </c>
      <c r="F2459" s="106"/>
      <c r="G2459" s="106"/>
      <c r="H2459" s="106" t="s">
        <v>467</v>
      </c>
      <c r="I2459" s="106" t="s">
        <v>3323</v>
      </c>
      <c r="J2459" s="106" t="s">
        <v>4317</v>
      </c>
      <c r="K2459" s="106"/>
      <c r="L2459" s="106"/>
      <c r="M2459" s="106">
        <v>22234</v>
      </c>
      <c r="N2459" s="106" t="s">
        <v>18</v>
      </c>
      <c r="O2459" s="106">
        <v>658.06</v>
      </c>
      <c r="P2459" s="107">
        <v>900</v>
      </c>
      <c r="Q2459" s="107">
        <v>592254</v>
      </c>
      <c r="R2459" s="106">
        <v>0</v>
      </c>
      <c r="S2459" s="107">
        <v>0</v>
      </c>
      <c r="T2459" s="107">
        <v>0</v>
      </c>
      <c r="U2459" s="106" t="s">
        <v>739</v>
      </c>
      <c r="V2459" s="106" t="s">
        <v>7</v>
      </c>
      <c r="W2459" s="106" t="s">
        <v>61</v>
      </c>
      <c r="X2459" s="108">
        <v>1200</v>
      </c>
      <c r="Y2459" s="108">
        <v>789671.99999999988</v>
      </c>
      <c r="Z2459" s="108">
        <v>197417.99999999988</v>
      </c>
      <c r="AA2459" s="109"/>
      <c r="AB2459" s="109"/>
      <c r="AC2459" s="109"/>
      <c r="AD2459" s="109"/>
      <c r="AE2459" s="110" t="s">
        <v>507</v>
      </c>
      <c r="AF2459" s="109"/>
      <c r="AG2459" s="138"/>
      <c r="AH2459" s="138">
        <v>42703</v>
      </c>
      <c r="AI2459" s="138">
        <v>42733</v>
      </c>
      <c r="AJ2459" s="109">
        <v>6042557</v>
      </c>
      <c r="AK2459" s="109">
        <v>1491690</v>
      </c>
      <c r="AL2459" s="109"/>
      <c r="AM2459" s="109"/>
      <c r="AN2459" s="109"/>
      <c r="AO2459" s="109"/>
      <c r="AP2459" s="109"/>
      <c r="AQ2459" s="109"/>
      <c r="AR2459" s="109"/>
      <c r="AS2459" s="109" t="s">
        <v>4498</v>
      </c>
      <c r="AT2459" s="109"/>
      <c r="AU2459" s="109"/>
      <c r="AV2459" s="109">
        <v>42703</v>
      </c>
      <c r="AW2459" s="109"/>
      <c r="AX2459" s="109" t="s">
        <v>4888</v>
      </c>
      <c r="AY2459" s="109" t="s">
        <v>4890</v>
      </c>
    </row>
    <row r="2460" spans="1:51" ht="25.5" x14ac:dyDescent="0.25">
      <c r="A2460" s="106">
        <v>2838</v>
      </c>
      <c r="B2460" s="106" t="s">
        <v>3083</v>
      </c>
      <c r="C2460" s="106" t="s">
        <v>18</v>
      </c>
      <c r="D2460" s="106"/>
      <c r="E2460" s="106" t="s">
        <v>540</v>
      </c>
      <c r="F2460" s="106"/>
      <c r="G2460" s="106"/>
      <c r="H2460" s="106" t="s">
        <v>467</v>
      </c>
      <c r="I2460" s="106" t="s">
        <v>3323</v>
      </c>
      <c r="J2460" s="106" t="s">
        <v>4317</v>
      </c>
      <c r="K2460" s="106"/>
      <c r="L2460" s="106"/>
      <c r="M2460" s="106">
        <v>22234</v>
      </c>
      <c r="N2460" s="106" t="s">
        <v>18</v>
      </c>
      <c r="O2460" s="106">
        <v>2193.54</v>
      </c>
      <c r="P2460" s="107">
        <v>900</v>
      </c>
      <c r="Q2460" s="107">
        <v>1974186</v>
      </c>
      <c r="R2460" s="106">
        <v>0</v>
      </c>
      <c r="S2460" s="107">
        <v>0</v>
      </c>
      <c r="T2460" s="107">
        <v>0</v>
      </c>
      <c r="U2460" s="106" t="s">
        <v>741</v>
      </c>
      <c r="V2460" s="106" t="s">
        <v>7</v>
      </c>
      <c r="W2460" s="106" t="s">
        <v>62</v>
      </c>
      <c r="X2460" s="108">
        <v>1200</v>
      </c>
      <c r="Y2460" s="108">
        <v>2632248</v>
      </c>
      <c r="Z2460" s="108">
        <v>658062</v>
      </c>
      <c r="AA2460" s="109"/>
      <c r="AB2460" s="109"/>
      <c r="AC2460" s="109"/>
      <c r="AD2460" s="109"/>
      <c r="AE2460" s="110" t="s">
        <v>473</v>
      </c>
      <c r="AF2460" s="109"/>
      <c r="AG2460" s="138"/>
      <c r="AH2460" s="138">
        <v>42703</v>
      </c>
      <c r="AI2460" s="138">
        <v>42733</v>
      </c>
      <c r="AJ2460" s="109">
        <v>6042557</v>
      </c>
      <c r="AK2460" s="109">
        <v>1491691</v>
      </c>
      <c r="AL2460" s="109"/>
      <c r="AM2460" s="109"/>
      <c r="AN2460" s="109"/>
      <c r="AO2460" s="109"/>
      <c r="AP2460" s="109"/>
      <c r="AQ2460" s="109"/>
      <c r="AR2460" s="109"/>
      <c r="AS2460" s="109" t="s">
        <v>4498</v>
      </c>
      <c r="AT2460" s="109"/>
      <c r="AU2460" s="109"/>
      <c r="AV2460" s="109">
        <v>42703</v>
      </c>
      <c r="AW2460" s="109"/>
      <c r="AX2460" s="109" t="s">
        <v>4888</v>
      </c>
      <c r="AY2460" s="109" t="s">
        <v>4890</v>
      </c>
    </row>
    <row r="2461" spans="1:51" ht="25.5" x14ac:dyDescent="0.25">
      <c r="A2461" s="106">
        <v>2839</v>
      </c>
      <c r="B2461" s="106" t="s">
        <v>3084</v>
      </c>
      <c r="C2461" s="106" t="s">
        <v>19</v>
      </c>
      <c r="D2461" s="106"/>
      <c r="E2461" s="106" t="s">
        <v>540</v>
      </c>
      <c r="F2461" s="106"/>
      <c r="G2461" s="106"/>
      <c r="H2461" s="106" t="s">
        <v>464</v>
      </c>
      <c r="I2461" s="106" t="s">
        <v>3323</v>
      </c>
      <c r="J2461" s="106" t="s">
        <v>4318</v>
      </c>
      <c r="K2461" s="106"/>
      <c r="L2461" s="106"/>
      <c r="M2461" s="106">
        <v>22000</v>
      </c>
      <c r="N2461" s="106" t="s">
        <v>3865</v>
      </c>
      <c r="O2461" s="106">
        <v>645.49099999999999</v>
      </c>
      <c r="P2461" s="107">
        <v>2137.91</v>
      </c>
      <c r="Q2461" s="107">
        <v>1380000</v>
      </c>
      <c r="R2461" s="106">
        <v>0</v>
      </c>
      <c r="S2461" s="107">
        <v>0</v>
      </c>
      <c r="T2461" s="107">
        <v>0</v>
      </c>
      <c r="U2461" s="106" t="s">
        <v>741</v>
      </c>
      <c r="V2461" s="106" t="s">
        <v>7</v>
      </c>
      <c r="W2461" s="106" t="s">
        <v>62</v>
      </c>
      <c r="X2461" s="108">
        <v>2273</v>
      </c>
      <c r="Y2461" s="108">
        <v>1467201.0430000001</v>
      </c>
      <c r="Z2461" s="108">
        <v>87201.043000000063</v>
      </c>
      <c r="AA2461" s="109"/>
      <c r="AB2461" s="109"/>
      <c r="AC2461" s="109"/>
      <c r="AD2461" s="109"/>
      <c r="AE2461" s="110" t="s">
        <v>473</v>
      </c>
      <c r="AF2461" s="109" t="s">
        <v>4891</v>
      </c>
      <c r="AG2461" s="138"/>
      <c r="AH2461" s="138">
        <v>42671</v>
      </c>
      <c r="AI2461" s="138">
        <v>42783</v>
      </c>
      <c r="AJ2461" s="109">
        <v>6049716</v>
      </c>
      <c r="AK2461" s="109">
        <v>1226660</v>
      </c>
      <c r="AL2461" s="109"/>
      <c r="AM2461" s="109"/>
      <c r="AN2461" s="109"/>
      <c r="AO2461" s="109"/>
      <c r="AP2461" s="109"/>
      <c r="AQ2461" s="109"/>
      <c r="AR2461" s="109"/>
      <c r="AS2461" s="109" t="s">
        <v>4892</v>
      </c>
      <c r="AT2461" s="109"/>
      <c r="AU2461" s="109"/>
      <c r="AV2461" s="109">
        <v>42671</v>
      </c>
      <c r="AW2461" s="109"/>
      <c r="AX2461" s="109" t="s">
        <v>4888</v>
      </c>
      <c r="AY2461" s="109" t="s">
        <v>4890</v>
      </c>
    </row>
    <row r="2462" spans="1:51" ht="25.5" x14ac:dyDescent="0.25">
      <c r="A2462" s="106">
        <v>2840</v>
      </c>
      <c r="B2462" s="106" t="s">
        <v>3085</v>
      </c>
      <c r="C2462" s="106" t="s">
        <v>19</v>
      </c>
      <c r="D2462" s="106"/>
      <c r="E2462" s="106" t="s">
        <v>540</v>
      </c>
      <c r="F2462" s="106"/>
      <c r="G2462" s="106"/>
      <c r="H2462" s="106" t="s">
        <v>464</v>
      </c>
      <c r="I2462" s="106" t="s">
        <v>3323</v>
      </c>
      <c r="J2462" s="106" t="s">
        <v>4318</v>
      </c>
      <c r="K2462" s="106"/>
      <c r="L2462" s="106"/>
      <c r="M2462" s="106">
        <v>22000</v>
      </c>
      <c r="N2462" s="106" t="s">
        <v>3865</v>
      </c>
      <c r="O2462" s="106">
        <v>1060.5509999999999</v>
      </c>
      <c r="P2462" s="107">
        <v>1950</v>
      </c>
      <c r="Q2462" s="107">
        <v>2267000</v>
      </c>
      <c r="R2462" s="106">
        <v>0</v>
      </c>
      <c r="S2462" s="107">
        <v>0</v>
      </c>
      <c r="T2462" s="107">
        <v>0</v>
      </c>
      <c r="U2462" s="106" t="s">
        <v>741</v>
      </c>
      <c r="V2462" s="106" t="s">
        <v>7</v>
      </c>
      <c r="W2462" s="106" t="s">
        <v>62</v>
      </c>
      <c r="X2462" s="108">
        <v>2273</v>
      </c>
      <c r="Y2462" s="108">
        <v>2410632.423</v>
      </c>
      <c r="Z2462" s="108">
        <v>143632.42299999995</v>
      </c>
      <c r="AA2462" s="109"/>
      <c r="AB2462" s="109"/>
      <c r="AC2462" s="109"/>
      <c r="AD2462" s="109"/>
      <c r="AE2462" s="110" t="s">
        <v>473</v>
      </c>
      <c r="AF2462" s="109"/>
      <c r="AG2462" s="138"/>
      <c r="AH2462" s="138">
        <v>42671</v>
      </c>
      <c r="AI2462" s="138">
        <v>42783</v>
      </c>
      <c r="AJ2462" s="109">
        <v>6049716</v>
      </c>
      <c r="AK2462" s="109">
        <v>1226661</v>
      </c>
      <c r="AL2462" s="109"/>
      <c r="AM2462" s="109"/>
      <c r="AN2462" s="109"/>
      <c r="AO2462" s="109"/>
      <c r="AP2462" s="109"/>
      <c r="AQ2462" s="109"/>
      <c r="AR2462" s="109"/>
      <c r="AS2462" s="109" t="s">
        <v>4892</v>
      </c>
      <c r="AT2462" s="109"/>
      <c r="AU2462" s="109"/>
      <c r="AV2462" s="109">
        <v>42671</v>
      </c>
      <c r="AW2462" s="109"/>
      <c r="AX2462" s="109" t="s">
        <v>4888</v>
      </c>
      <c r="AY2462" s="109" t="s">
        <v>4890</v>
      </c>
    </row>
    <row r="2463" spans="1:51" ht="25.5" x14ac:dyDescent="0.25">
      <c r="A2463" s="106">
        <v>2841</v>
      </c>
      <c r="B2463" s="106" t="s">
        <v>3086</v>
      </c>
      <c r="C2463" s="106" t="s">
        <v>19</v>
      </c>
      <c r="D2463" s="106"/>
      <c r="E2463" s="106" t="s">
        <v>540</v>
      </c>
      <c r="F2463" s="106"/>
      <c r="G2463" s="106"/>
      <c r="H2463" s="106" t="s">
        <v>464</v>
      </c>
      <c r="I2463" s="106" t="s">
        <v>3325</v>
      </c>
      <c r="J2463" s="106" t="s">
        <v>310</v>
      </c>
      <c r="K2463" s="106"/>
      <c r="L2463" s="106"/>
      <c r="M2463" s="106">
        <v>22000</v>
      </c>
      <c r="N2463" s="106" t="s">
        <v>3865</v>
      </c>
      <c r="O2463" s="106">
        <v>554.51</v>
      </c>
      <c r="P2463" s="107">
        <v>1950</v>
      </c>
      <c r="Q2463" s="107">
        <v>1192000</v>
      </c>
      <c r="R2463" s="106">
        <v>0</v>
      </c>
      <c r="S2463" s="107">
        <v>0</v>
      </c>
      <c r="T2463" s="107">
        <v>0</v>
      </c>
      <c r="U2463" s="106" t="s">
        <v>741</v>
      </c>
      <c r="V2463" s="106" t="s">
        <v>7</v>
      </c>
      <c r="W2463" s="106" t="s">
        <v>62</v>
      </c>
      <c r="X2463" s="108">
        <v>2273</v>
      </c>
      <c r="Y2463" s="108">
        <v>1260401.23</v>
      </c>
      <c r="Z2463" s="108">
        <v>68401.229999999981</v>
      </c>
      <c r="AA2463" s="109"/>
      <c r="AB2463" s="109"/>
      <c r="AC2463" s="109"/>
      <c r="AD2463" s="109"/>
      <c r="AE2463" s="110" t="s">
        <v>473</v>
      </c>
      <c r="AF2463" s="109"/>
      <c r="AG2463" s="138"/>
      <c r="AH2463" s="138">
        <v>42671</v>
      </c>
      <c r="AI2463" s="138">
        <v>42783</v>
      </c>
      <c r="AJ2463" s="109">
        <v>6049716</v>
      </c>
      <c r="AK2463" s="109">
        <v>1511325</v>
      </c>
      <c r="AL2463" s="109"/>
      <c r="AM2463" s="109"/>
      <c r="AN2463" s="109"/>
      <c r="AO2463" s="109"/>
      <c r="AP2463" s="109"/>
      <c r="AQ2463" s="109"/>
      <c r="AR2463" s="109"/>
      <c r="AS2463" s="109" t="s">
        <v>4892</v>
      </c>
      <c r="AT2463" s="109"/>
      <c r="AU2463" s="109"/>
      <c r="AV2463" s="109">
        <v>42671</v>
      </c>
      <c r="AW2463" s="109"/>
      <c r="AX2463" s="109" t="s">
        <v>4888</v>
      </c>
      <c r="AY2463" s="109" t="s">
        <v>4890</v>
      </c>
    </row>
    <row r="2464" spans="1:51" ht="25.5" x14ac:dyDescent="0.25">
      <c r="A2464" s="106">
        <v>2842</v>
      </c>
      <c r="B2464" s="106" t="s">
        <v>3087</v>
      </c>
      <c r="C2464" s="106" t="s">
        <v>20</v>
      </c>
      <c r="D2464" s="106"/>
      <c r="E2464" s="106" t="s">
        <v>540</v>
      </c>
      <c r="F2464" s="106"/>
      <c r="G2464" s="106"/>
      <c r="H2464" s="106" t="s">
        <v>464</v>
      </c>
      <c r="I2464" s="106" t="s">
        <v>3326</v>
      </c>
      <c r="J2464" s="106" t="s">
        <v>4319</v>
      </c>
      <c r="K2464" s="106"/>
      <c r="L2464" s="106"/>
      <c r="M2464" s="106">
        <v>22000</v>
      </c>
      <c r="N2464" s="106" t="s">
        <v>20</v>
      </c>
      <c r="O2464" s="106">
        <v>3566.2629999999999</v>
      </c>
      <c r="P2464" s="107">
        <v>700</v>
      </c>
      <c r="Q2464" s="107">
        <v>3031300</v>
      </c>
      <c r="R2464" s="106">
        <v>0</v>
      </c>
      <c r="S2464" s="107">
        <v>0</v>
      </c>
      <c r="T2464" s="107">
        <v>0</v>
      </c>
      <c r="U2464" s="106" t="s">
        <v>739</v>
      </c>
      <c r="V2464" s="106" t="s">
        <v>7</v>
      </c>
      <c r="W2464" s="106" t="s">
        <v>61</v>
      </c>
      <c r="X2464" s="108">
        <v>767</v>
      </c>
      <c r="Y2464" s="108">
        <v>2735323.7209999999</v>
      </c>
      <c r="Z2464" s="108">
        <v>-295976.2790000001</v>
      </c>
      <c r="AA2464" s="109"/>
      <c r="AB2464" s="109"/>
      <c r="AC2464" s="109"/>
      <c r="AD2464" s="109"/>
      <c r="AE2464" s="110" t="s">
        <v>507</v>
      </c>
      <c r="AF2464" s="109"/>
      <c r="AG2464" s="138"/>
      <c r="AH2464" s="138">
        <v>42767</v>
      </c>
      <c r="AI2464" s="138">
        <v>42789</v>
      </c>
      <c r="AJ2464" s="109">
        <v>6050295</v>
      </c>
      <c r="AK2464" s="109">
        <v>1227986</v>
      </c>
      <c r="AL2464" s="109"/>
      <c r="AM2464" s="109"/>
      <c r="AN2464" s="109"/>
      <c r="AO2464" s="109"/>
      <c r="AP2464" s="109"/>
      <c r="AQ2464" s="109"/>
      <c r="AR2464" s="109"/>
      <c r="AS2464" s="109" t="s">
        <v>4498</v>
      </c>
      <c r="AT2464" s="109"/>
      <c r="AU2464" s="109"/>
      <c r="AV2464" s="109">
        <v>42767</v>
      </c>
      <c r="AW2464" s="109">
        <v>43182</v>
      </c>
      <c r="AX2464" s="109" t="s">
        <v>4888</v>
      </c>
      <c r="AY2464" s="109" t="s">
        <v>4890</v>
      </c>
    </row>
    <row r="2465" spans="1:51" x14ac:dyDescent="0.25">
      <c r="A2465" s="106">
        <v>2843</v>
      </c>
      <c r="B2465" s="106" t="s">
        <v>3088</v>
      </c>
      <c r="C2465" s="106" t="s">
        <v>21</v>
      </c>
      <c r="D2465" s="106"/>
      <c r="E2465" s="106" t="s">
        <v>540</v>
      </c>
      <c r="F2465" s="106"/>
      <c r="G2465" s="106"/>
      <c r="H2465" s="106" t="s">
        <v>472</v>
      </c>
      <c r="I2465" s="106" t="s">
        <v>3331</v>
      </c>
      <c r="J2465" s="106" t="s">
        <v>4320</v>
      </c>
      <c r="K2465" s="106">
        <v>8766</v>
      </c>
      <c r="L2465" s="106"/>
      <c r="M2465" s="106">
        <v>22046</v>
      </c>
      <c r="N2465" s="106" t="s">
        <v>4321</v>
      </c>
      <c r="O2465" s="106">
        <v>107.142</v>
      </c>
      <c r="P2465" s="107">
        <v>2680</v>
      </c>
      <c r="Q2465" s="107">
        <v>287140.56</v>
      </c>
      <c r="R2465" s="106">
        <v>0</v>
      </c>
      <c r="S2465" s="107">
        <v>0</v>
      </c>
      <c r="T2465" s="107">
        <v>0</v>
      </c>
      <c r="U2465" s="106" t="s">
        <v>743</v>
      </c>
      <c r="V2465" s="106" t="s">
        <v>7</v>
      </c>
      <c r="W2465" s="106" t="s">
        <v>63</v>
      </c>
      <c r="X2465" s="108">
        <v>3819</v>
      </c>
      <c r="Y2465" s="108">
        <v>409175.29800000001</v>
      </c>
      <c r="Z2465" s="108">
        <v>122034.73800000001</v>
      </c>
      <c r="AA2465" s="109"/>
      <c r="AB2465" s="109"/>
      <c r="AC2465" s="109"/>
      <c r="AD2465" s="109"/>
      <c r="AE2465" s="110" t="s">
        <v>4436</v>
      </c>
      <c r="AF2465" s="109"/>
      <c r="AG2465" s="138"/>
      <c r="AH2465" s="138">
        <v>42614</v>
      </c>
      <c r="AI2465" s="138">
        <v>42810</v>
      </c>
      <c r="AJ2465" s="109">
        <v>6053212</v>
      </c>
      <c r="AK2465" s="109">
        <v>1511026</v>
      </c>
      <c r="AL2465" s="109"/>
      <c r="AM2465" s="109"/>
      <c r="AN2465" s="109"/>
      <c r="AO2465" s="109"/>
      <c r="AP2465" s="109"/>
      <c r="AQ2465" s="109"/>
      <c r="AR2465" s="109"/>
      <c r="AS2465" s="109" t="s">
        <v>4892</v>
      </c>
      <c r="AT2465" s="109"/>
      <c r="AU2465" s="109"/>
      <c r="AV2465" s="109">
        <v>42614</v>
      </c>
      <c r="AW2465" s="109"/>
      <c r="AX2465" s="109" t="s">
        <v>4888</v>
      </c>
      <c r="AY2465" s="109" t="s">
        <v>4622</v>
      </c>
    </row>
    <row r="2466" spans="1:51" ht="25.5" x14ac:dyDescent="0.25">
      <c r="A2466" s="106">
        <v>2844</v>
      </c>
      <c r="B2466" s="106" t="s">
        <v>3089</v>
      </c>
      <c r="C2466" s="106" t="s">
        <v>22</v>
      </c>
      <c r="D2466" s="106"/>
      <c r="E2466" s="106" t="s">
        <v>540</v>
      </c>
      <c r="F2466" s="106"/>
      <c r="G2466" s="106"/>
      <c r="H2466" s="106" t="s">
        <v>469</v>
      </c>
      <c r="I2466" s="106" t="s">
        <v>3326</v>
      </c>
      <c r="J2466" s="106" t="s">
        <v>4322</v>
      </c>
      <c r="K2466" s="106">
        <v>16474</v>
      </c>
      <c r="L2466" s="106"/>
      <c r="M2466" s="106">
        <v>22000</v>
      </c>
      <c r="N2466" s="106" t="s">
        <v>4323</v>
      </c>
      <c r="O2466" s="106">
        <v>126.66200000000001</v>
      </c>
      <c r="P2466" s="107">
        <v>1650</v>
      </c>
      <c r="Q2466" s="107">
        <v>208992.3</v>
      </c>
      <c r="R2466" s="106">
        <v>0</v>
      </c>
      <c r="S2466" s="107">
        <v>0</v>
      </c>
      <c r="T2466" s="107">
        <v>0</v>
      </c>
      <c r="U2466" s="106" t="s">
        <v>749</v>
      </c>
      <c r="V2466" s="106" t="s">
        <v>7</v>
      </c>
      <c r="W2466" s="106" t="s">
        <v>64</v>
      </c>
      <c r="X2466" s="108">
        <v>2052</v>
      </c>
      <c r="Y2466" s="108">
        <v>259910.424</v>
      </c>
      <c r="Z2466" s="108">
        <v>50918.123999999982</v>
      </c>
      <c r="AA2466" s="109"/>
      <c r="AB2466" s="109"/>
      <c r="AC2466" s="109"/>
      <c r="AD2466" s="109"/>
      <c r="AE2466" s="110" t="s">
        <v>510</v>
      </c>
      <c r="AF2466" s="109"/>
      <c r="AG2466" s="138"/>
      <c r="AH2466" s="138">
        <v>42228</v>
      </c>
      <c r="AI2466" s="138">
        <v>42635</v>
      </c>
      <c r="AJ2466" s="109">
        <v>6029002</v>
      </c>
      <c r="AK2466" s="109">
        <v>1178109</v>
      </c>
      <c r="AL2466" s="109"/>
      <c r="AM2466" s="109"/>
      <c r="AN2466" s="109"/>
      <c r="AO2466" s="109"/>
      <c r="AP2466" s="109"/>
      <c r="AQ2466" s="109"/>
      <c r="AR2466" s="109"/>
      <c r="AS2466" s="109" t="s">
        <v>4892</v>
      </c>
      <c r="AT2466" s="109"/>
      <c r="AU2466" s="109"/>
      <c r="AV2466" s="109">
        <v>42228</v>
      </c>
      <c r="AW2466" s="109"/>
      <c r="AX2466" s="109" t="s">
        <v>4888</v>
      </c>
      <c r="AY2466" s="109" t="s">
        <v>4622</v>
      </c>
    </row>
    <row r="2467" spans="1:51" ht="25.5" x14ac:dyDescent="0.25">
      <c r="A2467" s="106">
        <v>2845</v>
      </c>
      <c r="B2467" s="106" t="s">
        <v>3090</v>
      </c>
      <c r="C2467" s="106" t="s">
        <v>22</v>
      </c>
      <c r="D2467" s="106"/>
      <c r="E2467" s="106" t="s">
        <v>540</v>
      </c>
      <c r="F2467" s="106"/>
      <c r="G2467" s="106"/>
      <c r="H2467" s="106" t="s">
        <v>469</v>
      </c>
      <c r="I2467" s="106"/>
      <c r="J2467" s="106"/>
      <c r="K2467" s="106"/>
      <c r="L2467" s="106"/>
      <c r="M2467" s="106">
        <v>22000</v>
      </c>
      <c r="N2467" s="106" t="s">
        <v>4323</v>
      </c>
      <c r="O2467" s="106">
        <v>25852.427</v>
      </c>
      <c r="P2467" s="107">
        <v>1650</v>
      </c>
      <c r="Q2467" s="107">
        <v>42656504.549999997</v>
      </c>
      <c r="R2467" s="106">
        <v>0</v>
      </c>
      <c r="S2467" s="107">
        <v>0</v>
      </c>
      <c r="T2467" s="107">
        <v>0</v>
      </c>
      <c r="U2467" s="106" t="s">
        <v>743</v>
      </c>
      <c r="V2467" s="106" t="s">
        <v>7</v>
      </c>
      <c r="W2467" s="106" t="s">
        <v>63</v>
      </c>
      <c r="X2467" s="108"/>
      <c r="Y2467" s="108">
        <v>0</v>
      </c>
      <c r="Z2467" s="108"/>
      <c r="AA2467" s="109" t="s">
        <v>4435</v>
      </c>
      <c r="AB2467" s="109"/>
      <c r="AC2467" s="109"/>
      <c r="AD2467" s="109"/>
      <c r="AE2467" s="110" t="s">
        <v>4436</v>
      </c>
      <c r="AF2467" s="109"/>
      <c r="AG2467" s="138"/>
      <c r="AH2467" s="138">
        <v>42228</v>
      </c>
      <c r="AI2467" s="138">
        <v>42635</v>
      </c>
      <c r="AJ2467" s="109">
        <v>6029002</v>
      </c>
      <c r="AK2467" s="109" t="s">
        <v>532</v>
      </c>
      <c r="AL2467" s="109"/>
      <c r="AM2467" s="109"/>
      <c r="AN2467" s="109"/>
      <c r="AO2467" s="109"/>
      <c r="AP2467" s="109"/>
      <c r="AQ2467" s="109"/>
      <c r="AR2467" s="109"/>
      <c r="AS2467" s="109" t="s">
        <v>4892</v>
      </c>
      <c r="AT2467" s="109"/>
      <c r="AU2467" s="109"/>
      <c r="AV2467" s="109">
        <v>42228</v>
      </c>
      <c r="AW2467" s="109"/>
      <c r="AX2467" s="109" t="s">
        <v>4888</v>
      </c>
      <c r="AY2467" s="109" t="s">
        <v>4622</v>
      </c>
    </row>
    <row r="2468" spans="1:51" ht="63.75" x14ac:dyDescent="0.25">
      <c r="A2468" s="106">
        <v>2846</v>
      </c>
      <c r="B2468" s="106" t="s">
        <v>3091</v>
      </c>
      <c r="C2468" s="106" t="s">
        <v>23</v>
      </c>
      <c r="D2468" s="106" t="s">
        <v>697</v>
      </c>
      <c r="E2468" s="106" t="s">
        <v>552</v>
      </c>
      <c r="F2468" s="106"/>
      <c r="G2468" s="106"/>
      <c r="H2468" s="106" t="s">
        <v>465</v>
      </c>
      <c r="I2468" s="106" t="s">
        <v>3323</v>
      </c>
      <c r="J2468" s="106" t="s">
        <v>4324</v>
      </c>
      <c r="K2468" s="106"/>
      <c r="L2468" s="106"/>
      <c r="M2468" s="106">
        <v>22626</v>
      </c>
      <c r="N2468" s="106" t="s">
        <v>4325</v>
      </c>
      <c r="O2468" s="106">
        <v>30433.257000000001</v>
      </c>
      <c r="P2468" s="107">
        <v>1300</v>
      </c>
      <c r="Q2468" s="107">
        <v>61166501.350000001</v>
      </c>
      <c r="R2468" s="106">
        <v>0</v>
      </c>
      <c r="S2468" s="107">
        <v>0</v>
      </c>
      <c r="T2468" s="107">
        <v>0</v>
      </c>
      <c r="U2468" s="106" t="s">
        <v>881</v>
      </c>
      <c r="V2468" s="106" t="s">
        <v>7</v>
      </c>
      <c r="W2468" s="106" t="s">
        <v>73</v>
      </c>
      <c r="X2468" s="108">
        <v>1972</v>
      </c>
      <c r="Y2468" s="108">
        <v>60014382.804000005</v>
      </c>
      <c r="Z2468" s="108">
        <v>-1152118.5459999964</v>
      </c>
      <c r="AA2468" s="109"/>
      <c r="AB2468" s="109"/>
      <c r="AC2468" s="109"/>
      <c r="AD2468" s="109"/>
      <c r="AE2468" s="110" t="s">
        <v>535</v>
      </c>
      <c r="AF2468" s="109"/>
      <c r="AG2468" s="138"/>
      <c r="AH2468" s="138">
        <v>42674</v>
      </c>
      <c r="AI2468" s="138">
        <v>42758</v>
      </c>
      <c r="AJ2468" s="109">
        <v>6046219</v>
      </c>
      <c r="AK2468" s="109">
        <v>1217665</v>
      </c>
      <c r="AL2468" s="109"/>
      <c r="AM2468" s="109"/>
      <c r="AN2468" s="109"/>
      <c r="AO2468" s="109"/>
      <c r="AP2468" s="109"/>
      <c r="AQ2468" s="109"/>
      <c r="AR2468" s="109"/>
      <c r="AS2468" s="109" t="s">
        <v>4893</v>
      </c>
      <c r="AT2468" s="109"/>
      <c r="AU2468" s="109"/>
      <c r="AV2468" s="109">
        <v>42674</v>
      </c>
      <c r="AW2468" s="109"/>
      <c r="AX2468" s="109" t="s">
        <v>4888</v>
      </c>
      <c r="AY2468" s="109" t="s">
        <v>4890</v>
      </c>
    </row>
    <row r="2469" spans="1:51" ht="25.5" x14ac:dyDescent="0.25">
      <c r="A2469" s="106">
        <v>2847</v>
      </c>
      <c r="B2469" s="106" t="s">
        <v>3092</v>
      </c>
      <c r="C2469" s="106" t="s">
        <v>24</v>
      </c>
      <c r="D2469" s="106" t="s">
        <v>698</v>
      </c>
      <c r="E2469" s="106" t="s">
        <v>598</v>
      </c>
      <c r="F2469" s="106"/>
      <c r="G2469" s="106"/>
      <c r="H2469" s="106" t="s">
        <v>472</v>
      </c>
      <c r="I2469" s="106" t="s">
        <v>3323</v>
      </c>
      <c r="J2469" s="106" t="s">
        <v>3385</v>
      </c>
      <c r="K2469" s="106"/>
      <c r="L2469" s="106"/>
      <c r="M2469" s="106">
        <v>22010</v>
      </c>
      <c r="N2469" s="106" t="s">
        <v>4326</v>
      </c>
      <c r="O2469" s="106">
        <v>1249.3779999999999</v>
      </c>
      <c r="P2469" s="107">
        <v>4392.87</v>
      </c>
      <c r="Q2469" s="107">
        <v>6960284.8399999999</v>
      </c>
      <c r="R2469" s="106">
        <v>0</v>
      </c>
      <c r="S2469" s="107">
        <v>0</v>
      </c>
      <c r="T2469" s="107">
        <v>0</v>
      </c>
      <c r="U2469" s="106" t="s">
        <v>819</v>
      </c>
      <c r="V2469" s="106" t="s">
        <v>7</v>
      </c>
      <c r="W2469" s="106" t="s">
        <v>68</v>
      </c>
      <c r="X2469" s="108">
        <v>2257</v>
      </c>
      <c r="Y2469" s="108">
        <v>2819846.1459999997</v>
      </c>
      <c r="Z2469" s="108">
        <v>-4140438.6919999998</v>
      </c>
      <c r="AA2469" s="109"/>
      <c r="AB2469" s="109"/>
      <c r="AC2469" s="109"/>
      <c r="AD2469" s="109"/>
      <c r="AE2469" s="110" t="s">
        <v>4894</v>
      </c>
      <c r="AF2469" s="109"/>
      <c r="AG2469" s="138">
        <v>40837</v>
      </c>
      <c r="AH2469" s="138">
        <v>42360</v>
      </c>
      <c r="AI2469" s="138">
        <v>42711</v>
      </c>
      <c r="AJ2469" s="109">
        <v>6039954</v>
      </c>
      <c r="AK2469" s="109">
        <v>1186786</v>
      </c>
      <c r="AL2469" s="109"/>
      <c r="AM2469" s="109"/>
      <c r="AN2469" s="109"/>
      <c r="AO2469" s="109"/>
      <c r="AP2469" s="109"/>
      <c r="AQ2469" s="109"/>
      <c r="AR2469" s="109"/>
      <c r="AS2469" s="109" t="s">
        <v>4498</v>
      </c>
      <c r="AT2469" s="109"/>
      <c r="AU2469" s="109"/>
      <c r="AV2469" s="109">
        <v>42360</v>
      </c>
      <c r="AW2469" s="109"/>
      <c r="AX2469" s="109" t="s">
        <v>4888</v>
      </c>
      <c r="AY2469" s="109" t="s">
        <v>4890</v>
      </c>
    </row>
    <row r="2470" spans="1:51" ht="25.5" x14ac:dyDescent="0.25">
      <c r="A2470" s="106">
        <v>2848</v>
      </c>
      <c r="B2470" s="106" t="s">
        <v>3093</v>
      </c>
      <c r="C2470" s="106" t="s">
        <v>24</v>
      </c>
      <c r="D2470" s="106" t="s">
        <v>698</v>
      </c>
      <c r="E2470" s="106" t="s">
        <v>598</v>
      </c>
      <c r="F2470" s="106"/>
      <c r="G2470" s="106"/>
      <c r="H2470" s="106" t="s">
        <v>472</v>
      </c>
      <c r="I2470" s="106" t="s">
        <v>3323</v>
      </c>
      <c r="J2470" s="106" t="s">
        <v>4327</v>
      </c>
      <c r="K2470" s="106"/>
      <c r="L2470" s="106"/>
      <c r="M2470" s="106">
        <v>22010</v>
      </c>
      <c r="N2470" s="106" t="s">
        <v>4326</v>
      </c>
      <c r="O2470" s="106">
        <v>952.14599999999996</v>
      </c>
      <c r="P2470" s="107">
        <v>4392.87</v>
      </c>
      <c r="Q2470" s="107">
        <v>5304405.37</v>
      </c>
      <c r="R2470" s="106">
        <v>0</v>
      </c>
      <c r="S2470" s="107">
        <v>0</v>
      </c>
      <c r="T2470" s="107">
        <v>0</v>
      </c>
      <c r="U2470" s="106" t="s">
        <v>819</v>
      </c>
      <c r="V2470" s="106" t="s">
        <v>7</v>
      </c>
      <c r="W2470" s="106" t="s">
        <v>68</v>
      </c>
      <c r="X2470" s="108">
        <v>2257</v>
      </c>
      <c r="Y2470" s="108">
        <v>2148993.5219999999</v>
      </c>
      <c r="Z2470" s="108">
        <v>-3155411.8439999996</v>
      </c>
      <c r="AA2470" s="109"/>
      <c r="AB2470" s="109"/>
      <c r="AC2470" s="109"/>
      <c r="AD2470" s="109"/>
      <c r="AE2470" s="110" t="s">
        <v>4894</v>
      </c>
      <c r="AF2470" s="109"/>
      <c r="AG2470" s="138">
        <v>40837</v>
      </c>
      <c r="AH2470" s="138">
        <v>42360</v>
      </c>
      <c r="AI2470" s="138">
        <v>42711</v>
      </c>
      <c r="AJ2470" s="109">
        <v>6039954</v>
      </c>
      <c r="AK2470" s="109">
        <v>1186787</v>
      </c>
      <c r="AL2470" s="109"/>
      <c r="AM2470" s="109"/>
      <c r="AN2470" s="109"/>
      <c r="AO2470" s="109"/>
      <c r="AP2470" s="109"/>
      <c r="AQ2470" s="109"/>
      <c r="AR2470" s="109"/>
      <c r="AS2470" s="109" t="s">
        <v>4498</v>
      </c>
      <c r="AT2470" s="109"/>
      <c r="AU2470" s="109"/>
      <c r="AV2470" s="109">
        <v>42360</v>
      </c>
      <c r="AW2470" s="109"/>
      <c r="AX2470" s="109" t="s">
        <v>4888</v>
      </c>
      <c r="AY2470" s="109" t="s">
        <v>4890</v>
      </c>
    </row>
    <row r="2471" spans="1:51" ht="25.5" x14ac:dyDescent="0.25">
      <c r="A2471" s="106">
        <v>2849</v>
      </c>
      <c r="B2471" s="106" t="s">
        <v>3094</v>
      </c>
      <c r="C2471" s="106" t="s">
        <v>24</v>
      </c>
      <c r="D2471" s="106" t="s">
        <v>698</v>
      </c>
      <c r="E2471" s="106" t="s">
        <v>598</v>
      </c>
      <c r="F2471" s="106"/>
      <c r="G2471" s="106"/>
      <c r="H2471" s="106" t="s">
        <v>472</v>
      </c>
      <c r="I2471" s="106" t="s">
        <v>3324</v>
      </c>
      <c r="J2471" s="106" t="s">
        <v>4328</v>
      </c>
      <c r="K2471" s="106"/>
      <c r="L2471" s="106"/>
      <c r="M2471" s="106">
        <v>22000</v>
      </c>
      <c r="N2471" s="106" t="s">
        <v>533</v>
      </c>
      <c r="O2471" s="106">
        <v>2095.5509999999999</v>
      </c>
      <c r="P2471" s="107">
        <v>4392.87</v>
      </c>
      <c r="Q2471" s="107">
        <v>11674314.619999999</v>
      </c>
      <c r="R2471" s="106">
        <v>0</v>
      </c>
      <c r="S2471" s="107">
        <v>0</v>
      </c>
      <c r="T2471" s="107">
        <v>0</v>
      </c>
      <c r="U2471" s="106" t="s">
        <v>819</v>
      </c>
      <c r="V2471" s="106" t="s">
        <v>7</v>
      </c>
      <c r="W2471" s="106" t="s">
        <v>68</v>
      </c>
      <c r="X2471" s="108">
        <v>3325</v>
      </c>
      <c r="Y2471" s="108">
        <v>6967707.0750000002</v>
      </c>
      <c r="Z2471" s="108">
        <v>-4706607.5459999992</v>
      </c>
      <c r="AA2471" s="109"/>
      <c r="AB2471" s="109"/>
      <c r="AC2471" s="109"/>
      <c r="AD2471" s="109"/>
      <c r="AE2471" s="110" t="s">
        <v>4894</v>
      </c>
      <c r="AF2471" s="109"/>
      <c r="AG2471" s="138">
        <v>40837</v>
      </c>
      <c r="AH2471" s="138">
        <v>42360</v>
      </c>
      <c r="AI2471" s="138">
        <v>42711</v>
      </c>
      <c r="AJ2471" s="109">
        <v>6039954</v>
      </c>
      <c r="AK2471" s="109">
        <v>1201382</v>
      </c>
      <c r="AL2471" s="109"/>
      <c r="AM2471" s="109"/>
      <c r="AN2471" s="109"/>
      <c r="AO2471" s="109"/>
      <c r="AP2471" s="109"/>
      <c r="AQ2471" s="109"/>
      <c r="AR2471" s="109"/>
      <c r="AS2471" s="109" t="s">
        <v>4498</v>
      </c>
      <c r="AT2471" s="109"/>
      <c r="AU2471" s="109"/>
      <c r="AV2471" s="109">
        <v>42360</v>
      </c>
      <c r="AW2471" s="109"/>
      <c r="AX2471" s="109" t="s">
        <v>4888</v>
      </c>
      <c r="AY2471" s="109" t="s">
        <v>4890</v>
      </c>
    </row>
    <row r="2472" spans="1:51" ht="38.25" x14ac:dyDescent="0.25">
      <c r="A2472" s="106">
        <v>2850</v>
      </c>
      <c r="B2472" s="106" t="s">
        <v>3095</v>
      </c>
      <c r="C2472" s="106" t="s">
        <v>24</v>
      </c>
      <c r="D2472" s="106" t="s">
        <v>698</v>
      </c>
      <c r="E2472" s="106" t="s">
        <v>599</v>
      </c>
      <c r="F2472" s="106"/>
      <c r="G2472" s="106"/>
      <c r="H2472" s="106" t="s">
        <v>472</v>
      </c>
      <c r="I2472" s="106" t="s">
        <v>3324</v>
      </c>
      <c r="J2472" s="106" t="s">
        <v>4328</v>
      </c>
      <c r="K2472" s="106"/>
      <c r="L2472" s="106"/>
      <c r="M2472" s="106">
        <v>22000</v>
      </c>
      <c r="N2472" s="106" t="s">
        <v>533</v>
      </c>
      <c r="O2472" s="106">
        <v>1200.107</v>
      </c>
      <c r="P2472" s="107">
        <v>4392.87</v>
      </c>
      <c r="Q2472" s="107">
        <v>6685796.0999999996</v>
      </c>
      <c r="R2472" s="106">
        <v>0</v>
      </c>
      <c r="S2472" s="107">
        <v>0</v>
      </c>
      <c r="T2472" s="107">
        <v>40161074.729999997</v>
      </c>
      <c r="U2472" s="106" t="s">
        <v>819</v>
      </c>
      <c r="V2472" s="106" t="s">
        <v>7</v>
      </c>
      <c r="W2472" s="106" t="s">
        <v>68</v>
      </c>
      <c r="X2472" s="108">
        <v>3325</v>
      </c>
      <c r="Y2472" s="108">
        <v>3990355.7749999999</v>
      </c>
      <c r="Z2472" s="108">
        <v>-2695440.3220000002</v>
      </c>
      <c r="AA2472" s="109"/>
      <c r="AB2472" s="109"/>
      <c r="AC2472" s="109"/>
      <c r="AD2472" s="109"/>
      <c r="AE2472" s="110" t="s">
        <v>4894</v>
      </c>
      <c r="AF2472" s="109"/>
      <c r="AG2472" s="138">
        <v>40837</v>
      </c>
      <c r="AH2472" s="138">
        <v>42360</v>
      </c>
      <c r="AI2472" s="138">
        <v>42711</v>
      </c>
      <c r="AJ2472" s="109">
        <v>6039954</v>
      </c>
      <c r="AK2472" s="109">
        <v>1201383</v>
      </c>
      <c r="AL2472" s="109"/>
      <c r="AM2472" s="109"/>
      <c r="AN2472" s="109"/>
      <c r="AO2472" s="109"/>
      <c r="AP2472" s="109"/>
      <c r="AQ2472" s="109"/>
      <c r="AR2472" s="109"/>
      <c r="AS2472" s="109" t="s">
        <v>4498</v>
      </c>
      <c r="AT2472" s="109"/>
      <c r="AU2472" s="109"/>
      <c r="AV2472" s="109">
        <v>42360</v>
      </c>
      <c r="AW2472" s="109"/>
      <c r="AX2472" s="109" t="s">
        <v>4888</v>
      </c>
      <c r="AY2472" s="109" t="s">
        <v>4890</v>
      </c>
    </row>
    <row r="2473" spans="1:51" ht="38.25" x14ac:dyDescent="0.25">
      <c r="A2473" s="106">
        <v>2851</v>
      </c>
      <c r="B2473" s="106" t="s">
        <v>3096</v>
      </c>
      <c r="C2473" s="106" t="s">
        <v>25</v>
      </c>
      <c r="D2473" s="106" t="s">
        <v>699</v>
      </c>
      <c r="E2473" s="106" t="s">
        <v>600</v>
      </c>
      <c r="F2473" s="106"/>
      <c r="G2473" s="106"/>
      <c r="H2473" s="106" t="s">
        <v>468</v>
      </c>
      <c r="I2473" s="106" t="s">
        <v>3323</v>
      </c>
      <c r="J2473" s="106" t="s">
        <v>4077</v>
      </c>
      <c r="K2473" s="106">
        <v>109</v>
      </c>
      <c r="L2473" s="106"/>
      <c r="M2473" s="106">
        <v>22444</v>
      </c>
      <c r="N2473" s="106" t="s">
        <v>45</v>
      </c>
      <c r="O2473" s="106">
        <v>4510.74</v>
      </c>
      <c r="P2473" s="107">
        <v>1030</v>
      </c>
      <c r="Q2473" s="107">
        <v>10787671.460000001</v>
      </c>
      <c r="R2473" s="106">
        <v>0</v>
      </c>
      <c r="S2473" s="107">
        <v>0</v>
      </c>
      <c r="T2473" s="107">
        <v>24329093.460000001</v>
      </c>
      <c r="U2473" s="106" t="s">
        <v>893</v>
      </c>
      <c r="V2473" s="106" t="s">
        <v>7</v>
      </c>
      <c r="W2473" s="106" t="s">
        <v>75</v>
      </c>
      <c r="X2473" s="108">
        <v>1693</v>
      </c>
      <c r="Y2473" s="108">
        <v>7636682.8199999994</v>
      </c>
      <c r="Z2473" s="108">
        <v>-3150988.6400000015</v>
      </c>
      <c r="AA2473" s="109"/>
      <c r="AB2473" s="109"/>
      <c r="AC2473" s="109"/>
      <c r="AD2473" s="109"/>
      <c r="AE2473" s="110" t="s">
        <v>4895</v>
      </c>
      <c r="AF2473" s="109"/>
      <c r="AG2473" s="138"/>
      <c r="AH2473" s="138">
        <v>41124</v>
      </c>
      <c r="AI2473" s="138">
        <v>41739</v>
      </c>
      <c r="AJ2473" s="109">
        <v>5916887</v>
      </c>
      <c r="AK2473" s="109" t="s">
        <v>532</v>
      </c>
      <c r="AL2473" s="109"/>
      <c r="AM2473" s="109"/>
      <c r="AN2473" s="109"/>
      <c r="AO2473" s="109"/>
      <c r="AP2473" s="109"/>
      <c r="AQ2473" s="109"/>
      <c r="AR2473" s="109"/>
      <c r="AS2473" s="109" t="s">
        <v>4892</v>
      </c>
      <c r="AT2473" s="109"/>
      <c r="AU2473" s="109"/>
      <c r="AV2473" s="109">
        <v>41124</v>
      </c>
      <c r="AW2473" s="109"/>
      <c r="AX2473" s="109" t="s">
        <v>4888</v>
      </c>
      <c r="AY2473" s="109" t="s">
        <v>4890</v>
      </c>
    </row>
    <row r="2474" spans="1:51" ht="25.5" x14ac:dyDescent="0.25">
      <c r="A2474" s="106">
        <v>2852</v>
      </c>
      <c r="B2474" s="106" t="s">
        <v>3097</v>
      </c>
      <c r="C2474" s="106" t="s">
        <v>26</v>
      </c>
      <c r="D2474" s="106"/>
      <c r="E2474" s="106" t="s">
        <v>540</v>
      </c>
      <c r="F2474" s="106"/>
      <c r="G2474" s="106"/>
      <c r="H2474" s="106" t="s">
        <v>464</v>
      </c>
      <c r="I2474" s="106" t="s">
        <v>3323</v>
      </c>
      <c r="J2474" s="106" t="s">
        <v>4329</v>
      </c>
      <c r="K2474" s="106">
        <v>12401</v>
      </c>
      <c r="L2474" s="106"/>
      <c r="M2474" s="106">
        <v>22566</v>
      </c>
      <c r="N2474" s="106" t="s">
        <v>4330</v>
      </c>
      <c r="O2474" s="106">
        <v>4257.0839999999998</v>
      </c>
      <c r="P2474" s="107">
        <v>250</v>
      </c>
      <c r="Q2474" s="107">
        <v>1064271</v>
      </c>
      <c r="R2474" s="106">
        <v>0</v>
      </c>
      <c r="S2474" s="107">
        <v>0</v>
      </c>
      <c r="T2474" s="107">
        <v>0</v>
      </c>
      <c r="U2474" s="106" t="s">
        <v>739</v>
      </c>
      <c r="V2474" s="106" t="s">
        <v>7</v>
      </c>
      <c r="W2474" s="106" t="s">
        <v>61</v>
      </c>
      <c r="X2474" s="108">
        <v>314</v>
      </c>
      <c r="Y2474" s="108">
        <v>1336724.3759999999</v>
      </c>
      <c r="Z2474" s="108">
        <v>272453.37599999993</v>
      </c>
      <c r="AA2474" s="109"/>
      <c r="AB2474" s="109">
        <v>1100</v>
      </c>
      <c r="AC2474" s="109"/>
      <c r="AD2474" s="109"/>
      <c r="AE2474" s="110" t="s">
        <v>507</v>
      </c>
      <c r="AF2474" s="109"/>
      <c r="AG2474" s="138">
        <v>42174</v>
      </c>
      <c r="AH2474" s="138">
        <v>42467</v>
      </c>
      <c r="AI2474" s="138">
        <v>42593</v>
      </c>
      <c r="AJ2474" s="109">
        <v>6023576</v>
      </c>
      <c r="AK2474" s="109">
        <v>1226248</v>
      </c>
      <c r="AL2474" s="109"/>
      <c r="AM2474" s="109"/>
      <c r="AN2474" s="109"/>
      <c r="AO2474" s="109"/>
      <c r="AP2474" s="109"/>
      <c r="AQ2474" s="109"/>
      <c r="AR2474" s="109"/>
      <c r="AS2474" s="109" t="s">
        <v>4498</v>
      </c>
      <c r="AT2474" s="109"/>
      <c r="AU2474" s="109"/>
      <c r="AV2474" s="109">
        <v>42467</v>
      </c>
      <c r="AW2474" s="109"/>
      <c r="AX2474" s="109" t="s">
        <v>4888</v>
      </c>
      <c r="AY2474" s="109" t="s">
        <v>4622</v>
      </c>
    </row>
    <row r="2475" spans="1:51" ht="25.5" x14ac:dyDescent="0.25">
      <c r="A2475" s="106">
        <v>2853</v>
      </c>
      <c r="B2475" s="106" t="s">
        <v>3098</v>
      </c>
      <c r="C2475" s="106" t="s">
        <v>26</v>
      </c>
      <c r="D2475" s="106"/>
      <c r="E2475" s="106" t="s">
        <v>540</v>
      </c>
      <c r="F2475" s="106"/>
      <c r="G2475" s="106"/>
      <c r="H2475" s="106" t="s">
        <v>464</v>
      </c>
      <c r="I2475" s="106" t="s">
        <v>3323</v>
      </c>
      <c r="J2475" s="106" t="s">
        <v>4331</v>
      </c>
      <c r="K2475" s="106"/>
      <c r="L2475" s="106"/>
      <c r="M2475" s="106">
        <v>22000</v>
      </c>
      <c r="N2475" s="106" t="s">
        <v>4332</v>
      </c>
      <c r="O2475" s="106">
        <v>1255.5409999999999</v>
      </c>
      <c r="P2475" s="107">
        <v>250</v>
      </c>
      <c r="Q2475" s="107">
        <v>313885.25</v>
      </c>
      <c r="R2475" s="106">
        <v>0</v>
      </c>
      <c r="S2475" s="107">
        <v>0</v>
      </c>
      <c r="T2475" s="107">
        <v>0</v>
      </c>
      <c r="U2475" s="106" t="s">
        <v>749</v>
      </c>
      <c r="V2475" s="106" t="s">
        <v>7</v>
      </c>
      <c r="W2475" s="106" t="s">
        <v>64</v>
      </c>
      <c r="X2475" s="108">
        <v>314</v>
      </c>
      <c r="Y2475" s="108">
        <v>394239.87399999995</v>
      </c>
      <c r="Z2475" s="108">
        <v>80354.623999999953</v>
      </c>
      <c r="AA2475" s="109"/>
      <c r="AB2475" s="109">
        <v>1100</v>
      </c>
      <c r="AC2475" s="109"/>
      <c r="AD2475" s="109"/>
      <c r="AE2475" s="110" t="s">
        <v>510</v>
      </c>
      <c r="AF2475" s="109"/>
      <c r="AG2475" s="138">
        <v>42174</v>
      </c>
      <c r="AH2475" s="138">
        <v>42467</v>
      </c>
      <c r="AI2475" s="138">
        <v>42593</v>
      </c>
      <c r="AJ2475" s="109">
        <v>6023576</v>
      </c>
      <c r="AK2475" s="109">
        <v>1226181</v>
      </c>
      <c r="AL2475" s="109"/>
      <c r="AM2475" s="109"/>
      <c r="AN2475" s="109"/>
      <c r="AO2475" s="109"/>
      <c r="AP2475" s="109"/>
      <c r="AQ2475" s="109"/>
      <c r="AR2475" s="109"/>
      <c r="AS2475" s="109" t="s">
        <v>4498</v>
      </c>
      <c r="AT2475" s="109"/>
      <c r="AU2475" s="109"/>
      <c r="AV2475" s="109">
        <v>42467</v>
      </c>
      <c r="AW2475" s="109"/>
      <c r="AX2475" s="109" t="s">
        <v>4888</v>
      </c>
      <c r="AY2475" s="109" t="s">
        <v>4622</v>
      </c>
    </row>
    <row r="2476" spans="1:51" ht="25.5" x14ac:dyDescent="0.25">
      <c r="A2476" s="106">
        <v>2854</v>
      </c>
      <c r="B2476" s="106" t="s">
        <v>3099</v>
      </c>
      <c r="C2476" s="106" t="s">
        <v>26</v>
      </c>
      <c r="D2476" s="106"/>
      <c r="E2476" s="106" t="s">
        <v>540</v>
      </c>
      <c r="F2476" s="106"/>
      <c r="G2476" s="106"/>
      <c r="H2476" s="106" t="s">
        <v>464</v>
      </c>
      <c r="I2476" s="106" t="s">
        <v>3324</v>
      </c>
      <c r="J2476" s="106" t="s">
        <v>4333</v>
      </c>
      <c r="K2476" s="106"/>
      <c r="L2476" s="106"/>
      <c r="M2476" s="106">
        <v>22000</v>
      </c>
      <c r="N2476" s="106" t="s">
        <v>4332</v>
      </c>
      <c r="O2476" s="106">
        <v>225.77699999999999</v>
      </c>
      <c r="P2476" s="107">
        <v>250</v>
      </c>
      <c r="Q2476" s="107">
        <v>56444.25</v>
      </c>
      <c r="R2476" s="106">
        <v>0</v>
      </c>
      <c r="S2476" s="107">
        <v>0</v>
      </c>
      <c r="T2476" s="107">
        <v>0</v>
      </c>
      <c r="U2476" s="106" t="s">
        <v>749</v>
      </c>
      <c r="V2476" s="106" t="s">
        <v>7</v>
      </c>
      <c r="W2476" s="106" t="s">
        <v>64</v>
      </c>
      <c r="X2476" s="108">
        <v>314</v>
      </c>
      <c r="Y2476" s="108">
        <v>70893.978000000003</v>
      </c>
      <c r="Z2476" s="108">
        <v>14449.728000000003</v>
      </c>
      <c r="AA2476" s="109"/>
      <c r="AB2476" s="109">
        <v>1100</v>
      </c>
      <c r="AC2476" s="109"/>
      <c r="AD2476" s="109"/>
      <c r="AE2476" s="110" t="s">
        <v>510</v>
      </c>
      <c r="AF2476" s="109"/>
      <c r="AG2476" s="138">
        <v>42174</v>
      </c>
      <c r="AH2476" s="138">
        <v>42467</v>
      </c>
      <c r="AI2476" s="138">
        <v>42593</v>
      </c>
      <c r="AJ2476" s="109">
        <v>6023576</v>
      </c>
      <c r="AK2476" s="109">
        <v>1226230</v>
      </c>
      <c r="AL2476" s="109"/>
      <c r="AM2476" s="109"/>
      <c r="AN2476" s="109"/>
      <c r="AO2476" s="109"/>
      <c r="AP2476" s="109"/>
      <c r="AQ2476" s="109"/>
      <c r="AR2476" s="109"/>
      <c r="AS2476" s="109" t="s">
        <v>4498</v>
      </c>
      <c r="AT2476" s="109"/>
      <c r="AU2476" s="109"/>
      <c r="AV2476" s="109">
        <v>42467</v>
      </c>
      <c r="AW2476" s="109"/>
      <c r="AX2476" s="109" t="s">
        <v>4888</v>
      </c>
      <c r="AY2476" s="109" t="s">
        <v>4622</v>
      </c>
    </row>
    <row r="2477" spans="1:51" ht="25.5" x14ac:dyDescent="0.25">
      <c r="A2477" s="106">
        <v>2855</v>
      </c>
      <c r="B2477" s="106" t="s">
        <v>3100</v>
      </c>
      <c r="C2477" s="106" t="s">
        <v>26</v>
      </c>
      <c r="D2477" s="106"/>
      <c r="E2477" s="106" t="s">
        <v>540</v>
      </c>
      <c r="F2477" s="106"/>
      <c r="G2477" s="106"/>
      <c r="H2477" s="106" t="s">
        <v>464</v>
      </c>
      <c r="I2477" s="106" t="s">
        <v>3323</v>
      </c>
      <c r="J2477" s="106" t="s">
        <v>4329</v>
      </c>
      <c r="K2477" s="106">
        <v>12401</v>
      </c>
      <c r="L2477" s="106"/>
      <c r="M2477" s="106">
        <v>22566</v>
      </c>
      <c r="N2477" s="106" t="s">
        <v>4330</v>
      </c>
      <c r="O2477" s="106">
        <v>503.79500000000002</v>
      </c>
      <c r="P2477" s="107">
        <v>250</v>
      </c>
      <c r="Q2477" s="107">
        <v>125948.75</v>
      </c>
      <c r="R2477" s="106">
        <v>0</v>
      </c>
      <c r="S2477" s="107">
        <v>0</v>
      </c>
      <c r="T2477" s="107">
        <v>0</v>
      </c>
      <c r="U2477" s="106" t="s">
        <v>749</v>
      </c>
      <c r="V2477" s="106" t="s">
        <v>7</v>
      </c>
      <c r="W2477" s="106" t="s">
        <v>64</v>
      </c>
      <c r="X2477" s="108">
        <v>314</v>
      </c>
      <c r="Y2477" s="108">
        <v>158191.63</v>
      </c>
      <c r="Z2477" s="108">
        <v>32242.880000000005</v>
      </c>
      <c r="AA2477" s="109"/>
      <c r="AB2477" s="109">
        <v>1100</v>
      </c>
      <c r="AC2477" s="109"/>
      <c r="AD2477" s="109"/>
      <c r="AE2477" s="110" t="s">
        <v>510</v>
      </c>
      <c r="AF2477" s="109"/>
      <c r="AG2477" s="138">
        <v>42174</v>
      </c>
      <c r="AH2477" s="138">
        <v>42467</v>
      </c>
      <c r="AI2477" s="138">
        <v>42593</v>
      </c>
      <c r="AJ2477" s="109">
        <v>6023576</v>
      </c>
      <c r="AK2477" s="109">
        <v>1226250</v>
      </c>
      <c r="AL2477" s="109"/>
      <c r="AM2477" s="109"/>
      <c r="AN2477" s="109"/>
      <c r="AO2477" s="109"/>
      <c r="AP2477" s="109"/>
      <c r="AQ2477" s="109"/>
      <c r="AR2477" s="109"/>
      <c r="AS2477" s="109" t="s">
        <v>4498</v>
      </c>
      <c r="AT2477" s="109"/>
      <c r="AU2477" s="109"/>
      <c r="AV2477" s="109">
        <v>42467</v>
      </c>
      <c r="AW2477" s="109"/>
      <c r="AX2477" s="109" t="s">
        <v>4888</v>
      </c>
      <c r="AY2477" s="109" t="s">
        <v>4622</v>
      </c>
    </row>
    <row r="2478" spans="1:51" ht="25.5" x14ac:dyDescent="0.25">
      <c r="A2478" s="106">
        <v>2856</v>
      </c>
      <c r="B2478" s="106" t="s">
        <v>3101</v>
      </c>
      <c r="C2478" s="106" t="s">
        <v>26</v>
      </c>
      <c r="D2478" s="106"/>
      <c r="E2478" s="106" t="s">
        <v>540</v>
      </c>
      <c r="F2478" s="106"/>
      <c r="G2478" s="106"/>
      <c r="H2478" s="106" t="s">
        <v>464</v>
      </c>
      <c r="I2478" s="106" t="s">
        <v>3323</v>
      </c>
      <c r="J2478" s="106" t="s">
        <v>4329</v>
      </c>
      <c r="K2478" s="106">
        <v>12401</v>
      </c>
      <c r="L2478" s="106"/>
      <c r="M2478" s="106">
        <v>22566</v>
      </c>
      <c r="N2478" s="106" t="s">
        <v>4330</v>
      </c>
      <c r="O2478" s="106">
        <v>823.73299999999995</v>
      </c>
      <c r="P2478" s="107">
        <v>250</v>
      </c>
      <c r="Q2478" s="107">
        <v>205933.25</v>
      </c>
      <c r="R2478" s="106">
        <v>0</v>
      </c>
      <c r="S2478" s="107">
        <v>0</v>
      </c>
      <c r="T2478" s="107">
        <v>0</v>
      </c>
      <c r="U2478" s="106" t="s">
        <v>749</v>
      </c>
      <c r="V2478" s="106" t="s">
        <v>7</v>
      </c>
      <c r="W2478" s="106" t="s">
        <v>64</v>
      </c>
      <c r="X2478" s="108">
        <v>314</v>
      </c>
      <c r="Y2478" s="108">
        <v>258652.16199999998</v>
      </c>
      <c r="Z2478" s="108">
        <v>52718.911999999982</v>
      </c>
      <c r="AA2478" s="109"/>
      <c r="AB2478" s="109">
        <v>1100</v>
      </c>
      <c r="AC2478" s="109"/>
      <c r="AD2478" s="109"/>
      <c r="AE2478" s="110" t="s">
        <v>510</v>
      </c>
      <c r="AF2478" s="109"/>
      <c r="AG2478" s="138">
        <v>42174</v>
      </c>
      <c r="AH2478" s="138">
        <v>42467</v>
      </c>
      <c r="AI2478" s="138">
        <v>42593</v>
      </c>
      <c r="AJ2478" s="109">
        <v>6023576</v>
      </c>
      <c r="AK2478" s="109">
        <v>1226252</v>
      </c>
      <c r="AL2478" s="109"/>
      <c r="AM2478" s="109"/>
      <c r="AN2478" s="109"/>
      <c r="AO2478" s="109"/>
      <c r="AP2478" s="109"/>
      <c r="AQ2478" s="109"/>
      <c r="AR2478" s="109"/>
      <c r="AS2478" s="109" t="s">
        <v>4498</v>
      </c>
      <c r="AT2478" s="109"/>
      <c r="AU2478" s="109"/>
      <c r="AV2478" s="109">
        <v>42467</v>
      </c>
      <c r="AW2478" s="109"/>
      <c r="AX2478" s="109" t="s">
        <v>4888</v>
      </c>
      <c r="AY2478" s="109" t="s">
        <v>4622</v>
      </c>
    </row>
    <row r="2479" spans="1:51" ht="25.5" x14ac:dyDescent="0.25">
      <c r="A2479" s="106">
        <v>2857</v>
      </c>
      <c r="B2479" s="106" t="s">
        <v>3102</v>
      </c>
      <c r="C2479" s="106" t="s">
        <v>26</v>
      </c>
      <c r="D2479" s="106"/>
      <c r="E2479" s="106" t="s">
        <v>540</v>
      </c>
      <c r="F2479" s="106"/>
      <c r="G2479" s="106"/>
      <c r="H2479" s="106" t="s">
        <v>464</v>
      </c>
      <c r="I2479" s="106" t="s">
        <v>3324</v>
      </c>
      <c r="J2479" s="106" t="s">
        <v>4333</v>
      </c>
      <c r="K2479" s="106">
        <v>12401</v>
      </c>
      <c r="L2479" s="106"/>
      <c r="M2479" s="106">
        <v>22000</v>
      </c>
      <c r="N2479" s="106" t="s">
        <v>4332</v>
      </c>
      <c r="O2479" s="106">
        <v>13565.415999999999</v>
      </c>
      <c r="P2479" s="107">
        <v>250</v>
      </c>
      <c r="Q2479" s="107">
        <v>3391354</v>
      </c>
      <c r="R2479" s="106">
        <v>0</v>
      </c>
      <c r="S2479" s="107">
        <v>0</v>
      </c>
      <c r="T2479" s="107">
        <v>0</v>
      </c>
      <c r="U2479" s="106" t="s">
        <v>741</v>
      </c>
      <c r="V2479" s="106" t="s">
        <v>7</v>
      </c>
      <c r="W2479" s="106" t="s">
        <v>62</v>
      </c>
      <c r="X2479" s="108">
        <v>314</v>
      </c>
      <c r="Y2479" s="108">
        <v>4259540.6239999998</v>
      </c>
      <c r="Z2479" s="108">
        <v>868186.62399999984</v>
      </c>
      <c r="AA2479" s="109"/>
      <c r="AB2479" s="109">
        <v>1100</v>
      </c>
      <c r="AC2479" s="109"/>
      <c r="AD2479" s="109"/>
      <c r="AE2479" s="110" t="s">
        <v>473</v>
      </c>
      <c r="AF2479" s="109"/>
      <c r="AG2479" s="138">
        <v>42174</v>
      </c>
      <c r="AH2479" s="138">
        <v>42467</v>
      </c>
      <c r="AI2479" s="138">
        <v>42593</v>
      </c>
      <c r="AJ2479" s="109">
        <v>6023576</v>
      </c>
      <c r="AK2479" s="109">
        <v>1226318</v>
      </c>
      <c r="AL2479" s="109"/>
      <c r="AM2479" s="109"/>
      <c r="AN2479" s="109"/>
      <c r="AO2479" s="109"/>
      <c r="AP2479" s="109"/>
      <c r="AQ2479" s="109"/>
      <c r="AR2479" s="109"/>
      <c r="AS2479" s="109" t="s">
        <v>4498</v>
      </c>
      <c r="AT2479" s="109"/>
      <c r="AU2479" s="109"/>
      <c r="AV2479" s="109">
        <v>42467</v>
      </c>
      <c r="AW2479" s="109"/>
      <c r="AX2479" s="109" t="s">
        <v>4888</v>
      </c>
      <c r="AY2479" s="109" t="s">
        <v>4622</v>
      </c>
    </row>
    <row r="2480" spans="1:51" ht="25.5" x14ac:dyDescent="0.25">
      <c r="A2480" s="106">
        <v>2858</v>
      </c>
      <c r="B2480" s="106" t="s">
        <v>3103</v>
      </c>
      <c r="C2480" s="106" t="s">
        <v>26</v>
      </c>
      <c r="D2480" s="106"/>
      <c r="E2480" s="106" t="s">
        <v>540</v>
      </c>
      <c r="F2480" s="106"/>
      <c r="G2480" s="106"/>
      <c r="H2480" s="106" t="s">
        <v>464</v>
      </c>
      <c r="I2480" s="106"/>
      <c r="J2480" s="106"/>
      <c r="K2480" s="106"/>
      <c r="L2480" s="106"/>
      <c r="M2480" s="106">
        <v>22000</v>
      </c>
      <c r="N2480" s="106" t="s">
        <v>4332</v>
      </c>
      <c r="O2480" s="106">
        <v>60527.038999999997</v>
      </c>
      <c r="P2480" s="107">
        <v>250</v>
      </c>
      <c r="Q2480" s="107">
        <v>15131759.75</v>
      </c>
      <c r="R2480" s="106">
        <v>0</v>
      </c>
      <c r="S2480" s="107">
        <v>0</v>
      </c>
      <c r="T2480" s="107">
        <v>0</v>
      </c>
      <c r="U2480" s="106" t="s">
        <v>743</v>
      </c>
      <c r="V2480" s="106" t="s">
        <v>7</v>
      </c>
      <c r="W2480" s="106" t="s">
        <v>63</v>
      </c>
      <c r="X2480" s="108"/>
      <c r="Y2480" s="108">
        <v>0</v>
      </c>
      <c r="Z2480" s="108"/>
      <c r="AA2480" s="109" t="s">
        <v>4435</v>
      </c>
      <c r="AB2480" s="109">
        <v>1100</v>
      </c>
      <c r="AC2480" s="109"/>
      <c r="AD2480" s="109"/>
      <c r="AE2480" s="110" t="s">
        <v>4436</v>
      </c>
      <c r="AF2480" s="109"/>
      <c r="AG2480" s="138">
        <v>42174</v>
      </c>
      <c r="AH2480" s="138">
        <v>42467</v>
      </c>
      <c r="AI2480" s="138">
        <v>42593</v>
      </c>
      <c r="AJ2480" s="109">
        <v>6023576</v>
      </c>
      <c r="AK2480" s="109">
        <v>1506636</v>
      </c>
      <c r="AL2480" s="109"/>
      <c r="AM2480" s="109"/>
      <c r="AN2480" s="109"/>
      <c r="AO2480" s="109"/>
      <c r="AP2480" s="109"/>
      <c r="AQ2480" s="109"/>
      <c r="AR2480" s="109"/>
      <c r="AS2480" s="109" t="s">
        <v>4498</v>
      </c>
      <c r="AT2480" s="109"/>
      <c r="AU2480" s="109"/>
      <c r="AV2480" s="109">
        <v>42467</v>
      </c>
      <c r="AW2480" s="109"/>
      <c r="AX2480" s="109" t="s">
        <v>4888</v>
      </c>
      <c r="AY2480" s="109" t="s">
        <v>4622</v>
      </c>
    </row>
    <row r="2481" spans="1:51" ht="25.5" x14ac:dyDescent="0.25">
      <c r="A2481" s="106">
        <v>2859</v>
      </c>
      <c r="B2481" s="106" t="s">
        <v>3104</v>
      </c>
      <c r="C2481" s="106" t="s">
        <v>27</v>
      </c>
      <c r="D2481" s="106"/>
      <c r="E2481" s="106" t="s">
        <v>540</v>
      </c>
      <c r="F2481" s="106"/>
      <c r="G2481" s="106"/>
      <c r="H2481" s="106" t="s">
        <v>466</v>
      </c>
      <c r="I2481" s="106" t="s">
        <v>3323</v>
      </c>
      <c r="J2481" s="106" t="s">
        <v>3887</v>
      </c>
      <c r="K2481" s="106">
        <v>21151</v>
      </c>
      <c r="L2481" s="106"/>
      <c r="M2481" s="106">
        <v>22000</v>
      </c>
      <c r="N2481" s="106" t="s">
        <v>27</v>
      </c>
      <c r="O2481" s="106">
        <v>1733.9549999999999</v>
      </c>
      <c r="P2481" s="107">
        <v>1180</v>
      </c>
      <c r="Q2481" s="107">
        <v>2046066.9</v>
      </c>
      <c r="R2481" s="106">
        <v>0</v>
      </c>
      <c r="S2481" s="107">
        <v>0</v>
      </c>
      <c r="T2481" s="107">
        <v>0</v>
      </c>
      <c r="U2481" s="106" t="s">
        <v>741</v>
      </c>
      <c r="V2481" s="106" t="s">
        <v>7</v>
      </c>
      <c r="W2481" s="106" t="s">
        <v>62</v>
      </c>
      <c r="X2481" s="108">
        <v>1836</v>
      </c>
      <c r="Y2481" s="108">
        <v>3183541.38</v>
      </c>
      <c r="Z2481" s="108">
        <v>1137474.48</v>
      </c>
      <c r="AA2481" s="109"/>
      <c r="AB2481" s="109">
        <v>6181</v>
      </c>
      <c r="AC2481" s="109"/>
      <c r="AD2481" s="109"/>
      <c r="AE2481" s="110" t="s">
        <v>473</v>
      </c>
      <c r="AF2481" s="109"/>
      <c r="AG2481" s="138">
        <v>38170</v>
      </c>
      <c r="AH2481" s="138">
        <v>38393</v>
      </c>
      <c r="AI2481" s="138">
        <v>42689</v>
      </c>
      <c r="AJ2481" s="109">
        <v>6036697</v>
      </c>
      <c r="AK2481" s="109">
        <v>1517725</v>
      </c>
      <c r="AL2481" s="109"/>
      <c r="AM2481" s="109"/>
      <c r="AN2481" s="109"/>
      <c r="AO2481" s="109"/>
      <c r="AP2481" s="109"/>
      <c r="AQ2481" s="109"/>
      <c r="AR2481" s="109"/>
      <c r="AS2481" s="109" t="s">
        <v>4433</v>
      </c>
      <c r="AT2481" s="109"/>
      <c r="AU2481" s="109"/>
      <c r="AV2481" s="109">
        <v>38393</v>
      </c>
      <c r="AW2481" s="109"/>
      <c r="AX2481" s="109" t="s">
        <v>4896</v>
      </c>
      <c r="AY2481" s="109" t="s">
        <v>4622</v>
      </c>
    </row>
    <row r="2482" spans="1:51" ht="25.5" x14ac:dyDescent="0.25">
      <c r="A2482" s="106">
        <v>2860</v>
      </c>
      <c r="B2482" s="106" t="s">
        <v>3105</v>
      </c>
      <c r="C2482" s="106" t="s">
        <v>28</v>
      </c>
      <c r="D2482" s="106"/>
      <c r="E2482" s="106" t="s">
        <v>540</v>
      </c>
      <c r="F2482" s="106"/>
      <c r="G2482" s="106"/>
      <c r="H2482" s="106" t="s">
        <v>465</v>
      </c>
      <c r="I2482" s="106" t="s">
        <v>3323</v>
      </c>
      <c r="J2482" s="106" t="s">
        <v>3712</v>
      </c>
      <c r="K2482" s="106">
        <v>10016</v>
      </c>
      <c r="L2482" s="106"/>
      <c r="M2482" s="106">
        <v>22663</v>
      </c>
      <c r="N2482" s="106" t="s">
        <v>28</v>
      </c>
      <c r="O2482" s="106">
        <v>11.85</v>
      </c>
      <c r="P2482" s="107">
        <v>1456.99</v>
      </c>
      <c r="Q2482" s="107">
        <v>17265.330000000002</v>
      </c>
      <c r="R2482" s="106">
        <v>0</v>
      </c>
      <c r="S2482" s="107">
        <v>0</v>
      </c>
      <c r="T2482" s="107">
        <v>0</v>
      </c>
      <c r="U2482" s="106" t="s">
        <v>739</v>
      </c>
      <c r="V2482" s="106" t="s">
        <v>8</v>
      </c>
      <c r="W2482" s="106" t="s">
        <v>61</v>
      </c>
      <c r="X2482" s="108">
        <v>1854</v>
      </c>
      <c r="Y2482" s="108">
        <v>21969.899999999998</v>
      </c>
      <c r="Z2482" s="108">
        <v>4704.5684999999976</v>
      </c>
      <c r="AA2482" s="109"/>
      <c r="AB2482" s="109"/>
      <c r="AC2482" s="109"/>
      <c r="AD2482" s="109"/>
      <c r="AE2482" s="110" t="s">
        <v>507</v>
      </c>
      <c r="AF2482" s="109"/>
      <c r="AG2482" s="138">
        <v>42237</v>
      </c>
      <c r="AH2482" s="138">
        <v>37683</v>
      </c>
      <c r="AI2482" s="138">
        <v>42244</v>
      </c>
      <c r="AJ2482" s="109">
        <v>5978769</v>
      </c>
      <c r="AK2482" s="109"/>
      <c r="AL2482" s="109"/>
      <c r="AM2482" s="109"/>
      <c r="AN2482" s="109"/>
      <c r="AO2482" s="109"/>
      <c r="AP2482" s="109"/>
      <c r="AQ2482" s="109"/>
      <c r="AR2482" s="109"/>
      <c r="AS2482" s="109" t="s">
        <v>4433</v>
      </c>
      <c r="AT2482" s="109"/>
      <c r="AU2482" s="109"/>
      <c r="AV2482" s="109">
        <v>37683</v>
      </c>
      <c r="AW2482" s="109"/>
      <c r="AX2482" s="109" t="s">
        <v>4897</v>
      </c>
      <c r="AY2482" s="109" t="s">
        <v>4622</v>
      </c>
    </row>
    <row r="2483" spans="1:51" ht="25.5" x14ac:dyDescent="0.25">
      <c r="A2483" s="106">
        <v>2861</v>
      </c>
      <c r="B2483" s="106" t="s">
        <v>3106</v>
      </c>
      <c r="C2483" s="106" t="s">
        <v>29</v>
      </c>
      <c r="D2483" s="106"/>
      <c r="E2483" s="106" t="s">
        <v>540</v>
      </c>
      <c r="F2483" s="106"/>
      <c r="G2483" s="106"/>
      <c r="H2483" s="106" t="s">
        <v>514</v>
      </c>
      <c r="I2483" s="106" t="s">
        <v>3323</v>
      </c>
      <c r="J2483" s="106" t="s">
        <v>3726</v>
      </c>
      <c r="K2483" s="106">
        <v>7990</v>
      </c>
      <c r="L2483" s="106"/>
      <c r="M2483" s="106">
        <v>22614</v>
      </c>
      <c r="N2483" s="106" t="s">
        <v>3727</v>
      </c>
      <c r="O2483" s="106">
        <v>390.48700000000002</v>
      </c>
      <c r="P2483" s="107">
        <v>1703</v>
      </c>
      <c r="Q2483" s="107">
        <v>664999.36</v>
      </c>
      <c r="R2483" s="106">
        <v>0</v>
      </c>
      <c r="S2483" s="107">
        <v>0</v>
      </c>
      <c r="T2483" s="107">
        <v>0</v>
      </c>
      <c r="U2483" s="106" t="s">
        <v>739</v>
      </c>
      <c r="V2483" s="106" t="s">
        <v>7</v>
      </c>
      <c r="W2483" s="106" t="s">
        <v>61</v>
      </c>
      <c r="X2483" s="108">
        <v>1703</v>
      </c>
      <c r="Y2483" s="108">
        <v>664999.36100000003</v>
      </c>
      <c r="Z2483" s="108">
        <v>0</v>
      </c>
      <c r="AA2483" s="109"/>
      <c r="AB2483" s="109"/>
      <c r="AC2483" s="109"/>
      <c r="AD2483" s="109"/>
      <c r="AE2483" s="110" t="s">
        <v>4898</v>
      </c>
      <c r="AF2483" s="109"/>
      <c r="AG2483" s="138">
        <v>37638</v>
      </c>
      <c r="AH2483" s="138">
        <v>37769</v>
      </c>
      <c r="AI2483" s="138">
        <v>42803</v>
      </c>
      <c r="AJ2483" s="109">
        <v>6052240</v>
      </c>
      <c r="AK2483" s="109">
        <v>1528029</v>
      </c>
      <c r="AL2483" s="109"/>
      <c r="AM2483" s="109"/>
      <c r="AN2483" s="109"/>
      <c r="AO2483" s="109"/>
      <c r="AP2483" s="109"/>
      <c r="AQ2483" s="109"/>
      <c r="AR2483" s="109"/>
      <c r="AS2483" s="109" t="s">
        <v>4433</v>
      </c>
      <c r="AT2483" s="109"/>
      <c r="AU2483" s="109"/>
      <c r="AV2483" s="109">
        <v>37769</v>
      </c>
      <c r="AW2483" s="109"/>
      <c r="AX2483" s="109" t="s">
        <v>4897</v>
      </c>
      <c r="AY2483" s="109" t="s">
        <v>4622</v>
      </c>
    </row>
    <row r="2484" spans="1:51" ht="25.5" x14ac:dyDescent="0.25">
      <c r="A2484" s="106">
        <v>2862</v>
      </c>
      <c r="B2484" s="106" t="s">
        <v>3107</v>
      </c>
      <c r="C2484" s="106" t="s">
        <v>29</v>
      </c>
      <c r="D2484" s="106"/>
      <c r="E2484" s="106" t="s">
        <v>540</v>
      </c>
      <c r="F2484" s="106"/>
      <c r="G2484" s="106"/>
      <c r="H2484" s="106" t="s">
        <v>514</v>
      </c>
      <c r="I2484" s="106" t="s">
        <v>3323</v>
      </c>
      <c r="J2484" s="106" t="s">
        <v>3726</v>
      </c>
      <c r="K2484" s="106">
        <v>7990</v>
      </c>
      <c r="L2484" s="106"/>
      <c r="M2484" s="106">
        <v>22614</v>
      </c>
      <c r="N2484" s="106" t="s">
        <v>3727</v>
      </c>
      <c r="O2484" s="106">
        <v>133.09399999999999</v>
      </c>
      <c r="P2484" s="107">
        <v>1703</v>
      </c>
      <c r="Q2484" s="107">
        <v>226659.08</v>
      </c>
      <c r="R2484" s="106">
        <v>0</v>
      </c>
      <c r="S2484" s="107">
        <v>0</v>
      </c>
      <c r="T2484" s="107">
        <v>0</v>
      </c>
      <c r="U2484" s="106" t="s">
        <v>743</v>
      </c>
      <c r="V2484" s="106" t="s">
        <v>7</v>
      </c>
      <c r="W2484" s="106" t="s">
        <v>63</v>
      </c>
      <c r="X2484" s="108">
        <v>1703</v>
      </c>
      <c r="Y2484" s="108">
        <v>226659.08199999999</v>
      </c>
      <c r="Z2484" s="108">
        <v>0</v>
      </c>
      <c r="AA2484" s="109"/>
      <c r="AB2484" s="109"/>
      <c r="AC2484" s="109"/>
      <c r="AD2484" s="109"/>
      <c r="AE2484" s="110" t="s">
        <v>450</v>
      </c>
      <c r="AF2484" s="109"/>
      <c r="AG2484" s="138">
        <v>37638</v>
      </c>
      <c r="AH2484" s="138">
        <v>37769</v>
      </c>
      <c r="AI2484" s="138">
        <v>42803</v>
      </c>
      <c r="AJ2484" s="109">
        <v>6052240</v>
      </c>
      <c r="AK2484" s="109">
        <v>1528030</v>
      </c>
      <c r="AL2484" s="109"/>
      <c r="AM2484" s="109"/>
      <c r="AN2484" s="109"/>
      <c r="AO2484" s="109"/>
      <c r="AP2484" s="109"/>
      <c r="AQ2484" s="109"/>
      <c r="AR2484" s="109"/>
      <c r="AS2484" s="109" t="s">
        <v>4433</v>
      </c>
      <c r="AT2484" s="109"/>
      <c r="AU2484" s="109"/>
      <c r="AV2484" s="109">
        <v>37769</v>
      </c>
      <c r="AW2484" s="109"/>
      <c r="AX2484" s="109" t="s">
        <v>4897</v>
      </c>
      <c r="AY2484" s="109" t="s">
        <v>4622</v>
      </c>
    </row>
    <row r="2485" spans="1:51" ht="25.5" x14ac:dyDescent="0.25">
      <c r="A2485" s="106">
        <v>2863</v>
      </c>
      <c r="B2485" s="106" t="s">
        <v>3108</v>
      </c>
      <c r="C2485" s="106" t="s">
        <v>165</v>
      </c>
      <c r="D2485" s="106"/>
      <c r="E2485" s="106" t="s">
        <v>540</v>
      </c>
      <c r="F2485" s="106"/>
      <c r="G2485" s="106"/>
      <c r="H2485" s="106" t="s">
        <v>464</v>
      </c>
      <c r="I2485" s="106" t="s">
        <v>3324</v>
      </c>
      <c r="J2485" s="106" t="s">
        <v>165</v>
      </c>
      <c r="K2485" s="106">
        <v>1480</v>
      </c>
      <c r="L2485" s="106"/>
      <c r="M2485" s="106">
        <v>22517</v>
      </c>
      <c r="N2485" s="106" t="s">
        <v>3505</v>
      </c>
      <c r="O2485" s="106">
        <v>3205.43</v>
      </c>
      <c r="P2485" s="107">
        <v>2291</v>
      </c>
      <c r="Q2485" s="107">
        <v>7343640.1299999999</v>
      </c>
      <c r="R2485" s="106">
        <v>0</v>
      </c>
      <c r="S2485" s="107">
        <v>0</v>
      </c>
      <c r="T2485" s="107">
        <v>0</v>
      </c>
      <c r="U2485" s="106" t="s">
        <v>741</v>
      </c>
      <c r="V2485" s="106" t="s">
        <v>7</v>
      </c>
      <c r="W2485" s="106" t="s">
        <v>62</v>
      </c>
      <c r="X2485" s="108">
        <v>2291</v>
      </c>
      <c r="Y2485" s="108">
        <v>7343640.1299999999</v>
      </c>
      <c r="Z2485" s="108">
        <v>0</v>
      </c>
      <c r="AA2485" s="109"/>
      <c r="AB2485" s="109"/>
      <c r="AC2485" s="109"/>
      <c r="AD2485" s="109"/>
      <c r="AE2485" s="110" t="s">
        <v>473</v>
      </c>
      <c r="AF2485" s="109"/>
      <c r="AG2485" s="138"/>
      <c r="AH2485" s="138">
        <v>42920</v>
      </c>
      <c r="AI2485" s="138">
        <v>42927</v>
      </c>
      <c r="AJ2485" s="109">
        <v>6067213</v>
      </c>
      <c r="AK2485" s="109">
        <v>1045422</v>
      </c>
      <c r="AL2485" s="109"/>
      <c r="AM2485" s="109"/>
      <c r="AN2485" s="109"/>
      <c r="AO2485" s="109"/>
      <c r="AP2485" s="109"/>
      <c r="AQ2485" s="109"/>
      <c r="AR2485" s="109"/>
      <c r="AS2485" s="109" t="s">
        <v>4498</v>
      </c>
      <c r="AT2485" s="109"/>
      <c r="AU2485" s="109"/>
      <c r="AV2485" s="109">
        <v>42920</v>
      </c>
      <c r="AW2485" s="109"/>
      <c r="AX2485" s="109" t="s">
        <v>4897</v>
      </c>
      <c r="AY2485" s="109" t="s">
        <v>4890</v>
      </c>
    </row>
    <row r="2486" spans="1:51" ht="63.75" x14ac:dyDescent="0.25">
      <c r="A2486" s="106">
        <v>2864</v>
      </c>
      <c r="B2486" s="106" t="s">
        <v>3109</v>
      </c>
      <c r="C2486" s="106" t="s">
        <v>30</v>
      </c>
      <c r="D2486" s="106"/>
      <c r="E2486" s="106" t="s">
        <v>540</v>
      </c>
      <c r="F2486" s="106"/>
      <c r="G2486" s="106"/>
      <c r="H2486" s="106" t="s">
        <v>464</v>
      </c>
      <c r="I2486" s="106" t="s">
        <v>3325</v>
      </c>
      <c r="J2486" s="106" t="s">
        <v>4130</v>
      </c>
      <c r="K2486" s="106"/>
      <c r="L2486" s="106"/>
      <c r="M2486" s="106">
        <v>22000</v>
      </c>
      <c r="N2486" s="106" t="s">
        <v>30</v>
      </c>
      <c r="O2486" s="106">
        <v>1900</v>
      </c>
      <c r="P2486" s="107">
        <v>2515</v>
      </c>
      <c r="Q2486" s="107">
        <v>4778500</v>
      </c>
      <c r="R2486" s="106">
        <v>0</v>
      </c>
      <c r="S2486" s="107">
        <v>0</v>
      </c>
      <c r="T2486" s="107">
        <v>0</v>
      </c>
      <c r="U2486" s="106" t="s">
        <v>741</v>
      </c>
      <c r="V2486" s="106" t="s">
        <v>7</v>
      </c>
      <c r="W2486" s="106" t="s">
        <v>62</v>
      </c>
      <c r="X2486" s="108">
        <v>2515</v>
      </c>
      <c r="Y2486" s="108">
        <v>4778500</v>
      </c>
      <c r="Z2486" s="108">
        <v>0</v>
      </c>
      <c r="AA2486" s="109"/>
      <c r="AB2486" s="109">
        <v>1125</v>
      </c>
      <c r="AC2486" s="109"/>
      <c r="AD2486" s="109"/>
      <c r="AE2486" s="110" t="s">
        <v>473</v>
      </c>
      <c r="AF2486" s="109"/>
      <c r="AG2486" s="138">
        <v>41439</v>
      </c>
      <c r="AH2486" s="138">
        <v>41850</v>
      </c>
      <c r="AI2486" s="138">
        <v>42962</v>
      </c>
      <c r="AJ2486" s="109">
        <v>6071318</v>
      </c>
      <c r="AK2486" s="109">
        <v>1216939</v>
      </c>
      <c r="AL2486" s="109"/>
      <c r="AM2486" s="109" t="s">
        <v>703</v>
      </c>
      <c r="AN2486" s="109" t="s">
        <v>4618</v>
      </c>
      <c r="AO2486" s="109" t="s">
        <v>4619</v>
      </c>
      <c r="AP2486" s="109" t="s">
        <v>705</v>
      </c>
      <c r="AQ2486" s="109" t="s">
        <v>4620</v>
      </c>
      <c r="AR2486" s="109" t="s">
        <v>4781</v>
      </c>
      <c r="AS2486" s="109" t="s">
        <v>4433</v>
      </c>
      <c r="AT2486" s="109"/>
      <c r="AU2486" s="109"/>
      <c r="AV2486" s="109">
        <v>41850</v>
      </c>
      <c r="AW2486" s="109"/>
      <c r="AX2486" s="109" t="s">
        <v>4899</v>
      </c>
      <c r="AY2486" s="109" t="s">
        <v>4622</v>
      </c>
    </row>
    <row r="2487" spans="1:51" ht="63.75" x14ac:dyDescent="0.25">
      <c r="A2487" s="106">
        <v>2865</v>
      </c>
      <c r="B2487" s="106" t="s">
        <v>3110</v>
      </c>
      <c r="C2487" s="106" t="s">
        <v>30</v>
      </c>
      <c r="D2487" s="106"/>
      <c r="E2487" s="106" t="s">
        <v>540</v>
      </c>
      <c r="F2487" s="106"/>
      <c r="G2487" s="106"/>
      <c r="H2487" s="106" t="s">
        <v>464</v>
      </c>
      <c r="I2487" s="106" t="s">
        <v>3325</v>
      </c>
      <c r="J2487" s="106" t="s">
        <v>4130</v>
      </c>
      <c r="K2487" s="106"/>
      <c r="L2487" s="106"/>
      <c r="M2487" s="106">
        <v>22000</v>
      </c>
      <c r="N2487" s="106" t="s">
        <v>30</v>
      </c>
      <c r="O2487" s="106">
        <v>1738.317</v>
      </c>
      <c r="P2487" s="107">
        <v>2515</v>
      </c>
      <c r="Q2487" s="107">
        <v>4371867.26</v>
      </c>
      <c r="R2487" s="106">
        <v>0</v>
      </c>
      <c r="S2487" s="107">
        <v>0</v>
      </c>
      <c r="T2487" s="107">
        <v>0</v>
      </c>
      <c r="U2487" s="106" t="s">
        <v>741</v>
      </c>
      <c r="V2487" s="106" t="s">
        <v>7</v>
      </c>
      <c r="W2487" s="106" t="s">
        <v>62</v>
      </c>
      <c r="X2487" s="108">
        <v>2515</v>
      </c>
      <c r="Y2487" s="108">
        <v>4371867.2549999999</v>
      </c>
      <c r="Z2487" s="108">
        <v>0</v>
      </c>
      <c r="AA2487" s="109"/>
      <c r="AB2487" s="109">
        <v>1125</v>
      </c>
      <c r="AC2487" s="109"/>
      <c r="AD2487" s="109"/>
      <c r="AE2487" s="110" t="s">
        <v>473</v>
      </c>
      <c r="AF2487" s="109"/>
      <c r="AG2487" s="138">
        <v>41439</v>
      </c>
      <c r="AH2487" s="138">
        <v>41850</v>
      </c>
      <c r="AI2487" s="138">
        <v>42962</v>
      </c>
      <c r="AJ2487" s="109">
        <v>6071318</v>
      </c>
      <c r="AK2487" s="109">
        <v>1217053</v>
      </c>
      <c r="AL2487" s="109"/>
      <c r="AM2487" s="109" t="s">
        <v>703</v>
      </c>
      <c r="AN2487" s="109" t="s">
        <v>4618</v>
      </c>
      <c r="AO2487" s="109" t="s">
        <v>4619</v>
      </c>
      <c r="AP2487" s="109" t="s">
        <v>705</v>
      </c>
      <c r="AQ2487" s="109" t="s">
        <v>4620</v>
      </c>
      <c r="AR2487" s="109" t="s">
        <v>4781</v>
      </c>
      <c r="AS2487" s="109" t="s">
        <v>4433</v>
      </c>
      <c r="AT2487" s="109"/>
      <c r="AU2487" s="109"/>
      <c r="AV2487" s="109">
        <v>41850</v>
      </c>
      <c r="AW2487" s="109"/>
      <c r="AX2487" s="109" t="s">
        <v>4899</v>
      </c>
      <c r="AY2487" s="109" t="s">
        <v>4622</v>
      </c>
    </row>
    <row r="2488" spans="1:51" ht="63.75" x14ac:dyDescent="0.25">
      <c r="A2488" s="106">
        <v>2866</v>
      </c>
      <c r="B2488" s="106" t="s">
        <v>3111</v>
      </c>
      <c r="C2488" s="106" t="s">
        <v>30</v>
      </c>
      <c r="D2488" s="106"/>
      <c r="E2488" s="106" t="s">
        <v>540</v>
      </c>
      <c r="F2488" s="106"/>
      <c r="G2488" s="106"/>
      <c r="H2488" s="106" t="s">
        <v>464</v>
      </c>
      <c r="I2488" s="106" t="s">
        <v>3325</v>
      </c>
      <c r="J2488" s="106" t="s">
        <v>4130</v>
      </c>
      <c r="K2488" s="106"/>
      <c r="L2488" s="106"/>
      <c r="M2488" s="106">
        <v>22000</v>
      </c>
      <c r="N2488" s="106" t="s">
        <v>30</v>
      </c>
      <c r="O2488" s="106">
        <v>3233.31</v>
      </c>
      <c r="P2488" s="107">
        <v>2515</v>
      </c>
      <c r="Q2488" s="107">
        <v>8131774.6500000004</v>
      </c>
      <c r="R2488" s="106">
        <v>0</v>
      </c>
      <c r="S2488" s="107">
        <v>0</v>
      </c>
      <c r="T2488" s="107">
        <v>0</v>
      </c>
      <c r="U2488" s="106" t="s">
        <v>739</v>
      </c>
      <c r="V2488" s="106" t="s">
        <v>7</v>
      </c>
      <c r="W2488" s="106" t="s">
        <v>61</v>
      </c>
      <c r="X2488" s="108">
        <v>2515</v>
      </c>
      <c r="Y2488" s="108">
        <v>8131774.6499999994</v>
      </c>
      <c r="Z2488" s="108">
        <v>0</v>
      </c>
      <c r="AA2488" s="109"/>
      <c r="AB2488" s="109">
        <v>1125</v>
      </c>
      <c r="AC2488" s="109"/>
      <c r="AD2488" s="109"/>
      <c r="AE2488" s="110" t="s">
        <v>507</v>
      </c>
      <c r="AF2488" s="109"/>
      <c r="AG2488" s="138">
        <v>41439</v>
      </c>
      <c r="AH2488" s="138">
        <v>41850</v>
      </c>
      <c r="AI2488" s="138">
        <v>42962</v>
      </c>
      <c r="AJ2488" s="109">
        <v>6071318</v>
      </c>
      <c r="AK2488" s="109">
        <v>1216940</v>
      </c>
      <c r="AL2488" s="109"/>
      <c r="AM2488" s="109" t="s">
        <v>703</v>
      </c>
      <c r="AN2488" s="109" t="s">
        <v>4618</v>
      </c>
      <c r="AO2488" s="109" t="s">
        <v>4619</v>
      </c>
      <c r="AP2488" s="109" t="s">
        <v>705</v>
      </c>
      <c r="AQ2488" s="109" t="s">
        <v>4620</v>
      </c>
      <c r="AR2488" s="109" t="s">
        <v>4781</v>
      </c>
      <c r="AS2488" s="109" t="s">
        <v>4433</v>
      </c>
      <c r="AT2488" s="109"/>
      <c r="AU2488" s="109"/>
      <c r="AV2488" s="109">
        <v>41850</v>
      </c>
      <c r="AW2488" s="109"/>
      <c r="AX2488" s="109" t="s">
        <v>4899</v>
      </c>
      <c r="AY2488" s="109" t="s">
        <v>4622</v>
      </c>
    </row>
    <row r="2489" spans="1:51" ht="63.75" x14ac:dyDescent="0.25">
      <c r="A2489" s="106">
        <v>2867</v>
      </c>
      <c r="B2489" s="106" t="s">
        <v>3112</v>
      </c>
      <c r="C2489" s="106" t="s">
        <v>30</v>
      </c>
      <c r="D2489" s="106"/>
      <c r="E2489" s="106" t="s">
        <v>540</v>
      </c>
      <c r="F2489" s="106"/>
      <c r="G2489" s="106"/>
      <c r="H2489" s="106" t="s">
        <v>464</v>
      </c>
      <c r="I2489" s="106" t="s">
        <v>3337</v>
      </c>
      <c r="J2489" s="106" t="s">
        <v>4334</v>
      </c>
      <c r="K2489" s="106"/>
      <c r="L2489" s="106"/>
      <c r="M2489" s="106">
        <v>22000</v>
      </c>
      <c r="N2489" s="106" t="s">
        <v>30</v>
      </c>
      <c r="O2489" s="106">
        <v>189.19300000000001</v>
      </c>
      <c r="P2489" s="107">
        <v>2515</v>
      </c>
      <c r="Q2489" s="107">
        <v>475820.4</v>
      </c>
      <c r="R2489" s="106">
        <v>0</v>
      </c>
      <c r="S2489" s="107">
        <v>0</v>
      </c>
      <c r="T2489" s="107">
        <v>0</v>
      </c>
      <c r="U2489" s="106" t="s">
        <v>749</v>
      </c>
      <c r="V2489" s="106" t="s">
        <v>7</v>
      </c>
      <c r="W2489" s="106" t="s">
        <v>64</v>
      </c>
      <c r="X2489" s="108">
        <v>2515</v>
      </c>
      <c r="Y2489" s="108">
        <v>475820.39500000002</v>
      </c>
      <c r="Z2489" s="108">
        <v>0</v>
      </c>
      <c r="AA2489" s="109"/>
      <c r="AB2489" s="109">
        <v>1125</v>
      </c>
      <c r="AC2489" s="109"/>
      <c r="AD2489" s="109"/>
      <c r="AE2489" s="110" t="s">
        <v>510</v>
      </c>
      <c r="AF2489" s="109"/>
      <c r="AG2489" s="138">
        <v>41439</v>
      </c>
      <c r="AH2489" s="138">
        <v>41850</v>
      </c>
      <c r="AI2489" s="138">
        <v>42962</v>
      </c>
      <c r="AJ2489" s="109">
        <v>6071318</v>
      </c>
      <c r="AK2489" s="109">
        <v>1216966</v>
      </c>
      <c r="AL2489" s="109"/>
      <c r="AM2489" s="109" t="s">
        <v>703</v>
      </c>
      <c r="AN2489" s="109" t="s">
        <v>4618</v>
      </c>
      <c r="AO2489" s="109" t="s">
        <v>4619</v>
      </c>
      <c r="AP2489" s="109" t="s">
        <v>705</v>
      </c>
      <c r="AQ2489" s="109" t="s">
        <v>4620</v>
      </c>
      <c r="AR2489" s="109" t="s">
        <v>4781</v>
      </c>
      <c r="AS2489" s="109" t="s">
        <v>4433</v>
      </c>
      <c r="AT2489" s="109"/>
      <c r="AU2489" s="109"/>
      <c r="AV2489" s="109">
        <v>41850</v>
      </c>
      <c r="AW2489" s="109"/>
      <c r="AX2489" s="109" t="s">
        <v>4899</v>
      </c>
      <c r="AY2489" s="109" t="s">
        <v>4622</v>
      </c>
    </row>
    <row r="2490" spans="1:51" ht="63.75" x14ac:dyDescent="0.25">
      <c r="A2490" s="106">
        <v>2868</v>
      </c>
      <c r="B2490" s="106" t="s">
        <v>3113</v>
      </c>
      <c r="C2490" s="106" t="s">
        <v>30</v>
      </c>
      <c r="D2490" s="106"/>
      <c r="E2490" s="106" t="s">
        <v>540</v>
      </c>
      <c r="F2490" s="106"/>
      <c r="G2490" s="106"/>
      <c r="H2490" s="106" t="s">
        <v>464</v>
      </c>
      <c r="I2490" s="106" t="s">
        <v>3337</v>
      </c>
      <c r="J2490" s="106" t="s">
        <v>4335</v>
      </c>
      <c r="K2490" s="106"/>
      <c r="L2490" s="106"/>
      <c r="M2490" s="106">
        <v>22000</v>
      </c>
      <c r="N2490" s="106" t="s">
        <v>30</v>
      </c>
      <c r="O2490" s="106">
        <v>100.43</v>
      </c>
      <c r="P2490" s="107">
        <v>2515</v>
      </c>
      <c r="Q2490" s="107">
        <v>252581.45</v>
      </c>
      <c r="R2490" s="106">
        <v>0</v>
      </c>
      <c r="S2490" s="107">
        <v>0</v>
      </c>
      <c r="T2490" s="107">
        <v>0</v>
      </c>
      <c r="U2490" s="106" t="s">
        <v>749</v>
      </c>
      <c r="V2490" s="106" t="s">
        <v>7</v>
      </c>
      <c r="W2490" s="106" t="s">
        <v>64</v>
      </c>
      <c r="X2490" s="108">
        <v>2515</v>
      </c>
      <c r="Y2490" s="108">
        <v>252581.45</v>
      </c>
      <c r="Z2490" s="108">
        <v>0</v>
      </c>
      <c r="AA2490" s="109"/>
      <c r="AB2490" s="109">
        <v>1125</v>
      </c>
      <c r="AC2490" s="109"/>
      <c r="AD2490" s="109"/>
      <c r="AE2490" s="110" t="s">
        <v>510</v>
      </c>
      <c r="AF2490" s="109"/>
      <c r="AG2490" s="138">
        <v>41439</v>
      </c>
      <c r="AH2490" s="138">
        <v>41850</v>
      </c>
      <c r="AI2490" s="138">
        <v>42962</v>
      </c>
      <c r="AJ2490" s="109">
        <v>6071318</v>
      </c>
      <c r="AK2490" s="109">
        <v>1216974</v>
      </c>
      <c r="AL2490" s="109"/>
      <c r="AM2490" s="109" t="s">
        <v>703</v>
      </c>
      <c r="AN2490" s="109" t="s">
        <v>4618</v>
      </c>
      <c r="AO2490" s="109" t="s">
        <v>4619</v>
      </c>
      <c r="AP2490" s="109" t="s">
        <v>705</v>
      </c>
      <c r="AQ2490" s="109" t="s">
        <v>4620</v>
      </c>
      <c r="AR2490" s="109" t="s">
        <v>4781</v>
      </c>
      <c r="AS2490" s="109" t="s">
        <v>4433</v>
      </c>
      <c r="AT2490" s="109"/>
      <c r="AU2490" s="109"/>
      <c r="AV2490" s="109">
        <v>41850</v>
      </c>
      <c r="AW2490" s="109"/>
      <c r="AX2490" s="109" t="s">
        <v>4899</v>
      </c>
      <c r="AY2490" s="109" t="s">
        <v>4622</v>
      </c>
    </row>
    <row r="2491" spans="1:51" ht="63.75" x14ac:dyDescent="0.25">
      <c r="A2491" s="106">
        <v>2869</v>
      </c>
      <c r="B2491" s="106" t="s">
        <v>3114</v>
      </c>
      <c r="C2491" s="106" t="s">
        <v>30</v>
      </c>
      <c r="D2491" s="106"/>
      <c r="E2491" s="106" t="s">
        <v>540</v>
      </c>
      <c r="F2491" s="106"/>
      <c r="G2491" s="106"/>
      <c r="H2491" s="106" t="s">
        <v>464</v>
      </c>
      <c r="I2491" s="106" t="s">
        <v>3337</v>
      </c>
      <c r="J2491" s="106" t="s">
        <v>4335</v>
      </c>
      <c r="K2491" s="106"/>
      <c r="L2491" s="106"/>
      <c r="M2491" s="106">
        <v>22000</v>
      </c>
      <c r="N2491" s="106" t="s">
        <v>30</v>
      </c>
      <c r="O2491" s="106">
        <v>522.43899999999996</v>
      </c>
      <c r="P2491" s="107">
        <v>2515</v>
      </c>
      <c r="Q2491" s="107">
        <v>1313934.0900000001</v>
      </c>
      <c r="R2491" s="106">
        <v>0</v>
      </c>
      <c r="S2491" s="107">
        <v>0</v>
      </c>
      <c r="T2491" s="107">
        <v>0</v>
      </c>
      <c r="U2491" s="106" t="s">
        <v>749</v>
      </c>
      <c r="V2491" s="106" t="s">
        <v>7</v>
      </c>
      <c r="W2491" s="106" t="s">
        <v>64</v>
      </c>
      <c r="X2491" s="108">
        <v>2515</v>
      </c>
      <c r="Y2491" s="108">
        <v>1313934.085</v>
      </c>
      <c r="Z2491" s="108">
        <v>0</v>
      </c>
      <c r="AA2491" s="109"/>
      <c r="AB2491" s="109">
        <v>1125</v>
      </c>
      <c r="AC2491" s="109"/>
      <c r="AD2491" s="109"/>
      <c r="AE2491" s="110" t="s">
        <v>510</v>
      </c>
      <c r="AF2491" s="109"/>
      <c r="AG2491" s="138">
        <v>41439</v>
      </c>
      <c r="AH2491" s="138">
        <v>41850</v>
      </c>
      <c r="AI2491" s="138">
        <v>42962</v>
      </c>
      <c r="AJ2491" s="109">
        <v>6071318</v>
      </c>
      <c r="AK2491" s="109">
        <v>1216991</v>
      </c>
      <c r="AL2491" s="109"/>
      <c r="AM2491" s="109" t="s">
        <v>703</v>
      </c>
      <c r="AN2491" s="109" t="s">
        <v>4618</v>
      </c>
      <c r="AO2491" s="109" t="s">
        <v>4619</v>
      </c>
      <c r="AP2491" s="109" t="s">
        <v>705</v>
      </c>
      <c r="AQ2491" s="109" t="s">
        <v>4620</v>
      </c>
      <c r="AR2491" s="109" t="s">
        <v>4781</v>
      </c>
      <c r="AS2491" s="109" t="s">
        <v>4433</v>
      </c>
      <c r="AT2491" s="109"/>
      <c r="AU2491" s="109"/>
      <c r="AV2491" s="109">
        <v>41850</v>
      </c>
      <c r="AW2491" s="109"/>
      <c r="AX2491" s="109" t="s">
        <v>4899</v>
      </c>
      <c r="AY2491" s="109" t="s">
        <v>4622</v>
      </c>
    </row>
    <row r="2492" spans="1:51" ht="63.75" x14ac:dyDescent="0.25">
      <c r="A2492" s="106">
        <v>2870</v>
      </c>
      <c r="B2492" s="106" t="s">
        <v>3115</v>
      </c>
      <c r="C2492" s="106" t="s">
        <v>30</v>
      </c>
      <c r="D2492" s="106"/>
      <c r="E2492" s="106" t="s">
        <v>540</v>
      </c>
      <c r="F2492" s="106"/>
      <c r="G2492" s="106"/>
      <c r="H2492" s="106" t="s">
        <v>464</v>
      </c>
      <c r="I2492" s="106" t="s">
        <v>3337</v>
      </c>
      <c r="J2492" s="106" t="s">
        <v>4335</v>
      </c>
      <c r="K2492" s="106"/>
      <c r="L2492" s="106"/>
      <c r="M2492" s="106">
        <v>22000</v>
      </c>
      <c r="N2492" s="106" t="s">
        <v>30</v>
      </c>
      <c r="O2492" s="106">
        <v>920.36599999999999</v>
      </c>
      <c r="P2492" s="107">
        <v>2515</v>
      </c>
      <c r="Q2492" s="107">
        <v>2314720.4900000002</v>
      </c>
      <c r="R2492" s="106">
        <v>0</v>
      </c>
      <c r="S2492" s="107">
        <v>0</v>
      </c>
      <c r="T2492" s="107">
        <v>0</v>
      </c>
      <c r="U2492" s="106" t="s">
        <v>749</v>
      </c>
      <c r="V2492" s="106" t="s">
        <v>7</v>
      </c>
      <c r="W2492" s="106" t="s">
        <v>64</v>
      </c>
      <c r="X2492" s="108">
        <v>2515</v>
      </c>
      <c r="Y2492" s="108">
        <v>2314720.4899999998</v>
      </c>
      <c r="Z2492" s="108">
        <v>0</v>
      </c>
      <c r="AA2492" s="109"/>
      <c r="AB2492" s="109">
        <v>1125</v>
      </c>
      <c r="AC2492" s="109"/>
      <c r="AD2492" s="109"/>
      <c r="AE2492" s="110" t="s">
        <v>510</v>
      </c>
      <c r="AF2492" s="109"/>
      <c r="AG2492" s="138">
        <v>41439</v>
      </c>
      <c r="AH2492" s="138">
        <v>41850</v>
      </c>
      <c r="AI2492" s="138">
        <v>42962</v>
      </c>
      <c r="AJ2492" s="109">
        <v>6071318</v>
      </c>
      <c r="AK2492" s="109">
        <v>1217019</v>
      </c>
      <c r="AL2492" s="109"/>
      <c r="AM2492" s="109" t="s">
        <v>703</v>
      </c>
      <c r="AN2492" s="109" t="s">
        <v>4618</v>
      </c>
      <c r="AO2492" s="109" t="s">
        <v>4619</v>
      </c>
      <c r="AP2492" s="109" t="s">
        <v>705</v>
      </c>
      <c r="AQ2492" s="109" t="s">
        <v>4620</v>
      </c>
      <c r="AR2492" s="109" t="s">
        <v>4781</v>
      </c>
      <c r="AS2492" s="109" t="s">
        <v>4433</v>
      </c>
      <c r="AT2492" s="109"/>
      <c r="AU2492" s="109"/>
      <c r="AV2492" s="109">
        <v>41850</v>
      </c>
      <c r="AW2492" s="109"/>
      <c r="AX2492" s="109" t="s">
        <v>4899</v>
      </c>
      <c r="AY2492" s="109" t="s">
        <v>4622</v>
      </c>
    </row>
    <row r="2493" spans="1:51" ht="63.75" x14ac:dyDescent="0.25">
      <c r="A2493" s="106">
        <v>2871</v>
      </c>
      <c r="B2493" s="106" t="s">
        <v>3116</v>
      </c>
      <c r="C2493" s="106" t="s">
        <v>30</v>
      </c>
      <c r="D2493" s="106"/>
      <c r="E2493" s="106" t="s">
        <v>540</v>
      </c>
      <c r="F2493" s="106"/>
      <c r="G2493" s="106"/>
      <c r="H2493" s="106" t="s">
        <v>464</v>
      </c>
      <c r="I2493" s="106" t="s">
        <v>3337</v>
      </c>
      <c r="J2493" s="106" t="s">
        <v>4336</v>
      </c>
      <c r="K2493" s="106"/>
      <c r="L2493" s="106"/>
      <c r="M2493" s="106">
        <v>22000</v>
      </c>
      <c r="N2493" s="106" t="s">
        <v>30</v>
      </c>
      <c r="O2493" s="106">
        <v>448.80200000000002</v>
      </c>
      <c r="P2493" s="107">
        <v>2515</v>
      </c>
      <c r="Q2493" s="107">
        <v>1128737.03</v>
      </c>
      <c r="R2493" s="106">
        <v>0</v>
      </c>
      <c r="S2493" s="107">
        <v>0</v>
      </c>
      <c r="T2493" s="107">
        <v>0</v>
      </c>
      <c r="U2493" s="106" t="s">
        <v>749</v>
      </c>
      <c r="V2493" s="106" t="s">
        <v>7</v>
      </c>
      <c r="W2493" s="106" t="s">
        <v>64</v>
      </c>
      <c r="X2493" s="108">
        <v>2515</v>
      </c>
      <c r="Y2493" s="108">
        <v>1128737.03</v>
      </c>
      <c r="Z2493" s="108">
        <v>0</v>
      </c>
      <c r="AA2493" s="109"/>
      <c r="AB2493" s="109">
        <v>1125</v>
      </c>
      <c r="AC2493" s="109"/>
      <c r="AD2493" s="109"/>
      <c r="AE2493" s="110" t="s">
        <v>510</v>
      </c>
      <c r="AF2493" s="109"/>
      <c r="AG2493" s="138">
        <v>41439</v>
      </c>
      <c r="AH2493" s="138">
        <v>41850</v>
      </c>
      <c r="AI2493" s="138">
        <v>42962</v>
      </c>
      <c r="AJ2493" s="109">
        <v>6071318</v>
      </c>
      <c r="AK2493" s="109">
        <v>1217049</v>
      </c>
      <c r="AL2493" s="109"/>
      <c r="AM2493" s="109" t="s">
        <v>703</v>
      </c>
      <c r="AN2493" s="109" t="s">
        <v>4618</v>
      </c>
      <c r="AO2493" s="109" t="s">
        <v>4619</v>
      </c>
      <c r="AP2493" s="109" t="s">
        <v>705</v>
      </c>
      <c r="AQ2493" s="109" t="s">
        <v>4620</v>
      </c>
      <c r="AR2493" s="109" t="s">
        <v>4781</v>
      </c>
      <c r="AS2493" s="109" t="s">
        <v>4433</v>
      </c>
      <c r="AT2493" s="109"/>
      <c r="AU2493" s="109"/>
      <c r="AV2493" s="109">
        <v>41850</v>
      </c>
      <c r="AW2493" s="109"/>
      <c r="AX2493" s="109" t="s">
        <v>4899</v>
      </c>
      <c r="AY2493" s="109" t="s">
        <v>4622</v>
      </c>
    </row>
    <row r="2494" spans="1:51" ht="63.75" x14ac:dyDescent="0.25">
      <c r="A2494" s="106">
        <v>2872</v>
      </c>
      <c r="B2494" s="106" t="s">
        <v>3117</v>
      </c>
      <c r="C2494" s="106" t="s">
        <v>30</v>
      </c>
      <c r="D2494" s="106"/>
      <c r="E2494" s="106" t="s">
        <v>540</v>
      </c>
      <c r="F2494" s="106"/>
      <c r="G2494" s="106"/>
      <c r="H2494" s="106" t="s">
        <v>464</v>
      </c>
      <c r="I2494" s="106" t="s">
        <v>3325</v>
      </c>
      <c r="J2494" s="106" t="s">
        <v>4101</v>
      </c>
      <c r="K2494" s="106"/>
      <c r="L2494" s="106"/>
      <c r="M2494" s="106">
        <v>22000</v>
      </c>
      <c r="N2494" s="106" t="s">
        <v>30</v>
      </c>
      <c r="O2494" s="106">
        <v>1554.3789999999999</v>
      </c>
      <c r="P2494" s="107">
        <v>2515</v>
      </c>
      <c r="Q2494" s="107">
        <v>3909263.18</v>
      </c>
      <c r="R2494" s="106">
        <v>0</v>
      </c>
      <c r="S2494" s="107">
        <v>0</v>
      </c>
      <c r="T2494" s="107">
        <v>0</v>
      </c>
      <c r="U2494" s="106" t="s">
        <v>749</v>
      </c>
      <c r="V2494" s="106" t="s">
        <v>7</v>
      </c>
      <c r="W2494" s="106" t="s">
        <v>64</v>
      </c>
      <c r="X2494" s="108">
        <v>2515</v>
      </c>
      <c r="Y2494" s="108">
        <v>3909263.1849999996</v>
      </c>
      <c r="Z2494" s="108">
        <v>0</v>
      </c>
      <c r="AA2494" s="109"/>
      <c r="AB2494" s="109">
        <v>1125</v>
      </c>
      <c r="AC2494" s="109"/>
      <c r="AD2494" s="109"/>
      <c r="AE2494" s="110" t="s">
        <v>510</v>
      </c>
      <c r="AF2494" s="109"/>
      <c r="AG2494" s="138">
        <v>41439</v>
      </c>
      <c r="AH2494" s="138">
        <v>41850</v>
      </c>
      <c r="AI2494" s="138">
        <v>42962</v>
      </c>
      <c r="AJ2494" s="109">
        <v>6071318</v>
      </c>
      <c r="AK2494" s="109">
        <v>1217058</v>
      </c>
      <c r="AL2494" s="109"/>
      <c r="AM2494" s="109" t="s">
        <v>703</v>
      </c>
      <c r="AN2494" s="109" t="s">
        <v>4618</v>
      </c>
      <c r="AO2494" s="109" t="s">
        <v>4619</v>
      </c>
      <c r="AP2494" s="109" t="s">
        <v>705</v>
      </c>
      <c r="AQ2494" s="109" t="s">
        <v>4620</v>
      </c>
      <c r="AR2494" s="109" t="s">
        <v>4781</v>
      </c>
      <c r="AS2494" s="109" t="s">
        <v>4433</v>
      </c>
      <c r="AT2494" s="109"/>
      <c r="AU2494" s="109"/>
      <c r="AV2494" s="109">
        <v>41850</v>
      </c>
      <c r="AW2494" s="109"/>
      <c r="AX2494" s="109" t="s">
        <v>4899</v>
      </c>
      <c r="AY2494" s="109" t="s">
        <v>4622</v>
      </c>
    </row>
    <row r="2495" spans="1:51" ht="63.75" x14ac:dyDescent="0.25">
      <c r="A2495" s="106">
        <v>2873</v>
      </c>
      <c r="B2495" s="106" t="s">
        <v>3118</v>
      </c>
      <c r="C2495" s="106" t="s">
        <v>30</v>
      </c>
      <c r="D2495" s="106"/>
      <c r="E2495" s="106" t="s">
        <v>540</v>
      </c>
      <c r="F2495" s="106"/>
      <c r="G2495" s="106"/>
      <c r="H2495" s="106" t="s">
        <v>464</v>
      </c>
      <c r="I2495" s="106" t="s">
        <v>3325</v>
      </c>
      <c r="J2495" s="106" t="s">
        <v>4101</v>
      </c>
      <c r="K2495" s="106">
        <v>2601</v>
      </c>
      <c r="L2495" s="106"/>
      <c r="M2495" s="106">
        <v>22000</v>
      </c>
      <c r="N2495" s="106" t="s">
        <v>30</v>
      </c>
      <c r="O2495" s="106">
        <v>235.52099999999999</v>
      </c>
      <c r="P2495" s="107">
        <v>2515</v>
      </c>
      <c r="Q2495" s="107">
        <v>592335.31000000006</v>
      </c>
      <c r="R2495" s="106">
        <v>0</v>
      </c>
      <c r="S2495" s="107">
        <v>0</v>
      </c>
      <c r="T2495" s="107">
        <v>0</v>
      </c>
      <c r="U2495" s="106" t="s">
        <v>879</v>
      </c>
      <c r="V2495" s="106" t="s">
        <v>7</v>
      </c>
      <c r="W2495" s="106" t="s">
        <v>72</v>
      </c>
      <c r="X2495" s="108">
        <v>2515</v>
      </c>
      <c r="Y2495" s="108">
        <v>592335.31499999994</v>
      </c>
      <c r="Z2495" s="108">
        <v>0</v>
      </c>
      <c r="AA2495" s="109"/>
      <c r="AB2495" s="109">
        <v>1125</v>
      </c>
      <c r="AC2495" s="109"/>
      <c r="AD2495" s="109"/>
      <c r="AE2495" s="110" t="s">
        <v>4900</v>
      </c>
      <c r="AF2495" s="109"/>
      <c r="AG2495" s="138">
        <v>41439</v>
      </c>
      <c r="AH2495" s="138">
        <v>41850</v>
      </c>
      <c r="AI2495" s="138">
        <v>42962</v>
      </c>
      <c r="AJ2495" s="109">
        <v>6071318</v>
      </c>
      <c r="AK2495" s="109">
        <v>1217054</v>
      </c>
      <c r="AL2495" s="109"/>
      <c r="AM2495" s="109" t="s">
        <v>703</v>
      </c>
      <c r="AN2495" s="109" t="s">
        <v>4618</v>
      </c>
      <c r="AO2495" s="109" t="s">
        <v>4619</v>
      </c>
      <c r="AP2495" s="109" t="s">
        <v>705</v>
      </c>
      <c r="AQ2495" s="109" t="s">
        <v>4620</v>
      </c>
      <c r="AR2495" s="109" t="s">
        <v>4781</v>
      </c>
      <c r="AS2495" s="109" t="s">
        <v>4433</v>
      </c>
      <c r="AT2495" s="109"/>
      <c r="AU2495" s="109"/>
      <c r="AV2495" s="109">
        <v>41850</v>
      </c>
      <c r="AW2495" s="109"/>
      <c r="AX2495" s="109" t="s">
        <v>4899</v>
      </c>
      <c r="AY2495" s="109" t="s">
        <v>4622</v>
      </c>
    </row>
    <row r="2496" spans="1:51" ht="63.75" x14ac:dyDescent="0.25">
      <c r="A2496" s="106">
        <v>2874</v>
      </c>
      <c r="B2496" s="106" t="s">
        <v>3119</v>
      </c>
      <c r="C2496" s="106" t="s">
        <v>30</v>
      </c>
      <c r="D2496" s="106"/>
      <c r="E2496" s="106" t="s">
        <v>540</v>
      </c>
      <c r="F2496" s="106"/>
      <c r="G2496" s="106"/>
      <c r="H2496" s="106" t="s">
        <v>464</v>
      </c>
      <c r="I2496" s="106" t="s">
        <v>705</v>
      </c>
      <c r="J2496" s="106"/>
      <c r="K2496" s="106"/>
      <c r="L2496" s="106"/>
      <c r="M2496" s="106">
        <v>22000</v>
      </c>
      <c r="N2496" s="106" t="s">
        <v>30</v>
      </c>
      <c r="O2496" s="106">
        <v>23668.92</v>
      </c>
      <c r="P2496" s="107">
        <v>2515</v>
      </c>
      <c r="Q2496" s="107">
        <v>59527333.799999997</v>
      </c>
      <c r="R2496" s="106">
        <v>0</v>
      </c>
      <c r="S2496" s="107">
        <v>0</v>
      </c>
      <c r="T2496" s="107">
        <v>0</v>
      </c>
      <c r="U2496" s="106" t="s">
        <v>743</v>
      </c>
      <c r="V2496" s="106" t="s">
        <v>7</v>
      </c>
      <c r="W2496" s="106" t="s">
        <v>63</v>
      </c>
      <c r="X2496" s="108"/>
      <c r="Y2496" s="108">
        <v>0</v>
      </c>
      <c r="Z2496" s="108"/>
      <c r="AA2496" s="109" t="s">
        <v>4435</v>
      </c>
      <c r="AB2496" s="109">
        <v>1125</v>
      </c>
      <c r="AC2496" s="109"/>
      <c r="AD2496" s="109"/>
      <c r="AE2496" s="110" t="s">
        <v>4436</v>
      </c>
      <c r="AF2496" s="109"/>
      <c r="AG2496" s="138">
        <v>41439</v>
      </c>
      <c r="AH2496" s="138">
        <v>41850</v>
      </c>
      <c r="AI2496" s="138">
        <v>42962</v>
      </c>
      <c r="AJ2496" s="109">
        <v>6071318</v>
      </c>
      <c r="AK2496" s="109"/>
      <c r="AL2496" s="109"/>
      <c r="AM2496" s="109" t="s">
        <v>703</v>
      </c>
      <c r="AN2496" s="109" t="s">
        <v>4618</v>
      </c>
      <c r="AO2496" s="109" t="s">
        <v>4619</v>
      </c>
      <c r="AP2496" s="109" t="s">
        <v>705</v>
      </c>
      <c r="AQ2496" s="109" t="s">
        <v>4620</v>
      </c>
      <c r="AR2496" s="109" t="s">
        <v>4781</v>
      </c>
      <c r="AS2496" s="109" t="s">
        <v>4433</v>
      </c>
      <c r="AT2496" s="109"/>
      <c r="AU2496" s="109"/>
      <c r="AV2496" s="109">
        <v>41850</v>
      </c>
      <c r="AW2496" s="109"/>
      <c r="AX2496" s="109" t="s">
        <v>4899</v>
      </c>
      <c r="AY2496" s="109" t="s">
        <v>4622</v>
      </c>
    </row>
    <row r="2497" spans="1:51" ht="25.5" x14ac:dyDescent="0.25">
      <c r="A2497" s="106">
        <v>2875</v>
      </c>
      <c r="B2497" s="106" t="s">
        <v>3120</v>
      </c>
      <c r="C2497" s="106" t="s">
        <v>31</v>
      </c>
      <c r="D2497" s="106" t="s">
        <v>463</v>
      </c>
      <c r="E2497" s="106" t="s">
        <v>540</v>
      </c>
      <c r="F2497" s="106"/>
      <c r="G2497" s="106"/>
      <c r="H2497" s="106" t="s">
        <v>465</v>
      </c>
      <c r="I2497" s="106" t="s">
        <v>3325</v>
      </c>
      <c r="J2497" s="106" t="s">
        <v>4337</v>
      </c>
      <c r="K2497" s="106"/>
      <c r="L2497" s="106"/>
      <c r="M2497" s="106">
        <v>22000</v>
      </c>
      <c r="N2497" s="106" t="s">
        <v>31</v>
      </c>
      <c r="O2497" s="106">
        <v>10331.069</v>
      </c>
      <c r="P2497" s="107">
        <v>1800.67</v>
      </c>
      <c r="Q2497" s="107">
        <v>18602825.73</v>
      </c>
      <c r="R2497" s="106">
        <v>0</v>
      </c>
      <c r="S2497" s="107">
        <v>0</v>
      </c>
      <c r="T2497" s="107">
        <v>0</v>
      </c>
      <c r="U2497" s="106" t="s">
        <v>743</v>
      </c>
      <c r="V2497" s="106" t="s">
        <v>7</v>
      </c>
      <c r="W2497" s="106" t="s">
        <v>63</v>
      </c>
      <c r="X2497" s="108">
        <v>1799</v>
      </c>
      <c r="Y2497" s="108">
        <v>18585593.130999997</v>
      </c>
      <c r="Z2497" s="108">
        <v>-17232.599000003189</v>
      </c>
      <c r="AA2497" s="109"/>
      <c r="AB2497" s="109"/>
      <c r="AC2497" s="109"/>
      <c r="AD2497" s="109"/>
      <c r="AE2497" s="110" t="s">
        <v>450</v>
      </c>
      <c r="AF2497" s="109"/>
      <c r="AG2497" s="138">
        <v>42629</v>
      </c>
      <c r="AH2497" s="138">
        <v>42690</v>
      </c>
      <c r="AI2497" s="138">
        <v>42788</v>
      </c>
      <c r="AJ2497" s="109">
        <v>6050223</v>
      </c>
      <c r="AK2497" s="109"/>
      <c r="AL2497" s="109"/>
      <c r="AM2497" s="109" t="s">
        <v>703</v>
      </c>
      <c r="AN2497" s="109" t="s">
        <v>4618</v>
      </c>
      <c r="AO2497" s="109" t="s">
        <v>4619</v>
      </c>
      <c r="AP2497" s="109" t="s">
        <v>705</v>
      </c>
      <c r="AQ2497" s="109" t="s">
        <v>4620</v>
      </c>
      <c r="AR2497" s="109" t="s">
        <v>4901</v>
      </c>
      <c r="AS2497" s="109" t="s">
        <v>4498</v>
      </c>
      <c r="AT2497" s="109">
        <v>7934</v>
      </c>
      <c r="AU2497" s="109">
        <v>149</v>
      </c>
      <c r="AV2497" s="109">
        <v>42690</v>
      </c>
      <c r="AW2497" s="109"/>
      <c r="AX2497" s="109" t="s">
        <v>4902</v>
      </c>
      <c r="AY2497" s="109" t="s">
        <v>4890</v>
      </c>
    </row>
    <row r="2498" spans="1:51" ht="25.5" x14ac:dyDescent="0.25">
      <c r="A2498" s="106">
        <v>2876</v>
      </c>
      <c r="B2498" s="106" t="s">
        <v>3121</v>
      </c>
      <c r="C2498" s="106" t="s">
        <v>31</v>
      </c>
      <c r="D2498" s="106" t="s">
        <v>463</v>
      </c>
      <c r="E2498" s="106" t="s">
        <v>540</v>
      </c>
      <c r="F2498" s="106"/>
      <c r="G2498" s="106"/>
      <c r="H2498" s="106" t="s">
        <v>465</v>
      </c>
      <c r="I2498" s="106"/>
      <c r="J2498" s="106" t="s">
        <v>4338</v>
      </c>
      <c r="K2498" s="106"/>
      <c r="L2498" s="106"/>
      <c r="M2498" s="106">
        <v>22000</v>
      </c>
      <c r="N2498" s="106" t="s">
        <v>31</v>
      </c>
      <c r="O2498" s="106">
        <v>2537.4899999999998</v>
      </c>
      <c r="P2498" s="107">
        <v>1730.36</v>
      </c>
      <c r="Q2498" s="107">
        <v>4390768.68</v>
      </c>
      <c r="R2498" s="106">
        <v>0</v>
      </c>
      <c r="S2498" s="107">
        <v>0</v>
      </c>
      <c r="T2498" s="107">
        <v>0</v>
      </c>
      <c r="U2498" s="106" t="s">
        <v>743</v>
      </c>
      <c r="V2498" s="106" t="s">
        <v>7</v>
      </c>
      <c r="W2498" s="106" t="s">
        <v>63</v>
      </c>
      <c r="X2498" s="108">
        <v>1799</v>
      </c>
      <c r="Y2498" s="108">
        <v>4564944.51</v>
      </c>
      <c r="Z2498" s="108">
        <v>174176.43999999948</v>
      </c>
      <c r="AA2498" s="109"/>
      <c r="AB2498" s="109"/>
      <c r="AC2498" s="109"/>
      <c r="AD2498" s="109"/>
      <c r="AE2498" s="110" t="s">
        <v>450</v>
      </c>
      <c r="AF2498" s="109"/>
      <c r="AG2498" s="138">
        <v>42629</v>
      </c>
      <c r="AH2498" s="138">
        <v>42690</v>
      </c>
      <c r="AI2498" s="138">
        <v>42788</v>
      </c>
      <c r="AJ2498" s="109">
        <v>6050223</v>
      </c>
      <c r="AK2498" s="109"/>
      <c r="AL2498" s="109"/>
      <c r="AM2498" s="109" t="s">
        <v>703</v>
      </c>
      <c r="AN2498" s="109" t="s">
        <v>4618</v>
      </c>
      <c r="AO2498" s="109" t="s">
        <v>4619</v>
      </c>
      <c r="AP2498" s="109" t="s">
        <v>705</v>
      </c>
      <c r="AQ2498" s="109" t="s">
        <v>4620</v>
      </c>
      <c r="AR2498" s="109" t="s">
        <v>4901</v>
      </c>
      <c r="AS2498" s="109" t="s">
        <v>4498</v>
      </c>
      <c r="AT2498" s="109">
        <v>7934</v>
      </c>
      <c r="AU2498" s="109">
        <v>149</v>
      </c>
      <c r="AV2498" s="109">
        <v>42690</v>
      </c>
      <c r="AW2498" s="109"/>
      <c r="AX2498" s="109" t="s">
        <v>4902</v>
      </c>
      <c r="AY2498" s="109" t="s">
        <v>4890</v>
      </c>
    </row>
    <row r="2499" spans="1:51" ht="25.5" x14ac:dyDescent="0.25">
      <c r="A2499" s="106">
        <v>2877</v>
      </c>
      <c r="B2499" s="106" t="s">
        <v>3122</v>
      </c>
      <c r="C2499" s="106" t="s">
        <v>31</v>
      </c>
      <c r="D2499" s="106" t="s">
        <v>463</v>
      </c>
      <c r="E2499" s="106" t="s">
        <v>540</v>
      </c>
      <c r="F2499" s="106"/>
      <c r="G2499" s="106"/>
      <c r="H2499" s="106" t="s">
        <v>465</v>
      </c>
      <c r="I2499" s="106"/>
      <c r="J2499" s="106" t="s">
        <v>4338</v>
      </c>
      <c r="K2499" s="106"/>
      <c r="L2499" s="106"/>
      <c r="M2499" s="106">
        <v>22000</v>
      </c>
      <c r="N2499" s="106" t="s">
        <v>31</v>
      </c>
      <c r="O2499" s="106">
        <v>723.40099999999995</v>
      </c>
      <c r="P2499" s="107">
        <v>882.03</v>
      </c>
      <c r="Q2499" s="107">
        <v>638063.19999999995</v>
      </c>
      <c r="R2499" s="106">
        <v>0</v>
      </c>
      <c r="S2499" s="107">
        <v>0</v>
      </c>
      <c r="T2499" s="107">
        <v>0</v>
      </c>
      <c r="U2499" s="106" t="s">
        <v>743</v>
      </c>
      <c r="V2499" s="106" t="s">
        <v>7</v>
      </c>
      <c r="W2499" s="106" t="s">
        <v>63</v>
      </c>
      <c r="X2499" s="108">
        <v>1799</v>
      </c>
      <c r="Y2499" s="108">
        <v>1301398.399</v>
      </c>
      <c r="Z2499" s="108">
        <v>663335.19900000002</v>
      </c>
      <c r="AA2499" s="109"/>
      <c r="AB2499" s="109"/>
      <c r="AC2499" s="109"/>
      <c r="AD2499" s="109"/>
      <c r="AE2499" s="110" t="s">
        <v>450</v>
      </c>
      <c r="AF2499" s="109"/>
      <c r="AG2499" s="138">
        <v>42629</v>
      </c>
      <c r="AH2499" s="138">
        <v>42690</v>
      </c>
      <c r="AI2499" s="138">
        <v>42788</v>
      </c>
      <c r="AJ2499" s="109">
        <v>6050223</v>
      </c>
      <c r="AK2499" s="109"/>
      <c r="AL2499" s="109"/>
      <c r="AM2499" s="109" t="s">
        <v>703</v>
      </c>
      <c r="AN2499" s="109" t="s">
        <v>4618</v>
      </c>
      <c r="AO2499" s="109" t="s">
        <v>4619</v>
      </c>
      <c r="AP2499" s="109" t="s">
        <v>705</v>
      </c>
      <c r="AQ2499" s="109" t="s">
        <v>4620</v>
      </c>
      <c r="AR2499" s="109" t="s">
        <v>4901</v>
      </c>
      <c r="AS2499" s="109" t="s">
        <v>4498</v>
      </c>
      <c r="AT2499" s="109">
        <v>7934</v>
      </c>
      <c r="AU2499" s="109">
        <v>149</v>
      </c>
      <c r="AV2499" s="109">
        <v>42690</v>
      </c>
      <c r="AW2499" s="109"/>
      <c r="AX2499" s="109" t="s">
        <v>4902</v>
      </c>
      <c r="AY2499" s="109" t="s">
        <v>4890</v>
      </c>
    </row>
    <row r="2500" spans="1:51" ht="25.5" x14ac:dyDescent="0.25">
      <c r="A2500" s="106">
        <v>2878</v>
      </c>
      <c r="B2500" s="106" t="s">
        <v>3123</v>
      </c>
      <c r="C2500" s="106" t="s">
        <v>31</v>
      </c>
      <c r="D2500" s="106" t="s">
        <v>463</v>
      </c>
      <c r="E2500" s="106" t="s">
        <v>540</v>
      </c>
      <c r="F2500" s="106"/>
      <c r="G2500" s="106"/>
      <c r="H2500" s="106" t="s">
        <v>465</v>
      </c>
      <c r="I2500" s="106"/>
      <c r="J2500" s="106" t="s">
        <v>4338</v>
      </c>
      <c r="K2500" s="106"/>
      <c r="L2500" s="106"/>
      <c r="M2500" s="106">
        <v>22000</v>
      </c>
      <c r="N2500" s="106" t="s">
        <v>31</v>
      </c>
      <c r="O2500" s="106">
        <v>2924.8139999999999</v>
      </c>
      <c r="P2500" s="107">
        <v>785.83</v>
      </c>
      <c r="Q2500" s="107">
        <v>2298416.31</v>
      </c>
      <c r="R2500" s="106">
        <v>0</v>
      </c>
      <c r="S2500" s="107">
        <v>0</v>
      </c>
      <c r="T2500" s="107">
        <v>0</v>
      </c>
      <c r="U2500" s="106" t="s">
        <v>743</v>
      </c>
      <c r="V2500" s="106" t="s">
        <v>7</v>
      </c>
      <c r="W2500" s="106" t="s">
        <v>63</v>
      </c>
      <c r="X2500" s="108">
        <v>1799</v>
      </c>
      <c r="Y2500" s="108">
        <v>5261740.3859999999</v>
      </c>
      <c r="Z2500" s="108">
        <v>2963324.0759999999</v>
      </c>
      <c r="AA2500" s="109"/>
      <c r="AB2500" s="109"/>
      <c r="AC2500" s="109"/>
      <c r="AD2500" s="109"/>
      <c r="AE2500" s="110" t="s">
        <v>450</v>
      </c>
      <c r="AF2500" s="109"/>
      <c r="AG2500" s="138">
        <v>42629</v>
      </c>
      <c r="AH2500" s="138">
        <v>42690</v>
      </c>
      <c r="AI2500" s="138">
        <v>42788</v>
      </c>
      <c r="AJ2500" s="109">
        <v>6050223</v>
      </c>
      <c r="AK2500" s="109"/>
      <c r="AL2500" s="109"/>
      <c r="AM2500" s="109" t="s">
        <v>703</v>
      </c>
      <c r="AN2500" s="109" t="s">
        <v>4618</v>
      </c>
      <c r="AO2500" s="109" t="s">
        <v>4619</v>
      </c>
      <c r="AP2500" s="109" t="s">
        <v>705</v>
      </c>
      <c r="AQ2500" s="109" t="s">
        <v>4620</v>
      </c>
      <c r="AR2500" s="109" t="s">
        <v>4901</v>
      </c>
      <c r="AS2500" s="109" t="s">
        <v>4498</v>
      </c>
      <c r="AT2500" s="109">
        <v>7934</v>
      </c>
      <c r="AU2500" s="109">
        <v>149</v>
      </c>
      <c r="AV2500" s="109">
        <v>42690</v>
      </c>
      <c r="AW2500" s="109"/>
      <c r="AX2500" s="109" t="s">
        <v>4902</v>
      </c>
      <c r="AY2500" s="109" t="s">
        <v>4890</v>
      </c>
    </row>
    <row r="2501" spans="1:51" ht="63.75" x14ac:dyDescent="0.25">
      <c r="A2501" s="106">
        <v>2879</v>
      </c>
      <c r="B2501" s="106" t="s">
        <v>3124</v>
      </c>
      <c r="C2501" s="106" t="s">
        <v>32</v>
      </c>
      <c r="D2501" s="106"/>
      <c r="E2501" s="106" t="s">
        <v>540</v>
      </c>
      <c r="F2501" s="106"/>
      <c r="G2501" s="106"/>
      <c r="H2501" s="106" t="s">
        <v>468</v>
      </c>
      <c r="I2501" s="106" t="s">
        <v>3323</v>
      </c>
      <c r="J2501" s="106" t="s">
        <v>4339</v>
      </c>
      <c r="K2501" s="106"/>
      <c r="L2501" s="106"/>
      <c r="M2501" s="106">
        <v>22456</v>
      </c>
      <c r="N2501" s="106" t="s">
        <v>4340</v>
      </c>
      <c r="O2501" s="106">
        <v>1230.97</v>
      </c>
      <c r="P2501" s="107">
        <v>1068</v>
      </c>
      <c r="Q2501" s="107">
        <v>1314675.96</v>
      </c>
      <c r="R2501" s="106">
        <v>0</v>
      </c>
      <c r="S2501" s="107">
        <v>0</v>
      </c>
      <c r="T2501" s="107">
        <v>0</v>
      </c>
      <c r="U2501" s="106" t="s">
        <v>739</v>
      </c>
      <c r="V2501" s="106" t="s">
        <v>7</v>
      </c>
      <c r="W2501" s="106" t="s">
        <v>61</v>
      </c>
      <c r="X2501" s="108">
        <v>1068</v>
      </c>
      <c r="Y2501" s="108">
        <v>1314675.96</v>
      </c>
      <c r="Z2501" s="108">
        <v>0</v>
      </c>
      <c r="AA2501" s="109"/>
      <c r="AB2501" s="109">
        <v>4015</v>
      </c>
      <c r="AC2501" s="109"/>
      <c r="AD2501" s="109"/>
      <c r="AE2501" s="110" t="s">
        <v>507</v>
      </c>
      <c r="AF2501" s="109"/>
      <c r="AG2501" s="138">
        <v>39605</v>
      </c>
      <c r="AH2501" s="138">
        <v>42626</v>
      </c>
      <c r="AI2501" s="138">
        <v>43054</v>
      </c>
      <c r="AJ2501" s="109">
        <v>6083640</v>
      </c>
      <c r="AK2501" s="109">
        <v>1212697</v>
      </c>
      <c r="AL2501" s="109"/>
      <c r="AM2501" s="109" t="s">
        <v>703</v>
      </c>
      <c r="AN2501" s="109" t="s">
        <v>4618</v>
      </c>
      <c r="AO2501" s="109" t="s">
        <v>4619</v>
      </c>
      <c r="AP2501" s="109" t="s">
        <v>705</v>
      </c>
      <c r="AQ2501" s="109" t="s">
        <v>4620</v>
      </c>
      <c r="AR2501" s="109" t="s">
        <v>4781</v>
      </c>
      <c r="AS2501" s="109" t="s">
        <v>4433</v>
      </c>
      <c r="AT2501" s="109"/>
      <c r="AU2501" s="109"/>
      <c r="AV2501" s="109"/>
      <c r="AW2501" s="109"/>
      <c r="AX2501" s="109" t="s">
        <v>4903</v>
      </c>
      <c r="AY2501" s="109" t="s">
        <v>4622</v>
      </c>
    </row>
    <row r="2502" spans="1:51" ht="63.75" x14ac:dyDescent="0.25">
      <c r="A2502" s="106">
        <v>2880</v>
      </c>
      <c r="B2502" s="106" t="s">
        <v>3125</v>
      </c>
      <c r="C2502" s="106" t="s">
        <v>32</v>
      </c>
      <c r="D2502" s="106"/>
      <c r="E2502" s="106" t="s">
        <v>540</v>
      </c>
      <c r="F2502" s="106"/>
      <c r="G2502" s="106"/>
      <c r="H2502" s="106" t="s">
        <v>468</v>
      </c>
      <c r="I2502" s="106" t="s">
        <v>3323</v>
      </c>
      <c r="J2502" s="106" t="s">
        <v>4339</v>
      </c>
      <c r="K2502" s="106"/>
      <c r="L2502" s="106"/>
      <c r="M2502" s="106">
        <v>22456</v>
      </c>
      <c r="N2502" s="106" t="s">
        <v>4340</v>
      </c>
      <c r="O2502" s="106">
        <v>3659.4389999999999</v>
      </c>
      <c r="P2502" s="107">
        <v>1068</v>
      </c>
      <c r="Q2502" s="107">
        <v>3908280.85</v>
      </c>
      <c r="R2502" s="106">
        <v>0</v>
      </c>
      <c r="S2502" s="107">
        <v>0</v>
      </c>
      <c r="T2502" s="107">
        <v>0</v>
      </c>
      <c r="U2502" s="106" t="s">
        <v>741</v>
      </c>
      <c r="V2502" s="106" t="s">
        <v>7</v>
      </c>
      <c r="W2502" s="106" t="s">
        <v>62</v>
      </c>
      <c r="X2502" s="108">
        <v>1068</v>
      </c>
      <c r="Y2502" s="108">
        <v>3908280.852</v>
      </c>
      <c r="Z2502" s="108">
        <v>1.999999862164259E-3</v>
      </c>
      <c r="AA2502" s="109"/>
      <c r="AB2502" s="109">
        <v>4015</v>
      </c>
      <c r="AC2502" s="109"/>
      <c r="AD2502" s="109"/>
      <c r="AE2502" s="110" t="s">
        <v>473</v>
      </c>
      <c r="AF2502" s="109"/>
      <c r="AG2502" s="138">
        <v>39605</v>
      </c>
      <c r="AH2502" s="138">
        <v>42626</v>
      </c>
      <c r="AI2502" s="138">
        <v>43054</v>
      </c>
      <c r="AJ2502" s="109">
        <v>6083640</v>
      </c>
      <c r="AK2502" s="109">
        <v>1212697</v>
      </c>
      <c r="AL2502" s="109"/>
      <c r="AM2502" s="109" t="s">
        <v>703</v>
      </c>
      <c r="AN2502" s="109" t="s">
        <v>4618</v>
      </c>
      <c r="AO2502" s="109" t="s">
        <v>4619</v>
      </c>
      <c r="AP2502" s="109" t="s">
        <v>705</v>
      </c>
      <c r="AQ2502" s="109" t="s">
        <v>4620</v>
      </c>
      <c r="AR2502" s="109" t="s">
        <v>4781</v>
      </c>
      <c r="AS2502" s="109" t="s">
        <v>4433</v>
      </c>
      <c r="AT2502" s="109"/>
      <c r="AU2502" s="109"/>
      <c r="AV2502" s="109"/>
      <c r="AW2502" s="109"/>
      <c r="AX2502" s="109" t="s">
        <v>4903</v>
      </c>
      <c r="AY2502" s="109" t="s">
        <v>4622</v>
      </c>
    </row>
    <row r="2503" spans="1:51" ht="63.75" x14ac:dyDescent="0.25">
      <c r="A2503" s="106">
        <v>2881</v>
      </c>
      <c r="B2503" s="106" t="s">
        <v>3126</v>
      </c>
      <c r="C2503" s="106" t="s">
        <v>32</v>
      </c>
      <c r="D2503" s="106"/>
      <c r="E2503" s="106" t="s">
        <v>540</v>
      </c>
      <c r="F2503" s="106"/>
      <c r="G2503" s="106"/>
      <c r="H2503" s="106" t="s">
        <v>468</v>
      </c>
      <c r="I2503" s="106"/>
      <c r="J2503" s="106"/>
      <c r="K2503" s="106"/>
      <c r="L2503" s="106"/>
      <c r="M2503" s="106">
        <v>22456</v>
      </c>
      <c r="N2503" s="106" t="s">
        <v>4340</v>
      </c>
      <c r="O2503" s="106">
        <v>18348.517</v>
      </c>
      <c r="P2503" s="107">
        <v>1068</v>
      </c>
      <c r="Q2503" s="107">
        <v>19596216.16</v>
      </c>
      <c r="R2503" s="106">
        <v>0</v>
      </c>
      <c r="S2503" s="107">
        <v>0</v>
      </c>
      <c r="T2503" s="107">
        <v>0</v>
      </c>
      <c r="U2503" s="106" t="s">
        <v>743</v>
      </c>
      <c r="V2503" s="106" t="s">
        <v>7</v>
      </c>
      <c r="W2503" s="106" t="s">
        <v>63</v>
      </c>
      <c r="X2503" s="108"/>
      <c r="Y2503" s="108">
        <v>0</v>
      </c>
      <c r="Z2503" s="108"/>
      <c r="AA2503" s="109" t="s">
        <v>4435</v>
      </c>
      <c r="AB2503" s="109">
        <v>4015</v>
      </c>
      <c r="AC2503" s="109"/>
      <c r="AD2503" s="109"/>
      <c r="AE2503" s="110" t="s">
        <v>4436</v>
      </c>
      <c r="AF2503" s="109"/>
      <c r="AG2503" s="138">
        <v>39605</v>
      </c>
      <c r="AH2503" s="138">
        <v>42626</v>
      </c>
      <c r="AI2503" s="138">
        <v>43054</v>
      </c>
      <c r="AJ2503" s="109">
        <v>6083640</v>
      </c>
      <c r="AK2503" s="109">
        <v>1212697</v>
      </c>
      <c r="AL2503" s="109"/>
      <c r="AM2503" s="109" t="s">
        <v>703</v>
      </c>
      <c r="AN2503" s="109" t="s">
        <v>4618</v>
      </c>
      <c r="AO2503" s="109" t="s">
        <v>4619</v>
      </c>
      <c r="AP2503" s="109" t="s">
        <v>705</v>
      </c>
      <c r="AQ2503" s="109" t="s">
        <v>4620</v>
      </c>
      <c r="AR2503" s="109" t="s">
        <v>4781</v>
      </c>
      <c r="AS2503" s="109" t="s">
        <v>4433</v>
      </c>
      <c r="AT2503" s="109"/>
      <c r="AU2503" s="109"/>
      <c r="AV2503" s="109"/>
      <c r="AW2503" s="109"/>
      <c r="AX2503" s="109" t="s">
        <v>4903</v>
      </c>
      <c r="AY2503" s="109" t="s">
        <v>4622</v>
      </c>
    </row>
    <row r="2504" spans="1:51" ht="63.75" x14ac:dyDescent="0.25">
      <c r="A2504" s="106">
        <v>2882</v>
      </c>
      <c r="B2504" s="106" t="s">
        <v>3127</v>
      </c>
      <c r="C2504" s="106" t="s">
        <v>33</v>
      </c>
      <c r="D2504" s="106"/>
      <c r="E2504" s="106" t="s">
        <v>540</v>
      </c>
      <c r="F2504" s="106"/>
      <c r="G2504" s="106"/>
      <c r="H2504" s="106" t="s">
        <v>737</v>
      </c>
      <c r="I2504" s="106" t="s">
        <v>3325</v>
      </c>
      <c r="J2504" s="106" t="s">
        <v>3767</v>
      </c>
      <c r="K2504" s="106">
        <v>8104</v>
      </c>
      <c r="L2504" s="106"/>
      <c r="M2504" s="106">
        <v>22654</v>
      </c>
      <c r="N2504" s="106" t="s">
        <v>33</v>
      </c>
      <c r="O2504" s="106">
        <v>1423.3720000000001</v>
      </c>
      <c r="P2504" s="107">
        <v>2297</v>
      </c>
      <c r="Q2504" s="107">
        <v>3269485.48</v>
      </c>
      <c r="R2504" s="106">
        <v>0</v>
      </c>
      <c r="S2504" s="107">
        <v>0</v>
      </c>
      <c r="T2504" s="107">
        <v>0</v>
      </c>
      <c r="U2504" s="106" t="s">
        <v>739</v>
      </c>
      <c r="V2504" s="106" t="s">
        <v>7</v>
      </c>
      <c r="W2504" s="106" t="s">
        <v>61</v>
      </c>
      <c r="X2504" s="108">
        <v>2297</v>
      </c>
      <c r="Y2504" s="108">
        <v>3269485.4840000002</v>
      </c>
      <c r="Z2504" s="108">
        <v>4.0000001899898052E-3</v>
      </c>
      <c r="AA2504" s="109"/>
      <c r="AB2504" s="109">
        <v>2152</v>
      </c>
      <c r="AC2504" s="109"/>
      <c r="AD2504" s="109"/>
      <c r="AE2504" s="110" t="s">
        <v>507</v>
      </c>
      <c r="AF2504" s="109"/>
      <c r="AG2504" s="138">
        <v>42251</v>
      </c>
      <c r="AH2504" s="138">
        <v>42979</v>
      </c>
      <c r="AI2504" s="138">
        <v>43084</v>
      </c>
      <c r="AJ2504" s="109">
        <v>6087354</v>
      </c>
      <c r="AK2504" s="109">
        <v>1227267</v>
      </c>
      <c r="AL2504" s="109"/>
      <c r="AM2504" s="109" t="s">
        <v>703</v>
      </c>
      <c r="AN2504" s="109" t="s">
        <v>4618</v>
      </c>
      <c r="AO2504" s="109" t="s">
        <v>4619</v>
      </c>
      <c r="AP2504" s="109" t="s">
        <v>705</v>
      </c>
      <c r="AQ2504" s="109" t="s">
        <v>4620</v>
      </c>
      <c r="AR2504" s="109" t="s">
        <v>4557</v>
      </c>
      <c r="AS2504" s="109" t="s">
        <v>4433</v>
      </c>
      <c r="AT2504" s="109"/>
      <c r="AU2504" s="109"/>
      <c r="AV2504" s="109">
        <v>42979</v>
      </c>
      <c r="AW2504" s="109"/>
      <c r="AX2504" s="109" t="s">
        <v>4904</v>
      </c>
      <c r="AY2504" s="109" t="s">
        <v>4622</v>
      </c>
    </row>
    <row r="2505" spans="1:51" ht="63.75" x14ac:dyDescent="0.25">
      <c r="A2505" s="106">
        <v>2883</v>
      </c>
      <c r="B2505" s="106" t="s">
        <v>3128</v>
      </c>
      <c r="C2505" s="106" t="s">
        <v>33</v>
      </c>
      <c r="D2505" s="106"/>
      <c r="E2505" s="106" t="s">
        <v>540</v>
      </c>
      <c r="F2505" s="106"/>
      <c r="G2505" s="106"/>
      <c r="H2505" s="106" t="s">
        <v>737</v>
      </c>
      <c r="I2505" s="106" t="s">
        <v>3325</v>
      </c>
      <c r="J2505" s="106" t="s">
        <v>3767</v>
      </c>
      <c r="K2505" s="106">
        <v>8131</v>
      </c>
      <c r="L2505" s="106"/>
      <c r="M2505" s="106">
        <v>22654</v>
      </c>
      <c r="N2505" s="106" t="s">
        <v>33</v>
      </c>
      <c r="O2505" s="106">
        <v>1267.33</v>
      </c>
      <c r="P2505" s="107">
        <v>2297</v>
      </c>
      <c r="Q2505" s="107">
        <v>2911057.01</v>
      </c>
      <c r="R2505" s="106">
        <v>0</v>
      </c>
      <c r="S2505" s="107">
        <v>0</v>
      </c>
      <c r="T2505" s="107">
        <v>0</v>
      </c>
      <c r="U2505" s="106" t="s">
        <v>741</v>
      </c>
      <c r="V2505" s="106" t="s">
        <v>7</v>
      </c>
      <c r="W2505" s="106" t="s">
        <v>62</v>
      </c>
      <c r="X2505" s="108">
        <v>2297</v>
      </c>
      <c r="Y2505" s="108">
        <v>2911057.01</v>
      </c>
      <c r="Z2505" s="108">
        <v>0</v>
      </c>
      <c r="AA2505" s="109"/>
      <c r="AB2505" s="109">
        <v>2152</v>
      </c>
      <c r="AC2505" s="109"/>
      <c r="AD2505" s="109"/>
      <c r="AE2505" s="110" t="s">
        <v>473</v>
      </c>
      <c r="AF2505" s="109"/>
      <c r="AG2505" s="138">
        <v>42251</v>
      </c>
      <c r="AH2505" s="138">
        <v>42979</v>
      </c>
      <c r="AI2505" s="138">
        <v>43084</v>
      </c>
      <c r="AJ2505" s="109">
        <v>6087354</v>
      </c>
      <c r="AK2505" s="109">
        <v>1197374</v>
      </c>
      <c r="AL2505" s="109"/>
      <c r="AM2505" s="109" t="s">
        <v>703</v>
      </c>
      <c r="AN2505" s="109" t="s">
        <v>4618</v>
      </c>
      <c r="AO2505" s="109" t="s">
        <v>4619</v>
      </c>
      <c r="AP2505" s="109" t="s">
        <v>705</v>
      </c>
      <c r="AQ2505" s="109" t="s">
        <v>4620</v>
      </c>
      <c r="AR2505" s="109" t="s">
        <v>4557</v>
      </c>
      <c r="AS2505" s="109" t="s">
        <v>4433</v>
      </c>
      <c r="AT2505" s="109"/>
      <c r="AU2505" s="109"/>
      <c r="AV2505" s="109">
        <v>42979</v>
      </c>
      <c r="AW2505" s="109"/>
      <c r="AX2505" s="109" t="s">
        <v>4904</v>
      </c>
      <c r="AY2505" s="109" t="s">
        <v>4622</v>
      </c>
    </row>
    <row r="2506" spans="1:51" ht="63.75" x14ac:dyDescent="0.25">
      <c r="A2506" s="106">
        <v>2884</v>
      </c>
      <c r="B2506" s="106" t="s">
        <v>3129</v>
      </c>
      <c r="C2506" s="106" t="s">
        <v>33</v>
      </c>
      <c r="D2506" s="106"/>
      <c r="E2506" s="106" t="s">
        <v>540</v>
      </c>
      <c r="F2506" s="106"/>
      <c r="G2506" s="106"/>
      <c r="H2506" s="106" t="s">
        <v>737</v>
      </c>
      <c r="I2506" s="106" t="s">
        <v>3325</v>
      </c>
      <c r="J2506" s="106" t="s">
        <v>3767</v>
      </c>
      <c r="K2506" s="106">
        <v>8129</v>
      </c>
      <c r="L2506" s="106"/>
      <c r="M2506" s="106">
        <v>22654</v>
      </c>
      <c r="N2506" s="106" t="s">
        <v>33</v>
      </c>
      <c r="O2506" s="106">
        <v>4963.2910000000002</v>
      </c>
      <c r="P2506" s="107">
        <v>2297</v>
      </c>
      <c r="Q2506" s="107">
        <v>11400679.43</v>
      </c>
      <c r="R2506" s="106">
        <v>0</v>
      </c>
      <c r="S2506" s="107">
        <v>0</v>
      </c>
      <c r="T2506" s="107">
        <v>0</v>
      </c>
      <c r="U2506" s="106" t="s">
        <v>797</v>
      </c>
      <c r="V2506" s="106" t="s">
        <v>7</v>
      </c>
      <c r="W2506" s="106" t="s">
        <v>67</v>
      </c>
      <c r="X2506" s="108">
        <v>2297</v>
      </c>
      <c r="Y2506" s="108">
        <v>11400679.427000001</v>
      </c>
      <c r="Z2506" s="108">
        <v>-2.9999986290931702E-3</v>
      </c>
      <c r="AA2506" s="109"/>
      <c r="AB2506" s="109">
        <v>2152</v>
      </c>
      <c r="AC2506" s="109"/>
      <c r="AD2506" s="109"/>
      <c r="AE2506" s="110" t="s">
        <v>4905</v>
      </c>
      <c r="AF2506" s="109"/>
      <c r="AG2506" s="138">
        <v>42251</v>
      </c>
      <c r="AH2506" s="138">
        <v>42979</v>
      </c>
      <c r="AI2506" s="138">
        <v>43084</v>
      </c>
      <c r="AJ2506" s="109">
        <v>6087354</v>
      </c>
      <c r="AK2506" s="109">
        <v>1197375</v>
      </c>
      <c r="AL2506" s="109"/>
      <c r="AM2506" s="109" t="s">
        <v>703</v>
      </c>
      <c r="AN2506" s="109" t="s">
        <v>4618</v>
      </c>
      <c r="AO2506" s="109" t="s">
        <v>4619</v>
      </c>
      <c r="AP2506" s="109" t="s">
        <v>705</v>
      </c>
      <c r="AQ2506" s="109" t="s">
        <v>4620</v>
      </c>
      <c r="AR2506" s="109" t="s">
        <v>4557</v>
      </c>
      <c r="AS2506" s="109" t="s">
        <v>4433</v>
      </c>
      <c r="AT2506" s="109"/>
      <c r="AU2506" s="109"/>
      <c r="AV2506" s="109">
        <v>42979</v>
      </c>
      <c r="AW2506" s="109"/>
      <c r="AX2506" s="109" t="s">
        <v>4904</v>
      </c>
      <c r="AY2506" s="109" t="s">
        <v>4622</v>
      </c>
    </row>
    <row r="2507" spans="1:51" ht="63.75" x14ac:dyDescent="0.25">
      <c r="A2507" s="106">
        <v>2885</v>
      </c>
      <c r="B2507" s="106" t="s">
        <v>3130</v>
      </c>
      <c r="C2507" s="106" t="s">
        <v>33</v>
      </c>
      <c r="D2507" s="106"/>
      <c r="E2507" s="106" t="s">
        <v>540</v>
      </c>
      <c r="F2507" s="106"/>
      <c r="G2507" s="106"/>
      <c r="H2507" s="106" t="s">
        <v>737</v>
      </c>
      <c r="I2507" s="106" t="s">
        <v>3325</v>
      </c>
      <c r="J2507" s="106" t="s">
        <v>3767</v>
      </c>
      <c r="K2507" s="106">
        <v>8002</v>
      </c>
      <c r="L2507" s="106"/>
      <c r="M2507" s="106">
        <v>22654</v>
      </c>
      <c r="N2507" s="106" t="s">
        <v>33</v>
      </c>
      <c r="O2507" s="106">
        <v>2481.4319999999998</v>
      </c>
      <c r="P2507" s="107">
        <v>2297</v>
      </c>
      <c r="Q2507" s="107">
        <v>5699849.2999999998</v>
      </c>
      <c r="R2507" s="106">
        <v>0</v>
      </c>
      <c r="S2507" s="107">
        <v>0</v>
      </c>
      <c r="T2507" s="107">
        <v>0</v>
      </c>
      <c r="U2507" s="106" t="s">
        <v>797</v>
      </c>
      <c r="V2507" s="106" t="s">
        <v>7</v>
      </c>
      <c r="W2507" s="106" t="s">
        <v>67</v>
      </c>
      <c r="X2507" s="108">
        <v>2297</v>
      </c>
      <c r="Y2507" s="108">
        <v>5699849.3039999995</v>
      </c>
      <c r="Z2507" s="108">
        <v>3.9999997243285179E-3</v>
      </c>
      <c r="AA2507" s="109"/>
      <c r="AB2507" s="109">
        <v>2152</v>
      </c>
      <c r="AC2507" s="109"/>
      <c r="AD2507" s="109"/>
      <c r="AE2507" s="110" t="s">
        <v>4905</v>
      </c>
      <c r="AF2507" s="109"/>
      <c r="AG2507" s="138">
        <v>42251</v>
      </c>
      <c r="AH2507" s="138">
        <v>42979</v>
      </c>
      <c r="AI2507" s="138">
        <v>43084</v>
      </c>
      <c r="AJ2507" s="109">
        <v>6087354</v>
      </c>
      <c r="AK2507" s="109">
        <v>1227256</v>
      </c>
      <c r="AL2507" s="109"/>
      <c r="AM2507" s="109" t="s">
        <v>703</v>
      </c>
      <c r="AN2507" s="109" t="s">
        <v>4618</v>
      </c>
      <c r="AO2507" s="109" t="s">
        <v>4619</v>
      </c>
      <c r="AP2507" s="109" t="s">
        <v>705</v>
      </c>
      <c r="AQ2507" s="109" t="s">
        <v>4620</v>
      </c>
      <c r="AR2507" s="109" t="s">
        <v>4557</v>
      </c>
      <c r="AS2507" s="109" t="s">
        <v>4433</v>
      </c>
      <c r="AT2507" s="109"/>
      <c r="AU2507" s="109"/>
      <c r="AV2507" s="109">
        <v>42979</v>
      </c>
      <c r="AW2507" s="109"/>
      <c r="AX2507" s="109" t="s">
        <v>4904</v>
      </c>
      <c r="AY2507" s="109" t="s">
        <v>4622</v>
      </c>
    </row>
    <row r="2508" spans="1:51" ht="63.75" x14ac:dyDescent="0.25">
      <c r="A2508" s="106">
        <v>2886</v>
      </c>
      <c r="B2508" s="106" t="s">
        <v>3131</v>
      </c>
      <c r="C2508" s="106" t="s">
        <v>33</v>
      </c>
      <c r="D2508" s="106"/>
      <c r="E2508" s="106" t="s">
        <v>540</v>
      </c>
      <c r="F2508" s="106"/>
      <c r="G2508" s="106"/>
      <c r="H2508" s="106" t="s">
        <v>737</v>
      </c>
      <c r="I2508" s="106" t="s">
        <v>3325</v>
      </c>
      <c r="J2508" s="106" t="s">
        <v>3767</v>
      </c>
      <c r="K2508" s="106">
        <v>8078</v>
      </c>
      <c r="L2508" s="106"/>
      <c r="M2508" s="106">
        <v>22654</v>
      </c>
      <c r="N2508" s="106" t="s">
        <v>33</v>
      </c>
      <c r="O2508" s="106">
        <v>3578.2269999999999</v>
      </c>
      <c r="P2508" s="107">
        <v>2297</v>
      </c>
      <c r="Q2508" s="107">
        <v>8219187.4199999999</v>
      </c>
      <c r="R2508" s="106">
        <v>0</v>
      </c>
      <c r="S2508" s="107">
        <v>0</v>
      </c>
      <c r="T2508" s="107">
        <v>0</v>
      </c>
      <c r="U2508" s="106" t="s">
        <v>797</v>
      </c>
      <c r="V2508" s="106" t="s">
        <v>7</v>
      </c>
      <c r="W2508" s="106" t="s">
        <v>67</v>
      </c>
      <c r="X2508" s="108">
        <v>2297</v>
      </c>
      <c r="Y2508" s="108">
        <v>8219187.4189999998</v>
      </c>
      <c r="Z2508" s="108">
        <v>-1.0000001639127731E-3</v>
      </c>
      <c r="AA2508" s="109"/>
      <c r="AB2508" s="109">
        <v>2152</v>
      </c>
      <c r="AC2508" s="109"/>
      <c r="AD2508" s="109"/>
      <c r="AE2508" s="110" t="s">
        <v>4905</v>
      </c>
      <c r="AF2508" s="109"/>
      <c r="AG2508" s="138">
        <v>42251</v>
      </c>
      <c r="AH2508" s="138">
        <v>42979</v>
      </c>
      <c r="AI2508" s="138">
        <v>43084</v>
      </c>
      <c r="AJ2508" s="109">
        <v>6087354</v>
      </c>
      <c r="AK2508" s="109">
        <v>1227261</v>
      </c>
      <c r="AL2508" s="109"/>
      <c r="AM2508" s="109" t="s">
        <v>703</v>
      </c>
      <c r="AN2508" s="109" t="s">
        <v>4618</v>
      </c>
      <c r="AO2508" s="109" t="s">
        <v>4619</v>
      </c>
      <c r="AP2508" s="109" t="s">
        <v>705</v>
      </c>
      <c r="AQ2508" s="109" t="s">
        <v>4620</v>
      </c>
      <c r="AR2508" s="109" t="s">
        <v>4557</v>
      </c>
      <c r="AS2508" s="109" t="s">
        <v>4433</v>
      </c>
      <c r="AT2508" s="109"/>
      <c r="AU2508" s="109"/>
      <c r="AV2508" s="109">
        <v>42979</v>
      </c>
      <c r="AW2508" s="109"/>
      <c r="AX2508" s="109" t="s">
        <v>4904</v>
      </c>
      <c r="AY2508" s="109" t="s">
        <v>4622</v>
      </c>
    </row>
    <row r="2509" spans="1:51" ht="63.75" x14ac:dyDescent="0.25">
      <c r="A2509" s="106">
        <v>2887</v>
      </c>
      <c r="B2509" s="106" t="s">
        <v>3132</v>
      </c>
      <c r="C2509" s="106" t="s">
        <v>33</v>
      </c>
      <c r="D2509" s="106"/>
      <c r="E2509" s="106" t="s">
        <v>540</v>
      </c>
      <c r="F2509" s="106"/>
      <c r="G2509" s="106"/>
      <c r="H2509" s="106" t="s">
        <v>737</v>
      </c>
      <c r="I2509" s="106" t="s">
        <v>3325</v>
      </c>
      <c r="J2509" s="106" t="s">
        <v>3767</v>
      </c>
      <c r="K2509" s="106">
        <v>8126</v>
      </c>
      <c r="L2509" s="106"/>
      <c r="M2509" s="106">
        <v>22654</v>
      </c>
      <c r="N2509" s="106" t="s">
        <v>33</v>
      </c>
      <c r="O2509" s="106">
        <v>2356.183</v>
      </c>
      <c r="P2509" s="107">
        <v>2297</v>
      </c>
      <c r="Q2509" s="107">
        <v>5412152.3499999996</v>
      </c>
      <c r="R2509" s="106">
        <v>0</v>
      </c>
      <c r="S2509" s="107">
        <v>0</v>
      </c>
      <c r="T2509" s="107">
        <v>0</v>
      </c>
      <c r="U2509" s="106" t="s">
        <v>797</v>
      </c>
      <c r="V2509" s="106" t="s">
        <v>7</v>
      </c>
      <c r="W2509" s="106" t="s">
        <v>67</v>
      </c>
      <c r="X2509" s="108">
        <v>2297</v>
      </c>
      <c r="Y2509" s="108">
        <v>5412152.3509999998</v>
      </c>
      <c r="Z2509" s="108">
        <v>1.0000001639127731E-3</v>
      </c>
      <c r="AA2509" s="109"/>
      <c r="AB2509" s="109">
        <v>2152</v>
      </c>
      <c r="AC2509" s="109"/>
      <c r="AD2509" s="109"/>
      <c r="AE2509" s="110" t="s">
        <v>4905</v>
      </c>
      <c r="AF2509" s="109"/>
      <c r="AG2509" s="138">
        <v>42251</v>
      </c>
      <c r="AH2509" s="138">
        <v>42979</v>
      </c>
      <c r="AI2509" s="138">
        <v>43084</v>
      </c>
      <c r="AJ2509" s="109">
        <v>6087354</v>
      </c>
      <c r="AK2509" s="109">
        <v>1227268</v>
      </c>
      <c r="AL2509" s="109"/>
      <c r="AM2509" s="109" t="s">
        <v>703</v>
      </c>
      <c r="AN2509" s="109" t="s">
        <v>4618</v>
      </c>
      <c r="AO2509" s="109" t="s">
        <v>4619</v>
      </c>
      <c r="AP2509" s="109" t="s">
        <v>705</v>
      </c>
      <c r="AQ2509" s="109" t="s">
        <v>4620</v>
      </c>
      <c r="AR2509" s="109" t="s">
        <v>4557</v>
      </c>
      <c r="AS2509" s="109" t="s">
        <v>4433</v>
      </c>
      <c r="AT2509" s="109"/>
      <c r="AU2509" s="109"/>
      <c r="AV2509" s="109">
        <v>42979</v>
      </c>
      <c r="AW2509" s="109"/>
      <c r="AX2509" s="109" t="s">
        <v>4904</v>
      </c>
      <c r="AY2509" s="109" t="s">
        <v>4622</v>
      </c>
    </row>
    <row r="2510" spans="1:51" ht="63.75" x14ac:dyDescent="0.25">
      <c r="A2510" s="106">
        <v>2888</v>
      </c>
      <c r="B2510" s="106" t="s">
        <v>3133</v>
      </c>
      <c r="C2510" s="106" t="s">
        <v>33</v>
      </c>
      <c r="D2510" s="106"/>
      <c r="E2510" s="106" t="s">
        <v>540</v>
      </c>
      <c r="F2510" s="106"/>
      <c r="G2510" s="106"/>
      <c r="H2510" s="106" t="s">
        <v>737</v>
      </c>
      <c r="I2510" s="106" t="s">
        <v>3325</v>
      </c>
      <c r="J2510" s="106" t="s">
        <v>3377</v>
      </c>
      <c r="K2510" s="106">
        <v>6852</v>
      </c>
      <c r="L2510" s="106"/>
      <c r="M2510" s="106">
        <v>22000</v>
      </c>
      <c r="N2510" s="106" t="s">
        <v>33</v>
      </c>
      <c r="O2510" s="106">
        <v>3147.6280000000002</v>
      </c>
      <c r="P2510" s="107">
        <v>2297</v>
      </c>
      <c r="Q2510" s="107">
        <v>7230101.5199999996</v>
      </c>
      <c r="R2510" s="106">
        <v>0</v>
      </c>
      <c r="S2510" s="107">
        <v>0</v>
      </c>
      <c r="T2510" s="107">
        <v>0</v>
      </c>
      <c r="U2510" s="106" t="s">
        <v>797</v>
      </c>
      <c r="V2510" s="106" t="s">
        <v>7</v>
      </c>
      <c r="W2510" s="106" t="s">
        <v>67</v>
      </c>
      <c r="X2510" s="108">
        <v>2297</v>
      </c>
      <c r="Y2510" s="108">
        <v>7230101.5160000008</v>
      </c>
      <c r="Z2510" s="108">
        <v>-3.9999987930059433E-3</v>
      </c>
      <c r="AA2510" s="109"/>
      <c r="AB2510" s="109">
        <v>2152</v>
      </c>
      <c r="AC2510" s="109"/>
      <c r="AD2510" s="109"/>
      <c r="AE2510" s="110" t="s">
        <v>4905</v>
      </c>
      <c r="AF2510" s="109"/>
      <c r="AG2510" s="138">
        <v>42251</v>
      </c>
      <c r="AH2510" s="138">
        <v>42979</v>
      </c>
      <c r="AI2510" s="138">
        <v>43084</v>
      </c>
      <c r="AJ2510" s="109">
        <v>6087354</v>
      </c>
      <c r="AK2510" s="109">
        <v>1227273</v>
      </c>
      <c r="AL2510" s="109"/>
      <c r="AM2510" s="109" t="s">
        <v>703</v>
      </c>
      <c r="AN2510" s="109" t="s">
        <v>4618</v>
      </c>
      <c r="AO2510" s="109" t="s">
        <v>4619</v>
      </c>
      <c r="AP2510" s="109" t="s">
        <v>705</v>
      </c>
      <c r="AQ2510" s="109" t="s">
        <v>4620</v>
      </c>
      <c r="AR2510" s="109" t="s">
        <v>4557</v>
      </c>
      <c r="AS2510" s="109" t="s">
        <v>4433</v>
      </c>
      <c r="AT2510" s="109"/>
      <c r="AU2510" s="109"/>
      <c r="AV2510" s="109">
        <v>42979</v>
      </c>
      <c r="AW2510" s="109"/>
      <c r="AX2510" s="109" t="s">
        <v>4904</v>
      </c>
      <c r="AY2510" s="109" t="s">
        <v>4622</v>
      </c>
    </row>
    <row r="2511" spans="1:51" ht="63.75" x14ac:dyDescent="0.25">
      <c r="A2511" s="106">
        <v>2889</v>
      </c>
      <c r="B2511" s="106" t="s">
        <v>3134</v>
      </c>
      <c r="C2511" s="106" t="s">
        <v>33</v>
      </c>
      <c r="D2511" s="106"/>
      <c r="E2511" s="106" t="s">
        <v>540</v>
      </c>
      <c r="F2511" s="106"/>
      <c r="G2511" s="106"/>
      <c r="H2511" s="106" t="s">
        <v>737</v>
      </c>
      <c r="I2511" s="106" t="s">
        <v>3323</v>
      </c>
      <c r="J2511" s="106" t="s">
        <v>4100</v>
      </c>
      <c r="K2511" s="106"/>
      <c r="L2511" s="106"/>
      <c r="M2511" s="106">
        <v>22000</v>
      </c>
      <c r="N2511" s="106" t="s">
        <v>33</v>
      </c>
      <c r="O2511" s="106">
        <v>302.42200000000003</v>
      </c>
      <c r="P2511" s="107">
        <v>2297</v>
      </c>
      <c r="Q2511" s="107">
        <v>694663.33</v>
      </c>
      <c r="R2511" s="106">
        <v>0</v>
      </c>
      <c r="S2511" s="107">
        <v>0</v>
      </c>
      <c r="T2511" s="107">
        <v>0</v>
      </c>
      <c r="U2511" s="106" t="s">
        <v>797</v>
      </c>
      <c r="V2511" s="106" t="s">
        <v>7</v>
      </c>
      <c r="W2511" s="106" t="s">
        <v>67</v>
      </c>
      <c r="X2511" s="108">
        <v>2297</v>
      </c>
      <c r="Y2511" s="108">
        <v>694663.33400000003</v>
      </c>
      <c r="Z2511" s="108">
        <v>4.0000000735744834E-3</v>
      </c>
      <c r="AA2511" s="109"/>
      <c r="AB2511" s="109">
        <v>2152</v>
      </c>
      <c r="AC2511" s="109"/>
      <c r="AD2511" s="109"/>
      <c r="AE2511" s="110" t="s">
        <v>4905</v>
      </c>
      <c r="AF2511" s="109"/>
      <c r="AG2511" s="138">
        <v>42251</v>
      </c>
      <c r="AH2511" s="138">
        <v>42979</v>
      </c>
      <c r="AI2511" s="138">
        <v>43084</v>
      </c>
      <c r="AJ2511" s="109">
        <v>6087354</v>
      </c>
      <c r="AK2511" s="109">
        <v>1227287</v>
      </c>
      <c r="AL2511" s="109"/>
      <c r="AM2511" s="109" t="s">
        <v>703</v>
      </c>
      <c r="AN2511" s="109" t="s">
        <v>4618</v>
      </c>
      <c r="AO2511" s="109" t="s">
        <v>4619</v>
      </c>
      <c r="AP2511" s="109" t="s">
        <v>705</v>
      </c>
      <c r="AQ2511" s="109" t="s">
        <v>4620</v>
      </c>
      <c r="AR2511" s="109" t="s">
        <v>4557</v>
      </c>
      <c r="AS2511" s="109" t="s">
        <v>4433</v>
      </c>
      <c r="AT2511" s="109"/>
      <c r="AU2511" s="109"/>
      <c r="AV2511" s="109">
        <v>42979</v>
      </c>
      <c r="AW2511" s="109"/>
      <c r="AX2511" s="109" t="s">
        <v>4904</v>
      </c>
      <c r="AY2511" s="109" t="s">
        <v>4622</v>
      </c>
    </row>
    <row r="2512" spans="1:51" ht="63.75" x14ac:dyDescent="0.25">
      <c r="A2512" s="106">
        <v>2890</v>
      </c>
      <c r="B2512" s="106" t="s">
        <v>3135</v>
      </c>
      <c r="C2512" s="106" t="s">
        <v>33</v>
      </c>
      <c r="D2512" s="106"/>
      <c r="E2512" s="106" t="s">
        <v>540</v>
      </c>
      <c r="F2512" s="106"/>
      <c r="G2512" s="106"/>
      <c r="H2512" s="106" t="s">
        <v>737</v>
      </c>
      <c r="I2512" s="106"/>
      <c r="J2512" s="106"/>
      <c r="K2512" s="106"/>
      <c r="L2512" s="106"/>
      <c r="M2512" s="106">
        <v>22654</v>
      </c>
      <c r="N2512" s="106" t="s">
        <v>33</v>
      </c>
      <c r="O2512" s="106">
        <v>9233.4</v>
      </c>
      <c r="P2512" s="107">
        <v>2297</v>
      </c>
      <c r="Q2512" s="107">
        <v>21209119.800000001</v>
      </c>
      <c r="R2512" s="106">
        <v>0</v>
      </c>
      <c r="S2512" s="107">
        <v>0</v>
      </c>
      <c r="T2512" s="107">
        <v>0</v>
      </c>
      <c r="U2512" s="106" t="s">
        <v>743</v>
      </c>
      <c r="V2512" s="106" t="s">
        <v>7</v>
      </c>
      <c r="W2512" s="106" t="s">
        <v>63</v>
      </c>
      <c r="X2512" s="108"/>
      <c r="Y2512" s="108">
        <v>0</v>
      </c>
      <c r="Z2512" s="108"/>
      <c r="AA2512" s="109" t="s">
        <v>4435</v>
      </c>
      <c r="AB2512" s="109">
        <v>2152</v>
      </c>
      <c r="AC2512" s="109"/>
      <c r="AD2512" s="109"/>
      <c r="AE2512" s="110" t="s">
        <v>4436</v>
      </c>
      <c r="AF2512" s="109" t="s">
        <v>4906</v>
      </c>
      <c r="AG2512" s="138">
        <v>42251</v>
      </c>
      <c r="AH2512" s="138">
        <v>42979</v>
      </c>
      <c r="AI2512" s="138">
        <v>43084</v>
      </c>
      <c r="AJ2512" s="109">
        <v>6087354</v>
      </c>
      <c r="AK2512" s="109"/>
      <c r="AL2512" s="109"/>
      <c r="AM2512" s="109" t="s">
        <v>703</v>
      </c>
      <c r="AN2512" s="109" t="s">
        <v>4618</v>
      </c>
      <c r="AO2512" s="109" t="s">
        <v>4619</v>
      </c>
      <c r="AP2512" s="109" t="s">
        <v>705</v>
      </c>
      <c r="AQ2512" s="109" t="s">
        <v>4620</v>
      </c>
      <c r="AR2512" s="109" t="s">
        <v>4557</v>
      </c>
      <c r="AS2512" s="109" t="s">
        <v>4433</v>
      </c>
      <c r="AT2512" s="109"/>
      <c r="AU2512" s="109"/>
      <c r="AV2512" s="109">
        <v>42979</v>
      </c>
      <c r="AW2512" s="109"/>
      <c r="AX2512" s="109" t="s">
        <v>4904</v>
      </c>
      <c r="AY2512" s="109" t="s">
        <v>4622</v>
      </c>
    </row>
    <row r="2513" spans="1:51" ht="63.75" x14ac:dyDescent="0.25">
      <c r="A2513" s="106">
        <v>2891</v>
      </c>
      <c r="B2513" s="106" t="s">
        <v>3136</v>
      </c>
      <c r="C2513" s="106" t="s">
        <v>34</v>
      </c>
      <c r="D2513" s="106"/>
      <c r="E2513" s="106" t="s">
        <v>540</v>
      </c>
      <c r="F2513" s="106"/>
      <c r="G2513" s="106"/>
      <c r="H2513" s="106" t="s">
        <v>737</v>
      </c>
      <c r="I2513" s="106" t="s">
        <v>3324</v>
      </c>
      <c r="J2513" s="106" t="s">
        <v>4159</v>
      </c>
      <c r="K2513" s="106"/>
      <c r="L2513" s="106"/>
      <c r="M2513" s="106">
        <v>22000</v>
      </c>
      <c r="N2513" s="106" t="s">
        <v>34</v>
      </c>
      <c r="O2513" s="106">
        <v>1904.5440000000001</v>
      </c>
      <c r="P2513" s="107">
        <v>1191</v>
      </c>
      <c r="Q2513" s="107">
        <v>2268311.9</v>
      </c>
      <c r="R2513" s="106">
        <v>0</v>
      </c>
      <c r="S2513" s="107">
        <v>0</v>
      </c>
      <c r="T2513" s="107">
        <v>0</v>
      </c>
      <c r="U2513" s="106" t="s">
        <v>739</v>
      </c>
      <c r="V2513" s="106" t="s">
        <v>7</v>
      </c>
      <c r="W2513" s="106" t="s">
        <v>61</v>
      </c>
      <c r="X2513" s="108">
        <v>1191</v>
      </c>
      <c r="Y2513" s="108">
        <v>2268311.9040000001</v>
      </c>
      <c r="Z2513" s="108">
        <v>4.0000001899898052E-3</v>
      </c>
      <c r="AA2513" s="109"/>
      <c r="AB2513" s="109">
        <v>2063</v>
      </c>
      <c r="AC2513" s="109"/>
      <c r="AD2513" s="109"/>
      <c r="AE2513" s="110" t="s">
        <v>507</v>
      </c>
      <c r="AF2513" s="109"/>
      <c r="AG2513" s="138">
        <v>42720</v>
      </c>
      <c r="AH2513" s="138">
        <v>42808</v>
      </c>
      <c r="AI2513" s="138">
        <v>43045</v>
      </c>
      <c r="AJ2513" s="109">
        <v>6082264</v>
      </c>
      <c r="AK2513" s="109">
        <v>1523683</v>
      </c>
      <c r="AL2513" s="109"/>
      <c r="AM2513" s="109" t="s">
        <v>703</v>
      </c>
      <c r="AN2513" s="109" t="s">
        <v>4618</v>
      </c>
      <c r="AO2513" s="109" t="s">
        <v>4619</v>
      </c>
      <c r="AP2513" s="109" t="s">
        <v>705</v>
      </c>
      <c r="AQ2513" s="109" t="s">
        <v>4620</v>
      </c>
      <c r="AR2513" s="109" t="s">
        <v>4557</v>
      </c>
      <c r="AS2513" s="109" t="s">
        <v>4433</v>
      </c>
      <c r="AT2513" s="109"/>
      <c r="AU2513" s="109"/>
      <c r="AV2513" s="109">
        <v>42808</v>
      </c>
      <c r="AW2513" s="109"/>
      <c r="AX2513" s="109" t="s">
        <v>4904</v>
      </c>
      <c r="AY2513" s="109" t="s">
        <v>4622</v>
      </c>
    </row>
    <row r="2514" spans="1:51" ht="63.75" x14ac:dyDescent="0.25">
      <c r="A2514" s="106">
        <v>2892</v>
      </c>
      <c r="B2514" s="106" t="s">
        <v>3137</v>
      </c>
      <c r="C2514" s="106" t="s">
        <v>34</v>
      </c>
      <c r="D2514" s="106"/>
      <c r="E2514" s="106" t="s">
        <v>540</v>
      </c>
      <c r="F2514" s="106"/>
      <c r="G2514" s="106"/>
      <c r="H2514" s="106" t="s">
        <v>737</v>
      </c>
      <c r="I2514" s="106" t="s">
        <v>3324</v>
      </c>
      <c r="J2514" s="106" t="s">
        <v>4159</v>
      </c>
      <c r="K2514" s="106"/>
      <c r="L2514" s="106"/>
      <c r="M2514" s="106">
        <v>22000</v>
      </c>
      <c r="N2514" s="106" t="s">
        <v>34</v>
      </c>
      <c r="O2514" s="106">
        <v>135.29400000000001</v>
      </c>
      <c r="P2514" s="107">
        <v>1191</v>
      </c>
      <c r="Q2514" s="107">
        <v>161135.15</v>
      </c>
      <c r="R2514" s="106">
        <v>0</v>
      </c>
      <c r="S2514" s="107">
        <v>0</v>
      </c>
      <c r="T2514" s="107">
        <v>0</v>
      </c>
      <c r="U2514" s="106" t="s">
        <v>749</v>
      </c>
      <c r="V2514" s="106" t="s">
        <v>7</v>
      </c>
      <c r="W2514" s="106" t="s">
        <v>64</v>
      </c>
      <c r="X2514" s="108">
        <v>1191</v>
      </c>
      <c r="Y2514" s="108">
        <v>161135.15400000001</v>
      </c>
      <c r="Z2514" s="108">
        <v>4.0000000153668225E-3</v>
      </c>
      <c r="AA2514" s="109"/>
      <c r="AB2514" s="109">
        <v>2063</v>
      </c>
      <c r="AC2514" s="109"/>
      <c r="AD2514" s="109"/>
      <c r="AE2514" s="110" t="s">
        <v>510</v>
      </c>
      <c r="AF2514" s="109"/>
      <c r="AG2514" s="138">
        <v>42720</v>
      </c>
      <c r="AH2514" s="138">
        <v>42808</v>
      </c>
      <c r="AI2514" s="138">
        <v>43045</v>
      </c>
      <c r="AJ2514" s="109">
        <v>6082264</v>
      </c>
      <c r="AK2514" s="109">
        <v>1523673</v>
      </c>
      <c r="AL2514" s="109"/>
      <c r="AM2514" s="109" t="s">
        <v>703</v>
      </c>
      <c r="AN2514" s="109" t="s">
        <v>4618</v>
      </c>
      <c r="AO2514" s="109" t="s">
        <v>4619</v>
      </c>
      <c r="AP2514" s="109" t="s">
        <v>705</v>
      </c>
      <c r="AQ2514" s="109" t="s">
        <v>4620</v>
      </c>
      <c r="AR2514" s="109" t="s">
        <v>4557</v>
      </c>
      <c r="AS2514" s="109" t="s">
        <v>4433</v>
      </c>
      <c r="AT2514" s="109"/>
      <c r="AU2514" s="109"/>
      <c r="AV2514" s="109">
        <v>42808</v>
      </c>
      <c r="AW2514" s="109"/>
      <c r="AX2514" s="109" t="s">
        <v>4904</v>
      </c>
      <c r="AY2514" s="109" t="s">
        <v>4622</v>
      </c>
    </row>
    <row r="2515" spans="1:51" ht="63.75" x14ac:dyDescent="0.25">
      <c r="A2515" s="106">
        <v>2893</v>
      </c>
      <c r="B2515" s="106" t="s">
        <v>3138</v>
      </c>
      <c r="C2515" s="106" t="s">
        <v>34</v>
      </c>
      <c r="D2515" s="106"/>
      <c r="E2515" s="106" t="s">
        <v>540</v>
      </c>
      <c r="F2515" s="106"/>
      <c r="G2515" s="106"/>
      <c r="H2515" s="106" t="s">
        <v>737</v>
      </c>
      <c r="I2515" s="106" t="s">
        <v>3324</v>
      </c>
      <c r="J2515" s="106" t="s">
        <v>4159</v>
      </c>
      <c r="K2515" s="106"/>
      <c r="L2515" s="106"/>
      <c r="M2515" s="106">
        <v>22000</v>
      </c>
      <c r="N2515" s="106" t="s">
        <v>34</v>
      </c>
      <c r="O2515" s="106">
        <v>82.661000000000001</v>
      </c>
      <c r="P2515" s="107">
        <v>1191</v>
      </c>
      <c r="Q2515" s="107">
        <v>98449.25</v>
      </c>
      <c r="R2515" s="106">
        <v>0</v>
      </c>
      <c r="S2515" s="107">
        <v>0</v>
      </c>
      <c r="T2515" s="107">
        <v>0</v>
      </c>
      <c r="U2515" s="106" t="s">
        <v>749</v>
      </c>
      <c r="V2515" s="106" t="s">
        <v>7</v>
      </c>
      <c r="W2515" s="106" t="s">
        <v>64</v>
      </c>
      <c r="X2515" s="108">
        <v>1191</v>
      </c>
      <c r="Y2515" s="108">
        <v>98449.251000000004</v>
      </c>
      <c r="Z2515" s="108">
        <v>1.0000000038417056E-3</v>
      </c>
      <c r="AA2515" s="109"/>
      <c r="AB2515" s="109">
        <v>2063</v>
      </c>
      <c r="AC2515" s="109"/>
      <c r="AD2515" s="109"/>
      <c r="AE2515" s="110" t="s">
        <v>510</v>
      </c>
      <c r="AF2515" s="109"/>
      <c r="AG2515" s="138">
        <v>42720</v>
      </c>
      <c r="AH2515" s="138">
        <v>42808</v>
      </c>
      <c r="AI2515" s="138">
        <v>43045</v>
      </c>
      <c r="AJ2515" s="109">
        <v>6082264</v>
      </c>
      <c r="AK2515" s="109">
        <v>1523676</v>
      </c>
      <c r="AL2515" s="109"/>
      <c r="AM2515" s="109" t="s">
        <v>703</v>
      </c>
      <c r="AN2515" s="109" t="s">
        <v>4618</v>
      </c>
      <c r="AO2515" s="109" t="s">
        <v>4619</v>
      </c>
      <c r="AP2515" s="109" t="s">
        <v>705</v>
      </c>
      <c r="AQ2515" s="109" t="s">
        <v>4620</v>
      </c>
      <c r="AR2515" s="109" t="s">
        <v>4557</v>
      </c>
      <c r="AS2515" s="109" t="s">
        <v>4433</v>
      </c>
      <c r="AT2515" s="109"/>
      <c r="AU2515" s="109"/>
      <c r="AV2515" s="109">
        <v>42808</v>
      </c>
      <c r="AW2515" s="109"/>
      <c r="AX2515" s="109" t="s">
        <v>4904</v>
      </c>
      <c r="AY2515" s="109" t="s">
        <v>4622</v>
      </c>
    </row>
    <row r="2516" spans="1:51" ht="63.75" x14ac:dyDescent="0.25">
      <c r="A2516" s="106">
        <v>2894</v>
      </c>
      <c r="B2516" s="106" t="s">
        <v>3139</v>
      </c>
      <c r="C2516" s="106" t="s">
        <v>34</v>
      </c>
      <c r="D2516" s="106"/>
      <c r="E2516" s="106" t="s">
        <v>540</v>
      </c>
      <c r="F2516" s="106"/>
      <c r="G2516" s="106"/>
      <c r="H2516" s="106" t="s">
        <v>737</v>
      </c>
      <c r="I2516" s="106" t="s">
        <v>3323</v>
      </c>
      <c r="J2516" s="106" t="s">
        <v>4341</v>
      </c>
      <c r="K2516" s="106"/>
      <c r="L2516" s="106"/>
      <c r="M2516" s="106">
        <v>22000</v>
      </c>
      <c r="N2516" s="106" t="s">
        <v>34</v>
      </c>
      <c r="O2516" s="106">
        <v>575.43799999999999</v>
      </c>
      <c r="P2516" s="107">
        <v>1191</v>
      </c>
      <c r="Q2516" s="107">
        <v>685346.66</v>
      </c>
      <c r="R2516" s="106">
        <v>0</v>
      </c>
      <c r="S2516" s="107">
        <v>0</v>
      </c>
      <c r="T2516" s="107">
        <v>0</v>
      </c>
      <c r="U2516" s="106" t="s">
        <v>749</v>
      </c>
      <c r="V2516" s="106" t="s">
        <v>7</v>
      </c>
      <c r="W2516" s="106" t="s">
        <v>64</v>
      </c>
      <c r="X2516" s="108">
        <v>1191</v>
      </c>
      <c r="Y2516" s="108">
        <v>685346.65799999994</v>
      </c>
      <c r="Z2516" s="108">
        <v>-2.0000000949949026E-3</v>
      </c>
      <c r="AA2516" s="109"/>
      <c r="AB2516" s="109">
        <v>2063</v>
      </c>
      <c r="AC2516" s="109"/>
      <c r="AD2516" s="109"/>
      <c r="AE2516" s="110" t="s">
        <v>510</v>
      </c>
      <c r="AF2516" s="109"/>
      <c r="AG2516" s="138">
        <v>42720</v>
      </c>
      <c r="AH2516" s="138">
        <v>42808</v>
      </c>
      <c r="AI2516" s="138">
        <v>43045</v>
      </c>
      <c r="AJ2516" s="109">
        <v>6082264</v>
      </c>
      <c r="AK2516" s="109">
        <v>1523685</v>
      </c>
      <c r="AL2516" s="109"/>
      <c r="AM2516" s="109" t="s">
        <v>703</v>
      </c>
      <c r="AN2516" s="109" t="s">
        <v>4618</v>
      </c>
      <c r="AO2516" s="109" t="s">
        <v>4619</v>
      </c>
      <c r="AP2516" s="109" t="s">
        <v>705</v>
      </c>
      <c r="AQ2516" s="109" t="s">
        <v>4620</v>
      </c>
      <c r="AR2516" s="109" t="s">
        <v>4557</v>
      </c>
      <c r="AS2516" s="109" t="s">
        <v>4433</v>
      </c>
      <c r="AT2516" s="109"/>
      <c r="AU2516" s="109"/>
      <c r="AV2516" s="109">
        <v>42808</v>
      </c>
      <c r="AW2516" s="109"/>
      <c r="AX2516" s="109" t="s">
        <v>4904</v>
      </c>
      <c r="AY2516" s="109" t="s">
        <v>4622</v>
      </c>
    </row>
    <row r="2517" spans="1:51" ht="63.75" x14ac:dyDescent="0.25">
      <c r="A2517" s="106">
        <v>2895</v>
      </c>
      <c r="B2517" s="106" t="s">
        <v>3140</v>
      </c>
      <c r="C2517" s="106" t="s">
        <v>34</v>
      </c>
      <c r="D2517" s="106"/>
      <c r="E2517" s="106" t="s">
        <v>540</v>
      </c>
      <c r="F2517" s="106"/>
      <c r="G2517" s="106"/>
      <c r="H2517" s="106" t="s">
        <v>737</v>
      </c>
      <c r="I2517" s="106" t="s">
        <v>3323</v>
      </c>
      <c r="J2517" s="106" t="s">
        <v>4341</v>
      </c>
      <c r="K2517" s="106"/>
      <c r="L2517" s="106"/>
      <c r="M2517" s="106">
        <v>22000</v>
      </c>
      <c r="N2517" s="106" t="s">
        <v>34</v>
      </c>
      <c r="O2517" s="106">
        <v>508.83499999999998</v>
      </c>
      <c r="P2517" s="107">
        <v>1191</v>
      </c>
      <c r="Q2517" s="107">
        <v>606022.49</v>
      </c>
      <c r="R2517" s="106">
        <v>0</v>
      </c>
      <c r="S2517" s="107">
        <v>0</v>
      </c>
      <c r="T2517" s="107">
        <v>0</v>
      </c>
      <c r="U2517" s="106" t="s">
        <v>749</v>
      </c>
      <c r="V2517" s="106" t="s">
        <v>7</v>
      </c>
      <c r="W2517" s="106" t="s">
        <v>64</v>
      </c>
      <c r="X2517" s="108">
        <v>1191</v>
      </c>
      <c r="Y2517" s="108">
        <v>606022.48499999999</v>
      </c>
      <c r="Z2517" s="108">
        <v>-5.0000000046566129E-3</v>
      </c>
      <c r="AA2517" s="109"/>
      <c r="AB2517" s="109">
        <v>2063</v>
      </c>
      <c r="AC2517" s="109"/>
      <c r="AD2517" s="109"/>
      <c r="AE2517" s="110" t="s">
        <v>510</v>
      </c>
      <c r="AF2517" s="109"/>
      <c r="AG2517" s="138">
        <v>42720</v>
      </c>
      <c r="AH2517" s="138">
        <v>42808</v>
      </c>
      <c r="AI2517" s="138">
        <v>43045</v>
      </c>
      <c r="AJ2517" s="109">
        <v>6082264</v>
      </c>
      <c r="AK2517" s="109">
        <v>1523695</v>
      </c>
      <c r="AL2517" s="109"/>
      <c r="AM2517" s="109" t="s">
        <v>703</v>
      </c>
      <c r="AN2517" s="109" t="s">
        <v>4618</v>
      </c>
      <c r="AO2517" s="109" t="s">
        <v>4619</v>
      </c>
      <c r="AP2517" s="109" t="s">
        <v>705</v>
      </c>
      <c r="AQ2517" s="109" t="s">
        <v>4620</v>
      </c>
      <c r="AR2517" s="109" t="s">
        <v>4557</v>
      </c>
      <c r="AS2517" s="109" t="s">
        <v>4433</v>
      </c>
      <c r="AT2517" s="109"/>
      <c r="AU2517" s="109"/>
      <c r="AV2517" s="109">
        <v>42808</v>
      </c>
      <c r="AW2517" s="109"/>
      <c r="AX2517" s="109" t="s">
        <v>4904</v>
      </c>
      <c r="AY2517" s="109" t="s">
        <v>4622</v>
      </c>
    </row>
    <row r="2518" spans="1:51" ht="63.75" x14ac:dyDescent="0.25">
      <c r="A2518" s="106">
        <v>2896</v>
      </c>
      <c r="B2518" s="106" t="s">
        <v>3141</v>
      </c>
      <c r="C2518" s="106" t="s">
        <v>34</v>
      </c>
      <c r="D2518" s="106"/>
      <c r="E2518" s="106" t="s">
        <v>540</v>
      </c>
      <c r="F2518" s="106"/>
      <c r="G2518" s="106"/>
      <c r="H2518" s="106" t="s">
        <v>737</v>
      </c>
      <c r="I2518" s="106" t="s">
        <v>3324</v>
      </c>
      <c r="J2518" s="106" t="s">
        <v>4159</v>
      </c>
      <c r="K2518" s="106"/>
      <c r="L2518" s="106"/>
      <c r="M2518" s="106">
        <v>22000</v>
      </c>
      <c r="N2518" s="106" t="s">
        <v>34</v>
      </c>
      <c r="O2518" s="106">
        <v>6361.9369999999999</v>
      </c>
      <c r="P2518" s="107">
        <v>1191</v>
      </c>
      <c r="Q2518" s="107">
        <v>7577066.9699999997</v>
      </c>
      <c r="R2518" s="106">
        <v>0</v>
      </c>
      <c r="S2518" s="107">
        <v>0</v>
      </c>
      <c r="T2518" s="107">
        <v>0</v>
      </c>
      <c r="U2518" s="106" t="s">
        <v>741</v>
      </c>
      <c r="V2518" s="106" t="s">
        <v>7</v>
      </c>
      <c r="W2518" s="106" t="s">
        <v>62</v>
      </c>
      <c r="X2518" s="108">
        <v>1191</v>
      </c>
      <c r="Y2518" s="108">
        <v>7577066.9670000002</v>
      </c>
      <c r="Z2518" s="108">
        <v>-2.9999995604157448E-3</v>
      </c>
      <c r="AA2518" s="109"/>
      <c r="AB2518" s="109">
        <v>2063</v>
      </c>
      <c r="AC2518" s="109"/>
      <c r="AD2518" s="109"/>
      <c r="AE2518" s="110" t="s">
        <v>473</v>
      </c>
      <c r="AF2518" s="109"/>
      <c r="AG2518" s="138">
        <v>42720</v>
      </c>
      <c r="AH2518" s="138">
        <v>42808</v>
      </c>
      <c r="AI2518" s="138">
        <v>43045</v>
      </c>
      <c r="AJ2518" s="109">
        <v>6082264</v>
      </c>
      <c r="AK2518" s="109">
        <v>1523681</v>
      </c>
      <c r="AL2518" s="109"/>
      <c r="AM2518" s="109" t="s">
        <v>703</v>
      </c>
      <c r="AN2518" s="109" t="s">
        <v>4618</v>
      </c>
      <c r="AO2518" s="109" t="s">
        <v>4619</v>
      </c>
      <c r="AP2518" s="109" t="s">
        <v>705</v>
      </c>
      <c r="AQ2518" s="109" t="s">
        <v>4620</v>
      </c>
      <c r="AR2518" s="109" t="s">
        <v>4557</v>
      </c>
      <c r="AS2518" s="109" t="s">
        <v>4433</v>
      </c>
      <c r="AT2518" s="109"/>
      <c r="AU2518" s="109"/>
      <c r="AV2518" s="109">
        <v>42808</v>
      </c>
      <c r="AW2518" s="109"/>
      <c r="AX2518" s="109" t="s">
        <v>4904</v>
      </c>
      <c r="AY2518" s="109" t="s">
        <v>4622</v>
      </c>
    </row>
    <row r="2519" spans="1:51" ht="63.75" x14ac:dyDescent="0.25">
      <c r="A2519" s="106">
        <v>2897</v>
      </c>
      <c r="B2519" s="106" t="s">
        <v>3142</v>
      </c>
      <c r="C2519" s="106" t="s">
        <v>34</v>
      </c>
      <c r="D2519" s="106"/>
      <c r="E2519" s="106" t="s">
        <v>540</v>
      </c>
      <c r="F2519" s="106"/>
      <c r="G2519" s="106"/>
      <c r="H2519" s="106" t="s">
        <v>737</v>
      </c>
      <c r="I2519" s="106" t="s">
        <v>3324</v>
      </c>
      <c r="J2519" s="106" t="s">
        <v>4159</v>
      </c>
      <c r="K2519" s="106"/>
      <c r="L2519" s="106"/>
      <c r="M2519" s="106">
        <v>22000</v>
      </c>
      <c r="N2519" s="106" t="s">
        <v>34</v>
      </c>
      <c r="O2519" s="106">
        <v>108.706</v>
      </c>
      <c r="P2519" s="107">
        <v>1191</v>
      </c>
      <c r="Q2519" s="107">
        <v>129468.85</v>
      </c>
      <c r="R2519" s="106">
        <v>0</v>
      </c>
      <c r="S2519" s="107">
        <v>0</v>
      </c>
      <c r="T2519" s="107">
        <v>0</v>
      </c>
      <c r="U2519" s="106" t="s">
        <v>924</v>
      </c>
      <c r="V2519" s="106" t="s">
        <v>7</v>
      </c>
      <c r="W2519" s="106" t="s">
        <v>76</v>
      </c>
      <c r="X2519" s="108">
        <v>1191</v>
      </c>
      <c r="Y2519" s="108">
        <v>129468.84600000001</v>
      </c>
      <c r="Z2519" s="108">
        <v>-4.0000000008149073E-3</v>
      </c>
      <c r="AA2519" s="109"/>
      <c r="AB2519" s="109">
        <v>2063</v>
      </c>
      <c r="AC2519" s="109"/>
      <c r="AD2519" s="109"/>
      <c r="AE2519" s="110" t="s">
        <v>4907</v>
      </c>
      <c r="AF2519" s="109"/>
      <c r="AG2519" s="138">
        <v>42720</v>
      </c>
      <c r="AH2519" s="138">
        <v>42808</v>
      </c>
      <c r="AI2519" s="138">
        <v>43045</v>
      </c>
      <c r="AJ2519" s="109">
        <v>6082264</v>
      </c>
      <c r="AK2519" s="109">
        <v>1523689</v>
      </c>
      <c r="AL2519" s="109"/>
      <c r="AM2519" s="109" t="s">
        <v>703</v>
      </c>
      <c r="AN2519" s="109" t="s">
        <v>4618</v>
      </c>
      <c r="AO2519" s="109" t="s">
        <v>4619</v>
      </c>
      <c r="AP2519" s="109" t="s">
        <v>705</v>
      </c>
      <c r="AQ2519" s="109" t="s">
        <v>4620</v>
      </c>
      <c r="AR2519" s="109" t="s">
        <v>4557</v>
      </c>
      <c r="AS2519" s="109" t="s">
        <v>4433</v>
      </c>
      <c r="AT2519" s="109"/>
      <c r="AU2519" s="109"/>
      <c r="AV2519" s="109">
        <v>42808</v>
      </c>
      <c r="AW2519" s="109"/>
      <c r="AX2519" s="109" t="s">
        <v>4904</v>
      </c>
      <c r="AY2519" s="109" t="s">
        <v>4622</v>
      </c>
    </row>
    <row r="2520" spans="1:51" ht="63.75" x14ac:dyDescent="0.25">
      <c r="A2520" s="106">
        <v>2898</v>
      </c>
      <c r="B2520" s="106" t="s">
        <v>3143</v>
      </c>
      <c r="C2520" s="106" t="s">
        <v>34</v>
      </c>
      <c r="D2520" s="106"/>
      <c r="E2520" s="106" t="s">
        <v>540</v>
      </c>
      <c r="F2520" s="106"/>
      <c r="G2520" s="106"/>
      <c r="H2520" s="106" t="s">
        <v>737</v>
      </c>
      <c r="I2520" s="106"/>
      <c r="J2520" s="106"/>
      <c r="K2520" s="106"/>
      <c r="L2520" s="106"/>
      <c r="M2520" s="106">
        <v>22000</v>
      </c>
      <c r="N2520" s="106" t="s">
        <v>34</v>
      </c>
      <c r="O2520" s="106">
        <v>13422.07</v>
      </c>
      <c r="P2520" s="107">
        <v>1191</v>
      </c>
      <c r="Q2520" s="107">
        <v>15985685.369999999</v>
      </c>
      <c r="R2520" s="106">
        <v>0</v>
      </c>
      <c r="S2520" s="107">
        <v>0</v>
      </c>
      <c r="T2520" s="107">
        <v>0</v>
      </c>
      <c r="U2520" s="106" t="s">
        <v>743</v>
      </c>
      <c r="V2520" s="106" t="s">
        <v>7</v>
      </c>
      <c r="W2520" s="106" t="s">
        <v>63</v>
      </c>
      <c r="X2520" s="108"/>
      <c r="Y2520" s="108">
        <v>0</v>
      </c>
      <c r="Z2520" s="108">
        <v>0</v>
      </c>
      <c r="AA2520" s="109" t="s">
        <v>4435</v>
      </c>
      <c r="AB2520" s="109">
        <v>2063</v>
      </c>
      <c r="AC2520" s="109"/>
      <c r="AD2520" s="109"/>
      <c r="AE2520" s="110" t="s">
        <v>4436</v>
      </c>
      <c r="AF2520" s="109"/>
      <c r="AG2520" s="138">
        <v>42720</v>
      </c>
      <c r="AH2520" s="138">
        <v>42808</v>
      </c>
      <c r="AI2520" s="138">
        <v>43045</v>
      </c>
      <c r="AJ2520" s="109">
        <v>6082264</v>
      </c>
      <c r="AK2520" s="109"/>
      <c r="AL2520" s="109"/>
      <c r="AM2520" s="109" t="s">
        <v>703</v>
      </c>
      <c r="AN2520" s="109" t="s">
        <v>4618</v>
      </c>
      <c r="AO2520" s="109" t="s">
        <v>4619</v>
      </c>
      <c r="AP2520" s="109" t="s">
        <v>705</v>
      </c>
      <c r="AQ2520" s="109" t="s">
        <v>4620</v>
      </c>
      <c r="AR2520" s="109" t="s">
        <v>4557</v>
      </c>
      <c r="AS2520" s="109" t="s">
        <v>4433</v>
      </c>
      <c r="AT2520" s="109"/>
      <c r="AU2520" s="109"/>
      <c r="AV2520" s="109">
        <v>42808</v>
      </c>
      <c r="AW2520" s="109"/>
      <c r="AX2520" s="109" t="s">
        <v>4904</v>
      </c>
      <c r="AY2520" s="109" t="s">
        <v>4622</v>
      </c>
    </row>
    <row r="2521" spans="1:51" ht="38.25" x14ac:dyDescent="0.25">
      <c r="A2521" s="106">
        <v>2899</v>
      </c>
      <c r="B2521" s="106" t="s">
        <v>3144</v>
      </c>
      <c r="C2521" s="106" t="s">
        <v>35</v>
      </c>
      <c r="D2521" s="106" t="s">
        <v>700</v>
      </c>
      <c r="E2521" s="106" t="s">
        <v>544</v>
      </c>
      <c r="F2521" s="106"/>
      <c r="G2521" s="106"/>
      <c r="H2521" s="106" t="s">
        <v>466</v>
      </c>
      <c r="I2521" s="106" t="s">
        <v>3323</v>
      </c>
      <c r="J2521" s="106" t="s">
        <v>3796</v>
      </c>
      <c r="K2521" s="106"/>
      <c r="L2521" s="106"/>
      <c r="M2521" s="106">
        <v>22000</v>
      </c>
      <c r="N2521" s="106" t="s">
        <v>4342</v>
      </c>
      <c r="O2521" s="106">
        <v>123104.317</v>
      </c>
      <c r="P2521" s="107">
        <v>159.9</v>
      </c>
      <c r="Q2521" s="107">
        <v>19684000</v>
      </c>
      <c r="R2521" s="106">
        <v>0</v>
      </c>
      <c r="S2521" s="107">
        <v>0</v>
      </c>
      <c r="T2521" s="107">
        <v>0</v>
      </c>
      <c r="U2521" s="106" t="s">
        <v>826</v>
      </c>
      <c r="V2521" s="106" t="s">
        <v>7</v>
      </c>
      <c r="W2521" s="106" t="s">
        <v>69</v>
      </c>
      <c r="X2521" s="108">
        <v>200</v>
      </c>
      <c r="Y2521" s="108">
        <v>24620863.399999999</v>
      </c>
      <c r="Z2521" s="108">
        <v>0</v>
      </c>
      <c r="AA2521" s="109"/>
      <c r="AB2521" s="109"/>
      <c r="AC2521" s="109"/>
      <c r="AD2521" s="109"/>
      <c r="AE2521" s="110" t="s">
        <v>4908</v>
      </c>
      <c r="AF2521" s="109"/>
      <c r="AG2521" s="138">
        <v>42930</v>
      </c>
      <c r="AH2521" s="138">
        <v>43031</v>
      </c>
      <c r="AI2521" s="138">
        <v>43115</v>
      </c>
      <c r="AJ2521" s="109">
        <v>6090368</v>
      </c>
      <c r="AK2521" s="109">
        <v>1172659</v>
      </c>
      <c r="AL2521" s="109" t="s">
        <v>4909</v>
      </c>
      <c r="AM2521" s="109" t="s">
        <v>4910</v>
      </c>
      <c r="AN2521" s="109" t="s">
        <v>4911</v>
      </c>
      <c r="AO2521" s="109" t="s">
        <v>4912</v>
      </c>
      <c r="AP2521" s="109" t="s">
        <v>705</v>
      </c>
      <c r="AQ2521" s="109" t="s">
        <v>4620</v>
      </c>
      <c r="AR2521" s="109" t="s">
        <v>4901</v>
      </c>
      <c r="AS2521" s="109" t="s">
        <v>4498</v>
      </c>
      <c r="AT2521" s="109">
        <v>171290</v>
      </c>
      <c r="AU2521" s="109">
        <v>5324</v>
      </c>
      <c r="AV2521" s="109">
        <v>43031</v>
      </c>
      <c r="AW2521" s="109"/>
      <c r="AX2521" s="109" t="s">
        <v>4904</v>
      </c>
      <c r="AY2521" s="109" t="s">
        <v>4890</v>
      </c>
    </row>
    <row r="2522" spans="1:51" ht="63.75" x14ac:dyDescent="0.25">
      <c r="A2522" s="106">
        <v>2900</v>
      </c>
      <c r="B2522" s="106" t="s">
        <v>3145</v>
      </c>
      <c r="C2522" s="106" t="s">
        <v>36</v>
      </c>
      <c r="D2522" s="106"/>
      <c r="E2522" s="106" t="s">
        <v>540</v>
      </c>
      <c r="F2522" s="106"/>
      <c r="G2522" s="106"/>
      <c r="H2522" s="106" t="s">
        <v>514</v>
      </c>
      <c r="I2522" s="106" t="s">
        <v>3323</v>
      </c>
      <c r="J2522" s="106" t="s">
        <v>4343</v>
      </c>
      <c r="K2522" s="106"/>
      <c r="L2522" s="106"/>
      <c r="M2522" s="106">
        <v>22000</v>
      </c>
      <c r="N2522" s="106" t="s">
        <v>36</v>
      </c>
      <c r="O2522" s="106">
        <v>2259.6460000000002</v>
      </c>
      <c r="P2522" s="107">
        <v>1500</v>
      </c>
      <c r="Q2522" s="107">
        <v>3389469</v>
      </c>
      <c r="R2522" s="106">
        <v>0</v>
      </c>
      <c r="S2522" s="107">
        <v>0</v>
      </c>
      <c r="T2522" s="107">
        <v>0</v>
      </c>
      <c r="U2522" s="106" t="s">
        <v>739</v>
      </c>
      <c r="V2522" s="106" t="s">
        <v>7</v>
      </c>
      <c r="W2522" s="106" t="s">
        <v>61</v>
      </c>
      <c r="X2522" s="108">
        <v>1500</v>
      </c>
      <c r="Y2522" s="108">
        <v>3389469.0000000005</v>
      </c>
      <c r="Z2522" s="108">
        <v>0</v>
      </c>
      <c r="AA2522" s="109"/>
      <c r="AB2522" s="109">
        <v>5242</v>
      </c>
      <c r="AC2522" s="109"/>
      <c r="AD2522" s="109"/>
      <c r="AE2522" s="110" t="s">
        <v>453</v>
      </c>
      <c r="AF2522" s="109"/>
      <c r="AG2522" s="138">
        <v>42510</v>
      </c>
      <c r="AH2522" s="138">
        <v>42809</v>
      </c>
      <c r="AI2522" s="138">
        <v>43054</v>
      </c>
      <c r="AJ2522" s="109">
        <v>6083639</v>
      </c>
      <c r="AK2522" s="109">
        <v>1505136</v>
      </c>
      <c r="AL2522" s="109"/>
      <c r="AM2522" s="109" t="s">
        <v>703</v>
      </c>
      <c r="AN2522" s="109" t="s">
        <v>4618</v>
      </c>
      <c r="AO2522" s="109" t="s">
        <v>4619</v>
      </c>
      <c r="AP2522" s="109" t="s">
        <v>705</v>
      </c>
      <c r="AQ2522" s="109" t="s">
        <v>4620</v>
      </c>
      <c r="AR2522" s="109" t="s">
        <v>4557</v>
      </c>
      <c r="AS2522" s="109" t="s">
        <v>4433</v>
      </c>
      <c r="AT2522" s="109"/>
      <c r="AU2522" s="109"/>
      <c r="AV2522" s="109">
        <v>42809</v>
      </c>
      <c r="AW2522" s="109"/>
      <c r="AX2522" s="109" t="s">
        <v>4913</v>
      </c>
      <c r="AY2522" s="109" t="s">
        <v>4622</v>
      </c>
    </row>
    <row r="2523" spans="1:51" ht="63.75" x14ac:dyDescent="0.25">
      <c r="A2523" s="106">
        <v>2901</v>
      </c>
      <c r="B2523" s="106" t="s">
        <v>3146</v>
      </c>
      <c r="C2523" s="106" t="s">
        <v>36</v>
      </c>
      <c r="D2523" s="106"/>
      <c r="E2523" s="106" t="s">
        <v>540</v>
      </c>
      <c r="F2523" s="106"/>
      <c r="G2523" s="106"/>
      <c r="H2523" s="106" t="s">
        <v>514</v>
      </c>
      <c r="I2523" s="106" t="s">
        <v>3333</v>
      </c>
      <c r="J2523" s="106" t="s">
        <v>4272</v>
      </c>
      <c r="K2523" s="106"/>
      <c r="L2523" s="106"/>
      <c r="M2523" s="106">
        <v>22000</v>
      </c>
      <c r="N2523" s="106" t="s">
        <v>36</v>
      </c>
      <c r="O2523" s="106">
        <v>2446.049</v>
      </c>
      <c r="P2523" s="107">
        <v>1500</v>
      </c>
      <c r="Q2523" s="107">
        <v>3669073.5</v>
      </c>
      <c r="R2523" s="106">
        <v>0</v>
      </c>
      <c r="S2523" s="107">
        <v>0</v>
      </c>
      <c r="T2523" s="107">
        <v>0</v>
      </c>
      <c r="U2523" s="106" t="s">
        <v>749</v>
      </c>
      <c r="V2523" s="106" t="s">
        <v>7</v>
      </c>
      <c r="W2523" s="106" t="s">
        <v>64</v>
      </c>
      <c r="X2523" s="108">
        <v>1500</v>
      </c>
      <c r="Y2523" s="108">
        <v>3669073.5</v>
      </c>
      <c r="Z2523" s="108">
        <v>0</v>
      </c>
      <c r="AA2523" s="109"/>
      <c r="AB2523" s="109">
        <v>5242</v>
      </c>
      <c r="AC2523" s="109"/>
      <c r="AD2523" s="109"/>
      <c r="AE2523" s="110" t="s">
        <v>452</v>
      </c>
      <c r="AF2523" s="109"/>
      <c r="AG2523" s="138">
        <v>42510</v>
      </c>
      <c r="AH2523" s="138">
        <v>42809</v>
      </c>
      <c r="AI2523" s="138">
        <v>43054</v>
      </c>
      <c r="AJ2523" s="109">
        <v>6083639</v>
      </c>
      <c r="AK2523" s="109">
        <v>1505198</v>
      </c>
      <c r="AL2523" s="109"/>
      <c r="AM2523" s="109" t="s">
        <v>703</v>
      </c>
      <c r="AN2523" s="109" t="s">
        <v>4618</v>
      </c>
      <c r="AO2523" s="109" t="s">
        <v>4619</v>
      </c>
      <c r="AP2523" s="109" t="s">
        <v>705</v>
      </c>
      <c r="AQ2523" s="109" t="s">
        <v>4620</v>
      </c>
      <c r="AR2523" s="109" t="s">
        <v>4557</v>
      </c>
      <c r="AS2523" s="109" t="s">
        <v>4433</v>
      </c>
      <c r="AT2523" s="109"/>
      <c r="AU2523" s="109"/>
      <c r="AV2523" s="109">
        <v>42809</v>
      </c>
      <c r="AW2523" s="109"/>
      <c r="AX2523" s="109" t="s">
        <v>4913</v>
      </c>
      <c r="AY2523" s="109" t="s">
        <v>4622</v>
      </c>
    </row>
    <row r="2524" spans="1:51" ht="63.75" x14ac:dyDescent="0.25">
      <c r="A2524" s="106">
        <v>2902</v>
      </c>
      <c r="B2524" s="106" t="s">
        <v>3147</v>
      </c>
      <c r="C2524" s="106" t="s">
        <v>36</v>
      </c>
      <c r="D2524" s="106"/>
      <c r="E2524" s="106" t="s">
        <v>540</v>
      </c>
      <c r="F2524" s="106"/>
      <c r="G2524" s="106"/>
      <c r="H2524" s="106" t="s">
        <v>514</v>
      </c>
      <c r="I2524" s="106" t="s">
        <v>3323</v>
      </c>
      <c r="J2524" s="106" t="s">
        <v>4344</v>
      </c>
      <c r="K2524" s="106"/>
      <c r="L2524" s="106"/>
      <c r="M2524" s="106">
        <v>22000</v>
      </c>
      <c r="N2524" s="106" t="s">
        <v>36</v>
      </c>
      <c r="O2524" s="106">
        <v>71.679000000000002</v>
      </c>
      <c r="P2524" s="107">
        <v>1500</v>
      </c>
      <c r="Q2524" s="107">
        <v>107518.5</v>
      </c>
      <c r="R2524" s="106">
        <v>0</v>
      </c>
      <c r="S2524" s="107">
        <v>0</v>
      </c>
      <c r="T2524" s="107">
        <v>0</v>
      </c>
      <c r="U2524" s="106" t="s">
        <v>749</v>
      </c>
      <c r="V2524" s="106" t="s">
        <v>7</v>
      </c>
      <c r="W2524" s="106" t="s">
        <v>64</v>
      </c>
      <c r="X2524" s="108">
        <v>1500</v>
      </c>
      <c r="Y2524" s="108">
        <v>107518.5</v>
      </c>
      <c r="Z2524" s="108">
        <v>0</v>
      </c>
      <c r="AA2524" s="109"/>
      <c r="AB2524" s="109">
        <v>5242</v>
      </c>
      <c r="AC2524" s="109"/>
      <c r="AD2524" s="109"/>
      <c r="AE2524" s="110" t="s">
        <v>452</v>
      </c>
      <c r="AF2524" s="109"/>
      <c r="AG2524" s="138">
        <v>42510</v>
      </c>
      <c r="AH2524" s="138">
        <v>42809</v>
      </c>
      <c r="AI2524" s="138">
        <v>43054</v>
      </c>
      <c r="AJ2524" s="109">
        <v>6083639</v>
      </c>
      <c r="AK2524" s="109">
        <v>1505196</v>
      </c>
      <c r="AL2524" s="109"/>
      <c r="AM2524" s="109" t="s">
        <v>703</v>
      </c>
      <c r="AN2524" s="109" t="s">
        <v>4618</v>
      </c>
      <c r="AO2524" s="109" t="s">
        <v>4619</v>
      </c>
      <c r="AP2524" s="109" t="s">
        <v>705</v>
      </c>
      <c r="AQ2524" s="109" t="s">
        <v>4620</v>
      </c>
      <c r="AR2524" s="109" t="s">
        <v>4557</v>
      </c>
      <c r="AS2524" s="109" t="s">
        <v>4433</v>
      </c>
      <c r="AT2524" s="109"/>
      <c r="AU2524" s="109"/>
      <c r="AV2524" s="109">
        <v>42809</v>
      </c>
      <c r="AW2524" s="109"/>
      <c r="AX2524" s="109" t="s">
        <v>4913</v>
      </c>
      <c r="AY2524" s="109" t="s">
        <v>4622</v>
      </c>
    </row>
    <row r="2525" spans="1:51" ht="63.75" x14ac:dyDescent="0.25">
      <c r="A2525" s="106">
        <v>2903</v>
      </c>
      <c r="B2525" s="106" t="s">
        <v>3148</v>
      </c>
      <c r="C2525" s="106" t="s">
        <v>36</v>
      </c>
      <c r="D2525" s="106"/>
      <c r="E2525" s="106" t="s">
        <v>540</v>
      </c>
      <c r="F2525" s="106"/>
      <c r="G2525" s="106"/>
      <c r="H2525" s="106" t="s">
        <v>514</v>
      </c>
      <c r="I2525" s="106" t="s">
        <v>3323</v>
      </c>
      <c r="J2525" s="106" t="s">
        <v>4343</v>
      </c>
      <c r="K2525" s="106"/>
      <c r="L2525" s="106"/>
      <c r="M2525" s="106">
        <v>22000</v>
      </c>
      <c r="N2525" s="106" t="s">
        <v>36</v>
      </c>
      <c r="O2525" s="106">
        <v>5590.45</v>
      </c>
      <c r="P2525" s="107">
        <v>1500</v>
      </c>
      <c r="Q2525" s="107">
        <v>8385675</v>
      </c>
      <c r="R2525" s="106">
        <v>0</v>
      </c>
      <c r="S2525" s="107">
        <v>0</v>
      </c>
      <c r="T2525" s="107">
        <v>0</v>
      </c>
      <c r="U2525" s="106" t="s">
        <v>741</v>
      </c>
      <c r="V2525" s="106" t="s">
        <v>7</v>
      </c>
      <c r="W2525" s="106" t="s">
        <v>62</v>
      </c>
      <c r="X2525" s="108">
        <v>1500</v>
      </c>
      <c r="Y2525" s="108">
        <v>8385675</v>
      </c>
      <c r="Z2525" s="108">
        <v>0</v>
      </c>
      <c r="AA2525" s="109"/>
      <c r="AB2525" s="109">
        <v>5242</v>
      </c>
      <c r="AC2525" s="109"/>
      <c r="AD2525" s="109"/>
      <c r="AE2525" s="110" t="s">
        <v>473</v>
      </c>
      <c r="AF2525" s="109"/>
      <c r="AG2525" s="138">
        <v>42510</v>
      </c>
      <c r="AH2525" s="138">
        <v>42809</v>
      </c>
      <c r="AI2525" s="138">
        <v>43054</v>
      </c>
      <c r="AJ2525" s="109">
        <v>6083639</v>
      </c>
      <c r="AK2525" s="109">
        <v>1505095</v>
      </c>
      <c r="AL2525" s="109"/>
      <c r="AM2525" s="109" t="s">
        <v>703</v>
      </c>
      <c r="AN2525" s="109" t="s">
        <v>4618</v>
      </c>
      <c r="AO2525" s="109" t="s">
        <v>4619</v>
      </c>
      <c r="AP2525" s="109" t="s">
        <v>705</v>
      </c>
      <c r="AQ2525" s="109" t="s">
        <v>4620</v>
      </c>
      <c r="AR2525" s="109" t="s">
        <v>4557</v>
      </c>
      <c r="AS2525" s="109" t="s">
        <v>4433</v>
      </c>
      <c r="AT2525" s="109"/>
      <c r="AU2525" s="109"/>
      <c r="AV2525" s="109">
        <v>42809</v>
      </c>
      <c r="AW2525" s="109"/>
      <c r="AX2525" s="109" t="s">
        <v>4913</v>
      </c>
      <c r="AY2525" s="109" t="s">
        <v>4622</v>
      </c>
    </row>
    <row r="2526" spans="1:51" ht="63.75" x14ac:dyDescent="0.25">
      <c r="A2526" s="106">
        <v>2904</v>
      </c>
      <c r="B2526" s="106" t="s">
        <v>3149</v>
      </c>
      <c r="C2526" s="106" t="s">
        <v>36</v>
      </c>
      <c r="D2526" s="106"/>
      <c r="E2526" s="106" t="s">
        <v>540</v>
      </c>
      <c r="F2526" s="106"/>
      <c r="G2526" s="106"/>
      <c r="H2526" s="106" t="s">
        <v>514</v>
      </c>
      <c r="I2526" s="106" t="s">
        <v>3323</v>
      </c>
      <c r="J2526" s="106" t="s">
        <v>4345</v>
      </c>
      <c r="K2526" s="106"/>
      <c r="L2526" s="106"/>
      <c r="M2526" s="106">
        <v>22000</v>
      </c>
      <c r="N2526" s="106" t="s">
        <v>36</v>
      </c>
      <c r="O2526" s="106">
        <v>2906.4459999999999</v>
      </c>
      <c r="P2526" s="107">
        <v>1500</v>
      </c>
      <c r="Q2526" s="107">
        <v>4359669</v>
      </c>
      <c r="R2526" s="106">
        <v>0</v>
      </c>
      <c r="S2526" s="107">
        <v>0</v>
      </c>
      <c r="T2526" s="107">
        <v>0</v>
      </c>
      <c r="U2526" s="106" t="s">
        <v>797</v>
      </c>
      <c r="V2526" s="106" t="s">
        <v>8</v>
      </c>
      <c r="W2526" s="106" t="s">
        <v>67</v>
      </c>
      <c r="X2526" s="108">
        <v>1500</v>
      </c>
      <c r="Y2526" s="108">
        <v>4359669</v>
      </c>
      <c r="Z2526" s="108">
        <v>0</v>
      </c>
      <c r="AA2526" s="109"/>
      <c r="AB2526" s="109">
        <v>5242</v>
      </c>
      <c r="AC2526" s="109"/>
      <c r="AD2526" s="109"/>
      <c r="AE2526" s="110" t="s">
        <v>474</v>
      </c>
      <c r="AF2526" s="109"/>
      <c r="AG2526" s="138">
        <v>42510</v>
      </c>
      <c r="AH2526" s="138">
        <v>42809</v>
      </c>
      <c r="AI2526" s="138">
        <v>43054</v>
      </c>
      <c r="AJ2526" s="109">
        <v>6083639</v>
      </c>
      <c r="AK2526" s="109">
        <v>1505100</v>
      </c>
      <c r="AL2526" s="109"/>
      <c r="AM2526" s="109" t="s">
        <v>703</v>
      </c>
      <c r="AN2526" s="109" t="s">
        <v>4618</v>
      </c>
      <c r="AO2526" s="109" t="s">
        <v>4619</v>
      </c>
      <c r="AP2526" s="109" t="s">
        <v>705</v>
      </c>
      <c r="AQ2526" s="109" t="s">
        <v>4620</v>
      </c>
      <c r="AR2526" s="109" t="s">
        <v>4557</v>
      </c>
      <c r="AS2526" s="109" t="s">
        <v>4433</v>
      </c>
      <c r="AT2526" s="109"/>
      <c r="AU2526" s="109"/>
      <c r="AV2526" s="109">
        <v>42809</v>
      </c>
      <c r="AW2526" s="109"/>
      <c r="AX2526" s="109" t="s">
        <v>4913</v>
      </c>
      <c r="AY2526" s="109" t="s">
        <v>4622</v>
      </c>
    </row>
    <row r="2527" spans="1:51" ht="63.75" x14ac:dyDescent="0.25">
      <c r="A2527" s="106">
        <v>2905</v>
      </c>
      <c r="B2527" s="106" t="s">
        <v>3150</v>
      </c>
      <c r="C2527" s="106" t="s">
        <v>36</v>
      </c>
      <c r="D2527" s="106"/>
      <c r="E2527" s="106" t="s">
        <v>540</v>
      </c>
      <c r="F2527" s="106"/>
      <c r="G2527" s="106"/>
      <c r="H2527" s="106" t="s">
        <v>514</v>
      </c>
      <c r="I2527" s="106" t="s">
        <v>3323</v>
      </c>
      <c r="J2527" s="106" t="s">
        <v>4343</v>
      </c>
      <c r="K2527" s="106"/>
      <c r="L2527" s="106"/>
      <c r="M2527" s="106">
        <v>22000</v>
      </c>
      <c r="N2527" s="106" t="s">
        <v>36</v>
      </c>
      <c r="O2527" s="106">
        <v>194.303</v>
      </c>
      <c r="P2527" s="107">
        <v>1500</v>
      </c>
      <c r="Q2527" s="107">
        <v>291454.5</v>
      </c>
      <c r="R2527" s="106">
        <v>0</v>
      </c>
      <c r="S2527" s="107">
        <v>0</v>
      </c>
      <c r="T2527" s="107">
        <v>0</v>
      </c>
      <c r="U2527" s="106" t="s">
        <v>797</v>
      </c>
      <c r="V2527" s="106" t="s">
        <v>7</v>
      </c>
      <c r="W2527" s="106" t="s">
        <v>67</v>
      </c>
      <c r="X2527" s="108">
        <v>1500</v>
      </c>
      <c r="Y2527" s="108">
        <v>291454.5</v>
      </c>
      <c r="Z2527" s="108">
        <v>0</v>
      </c>
      <c r="AA2527" s="109"/>
      <c r="AB2527" s="109">
        <v>5242</v>
      </c>
      <c r="AC2527" s="109"/>
      <c r="AD2527" s="109"/>
      <c r="AE2527" s="110" t="s">
        <v>474</v>
      </c>
      <c r="AF2527" s="109"/>
      <c r="AG2527" s="138">
        <v>42510</v>
      </c>
      <c r="AH2527" s="138">
        <v>42809</v>
      </c>
      <c r="AI2527" s="138">
        <v>43054</v>
      </c>
      <c r="AJ2527" s="109">
        <v>6083639</v>
      </c>
      <c r="AK2527" s="109">
        <v>1505106</v>
      </c>
      <c r="AL2527" s="109"/>
      <c r="AM2527" s="109" t="s">
        <v>703</v>
      </c>
      <c r="AN2527" s="109" t="s">
        <v>4618</v>
      </c>
      <c r="AO2527" s="109" t="s">
        <v>4619</v>
      </c>
      <c r="AP2527" s="109" t="s">
        <v>705</v>
      </c>
      <c r="AQ2527" s="109" t="s">
        <v>4620</v>
      </c>
      <c r="AR2527" s="109" t="s">
        <v>4557</v>
      </c>
      <c r="AS2527" s="109" t="s">
        <v>4433</v>
      </c>
      <c r="AT2527" s="109"/>
      <c r="AU2527" s="109"/>
      <c r="AV2527" s="109">
        <v>42809</v>
      </c>
      <c r="AW2527" s="109"/>
      <c r="AX2527" s="109" t="s">
        <v>4913</v>
      </c>
      <c r="AY2527" s="109" t="s">
        <v>4622</v>
      </c>
    </row>
    <row r="2528" spans="1:51" ht="63.75" x14ac:dyDescent="0.25">
      <c r="A2528" s="106">
        <v>2906</v>
      </c>
      <c r="B2528" s="106" t="s">
        <v>3151</v>
      </c>
      <c r="C2528" s="106" t="s">
        <v>36</v>
      </c>
      <c r="D2528" s="106"/>
      <c r="E2528" s="106" t="s">
        <v>540</v>
      </c>
      <c r="F2528" s="106"/>
      <c r="G2528" s="106"/>
      <c r="H2528" s="106" t="s">
        <v>514</v>
      </c>
      <c r="I2528" s="106" t="s">
        <v>3323</v>
      </c>
      <c r="J2528" s="106" t="s">
        <v>4343</v>
      </c>
      <c r="K2528" s="106"/>
      <c r="L2528" s="106"/>
      <c r="M2528" s="106">
        <v>22000</v>
      </c>
      <c r="N2528" s="106" t="s">
        <v>36</v>
      </c>
      <c r="O2528" s="106">
        <v>308.30200000000002</v>
      </c>
      <c r="P2528" s="107">
        <v>1500</v>
      </c>
      <c r="Q2528" s="107">
        <v>462453</v>
      </c>
      <c r="R2528" s="106">
        <v>0</v>
      </c>
      <c r="S2528" s="107">
        <v>0</v>
      </c>
      <c r="T2528" s="107">
        <v>0</v>
      </c>
      <c r="U2528" s="106" t="s">
        <v>797</v>
      </c>
      <c r="V2528" s="106" t="s">
        <v>7</v>
      </c>
      <c r="W2528" s="106" t="s">
        <v>67</v>
      </c>
      <c r="X2528" s="108">
        <v>1500</v>
      </c>
      <c r="Y2528" s="108">
        <v>462453.00000000006</v>
      </c>
      <c r="Z2528" s="108">
        <v>0</v>
      </c>
      <c r="AA2528" s="109"/>
      <c r="AB2528" s="109">
        <v>5242</v>
      </c>
      <c r="AC2528" s="109"/>
      <c r="AD2528" s="109"/>
      <c r="AE2528" s="110" t="s">
        <v>474</v>
      </c>
      <c r="AF2528" s="109"/>
      <c r="AG2528" s="138">
        <v>42510</v>
      </c>
      <c r="AH2528" s="138">
        <v>42809</v>
      </c>
      <c r="AI2528" s="138">
        <v>43054</v>
      </c>
      <c r="AJ2528" s="109">
        <v>6083639</v>
      </c>
      <c r="AK2528" s="109">
        <v>1505117</v>
      </c>
      <c r="AL2528" s="109"/>
      <c r="AM2528" s="109" t="s">
        <v>703</v>
      </c>
      <c r="AN2528" s="109" t="s">
        <v>4618</v>
      </c>
      <c r="AO2528" s="109" t="s">
        <v>4619</v>
      </c>
      <c r="AP2528" s="109" t="s">
        <v>705</v>
      </c>
      <c r="AQ2528" s="109" t="s">
        <v>4620</v>
      </c>
      <c r="AR2528" s="109" t="s">
        <v>4557</v>
      </c>
      <c r="AS2528" s="109" t="s">
        <v>4433</v>
      </c>
      <c r="AT2528" s="109"/>
      <c r="AU2528" s="109"/>
      <c r="AV2528" s="109">
        <v>42809</v>
      </c>
      <c r="AW2528" s="109"/>
      <c r="AX2528" s="109" t="s">
        <v>4913</v>
      </c>
      <c r="AY2528" s="109" t="s">
        <v>4622</v>
      </c>
    </row>
    <row r="2529" spans="1:51" ht="63.75" x14ac:dyDescent="0.25">
      <c r="A2529" s="106">
        <v>2907</v>
      </c>
      <c r="B2529" s="106" t="s">
        <v>3152</v>
      </c>
      <c r="C2529" s="106" t="s">
        <v>36</v>
      </c>
      <c r="D2529" s="106"/>
      <c r="E2529" s="106" t="s">
        <v>540</v>
      </c>
      <c r="F2529" s="106"/>
      <c r="G2529" s="106"/>
      <c r="H2529" s="106" t="s">
        <v>514</v>
      </c>
      <c r="I2529" s="106" t="s">
        <v>3323</v>
      </c>
      <c r="J2529" s="106" t="s">
        <v>4344</v>
      </c>
      <c r="K2529" s="106"/>
      <c r="L2529" s="106"/>
      <c r="M2529" s="106">
        <v>22000</v>
      </c>
      <c r="N2529" s="106" t="s">
        <v>36</v>
      </c>
      <c r="O2529" s="106">
        <v>417.1</v>
      </c>
      <c r="P2529" s="107">
        <v>1500</v>
      </c>
      <c r="Q2529" s="107">
        <v>625650</v>
      </c>
      <c r="R2529" s="106">
        <v>0</v>
      </c>
      <c r="S2529" s="107">
        <v>0</v>
      </c>
      <c r="T2529" s="107">
        <v>0</v>
      </c>
      <c r="U2529" s="106" t="s">
        <v>797</v>
      </c>
      <c r="V2529" s="106" t="s">
        <v>7</v>
      </c>
      <c r="W2529" s="106" t="s">
        <v>67</v>
      </c>
      <c r="X2529" s="108">
        <v>1500</v>
      </c>
      <c r="Y2529" s="108">
        <v>625650</v>
      </c>
      <c r="Z2529" s="108">
        <v>0</v>
      </c>
      <c r="AA2529" s="109"/>
      <c r="AB2529" s="109">
        <v>5242</v>
      </c>
      <c r="AC2529" s="109"/>
      <c r="AD2529" s="109"/>
      <c r="AE2529" s="110" t="s">
        <v>474</v>
      </c>
      <c r="AF2529" s="109"/>
      <c r="AG2529" s="138">
        <v>42510</v>
      </c>
      <c r="AH2529" s="138">
        <v>42809</v>
      </c>
      <c r="AI2529" s="138">
        <v>43054</v>
      </c>
      <c r="AJ2529" s="109">
        <v>6083639</v>
      </c>
      <c r="AK2529" s="109">
        <v>1505149</v>
      </c>
      <c r="AL2529" s="109"/>
      <c r="AM2529" s="109" t="s">
        <v>703</v>
      </c>
      <c r="AN2529" s="109" t="s">
        <v>4618</v>
      </c>
      <c r="AO2529" s="109" t="s">
        <v>4619</v>
      </c>
      <c r="AP2529" s="109" t="s">
        <v>705</v>
      </c>
      <c r="AQ2529" s="109" t="s">
        <v>4620</v>
      </c>
      <c r="AR2529" s="109" t="s">
        <v>4557</v>
      </c>
      <c r="AS2529" s="109" t="s">
        <v>4433</v>
      </c>
      <c r="AT2529" s="109"/>
      <c r="AU2529" s="109"/>
      <c r="AV2529" s="109">
        <v>42809</v>
      </c>
      <c r="AW2529" s="109"/>
      <c r="AX2529" s="109" t="s">
        <v>4913</v>
      </c>
      <c r="AY2529" s="109" t="s">
        <v>4622</v>
      </c>
    </row>
    <row r="2530" spans="1:51" ht="63.75" x14ac:dyDescent="0.25">
      <c r="A2530" s="106">
        <v>2908</v>
      </c>
      <c r="B2530" s="106" t="s">
        <v>3153</v>
      </c>
      <c r="C2530" s="106" t="s">
        <v>36</v>
      </c>
      <c r="D2530" s="106"/>
      <c r="E2530" s="106" t="s">
        <v>540</v>
      </c>
      <c r="F2530" s="106"/>
      <c r="G2530" s="106"/>
      <c r="H2530" s="106" t="s">
        <v>514</v>
      </c>
      <c r="I2530" s="106" t="s">
        <v>3323</v>
      </c>
      <c r="J2530" s="106" t="s">
        <v>4346</v>
      </c>
      <c r="K2530" s="106"/>
      <c r="L2530" s="106"/>
      <c r="M2530" s="106">
        <v>22000</v>
      </c>
      <c r="N2530" s="106" t="s">
        <v>36</v>
      </c>
      <c r="O2530" s="106">
        <v>303.40300000000002</v>
      </c>
      <c r="P2530" s="107">
        <v>1500</v>
      </c>
      <c r="Q2530" s="107">
        <v>455104.5</v>
      </c>
      <c r="R2530" s="106">
        <v>0</v>
      </c>
      <c r="S2530" s="107">
        <v>0</v>
      </c>
      <c r="T2530" s="107">
        <v>0</v>
      </c>
      <c r="U2530" s="106" t="s">
        <v>797</v>
      </c>
      <c r="V2530" s="106" t="s">
        <v>7</v>
      </c>
      <c r="W2530" s="106" t="s">
        <v>67</v>
      </c>
      <c r="X2530" s="108">
        <v>1500</v>
      </c>
      <c r="Y2530" s="108">
        <v>455104.50000000006</v>
      </c>
      <c r="Z2530" s="108">
        <v>0</v>
      </c>
      <c r="AA2530" s="109"/>
      <c r="AB2530" s="109">
        <v>5242</v>
      </c>
      <c r="AC2530" s="109"/>
      <c r="AD2530" s="109"/>
      <c r="AE2530" s="110" t="s">
        <v>474</v>
      </c>
      <c r="AF2530" s="109"/>
      <c r="AG2530" s="138">
        <v>42510</v>
      </c>
      <c r="AH2530" s="138">
        <v>42809</v>
      </c>
      <c r="AI2530" s="138">
        <v>43054</v>
      </c>
      <c r="AJ2530" s="109">
        <v>6083639</v>
      </c>
      <c r="AK2530" s="109">
        <v>1505174</v>
      </c>
      <c r="AL2530" s="109"/>
      <c r="AM2530" s="109" t="s">
        <v>703</v>
      </c>
      <c r="AN2530" s="109" t="s">
        <v>4618</v>
      </c>
      <c r="AO2530" s="109" t="s">
        <v>4619</v>
      </c>
      <c r="AP2530" s="109" t="s">
        <v>705</v>
      </c>
      <c r="AQ2530" s="109" t="s">
        <v>4620</v>
      </c>
      <c r="AR2530" s="109" t="s">
        <v>4557</v>
      </c>
      <c r="AS2530" s="109" t="s">
        <v>4433</v>
      </c>
      <c r="AT2530" s="109"/>
      <c r="AU2530" s="109"/>
      <c r="AV2530" s="109">
        <v>42809</v>
      </c>
      <c r="AW2530" s="109"/>
      <c r="AX2530" s="109" t="s">
        <v>4913</v>
      </c>
      <c r="AY2530" s="109" t="s">
        <v>4622</v>
      </c>
    </row>
    <row r="2531" spans="1:51" ht="63.75" x14ac:dyDescent="0.25">
      <c r="A2531" s="106">
        <v>2909</v>
      </c>
      <c r="B2531" s="106" t="s">
        <v>3154</v>
      </c>
      <c r="C2531" s="106" t="s">
        <v>36</v>
      </c>
      <c r="D2531" s="106"/>
      <c r="E2531" s="106" t="s">
        <v>540</v>
      </c>
      <c r="F2531" s="106"/>
      <c r="G2531" s="106"/>
      <c r="H2531" s="106" t="s">
        <v>514</v>
      </c>
      <c r="I2531" s="106" t="s">
        <v>3325</v>
      </c>
      <c r="J2531" s="106" t="s">
        <v>4286</v>
      </c>
      <c r="K2531" s="106"/>
      <c r="L2531" s="106"/>
      <c r="M2531" s="106">
        <v>22000</v>
      </c>
      <c r="N2531" s="106" t="s">
        <v>36</v>
      </c>
      <c r="O2531" s="106">
        <v>1317.155</v>
      </c>
      <c r="P2531" s="107">
        <v>1500</v>
      </c>
      <c r="Q2531" s="107">
        <v>1975732.5</v>
      </c>
      <c r="R2531" s="106">
        <v>0</v>
      </c>
      <c r="S2531" s="107">
        <v>0</v>
      </c>
      <c r="T2531" s="107">
        <v>0</v>
      </c>
      <c r="U2531" s="106" t="s">
        <v>797</v>
      </c>
      <c r="V2531" s="106" t="s">
        <v>7</v>
      </c>
      <c r="W2531" s="106" t="s">
        <v>67</v>
      </c>
      <c r="X2531" s="108">
        <v>1500</v>
      </c>
      <c r="Y2531" s="108">
        <v>1975732.5</v>
      </c>
      <c r="Z2531" s="108">
        <v>0</v>
      </c>
      <c r="AA2531" s="109"/>
      <c r="AB2531" s="109">
        <v>5242</v>
      </c>
      <c r="AC2531" s="109"/>
      <c r="AD2531" s="109"/>
      <c r="AE2531" s="110" t="s">
        <v>474</v>
      </c>
      <c r="AF2531" s="109"/>
      <c r="AG2531" s="138">
        <v>42510</v>
      </c>
      <c r="AH2531" s="138">
        <v>42809</v>
      </c>
      <c r="AI2531" s="138">
        <v>43054</v>
      </c>
      <c r="AJ2531" s="109">
        <v>6083639</v>
      </c>
      <c r="AK2531" s="109">
        <v>1505210</v>
      </c>
      <c r="AL2531" s="109"/>
      <c r="AM2531" s="109" t="s">
        <v>703</v>
      </c>
      <c r="AN2531" s="109" t="s">
        <v>4618</v>
      </c>
      <c r="AO2531" s="109" t="s">
        <v>4619</v>
      </c>
      <c r="AP2531" s="109" t="s">
        <v>705</v>
      </c>
      <c r="AQ2531" s="109" t="s">
        <v>4620</v>
      </c>
      <c r="AR2531" s="109" t="s">
        <v>4557</v>
      </c>
      <c r="AS2531" s="109" t="s">
        <v>4433</v>
      </c>
      <c r="AT2531" s="109"/>
      <c r="AU2531" s="109"/>
      <c r="AV2531" s="109">
        <v>42809</v>
      </c>
      <c r="AW2531" s="109"/>
      <c r="AX2531" s="109" t="s">
        <v>4913</v>
      </c>
      <c r="AY2531" s="109" t="s">
        <v>4622</v>
      </c>
    </row>
    <row r="2532" spans="1:51" ht="63.75" x14ac:dyDescent="0.25">
      <c r="A2532" s="106">
        <v>2910</v>
      </c>
      <c r="B2532" s="106" t="s">
        <v>3155</v>
      </c>
      <c r="C2532" s="106" t="s">
        <v>36</v>
      </c>
      <c r="D2532" s="106"/>
      <c r="E2532" s="106" t="s">
        <v>540</v>
      </c>
      <c r="F2532" s="106"/>
      <c r="G2532" s="106"/>
      <c r="H2532" s="106" t="s">
        <v>514</v>
      </c>
      <c r="I2532" s="106" t="s">
        <v>3323</v>
      </c>
      <c r="J2532" s="106" t="s">
        <v>4347</v>
      </c>
      <c r="K2532" s="106"/>
      <c r="L2532" s="106"/>
      <c r="M2532" s="106">
        <v>22000</v>
      </c>
      <c r="N2532" s="106" t="s">
        <v>36</v>
      </c>
      <c r="O2532" s="106">
        <v>1109.4190000000001</v>
      </c>
      <c r="P2532" s="107">
        <v>1500</v>
      </c>
      <c r="Q2532" s="107">
        <v>1664128.5</v>
      </c>
      <c r="R2532" s="106">
        <v>0</v>
      </c>
      <c r="S2532" s="107">
        <v>0</v>
      </c>
      <c r="T2532" s="107">
        <v>0</v>
      </c>
      <c r="U2532" s="106" t="s">
        <v>797</v>
      </c>
      <c r="V2532" s="106" t="s">
        <v>7</v>
      </c>
      <c r="W2532" s="106" t="s">
        <v>67</v>
      </c>
      <c r="X2532" s="108">
        <v>1500</v>
      </c>
      <c r="Y2532" s="108">
        <v>1664128.5000000002</v>
      </c>
      <c r="Z2532" s="108">
        <v>0</v>
      </c>
      <c r="AA2532" s="109"/>
      <c r="AB2532" s="109">
        <v>5242</v>
      </c>
      <c r="AC2532" s="109"/>
      <c r="AD2532" s="109"/>
      <c r="AE2532" s="110" t="s">
        <v>474</v>
      </c>
      <c r="AF2532" s="109"/>
      <c r="AG2532" s="138">
        <v>42510</v>
      </c>
      <c r="AH2532" s="138">
        <v>42809</v>
      </c>
      <c r="AI2532" s="138">
        <v>43054</v>
      </c>
      <c r="AJ2532" s="109">
        <v>6083639</v>
      </c>
      <c r="AK2532" s="109">
        <v>1505211</v>
      </c>
      <c r="AL2532" s="109"/>
      <c r="AM2532" s="109" t="s">
        <v>703</v>
      </c>
      <c r="AN2532" s="109" t="s">
        <v>4618</v>
      </c>
      <c r="AO2532" s="109" t="s">
        <v>4619</v>
      </c>
      <c r="AP2532" s="109" t="s">
        <v>705</v>
      </c>
      <c r="AQ2532" s="109" t="s">
        <v>4620</v>
      </c>
      <c r="AR2532" s="109" t="s">
        <v>4557</v>
      </c>
      <c r="AS2532" s="109" t="s">
        <v>4433</v>
      </c>
      <c r="AT2532" s="109"/>
      <c r="AU2532" s="109"/>
      <c r="AV2532" s="109">
        <v>42809</v>
      </c>
      <c r="AW2532" s="109"/>
      <c r="AX2532" s="109" t="s">
        <v>4913</v>
      </c>
      <c r="AY2532" s="109" t="s">
        <v>4622</v>
      </c>
    </row>
    <row r="2533" spans="1:51" ht="63.75" x14ac:dyDescent="0.25">
      <c r="A2533" s="106">
        <v>2911</v>
      </c>
      <c r="B2533" s="106" t="s">
        <v>3156</v>
      </c>
      <c r="C2533" s="106" t="s">
        <v>36</v>
      </c>
      <c r="D2533" s="106"/>
      <c r="E2533" s="106" t="s">
        <v>540</v>
      </c>
      <c r="F2533" s="106"/>
      <c r="G2533" s="106"/>
      <c r="H2533" s="106" t="s">
        <v>514</v>
      </c>
      <c r="I2533" s="106" t="s">
        <v>3323</v>
      </c>
      <c r="J2533" s="106" t="s">
        <v>4347</v>
      </c>
      <c r="K2533" s="106"/>
      <c r="L2533" s="106"/>
      <c r="M2533" s="106">
        <v>22000</v>
      </c>
      <c r="N2533" s="106" t="s">
        <v>36</v>
      </c>
      <c r="O2533" s="106">
        <v>301.30099999999999</v>
      </c>
      <c r="P2533" s="107">
        <v>1500</v>
      </c>
      <c r="Q2533" s="107">
        <v>451951.5</v>
      </c>
      <c r="R2533" s="106">
        <v>0</v>
      </c>
      <c r="S2533" s="107">
        <v>0</v>
      </c>
      <c r="T2533" s="107">
        <v>0</v>
      </c>
      <c r="U2533" s="106" t="s">
        <v>797</v>
      </c>
      <c r="V2533" s="106" t="s">
        <v>7</v>
      </c>
      <c r="W2533" s="106" t="s">
        <v>67</v>
      </c>
      <c r="X2533" s="108">
        <v>1500</v>
      </c>
      <c r="Y2533" s="108">
        <v>451951.5</v>
      </c>
      <c r="Z2533" s="108">
        <v>0</v>
      </c>
      <c r="AA2533" s="109"/>
      <c r="AB2533" s="109">
        <v>5242</v>
      </c>
      <c r="AC2533" s="109"/>
      <c r="AD2533" s="109"/>
      <c r="AE2533" s="110" t="s">
        <v>474</v>
      </c>
      <c r="AF2533" s="109"/>
      <c r="AG2533" s="138">
        <v>42510</v>
      </c>
      <c r="AH2533" s="138">
        <v>42809</v>
      </c>
      <c r="AI2533" s="138">
        <v>43054</v>
      </c>
      <c r="AJ2533" s="109">
        <v>6083639</v>
      </c>
      <c r="AK2533" s="109">
        <v>1505212</v>
      </c>
      <c r="AL2533" s="109"/>
      <c r="AM2533" s="109" t="s">
        <v>703</v>
      </c>
      <c r="AN2533" s="109" t="s">
        <v>4618</v>
      </c>
      <c r="AO2533" s="109" t="s">
        <v>4619</v>
      </c>
      <c r="AP2533" s="109" t="s">
        <v>705</v>
      </c>
      <c r="AQ2533" s="109" t="s">
        <v>4620</v>
      </c>
      <c r="AR2533" s="109" t="s">
        <v>4557</v>
      </c>
      <c r="AS2533" s="109" t="s">
        <v>4433</v>
      </c>
      <c r="AT2533" s="109"/>
      <c r="AU2533" s="109"/>
      <c r="AV2533" s="109">
        <v>42809</v>
      </c>
      <c r="AW2533" s="109"/>
      <c r="AX2533" s="109" t="s">
        <v>4913</v>
      </c>
      <c r="AY2533" s="109" t="s">
        <v>4622</v>
      </c>
    </row>
    <row r="2534" spans="1:51" ht="63.75" x14ac:dyDescent="0.25">
      <c r="A2534" s="106">
        <v>2912</v>
      </c>
      <c r="B2534" s="106" t="s">
        <v>3157</v>
      </c>
      <c r="C2534" s="106" t="s">
        <v>36</v>
      </c>
      <c r="D2534" s="106"/>
      <c r="E2534" s="106" t="s">
        <v>540</v>
      </c>
      <c r="F2534" s="106"/>
      <c r="G2534" s="106"/>
      <c r="H2534" s="106" t="s">
        <v>514</v>
      </c>
      <c r="I2534" s="106" t="s">
        <v>3323</v>
      </c>
      <c r="J2534" s="106" t="s">
        <v>4347</v>
      </c>
      <c r="K2534" s="106"/>
      <c r="L2534" s="106"/>
      <c r="M2534" s="106">
        <v>22000</v>
      </c>
      <c r="N2534" s="106" t="s">
        <v>36</v>
      </c>
      <c r="O2534" s="106">
        <v>1826.6420000000001</v>
      </c>
      <c r="P2534" s="107">
        <v>1500</v>
      </c>
      <c r="Q2534" s="107">
        <v>2739963</v>
      </c>
      <c r="R2534" s="106">
        <v>0</v>
      </c>
      <c r="S2534" s="107">
        <v>0</v>
      </c>
      <c r="T2534" s="107">
        <v>0</v>
      </c>
      <c r="U2534" s="106" t="s">
        <v>797</v>
      </c>
      <c r="V2534" s="106" t="s">
        <v>7</v>
      </c>
      <c r="W2534" s="106" t="s">
        <v>67</v>
      </c>
      <c r="X2534" s="108">
        <v>1500</v>
      </c>
      <c r="Y2534" s="108">
        <v>2739963</v>
      </c>
      <c r="Z2534" s="108">
        <v>0</v>
      </c>
      <c r="AA2534" s="109"/>
      <c r="AB2534" s="109">
        <v>5242</v>
      </c>
      <c r="AC2534" s="109"/>
      <c r="AD2534" s="109"/>
      <c r="AE2534" s="110" t="s">
        <v>474</v>
      </c>
      <c r="AF2534" s="109"/>
      <c r="AG2534" s="138">
        <v>42510</v>
      </c>
      <c r="AH2534" s="138">
        <v>42809</v>
      </c>
      <c r="AI2534" s="138">
        <v>43054</v>
      </c>
      <c r="AJ2534" s="109">
        <v>6083639</v>
      </c>
      <c r="AK2534" s="109">
        <v>1505213</v>
      </c>
      <c r="AL2534" s="109"/>
      <c r="AM2534" s="109" t="s">
        <v>703</v>
      </c>
      <c r="AN2534" s="109" t="s">
        <v>4618</v>
      </c>
      <c r="AO2534" s="109" t="s">
        <v>4619</v>
      </c>
      <c r="AP2534" s="109" t="s">
        <v>705</v>
      </c>
      <c r="AQ2534" s="109" t="s">
        <v>4620</v>
      </c>
      <c r="AR2534" s="109" t="s">
        <v>4557</v>
      </c>
      <c r="AS2534" s="109" t="s">
        <v>4433</v>
      </c>
      <c r="AT2534" s="109"/>
      <c r="AU2534" s="109"/>
      <c r="AV2534" s="109">
        <v>42809</v>
      </c>
      <c r="AW2534" s="109"/>
      <c r="AX2534" s="109" t="s">
        <v>4913</v>
      </c>
      <c r="AY2534" s="109" t="s">
        <v>4622</v>
      </c>
    </row>
    <row r="2535" spans="1:51" ht="63.75" x14ac:dyDescent="0.25">
      <c r="A2535" s="106">
        <v>2913</v>
      </c>
      <c r="B2535" s="106" t="s">
        <v>3158</v>
      </c>
      <c r="C2535" s="106" t="s">
        <v>36</v>
      </c>
      <c r="D2535" s="106"/>
      <c r="E2535" s="106" t="s">
        <v>540</v>
      </c>
      <c r="F2535" s="106"/>
      <c r="G2535" s="106"/>
      <c r="H2535" s="106" t="s">
        <v>514</v>
      </c>
      <c r="I2535" s="106" t="s">
        <v>3323</v>
      </c>
      <c r="J2535" s="106" t="s">
        <v>4347</v>
      </c>
      <c r="K2535" s="106"/>
      <c r="L2535" s="106"/>
      <c r="M2535" s="106">
        <v>22000</v>
      </c>
      <c r="N2535" s="106" t="s">
        <v>36</v>
      </c>
      <c r="O2535" s="106">
        <v>495.49200000000002</v>
      </c>
      <c r="P2535" s="107">
        <v>1500</v>
      </c>
      <c r="Q2535" s="107">
        <v>743238</v>
      </c>
      <c r="R2535" s="106">
        <v>0</v>
      </c>
      <c r="S2535" s="107">
        <v>0</v>
      </c>
      <c r="T2535" s="107">
        <v>0</v>
      </c>
      <c r="U2535" s="106" t="s">
        <v>797</v>
      </c>
      <c r="V2535" s="106" t="s">
        <v>7</v>
      </c>
      <c r="W2535" s="106" t="s">
        <v>67</v>
      </c>
      <c r="X2535" s="108">
        <v>1500</v>
      </c>
      <c r="Y2535" s="108">
        <v>743238</v>
      </c>
      <c r="Z2535" s="108">
        <v>0</v>
      </c>
      <c r="AA2535" s="109"/>
      <c r="AB2535" s="109">
        <v>5242</v>
      </c>
      <c r="AC2535" s="109"/>
      <c r="AD2535" s="109"/>
      <c r="AE2535" s="110" t="s">
        <v>474</v>
      </c>
      <c r="AF2535" s="109"/>
      <c r="AG2535" s="138">
        <v>42510</v>
      </c>
      <c r="AH2535" s="138">
        <v>42809</v>
      </c>
      <c r="AI2535" s="138">
        <v>43054</v>
      </c>
      <c r="AJ2535" s="109">
        <v>6083639</v>
      </c>
      <c r="AK2535" s="109">
        <v>1505224</v>
      </c>
      <c r="AL2535" s="109"/>
      <c r="AM2535" s="109" t="s">
        <v>703</v>
      </c>
      <c r="AN2535" s="109" t="s">
        <v>4618</v>
      </c>
      <c r="AO2535" s="109" t="s">
        <v>4619</v>
      </c>
      <c r="AP2535" s="109" t="s">
        <v>705</v>
      </c>
      <c r="AQ2535" s="109" t="s">
        <v>4620</v>
      </c>
      <c r="AR2535" s="109" t="s">
        <v>4557</v>
      </c>
      <c r="AS2535" s="109" t="s">
        <v>4433</v>
      </c>
      <c r="AT2535" s="109"/>
      <c r="AU2535" s="109"/>
      <c r="AV2535" s="109">
        <v>42809</v>
      </c>
      <c r="AW2535" s="109"/>
      <c r="AX2535" s="109" t="s">
        <v>4913</v>
      </c>
      <c r="AY2535" s="109" t="s">
        <v>4622</v>
      </c>
    </row>
    <row r="2536" spans="1:51" ht="63.75" x14ac:dyDescent="0.25">
      <c r="A2536" s="106">
        <v>2914</v>
      </c>
      <c r="B2536" s="106" t="s">
        <v>3159</v>
      </c>
      <c r="C2536" s="106" t="s">
        <v>36</v>
      </c>
      <c r="D2536" s="106"/>
      <c r="E2536" s="106" t="s">
        <v>540</v>
      </c>
      <c r="F2536" s="106"/>
      <c r="G2536" s="106"/>
      <c r="H2536" s="106" t="s">
        <v>514</v>
      </c>
      <c r="I2536" s="106" t="s">
        <v>3323</v>
      </c>
      <c r="J2536" s="106" t="s">
        <v>4348</v>
      </c>
      <c r="K2536" s="106"/>
      <c r="L2536" s="106"/>
      <c r="M2536" s="106">
        <v>22000</v>
      </c>
      <c r="N2536" s="106" t="s">
        <v>36</v>
      </c>
      <c r="O2536" s="106">
        <v>673.14700000000005</v>
      </c>
      <c r="P2536" s="107">
        <v>1500</v>
      </c>
      <c r="Q2536" s="107">
        <v>1009720.5</v>
      </c>
      <c r="R2536" s="106">
        <v>0</v>
      </c>
      <c r="S2536" s="107">
        <v>0</v>
      </c>
      <c r="T2536" s="107">
        <v>0</v>
      </c>
      <c r="U2536" s="106" t="s">
        <v>797</v>
      </c>
      <c r="V2536" s="106" t="s">
        <v>7</v>
      </c>
      <c r="W2536" s="106" t="s">
        <v>67</v>
      </c>
      <c r="X2536" s="108">
        <v>1500</v>
      </c>
      <c r="Y2536" s="108">
        <v>1009720.5000000001</v>
      </c>
      <c r="Z2536" s="108">
        <v>0</v>
      </c>
      <c r="AA2536" s="109"/>
      <c r="AB2536" s="109">
        <v>5242</v>
      </c>
      <c r="AC2536" s="109"/>
      <c r="AD2536" s="109"/>
      <c r="AE2536" s="110" t="s">
        <v>474</v>
      </c>
      <c r="AF2536" s="109"/>
      <c r="AG2536" s="138">
        <v>42510</v>
      </c>
      <c r="AH2536" s="138">
        <v>42809</v>
      </c>
      <c r="AI2536" s="138">
        <v>43054</v>
      </c>
      <c r="AJ2536" s="109">
        <v>6083639</v>
      </c>
      <c r="AK2536" s="109">
        <v>1505268</v>
      </c>
      <c r="AL2536" s="109"/>
      <c r="AM2536" s="109" t="s">
        <v>703</v>
      </c>
      <c r="AN2536" s="109" t="s">
        <v>4618</v>
      </c>
      <c r="AO2536" s="109" t="s">
        <v>4619</v>
      </c>
      <c r="AP2536" s="109" t="s">
        <v>705</v>
      </c>
      <c r="AQ2536" s="109" t="s">
        <v>4620</v>
      </c>
      <c r="AR2536" s="109" t="s">
        <v>4557</v>
      </c>
      <c r="AS2536" s="109" t="s">
        <v>4433</v>
      </c>
      <c r="AT2536" s="109"/>
      <c r="AU2536" s="109"/>
      <c r="AV2536" s="109">
        <v>42809</v>
      </c>
      <c r="AW2536" s="109"/>
      <c r="AX2536" s="109" t="s">
        <v>4913</v>
      </c>
      <c r="AY2536" s="109" t="s">
        <v>4622</v>
      </c>
    </row>
    <row r="2537" spans="1:51" ht="63.75" x14ac:dyDescent="0.25">
      <c r="A2537" s="106">
        <v>2915</v>
      </c>
      <c r="B2537" s="106" t="s">
        <v>3160</v>
      </c>
      <c r="C2537" s="106" t="s">
        <v>36</v>
      </c>
      <c r="D2537" s="106"/>
      <c r="E2537" s="106" t="s">
        <v>540</v>
      </c>
      <c r="F2537" s="106"/>
      <c r="G2537" s="106"/>
      <c r="H2537" s="106" t="s">
        <v>514</v>
      </c>
      <c r="I2537" s="106" t="s">
        <v>3325</v>
      </c>
      <c r="J2537" s="106" t="s">
        <v>4286</v>
      </c>
      <c r="K2537" s="106"/>
      <c r="L2537" s="106"/>
      <c r="M2537" s="106">
        <v>22000</v>
      </c>
      <c r="N2537" s="106" t="s">
        <v>36</v>
      </c>
      <c r="O2537" s="106">
        <v>339.63</v>
      </c>
      <c r="P2537" s="107">
        <v>1500</v>
      </c>
      <c r="Q2537" s="107">
        <v>509445</v>
      </c>
      <c r="R2537" s="106">
        <v>0</v>
      </c>
      <c r="S2537" s="107">
        <v>0</v>
      </c>
      <c r="T2537" s="107">
        <v>0</v>
      </c>
      <c r="U2537" s="106" t="s">
        <v>797</v>
      </c>
      <c r="V2537" s="106" t="s">
        <v>7</v>
      </c>
      <c r="W2537" s="106" t="s">
        <v>67</v>
      </c>
      <c r="X2537" s="108">
        <v>1500</v>
      </c>
      <c r="Y2537" s="108">
        <v>509445</v>
      </c>
      <c r="Z2537" s="108">
        <v>0</v>
      </c>
      <c r="AA2537" s="109"/>
      <c r="AB2537" s="109">
        <v>5242</v>
      </c>
      <c r="AC2537" s="109"/>
      <c r="AD2537" s="109"/>
      <c r="AE2537" s="110" t="s">
        <v>474</v>
      </c>
      <c r="AF2537" s="109"/>
      <c r="AG2537" s="138">
        <v>42510</v>
      </c>
      <c r="AH2537" s="138">
        <v>42809</v>
      </c>
      <c r="AI2537" s="138">
        <v>43054</v>
      </c>
      <c r="AJ2537" s="109">
        <v>6083639</v>
      </c>
      <c r="AK2537" s="109">
        <v>1505286</v>
      </c>
      <c r="AL2537" s="109"/>
      <c r="AM2537" s="109" t="s">
        <v>703</v>
      </c>
      <c r="AN2537" s="109" t="s">
        <v>4618</v>
      </c>
      <c r="AO2537" s="109" t="s">
        <v>4619</v>
      </c>
      <c r="AP2537" s="109" t="s">
        <v>705</v>
      </c>
      <c r="AQ2537" s="109" t="s">
        <v>4620</v>
      </c>
      <c r="AR2537" s="109" t="s">
        <v>4557</v>
      </c>
      <c r="AS2537" s="109" t="s">
        <v>4433</v>
      </c>
      <c r="AT2537" s="109"/>
      <c r="AU2537" s="109"/>
      <c r="AV2537" s="109">
        <v>42809</v>
      </c>
      <c r="AW2537" s="109"/>
      <c r="AX2537" s="109" t="s">
        <v>4913</v>
      </c>
      <c r="AY2537" s="109" t="s">
        <v>4622</v>
      </c>
    </row>
    <row r="2538" spans="1:51" ht="63.75" x14ac:dyDescent="0.25">
      <c r="A2538" s="106">
        <v>2916</v>
      </c>
      <c r="B2538" s="106" t="s">
        <v>3161</v>
      </c>
      <c r="C2538" s="106" t="s">
        <v>36</v>
      </c>
      <c r="D2538" s="106"/>
      <c r="E2538" s="106" t="s">
        <v>540</v>
      </c>
      <c r="F2538" s="106"/>
      <c r="G2538" s="106"/>
      <c r="H2538" s="106" t="s">
        <v>514</v>
      </c>
      <c r="I2538" s="106" t="s">
        <v>3323</v>
      </c>
      <c r="J2538" s="106" t="s">
        <v>4349</v>
      </c>
      <c r="K2538" s="106"/>
      <c r="L2538" s="106"/>
      <c r="M2538" s="106">
        <v>22000</v>
      </c>
      <c r="N2538" s="106" t="s">
        <v>36</v>
      </c>
      <c r="O2538" s="106">
        <v>118.3</v>
      </c>
      <c r="P2538" s="107">
        <v>1500</v>
      </c>
      <c r="Q2538" s="107">
        <v>177450</v>
      </c>
      <c r="R2538" s="106">
        <v>0</v>
      </c>
      <c r="S2538" s="107">
        <v>0</v>
      </c>
      <c r="T2538" s="107">
        <v>0</v>
      </c>
      <c r="U2538" s="106" t="s">
        <v>797</v>
      </c>
      <c r="V2538" s="106" t="s">
        <v>7</v>
      </c>
      <c r="W2538" s="106" t="s">
        <v>67</v>
      </c>
      <c r="X2538" s="108">
        <v>1500</v>
      </c>
      <c r="Y2538" s="108">
        <v>177450</v>
      </c>
      <c r="Z2538" s="108">
        <v>0</v>
      </c>
      <c r="AA2538" s="109"/>
      <c r="AB2538" s="109">
        <v>5242</v>
      </c>
      <c r="AC2538" s="109"/>
      <c r="AD2538" s="109"/>
      <c r="AE2538" s="110" t="s">
        <v>474</v>
      </c>
      <c r="AF2538" s="109"/>
      <c r="AG2538" s="138">
        <v>42510</v>
      </c>
      <c r="AH2538" s="138">
        <v>42809</v>
      </c>
      <c r="AI2538" s="138">
        <v>43054</v>
      </c>
      <c r="AJ2538" s="109">
        <v>6083639</v>
      </c>
      <c r="AK2538" s="109">
        <v>1505296</v>
      </c>
      <c r="AL2538" s="109"/>
      <c r="AM2538" s="109" t="s">
        <v>703</v>
      </c>
      <c r="AN2538" s="109" t="s">
        <v>4618</v>
      </c>
      <c r="AO2538" s="109" t="s">
        <v>4619</v>
      </c>
      <c r="AP2538" s="109" t="s">
        <v>705</v>
      </c>
      <c r="AQ2538" s="109" t="s">
        <v>4620</v>
      </c>
      <c r="AR2538" s="109" t="s">
        <v>4557</v>
      </c>
      <c r="AS2538" s="109" t="s">
        <v>4433</v>
      </c>
      <c r="AT2538" s="109"/>
      <c r="AU2538" s="109"/>
      <c r="AV2538" s="109">
        <v>42809</v>
      </c>
      <c r="AW2538" s="109"/>
      <c r="AX2538" s="109" t="s">
        <v>4913</v>
      </c>
      <c r="AY2538" s="109" t="s">
        <v>4622</v>
      </c>
    </row>
    <row r="2539" spans="1:51" ht="63.75" x14ac:dyDescent="0.25">
      <c r="A2539" s="106">
        <v>2917</v>
      </c>
      <c r="B2539" s="106" t="s">
        <v>3162</v>
      </c>
      <c r="C2539" s="106" t="s">
        <v>36</v>
      </c>
      <c r="D2539" s="106"/>
      <c r="E2539" s="106" t="s">
        <v>540</v>
      </c>
      <c r="F2539" s="106"/>
      <c r="G2539" s="106"/>
      <c r="H2539" s="106" t="s">
        <v>514</v>
      </c>
      <c r="I2539" s="106" t="s">
        <v>3325</v>
      </c>
      <c r="J2539" s="106" t="s">
        <v>4286</v>
      </c>
      <c r="K2539" s="106"/>
      <c r="L2539" s="106"/>
      <c r="M2539" s="106">
        <v>22000</v>
      </c>
      <c r="N2539" s="106" t="s">
        <v>36</v>
      </c>
      <c r="O2539" s="106">
        <v>518.49800000000005</v>
      </c>
      <c r="P2539" s="107">
        <v>1500</v>
      </c>
      <c r="Q2539" s="107">
        <v>777747</v>
      </c>
      <c r="R2539" s="106">
        <v>0</v>
      </c>
      <c r="S2539" s="107">
        <v>0</v>
      </c>
      <c r="T2539" s="107">
        <v>0</v>
      </c>
      <c r="U2539" s="106" t="s">
        <v>797</v>
      </c>
      <c r="V2539" s="106" t="s">
        <v>7</v>
      </c>
      <c r="W2539" s="106" t="s">
        <v>67</v>
      </c>
      <c r="X2539" s="108">
        <v>1500</v>
      </c>
      <c r="Y2539" s="108">
        <v>777747.00000000012</v>
      </c>
      <c r="Z2539" s="108">
        <v>0</v>
      </c>
      <c r="AA2539" s="109"/>
      <c r="AB2539" s="109">
        <v>5242</v>
      </c>
      <c r="AC2539" s="109"/>
      <c r="AD2539" s="109"/>
      <c r="AE2539" s="110" t="s">
        <v>474</v>
      </c>
      <c r="AF2539" s="109"/>
      <c r="AG2539" s="138">
        <v>42510</v>
      </c>
      <c r="AH2539" s="138">
        <v>42809</v>
      </c>
      <c r="AI2539" s="138">
        <v>43054</v>
      </c>
      <c r="AJ2539" s="109">
        <v>6083639</v>
      </c>
      <c r="AK2539" s="109">
        <v>1505319</v>
      </c>
      <c r="AL2539" s="109"/>
      <c r="AM2539" s="109" t="s">
        <v>703</v>
      </c>
      <c r="AN2539" s="109" t="s">
        <v>4618</v>
      </c>
      <c r="AO2539" s="109" t="s">
        <v>4619</v>
      </c>
      <c r="AP2539" s="109" t="s">
        <v>705</v>
      </c>
      <c r="AQ2539" s="109" t="s">
        <v>4620</v>
      </c>
      <c r="AR2539" s="109" t="s">
        <v>4557</v>
      </c>
      <c r="AS2539" s="109" t="s">
        <v>4433</v>
      </c>
      <c r="AT2539" s="109"/>
      <c r="AU2539" s="109"/>
      <c r="AV2539" s="109">
        <v>42809</v>
      </c>
      <c r="AW2539" s="109"/>
      <c r="AX2539" s="109" t="s">
        <v>4913</v>
      </c>
      <c r="AY2539" s="109" t="s">
        <v>4622</v>
      </c>
    </row>
    <row r="2540" spans="1:51" ht="63.75" x14ac:dyDescent="0.25">
      <c r="A2540" s="106">
        <v>2918</v>
      </c>
      <c r="B2540" s="106" t="s">
        <v>3163</v>
      </c>
      <c r="C2540" s="106" t="s">
        <v>36</v>
      </c>
      <c r="D2540" s="106"/>
      <c r="E2540" s="106" t="s">
        <v>540</v>
      </c>
      <c r="F2540" s="106"/>
      <c r="G2540" s="106"/>
      <c r="H2540" s="106" t="s">
        <v>514</v>
      </c>
      <c r="I2540" s="106" t="s">
        <v>3323</v>
      </c>
      <c r="J2540" s="106" t="s">
        <v>4350</v>
      </c>
      <c r="K2540" s="106"/>
      <c r="L2540" s="106"/>
      <c r="M2540" s="106">
        <v>22000</v>
      </c>
      <c r="N2540" s="106" t="s">
        <v>36</v>
      </c>
      <c r="O2540" s="106">
        <v>130.01400000000001</v>
      </c>
      <c r="P2540" s="107">
        <v>1500</v>
      </c>
      <c r="Q2540" s="107">
        <v>195021</v>
      </c>
      <c r="R2540" s="106">
        <v>0</v>
      </c>
      <c r="S2540" s="107">
        <v>0</v>
      </c>
      <c r="T2540" s="107">
        <v>0</v>
      </c>
      <c r="U2540" s="106" t="s">
        <v>797</v>
      </c>
      <c r="V2540" s="106" t="s">
        <v>7</v>
      </c>
      <c r="W2540" s="106" t="s">
        <v>67</v>
      </c>
      <c r="X2540" s="108">
        <v>1500</v>
      </c>
      <c r="Y2540" s="108">
        <v>195021.00000000003</v>
      </c>
      <c r="Z2540" s="108">
        <v>0</v>
      </c>
      <c r="AA2540" s="109"/>
      <c r="AB2540" s="109">
        <v>5242</v>
      </c>
      <c r="AC2540" s="109"/>
      <c r="AD2540" s="109"/>
      <c r="AE2540" s="110" t="s">
        <v>474</v>
      </c>
      <c r="AF2540" s="109"/>
      <c r="AG2540" s="138">
        <v>42510</v>
      </c>
      <c r="AH2540" s="138">
        <v>42809</v>
      </c>
      <c r="AI2540" s="138">
        <v>43054</v>
      </c>
      <c r="AJ2540" s="109">
        <v>6083639</v>
      </c>
      <c r="AK2540" s="109">
        <v>1505320</v>
      </c>
      <c r="AL2540" s="109"/>
      <c r="AM2540" s="109" t="s">
        <v>703</v>
      </c>
      <c r="AN2540" s="109" t="s">
        <v>4618</v>
      </c>
      <c r="AO2540" s="109" t="s">
        <v>4619</v>
      </c>
      <c r="AP2540" s="109" t="s">
        <v>705</v>
      </c>
      <c r="AQ2540" s="109" t="s">
        <v>4620</v>
      </c>
      <c r="AR2540" s="109" t="s">
        <v>4557</v>
      </c>
      <c r="AS2540" s="109" t="s">
        <v>4433</v>
      </c>
      <c r="AT2540" s="109"/>
      <c r="AU2540" s="109"/>
      <c r="AV2540" s="109">
        <v>42809</v>
      </c>
      <c r="AW2540" s="109"/>
      <c r="AX2540" s="109" t="s">
        <v>4913</v>
      </c>
      <c r="AY2540" s="109" t="s">
        <v>4622</v>
      </c>
    </row>
    <row r="2541" spans="1:51" ht="63.75" x14ac:dyDescent="0.25">
      <c r="A2541" s="106">
        <v>2919</v>
      </c>
      <c r="B2541" s="106" t="s">
        <v>3164</v>
      </c>
      <c r="C2541" s="106" t="s">
        <v>36</v>
      </c>
      <c r="D2541" s="106"/>
      <c r="E2541" s="106" t="s">
        <v>540</v>
      </c>
      <c r="F2541" s="106"/>
      <c r="G2541" s="106"/>
      <c r="H2541" s="106" t="s">
        <v>514</v>
      </c>
      <c r="I2541" s="106" t="s">
        <v>3325</v>
      </c>
      <c r="J2541" s="106" t="s">
        <v>4286</v>
      </c>
      <c r="K2541" s="106"/>
      <c r="L2541" s="106"/>
      <c r="M2541" s="106">
        <v>22000</v>
      </c>
      <c r="N2541" s="106" t="s">
        <v>36</v>
      </c>
      <c r="O2541" s="106">
        <v>600.57100000000003</v>
      </c>
      <c r="P2541" s="107">
        <v>1500</v>
      </c>
      <c r="Q2541" s="107">
        <v>900856.5</v>
      </c>
      <c r="R2541" s="106">
        <v>0</v>
      </c>
      <c r="S2541" s="107">
        <v>0</v>
      </c>
      <c r="T2541" s="107">
        <v>0</v>
      </c>
      <c r="U2541" s="106" t="s">
        <v>797</v>
      </c>
      <c r="V2541" s="106" t="s">
        <v>7</v>
      </c>
      <c r="W2541" s="106" t="s">
        <v>67</v>
      </c>
      <c r="X2541" s="108">
        <v>1500</v>
      </c>
      <c r="Y2541" s="108">
        <v>900856.5</v>
      </c>
      <c r="Z2541" s="108">
        <v>0</v>
      </c>
      <c r="AA2541" s="109"/>
      <c r="AB2541" s="109">
        <v>5242</v>
      </c>
      <c r="AC2541" s="109"/>
      <c r="AD2541" s="109"/>
      <c r="AE2541" s="110" t="s">
        <v>474</v>
      </c>
      <c r="AF2541" s="109"/>
      <c r="AG2541" s="138">
        <v>42510</v>
      </c>
      <c r="AH2541" s="138">
        <v>42809</v>
      </c>
      <c r="AI2541" s="138">
        <v>43054</v>
      </c>
      <c r="AJ2541" s="109">
        <v>6083639</v>
      </c>
      <c r="AK2541" s="109">
        <v>1505335</v>
      </c>
      <c r="AL2541" s="109"/>
      <c r="AM2541" s="109" t="s">
        <v>703</v>
      </c>
      <c r="AN2541" s="109" t="s">
        <v>4618</v>
      </c>
      <c r="AO2541" s="109" t="s">
        <v>4619</v>
      </c>
      <c r="AP2541" s="109" t="s">
        <v>705</v>
      </c>
      <c r="AQ2541" s="109" t="s">
        <v>4620</v>
      </c>
      <c r="AR2541" s="109" t="s">
        <v>4557</v>
      </c>
      <c r="AS2541" s="109" t="s">
        <v>4433</v>
      </c>
      <c r="AT2541" s="109"/>
      <c r="AU2541" s="109"/>
      <c r="AV2541" s="109">
        <v>42809</v>
      </c>
      <c r="AW2541" s="109"/>
      <c r="AX2541" s="109" t="s">
        <v>4913</v>
      </c>
      <c r="AY2541" s="109" t="s">
        <v>4622</v>
      </c>
    </row>
    <row r="2542" spans="1:51" ht="63.75" x14ac:dyDescent="0.25">
      <c r="A2542" s="106">
        <v>2920</v>
      </c>
      <c r="B2542" s="106" t="s">
        <v>3165</v>
      </c>
      <c r="C2542" s="106" t="s">
        <v>36</v>
      </c>
      <c r="D2542" s="106"/>
      <c r="E2542" s="106" t="s">
        <v>540</v>
      </c>
      <c r="F2542" s="106"/>
      <c r="G2542" s="106"/>
      <c r="H2542" s="106" t="s">
        <v>514</v>
      </c>
      <c r="I2542" s="106" t="s">
        <v>3323</v>
      </c>
      <c r="J2542" s="106" t="s">
        <v>4343</v>
      </c>
      <c r="K2542" s="106"/>
      <c r="L2542" s="106"/>
      <c r="M2542" s="106">
        <v>22000</v>
      </c>
      <c r="N2542" s="106" t="s">
        <v>36</v>
      </c>
      <c r="O2542" s="106">
        <v>281</v>
      </c>
      <c r="P2542" s="107">
        <v>1500</v>
      </c>
      <c r="Q2542" s="107">
        <v>421500</v>
      </c>
      <c r="R2542" s="106">
        <v>0</v>
      </c>
      <c r="S2542" s="107">
        <v>0</v>
      </c>
      <c r="T2542" s="107">
        <v>0</v>
      </c>
      <c r="U2542" s="106" t="s">
        <v>797</v>
      </c>
      <c r="V2542" s="106" t="s">
        <v>7</v>
      </c>
      <c r="W2542" s="106" t="s">
        <v>67</v>
      </c>
      <c r="X2542" s="108">
        <v>1500</v>
      </c>
      <c r="Y2542" s="108">
        <v>421500</v>
      </c>
      <c r="Z2542" s="108">
        <v>0</v>
      </c>
      <c r="AA2542" s="109"/>
      <c r="AB2542" s="109">
        <v>5242</v>
      </c>
      <c r="AC2542" s="109"/>
      <c r="AD2542" s="109"/>
      <c r="AE2542" s="110" t="s">
        <v>474</v>
      </c>
      <c r="AF2542" s="109"/>
      <c r="AG2542" s="138">
        <v>42510</v>
      </c>
      <c r="AH2542" s="138">
        <v>42809</v>
      </c>
      <c r="AI2542" s="138">
        <v>43054</v>
      </c>
      <c r="AJ2542" s="109">
        <v>6083639</v>
      </c>
      <c r="AK2542" s="109">
        <v>1505362</v>
      </c>
      <c r="AL2542" s="109"/>
      <c r="AM2542" s="109" t="s">
        <v>703</v>
      </c>
      <c r="AN2542" s="109" t="s">
        <v>4618</v>
      </c>
      <c r="AO2542" s="109" t="s">
        <v>4619</v>
      </c>
      <c r="AP2542" s="109" t="s">
        <v>705</v>
      </c>
      <c r="AQ2542" s="109" t="s">
        <v>4620</v>
      </c>
      <c r="AR2542" s="109" t="s">
        <v>4557</v>
      </c>
      <c r="AS2542" s="109" t="s">
        <v>4433</v>
      </c>
      <c r="AT2542" s="109"/>
      <c r="AU2542" s="109"/>
      <c r="AV2542" s="109">
        <v>42809</v>
      </c>
      <c r="AW2542" s="109"/>
      <c r="AX2542" s="109" t="s">
        <v>4913</v>
      </c>
      <c r="AY2542" s="109" t="s">
        <v>4622</v>
      </c>
    </row>
    <row r="2543" spans="1:51" ht="63.75" x14ac:dyDescent="0.25">
      <c r="A2543" s="106">
        <v>2921</v>
      </c>
      <c r="B2543" s="106" t="s">
        <v>3166</v>
      </c>
      <c r="C2543" s="106" t="s">
        <v>36</v>
      </c>
      <c r="D2543" s="106"/>
      <c r="E2543" s="106" t="s">
        <v>540</v>
      </c>
      <c r="F2543" s="106"/>
      <c r="G2543" s="106"/>
      <c r="H2543" s="106" t="s">
        <v>514</v>
      </c>
      <c r="I2543" s="106" t="s">
        <v>3323</v>
      </c>
      <c r="J2543" s="106" t="s">
        <v>4343</v>
      </c>
      <c r="K2543" s="106"/>
      <c r="L2543" s="106"/>
      <c r="M2543" s="106">
        <v>22000</v>
      </c>
      <c r="N2543" s="106" t="s">
        <v>36</v>
      </c>
      <c r="O2543" s="106">
        <v>414</v>
      </c>
      <c r="P2543" s="107">
        <v>1500</v>
      </c>
      <c r="Q2543" s="107">
        <v>621000</v>
      </c>
      <c r="R2543" s="106">
        <v>0</v>
      </c>
      <c r="S2543" s="107">
        <v>0</v>
      </c>
      <c r="T2543" s="107">
        <v>0</v>
      </c>
      <c r="U2543" s="106" t="s">
        <v>797</v>
      </c>
      <c r="V2543" s="106" t="s">
        <v>7</v>
      </c>
      <c r="W2543" s="106" t="s">
        <v>67</v>
      </c>
      <c r="X2543" s="108">
        <v>1500</v>
      </c>
      <c r="Y2543" s="108">
        <v>621000</v>
      </c>
      <c r="Z2543" s="108">
        <v>0</v>
      </c>
      <c r="AA2543" s="109"/>
      <c r="AB2543" s="109">
        <v>5242</v>
      </c>
      <c r="AC2543" s="109"/>
      <c r="AD2543" s="109"/>
      <c r="AE2543" s="110" t="s">
        <v>474</v>
      </c>
      <c r="AF2543" s="109"/>
      <c r="AG2543" s="138">
        <v>42510</v>
      </c>
      <c r="AH2543" s="138">
        <v>42809</v>
      </c>
      <c r="AI2543" s="138">
        <v>43054</v>
      </c>
      <c r="AJ2543" s="109">
        <v>6083639</v>
      </c>
      <c r="AK2543" s="109">
        <v>1505376</v>
      </c>
      <c r="AL2543" s="109"/>
      <c r="AM2543" s="109" t="s">
        <v>703</v>
      </c>
      <c r="AN2543" s="109" t="s">
        <v>4618</v>
      </c>
      <c r="AO2543" s="109" t="s">
        <v>4619</v>
      </c>
      <c r="AP2543" s="109" t="s">
        <v>705</v>
      </c>
      <c r="AQ2543" s="109" t="s">
        <v>4620</v>
      </c>
      <c r="AR2543" s="109" t="s">
        <v>4557</v>
      </c>
      <c r="AS2543" s="109" t="s">
        <v>4433</v>
      </c>
      <c r="AT2543" s="109"/>
      <c r="AU2543" s="109"/>
      <c r="AV2543" s="109">
        <v>42809</v>
      </c>
      <c r="AW2543" s="109"/>
      <c r="AX2543" s="109" t="s">
        <v>4913</v>
      </c>
      <c r="AY2543" s="109" t="s">
        <v>4622</v>
      </c>
    </row>
    <row r="2544" spans="1:51" ht="63.75" x14ac:dyDescent="0.25">
      <c r="A2544" s="106">
        <v>2922</v>
      </c>
      <c r="B2544" s="106" t="s">
        <v>3167</v>
      </c>
      <c r="C2544" s="106" t="s">
        <v>36</v>
      </c>
      <c r="D2544" s="106"/>
      <c r="E2544" s="106" t="s">
        <v>540</v>
      </c>
      <c r="F2544" s="106"/>
      <c r="G2544" s="106"/>
      <c r="H2544" s="106" t="s">
        <v>514</v>
      </c>
      <c r="I2544" s="106" t="s">
        <v>3323</v>
      </c>
      <c r="J2544" s="106" t="s">
        <v>4351</v>
      </c>
      <c r="K2544" s="106"/>
      <c r="L2544" s="106"/>
      <c r="M2544" s="106">
        <v>22000</v>
      </c>
      <c r="N2544" s="106" t="s">
        <v>36</v>
      </c>
      <c r="O2544" s="106">
        <v>183.8</v>
      </c>
      <c r="P2544" s="107">
        <v>1500</v>
      </c>
      <c r="Q2544" s="107">
        <v>275700</v>
      </c>
      <c r="R2544" s="106">
        <v>0</v>
      </c>
      <c r="S2544" s="107">
        <v>0</v>
      </c>
      <c r="T2544" s="107">
        <v>0</v>
      </c>
      <c r="U2544" s="106" t="s">
        <v>797</v>
      </c>
      <c r="V2544" s="106" t="s">
        <v>7</v>
      </c>
      <c r="W2544" s="106" t="s">
        <v>67</v>
      </c>
      <c r="X2544" s="108">
        <v>1500</v>
      </c>
      <c r="Y2544" s="108">
        <v>275700</v>
      </c>
      <c r="Z2544" s="108">
        <v>0</v>
      </c>
      <c r="AA2544" s="109"/>
      <c r="AB2544" s="109">
        <v>5242</v>
      </c>
      <c r="AC2544" s="109"/>
      <c r="AD2544" s="109"/>
      <c r="AE2544" s="110" t="s">
        <v>474</v>
      </c>
      <c r="AF2544" s="109"/>
      <c r="AG2544" s="138">
        <v>42510</v>
      </c>
      <c r="AH2544" s="138">
        <v>42809</v>
      </c>
      <c r="AI2544" s="138">
        <v>43054</v>
      </c>
      <c r="AJ2544" s="109">
        <v>6083639</v>
      </c>
      <c r="AK2544" s="109">
        <v>1505394</v>
      </c>
      <c r="AL2544" s="109"/>
      <c r="AM2544" s="109" t="s">
        <v>703</v>
      </c>
      <c r="AN2544" s="109" t="s">
        <v>4618</v>
      </c>
      <c r="AO2544" s="109" t="s">
        <v>4619</v>
      </c>
      <c r="AP2544" s="109" t="s">
        <v>705</v>
      </c>
      <c r="AQ2544" s="109" t="s">
        <v>4620</v>
      </c>
      <c r="AR2544" s="109" t="s">
        <v>4557</v>
      </c>
      <c r="AS2544" s="109" t="s">
        <v>4433</v>
      </c>
      <c r="AT2544" s="109"/>
      <c r="AU2544" s="109"/>
      <c r="AV2544" s="109">
        <v>42809</v>
      </c>
      <c r="AW2544" s="109"/>
      <c r="AX2544" s="109" t="s">
        <v>4913</v>
      </c>
      <c r="AY2544" s="109" t="s">
        <v>4622</v>
      </c>
    </row>
    <row r="2545" spans="1:51" ht="63.75" x14ac:dyDescent="0.25">
      <c r="A2545" s="106">
        <v>2923</v>
      </c>
      <c r="B2545" s="106" t="s">
        <v>3168</v>
      </c>
      <c r="C2545" s="106" t="s">
        <v>36</v>
      </c>
      <c r="D2545" s="106"/>
      <c r="E2545" s="106" t="s">
        <v>540</v>
      </c>
      <c r="F2545" s="106"/>
      <c r="G2545" s="106"/>
      <c r="H2545" s="106" t="s">
        <v>514</v>
      </c>
      <c r="I2545" s="106" t="s">
        <v>3323</v>
      </c>
      <c r="J2545" s="106" t="s">
        <v>4343</v>
      </c>
      <c r="K2545" s="106"/>
      <c r="L2545" s="106"/>
      <c r="M2545" s="106">
        <v>22000</v>
      </c>
      <c r="N2545" s="106" t="s">
        <v>36</v>
      </c>
      <c r="O2545" s="106">
        <v>5724.29</v>
      </c>
      <c r="P2545" s="107">
        <v>1500</v>
      </c>
      <c r="Q2545" s="107">
        <v>8586435</v>
      </c>
      <c r="R2545" s="106">
        <v>0</v>
      </c>
      <c r="S2545" s="107">
        <v>0</v>
      </c>
      <c r="T2545" s="107">
        <v>0</v>
      </c>
      <c r="U2545" s="106" t="s">
        <v>797</v>
      </c>
      <c r="V2545" s="106" t="s">
        <v>7</v>
      </c>
      <c r="W2545" s="106" t="s">
        <v>67</v>
      </c>
      <c r="X2545" s="108">
        <v>1500</v>
      </c>
      <c r="Y2545" s="108">
        <v>8586435</v>
      </c>
      <c r="Z2545" s="108">
        <v>0</v>
      </c>
      <c r="AA2545" s="109"/>
      <c r="AB2545" s="109">
        <v>5242</v>
      </c>
      <c r="AC2545" s="109"/>
      <c r="AD2545" s="109"/>
      <c r="AE2545" s="110" t="s">
        <v>474</v>
      </c>
      <c r="AF2545" s="109"/>
      <c r="AG2545" s="138">
        <v>42510</v>
      </c>
      <c r="AH2545" s="138">
        <v>42809</v>
      </c>
      <c r="AI2545" s="138">
        <v>43054</v>
      </c>
      <c r="AJ2545" s="109">
        <v>6083639</v>
      </c>
      <c r="AK2545" s="109">
        <v>1505395</v>
      </c>
      <c r="AL2545" s="109"/>
      <c r="AM2545" s="109" t="s">
        <v>703</v>
      </c>
      <c r="AN2545" s="109" t="s">
        <v>4618</v>
      </c>
      <c r="AO2545" s="109" t="s">
        <v>4619</v>
      </c>
      <c r="AP2545" s="109" t="s">
        <v>705</v>
      </c>
      <c r="AQ2545" s="109" t="s">
        <v>4620</v>
      </c>
      <c r="AR2545" s="109" t="s">
        <v>4557</v>
      </c>
      <c r="AS2545" s="109" t="s">
        <v>4433</v>
      </c>
      <c r="AT2545" s="109"/>
      <c r="AU2545" s="109"/>
      <c r="AV2545" s="109">
        <v>42809</v>
      </c>
      <c r="AW2545" s="109"/>
      <c r="AX2545" s="109" t="s">
        <v>4913</v>
      </c>
      <c r="AY2545" s="109" t="s">
        <v>4622</v>
      </c>
    </row>
    <row r="2546" spans="1:51" ht="63.75" x14ac:dyDescent="0.25">
      <c r="A2546" s="106">
        <v>2924</v>
      </c>
      <c r="B2546" s="106" t="s">
        <v>3169</v>
      </c>
      <c r="C2546" s="106" t="s">
        <v>36</v>
      </c>
      <c r="D2546" s="106"/>
      <c r="E2546" s="106" t="s">
        <v>540</v>
      </c>
      <c r="F2546" s="106"/>
      <c r="G2546" s="106"/>
      <c r="H2546" s="106" t="s">
        <v>514</v>
      </c>
      <c r="I2546" s="106"/>
      <c r="J2546" s="106"/>
      <c r="K2546" s="106"/>
      <c r="L2546" s="106"/>
      <c r="M2546" s="106">
        <v>22000</v>
      </c>
      <c r="N2546" s="106" t="s">
        <v>36</v>
      </c>
      <c r="O2546" s="106">
        <v>41779.300999999999</v>
      </c>
      <c r="P2546" s="107">
        <v>1500</v>
      </c>
      <c r="Q2546" s="107">
        <v>1</v>
      </c>
      <c r="R2546" s="106">
        <v>0</v>
      </c>
      <c r="S2546" s="107">
        <v>0</v>
      </c>
      <c r="T2546" s="107">
        <v>0</v>
      </c>
      <c r="U2546" s="106" t="s">
        <v>743</v>
      </c>
      <c r="V2546" s="106" t="s">
        <v>7</v>
      </c>
      <c r="W2546" s="106" t="s">
        <v>63</v>
      </c>
      <c r="X2546" s="108">
        <v>2.3935297529271732E-5</v>
      </c>
      <c r="Y2546" s="108">
        <v>1</v>
      </c>
      <c r="Z2546" s="108">
        <v>0</v>
      </c>
      <c r="AA2546" s="109"/>
      <c r="AB2546" s="109">
        <v>5242</v>
      </c>
      <c r="AC2546" s="109"/>
      <c r="AD2546" s="109"/>
      <c r="AE2546" s="110" t="s">
        <v>4436</v>
      </c>
      <c r="AF2546" s="109"/>
      <c r="AG2546" s="138">
        <v>42510</v>
      </c>
      <c r="AH2546" s="138">
        <v>42809</v>
      </c>
      <c r="AI2546" s="138">
        <v>43054</v>
      </c>
      <c r="AJ2546" s="109">
        <v>6083639</v>
      </c>
      <c r="AK2546" s="109"/>
      <c r="AL2546" s="109"/>
      <c r="AM2546" s="109" t="s">
        <v>703</v>
      </c>
      <c r="AN2546" s="109" t="s">
        <v>4618</v>
      </c>
      <c r="AO2546" s="109" t="s">
        <v>4619</v>
      </c>
      <c r="AP2546" s="109" t="s">
        <v>705</v>
      </c>
      <c r="AQ2546" s="109" t="s">
        <v>4620</v>
      </c>
      <c r="AR2546" s="109" t="s">
        <v>4557</v>
      </c>
      <c r="AS2546" s="109" t="s">
        <v>4433</v>
      </c>
      <c r="AT2546" s="109"/>
      <c r="AU2546" s="109"/>
      <c r="AV2546" s="109">
        <v>42809</v>
      </c>
      <c r="AW2546" s="109"/>
      <c r="AX2546" s="109" t="s">
        <v>4913</v>
      </c>
      <c r="AY2546" s="109" t="s">
        <v>4622</v>
      </c>
    </row>
    <row r="2547" spans="1:51" ht="76.5" x14ac:dyDescent="0.25">
      <c r="A2547" s="106">
        <v>2925</v>
      </c>
      <c r="B2547" s="106" t="s">
        <v>3170</v>
      </c>
      <c r="C2547" s="106" t="s">
        <v>37</v>
      </c>
      <c r="D2547" s="106"/>
      <c r="E2547" s="106" t="s">
        <v>540</v>
      </c>
      <c r="F2547" s="106"/>
      <c r="G2547" s="106" t="s">
        <v>463</v>
      </c>
      <c r="H2547" s="106" t="s">
        <v>468</v>
      </c>
      <c r="I2547" s="106" t="s">
        <v>3325</v>
      </c>
      <c r="J2547" s="106" t="s">
        <v>4352</v>
      </c>
      <c r="K2547" s="106"/>
      <c r="L2547" s="106"/>
      <c r="M2547" s="106">
        <v>22000</v>
      </c>
      <c r="N2547" s="106" t="s">
        <v>37</v>
      </c>
      <c r="O2547" s="106">
        <v>316.68200000000002</v>
      </c>
      <c r="P2547" s="107">
        <v>1593.51</v>
      </c>
      <c r="Q2547" s="107">
        <v>504635.93</v>
      </c>
      <c r="R2547" s="106">
        <v>0</v>
      </c>
      <c r="S2547" s="107">
        <v>0</v>
      </c>
      <c r="T2547" s="107">
        <v>0</v>
      </c>
      <c r="U2547" s="106" t="s">
        <v>743</v>
      </c>
      <c r="V2547" s="106" t="s">
        <v>7</v>
      </c>
      <c r="W2547" s="106" t="s">
        <v>63</v>
      </c>
      <c r="X2547" s="108">
        <v>1593.51</v>
      </c>
      <c r="Y2547" s="108">
        <v>504635.93382000003</v>
      </c>
      <c r="Z2547" s="108">
        <v>0</v>
      </c>
      <c r="AA2547" s="109"/>
      <c r="AB2547" s="109">
        <v>4085</v>
      </c>
      <c r="AC2547" s="109"/>
      <c r="AD2547" s="109"/>
      <c r="AE2547" s="110" t="s">
        <v>4436</v>
      </c>
      <c r="AF2547" s="109"/>
      <c r="AG2547" s="138"/>
      <c r="AH2547" s="138">
        <v>43158</v>
      </c>
      <c r="AI2547" s="138">
        <v>43172</v>
      </c>
      <c r="AJ2547" s="109">
        <v>6098638</v>
      </c>
      <c r="AK2547" s="109">
        <v>1549993</v>
      </c>
      <c r="AL2547" s="109"/>
      <c r="AM2547" s="109" t="s">
        <v>703</v>
      </c>
      <c r="AN2547" s="109" t="s">
        <v>4914</v>
      </c>
      <c r="AO2547" s="109" t="s">
        <v>4619</v>
      </c>
      <c r="AP2547" s="109" t="s">
        <v>705</v>
      </c>
      <c r="AQ2547" s="109" t="s">
        <v>4620</v>
      </c>
      <c r="AR2547" s="109" t="s">
        <v>4915</v>
      </c>
      <c r="AS2547" s="109" t="s">
        <v>4568</v>
      </c>
      <c r="AT2547" s="109">
        <v>1004264</v>
      </c>
      <c r="AU2547" s="109"/>
      <c r="AV2547" s="109">
        <v>43158</v>
      </c>
      <c r="AW2547" s="109"/>
      <c r="AX2547" s="109" t="s">
        <v>4621</v>
      </c>
      <c r="AY2547" s="109" t="s">
        <v>4796</v>
      </c>
    </row>
    <row r="2548" spans="1:51" ht="76.5" x14ac:dyDescent="0.25">
      <c r="A2548" s="106">
        <v>2926</v>
      </c>
      <c r="B2548" s="106" t="s">
        <v>3171</v>
      </c>
      <c r="C2548" s="106" t="s">
        <v>37</v>
      </c>
      <c r="D2548" s="106"/>
      <c r="E2548" s="106" t="s">
        <v>540</v>
      </c>
      <c r="F2548" s="106"/>
      <c r="G2548" s="106" t="s">
        <v>463</v>
      </c>
      <c r="H2548" s="106" t="s">
        <v>468</v>
      </c>
      <c r="I2548" s="106" t="s">
        <v>3325</v>
      </c>
      <c r="J2548" s="106" t="s">
        <v>4352</v>
      </c>
      <c r="K2548" s="106"/>
      <c r="L2548" s="106"/>
      <c r="M2548" s="106">
        <v>22000</v>
      </c>
      <c r="N2548" s="106" t="s">
        <v>37</v>
      </c>
      <c r="O2548" s="106">
        <v>5216.165</v>
      </c>
      <c r="P2548" s="107">
        <v>1593.51</v>
      </c>
      <c r="Q2548" s="107">
        <v>8312011.0899999999</v>
      </c>
      <c r="R2548" s="106">
        <v>0</v>
      </c>
      <c r="S2548" s="107">
        <v>0</v>
      </c>
      <c r="T2548" s="107">
        <v>0</v>
      </c>
      <c r="U2548" s="106" t="s">
        <v>743</v>
      </c>
      <c r="V2548" s="106" t="s">
        <v>7</v>
      </c>
      <c r="W2548" s="106" t="s">
        <v>63</v>
      </c>
      <c r="X2548" s="108">
        <v>1593.51</v>
      </c>
      <c r="Y2548" s="108">
        <v>8312011.0891499994</v>
      </c>
      <c r="Z2548" s="108">
        <v>0</v>
      </c>
      <c r="AA2548" s="109"/>
      <c r="AB2548" s="109">
        <v>4085</v>
      </c>
      <c r="AC2548" s="109"/>
      <c r="AD2548" s="109"/>
      <c r="AE2548" s="110" t="s">
        <v>4436</v>
      </c>
      <c r="AF2548" s="109"/>
      <c r="AG2548" s="138"/>
      <c r="AH2548" s="138">
        <v>43158</v>
      </c>
      <c r="AI2548" s="138">
        <v>43172</v>
      </c>
      <c r="AJ2548" s="109">
        <v>6098637</v>
      </c>
      <c r="AK2548" s="109">
        <v>1549994</v>
      </c>
      <c r="AL2548" s="109"/>
      <c r="AM2548" s="109" t="s">
        <v>703</v>
      </c>
      <c r="AN2548" s="109" t="s">
        <v>4914</v>
      </c>
      <c r="AO2548" s="109" t="s">
        <v>4619</v>
      </c>
      <c r="AP2548" s="109" t="s">
        <v>705</v>
      </c>
      <c r="AQ2548" s="109" t="s">
        <v>4620</v>
      </c>
      <c r="AR2548" s="109" t="s">
        <v>4915</v>
      </c>
      <c r="AS2548" s="109" t="s">
        <v>4568</v>
      </c>
      <c r="AT2548" s="109">
        <v>1004265</v>
      </c>
      <c r="AU2548" s="109"/>
      <c r="AV2548" s="109">
        <v>43158</v>
      </c>
      <c r="AW2548" s="109"/>
      <c r="AX2548" s="109" t="s">
        <v>4621</v>
      </c>
      <c r="AY2548" s="109" t="s">
        <v>4796</v>
      </c>
    </row>
    <row r="2549" spans="1:51" ht="76.5" x14ac:dyDescent="0.25">
      <c r="A2549" s="106">
        <v>2927</v>
      </c>
      <c r="B2549" s="106" t="s">
        <v>3172</v>
      </c>
      <c r="C2549" s="106" t="s">
        <v>37</v>
      </c>
      <c r="D2549" s="106"/>
      <c r="E2549" s="106" t="s">
        <v>540</v>
      </c>
      <c r="F2549" s="106"/>
      <c r="G2549" s="106" t="s">
        <v>463</v>
      </c>
      <c r="H2549" s="106" t="s">
        <v>468</v>
      </c>
      <c r="I2549" s="106" t="s">
        <v>3325</v>
      </c>
      <c r="J2549" s="106" t="s">
        <v>4352</v>
      </c>
      <c r="K2549" s="106"/>
      <c r="L2549" s="106"/>
      <c r="M2549" s="106">
        <v>22000</v>
      </c>
      <c r="N2549" s="106" t="s">
        <v>37</v>
      </c>
      <c r="O2549" s="106">
        <v>5313.2510000000002</v>
      </c>
      <c r="P2549" s="107">
        <v>1593.51</v>
      </c>
      <c r="Q2549" s="107">
        <v>8466718.5999999996</v>
      </c>
      <c r="R2549" s="106">
        <v>0</v>
      </c>
      <c r="S2549" s="107">
        <v>0</v>
      </c>
      <c r="T2549" s="107">
        <v>0</v>
      </c>
      <c r="U2549" s="106" t="s">
        <v>743</v>
      </c>
      <c r="V2549" s="106" t="s">
        <v>7</v>
      </c>
      <c r="W2549" s="106" t="s">
        <v>63</v>
      </c>
      <c r="X2549" s="108">
        <v>1593.51</v>
      </c>
      <c r="Y2549" s="108">
        <v>8466718.6010100003</v>
      </c>
      <c r="Z2549" s="108">
        <v>0</v>
      </c>
      <c r="AA2549" s="109"/>
      <c r="AB2549" s="109">
        <v>4085</v>
      </c>
      <c r="AC2549" s="109"/>
      <c r="AD2549" s="109"/>
      <c r="AE2549" s="110" t="s">
        <v>4436</v>
      </c>
      <c r="AF2549" s="109"/>
      <c r="AG2549" s="138"/>
      <c r="AH2549" s="138">
        <v>43158</v>
      </c>
      <c r="AI2549" s="138">
        <v>43172</v>
      </c>
      <c r="AJ2549" s="109">
        <v>6098639</v>
      </c>
      <c r="AK2549" s="109">
        <v>1549996</v>
      </c>
      <c r="AL2549" s="109"/>
      <c r="AM2549" s="109" t="s">
        <v>703</v>
      </c>
      <c r="AN2549" s="109" t="s">
        <v>4914</v>
      </c>
      <c r="AO2549" s="109" t="s">
        <v>4619</v>
      </c>
      <c r="AP2549" s="109" t="s">
        <v>705</v>
      </c>
      <c r="AQ2549" s="109" t="s">
        <v>4620</v>
      </c>
      <c r="AR2549" s="109" t="s">
        <v>4915</v>
      </c>
      <c r="AS2549" s="109" t="s">
        <v>4568</v>
      </c>
      <c r="AT2549" s="109">
        <v>1004266</v>
      </c>
      <c r="AU2549" s="109"/>
      <c r="AV2549" s="109">
        <v>43158</v>
      </c>
      <c r="AW2549" s="109"/>
      <c r="AX2549" s="109" t="s">
        <v>4621</v>
      </c>
      <c r="AY2549" s="109" t="s">
        <v>4796</v>
      </c>
    </row>
    <row r="2550" spans="1:51" ht="76.5" x14ac:dyDescent="0.25">
      <c r="A2550" s="106">
        <v>2928</v>
      </c>
      <c r="B2550" s="106" t="s">
        <v>3173</v>
      </c>
      <c r="C2550" s="106" t="s">
        <v>37</v>
      </c>
      <c r="D2550" s="106"/>
      <c r="E2550" s="106" t="s">
        <v>540</v>
      </c>
      <c r="F2550" s="106"/>
      <c r="G2550" s="106" t="s">
        <v>463</v>
      </c>
      <c r="H2550" s="106" t="s">
        <v>468</v>
      </c>
      <c r="I2550" s="106" t="s">
        <v>3325</v>
      </c>
      <c r="J2550" s="106" t="s">
        <v>4352</v>
      </c>
      <c r="K2550" s="106"/>
      <c r="L2550" s="106"/>
      <c r="M2550" s="106">
        <v>22000</v>
      </c>
      <c r="N2550" s="106" t="s">
        <v>37</v>
      </c>
      <c r="O2550" s="106">
        <v>454.71600000000001</v>
      </c>
      <c r="P2550" s="107">
        <v>1593.59</v>
      </c>
      <c r="Q2550" s="107">
        <v>724634.37</v>
      </c>
      <c r="R2550" s="106">
        <v>0</v>
      </c>
      <c r="S2550" s="107">
        <v>0</v>
      </c>
      <c r="T2550" s="107">
        <v>0</v>
      </c>
      <c r="U2550" s="106" t="s">
        <v>743</v>
      </c>
      <c r="V2550" s="106" t="s">
        <v>7</v>
      </c>
      <c r="W2550" s="106" t="s">
        <v>63</v>
      </c>
      <c r="X2550" s="108">
        <v>1593.5977</v>
      </c>
      <c r="Y2550" s="108">
        <v>724634.37175320007</v>
      </c>
      <c r="Z2550" s="108">
        <v>0</v>
      </c>
      <c r="AA2550" s="109"/>
      <c r="AB2550" s="109">
        <v>4085</v>
      </c>
      <c r="AC2550" s="109"/>
      <c r="AD2550" s="109"/>
      <c r="AE2550" s="110" t="s">
        <v>4436</v>
      </c>
      <c r="AF2550" s="109"/>
      <c r="AG2550" s="138"/>
      <c r="AH2550" s="138">
        <v>43158</v>
      </c>
      <c r="AI2550" s="138">
        <v>43172</v>
      </c>
      <c r="AJ2550" s="109">
        <v>6098636</v>
      </c>
      <c r="AK2550" s="109">
        <v>1549989</v>
      </c>
      <c r="AL2550" s="109"/>
      <c r="AM2550" s="109" t="s">
        <v>703</v>
      </c>
      <c r="AN2550" s="109" t="s">
        <v>4914</v>
      </c>
      <c r="AO2550" s="109" t="s">
        <v>4619</v>
      </c>
      <c r="AP2550" s="109" t="s">
        <v>705</v>
      </c>
      <c r="AQ2550" s="109" t="s">
        <v>4620</v>
      </c>
      <c r="AR2550" s="109" t="s">
        <v>4915</v>
      </c>
      <c r="AS2550" s="109" t="s">
        <v>4568</v>
      </c>
      <c r="AT2550" s="109">
        <v>1004267</v>
      </c>
      <c r="AU2550" s="109"/>
      <c r="AV2550" s="109">
        <v>43158</v>
      </c>
      <c r="AW2550" s="109"/>
      <c r="AX2550" s="109" t="s">
        <v>4621</v>
      </c>
      <c r="AY2550" s="109" t="s">
        <v>4796</v>
      </c>
    </row>
    <row r="2551" spans="1:51" ht="89.25" x14ac:dyDescent="0.25">
      <c r="A2551" s="106">
        <v>2929</v>
      </c>
      <c r="B2551" s="106" t="s">
        <v>3174</v>
      </c>
      <c r="C2551" s="106" t="s">
        <v>9</v>
      </c>
      <c r="D2551" s="106"/>
      <c r="E2551" s="106" t="s">
        <v>540</v>
      </c>
      <c r="F2551" s="106"/>
      <c r="G2551" s="106"/>
      <c r="H2551" s="106" t="s">
        <v>465</v>
      </c>
      <c r="I2551" s="106" t="s">
        <v>3324</v>
      </c>
      <c r="J2551" s="106" t="s">
        <v>3646</v>
      </c>
      <c r="K2551" s="106"/>
      <c r="L2551" s="106"/>
      <c r="M2551" s="106">
        <v>22604</v>
      </c>
      <c r="N2551" s="106" t="s">
        <v>9</v>
      </c>
      <c r="O2551" s="106">
        <v>13053.101000000001</v>
      </c>
      <c r="P2551" s="107">
        <v>817</v>
      </c>
      <c r="Q2551" s="107">
        <v>10664383.52</v>
      </c>
      <c r="R2551" s="106">
        <v>0</v>
      </c>
      <c r="S2551" s="107">
        <v>0</v>
      </c>
      <c r="T2551" s="107">
        <v>0</v>
      </c>
      <c r="U2551" s="106" t="s">
        <v>741</v>
      </c>
      <c r="V2551" s="106" t="s">
        <v>8</v>
      </c>
      <c r="W2551" s="106" t="s">
        <v>62</v>
      </c>
      <c r="X2551" s="108">
        <v>817</v>
      </c>
      <c r="Y2551" s="108">
        <v>10664383.517000001</v>
      </c>
      <c r="Z2551" s="108">
        <v>0</v>
      </c>
      <c r="AA2551" s="109"/>
      <c r="AB2551" s="109">
        <v>2099</v>
      </c>
      <c r="AC2551" s="109"/>
      <c r="AD2551" s="109"/>
      <c r="AE2551" s="110" t="s">
        <v>473</v>
      </c>
      <c r="AF2551" s="109" t="s">
        <v>4916</v>
      </c>
      <c r="AG2551" s="138">
        <v>36735</v>
      </c>
      <c r="AH2551" s="138">
        <v>36965</v>
      </c>
      <c r="AI2551" s="138">
        <v>43152</v>
      </c>
      <c r="AJ2551" s="109">
        <v>6096195</v>
      </c>
      <c r="AK2551" s="109">
        <v>1548292</v>
      </c>
      <c r="AL2551" s="109"/>
      <c r="AM2551" s="109" t="s">
        <v>703</v>
      </c>
      <c r="AN2551" s="109" t="s">
        <v>4618</v>
      </c>
      <c r="AO2551" s="109" t="s">
        <v>4619</v>
      </c>
      <c r="AP2551" s="109" t="s">
        <v>705</v>
      </c>
      <c r="AQ2551" s="109" t="s">
        <v>4620</v>
      </c>
      <c r="AR2551" s="109" t="s">
        <v>4787</v>
      </c>
      <c r="AS2551" s="109" t="s">
        <v>4433</v>
      </c>
      <c r="AT2551" s="109">
        <v>1004267</v>
      </c>
      <c r="AU2551" s="109"/>
      <c r="AV2551" s="109">
        <v>36965</v>
      </c>
      <c r="AW2551" s="109"/>
      <c r="AX2551" s="109" t="s">
        <v>4621</v>
      </c>
      <c r="AY2551" s="109" t="s">
        <v>4622</v>
      </c>
    </row>
    <row r="2552" spans="1:51" ht="89.25" x14ac:dyDescent="0.25">
      <c r="A2552" s="106">
        <v>2930</v>
      </c>
      <c r="B2552" s="106" t="s">
        <v>3175</v>
      </c>
      <c r="C2552" s="106" t="s">
        <v>9</v>
      </c>
      <c r="D2552" s="106"/>
      <c r="E2552" s="106" t="s">
        <v>540</v>
      </c>
      <c r="F2552" s="106"/>
      <c r="G2552" s="106" t="s">
        <v>463</v>
      </c>
      <c r="H2552" s="106" t="s">
        <v>465</v>
      </c>
      <c r="I2552" s="106" t="s">
        <v>3324</v>
      </c>
      <c r="J2552" s="106" t="s">
        <v>3646</v>
      </c>
      <c r="K2552" s="106"/>
      <c r="L2552" s="106"/>
      <c r="M2552" s="106">
        <v>22604</v>
      </c>
      <c r="N2552" s="106" t="s">
        <v>9</v>
      </c>
      <c r="O2552" s="106">
        <v>544.65899999999999</v>
      </c>
      <c r="P2552" s="107">
        <v>817</v>
      </c>
      <c r="Q2552" s="107">
        <v>444986.4</v>
      </c>
      <c r="R2552" s="106">
        <v>0</v>
      </c>
      <c r="S2552" s="107">
        <v>0</v>
      </c>
      <c r="T2552" s="107">
        <v>0</v>
      </c>
      <c r="U2552" s="106" t="s">
        <v>743</v>
      </c>
      <c r="V2552" s="106" t="s">
        <v>7</v>
      </c>
      <c r="W2552" s="106" t="s">
        <v>63</v>
      </c>
      <c r="X2552" s="108">
        <v>817</v>
      </c>
      <c r="Y2552" s="108">
        <v>444986.40299999999</v>
      </c>
      <c r="Z2552" s="108">
        <v>0</v>
      </c>
      <c r="AA2552" s="109"/>
      <c r="AB2552" s="109">
        <v>2099</v>
      </c>
      <c r="AC2552" s="109"/>
      <c r="AD2552" s="109"/>
      <c r="AE2552" s="110" t="s">
        <v>463</v>
      </c>
      <c r="AF2552" s="109" t="s">
        <v>4917</v>
      </c>
      <c r="AG2552" s="138">
        <v>36735</v>
      </c>
      <c r="AH2552" s="138">
        <v>36965</v>
      </c>
      <c r="AI2552" s="138">
        <v>43152</v>
      </c>
      <c r="AJ2552" s="109">
        <v>6096195</v>
      </c>
      <c r="AK2552" s="109">
        <v>1548293</v>
      </c>
      <c r="AL2552" s="109"/>
      <c r="AM2552" s="109" t="s">
        <v>703</v>
      </c>
      <c r="AN2552" s="109" t="s">
        <v>4618</v>
      </c>
      <c r="AO2552" s="109" t="s">
        <v>4619</v>
      </c>
      <c r="AP2552" s="109" t="s">
        <v>705</v>
      </c>
      <c r="AQ2552" s="109" t="s">
        <v>4620</v>
      </c>
      <c r="AR2552" s="109" t="s">
        <v>4787</v>
      </c>
      <c r="AS2552" s="109" t="s">
        <v>4433</v>
      </c>
      <c r="AT2552" s="109">
        <v>1004267</v>
      </c>
      <c r="AU2552" s="109"/>
      <c r="AV2552" s="109">
        <v>36965</v>
      </c>
      <c r="AW2552" s="109"/>
      <c r="AX2552" s="109" t="s">
        <v>4621</v>
      </c>
      <c r="AY2552" s="109" t="s">
        <v>4622</v>
      </c>
    </row>
    <row r="2553" spans="1:51" ht="89.25" x14ac:dyDescent="0.25">
      <c r="A2553" s="106">
        <v>2931</v>
      </c>
      <c r="B2553" s="106" t="s">
        <v>3176</v>
      </c>
      <c r="C2553" s="106" t="s">
        <v>9</v>
      </c>
      <c r="D2553" s="106"/>
      <c r="E2553" s="106" t="s">
        <v>540</v>
      </c>
      <c r="F2553" s="106"/>
      <c r="G2553" s="106" t="s">
        <v>463</v>
      </c>
      <c r="H2553" s="106" t="s">
        <v>465</v>
      </c>
      <c r="I2553" s="106" t="s">
        <v>3324</v>
      </c>
      <c r="J2553" s="106" t="s">
        <v>3646</v>
      </c>
      <c r="K2553" s="106"/>
      <c r="L2553" s="106"/>
      <c r="M2553" s="106">
        <v>22604</v>
      </c>
      <c r="N2553" s="106" t="s">
        <v>9</v>
      </c>
      <c r="O2553" s="106">
        <v>144.39699999999999</v>
      </c>
      <c r="P2553" s="107">
        <v>817</v>
      </c>
      <c r="Q2553" s="107">
        <v>117972.35</v>
      </c>
      <c r="R2553" s="106">
        <v>0</v>
      </c>
      <c r="S2553" s="107">
        <v>0</v>
      </c>
      <c r="T2553" s="107">
        <v>0</v>
      </c>
      <c r="U2553" s="106" t="s">
        <v>743</v>
      </c>
      <c r="V2553" s="106" t="s">
        <v>7</v>
      </c>
      <c r="W2553" s="106" t="s">
        <v>63</v>
      </c>
      <c r="X2553" s="108">
        <v>817</v>
      </c>
      <c r="Y2553" s="108">
        <v>117972.34899999999</v>
      </c>
      <c r="Z2553" s="108">
        <v>0</v>
      </c>
      <c r="AA2553" s="109"/>
      <c r="AB2553" s="109">
        <v>2099</v>
      </c>
      <c r="AC2553" s="109"/>
      <c r="AD2553" s="109"/>
      <c r="AE2553" s="110" t="s">
        <v>463</v>
      </c>
      <c r="AF2553" s="109" t="s">
        <v>4918</v>
      </c>
      <c r="AG2553" s="138">
        <v>36735</v>
      </c>
      <c r="AH2553" s="138">
        <v>36965</v>
      </c>
      <c r="AI2553" s="138">
        <v>43152</v>
      </c>
      <c r="AJ2553" s="109">
        <v>6096195</v>
      </c>
      <c r="AK2553" s="109">
        <v>1548294</v>
      </c>
      <c r="AL2553" s="109"/>
      <c r="AM2553" s="109" t="s">
        <v>703</v>
      </c>
      <c r="AN2553" s="109" t="s">
        <v>4618</v>
      </c>
      <c r="AO2553" s="109" t="s">
        <v>4619</v>
      </c>
      <c r="AP2553" s="109" t="s">
        <v>705</v>
      </c>
      <c r="AQ2553" s="109" t="s">
        <v>4620</v>
      </c>
      <c r="AR2553" s="109" t="s">
        <v>4787</v>
      </c>
      <c r="AS2553" s="109" t="s">
        <v>4433</v>
      </c>
      <c r="AT2553" s="109">
        <v>1004267</v>
      </c>
      <c r="AU2553" s="109"/>
      <c r="AV2553" s="109">
        <v>36965</v>
      </c>
      <c r="AW2553" s="109"/>
      <c r="AX2553" s="109" t="s">
        <v>4621</v>
      </c>
      <c r="AY2553" s="109" t="s">
        <v>4622</v>
      </c>
    </row>
    <row r="2554" spans="1:51" ht="102" x14ac:dyDescent="0.25">
      <c r="A2554" s="106">
        <v>2932</v>
      </c>
      <c r="B2554" s="106" t="s">
        <v>3177</v>
      </c>
      <c r="C2554" s="106" t="s">
        <v>9</v>
      </c>
      <c r="D2554" s="106"/>
      <c r="E2554" s="106" t="s">
        <v>540</v>
      </c>
      <c r="F2554" s="106"/>
      <c r="G2554" s="106"/>
      <c r="H2554" s="106" t="s">
        <v>465</v>
      </c>
      <c r="I2554" s="106" t="s">
        <v>3324</v>
      </c>
      <c r="J2554" s="106" t="s">
        <v>3646</v>
      </c>
      <c r="K2554" s="106"/>
      <c r="L2554" s="106"/>
      <c r="M2554" s="106">
        <v>22604</v>
      </c>
      <c r="N2554" s="106" t="s">
        <v>9</v>
      </c>
      <c r="O2554" s="106">
        <v>61.896999999999998</v>
      </c>
      <c r="P2554" s="107">
        <v>817</v>
      </c>
      <c r="Q2554" s="107">
        <v>50569.85</v>
      </c>
      <c r="R2554" s="106">
        <v>0</v>
      </c>
      <c r="S2554" s="107">
        <v>0</v>
      </c>
      <c r="T2554" s="107">
        <v>0</v>
      </c>
      <c r="U2554" s="106" t="s">
        <v>741</v>
      </c>
      <c r="V2554" s="106" t="s">
        <v>8</v>
      </c>
      <c r="W2554" s="106" t="s">
        <v>62</v>
      </c>
      <c r="X2554" s="108">
        <v>817</v>
      </c>
      <c r="Y2554" s="108">
        <v>50569.849000000002</v>
      </c>
      <c r="Z2554" s="108">
        <v>0</v>
      </c>
      <c r="AA2554" s="109"/>
      <c r="AB2554" s="109">
        <v>2099</v>
      </c>
      <c r="AC2554" s="109"/>
      <c r="AD2554" s="109"/>
      <c r="AE2554" s="110" t="s">
        <v>473</v>
      </c>
      <c r="AF2554" s="109" t="s">
        <v>4919</v>
      </c>
      <c r="AG2554" s="138">
        <v>36735</v>
      </c>
      <c r="AH2554" s="138">
        <v>36965</v>
      </c>
      <c r="AI2554" s="138">
        <v>43152</v>
      </c>
      <c r="AJ2554" s="109">
        <v>6096195</v>
      </c>
      <c r="AK2554" s="109">
        <v>1548295</v>
      </c>
      <c r="AL2554" s="109"/>
      <c r="AM2554" s="109" t="s">
        <v>703</v>
      </c>
      <c r="AN2554" s="109" t="s">
        <v>4618</v>
      </c>
      <c r="AO2554" s="109" t="s">
        <v>4619</v>
      </c>
      <c r="AP2554" s="109" t="s">
        <v>705</v>
      </c>
      <c r="AQ2554" s="109" t="s">
        <v>4620</v>
      </c>
      <c r="AR2554" s="109" t="s">
        <v>4787</v>
      </c>
      <c r="AS2554" s="109" t="s">
        <v>4433</v>
      </c>
      <c r="AT2554" s="109">
        <v>1004267</v>
      </c>
      <c r="AU2554" s="109"/>
      <c r="AV2554" s="109">
        <v>36965</v>
      </c>
      <c r="AW2554" s="109"/>
      <c r="AX2554" s="109" t="s">
        <v>4621</v>
      </c>
      <c r="AY2554" s="109" t="s">
        <v>4622</v>
      </c>
    </row>
    <row r="2555" spans="1:51" ht="102" x14ac:dyDescent="0.25">
      <c r="A2555" s="106">
        <v>2933</v>
      </c>
      <c r="B2555" s="106" t="s">
        <v>3178</v>
      </c>
      <c r="C2555" s="106" t="s">
        <v>9</v>
      </c>
      <c r="D2555" s="106"/>
      <c r="E2555" s="106" t="s">
        <v>540</v>
      </c>
      <c r="F2555" s="106"/>
      <c r="G2555" s="106"/>
      <c r="H2555" s="106" t="s">
        <v>465</v>
      </c>
      <c r="I2555" s="106" t="s">
        <v>3324</v>
      </c>
      <c r="J2555" s="106" t="s">
        <v>3646</v>
      </c>
      <c r="K2555" s="106"/>
      <c r="L2555" s="106"/>
      <c r="M2555" s="106">
        <v>22604</v>
      </c>
      <c r="N2555" s="106" t="s">
        <v>9</v>
      </c>
      <c r="O2555" s="106">
        <v>11.125</v>
      </c>
      <c r="P2555" s="107">
        <v>817</v>
      </c>
      <c r="Q2555" s="107">
        <v>9089.1299999999992</v>
      </c>
      <c r="R2555" s="106">
        <v>0</v>
      </c>
      <c r="S2555" s="107">
        <v>0</v>
      </c>
      <c r="T2555" s="107">
        <v>0</v>
      </c>
      <c r="U2555" s="106" t="s">
        <v>741</v>
      </c>
      <c r="V2555" s="106" t="s">
        <v>8</v>
      </c>
      <c r="W2555" s="106" t="s">
        <v>62</v>
      </c>
      <c r="X2555" s="108">
        <v>817</v>
      </c>
      <c r="Y2555" s="108">
        <v>9089.125</v>
      </c>
      <c r="Z2555" s="108">
        <v>0</v>
      </c>
      <c r="AA2555" s="109"/>
      <c r="AB2555" s="109">
        <v>2099</v>
      </c>
      <c r="AC2555" s="109"/>
      <c r="AD2555" s="109"/>
      <c r="AE2555" s="110" t="s">
        <v>473</v>
      </c>
      <c r="AF2555" s="109" t="s">
        <v>4920</v>
      </c>
      <c r="AG2555" s="138">
        <v>36735</v>
      </c>
      <c r="AH2555" s="138">
        <v>36965</v>
      </c>
      <c r="AI2555" s="138">
        <v>43152</v>
      </c>
      <c r="AJ2555" s="109">
        <v>6096195</v>
      </c>
      <c r="AK2555" s="109">
        <v>1548296</v>
      </c>
      <c r="AL2555" s="109"/>
      <c r="AM2555" s="109" t="s">
        <v>703</v>
      </c>
      <c r="AN2555" s="109" t="s">
        <v>4618</v>
      </c>
      <c r="AO2555" s="109" t="s">
        <v>4619</v>
      </c>
      <c r="AP2555" s="109" t="s">
        <v>705</v>
      </c>
      <c r="AQ2555" s="109" t="s">
        <v>4620</v>
      </c>
      <c r="AR2555" s="109" t="s">
        <v>4787</v>
      </c>
      <c r="AS2555" s="109" t="s">
        <v>4433</v>
      </c>
      <c r="AT2555" s="109">
        <v>1004267</v>
      </c>
      <c r="AU2555" s="109"/>
      <c r="AV2555" s="109">
        <v>36965</v>
      </c>
      <c r="AW2555" s="109"/>
      <c r="AX2555" s="109" t="s">
        <v>4621</v>
      </c>
      <c r="AY2555" s="109" t="s">
        <v>4622</v>
      </c>
    </row>
    <row r="2556" spans="1:51" ht="114.75" x14ac:dyDescent="0.25">
      <c r="A2556" s="106">
        <v>2934</v>
      </c>
      <c r="B2556" s="106" t="s">
        <v>3179</v>
      </c>
      <c r="C2556" s="106" t="s">
        <v>38</v>
      </c>
      <c r="D2556" s="106"/>
      <c r="E2556" s="106" t="s">
        <v>583</v>
      </c>
      <c r="F2556" s="106"/>
      <c r="G2556" s="106"/>
      <c r="H2556" s="106" t="s">
        <v>466</v>
      </c>
      <c r="I2556" s="106" t="s">
        <v>3325</v>
      </c>
      <c r="J2556" s="106" t="s">
        <v>4201</v>
      </c>
      <c r="K2556" s="106"/>
      <c r="L2556" s="106"/>
      <c r="M2556" s="106">
        <v>22000</v>
      </c>
      <c r="N2556" s="106" t="s">
        <v>38</v>
      </c>
      <c r="O2556" s="106">
        <v>86403.642999999996</v>
      </c>
      <c r="P2556" s="107">
        <v>1557</v>
      </c>
      <c r="Q2556" s="107">
        <v>134530472.15000001</v>
      </c>
      <c r="R2556" s="106">
        <v>0</v>
      </c>
      <c r="S2556" s="107">
        <v>0</v>
      </c>
      <c r="T2556" s="107">
        <v>0</v>
      </c>
      <c r="U2556" s="106" t="s">
        <v>741</v>
      </c>
      <c r="V2556" s="106" t="s">
        <v>7</v>
      </c>
      <c r="W2556" s="106" t="s">
        <v>62</v>
      </c>
      <c r="X2556" s="108">
        <v>1557</v>
      </c>
      <c r="Y2556" s="108">
        <v>134530472.15099999</v>
      </c>
      <c r="Z2556" s="108">
        <v>0</v>
      </c>
      <c r="AA2556" s="109"/>
      <c r="AB2556" s="109">
        <v>5218</v>
      </c>
      <c r="AC2556" s="109"/>
      <c r="AD2556" s="109"/>
      <c r="AE2556" s="110" t="s">
        <v>473</v>
      </c>
      <c r="AF2556" s="109" t="s">
        <v>4921</v>
      </c>
      <c r="AG2556" s="138">
        <v>40675</v>
      </c>
      <c r="AH2556" s="138">
        <v>43234</v>
      </c>
      <c r="AI2556" s="138">
        <v>43234</v>
      </c>
      <c r="AJ2556" s="109">
        <v>6106106</v>
      </c>
      <c r="AK2556" s="109">
        <v>1196228</v>
      </c>
      <c r="AL2556" s="109"/>
      <c r="AM2556" s="109" t="s">
        <v>703</v>
      </c>
      <c r="AN2556" s="109" t="s">
        <v>4618</v>
      </c>
      <c r="AO2556" s="109" t="s">
        <v>4619</v>
      </c>
      <c r="AP2556" s="109" t="s">
        <v>705</v>
      </c>
      <c r="AQ2556" s="109" t="s">
        <v>4620</v>
      </c>
      <c r="AR2556" s="109" t="s">
        <v>4557</v>
      </c>
      <c r="AS2556" s="109" t="s">
        <v>4433</v>
      </c>
      <c r="AT2556" s="109"/>
      <c r="AU2556" s="109"/>
      <c r="AV2556" s="109"/>
      <c r="AW2556" s="109"/>
      <c r="AX2556" s="109" t="s">
        <v>4621</v>
      </c>
      <c r="AY2556" s="109" t="s">
        <v>4622</v>
      </c>
    </row>
    <row r="2557" spans="1:51" ht="63.75" x14ac:dyDescent="0.25">
      <c r="A2557" s="106">
        <v>2935</v>
      </c>
      <c r="B2557" s="106" t="s">
        <v>3180</v>
      </c>
      <c r="C2557" s="106" t="s">
        <v>39</v>
      </c>
      <c r="D2557" s="106"/>
      <c r="E2557" s="106" t="s">
        <v>540</v>
      </c>
      <c r="F2557" s="106"/>
      <c r="G2557" s="106"/>
      <c r="H2557" s="106" t="s">
        <v>509</v>
      </c>
      <c r="I2557" s="106" t="s">
        <v>3324</v>
      </c>
      <c r="J2557" s="106" t="s">
        <v>4353</v>
      </c>
      <c r="K2557" s="106">
        <v>20180</v>
      </c>
      <c r="L2557" s="106"/>
      <c r="M2557" s="106">
        <v>22210</v>
      </c>
      <c r="N2557" s="106" t="s">
        <v>4354</v>
      </c>
      <c r="O2557" s="106">
        <v>9654.67</v>
      </c>
      <c r="P2557" s="107">
        <v>1134</v>
      </c>
      <c r="Q2557" s="107">
        <v>10948395.779999999</v>
      </c>
      <c r="R2557" s="106">
        <v>0</v>
      </c>
      <c r="S2557" s="107">
        <v>0</v>
      </c>
      <c r="T2557" s="107">
        <v>0</v>
      </c>
      <c r="U2557" s="106" t="s">
        <v>741</v>
      </c>
      <c r="V2557" s="106" t="s">
        <v>7</v>
      </c>
      <c r="W2557" s="106" t="s">
        <v>62</v>
      </c>
      <c r="X2557" s="108">
        <v>1134</v>
      </c>
      <c r="Y2557" s="108">
        <v>10948395.779999999</v>
      </c>
      <c r="Z2557" s="108">
        <v>0</v>
      </c>
      <c r="AA2557" s="109"/>
      <c r="AB2557" s="109">
        <v>6127</v>
      </c>
      <c r="AC2557" s="109"/>
      <c r="AD2557" s="109"/>
      <c r="AE2557" s="110" t="s">
        <v>473</v>
      </c>
      <c r="AF2557" s="109"/>
      <c r="AG2557" s="138">
        <v>37624</v>
      </c>
      <c r="AH2557" s="138">
        <v>43102</v>
      </c>
      <c r="AI2557" s="138">
        <v>43214</v>
      </c>
      <c r="AJ2557" s="109">
        <v>6103748</v>
      </c>
      <c r="AK2557" s="109">
        <v>1111187</v>
      </c>
      <c r="AL2557" s="109"/>
      <c r="AM2557" s="109" t="s">
        <v>703</v>
      </c>
      <c r="AN2557" s="109" t="s">
        <v>4618</v>
      </c>
      <c r="AO2557" s="109" t="s">
        <v>4619</v>
      </c>
      <c r="AP2557" s="109" t="s">
        <v>705</v>
      </c>
      <c r="AQ2557" s="109" t="s">
        <v>4620</v>
      </c>
      <c r="AR2557" s="109" t="s">
        <v>4557</v>
      </c>
      <c r="AS2557" s="109" t="s">
        <v>4433</v>
      </c>
      <c r="AT2557" s="109"/>
      <c r="AU2557" s="109"/>
      <c r="AV2557" s="109">
        <v>43102</v>
      </c>
      <c r="AW2557" s="109"/>
      <c r="AX2557" s="109" t="s">
        <v>4621</v>
      </c>
      <c r="AY2557" s="109" t="s">
        <v>4622</v>
      </c>
    </row>
    <row r="2558" spans="1:51" ht="63.75" x14ac:dyDescent="0.25">
      <c r="A2558" s="106">
        <v>2936</v>
      </c>
      <c r="B2558" s="106" t="s">
        <v>3181</v>
      </c>
      <c r="C2558" s="106" t="s">
        <v>39</v>
      </c>
      <c r="D2558" s="106"/>
      <c r="E2558" s="106" t="s">
        <v>540</v>
      </c>
      <c r="F2558" s="106"/>
      <c r="G2558" s="106"/>
      <c r="H2558" s="106" t="s">
        <v>509</v>
      </c>
      <c r="I2558" s="106" t="s">
        <v>3324</v>
      </c>
      <c r="J2558" s="106" t="s">
        <v>4355</v>
      </c>
      <c r="K2558" s="106">
        <v>19133</v>
      </c>
      <c r="L2558" s="106"/>
      <c r="M2558" s="106">
        <v>22000</v>
      </c>
      <c r="N2558" s="106" t="s">
        <v>39</v>
      </c>
      <c r="O2558" s="106">
        <v>1535.7</v>
      </c>
      <c r="P2558" s="107">
        <v>2387</v>
      </c>
      <c r="Q2558" s="107">
        <v>3665715.9</v>
      </c>
      <c r="R2558" s="106">
        <v>0</v>
      </c>
      <c r="S2558" s="107">
        <v>0</v>
      </c>
      <c r="T2558" s="107">
        <v>0</v>
      </c>
      <c r="U2558" s="106" t="s">
        <v>739</v>
      </c>
      <c r="V2558" s="106" t="s">
        <v>7</v>
      </c>
      <c r="W2558" s="106" t="s">
        <v>61</v>
      </c>
      <c r="X2558" s="108">
        <v>2387</v>
      </c>
      <c r="Y2558" s="108">
        <v>3665715.9</v>
      </c>
      <c r="Z2558" s="108">
        <v>0</v>
      </c>
      <c r="AA2558" s="109"/>
      <c r="AB2558" s="109">
        <v>6010</v>
      </c>
      <c r="AC2558" s="109"/>
      <c r="AD2558" s="109"/>
      <c r="AE2558" s="110" t="s">
        <v>507</v>
      </c>
      <c r="AF2558" s="109"/>
      <c r="AG2558" s="138">
        <v>37624</v>
      </c>
      <c r="AH2558" s="138">
        <v>43102</v>
      </c>
      <c r="AI2558" s="138">
        <v>43214</v>
      </c>
      <c r="AJ2558" s="109">
        <v>6103748</v>
      </c>
      <c r="AK2558" s="109">
        <v>1110535</v>
      </c>
      <c r="AL2558" s="109"/>
      <c r="AM2558" s="109" t="s">
        <v>703</v>
      </c>
      <c r="AN2558" s="109" t="s">
        <v>4618</v>
      </c>
      <c r="AO2558" s="109" t="s">
        <v>4619</v>
      </c>
      <c r="AP2558" s="109" t="s">
        <v>705</v>
      </c>
      <c r="AQ2558" s="109" t="s">
        <v>4620</v>
      </c>
      <c r="AR2558" s="109" t="s">
        <v>4557</v>
      </c>
      <c r="AS2558" s="109" t="s">
        <v>4433</v>
      </c>
      <c r="AT2558" s="109"/>
      <c r="AU2558" s="109"/>
      <c r="AV2558" s="109">
        <v>43102</v>
      </c>
      <c r="AW2558" s="109"/>
      <c r="AX2558" s="109" t="s">
        <v>4621</v>
      </c>
      <c r="AY2558" s="109" t="s">
        <v>4622</v>
      </c>
    </row>
    <row r="2559" spans="1:51" ht="63.75" x14ac:dyDescent="0.25">
      <c r="A2559" s="106">
        <v>2937</v>
      </c>
      <c r="B2559" s="106" t="s">
        <v>3182</v>
      </c>
      <c r="C2559" s="106" t="s">
        <v>39</v>
      </c>
      <c r="D2559" s="106"/>
      <c r="E2559" s="106" t="s">
        <v>540</v>
      </c>
      <c r="F2559" s="106"/>
      <c r="G2559" s="106"/>
      <c r="H2559" s="106" t="s">
        <v>509</v>
      </c>
      <c r="I2559" s="106" t="s">
        <v>3324</v>
      </c>
      <c r="J2559" s="106" t="s">
        <v>4353</v>
      </c>
      <c r="K2559" s="106">
        <v>20180</v>
      </c>
      <c r="L2559" s="106"/>
      <c r="M2559" s="106">
        <v>22210</v>
      </c>
      <c r="N2559" s="106" t="s">
        <v>4354</v>
      </c>
      <c r="O2559" s="106">
        <v>1359.95</v>
      </c>
      <c r="P2559" s="107">
        <v>1134</v>
      </c>
      <c r="Q2559" s="107">
        <v>1542183.3</v>
      </c>
      <c r="R2559" s="106">
        <v>0</v>
      </c>
      <c r="S2559" s="107">
        <v>0</v>
      </c>
      <c r="T2559" s="107">
        <v>0</v>
      </c>
      <c r="U2559" s="106" t="s">
        <v>739</v>
      </c>
      <c r="V2559" s="106" t="s">
        <v>7</v>
      </c>
      <c r="W2559" s="106" t="s">
        <v>61</v>
      </c>
      <c r="X2559" s="108">
        <v>1134</v>
      </c>
      <c r="Y2559" s="108">
        <v>1542183.3</v>
      </c>
      <c r="Z2559" s="108">
        <v>0</v>
      </c>
      <c r="AA2559" s="109"/>
      <c r="AB2559" s="109">
        <v>6127</v>
      </c>
      <c r="AC2559" s="109"/>
      <c r="AD2559" s="109"/>
      <c r="AE2559" s="110" t="s">
        <v>507</v>
      </c>
      <c r="AF2559" s="109"/>
      <c r="AG2559" s="138">
        <v>37624</v>
      </c>
      <c r="AH2559" s="138">
        <v>43102</v>
      </c>
      <c r="AI2559" s="138">
        <v>43214</v>
      </c>
      <c r="AJ2559" s="109">
        <v>6103748</v>
      </c>
      <c r="AK2559" s="109">
        <v>1111188</v>
      </c>
      <c r="AL2559" s="109"/>
      <c r="AM2559" s="109" t="s">
        <v>703</v>
      </c>
      <c r="AN2559" s="109" t="s">
        <v>4618</v>
      </c>
      <c r="AO2559" s="109" t="s">
        <v>4619</v>
      </c>
      <c r="AP2559" s="109" t="s">
        <v>705</v>
      </c>
      <c r="AQ2559" s="109" t="s">
        <v>4620</v>
      </c>
      <c r="AR2559" s="109" t="s">
        <v>4557</v>
      </c>
      <c r="AS2559" s="109" t="s">
        <v>4433</v>
      </c>
      <c r="AT2559" s="109"/>
      <c r="AU2559" s="109"/>
      <c r="AV2559" s="109">
        <v>43102</v>
      </c>
      <c r="AW2559" s="109"/>
      <c r="AX2559" s="109" t="s">
        <v>4621</v>
      </c>
      <c r="AY2559" s="109" t="s">
        <v>4622</v>
      </c>
    </row>
    <row r="2560" spans="1:51" ht="63.75" x14ac:dyDescent="0.25">
      <c r="A2560" s="106">
        <v>2938</v>
      </c>
      <c r="B2560" s="106" t="s">
        <v>3183</v>
      </c>
      <c r="C2560" s="106" t="s">
        <v>39</v>
      </c>
      <c r="D2560" s="106"/>
      <c r="E2560" s="106" t="s">
        <v>540</v>
      </c>
      <c r="F2560" s="106"/>
      <c r="G2560" s="106"/>
      <c r="H2560" s="106" t="s">
        <v>509</v>
      </c>
      <c r="I2560" s="106" t="s">
        <v>3324</v>
      </c>
      <c r="J2560" s="106" t="s">
        <v>4353</v>
      </c>
      <c r="K2560" s="106">
        <v>20180</v>
      </c>
      <c r="L2560" s="106"/>
      <c r="M2560" s="106">
        <v>22210</v>
      </c>
      <c r="N2560" s="106" t="s">
        <v>4354</v>
      </c>
      <c r="O2560" s="106">
        <v>3776.68</v>
      </c>
      <c r="P2560" s="107">
        <v>1134</v>
      </c>
      <c r="Q2560" s="107">
        <v>4282755.12</v>
      </c>
      <c r="R2560" s="106">
        <v>0</v>
      </c>
      <c r="S2560" s="107">
        <v>0</v>
      </c>
      <c r="T2560" s="107">
        <v>0</v>
      </c>
      <c r="U2560" s="106" t="s">
        <v>767</v>
      </c>
      <c r="V2560" s="106" t="s">
        <v>7</v>
      </c>
      <c r="W2560" s="106" t="s">
        <v>65</v>
      </c>
      <c r="X2560" s="108">
        <v>1134</v>
      </c>
      <c r="Y2560" s="108">
        <v>4282755.12</v>
      </c>
      <c r="Z2560" s="108">
        <v>0</v>
      </c>
      <c r="AA2560" s="109"/>
      <c r="AB2560" s="109">
        <v>6127</v>
      </c>
      <c r="AC2560" s="109"/>
      <c r="AD2560" s="109"/>
      <c r="AE2560" s="110" t="s">
        <v>4922</v>
      </c>
      <c r="AF2560" s="109"/>
      <c r="AG2560" s="138">
        <v>37624</v>
      </c>
      <c r="AH2560" s="138">
        <v>43102</v>
      </c>
      <c r="AI2560" s="138">
        <v>43214</v>
      </c>
      <c r="AJ2560" s="109">
        <v>6103748</v>
      </c>
      <c r="AK2560" s="109">
        <v>1111184</v>
      </c>
      <c r="AL2560" s="109"/>
      <c r="AM2560" s="109" t="s">
        <v>703</v>
      </c>
      <c r="AN2560" s="109" t="s">
        <v>4618</v>
      </c>
      <c r="AO2560" s="109" t="s">
        <v>4619</v>
      </c>
      <c r="AP2560" s="109" t="s">
        <v>705</v>
      </c>
      <c r="AQ2560" s="109" t="s">
        <v>4620</v>
      </c>
      <c r="AR2560" s="109" t="s">
        <v>4557</v>
      </c>
      <c r="AS2560" s="109" t="s">
        <v>4433</v>
      </c>
      <c r="AT2560" s="109"/>
      <c r="AU2560" s="109"/>
      <c r="AV2560" s="109">
        <v>43102</v>
      </c>
      <c r="AW2560" s="109"/>
      <c r="AX2560" s="109" t="s">
        <v>4621</v>
      </c>
      <c r="AY2560" s="109" t="s">
        <v>4622</v>
      </c>
    </row>
    <row r="2561" spans="1:51" ht="63.75" x14ac:dyDescent="0.25">
      <c r="A2561" s="106">
        <v>2939</v>
      </c>
      <c r="B2561" s="106" t="s">
        <v>3184</v>
      </c>
      <c r="C2561" s="106" t="s">
        <v>39</v>
      </c>
      <c r="D2561" s="106"/>
      <c r="E2561" s="106" t="s">
        <v>540</v>
      </c>
      <c r="F2561" s="106"/>
      <c r="G2561" s="106"/>
      <c r="H2561" s="106" t="s">
        <v>509</v>
      </c>
      <c r="I2561" s="106" t="s">
        <v>3323</v>
      </c>
      <c r="J2561" s="106" t="s">
        <v>4356</v>
      </c>
      <c r="K2561" s="106">
        <v>20180</v>
      </c>
      <c r="L2561" s="106"/>
      <c r="M2561" s="106">
        <v>22210</v>
      </c>
      <c r="N2561" s="106" t="s">
        <v>4354</v>
      </c>
      <c r="O2561" s="106">
        <v>471.93</v>
      </c>
      <c r="P2561" s="107">
        <v>1134</v>
      </c>
      <c r="Q2561" s="107">
        <v>535168.62</v>
      </c>
      <c r="R2561" s="106">
        <v>0</v>
      </c>
      <c r="S2561" s="107">
        <v>0</v>
      </c>
      <c r="T2561" s="107">
        <v>0</v>
      </c>
      <c r="U2561" s="106" t="s">
        <v>749</v>
      </c>
      <c r="V2561" s="106" t="s">
        <v>7</v>
      </c>
      <c r="W2561" s="106" t="s">
        <v>64</v>
      </c>
      <c r="X2561" s="108">
        <v>1134</v>
      </c>
      <c r="Y2561" s="108">
        <v>535168.62</v>
      </c>
      <c r="Z2561" s="108">
        <v>0</v>
      </c>
      <c r="AA2561" s="109"/>
      <c r="AB2561" s="109">
        <v>6127</v>
      </c>
      <c r="AC2561" s="109"/>
      <c r="AD2561" s="109"/>
      <c r="AE2561" s="110" t="s">
        <v>510</v>
      </c>
      <c r="AF2561" s="109"/>
      <c r="AG2561" s="138">
        <v>37624</v>
      </c>
      <c r="AH2561" s="138">
        <v>43102</v>
      </c>
      <c r="AI2561" s="138">
        <v>43214</v>
      </c>
      <c r="AJ2561" s="109">
        <v>6103748</v>
      </c>
      <c r="AK2561" s="109">
        <v>1111183</v>
      </c>
      <c r="AL2561" s="109"/>
      <c r="AM2561" s="109" t="s">
        <v>703</v>
      </c>
      <c r="AN2561" s="109" t="s">
        <v>4618</v>
      </c>
      <c r="AO2561" s="109" t="s">
        <v>4619</v>
      </c>
      <c r="AP2561" s="109" t="s">
        <v>705</v>
      </c>
      <c r="AQ2561" s="109" t="s">
        <v>4620</v>
      </c>
      <c r="AR2561" s="109" t="s">
        <v>4557</v>
      </c>
      <c r="AS2561" s="109" t="s">
        <v>4433</v>
      </c>
      <c r="AT2561" s="109"/>
      <c r="AU2561" s="109"/>
      <c r="AV2561" s="109">
        <v>43102</v>
      </c>
      <c r="AW2561" s="109"/>
      <c r="AX2561" s="109" t="s">
        <v>4621</v>
      </c>
      <c r="AY2561" s="109" t="s">
        <v>4622</v>
      </c>
    </row>
    <row r="2562" spans="1:51" ht="63.75" x14ac:dyDescent="0.25">
      <c r="A2562" s="106">
        <v>2940</v>
      </c>
      <c r="B2562" s="106" t="s">
        <v>3185</v>
      </c>
      <c r="C2562" s="106" t="s">
        <v>39</v>
      </c>
      <c r="D2562" s="106"/>
      <c r="E2562" s="106" t="s">
        <v>540</v>
      </c>
      <c r="F2562" s="106"/>
      <c r="G2562" s="106"/>
      <c r="H2562" s="106" t="s">
        <v>509</v>
      </c>
      <c r="I2562" s="106"/>
      <c r="J2562" s="106"/>
      <c r="K2562" s="106"/>
      <c r="L2562" s="106"/>
      <c r="M2562" s="106">
        <v>22210</v>
      </c>
      <c r="N2562" s="106" t="s">
        <v>4354</v>
      </c>
      <c r="O2562" s="106">
        <v>53850.345999999998</v>
      </c>
      <c r="P2562" s="107">
        <v>0</v>
      </c>
      <c r="Q2562" s="107">
        <v>1</v>
      </c>
      <c r="R2562" s="106">
        <v>0</v>
      </c>
      <c r="S2562" s="107">
        <v>0</v>
      </c>
      <c r="T2562" s="107">
        <v>0</v>
      </c>
      <c r="U2562" s="106" t="s">
        <v>743</v>
      </c>
      <c r="V2562" s="106" t="s">
        <v>7</v>
      </c>
      <c r="W2562" s="106" t="s">
        <v>63</v>
      </c>
      <c r="X2562" s="108">
        <v>1134</v>
      </c>
      <c r="Y2562" s="108">
        <v>1</v>
      </c>
      <c r="Z2562" s="108">
        <v>0</v>
      </c>
      <c r="AA2562" s="109"/>
      <c r="AB2562" s="109">
        <v>6127</v>
      </c>
      <c r="AC2562" s="109"/>
      <c r="AD2562" s="109"/>
      <c r="AE2562" s="110" t="s">
        <v>4436</v>
      </c>
      <c r="AF2562" s="109"/>
      <c r="AG2562" s="138">
        <v>37624</v>
      </c>
      <c r="AH2562" s="138">
        <v>43102</v>
      </c>
      <c r="AI2562" s="138">
        <v>43214</v>
      </c>
      <c r="AJ2562" s="109">
        <v>6103748</v>
      </c>
      <c r="AK2562" s="109"/>
      <c r="AL2562" s="109"/>
      <c r="AM2562" s="109" t="s">
        <v>703</v>
      </c>
      <c r="AN2562" s="109" t="s">
        <v>4618</v>
      </c>
      <c r="AO2562" s="109" t="s">
        <v>4619</v>
      </c>
      <c r="AP2562" s="109" t="s">
        <v>705</v>
      </c>
      <c r="AQ2562" s="109" t="s">
        <v>4620</v>
      </c>
      <c r="AR2562" s="109" t="s">
        <v>4557</v>
      </c>
      <c r="AS2562" s="109" t="s">
        <v>4433</v>
      </c>
      <c r="AT2562" s="109"/>
      <c r="AU2562" s="109"/>
      <c r="AV2562" s="109">
        <v>43102</v>
      </c>
      <c r="AW2562" s="109"/>
      <c r="AX2562" s="109" t="s">
        <v>4621</v>
      </c>
      <c r="AY2562" s="109" t="s">
        <v>4622</v>
      </c>
    </row>
    <row r="2563" spans="1:51" ht="63.75" x14ac:dyDescent="0.25">
      <c r="A2563" s="106">
        <v>2941</v>
      </c>
      <c r="B2563" s="106" t="s">
        <v>3186</v>
      </c>
      <c r="C2563" s="106" t="s">
        <v>442</v>
      </c>
      <c r="D2563" s="106"/>
      <c r="E2563" s="106" t="s">
        <v>540</v>
      </c>
      <c r="F2563" s="106"/>
      <c r="G2563" s="106"/>
      <c r="H2563" s="106" t="s">
        <v>464</v>
      </c>
      <c r="I2563" s="106" t="s">
        <v>3337</v>
      </c>
      <c r="J2563" s="106" t="s">
        <v>4357</v>
      </c>
      <c r="K2563" s="106"/>
      <c r="L2563" s="106"/>
      <c r="M2563" s="106">
        <v>22000</v>
      </c>
      <c r="N2563" s="106" t="s">
        <v>4358</v>
      </c>
      <c r="O2563" s="106">
        <v>6678.2650000000003</v>
      </c>
      <c r="P2563" s="107">
        <v>314</v>
      </c>
      <c r="Q2563" s="107">
        <v>2096975.21</v>
      </c>
      <c r="R2563" s="106">
        <v>0</v>
      </c>
      <c r="S2563" s="107">
        <v>0</v>
      </c>
      <c r="T2563" s="107">
        <v>0</v>
      </c>
      <c r="U2563" s="106" t="s">
        <v>797</v>
      </c>
      <c r="V2563" s="106" t="s">
        <v>7</v>
      </c>
      <c r="W2563" s="106" t="s">
        <v>67</v>
      </c>
      <c r="X2563" s="108">
        <v>314</v>
      </c>
      <c r="Y2563" s="108">
        <v>2096975.21</v>
      </c>
      <c r="Z2563" s="108">
        <v>0</v>
      </c>
      <c r="AA2563" s="109"/>
      <c r="AB2563" s="109">
        <v>1100</v>
      </c>
      <c r="AC2563" s="109"/>
      <c r="AD2563" s="109"/>
      <c r="AE2563" s="110" t="s">
        <v>474</v>
      </c>
      <c r="AF2563" s="109"/>
      <c r="AG2563" s="138">
        <v>42377</v>
      </c>
      <c r="AH2563" s="138">
        <v>42566</v>
      </c>
      <c r="AI2563" s="138">
        <v>42716</v>
      </c>
      <c r="AJ2563" s="109">
        <v>6040484</v>
      </c>
      <c r="AK2563" s="109">
        <v>1227920</v>
      </c>
      <c r="AL2563" s="109" t="s">
        <v>4923</v>
      </c>
      <c r="AM2563" s="109" t="s">
        <v>703</v>
      </c>
      <c r="AN2563" s="109" t="s">
        <v>4618</v>
      </c>
      <c r="AO2563" s="109" t="s">
        <v>4619</v>
      </c>
      <c r="AP2563" s="109" t="s">
        <v>705</v>
      </c>
      <c r="AQ2563" s="109" t="s">
        <v>4620</v>
      </c>
      <c r="AR2563" s="109" t="s">
        <v>4557</v>
      </c>
      <c r="AS2563" s="109" t="s">
        <v>4433</v>
      </c>
      <c r="AT2563" s="109"/>
      <c r="AU2563" s="109"/>
      <c r="AV2563" s="109">
        <v>42566</v>
      </c>
      <c r="AW2563" s="109"/>
      <c r="AX2563" s="109" t="s">
        <v>4924</v>
      </c>
      <c r="AY2563" s="109" t="s">
        <v>4622</v>
      </c>
    </row>
    <row r="2564" spans="1:51" ht="63.75" x14ac:dyDescent="0.25">
      <c r="A2564" s="106">
        <v>2942</v>
      </c>
      <c r="B2564" s="106" t="s">
        <v>3187</v>
      </c>
      <c r="C2564" s="106" t="s">
        <v>442</v>
      </c>
      <c r="D2564" s="106"/>
      <c r="E2564" s="106" t="s">
        <v>540</v>
      </c>
      <c r="F2564" s="106"/>
      <c r="G2564" s="106"/>
      <c r="H2564" s="106" t="s">
        <v>464</v>
      </c>
      <c r="I2564" s="106" t="s">
        <v>3326</v>
      </c>
      <c r="J2564" s="106" t="s">
        <v>4359</v>
      </c>
      <c r="K2564" s="106"/>
      <c r="L2564" s="106"/>
      <c r="M2564" s="106">
        <v>22000</v>
      </c>
      <c r="N2564" s="106" t="s">
        <v>4358</v>
      </c>
      <c r="O2564" s="106">
        <v>1807.355</v>
      </c>
      <c r="P2564" s="107">
        <v>314</v>
      </c>
      <c r="Q2564" s="107">
        <v>567509.47</v>
      </c>
      <c r="R2564" s="106">
        <v>0</v>
      </c>
      <c r="S2564" s="107">
        <v>0</v>
      </c>
      <c r="T2564" s="107">
        <v>0</v>
      </c>
      <c r="U2564" s="106" t="s">
        <v>797</v>
      </c>
      <c r="V2564" s="106" t="s">
        <v>7</v>
      </c>
      <c r="W2564" s="106" t="s">
        <v>67</v>
      </c>
      <c r="X2564" s="108">
        <v>314</v>
      </c>
      <c r="Y2564" s="108">
        <v>567509.47</v>
      </c>
      <c r="Z2564" s="108">
        <v>0</v>
      </c>
      <c r="AA2564" s="109"/>
      <c r="AB2564" s="109">
        <v>1100</v>
      </c>
      <c r="AC2564" s="109"/>
      <c r="AD2564" s="109"/>
      <c r="AE2564" s="110" t="s">
        <v>474</v>
      </c>
      <c r="AF2564" s="109"/>
      <c r="AG2564" s="138">
        <v>42377</v>
      </c>
      <c r="AH2564" s="138">
        <v>42566</v>
      </c>
      <c r="AI2564" s="138">
        <v>42716</v>
      </c>
      <c r="AJ2564" s="109">
        <v>6040484</v>
      </c>
      <c r="AK2564" s="109">
        <v>1227929</v>
      </c>
      <c r="AL2564" s="109" t="s">
        <v>4923</v>
      </c>
      <c r="AM2564" s="109" t="s">
        <v>703</v>
      </c>
      <c r="AN2564" s="109" t="s">
        <v>4618</v>
      </c>
      <c r="AO2564" s="109" t="s">
        <v>4619</v>
      </c>
      <c r="AP2564" s="109" t="s">
        <v>705</v>
      </c>
      <c r="AQ2564" s="109" t="s">
        <v>4620</v>
      </c>
      <c r="AR2564" s="109" t="s">
        <v>4557</v>
      </c>
      <c r="AS2564" s="109" t="s">
        <v>4433</v>
      </c>
      <c r="AT2564" s="109"/>
      <c r="AU2564" s="109"/>
      <c r="AV2564" s="109">
        <v>42566</v>
      </c>
      <c r="AW2564" s="109"/>
      <c r="AX2564" s="109" t="s">
        <v>4924</v>
      </c>
      <c r="AY2564" s="109" t="s">
        <v>4622</v>
      </c>
    </row>
    <row r="2565" spans="1:51" ht="63.75" x14ac:dyDescent="0.25">
      <c r="A2565" s="106">
        <v>2943</v>
      </c>
      <c r="B2565" s="106" t="s">
        <v>3188</v>
      </c>
      <c r="C2565" s="106" t="s">
        <v>442</v>
      </c>
      <c r="D2565" s="106"/>
      <c r="E2565" s="106" t="s">
        <v>540</v>
      </c>
      <c r="F2565" s="106"/>
      <c r="G2565" s="106"/>
      <c r="H2565" s="106" t="s">
        <v>464</v>
      </c>
      <c r="I2565" s="106" t="s">
        <v>3337</v>
      </c>
      <c r="J2565" s="106" t="s">
        <v>4360</v>
      </c>
      <c r="K2565" s="106"/>
      <c r="L2565" s="106"/>
      <c r="M2565" s="106">
        <v>22000</v>
      </c>
      <c r="N2565" s="106" t="s">
        <v>4358</v>
      </c>
      <c r="O2565" s="106">
        <v>83.652000000000001</v>
      </c>
      <c r="P2565" s="107">
        <v>314</v>
      </c>
      <c r="Q2565" s="107">
        <v>26266.73</v>
      </c>
      <c r="R2565" s="106">
        <v>0</v>
      </c>
      <c r="S2565" s="107">
        <v>0</v>
      </c>
      <c r="T2565" s="107">
        <v>0</v>
      </c>
      <c r="U2565" s="106" t="s">
        <v>797</v>
      </c>
      <c r="V2565" s="106" t="s">
        <v>7</v>
      </c>
      <c r="W2565" s="106" t="s">
        <v>67</v>
      </c>
      <c r="X2565" s="108">
        <v>314</v>
      </c>
      <c r="Y2565" s="108">
        <v>26266.727999999999</v>
      </c>
      <c r="Z2565" s="108">
        <v>0</v>
      </c>
      <c r="AA2565" s="109"/>
      <c r="AB2565" s="109">
        <v>1100</v>
      </c>
      <c r="AC2565" s="109"/>
      <c r="AD2565" s="109"/>
      <c r="AE2565" s="110" t="s">
        <v>474</v>
      </c>
      <c r="AF2565" s="109"/>
      <c r="AG2565" s="138">
        <v>42377</v>
      </c>
      <c r="AH2565" s="138">
        <v>42566</v>
      </c>
      <c r="AI2565" s="138">
        <v>42716</v>
      </c>
      <c r="AJ2565" s="109">
        <v>6040484</v>
      </c>
      <c r="AK2565" s="109">
        <v>1227942</v>
      </c>
      <c r="AL2565" s="109" t="s">
        <v>4923</v>
      </c>
      <c r="AM2565" s="109" t="s">
        <v>703</v>
      </c>
      <c r="AN2565" s="109" t="s">
        <v>4618</v>
      </c>
      <c r="AO2565" s="109" t="s">
        <v>4619</v>
      </c>
      <c r="AP2565" s="109" t="s">
        <v>705</v>
      </c>
      <c r="AQ2565" s="109" t="s">
        <v>4620</v>
      </c>
      <c r="AR2565" s="109" t="s">
        <v>4557</v>
      </c>
      <c r="AS2565" s="109" t="s">
        <v>4433</v>
      </c>
      <c r="AT2565" s="109"/>
      <c r="AU2565" s="109"/>
      <c r="AV2565" s="109">
        <v>42566</v>
      </c>
      <c r="AW2565" s="109"/>
      <c r="AX2565" s="109" t="s">
        <v>4924</v>
      </c>
      <c r="AY2565" s="109" t="s">
        <v>4622</v>
      </c>
    </row>
    <row r="2566" spans="1:51" ht="63.75" x14ac:dyDescent="0.25">
      <c r="A2566" s="106">
        <v>2944</v>
      </c>
      <c r="B2566" s="106" t="s">
        <v>3189</v>
      </c>
      <c r="C2566" s="106" t="s">
        <v>442</v>
      </c>
      <c r="D2566" s="106"/>
      <c r="E2566" s="106" t="s">
        <v>540</v>
      </c>
      <c r="F2566" s="106"/>
      <c r="G2566" s="106"/>
      <c r="H2566" s="106" t="s">
        <v>464</v>
      </c>
      <c r="I2566" s="106" t="s">
        <v>3337</v>
      </c>
      <c r="J2566" s="106" t="s">
        <v>4360</v>
      </c>
      <c r="K2566" s="106"/>
      <c r="L2566" s="106"/>
      <c r="M2566" s="106">
        <v>22000</v>
      </c>
      <c r="N2566" s="106" t="s">
        <v>4358</v>
      </c>
      <c r="O2566" s="106">
        <v>120.663</v>
      </c>
      <c r="P2566" s="107">
        <v>314</v>
      </c>
      <c r="Q2566" s="107">
        <v>37888.18</v>
      </c>
      <c r="R2566" s="106">
        <v>0</v>
      </c>
      <c r="S2566" s="107">
        <v>0</v>
      </c>
      <c r="T2566" s="107">
        <v>0</v>
      </c>
      <c r="U2566" s="106" t="s">
        <v>797</v>
      </c>
      <c r="V2566" s="106" t="s">
        <v>7</v>
      </c>
      <c r="W2566" s="106" t="s">
        <v>67</v>
      </c>
      <c r="X2566" s="108">
        <v>314</v>
      </c>
      <c r="Y2566" s="108">
        <v>37888.182000000001</v>
      </c>
      <c r="Z2566" s="108">
        <v>0</v>
      </c>
      <c r="AA2566" s="109"/>
      <c r="AB2566" s="109">
        <v>1100</v>
      </c>
      <c r="AC2566" s="109"/>
      <c r="AD2566" s="109"/>
      <c r="AE2566" s="110" t="s">
        <v>474</v>
      </c>
      <c r="AF2566" s="109"/>
      <c r="AG2566" s="138">
        <v>42377</v>
      </c>
      <c r="AH2566" s="138">
        <v>42566</v>
      </c>
      <c r="AI2566" s="138">
        <v>42716</v>
      </c>
      <c r="AJ2566" s="109">
        <v>6040484</v>
      </c>
      <c r="AK2566" s="109">
        <v>1227989</v>
      </c>
      <c r="AL2566" s="109" t="s">
        <v>4923</v>
      </c>
      <c r="AM2566" s="109" t="s">
        <v>703</v>
      </c>
      <c r="AN2566" s="109" t="s">
        <v>4618</v>
      </c>
      <c r="AO2566" s="109" t="s">
        <v>4619</v>
      </c>
      <c r="AP2566" s="109" t="s">
        <v>705</v>
      </c>
      <c r="AQ2566" s="109" t="s">
        <v>4620</v>
      </c>
      <c r="AR2566" s="109" t="s">
        <v>4557</v>
      </c>
      <c r="AS2566" s="109" t="s">
        <v>4433</v>
      </c>
      <c r="AT2566" s="109"/>
      <c r="AU2566" s="109"/>
      <c r="AV2566" s="109">
        <v>42566</v>
      </c>
      <c r="AW2566" s="109"/>
      <c r="AX2566" s="109" t="s">
        <v>4924</v>
      </c>
      <c r="AY2566" s="109" t="s">
        <v>4622</v>
      </c>
    </row>
    <row r="2567" spans="1:51" ht="63.75" x14ac:dyDescent="0.25">
      <c r="A2567" s="106">
        <v>2945</v>
      </c>
      <c r="B2567" s="106" t="s">
        <v>3190</v>
      </c>
      <c r="C2567" s="106" t="s">
        <v>442</v>
      </c>
      <c r="D2567" s="106"/>
      <c r="E2567" s="106" t="s">
        <v>540</v>
      </c>
      <c r="F2567" s="106"/>
      <c r="G2567" s="106"/>
      <c r="H2567" s="106" t="s">
        <v>464</v>
      </c>
      <c r="I2567" s="106" t="s">
        <v>3337</v>
      </c>
      <c r="J2567" s="106" t="s">
        <v>4361</v>
      </c>
      <c r="K2567" s="106"/>
      <c r="L2567" s="106"/>
      <c r="M2567" s="106">
        <v>22000</v>
      </c>
      <c r="N2567" s="106" t="s">
        <v>4358</v>
      </c>
      <c r="O2567" s="106">
        <v>4918.1540000000005</v>
      </c>
      <c r="P2567" s="107">
        <v>314</v>
      </c>
      <c r="Q2567" s="107">
        <v>1544300.36</v>
      </c>
      <c r="R2567" s="106">
        <v>0</v>
      </c>
      <c r="S2567" s="107">
        <v>0</v>
      </c>
      <c r="T2567" s="107">
        <v>0</v>
      </c>
      <c r="U2567" s="106" t="s">
        <v>797</v>
      </c>
      <c r="V2567" s="106" t="s">
        <v>7</v>
      </c>
      <c r="W2567" s="106" t="s">
        <v>67</v>
      </c>
      <c r="X2567" s="108">
        <v>314</v>
      </c>
      <c r="Y2567" s="108">
        <v>1544300.3559999999</v>
      </c>
      <c r="Z2567" s="108">
        <v>0</v>
      </c>
      <c r="AA2567" s="109"/>
      <c r="AB2567" s="109">
        <v>1100</v>
      </c>
      <c r="AC2567" s="109"/>
      <c r="AD2567" s="109"/>
      <c r="AE2567" s="110" t="s">
        <v>474</v>
      </c>
      <c r="AF2567" s="109"/>
      <c r="AG2567" s="138">
        <v>42377</v>
      </c>
      <c r="AH2567" s="138">
        <v>42566</v>
      </c>
      <c r="AI2567" s="138">
        <v>42716</v>
      </c>
      <c r="AJ2567" s="109">
        <v>6040484</v>
      </c>
      <c r="AK2567" s="109">
        <v>1227949</v>
      </c>
      <c r="AL2567" s="109" t="s">
        <v>4923</v>
      </c>
      <c r="AM2567" s="109" t="s">
        <v>703</v>
      </c>
      <c r="AN2567" s="109" t="s">
        <v>4618</v>
      </c>
      <c r="AO2567" s="109" t="s">
        <v>4619</v>
      </c>
      <c r="AP2567" s="109" t="s">
        <v>705</v>
      </c>
      <c r="AQ2567" s="109" t="s">
        <v>4620</v>
      </c>
      <c r="AR2567" s="109" t="s">
        <v>4557</v>
      </c>
      <c r="AS2567" s="109" t="s">
        <v>4433</v>
      </c>
      <c r="AT2567" s="109"/>
      <c r="AU2567" s="109"/>
      <c r="AV2567" s="109">
        <v>42566</v>
      </c>
      <c r="AW2567" s="109"/>
      <c r="AX2567" s="109" t="s">
        <v>4924</v>
      </c>
      <c r="AY2567" s="109" t="s">
        <v>4622</v>
      </c>
    </row>
    <row r="2568" spans="1:51" ht="63.75" x14ac:dyDescent="0.25">
      <c r="A2568" s="106">
        <v>2946</v>
      </c>
      <c r="B2568" s="106" t="s">
        <v>3191</v>
      </c>
      <c r="C2568" s="106" t="s">
        <v>442</v>
      </c>
      <c r="D2568" s="106"/>
      <c r="E2568" s="106" t="s">
        <v>540</v>
      </c>
      <c r="F2568" s="106"/>
      <c r="G2568" s="106"/>
      <c r="H2568" s="106" t="s">
        <v>464</v>
      </c>
      <c r="I2568" s="106" t="s">
        <v>3337</v>
      </c>
      <c r="J2568" s="106" t="s">
        <v>4361</v>
      </c>
      <c r="K2568" s="106"/>
      <c r="L2568" s="106"/>
      <c r="M2568" s="106">
        <v>22000</v>
      </c>
      <c r="N2568" s="106" t="s">
        <v>4358</v>
      </c>
      <c r="O2568" s="106">
        <v>222.923</v>
      </c>
      <c r="P2568" s="107">
        <v>314</v>
      </c>
      <c r="Q2568" s="107">
        <v>69997.820000000007</v>
      </c>
      <c r="R2568" s="106">
        <v>0</v>
      </c>
      <c r="S2568" s="107">
        <v>0</v>
      </c>
      <c r="T2568" s="107">
        <v>0</v>
      </c>
      <c r="U2568" s="106" t="s">
        <v>797</v>
      </c>
      <c r="V2568" s="106" t="s">
        <v>7</v>
      </c>
      <c r="W2568" s="106" t="s">
        <v>67</v>
      </c>
      <c r="X2568" s="108">
        <v>314</v>
      </c>
      <c r="Y2568" s="108">
        <v>69997.822</v>
      </c>
      <c r="Z2568" s="108">
        <v>0</v>
      </c>
      <c r="AA2568" s="109"/>
      <c r="AB2568" s="109">
        <v>1100</v>
      </c>
      <c r="AC2568" s="109"/>
      <c r="AD2568" s="109"/>
      <c r="AE2568" s="110" t="s">
        <v>474</v>
      </c>
      <c r="AF2568" s="109"/>
      <c r="AG2568" s="138">
        <v>42377</v>
      </c>
      <c r="AH2568" s="138">
        <v>42566</v>
      </c>
      <c r="AI2568" s="138">
        <v>42716</v>
      </c>
      <c r="AJ2568" s="109">
        <v>6040484</v>
      </c>
      <c r="AK2568" s="109">
        <v>1227952</v>
      </c>
      <c r="AL2568" s="109" t="s">
        <v>4923</v>
      </c>
      <c r="AM2568" s="109" t="s">
        <v>703</v>
      </c>
      <c r="AN2568" s="109" t="s">
        <v>4618</v>
      </c>
      <c r="AO2568" s="109" t="s">
        <v>4619</v>
      </c>
      <c r="AP2568" s="109" t="s">
        <v>705</v>
      </c>
      <c r="AQ2568" s="109" t="s">
        <v>4620</v>
      </c>
      <c r="AR2568" s="109" t="s">
        <v>4557</v>
      </c>
      <c r="AS2568" s="109" t="s">
        <v>4433</v>
      </c>
      <c r="AT2568" s="109"/>
      <c r="AU2568" s="109"/>
      <c r="AV2568" s="109">
        <v>42566</v>
      </c>
      <c r="AW2568" s="109"/>
      <c r="AX2568" s="109" t="s">
        <v>4924</v>
      </c>
      <c r="AY2568" s="109" t="s">
        <v>4622</v>
      </c>
    </row>
    <row r="2569" spans="1:51" ht="63.75" x14ac:dyDescent="0.25">
      <c r="A2569" s="106">
        <v>2947</v>
      </c>
      <c r="B2569" s="106" t="s">
        <v>3192</v>
      </c>
      <c r="C2569" s="106" t="s">
        <v>442</v>
      </c>
      <c r="D2569" s="106"/>
      <c r="E2569" s="106" t="s">
        <v>540</v>
      </c>
      <c r="F2569" s="106"/>
      <c r="G2569" s="106"/>
      <c r="H2569" s="106" t="s">
        <v>464</v>
      </c>
      <c r="I2569" s="106" t="s">
        <v>3337</v>
      </c>
      <c r="J2569" s="106" t="s">
        <v>4357</v>
      </c>
      <c r="K2569" s="106"/>
      <c r="L2569" s="106"/>
      <c r="M2569" s="106">
        <v>22000</v>
      </c>
      <c r="N2569" s="106" t="s">
        <v>4358</v>
      </c>
      <c r="O2569" s="106">
        <v>1245.4159999999999</v>
      </c>
      <c r="P2569" s="107">
        <v>314</v>
      </c>
      <c r="Q2569" s="107">
        <v>391060.62</v>
      </c>
      <c r="R2569" s="106">
        <v>0</v>
      </c>
      <c r="S2569" s="107">
        <v>0</v>
      </c>
      <c r="T2569" s="107">
        <v>0</v>
      </c>
      <c r="U2569" s="106" t="s">
        <v>797</v>
      </c>
      <c r="V2569" s="106" t="s">
        <v>7</v>
      </c>
      <c r="W2569" s="106" t="s">
        <v>67</v>
      </c>
      <c r="X2569" s="108">
        <v>314</v>
      </c>
      <c r="Y2569" s="108">
        <v>391060.62400000001</v>
      </c>
      <c r="Z2569" s="108">
        <v>0</v>
      </c>
      <c r="AA2569" s="109"/>
      <c r="AB2569" s="109">
        <v>1100</v>
      </c>
      <c r="AC2569" s="109"/>
      <c r="AD2569" s="109"/>
      <c r="AE2569" s="110" t="s">
        <v>474</v>
      </c>
      <c r="AF2569" s="109"/>
      <c r="AG2569" s="138">
        <v>42377</v>
      </c>
      <c r="AH2569" s="138">
        <v>42566</v>
      </c>
      <c r="AI2569" s="138">
        <v>42716</v>
      </c>
      <c r="AJ2569" s="109">
        <v>6040484</v>
      </c>
      <c r="AK2569" s="109">
        <v>1227954</v>
      </c>
      <c r="AL2569" s="109" t="s">
        <v>4923</v>
      </c>
      <c r="AM2569" s="109" t="s">
        <v>703</v>
      </c>
      <c r="AN2569" s="109" t="s">
        <v>4618</v>
      </c>
      <c r="AO2569" s="109" t="s">
        <v>4619</v>
      </c>
      <c r="AP2569" s="109" t="s">
        <v>705</v>
      </c>
      <c r="AQ2569" s="109" t="s">
        <v>4620</v>
      </c>
      <c r="AR2569" s="109" t="s">
        <v>4557</v>
      </c>
      <c r="AS2569" s="109" t="s">
        <v>4433</v>
      </c>
      <c r="AT2569" s="109"/>
      <c r="AU2569" s="109"/>
      <c r="AV2569" s="109">
        <v>42566</v>
      </c>
      <c r="AW2569" s="109"/>
      <c r="AX2569" s="109" t="s">
        <v>4924</v>
      </c>
      <c r="AY2569" s="109" t="s">
        <v>4622</v>
      </c>
    </row>
    <row r="2570" spans="1:51" ht="63.75" x14ac:dyDescent="0.25">
      <c r="A2570" s="106">
        <v>2948</v>
      </c>
      <c r="B2570" s="106" t="s">
        <v>3193</v>
      </c>
      <c r="C2570" s="106" t="s">
        <v>442</v>
      </c>
      <c r="D2570" s="106"/>
      <c r="E2570" s="106" t="s">
        <v>540</v>
      </c>
      <c r="F2570" s="106"/>
      <c r="G2570" s="106"/>
      <c r="H2570" s="106" t="s">
        <v>464</v>
      </c>
      <c r="I2570" s="106" t="s">
        <v>3326</v>
      </c>
      <c r="J2570" s="106" t="s">
        <v>4359</v>
      </c>
      <c r="K2570" s="106"/>
      <c r="L2570" s="106"/>
      <c r="M2570" s="106">
        <v>22000</v>
      </c>
      <c r="N2570" s="106" t="s">
        <v>4358</v>
      </c>
      <c r="O2570" s="106">
        <v>2585.027</v>
      </c>
      <c r="P2570" s="107">
        <v>314</v>
      </c>
      <c r="Q2570" s="107">
        <v>811698.48</v>
      </c>
      <c r="R2570" s="106">
        <v>0</v>
      </c>
      <c r="S2570" s="107">
        <v>0</v>
      </c>
      <c r="T2570" s="107">
        <v>0</v>
      </c>
      <c r="U2570" s="106" t="s">
        <v>797</v>
      </c>
      <c r="V2570" s="106" t="s">
        <v>7</v>
      </c>
      <c r="W2570" s="106" t="s">
        <v>67</v>
      </c>
      <c r="X2570" s="108">
        <v>314</v>
      </c>
      <c r="Y2570" s="108">
        <v>811698.478</v>
      </c>
      <c r="Z2570" s="108">
        <v>0</v>
      </c>
      <c r="AA2570" s="109"/>
      <c r="AB2570" s="109">
        <v>1100</v>
      </c>
      <c r="AC2570" s="109"/>
      <c r="AD2570" s="109"/>
      <c r="AE2570" s="110" t="s">
        <v>474</v>
      </c>
      <c r="AF2570" s="109"/>
      <c r="AG2570" s="138">
        <v>42377</v>
      </c>
      <c r="AH2570" s="138">
        <v>42566</v>
      </c>
      <c r="AI2570" s="138">
        <v>42716</v>
      </c>
      <c r="AJ2570" s="109">
        <v>6040484</v>
      </c>
      <c r="AK2570" s="109">
        <v>1227964</v>
      </c>
      <c r="AL2570" s="109" t="s">
        <v>4923</v>
      </c>
      <c r="AM2570" s="109" t="s">
        <v>703</v>
      </c>
      <c r="AN2570" s="109" t="s">
        <v>4618</v>
      </c>
      <c r="AO2570" s="109" t="s">
        <v>4619</v>
      </c>
      <c r="AP2570" s="109" t="s">
        <v>705</v>
      </c>
      <c r="AQ2570" s="109" t="s">
        <v>4620</v>
      </c>
      <c r="AR2570" s="109" t="s">
        <v>4557</v>
      </c>
      <c r="AS2570" s="109" t="s">
        <v>4433</v>
      </c>
      <c r="AT2570" s="109"/>
      <c r="AU2570" s="109"/>
      <c r="AV2570" s="109">
        <v>42566</v>
      </c>
      <c r="AW2570" s="109"/>
      <c r="AX2570" s="109" t="s">
        <v>4924</v>
      </c>
      <c r="AY2570" s="109" t="s">
        <v>4622</v>
      </c>
    </row>
    <row r="2571" spans="1:51" ht="63.75" x14ac:dyDescent="0.25">
      <c r="A2571" s="106">
        <v>2949</v>
      </c>
      <c r="B2571" s="106" t="s">
        <v>3194</v>
      </c>
      <c r="C2571" s="106" t="s">
        <v>442</v>
      </c>
      <c r="D2571" s="106"/>
      <c r="E2571" s="106" t="s">
        <v>540</v>
      </c>
      <c r="F2571" s="106"/>
      <c r="G2571" s="106"/>
      <c r="H2571" s="106" t="s">
        <v>464</v>
      </c>
      <c r="I2571" s="106" t="s">
        <v>3337</v>
      </c>
      <c r="J2571" s="106" t="s">
        <v>4360</v>
      </c>
      <c r="K2571" s="106"/>
      <c r="L2571" s="106"/>
      <c r="M2571" s="106">
        <v>22000</v>
      </c>
      <c r="N2571" s="106" t="s">
        <v>4358</v>
      </c>
      <c r="O2571" s="106">
        <v>135.18199999999999</v>
      </c>
      <c r="P2571" s="107">
        <v>314</v>
      </c>
      <c r="Q2571" s="107">
        <v>42447.15</v>
      </c>
      <c r="R2571" s="106">
        <v>0</v>
      </c>
      <c r="S2571" s="107">
        <v>0</v>
      </c>
      <c r="T2571" s="107">
        <v>0</v>
      </c>
      <c r="U2571" s="106" t="s">
        <v>797</v>
      </c>
      <c r="V2571" s="106" t="s">
        <v>7</v>
      </c>
      <c r="W2571" s="106" t="s">
        <v>67</v>
      </c>
      <c r="X2571" s="108">
        <v>314</v>
      </c>
      <c r="Y2571" s="108">
        <v>42447.148000000001</v>
      </c>
      <c r="Z2571" s="108">
        <v>0</v>
      </c>
      <c r="AA2571" s="109"/>
      <c r="AB2571" s="109">
        <v>1100</v>
      </c>
      <c r="AC2571" s="109"/>
      <c r="AD2571" s="109"/>
      <c r="AE2571" s="110" t="s">
        <v>474</v>
      </c>
      <c r="AF2571" s="109"/>
      <c r="AG2571" s="138">
        <v>42377</v>
      </c>
      <c r="AH2571" s="138">
        <v>42566</v>
      </c>
      <c r="AI2571" s="138">
        <v>42716</v>
      </c>
      <c r="AJ2571" s="109">
        <v>6040484</v>
      </c>
      <c r="AK2571" s="109">
        <v>1227967</v>
      </c>
      <c r="AL2571" s="109" t="s">
        <v>4923</v>
      </c>
      <c r="AM2571" s="109" t="s">
        <v>703</v>
      </c>
      <c r="AN2571" s="109" t="s">
        <v>4618</v>
      </c>
      <c r="AO2571" s="109" t="s">
        <v>4619</v>
      </c>
      <c r="AP2571" s="109" t="s">
        <v>705</v>
      </c>
      <c r="AQ2571" s="109" t="s">
        <v>4620</v>
      </c>
      <c r="AR2571" s="109" t="s">
        <v>4557</v>
      </c>
      <c r="AS2571" s="109" t="s">
        <v>4433</v>
      </c>
      <c r="AT2571" s="109"/>
      <c r="AU2571" s="109"/>
      <c r="AV2571" s="109">
        <v>42566</v>
      </c>
      <c r="AW2571" s="109"/>
      <c r="AX2571" s="109" t="s">
        <v>4924</v>
      </c>
      <c r="AY2571" s="109" t="s">
        <v>4622</v>
      </c>
    </row>
    <row r="2572" spans="1:51" ht="63.75" x14ac:dyDescent="0.25">
      <c r="A2572" s="106">
        <v>2950</v>
      </c>
      <c r="B2572" s="106" t="s">
        <v>3195</v>
      </c>
      <c r="C2572" s="106" t="s">
        <v>442</v>
      </c>
      <c r="D2572" s="106"/>
      <c r="E2572" s="106" t="s">
        <v>540</v>
      </c>
      <c r="F2572" s="106"/>
      <c r="G2572" s="106"/>
      <c r="H2572" s="106" t="s">
        <v>464</v>
      </c>
      <c r="I2572" s="106" t="s">
        <v>3337</v>
      </c>
      <c r="J2572" s="106" t="s">
        <v>4362</v>
      </c>
      <c r="K2572" s="106"/>
      <c r="L2572" s="106"/>
      <c r="M2572" s="106">
        <v>22000</v>
      </c>
      <c r="N2572" s="106" t="s">
        <v>4358</v>
      </c>
      <c r="O2572" s="106">
        <v>739.03300000000002</v>
      </c>
      <c r="P2572" s="107">
        <v>314</v>
      </c>
      <c r="Q2572" s="107">
        <v>232056.36</v>
      </c>
      <c r="R2572" s="106">
        <v>0</v>
      </c>
      <c r="S2572" s="107">
        <v>0</v>
      </c>
      <c r="T2572" s="107">
        <v>0</v>
      </c>
      <c r="U2572" s="106" t="s">
        <v>797</v>
      </c>
      <c r="V2572" s="106" t="s">
        <v>7</v>
      </c>
      <c r="W2572" s="106" t="s">
        <v>67</v>
      </c>
      <c r="X2572" s="108">
        <v>314</v>
      </c>
      <c r="Y2572" s="108">
        <v>232056.36199999999</v>
      </c>
      <c r="Z2572" s="108">
        <v>0</v>
      </c>
      <c r="AA2572" s="109"/>
      <c r="AB2572" s="109">
        <v>1100</v>
      </c>
      <c r="AC2572" s="109"/>
      <c r="AD2572" s="109"/>
      <c r="AE2572" s="110" t="s">
        <v>474</v>
      </c>
      <c r="AF2572" s="109"/>
      <c r="AG2572" s="138">
        <v>42377</v>
      </c>
      <c r="AH2572" s="138">
        <v>42566</v>
      </c>
      <c r="AI2572" s="138">
        <v>42716</v>
      </c>
      <c r="AJ2572" s="109">
        <v>6040484</v>
      </c>
      <c r="AK2572" s="109">
        <v>1227969</v>
      </c>
      <c r="AL2572" s="109" t="s">
        <v>4923</v>
      </c>
      <c r="AM2572" s="109" t="s">
        <v>703</v>
      </c>
      <c r="AN2572" s="109" t="s">
        <v>4618</v>
      </c>
      <c r="AO2572" s="109" t="s">
        <v>4619</v>
      </c>
      <c r="AP2572" s="109" t="s">
        <v>705</v>
      </c>
      <c r="AQ2572" s="109" t="s">
        <v>4620</v>
      </c>
      <c r="AR2572" s="109" t="s">
        <v>4557</v>
      </c>
      <c r="AS2572" s="109" t="s">
        <v>4433</v>
      </c>
      <c r="AT2572" s="109"/>
      <c r="AU2572" s="109"/>
      <c r="AV2572" s="109">
        <v>42566</v>
      </c>
      <c r="AW2572" s="109"/>
      <c r="AX2572" s="109" t="s">
        <v>4924</v>
      </c>
      <c r="AY2572" s="109" t="s">
        <v>4622</v>
      </c>
    </row>
    <row r="2573" spans="1:51" ht="63.75" x14ac:dyDescent="0.25">
      <c r="A2573" s="106">
        <v>2951</v>
      </c>
      <c r="B2573" s="106" t="s">
        <v>3196</v>
      </c>
      <c r="C2573" s="106" t="s">
        <v>442</v>
      </c>
      <c r="D2573" s="106"/>
      <c r="E2573" s="106" t="s">
        <v>540</v>
      </c>
      <c r="F2573" s="106"/>
      <c r="G2573" s="106"/>
      <c r="H2573" s="106" t="s">
        <v>464</v>
      </c>
      <c r="I2573" s="106" t="s">
        <v>3337</v>
      </c>
      <c r="J2573" s="106" t="s">
        <v>4360</v>
      </c>
      <c r="K2573" s="106"/>
      <c r="L2573" s="106"/>
      <c r="M2573" s="106">
        <v>22000</v>
      </c>
      <c r="N2573" s="106" t="s">
        <v>4358</v>
      </c>
      <c r="O2573" s="106">
        <v>3569.511</v>
      </c>
      <c r="P2573" s="107">
        <v>314</v>
      </c>
      <c r="Q2573" s="107">
        <v>1120826.45</v>
      </c>
      <c r="R2573" s="106">
        <v>0</v>
      </c>
      <c r="S2573" s="107">
        <v>0</v>
      </c>
      <c r="T2573" s="107">
        <v>0</v>
      </c>
      <c r="U2573" s="106" t="s">
        <v>797</v>
      </c>
      <c r="V2573" s="106" t="s">
        <v>7</v>
      </c>
      <c r="W2573" s="106" t="s">
        <v>67</v>
      </c>
      <c r="X2573" s="108">
        <v>314</v>
      </c>
      <c r="Y2573" s="108">
        <v>1120826.4539999999</v>
      </c>
      <c r="Z2573" s="108">
        <v>0</v>
      </c>
      <c r="AA2573" s="109"/>
      <c r="AB2573" s="109">
        <v>1100</v>
      </c>
      <c r="AC2573" s="109"/>
      <c r="AD2573" s="109"/>
      <c r="AE2573" s="110" t="s">
        <v>474</v>
      </c>
      <c r="AF2573" s="109"/>
      <c r="AG2573" s="138">
        <v>42377</v>
      </c>
      <c r="AH2573" s="138">
        <v>42566</v>
      </c>
      <c r="AI2573" s="138">
        <v>42716</v>
      </c>
      <c r="AJ2573" s="109">
        <v>6040484</v>
      </c>
      <c r="AK2573" s="109">
        <v>1227972</v>
      </c>
      <c r="AL2573" s="109" t="s">
        <v>4923</v>
      </c>
      <c r="AM2573" s="109" t="s">
        <v>703</v>
      </c>
      <c r="AN2573" s="109" t="s">
        <v>4618</v>
      </c>
      <c r="AO2573" s="109" t="s">
        <v>4619</v>
      </c>
      <c r="AP2573" s="109" t="s">
        <v>705</v>
      </c>
      <c r="AQ2573" s="109" t="s">
        <v>4620</v>
      </c>
      <c r="AR2573" s="109" t="s">
        <v>4557</v>
      </c>
      <c r="AS2573" s="109" t="s">
        <v>4433</v>
      </c>
      <c r="AT2573" s="109"/>
      <c r="AU2573" s="109"/>
      <c r="AV2573" s="109">
        <v>42566</v>
      </c>
      <c r="AW2573" s="109"/>
      <c r="AX2573" s="109" t="s">
        <v>4924</v>
      </c>
      <c r="AY2573" s="109" t="s">
        <v>4622</v>
      </c>
    </row>
    <row r="2574" spans="1:51" ht="63.75" x14ac:dyDescent="0.25">
      <c r="A2574" s="106">
        <v>2952</v>
      </c>
      <c r="B2574" s="106" t="s">
        <v>3197</v>
      </c>
      <c r="C2574" s="106" t="s">
        <v>442</v>
      </c>
      <c r="D2574" s="106"/>
      <c r="E2574" s="106" t="s">
        <v>540</v>
      </c>
      <c r="F2574" s="106"/>
      <c r="G2574" s="106"/>
      <c r="H2574" s="106" t="s">
        <v>464</v>
      </c>
      <c r="I2574" s="106" t="s">
        <v>3337</v>
      </c>
      <c r="J2574" s="106" t="s">
        <v>4361</v>
      </c>
      <c r="K2574" s="106"/>
      <c r="L2574" s="106"/>
      <c r="M2574" s="106">
        <v>22000</v>
      </c>
      <c r="N2574" s="106" t="s">
        <v>4358</v>
      </c>
      <c r="O2574" s="106">
        <v>1229.171</v>
      </c>
      <c r="P2574" s="107">
        <v>314</v>
      </c>
      <c r="Q2574" s="107">
        <v>385959.69</v>
      </c>
      <c r="R2574" s="106">
        <v>0</v>
      </c>
      <c r="S2574" s="107">
        <v>0</v>
      </c>
      <c r="T2574" s="107">
        <v>0</v>
      </c>
      <c r="U2574" s="106" t="s">
        <v>739</v>
      </c>
      <c r="V2574" s="106" t="s">
        <v>7</v>
      </c>
      <c r="W2574" s="106" t="s">
        <v>61</v>
      </c>
      <c r="X2574" s="108">
        <v>314</v>
      </c>
      <c r="Y2574" s="108">
        <v>385959.69400000002</v>
      </c>
      <c r="Z2574" s="108">
        <v>0</v>
      </c>
      <c r="AA2574" s="109"/>
      <c r="AB2574" s="109">
        <v>1100</v>
      </c>
      <c r="AC2574" s="109"/>
      <c r="AD2574" s="109"/>
      <c r="AE2574" s="110" t="s">
        <v>453</v>
      </c>
      <c r="AF2574" s="109"/>
      <c r="AG2574" s="138">
        <v>42447</v>
      </c>
      <c r="AH2574" s="138">
        <v>42566</v>
      </c>
      <c r="AI2574" s="138">
        <v>42716</v>
      </c>
      <c r="AJ2574" s="109">
        <v>6040484</v>
      </c>
      <c r="AK2574" s="109">
        <v>1227943</v>
      </c>
      <c r="AL2574" s="109" t="s">
        <v>4923</v>
      </c>
      <c r="AM2574" s="109" t="s">
        <v>703</v>
      </c>
      <c r="AN2574" s="109" t="s">
        <v>4618</v>
      </c>
      <c r="AO2574" s="109" t="s">
        <v>4619</v>
      </c>
      <c r="AP2574" s="109" t="s">
        <v>705</v>
      </c>
      <c r="AQ2574" s="109" t="s">
        <v>4620</v>
      </c>
      <c r="AR2574" s="109" t="s">
        <v>4557</v>
      </c>
      <c r="AS2574" s="109" t="s">
        <v>4433</v>
      </c>
      <c r="AT2574" s="109"/>
      <c r="AU2574" s="109"/>
      <c r="AV2574" s="109">
        <v>42566</v>
      </c>
      <c r="AW2574" s="109"/>
      <c r="AX2574" s="109" t="s">
        <v>4924</v>
      </c>
      <c r="AY2574" s="109" t="s">
        <v>4622</v>
      </c>
    </row>
    <row r="2575" spans="1:51" ht="63.75" x14ac:dyDescent="0.25">
      <c r="A2575" s="106">
        <v>2953</v>
      </c>
      <c r="B2575" s="106" t="s">
        <v>3198</v>
      </c>
      <c r="C2575" s="106" t="s">
        <v>442</v>
      </c>
      <c r="D2575" s="106"/>
      <c r="E2575" s="106" t="s">
        <v>540</v>
      </c>
      <c r="F2575" s="106"/>
      <c r="G2575" s="106"/>
      <c r="H2575" s="106" t="s">
        <v>464</v>
      </c>
      <c r="I2575" s="106" t="s">
        <v>3337</v>
      </c>
      <c r="J2575" s="106" t="s">
        <v>4357</v>
      </c>
      <c r="K2575" s="106"/>
      <c r="L2575" s="106"/>
      <c r="M2575" s="106">
        <v>22000</v>
      </c>
      <c r="N2575" s="106" t="s">
        <v>4358</v>
      </c>
      <c r="O2575" s="106">
        <v>2077.6619999999998</v>
      </c>
      <c r="P2575" s="107">
        <v>314</v>
      </c>
      <c r="Q2575" s="107">
        <v>652385.87</v>
      </c>
      <c r="R2575" s="106">
        <v>0</v>
      </c>
      <c r="S2575" s="107">
        <v>0</v>
      </c>
      <c r="T2575" s="107">
        <v>0</v>
      </c>
      <c r="U2575" s="106" t="s">
        <v>739</v>
      </c>
      <c r="V2575" s="106" t="s">
        <v>7</v>
      </c>
      <c r="W2575" s="106" t="s">
        <v>61</v>
      </c>
      <c r="X2575" s="108">
        <v>314</v>
      </c>
      <c r="Y2575" s="108">
        <v>652385.86800000002</v>
      </c>
      <c r="Z2575" s="108">
        <v>0</v>
      </c>
      <c r="AA2575" s="109"/>
      <c r="AB2575" s="109">
        <v>1100</v>
      </c>
      <c r="AC2575" s="109"/>
      <c r="AD2575" s="109"/>
      <c r="AE2575" s="110" t="s">
        <v>453</v>
      </c>
      <c r="AF2575" s="109"/>
      <c r="AG2575" s="138">
        <v>42447</v>
      </c>
      <c r="AH2575" s="138">
        <v>42566</v>
      </c>
      <c r="AI2575" s="138">
        <v>42716</v>
      </c>
      <c r="AJ2575" s="109">
        <v>6040484</v>
      </c>
      <c r="AK2575" s="109">
        <v>1227963</v>
      </c>
      <c r="AL2575" s="109" t="s">
        <v>4923</v>
      </c>
      <c r="AM2575" s="109" t="s">
        <v>703</v>
      </c>
      <c r="AN2575" s="109" t="s">
        <v>4618</v>
      </c>
      <c r="AO2575" s="109" t="s">
        <v>4619</v>
      </c>
      <c r="AP2575" s="109" t="s">
        <v>705</v>
      </c>
      <c r="AQ2575" s="109" t="s">
        <v>4620</v>
      </c>
      <c r="AR2575" s="109" t="s">
        <v>4557</v>
      </c>
      <c r="AS2575" s="109" t="s">
        <v>4433</v>
      </c>
      <c r="AT2575" s="109"/>
      <c r="AU2575" s="109"/>
      <c r="AV2575" s="109">
        <v>42566</v>
      </c>
      <c r="AW2575" s="109"/>
      <c r="AX2575" s="109" t="s">
        <v>4924</v>
      </c>
      <c r="AY2575" s="109" t="s">
        <v>4622</v>
      </c>
    </row>
    <row r="2576" spans="1:51" ht="63.75" x14ac:dyDescent="0.25">
      <c r="A2576" s="106">
        <v>2954</v>
      </c>
      <c r="B2576" s="106" t="s">
        <v>3199</v>
      </c>
      <c r="C2576" s="106" t="s">
        <v>442</v>
      </c>
      <c r="D2576" s="106"/>
      <c r="E2576" s="106" t="s">
        <v>540</v>
      </c>
      <c r="F2576" s="106"/>
      <c r="G2576" s="106"/>
      <c r="H2576" s="106" t="s">
        <v>464</v>
      </c>
      <c r="I2576" s="106" t="s">
        <v>3337</v>
      </c>
      <c r="J2576" s="106" t="s">
        <v>4357</v>
      </c>
      <c r="K2576" s="106"/>
      <c r="L2576" s="106"/>
      <c r="M2576" s="106">
        <v>22000</v>
      </c>
      <c r="N2576" s="106" t="s">
        <v>4358</v>
      </c>
      <c r="O2576" s="106">
        <v>8990.3169999999991</v>
      </c>
      <c r="P2576" s="107">
        <v>314</v>
      </c>
      <c r="Q2576" s="107">
        <v>2822959.54</v>
      </c>
      <c r="R2576" s="106">
        <v>0</v>
      </c>
      <c r="S2576" s="107">
        <v>0</v>
      </c>
      <c r="T2576" s="107">
        <v>0</v>
      </c>
      <c r="U2576" s="106" t="s">
        <v>741</v>
      </c>
      <c r="V2576" s="106" t="s">
        <v>7</v>
      </c>
      <c r="W2576" s="106" t="s">
        <v>62</v>
      </c>
      <c r="X2576" s="108">
        <v>314</v>
      </c>
      <c r="Y2576" s="108">
        <v>2822959.5380000002</v>
      </c>
      <c r="Z2576" s="108">
        <v>0</v>
      </c>
      <c r="AA2576" s="109"/>
      <c r="AB2576" s="109">
        <v>1100</v>
      </c>
      <c r="AC2576" s="109"/>
      <c r="AD2576" s="109"/>
      <c r="AE2576" s="110" t="s">
        <v>473</v>
      </c>
      <c r="AF2576" s="109"/>
      <c r="AG2576" s="138">
        <v>42377</v>
      </c>
      <c r="AH2576" s="138">
        <v>42566</v>
      </c>
      <c r="AI2576" s="138">
        <v>42716</v>
      </c>
      <c r="AJ2576" s="109">
        <v>6040484</v>
      </c>
      <c r="AK2576" s="109">
        <v>1227960</v>
      </c>
      <c r="AL2576" s="109" t="s">
        <v>4923</v>
      </c>
      <c r="AM2576" s="109" t="s">
        <v>703</v>
      </c>
      <c r="AN2576" s="109" t="s">
        <v>4618</v>
      </c>
      <c r="AO2576" s="109" t="s">
        <v>4619</v>
      </c>
      <c r="AP2576" s="109" t="s">
        <v>705</v>
      </c>
      <c r="AQ2576" s="109" t="s">
        <v>4620</v>
      </c>
      <c r="AR2576" s="109" t="s">
        <v>4557</v>
      </c>
      <c r="AS2576" s="109" t="s">
        <v>4433</v>
      </c>
      <c r="AT2576" s="109"/>
      <c r="AU2576" s="109"/>
      <c r="AV2576" s="109">
        <v>42566</v>
      </c>
      <c r="AW2576" s="109"/>
      <c r="AX2576" s="109" t="s">
        <v>4924</v>
      </c>
      <c r="AY2576" s="109" t="s">
        <v>4622</v>
      </c>
    </row>
    <row r="2577" spans="1:51" ht="63.75" x14ac:dyDescent="0.25">
      <c r="A2577" s="106">
        <v>2955</v>
      </c>
      <c r="B2577" s="106" t="s">
        <v>3200</v>
      </c>
      <c r="C2577" s="106" t="s">
        <v>442</v>
      </c>
      <c r="D2577" s="106"/>
      <c r="E2577" s="106" t="s">
        <v>540</v>
      </c>
      <c r="F2577" s="106"/>
      <c r="G2577" s="106"/>
      <c r="H2577" s="106" t="s">
        <v>464</v>
      </c>
      <c r="I2577" s="106" t="s">
        <v>3325</v>
      </c>
      <c r="J2577" s="106" t="s">
        <v>4363</v>
      </c>
      <c r="K2577" s="106"/>
      <c r="L2577" s="106"/>
      <c r="M2577" s="106">
        <v>22000</v>
      </c>
      <c r="N2577" s="106" t="s">
        <v>4358</v>
      </c>
      <c r="O2577" s="106">
        <v>401.964</v>
      </c>
      <c r="P2577" s="107">
        <v>314</v>
      </c>
      <c r="Q2577" s="107">
        <v>126216.7</v>
      </c>
      <c r="R2577" s="106">
        <v>0</v>
      </c>
      <c r="S2577" s="107">
        <v>0</v>
      </c>
      <c r="T2577" s="107">
        <v>0</v>
      </c>
      <c r="U2577" s="106" t="s">
        <v>749</v>
      </c>
      <c r="V2577" s="106" t="s">
        <v>7</v>
      </c>
      <c r="W2577" s="106" t="s">
        <v>64</v>
      </c>
      <c r="X2577" s="108">
        <v>314</v>
      </c>
      <c r="Y2577" s="108">
        <v>126216.696</v>
      </c>
      <c r="Z2577" s="108">
        <v>0</v>
      </c>
      <c r="AA2577" s="109"/>
      <c r="AB2577" s="109">
        <v>1100</v>
      </c>
      <c r="AC2577" s="109"/>
      <c r="AD2577" s="109"/>
      <c r="AE2577" s="110" t="s">
        <v>452</v>
      </c>
      <c r="AF2577" s="109"/>
      <c r="AG2577" s="138">
        <v>42447</v>
      </c>
      <c r="AH2577" s="138">
        <v>42566</v>
      </c>
      <c r="AI2577" s="138">
        <v>42716</v>
      </c>
      <c r="AJ2577" s="109">
        <v>6040484</v>
      </c>
      <c r="AK2577" s="109">
        <v>1227926</v>
      </c>
      <c r="AL2577" s="109" t="s">
        <v>4923</v>
      </c>
      <c r="AM2577" s="109" t="s">
        <v>703</v>
      </c>
      <c r="AN2577" s="109" t="s">
        <v>4618</v>
      </c>
      <c r="AO2577" s="109" t="s">
        <v>4619</v>
      </c>
      <c r="AP2577" s="109" t="s">
        <v>705</v>
      </c>
      <c r="AQ2577" s="109" t="s">
        <v>4620</v>
      </c>
      <c r="AR2577" s="109" t="s">
        <v>4557</v>
      </c>
      <c r="AS2577" s="109" t="s">
        <v>4433</v>
      </c>
      <c r="AT2577" s="109"/>
      <c r="AU2577" s="109"/>
      <c r="AV2577" s="109">
        <v>42566</v>
      </c>
      <c r="AW2577" s="109"/>
      <c r="AX2577" s="109" t="s">
        <v>4924</v>
      </c>
      <c r="AY2577" s="109" t="s">
        <v>4622</v>
      </c>
    </row>
    <row r="2578" spans="1:51" ht="63.75" x14ac:dyDescent="0.25">
      <c r="A2578" s="106">
        <v>2956</v>
      </c>
      <c r="B2578" s="106" t="s">
        <v>3201</v>
      </c>
      <c r="C2578" s="106" t="s">
        <v>442</v>
      </c>
      <c r="D2578" s="106"/>
      <c r="E2578" s="106" t="s">
        <v>540</v>
      </c>
      <c r="F2578" s="106"/>
      <c r="G2578" s="106"/>
      <c r="H2578" s="106" t="s">
        <v>464</v>
      </c>
      <c r="I2578" s="106" t="s">
        <v>3337</v>
      </c>
      <c r="J2578" s="106" t="s">
        <v>4361</v>
      </c>
      <c r="K2578" s="106"/>
      <c r="L2578" s="106"/>
      <c r="M2578" s="106">
        <v>22000</v>
      </c>
      <c r="N2578" s="106" t="s">
        <v>4358</v>
      </c>
      <c r="O2578" s="106">
        <v>17.076000000000001</v>
      </c>
      <c r="P2578" s="107">
        <v>314</v>
      </c>
      <c r="Q2578" s="107">
        <v>5361.86</v>
      </c>
      <c r="R2578" s="106">
        <v>0</v>
      </c>
      <c r="S2578" s="107">
        <v>0</v>
      </c>
      <c r="T2578" s="107">
        <v>0</v>
      </c>
      <c r="U2578" s="106" t="s">
        <v>749</v>
      </c>
      <c r="V2578" s="106" t="s">
        <v>7</v>
      </c>
      <c r="W2578" s="106" t="s">
        <v>64</v>
      </c>
      <c r="X2578" s="108">
        <v>314</v>
      </c>
      <c r="Y2578" s="108">
        <v>5361.8639999999996</v>
      </c>
      <c r="Z2578" s="108">
        <v>0</v>
      </c>
      <c r="AA2578" s="109"/>
      <c r="AB2578" s="109">
        <v>1100</v>
      </c>
      <c r="AC2578" s="109"/>
      <c r="AD2578" s="109"/>
      <c r="AE2578" s="110" t="s">
        <v>452</v>
      </c>
      <c r="AF2578" s="109"/>
      <c r="AG2578" s="138">
        <v>42447</v>
      </c>
      <c r="AH2578" s="138">
        <v>42566</v>
      </c>
      <c r="AI2578" s="138">
        <v>42716</v>
      </c>
      <c r="AJ2578" s="109">
        <v>6040484</v>
      </c>
      <c r="AK2578" s="109">
        <v>1227951</v>
      </c>
      <c r="AL2578" s="109" t="s">
        <v>4923</v>
      </c>
      <c r="AM2578" s="109" t="s">
        <v>703</v>
      </c>
      <c r="AN2578" s="109" t="s">
        <v>4618</v>
      </c>
      <c r="AO2578" s="109" t="s">
        <v>4619</v>
      </c>
      <c r="AP2578" s="109" t="s">
        <v>705</v>
      </c>
      <c r="AQ2578" s="109" t="s">
        <v>4620</v>
      </c>
      <c r="AR2578" s="109" t="s">
        <v>4557</v>
      </c>
      <c r="AS2578" s="109" t="s">
        <v>4433</v>
      </c>
      <c r="AT2578" s="109"/>
      <c r="AU2578" s="109"/>
      <c r="AV2578" s="109">
        <v>42566</v>
      </c>
      <c r="AW2578" s="109"/>
      <c r="AX2578" s="109" t="s">
        <v>4924</v>
      </c>
      <c r="AY2578" s="109" t="s">
        <v>4622</v>
      </c>
    </row>
    <row r="2579" spans="1:51" ht="63.75" x14ac:dyDescent="0.25">
      <c r="A2579" s="106">
        <v>2957</v>
      </c>
      <c r="B2579" s="106" t="s">
        <v>3202</v>
      </c>
      <c r="C2579" s="106" t="s">
        <v>442</v>
      </c>
      <c r="D2579" s="106"/>
      <c r="E2579" s="106" t="s">
        <v>540</v>
      </c>
      <c r="F2579" s="106"/>
      <c r="G2579" s="106"/>
      <c r="H2579" s="106" t="s">
        <v>464</v>
      </c>
      <c r="I2579" s="106" t="s">
        <v>3337</v>
      </c>
      <c r="J2579" s="106" t="s">
        <v>4361</v>
      </c>
      <c r="K2579" s="106"/>
      <c r="L2579" s="106"/>
      <c r="M2579" s="106">
        <v>22000</v>
      </c>
      <c r="N2579" s="106" t="s">
        <v>4358</v>
      </c>
      <c r="O2579" s="106">
        <v>325.08</v>
      </c>
      <c r="P2579" s="107">
        <v>314</v>
      </c>
      <c r="Q2579" s="107">
        <v>102075.12</v>
      </c>
      <c r="R2579" s="106">
        <v>0</v>
      </c>
      <c r="S2579" s="107">
        <v>0</v>
      </c>
      <c r="T2579" s="107">
        <v>0</v>
      </c>
      <c r="U2579" s="106" t="s">
        <v>749</v>
      </c>
      <c r="V2579" s="106" t="s">
        <v>7</v>
      </c>
      <c r="W2579" s="106" t="s">
        <v>64</v>
      </c>
      <c r="X2579" s="108">
        <v>314</v>
      </c>
      <c r="Y2579" s="108">
        <v>102075.12</v>
      </c>
      <c r="Z2579" s="108">
        <v>0</v>
      </c>
      <c r="AA2579" s="109"/>
      <c r="AB2579" s="109">
        <v>1100</v>
      </c>
      <c r="AC2579" s="109"/>
      <c r="AD2579" s="109"/>
      <c r="AE2579" s="110" t="s">
        <v>452</v>
      </c>
      <c r="AF2579" s="109"/>
      <c r="AG2579" s="138">
        <v>42447</v>
      </c>
      <c r="AH2579" s="138">
        <v>42566</v>
      </c>
      <c r="AI2579" s="138">
        <v>42716</v>
      </c>
      <c r="AJ2579" s="109">
        <v>6040484</v>
      </c>
      <c r="AK2579" s="109">
        <v>1227953</v>
      </c>
      <c r="AL2579" s="109" t="s">
        <v>4923</v>
      </c>
      <c r="AM2579" s="109" t="s">
        <v>703</v>
      </c>
      <c r="AN2579" s="109" t="s">
        <v>4618</v>
      </c>
      <c r="AO2579" s="109" t="s">
        <v>4619</v>
      </c>
      <c r="AP2579" s="109" t="s">
        <v>705</v>
      </c>
      <c r="AQ2579" s="109" t="s">
        <v>4620</v>
      </c>
      <c r="AR2579" s="109" t="s">
        <v>4557</v>
      </c>
      <c r="AS2579" s="109" t="s">
        <v>4433</v>
      </c>
      <c r="AT2579" s="109"/>
      <c r="AU2579" s="109"/>
      <c r="AV2579" s="109">
        <v>42566</v>
      </c>
      <c r="AW2579" s="109"/>
      <c r="AX2579" s="109" t="s">
        <v>4924</v>
      </c>
      <c r="AY2579" s="109" t="s">
        <v>4622</v>
      </c>
    </row>
    <row r="2580" spans="1:51" ht="63.75" x14ac:dyDescent="0.25">
      <c r="A2580" s="106">
        <v>2958</v>
      </c>
      <c r="B2580" s="106" t="s">
        <v>3203</v>
      </c>
      <c r="C2580" s="106" t="s">
        <v>442</v>
      </c>
      <c r="D2580" s="106"/>
      <c r="E2580" s="106" t="s">
        <v>540</v>
      </c>
      <c r="F2580" s="106"/>
      <c r="G2580" s="106"/>
      <c r="H2580" s="106" t="s">
        <v>464</v>
      </c>
      <c r="I2580" s="106" t="s">
        <v>3337</v>
      </c>
      <c r="J2580" s="106" t="s">
        <v>4357</v>
      </c>
      <c r="K2580" s="106"/>
      <c r="L2580" s="106"/>
      <c r="M2580" s="106">
        <v>22000</v>
      </c>
      <c r="N2580" s="106" t="s">
        <v>4358</v>
      </c>
      <c r="O2580" s="106">
        <v>2142.4209999999998</v>
      </c>
      <c r="P2580" s="107">
        <v>314</v>
      </c>
      <c r="Q2580" s="107">
        <v>672720.19</v>
      </c>
      <c r="R2580" s="106">
        <v>0</v>
      </c>
      <c r="S2580" s="107">
        <v>0</v>
      </c>
      <c r="T2580" s="107">
        <v>0</v>
      </c>
      <c r="U2580" s="106" t="s">
        <v>749</v>
      </c>
      <c r="V2580" s="106" t="s">
        <v>7</v>
      </c>
      <c r="W2580" s="106" t="s">
        <v>64</v>
      </c>
      <c r="X2580" s="108">
        <v>314</v>
      </c>
      <c r="Y2580" s="108">
        <v>672720.19400000002</v>
      </c>
      <c r="Z2580" s="108">
        <v>0</v>
      </c>
      <c r="AA2580" s="109"/>
      <c r="AB2580" s="109">
        <v>1100</v>
      </c>
      <c r="AC2580" s="109"/>
      <c r="AD2580" s="109"/>
      <c r="AE2580" s="110" t="s">
        <v>452</v>
      </c>
      <c r="AF2580" s="109"/>
      <c r="AG2580" s="138">
        <v>42447</v>
      </c>
      <c r="AH2580" s="138">
        <v>42566</v>
      </c>
      <c r="AI2580" s="138">
        <v>42716</v>
      </c>
      <c r="AJ2580" s="109">
        <v>6040484</v>
      </c>
      <c r="AK2580" s="109">
        <v>1227959</v>
      </c>
      <c r="AL2580" s="109" t="s">
        <v>4923</v>
      </c>
      <c r="AM2580" s="109" t="s">
        <v>703</v>
      </c>
      <c r="AN2580" s="109" t="s">
        <v>4618</v>
      </c>
      <c r="AO2580" s="109" t="s">
        <v>4619</v>
      </c>
      <c r="AP2580" s="109" t="s">
        <v>705</v>
      </c>
      <c r="AQ2580" s="109" t="s">
        <v>4620</v>
      </c>
      <c r="AR2580" s="109" t="s">
        <v>4557</v>
      </c>
      <c r="AS2580" s="109" t="s">
        <v>4433</v>
      </c>
      <c r="AT2580" s="109"/>
      <c r="AU2580" s="109"/>
      <c r="AV2580" s="109">
        <v>42566</v>
      </c>
      <c r="AW2580" s="109"/>
      <c r="AX2580" s="109" t="s">
        <v>4924</v>
      </c>
      <c r="AY2580" s="109" t="s">
        <v>4622</v>
      </c>
    </row>
    <row r="2581" spans="1:51" ht="63.75" x14ac:dyDescent="0.25">
      <c r="A2581" s="106">
        <v>2959</v>
      </c>
      <c r="B2581" s="106" t="s">
        <v>3204</v>
      </c>
      <c r="C2581" s="106" t="s">
        <v>442</v>
      </c>
      <c r="D2581" s="106"/>
      <c r="E2581" s="106" t="s">
        <v>540</v>
      </c>
      <c r="F2581" s="106"/>
      <c r="G2581" s="106"/>
      <c r="H2581" s="106" t="s">
        <v>464</v>
      </c>
      <c r="I2581" s="106" t="s">
        <v>3337</v>
      </c>
      <c r="J2581" s="106" t="s">
        <v>4357</v>
      </c>
      <c r="K2581" s="106"/>
      <c r="L2581" s="106"/>
      <c r="M2581" s="106">
        <v>22000</v>
      </c>
      <c r="N2581" s="106" t="s">
        <v>4358</v>
      </c>
      <c r="O2581" s="106">
        <v>184.08199999999999</v>
      </c>
      <c r="P2581" s="107">
        <v>314</v>
      </c>
      <c r="Q2581" s="107">
        <v>57801.75</v>
      </c>
      <c r="R2581" s="106">
        <v>0</v>
      </c>
      <c r="S2581" s="107">
        <v>0</v>
      </c>
      <c r="T2581" s="107">
        <v>0</v>
      </c>
      <c r="U2581" s="106" t="s">
        <v>749</v>
      </c>
      <c r="V2581" s="106" t="s">
        <v>7</v>
      </c>
      <c r="W2581" s="106" t="s">
        <v>64</v>
      </c>
      <c r="X2581" s="108">
        <v>314</v>
      </c>
      <c r="Y2581" s="108">
        <v>57801.748</v>
      </c>
      <c r="Z2581" s="108">
        <v>0</v>
      </c>
      <c r="AA2581" s="109"/>
      <c r="AB2581" s="109">
        <v>1100</v>
      </c>
      <c r="AC2581" s="109"/>
      <c r="AD2581" s="109"/>
      <c r="AE2581" s="110" t="s">
        <v>452</v>
      </c>
      <c r="AF2581" s="109"/>
      <c r="AG2581" s="138">
        <v>42447</v>
      </c>
      <c r="AH2581" s="138">
        <v>42566</v>
      </c>
      <c r="AI2581" s="138">
        <v>42716</v>
      </c>
      <c r="AJ2581" s="109">
        <v>6040484</v>
      </c>
      <c r="AK2581" s="109">
        <v>1227962</v>
      </c>
      <c r="AL2581" s="109" t="s">
        <v>4923</v>
      </c>
      <c r="AM2581" s="109" t="s">
        <v>703</v>
      </c>
      <c r="AN2581" s="109" t="s">
        <v>4618</v>
      </c>
      <c r="AO2581" s="109" t="s">
        <v>4619</v>
      </c>
      <c r="AP2581" s="109" t="s">
        <v>705</v>
      </c>
      <c r="AQ2581" s="109" t="s">
        <v>4620</v>
      </c>
      <c r="AR2581" s="109" t="s">
        <v>4557</v>
      </c>
      <c r="AS2581" s="109" t="s">
        <v>4433</v>
      </c>
      <c r="AT2581" s="109"/>
      <c r="AU2581" s="109"/>
      <c r="AV2581" s="109">
        <v>42566</v>
      </c>
      <c r="AW2581" s="109"/>
      <c r="AX2581" s="109" t="s">
        <v>4924</v>
      </c>
      <c r="AY2581" s="109" t="s">
        <v>4622</v>
      </c>
    </row>
    <row r="2582" spans="1:51" ht="63.75" x14ac:dyDescent="0.25">
      <c r="A2582" s="106">
        <v>2960</v>
      </c>
      <c r="B2582" s="106" t="s">
        <v>3205</v>
      </c>
      <c r="C2582" s="106" t="s">
        <v>442</v>
      </c>
      <c r="D2582" s="106"/>
      <c r="E2582" s="106" t="s">
        <v>540</v>
      </c>
      <c r="F2582" s="106"/>
      <c r="G2582" s="106"/>
      <c r="H2582" s="106" t="s">
        <v>464</v>
      </c>
      <c r="I2582" s="106" t="s">
        <v>3337</v>
      </c>
      <c r="J2582" s="106" t="s">
        <v>4360</v>
      </c>
      <c r="K2582" s="106"/>
      <c r="L2582" s="106"/>
      <c r="M2582" s="106">
        <v>22000</v>
      </c>
      <c r="N2582" s="106" t="s">
        <v>4358</v>
      </c>
      <c r="O2582" s="106">
        <v>172.108</v>
      </c>
      <c r="P2582" s="107">
        <v>314</v>
      </c>
      <c r="Q2582" s="107">
        <v>54041.91</v>
      </c>
      <c r="R2582" s="106">
        <v>0</v>
      </c>
      <c r="S2582" s="107">
        <v>0</v>
      </c>
      <c r="T2582" s="107">
        <v>0</v>
      </c>
      <c r="U2582" s="106" t="s">
        <v>749</v>
      </c>
      <c r="V2582" s="106" t="s">
        <v>7</v>
      </c>
      <c r="W2582" s="106" t="s">
        <v>64</v>
      </c>
      <c r="X2582" s="108">
        <v>314</v>
      </c>
      <c r="Y2582" s="108">
        <v>54041.911999999997</v>
      </c>
      <c r="Z2582" s="108">
        <v>0</v>
      </c>
      <c r="AA2582" s="109"/>
      <c r="AB2582" s="109">
        <v>1100</v>
      </c>
      <c r="AC2582" s="109"/>
      <c r="AD2582" s="109"/>
      <c r="AE2582" s="110" t="s">
        <v>452</v>
      </c>
      <c r="AF2582" s="109"/>
      <c r="AG2582" s="138">
        <v>42447</v>
      </c>
      <c r="AH2582" s="138">
        <v>42566</v>
      </c>
      <c r="AI2582" s="138">
        <v>42716</v>
      </c>
      <c r="AJ2582" s="109">
        <v>6040484</v>
      </c>
      <c r="AK2582" s="109">
        <v>1227966</v>
      </c>
      <c r="AL2582" s="109" t="s">
        <v>4923</v>
      </c>
      <c r="AM2582" s="109" t="s">
        <v>703</v>
      </c>
      <c r="AN2582" s="109" t="s">
        <v>4618</v>
      </c>
      <c r="AO2582" s="109" t="s">
        <v>4619</v>
      </c>
      <c r="AP2582" s="109" t="s">
        <v>705</v>
      </c>
      <c r="AQ2582" s="109" t="s">
        <v>4620</v>
      </c>
      <c r="AR2582" s="109" t="s">
        <v>4557</v>
      </c>
      <c r="AS2582" s="109" t="s">
        <v>4433</v>
      </c>
      <c r="AT2582" s="109"/>
      <c r="AU2582" s="109"/>
      <c r="AV2582" s="109">
        <v>42566</v>
      </c>
      <c r="AW2582" s="109"/>
      <c r="AX2582" s="109" t="s">
        <v>4924</v>
      </c>
      <c r="AY2582" s="109" t="s">
        <v>4622</v>
      </c>
    </row>
    <row r="2583" spans="1:51" ht="63.75" x14ac:dyDescent="0.25">
      <c r="A2583" s="106">
        <v>2961</v>
      </c>
      <c r="B2583" s="106" t="s">
        <v>3206</v>
      </c>
      <c r="C2583" s="106" t="s">
        <v>442</v>
      </c>
      <c r="D2583" s="106"/>
      <c r="E2583" s="106" t="s">
        <v>540</v>
      </c>
      <c r="F2583" s="106"/>
      <c r="G2583" s="106"/>
      <c r="H2583" s="106" t="s">
        <v>464</v>
      </c>
      <c r="I2583" s="106" t="s">
        <v>3337</v>
      </c>
      <c r="J2583" s="106" t="s">
        <v>4360</v>
      </c>
      <c r="K2583" s="106"/>
      <c r="L2583" s="106"/>
      <c r="M2583" s="106">
        <v>22000</v>
      </c>
      <c r="N2583" s="106" t="s">
        <v>4358</v>
      </c>
      <c r="O2583" s="106">
        <v>453.35</v>
      </c>
      <c r="P2583" s="107">
        <v>314</v>
      </c>
      <c r="Q2583" s="107">
        <v>142351.9</v>
      </c>
      <c r="R2583" s="106">
        <v>0</v>
      </c>
      <c r="S2583" s="107">
        <v>0</v>
      </c>
      <c r="T2583" s="107">
        <v>0</v>
      </c>
      <c r="U2583" s="106" t="s">
        <v>749</v>
      </c>
      <c r="V2583" s="106" t="s">
        <v>7</v>
      </c>
      <c r="W2583" s="106" t="s">
        <v>64</v>
      </c>
      <c r="X2583" s="108">
        <v>314</v>
      </c>
      <c r="Y2583" s="108">
        <v>142351.9</v>
      </c>
      <c r="Z2583" s="108">
        <v>0</v>
      </c>
      <c r="AA2583" s="109"/>
      <c r="AB2583" s="109">
        <v>1100</v>
      </c>
      <c r="AC2583" s="109"/>
      <c r="AD2583" s="109"/>
      <c r="AE2583" s="110" t="s">
        <v>452</v>
      </c>
      <c r="AF2583" s="109"/>
      <c r="AG2583" s="138">
        <v>42447</v>
      </c>
      <c r="AH2583" s="138">
        <v>42566</v>
      </c>
      <c r="AI2583" s="138">
        <v>42716</v>
      </c>
      <c r="AJ2583" s="109">
        <v>6040484</v>
      </c>
      <c r="AK2583" s="109">
        <v>1227970</v>
      </c>
      <c r="AL2583" s="109" t="s">
        <v>4923</v>
      </c>
      <c r="AM2583" s="109" t="s">
        <v>703</v>
      </c>
      <c r="AN2583" s="109" t="s">
        <v>4618</v>
      </c>
      <c r="AO2583" s="109" t="s">
        <v>4619</v>
      </c>
      <c r="AP2583" s="109" t="s">
        <v>705</v>
      </c>
      <c r="AQ2583" s="109" t="s">
        <v>4620</v>
      </c>
      <c r="AR2583" s="109" t="s">
        <v>4557</v>
      </c>
      <c r="AS2583" s="109" t="s">
        <v>4433</v>
      </c>
      <c r="AT2583" s="109"/>
      <c r="AU2583" s="109"/>
      <c r="AV2583" s="109">
        <v>42566</v>
      </c>
      <c r="AW2583" s="109"/>
      <c r="AX2583" s="109" t="s">
        <v>4924</v>
      </c>
      <c r="AY2583" s="109" t="s">
        <v>4622</v>
      </c>
    </row>
    <row r="2584" spans="1:51" ht="63.75" x14ac:dyDescent="0.25">
      <c r="A2584" s="106">
        <v>2962</v>
      </c>
      <c r="B2584" s="106" t="s">
        <v>3207</v>
      </c>
      <c r="C2584" s="106" t="s">
        <v>442</v>
      </c>
      <c r="D2584" s="106"/>
      <c r="E2584" s="106" t="s">
        <v>540</v>
      </c>
      <c r="F2584" s="106"/>
      <c r="G2584" s="106"/>
      <c r="H2584" s="106" t="s">
        <v>464</v>
      </c>
      <c r="I2584" s="106"/>
      <c r="J2584" s="106"/>
      <c r="K2584" s="106"/>
      <c r="L2584" s="106"/>
      <c r="M2584" s="106"/>
      <c r="N2584" s="106" t="s">
        <v>4358</v>
      </c>
      <c r="O2584" s="106">
        <v>45876.697</v>
      </c>
      <c r="P2584" s="107">
        <v>314</v>
      </c>
      <c r="Q2584" s="107">
        <v>1</v>
      </c>
      <c r="R2584" s="106">
        <v>0</v>
      </c>
      <c r="S2584" s="107">
        <v>0</v>
      </c>
      <c r="T2584" s="107">
        <v>0</v>
      </c>
      <c r="U2584" s="106" t="s">
        <v>743</v>
      </c>
      <c r="V2584" s="106" t="s">
        <v>7</v>
      </c>
      <c r="W2584" s="106" t="s">
        <v>63</v>
      </c>
      <c r="X2584" s="108" t="s">
        <v>499</v>
      </c>
      <c r="Y2584" s="108">
        <v>1</v>
      </c>
      <c r="Z2584" s="108">
        <v>0</v>
      </c>
      <c r="AA2584" s="109"/>
      <c r="AB2584" s="109">
        <v>1100</v>
      </c>
      <c r="AC2584" s="109"/>
      <c r="AD2584" s="109"/>
      <c r="AE2584" s="110" t="s">
        <v>4436</v>
      </c>
      <c r="AF2584" s="109"/>
      <c r="AG2584" s="138">
        <v>42377</v>
      </c>
      <c r="AH2584" s="138">
        <v>42566</v>
      </c>
      <c r="AI2584" s="138">
        <v>42716</v>
      </c>
      <c r="AJ2584" s="109">
        <v>6040484</v>
      </c>
      <c r="AK2584" s="109"/>
      <c r="AL2584" s="109" t="s">
        <v>4923</v>
      </c>
      <c r="AM2584" s="109" t="s">
        <v>703</v>
      </c>
      <c r="AN2584" s="109" t="s">
        <v>4618</v>
      </c>
      <c r="AO2584" s="109" t="s">
        <v>4619</v>
      </c>
      <c r="AP2584" s="109" t="s">
        <v>705</v>
      </c>
      <c r="AQ2584" s="109" t="s">
        <v>4620</v>
      </c>
      <c r="AR2584" s="109" t="s">
        <v>4557</v>
      </c>
      <c r="AS2584" s="109" t="s">
        <v>4433</v>
      </c>
      <c r="AT2584" s="109"/>
      <c r="AU2584" s="109"/>
      <c r="AV2584" s="109">
        <v>42566</v>
      </c>
      <c r="AW2584" s="109"/>
      <c r="AX2584" s="109" t="s">
        <v>4924</v>
      </c>
      <c r="AY2584" s="109" t="s">
        <v>4622</v>
      </c>
    </row>
    <row r="2585" spans="1:51" ht="63.75" x14ac:dyDescent="0.25">
      <c r="A2585" s="106">
        <v>2963</v>
      </c>
      <c r="B2585" s="106" t="s">
        <v>3208</v>
      </c>
      <c r="C2585" s="106" t="s">
        <v>40</v>
      </c>
      <c r="D2585" s="106"/>
      <c r="E2585" s="106" t="s">
        <v>540</v>
      </c>
      <c r="F2585" s="106"/>
      <c r="G2585" s="106"/>
      <c r="H2585" s="106" t="s">
        <v>464</v>
      </c>
      <c r="I2585" s="106" t="s">
        <v>3325</v>
      </c>
      <c r="J2585" s="106" t="s">
        <v>4364</v>
      </c>
      <c r="K2585" s="106">
        <v>4201</v>
      </c>
      <c r="L2585" s="106"/>
      <c r="M2585" s="106">
        <v>22000</v>
      </c>
      <c r="N2585" s="106" t="s">
        <v>40</v>
      </c>
      <c r="O2585" s="106">
        <v>4383.9650000000001</v>
      </c>
      <c r="P2585" s="107">
        <v>1400</v>
      </c>
      <c r="Q2585" s="107">
        <v>6137551</v>
      </c>
      <c r="R2585" s="106">
        <v>0</v>
      </c>
      <c r="S2585" s="107">
        <v>0</v>
      </c>
      <c r="T2585" s="107">
        <v>0</v>
      </c>
      <c r="U2585" s="106" t="s">
        <v>739</v>
      </c>
      <c r="V2585" s="106" t="s">
        <v>7</v>
      </c>
      <c r="W2585" s="106" t="s">
        <v>61</v>
      </c>
      <c r="X2585" s="108">
        <v>1400</v>
      </c>
      <c r="Y2585" s="108">
        <v>6137551</v>
      </c>
      <c r="Z2585" s="108">
        <v>0</v>
      </c>
      <c r="AA2585" s="109"/>
      <c r="AB2585" s="109">
        <v>1133</v>
      </c>
      <c r="AC2585" s="109"/>
      <c r="AD2585" s="109"/>
      <c r="AE2585" s="110" t="s">
        <v>453</v>
      </c>
      <c r="AF2585" s="109"/>
      <c r="AG2585" s="138">
        <v>42580</v>
      </c>
      <c r="AH2585" s="138">
        <v>43129</v>
      </c>
      <c r="AI2585" s="138">
        <v>43276</v>
      </c>
      <c r="AJ2585" s="109">
        <v>6112425</v>
      </c>
      <c r="AK2585" s="109">
        <v>1513456</v>
      </c>
      <c r="AL2585" s="109" t="s">
        <v>4925</v>
      </c>
      <c r="AM2585" s="109" t="s">
        <v>703</v>
      </c>
      <c r="AN2585" s="109" t="s">
        <v>4618</v>
      </c>
      <c r="AO2585" s="109" t="s">
        <v>4619</v>
      </c>
      <c r="AP2585" s="109" t="s">
        <v>705</v>
      </c>
      <c r="AQ2585" s="109" t="s">
        <v>4620</v>
      </c>
      <c r="AR2585" s="109" t="s">
        <v>4557</v>
      </c>
      <c r="AS2585" s="109" t="s">
        <v>4433</v>
      </c>
      <c r="AT2585" s="109"/>
      <c r="AU2585" s="109"/>
      <c r="AV2585" s="109">
        <v>43129</v>
      </c>
      <c r="AW2585" s="109"/>
      <c r="AX2585" s="109" t="s">
        <v>4926</v>
      </c>
      <c r="AY2585" s="109" t="s">
        <v>4622</v>
      </c>
    </row>
    <row r="2586" spans="1:51" ht="63.75" x14ac:dyDescent="0.25">
      <c r="A2586" s="106">
        <v>2964</v>
      </c>
      <c r="B2586" s="106" t="s">
        <v>3209</v>
      </c>
      <c r="C2586" s="106" t="s">
        <v>40</v>
      </c>
      <c r="D2586" s="106"/>
      <c r="E2586" s="106" t="s">
        <v>540</v>
      </c>
      <c r="F2586" s="106"/>
      <c r="G2586" s="106"/>
      <c r="H2586" s="106" t="s">
        <v>464</v>
      </c>
      <c r="I2586" s="106" t="s">
        <v>3325</v>
      </c>
      <c r="J2586" s="106" t="s">
        <v>4364</v>
      </c>
      <c r="K2586" s="106">
        <v>4482</v>
      </c>
      <c r="L2586" s="106"/>
      <c r="M2586" s="106">
        <v>22000</v>
      </c>
      <c r="N2586" s="106" t="s">
        <v>40</v>
      </c>
      <c r="O2586" s="106">
        <v>1444.24</v>
      </c>
      <c r="P2586" s="107">
        <v>1400</v>
      </c>
      <c r="Q2586" s="107">
        <v>2021936</v>
      </c>
      <c r="R2586" s="106">
        <v>0</v>
      </c>
      <c r="S2586" s="107">
        <v>0</v>
      </c>
      <c r="T2586" s="107">
        <v>0</v>
      </c>
      <c r="U2586" s="106" t="s">
        <v>739</v>
      </c>
      <c r="V2586" s="106" t="s">
        <v>7</v>
      </c>
      <c r="W2586" s="106" t="s">
        <v>61</v>
      </c>
      <c r="X2586" s="108">
        <v>1400</v>
      </c>
      <c r="Y2586" s="108">
        <v>2021936</v>
      </c>
      <c r="Z2586" s="108">
        <v>0</v>
      </c>
      <c r="AA2586" s="109"/>
      <c r="AB2586" s="109">
        <v>1133</v>
      </c>
      <c r="AC2586" s="109"/>
      <c r="AD2586" s="109"/>
      <c r="AE2586" s="110" t="s">
        <v>453</v>
      </c>
      <c r="AF2586" s="109"/>
      <c r="AG2586" s="138">
        <v>42580</v>
      </c>
      <c r="AH2586" s="138">
        <v>43129</v>
      </c>
      <c r="AI2586" s="138">
        <v>43276</v>
      </c>
      <c r="AJ2586" s="109">
        <v>6112425</v>
      </c>
      <c r="AK2586" s="109">
        <v>1513466</v>
      </c>
      <c r="AL2586" s="109" t="s">
        <v>4925</v>
      </c>
      <c r="AM2586" s="109" t="s">
        <v>703</v>
      </c>
      <c r="AN2586" s="109" t="s">
        <v>4618</v>
      </c>
      <c r="AO2586" s="109" t="s">
        <v>4619</v>
      </c>
      <c r="AP2586" s="109" t="s">
        <v>705</v>
      </c>
      <c r="AQ2586" s="109" t="s">
        <v>4620</v>
      </c>
      <c r="AR2586" s="109" t="s">
        <v>4557</v>
      </c>
      <c r="AS2586" s="109" t="s">
        <v>4433</v>
      </c>
      <c r="AT2586" s="109"/>
      <c r="AU2586" s="109"/>
      <c r="AV2586" s="109">
        <v>43129</v>
      </c>
      <c r="AW2586" s="109"/>
      <c r="AX2586" s="109" t="s">
        <v>4926</v>
      </c>
      <c r="AY2586" s="109" t="s">
        <v>4622</v>
      </c>
    </row>
    <row r="2587" spans="1:51" ht="63.75" x14ac:dyDescent="0.25">
      <c r="A2587" s="106">
        <v>2965</v>
      </c>
      <c r="B2587" s="106" t="s">
        <v>3210</v>
      </c>
      <c r="C2587" s="106" t="s">
        <v>40</v>
      </c>
      <c r="D2587" s="106"/>
      <c r="E2587" s="106" t="s">
        <v>540</v>
      </c>
      <c r="F2587" s="106"/>
      <c r="G2587" s="106"/>
      <c r="H2587" s="106" t="s">
        <v>464</v>
      </c>
      <c r="I2587" s="106" t="s">
        <v>3325</v>
      </c>
      <c r="J2587" s="106" t="s">
        <v>4365</v>
      </c>
      <c r="K2587" s="106">
        <v>4452</v>
      </c>
      <c r="L2587" s="106"/>
      <c r="M2587" s="106">
        <v>22000</v>
      </c>
      <c r="N2587" s="106" t="s">
        <v>40</v>
      </c>
      <c r="O2587" s="106">
        <v>519.04200000000003</v>
      </c>
      <c r="P2587" s="107">
        <v>1400</v>
      </c>
      <c r="Q2587" s="107">
        <v>726658.8</v>
      </c>
      <c r="R2587" s="106">
        <v>0</v>
      </c>
      <c r="S2587" s="107">
        <v>0</v>
      </c>
      <c r="T2587" s="107">
        <v>0</v>
      </c>
      <c r="U2587" s="106" t="s">
        <v>749</v>
      </c>
      <c r="V2587" s="106" t="s">
        <v>7</v>
      </c>
      <c r="W2587" s="106" t="s">
        <v>64</v>
      </c>
      <c r="X2587" s="108">
        <v>1400</v>
      </c>
      <c r="Y2587" s="108">
        <v>726658.8</v>
      </c>
      <c r="Z2587" s="108">
        <v>0</v>
      </c>
      <c r="AA2587" s="109"/>
      <c r="AB2587" s="109">
        <v>1133</v>
      </c>
      <c r="AC2587" s="109"/>
      <c r="AD2587" s="109"/>
      <c r="AE2587" s="110" t="s">
        <v>452</v>
      </c>
      <c r="AF2587" s="109"/>
      <c r="AG2587" s="138">
        <v>42580</v>
      </c>
      <c r="AH2587" s="138">
        <v>43129</v>
      </c>
      <c r="AI2587" s="138">
        <v>43276</v>
      </c>
      <c r="AJ2587" s="109">
        <v>6112425</v>
      </c>
      <c r="AK2587" s="109">
        <v>1513446</v>
      </c>
      <c r="AL2587" s="109" t="s">
        <v>4925</v>
      </c>
      <c r="AM2587" s="109" t="s">
        <v>703</v>
      </c>
      <c r="AN2587" s="109" t="s">
        <v>4618</v>
      </c>
      <c r="AO2587" s="109" t="s">
        <v>4619</v>
      </c>
      <c r="AP2587" s="109" t="s">
        <v>705</v>
      </c>
      <c r="AQ2587" s="109" t="s">
        <v>4620</v>
      </c>
      <c r="AR2587" s="109" t="s">
        <v>4557</v>
      </c>
      <c r="AS2587" s="109" t="s">
        <v>4433</v>
      </c>
      <c r="AT2587" s="109"/>
      <c r="AU2587" s="109"/>
      <c r="AV2587" s="109">
        <v>43129</v>
      </c>
      <c r="AW2587" s="109"/>
      <c r="AX2587" s="109" t="s">
        <v>4926</v>
      </c>
      <c r="AY2587" s="109" t="s">
        <v>4622</v>
      </c>
    </row>
    <row r="2588" spans="1:51" ht="63.75" x14ac:dyDescent="0.25">
      <c r="A2588" s="106">
        <v>2966</v>
      </c>
      <c r="B2588" s="106" t="s">
        <v>3211</v>
      </c>
      <c r="C2588" s="106" t="s">
        <v>40</v>
      </c>
      <c r="D2588" s="106"/>
      <c r="E2588" s="106" t="s">
        <v>540</v>
      </c>
      <c r="F2588" s="106"/>
      <c r="G2588" s="106"/>
      <c r="H2588" s="106" t="s">
        <v>464</v>
      </c>
      <c r="I2588" s="106" t="s">
        <v>3325</v>
      </c>
      <c r="J2588" s="106" t="s">
        <v>4365</v>
      </c>
      <c r="K2588" s="106">
        <v>4452</v>
      </c>
      <c r="L2588" s="106"/>
      <c r="M2588" s="106">
        <v>22000</v>
      </c>
      <c r="N2588" s="106" t="s">
        <v>40</v>
      </c>
      <c r="O2588" s="106">
        <v>299.65800000000002</v>
      </c>
      <c r="P2588" s="107">
        <v>1400</v>
      </c>
      <c r="Q2588" s="107">
        <v>419521.2</v>
      </c>
      <c r="R2588" s="106">
        <v>0</v>
      </c>
      <c r="S2588" s="107">
        <v>0</v>
      </c>
      <c r="T2588" s="107">
        <v>0</v>
      </c>
      <c r="U2588" s="106" t="s">
        <v>749</v>
      </c>
      <c r="V2588" s="106" t="s">
        <v>7</v>
      </c>
      <c r="W2588" s="106" t="s">
        <v>64</v>
      </c>
      <c r="X2588" s="108">
        <v>1400</v>
      </c>
      <c r="Y2588" s="108">
        <v>419521.2</v>
      </c>
      <c r="Z2588" s="108">
        <v>0</v>
      </c>
      <c r="AA2588" s="109"/>
      <c r="AB2588" s="109">
        <v>1133</v>
      </c>
      <c r="AC2588" s="109"/>
      <c r="AD2588" s="109"/>
      <c r="AE2588" s="110" t="s">
        <v>452</v>
      </c>
      <c r="AF2588" s="109"/>
      <c r="AG2588" s="138">
        <v>42580</v>
      </c>
      <c r="AH2588" s="138">
        <v>43129</v>
      </c>
      <c r="AI2588" s="138">
        <v>43276</v>
      </c>
      <c r="AJ2588" s="109">
        <v>6112425</v>
      </c>
      <c r="AK2588" s="109">
        <v>1513451</v>
      </c>
      <c r="AL2588" s="109" t="s">
        <v>4925</v>
      </c>
      <c r="AM2588" s="109" t="s">
        <v>703</v>
      </c>
      <c r="AN2588" s="109" t="s">
        <v>4618</v>
      </c>
      <c r="AO2588" s="109" t="s">
        <v>4619</v>
      </c>
      <c r="AP2588" s="109" t="s">
        <v>705</v>
      </c>
      <c r="AQ2588" s="109" t="s">
        <v>4620</v>
      </c>
      <c r="AR2588" s="109" t="s">
        <v>4557</v>
      </c>
      <c r="AS2588" s="109" t="s">
        <v>4433</v>
      </c>
      <c r="AT2588" s="109"/>
      <c r="AU2588" s="109"/>
      <c r="AV2588" s="109">
        <v>43129</v>
      </c>
      <c r="AW2588" s="109"/>
      <c r="AX2588" s="109" t="s">
        <v>4926</v>
      </c>
      <c r="AY2588" s="109" t="s">
        <v>4622</v>
      </c>
    </row>
    <row r="2589" spans="1:51" ht="63.75" x14ac:dyDescent="0.25">
      <c r="A2589" s="106">
        <v>2967</v>
      </c>
      <c r="B2589" s="106" t="s">
        <v>3212</v>
      </c>
      <c r="C2589" s="106" t="s">
        <v>40</v>
      </c>
      <c r="D2589" s="106"/>
      <c r="E2589" s="106" t="s">
        <v>540</v>
      </c>
      <c r="F2589" s="106"/>
      <c r="G2589" s="106"/>
      <c r="H2589" s="106" t="s">
        <v>464</v>
      </c>
      <c r="I2589" s="106" t="s">
        <v>3325</v>
      </c>
      <c r="J2589" s="106" t="s">
        <v>4364</v>
      </c>
      <c r="K2589" s="106">
        <v>4105</v>
      </c>
      <c r="L2589" s="106"/>
      <c r="M2589" s="106">
        <v>22000</v>
      </c>
      <c r="N2589" s="106" t="s">
        <v>40</v>
      </c>
      <c r="O2589" s="106">
        <v>15652.781999999999</v>
      </c>
      <c r="P2589" s="107">
        <v>1400</v>
      </c>
      <c r="Q2589" s="107">
        <v>21913894.800000001</v>
      </c>
      <c r="R2589" s="106">
        <v>0</v>
      </c>
      <c r="S2589" s="107">
        <v>0</v>
      </c>
      <c r="T2589" s="107">
        <v>0</v>
      </c>
      <c r="U2589" s="106" t="s">
        <v>741</v>
      </c>
      <c r="V2589" s="106" t="s">
        <v>7</v>
      </c>
      <c r="W2589" s="106" t="s">
        <v>62</v>
      </c>
      <c r="X2589" s="108">
        <v>1400</v>
      </c>
      <c r="Y2589" s="108">
        <v>21913894.800000001</v>
      </c>
      <c r="Z2589" s="108">
        <v>0</v>
      </c>
      <c r="AA2589" s="109"/>
      <c r="AB2589" s="109">
        <v>1133</v>
      </c>
      <c r="AC2589" s="109"/>
      <c r="AD2589" s="109"/>
      <c r="AE2589" s="110" t="s">
        <v>473</v>
      </c>
      <c r="AF2589" s="109"/>
      <c r="AG2589" s="138">
        <v>42580</v>
      </c>
      <c r="AH2589" s="138">
        <v>43129</v>
      </c>
      <c r="AI2589" s="138">
        <v>43276</v>
      </c>
      <c r="AJ2589" s="109">
        <v>6112425</v>
      </c>
      <c r="AK2589" s="109">
        <v>1513457</v>
      </c>
      <c r="AL2589" s="109" t="s">
        <v>4925</v>
      </c>
      <c r="AM2589" s="109" t="s">
        <v>703</v>
      </c>
      <c r="AN2589" s="109" t="s">
        <v>4618</v>
      </c>
      <c r="AO2589" s="109" t="s">
        <v>4619</v>
      </c>
      <c r="AP2589" s="109" t="s">
        <v>705</v>
      </c>
      <c r="AQ2589" s="109" t="s">
        <v>4620</v>
      </c>
      <c r="AR2589" s="109" t="s">
        <v>4557</v>
      </c>
      <c r="AS2589" s="109" t="s">
        <v>4433</v>
      </c>
      <c r="AT2589" s="109"/>
      <c r="AU2589" s="109"/>
      <c r="AV2589" s="109">
        <v>43129</v>
      </c>
      <c r="AW2589" s="109"/>
      <c r="AX2589" s="109" t="s">
        <v>4926</v>
      </c>
      <c r="AY2589" s="109" t="s">
        <v>4622</v>
      </c>
    </row>
    <row r="2590" spans="1:51" ht="63.75" x14ac:dyDescent="0.25">
      <c r="A2590" s="106">
        <v>2968</v>
      </c>
      <c r="B2590" s="106" t="s">
        <v>3213</v>
      </c>
      <c r="C2590" s="106" t="s">
        <v>40</v>
      </c>
      <c r="D2590" s="106"/>
      <c r="E2590" s="106" t="s">
        <v>540</v>
      </c>
      <c r="F2590" s="106"/>
      <c r="G2590" s="106"/>
      <c r="H2590" s="106" t="s">
        <v>464</v>
      </c>
      <c r="I2590" s="106" t="s">
        <v>3325</v>
      </c>
      <c r="J2590" s="106" t="s">
        <v>4364</v>
      </c>
      <c r="K2590" s="106">
        <v>4481</v>
      </c>
      <c r="L2590" s="106"/>
      <c r="M2590" s="106">
        <v>22000</v>
      </c>
      <c r="N2590" s="106" t="s">
        <v>40</v>
      </c>
      <c r="O2590" s="106">
        <v>1018.361</v>
      </c>
      <c r="P2590" s="107">
        <v>1400</v>
      </c>
      <c r="Q2590" s="107">
        <v>1425705.4</v>
      </c>
      <c r="R2590" s="106">
        <v>0</v>
      </c>
      <c r="S2590" s="107">
        <v>0</v>
      </c>
      <c r="T2590" s="107">
        <v>0</v>
      </c>
      <c r="U2590" s="106" t="s">
        <v>924</v>
      </c>
      <c r="V2590" s="106" t="s">
        <v>7</v>
      </c>
      <c r="W2590" s="106" t="s">
        <v>76</v>
      </c>
      <c r="X2590" s="108">
        <v>1400</v>
      </c>
      <c r="Y2590" s="108">
        <v>1425705.4</v>
      </c>
      <c r="Z2590" s="108">
        <v>0</v>
      </c>
      <c r="AA2590" s="109"/>
      <c r="AB2590" s="109">
        <v>1133</v>
      </c>
      <c r="AC2590" s="109"/>
      <c r="AD2590" s="109"/>
      <c r="AE2590" s="110" t="s">
        <v>4867</v>
      </c>
      <c r="AF2590" s="109"/>
      <c r="AG2590" s="138">
        <v>42580</v>
      </c>
      <c r="AH2590" s="138">
        <v>43129</v>
      </c>
      <c r="AI2590" s="138">
        <v>43276</v>
      </c>
      <c r="AJ2590" s="109">
        <v>6112425</v>
      </c>
      <c r="AK2590" s="109">
        <v>1513454</v>
      </c>
      <c r="AL2590" s="109" t="s">
        <v>4925</v>
      </c>
      <c r="AM2590" s="109" t="s">
        <v>703</v>
      </c>
      <c r="AN2590" s="109" t="s">
        <v>4618</v>
      </c>
      <c r="AO2590" s="109" t="s">
        <v>4619</v>
      </c>
      <c r="AP2590" s="109" t="s">
        <v>705</v>
      </c>
      <c r="AQ2590" s="109" t="s">
        <v>4620</v>
      </c>
      <c r="AR2590" s="109" t="s">
        <v>4557</v>
      </c>
      <c r="AS2590" s="109" t="s">
        <v>4433</v>
      </c>
      <c r="AT2590" s="109"/>
      <c r="AU2590" s="109"/>
      <c r="AV2590" s="109">
        <v>43129</v>
      </c>
      <c r="AW2590" s="109"/>
      <c r="AX2590" s="109" t="s">
        <v>4926</v>
      </c>
      <c r="AY2590" s="109" t="s">
        <v>4622</v>
      </c>
    </row>
    <row r="2591" spans="1:51" ht="63.75" x14ac:dyDescent="0.25">
      <c r="A2591" s="106">
        <v>2969</v>
      </c>
      <c r="B2591" s="106" t="s">
        <v>3214</v>
      </c>
      <c r="C2591" s="106" t="s">
        <v>40</v>
      </c>
      <c r="D2591" s="106"/>
      <c r="E2591" s="106" t="s">
        <v>540</v>
      </c>
      <c r="F2591" s="106"/>
      <c r="G2591" s="106"/>
      <c r="H2591" s="106" t="s">
        <v>464</v>
      </c>
      <c r="I2591" s="106" t="s">
        <v>3325</v>
      </c>
      <c r="J2591" s="106" t="s">
        <v>514</v>
      </c>
      <c r="K2591" s="106">
        <v>0</v>
      </c>
      <c r="L2591" s="106"/>
      <c r="M2591" s="106">
        <v>22000</v>
      </c>
      <c r="N2591" s="106" t="s">
        <v>40</v>
      </c>
      <c r="O2591" s="106">
        <v>1237.385</v>
      </c>
      <c r="P2591" s="107">
        <v>1400</v>
      </c>
      <c r="Q2591" s="107">
        <v>1732339</v>
      </c>
      <c r="R2591" s="106">
        <v>0</v>
      </c>
      <c r="S2591" s="107">
        <v>0</v>
      </c>
      <c r="T2591" s="107">
        <v>0</v>
      </c>
      <c r="U2591" s="106" t="s">
        <v>797</v>
      </c>
      <c r="V2591" s="106" t="s">
        <v>7</v>
      </c>
      <c r="W2591" s="106" t="s">
        <v>67</v>
      </c>
      <c r="X2591" s="108">
        <v>1400</v>
      </c>
      <c r="Y2591" s="108">
        <v>1732339</v>
      </c>
      <c r="Z2591" s="108">
        <v>0</v>
      </c>
      <c r="AA2591" s="109"/>
      <c r="AB2591" s="109">
        <v>1133</v>
      </c>
      <c r="AC2591" s="109"/>
      <c r="AD2591" s="109"/>
      <c r="AE2591" s="110" t="s">
        <v>474</v>
      </c>
      <c r="AF2591" s="109"/>
      <c r="AG2591" s="138">
        <v>42580</v>
      </c>
      <c r="AH2591" s="138">
        <v>43129</v>
      </c>
      <c r="AI2591" s="138">
        <v>43276</v>
      </c>
      <c r="AJ2591" s="109">
        <v>6112425</v>
      </c>
      <c r="AK2591" s="109">
        <v>1513449</v>
      </c>
      <c r="AL2591" s="109" t="s">
        <v>4925</v>
      </c>
      <c r="AM2591" s="109" t="s">
        <v>703</v>
      </c>
      <c r="AN2591" s="109" t="s">
        <v>4618</v>
      </c>
      <c r="AO2591" s="109" t="s">
        <v>4619</v>
      </c>
      <c r="AP2591" s="109" t="s">
        <v>705</v>
      </c>
      <c r="AQ2591" s="109" t="s">
        <v>4620</v>
      </c>
      <c r="AR2591" s="109" t="s">
        <v>4557</v>
      </c>
      <c r="AS2591" s="109" t="s">
        <v>4433</v>
      </c>
      <c r="AT2591" s="109"/>
      <c r="AU2591" s="109"/>
      <c r="AV2591" s="109">
        <v>43129</v>
      </c>
      <c r="AW2591" s="109"/>
      <c r="AX2591" s="109" t="s">
        <v>4926</v>
      </c>
      <c r="AY2591" s="109" t="s">
        <v>4622</v>
      </c>
    </row>
    <row r="2592" spans="1:51" ht="63.75" x14ac:dyDescent="0.25">
      <c r="A2592" s="106">
        <v>2970</v>
      </c>
      <c r="B2592" s="106" t="s">
        <v>3215</v>
      </c>
      <c r="C2592" s="106" t="s">
        <v>40</v>
      </c>
      <c r="D2592" s="106"/>
      <c r="E2592" s="106" t="s">
        <v>540</v>
      </c>
      <c r="F2592" s="106"/>
      <c r="G2592" s="106"/>
      <c r="H2592" s="106" t="s">
        <v>464</v>
      </c>
      <c r="I2592" s="106" t="s">
        <v>3325</v>
      </c>
      <c r="J2592" s="106" t="s">
        <v>4364</v>
      </c>
      <c r="K2592" s="106">
        <v>0</v>
      </c>
      <c r="L2592" s="106"/>
      <c r="M2592" s="106">
        <v>22000</v>
      </c>
      <c r="N2592" s="106" t="s">
        <v>40</v>
      </c>
      <c r="O2592" s="106">
        <v>11534.936</v>
      </c>
      <c r="P2592" s="107">
        <v>1400</v>
      </c>
      <c r="Q2592" s="107">
        <v>16148910.4</v>
      </c>
      <c r="R2592" s="106">
        <v>0</v>
      </c>
      <c r="S2592" s="107">
        <v>0</v>
      </c>
      <c r="T2592" s="107">
        <v>0</v>
      </c>
      <c r="U2592" s="106" t="s">
        <v>797</v>
      </c>
      <c r="V2592" s="106" t="s">
        <v>7</v>
      </c>
      <c r="W2592" s="106" t="s">
        <v>67</v>
      </c>
      <c r="X2592" s="108">
        <v>1400</v>
      </c>
      <c r="Y2592" s="108">
        <v>16148910.4</v>
      </c>
      <c r="Z2592" s="108">
        <v>0</v>
      </c>
      <c r="AA2592" s="109"/>
      <c r="AB2592" s="109">
        <v>1133</v>
      </c>
      <c r="AC2592" s="109"/>
      <c r="AD2592" s="109"/>
      <c r="AE2592" s="110" t="s">
        <v>474</v>
      </c>
      <c r="AF2592" s="109"/>
      <c r="AG2592" s="138">
        <v>42580</v>
      </c>
      <c r="AH2592" s="138">
        <v>43129</v>
      </c>
      <c r="AI2592" s="138">
        <v>43276</v>
      </c>
      <c r="AJ2592" s="109">
        <v>6112425</v>
      </c>
      <c r="AK2592" s="109">
        <v>1513461</v>
      </c>
      <c r="AL2592" s="109" t="s">
        <v>4925</v>
      </c>
      <c r="AM2592" s="109" t="s">
        <v>703</v>
      </c>
      <c r="AN2592" s="109" t="s">
        <v>4618</v>
      </c>
      <c r="AO2592" s="109" t="s">
        <v>4619</v>
      </c>
      <c r="AP2592" s="109" t="s">
        <v>705</v>
      </c>
      <c r="AQ2592" s="109" t="s">
        <v>4620</v>
      </c>
      <c r="AR2592" s="109" t="s">
        <v>4557</v>
      </c>
      <c r="AS2592" s="109" t="s">
        <v>4433</v>
      </c>
      <c r="AT2592" s="109"/>
      <c r="AU2592" s="109"/>
      <c r="AV2592" s="109">
        <v>43129</v>
      </c>
      <c r="AW2592" s="109"/>
      <c r="AX2592" s="109" t="s">
        <v>4926</v>
      </c>
      <c r="AY2592" s="109" t="s">
        <v>4622</v>
      </c>
    </row>
    <row r="2593" spans="1:51" ht="63.75" x14ac:dyDescent="0.25">
      <c r="A2593" s="106">
        <v>2971</v>
      </c>
      <c r="B2593" s="106" t="s">
        <v>3216</v>
      </c>
      <c r="C2593" s="106" t="s">
        <v>40</v>
      </c>
      <c r="D2593" s="106"/>
      <c r="E2593" s="106" t="s">
        <v>540</v>
      </c>
      <c r="F2593" s="106"/>
      <c r="G2593" s="106"/>
      <c r="H2593" s="106" t="s">
        <v>464</v>
      </c>
      <c r="I2593" s="106" t="s">
        <v>3337</v>
      </c>
      <c r="J2593" s="106" t="s">
        <v>4366</v>
      </c>
      <c r="K2593" s="106"/>
      <c r="L2593" s="106"/>
      <c r="M2593" s="106">
        <v>22000</v>
      </c>
      <c r="N2593" s="106" t="s">
        <v>40</v>
      </c>
      <c r="O2593" s="106">
        <v>9354.4979999999996</v>
      </c>
      <c r="P2593" s="107">
        <v>1400</v>
      </c>
      <c r="Q2593" s="107">
        <v>13096297.199999999</v>
      </c>
      <c r="R2593" s="106">
        <v>0</v>
      </c>
      <c r="S2593" s="107">
        <v>0</v>
      </c>
      <c r="T2593" s="107">
        <v>0</v>
      </c>
      <c r="U2593" s="106" t="s">
        <v>797</v>
      </c>
      <c r="V2593" s="106" t="s">
        <v>7</v>
      </c>
      <c r="W2593" s="106" t="s">
        <v>67</v>
      </c>
      <c r="X2593" s="108">
        <v>1400</v>
      </c>
      <c r="Y2593" s="108">
        <v>13096297.199999999</v>
      </c>
      <c r="Z2593" s="108">
        <v>0</v>
      </c>
      <c r="AA2593" s="109"/>
      <c r="AB2593" s="109">
        <v>1133</v>
      </c>
      <c r="AC2593" s="109"/>
      <c r="AD2593" s="109"/>
      <c r="AE2593" s="110" t="s">
        <v>474</v>
      </c>
      <c r="AF2593" s="109"/>
      <c r="AG2593" s="138">
        <v>42580</v>
      </c>
      <c r="AH2593" s="138">
        <v>43129</v>
      </c>
      <c r="AI2593" s="138">
        <v>43276</v>
      </c>
      <c r="AJ2593" s="109">
        <v>6112425</v>
      </c>
      <c r="AK2593" s="109">
        <v>1513471</v>
      </c>
      <c r="AL2593" s="109" t="s">
        <v>4925</v>
      </c>
      <c r="AM2593" s="109" t="s">
        <v>703</v>
      </c>
      <c r="AN2593" s="109" t="s">
        <v>4618</v>
      </c>
      <c r="AO2593" s="109" t="s">
        <v>4619</v>
      </c>
      <c r="AP2593" s="109" t="s">
        <v>705</v>
      </c>
      <c r="AQ2593" s="109" t="s">
        <v>4620</v>
      </c>
      <c r="AR2593" s="109" t="s">
        <v>4557</v>
      </c>
      <c r="AS2593" s="109" t="s">
        <v>4433</v>
      </c>
      <c r="AT2593" s="109"/>
      <c r="AU2593" s="109"/>
      <c r="AV2593" s="109">
        <v>43129</v>
      </c>
      <c r="AW2593" s="109"/>
      <c r="AX2593" s="109" t="s">
        <v>4926</v>
      </c>
      <c r="AY2593" s="109" t="s">
        <v>4622</v>
      </c>
    </row>
    <row r="2594" spans="1:51" ht="63.75" x14ac:dyDescent="0.25">
      <c r="A2594" s="106">
        <v>2972</v>
      </c>
      <c r="B2594" s="106" t="s">
        <v>3217</v>
      </c>
      <c r="C2594" s="106" t="s">
        <v>40</v>
      </c>
      <c r="D2594" s="106"/>
      <c r="E2594" s="106" t="s">
        <v>540</v>
      </c>
      <c r="F2594" s="106"/>
      <c r="G2594" s="106"/>
      <c r="H2594" s="106" t="s">
        <v>464</v>
      </c>
      <c r="I2594" s="106" t="s">
        <v>3337</v>
      </c>
      <c r="J2594" s="106" t="s">
        <v>4366</v>
      </c>
      <c r="K2594" s="106"/>
      <c r="L2594" s="106"/>
      <c r="M2594" s="106">
        <v>22000</v>
      </c>
      <c r="N2594" s="106" t="s">
        <v>40</v>
      </c>
      <c r="O2594" s="106">
        <v>3365.9459999999999</v>
      </c>
      <c r="P2594" s="107">
        <v>1400</v>
      </c>
      <c r="Q2594" s="107">
        <v>4712324.4000000004</v>
      </c>
      <c r="R2594" s="106">
        <v>0</v>
      </c>
      <c r="S2594" s="107">
        <v>0</v>
      </c>
      <c r="T2594" s="107">
        <v>0</v>
      </c>
      <c r="U2594" s="106" t="s">
        <v>797</v>
      </c>
      <c r="V2594" s="106" t="s">
        <v>7</v>
      </c>
      <c r="W2594" s="106" t="s">
        <v>67</v>
      </c>
      <c r="X2594" s="108">
        <v>1400</v>
      </c>
      <c r="Y2594" s="108">
        <v>4712324.3999999994</v>
      </c>
      <c r="Z2594" s="108">
        <v>0</v>
      </c>
      <c r="AA2594" s="109"/>
      <c r="AB2594" s="109">
        <v>1133</v>
      </c>
      <c r="AC2594" s="109"/>
      <c r="AD2594" s="109"/>
      <c r="AE2594" s="110" t="s">
        <v>474</v>
      </c>
      <c r="AF2594" s="109"/>
      <c r="AG2594" s="138">
        <v>42580</v>
      </c>
      <c r="AH2594" s="138">
        <v>43129</v>
      </c>
      <c r="AI2594" s="138">
        <v>43276</v>
      </c>
      <c r="AJ2594" s="109">
        <v>6112425</v>
      </c>
      <c r="AK2594" s="109">
        <v>1513481</v>
      </c>
      <c r="AL2594" s="109" t="s">
        <v>4925</v>
      </c>
      <c r="AM2594" s="109" t="s">
        <v>703</v>
      </c>
      <c r="AN2594" s="109" t="s">
        <v>4618</v>
      </c>
      <c r="AO2594" s="109" t="s">
        <v>4619</v>
      </c>
      <c r="AP2594" s="109" t="s">
        <v>705</v>
      </c>
      <c r="AQ2594" s="109" t="s">
        <v>4620</v>
      </c>
      <c r="AR2594" s="109" t="s">
        <v>4557</v>
      </c>
      <c r="AS2594" s="109" t="s">
        <v>4433</v>
      </c>
      <c r="AT2594" s="109"/>
      <c r="AU2594" s="109"/>
      <c r="AV2594" s="109">
        <v>43129</v>
      </c>
      <c r="AW2594" s="109"/>
      <c r="AX2594" s="109" t="s">
        <v>4926</v>
      </c>
      <c r="AY2594" s="109" t="s">
        <v>4622</v>
      </c>
    </row>
    <row r="2595" spans="1:51" ht="63.75" x14ac:dyDescent="0.25">
      <c r="A2595" s="106">
        <v>2973</v>
      </c>
      <c r="B2595" s="106" t="s">
        <v>3218</v>
      </c>
      <c r="C2595" s="106" t="s">
        <v>40</v>
      </c>
      <c r="D2595" s="106"/>
      <c r="E2595" s="106" t="s">
        <v>540</v>
      </c>
      <c r="F2595" s="106"/>
      <c r="G2595" s="106"/>
      <c r="H2595" s="106" t="s">
        <v>464</v>
      </c>
      <c r="I2595" s="106" t="s">
        <v>3325</v>
      </c>
      <c r="J2595" s="106" t="s">
        <v>4365</v>
      </c>
      <c r="K2595" s="106"/>
      <c r="L2595" s="106"/>
      <c r="M2595" s="106">
        <v>22000</v>
      </c>
      <c r="N2595" s="106" t="s">
        <v>40</v>
      </c>
      <c r="O2595" s="106">
        <v>5343.6850000000004</v>
      </c>
      <c r="P2595" s="107">
        <v>1400</v>
      </c>
      <c r="Q2595" s="107">
        <v>7481159</v>
      </c>
      <c r="R2595" s="106">
        <v>0</v>
      </c>
      <c r="S2595" s="107">
        <v>0</v>
      </c>
      <c r="T2595" s="107">
        <v>0</v>
      </c>
      <c r="U2595" s="106" t="s">
        <v>797</v>
      </c>
      <c r="V2595" s="106" t="s">
        <v>7</v>
      </c>
      <c r="W2595" s="106" t="s">
        <v>67</v>
      </c>
      <c r="X2595" s="108">
        <v>1400</v>
      </c>
      <c r="Y2595" s="108">
        <v>7481159.0000000009</v>
      </c>
      <c r="Z2595" s="108">
        <v>0</v>
      </c>
      <c r="AA2595" s="109"/>
      <c r="AB2595" s="109">
        <v>1133</v>
      </c>
      <c r="AC2595" s="109"/>
      <c r="AD2595" s="109"/>
      <c r="AE2595" s="110" t="s">
        <v>474</v>
      </c>
      <c r="AF2595" s="109"/>
      <c r="AG2595" s="138">
        <v>42580</v>
      </c>
      <c r="AH2595" s="138">
        <v>43129</v>
      </c>
      <c r="AI2595" s="138">
        <v>43276</v>
      </c>
      <c r="AJ2595" s="109">
        <v>6112425</v>
      </c>
      <c r="AK2595" s="109">
        <v>1513445</v>
      </c>
      <c r="AL2595" s="109" t="s">
        <v>4925</v>
      </c>
      <c r="AM2595" s="109" t="s">
        <v>703</v>
      </c>
      <c r="AN2595" s="109" t="s">
        <v>4618</v>
      </c>
      <c r="AO2595" s="109" t="s">
        <v>4619</v>
      </c>
      <c r="AP2595" s="109" t="s">
        <v>705</v>
      </c>
      <c r="AQ2595" s="109" t="s">
        <v>4620</v>
      </c>
      <c r="AR2595" s="109" t="s">
        <v>4557</v>
      </c>
      <c r="AS2595" s="109" t="s">
        <v>4433</v>
      </c>
      <c r="AT2595" s="109"/>
      <c r="AU2595" s="109"/>
      <c r="AV2595" s="109">
        <v>43129</v>
      </c>
      <c r="AW2595" s="109"/>
      <c r="AX2595" s="109" t="s">
        <v>4926</v>
      </c>
      <c r="AY2595" s="109" t="s">
        <v>4622</v>
      </c>
    </row>
    <row r="2596" spans="1:51" ht="63.75" x14ac:dyDescent="0.25">
      <c r="A2596" s="106">
        <v>2974</v>
      </c>
      <c r="B2596" s="106" t="s">
        <v>3219</v>
      </c>
      <c r="C2596" s="106" t="s">
        <v>40</v>
      </c>
      <c r="D2596" s="106"/>
      <c r="E2596" s="106" t="s">
        <v>540</v>
      </c>
      <c r="F2596" s="106"/>
      <c r="G2596" s="106"/>
      <c r="H2596" s="106" t="s">
        <v>464</v>
      </c>
      <c r="I2596" s="106" t="s">
        <v>3325</v>
      </c>
      <c r="J2596" s="106" t="s">
        <v>514</v>
      </c>
      <c r="K2596" s="106"/>
      <c r="L2596" s="106"/>
      <c r="M2596" s="106">
        <v>22000</v>
      </c>
      <c r="N2596" s="106" t="s">
        <v>40</v>
      </c>
      <c r="O2596" s="106">
        <v>699.74800000000005</v>
      </c>
      <c r="P2596" s="107">
        <v>1400</v>
      </c>
      <c r="Q2596" s="107">
        <v>979647.2</v>
      </c>
      <c r="R2596" s="106">
        <v>0</v>
      </c>
      <c r="S2596" s="107">
        <v>0</v>
      </c>
      <c r="T2596" s="107">
        <v>0</v>
      </c>
      <c r="U2596" s="106" t="s">
        <v>797</v>
      </c>
      <c r="V2596" s="106" t="s">
        <v>7</v>
      </c>
      <c r="W2596" s="106" t="s">
        <v>67</v>
      </c>
      <c r="X2596" s="108">
        <v>1400</v>
      </c>
      <c r="Y2596" s="108">
        <v>979647.20000000007</v>
      </c>
      <c r="Z2596" s="108">
        <v>0</v>
      </c>
      <c r="AA2596" s="109"/>
      <c r="AB2596" s="109">
        <v>1133</v>
      </c>
      <c r="AC2596" s="109"/>
      <c r="AD2596" s="109"/>
      <c r="AE2596" s="110" t="s">
        <v>474</v>
      </c>
      <c r="AF2596" s="109"/>
      <c r="AG2596" s="138">
        <v>42580</v>
      </c>
      <c r="AH2596" s="138">
        <v>43129</v>
      </c>
      <c r="AI2596" s="138">
        <v>43276</v>
      </c>
      <c r="AJ2596" s="109">
        <v>6112425</v>
      </c>
      <c r="AK2596" s="109">
        <v>1513453</v>
      </c>
      <c r="AL2596" s="109" t="s">
        <v>4925</v>
      </c>
      <c r="AM2596" s="109" t="s">
        <v>703</v>
      </c>
      <c r="AN2596" s="109" t="s">
        <v>4618</v>
      </c>
      <c r="AO2596" s="109" t="s">
        <v>4619</v>
      </c>
      <c r="AP2596" s="109" t="s">
        <v>705</v>
      </c>
      <c r="AQ2596" s="109" t="s">
        <v>4620</v>
      </c>
      <c r="AR2596" s="109" t="s">
        <v>4557</v>
      </c>
      <c r="AS2596" s="109" t="s">
        <v>4433</v>
      </c>
      <c r="AT2596" s="109"/>
      <c r="AU2596" s="109"/>
      <c r="AV2596" s="109">
        <v>43129</v>
      </c>
      <c r="AW2596" s="109"/>
      <c r="AX2596" s="109" t="s">
        <v>4926</v>
      </c>
      <c r="AY2596" s="109" t="s">
        <v>4622</v>
      </c>
    </row>
    <row r="2597" spans="1:51" ht="63.75" x14ac:dyDescent="0.25">
      <c r="A2597" s="106">
        <v>2975</v>
      </c>
      <c r="B2597" s="106" t="s">
        <v>3220</v>
      </c>
      <c r="C2597" s="106" t="s">
        <v>40</v>
      </c>
      <c r="D2597" s="106"/>
      <c r="E2597" s="106" t="s">
        <v>540</v>
      </c>
      <c r="F2597" s="106"/>
      <c r="G2597" s="106"/>
      <c r="H2597" s="106" t="s">
        <v>464</v>
      </c>
      <c r="I2597" s="106" t="s">
        <v>3325</v>
      </c>
      <c r="J2597" s="106" t="s">
        <v>4364</v>
      </c>
      <c r="K2597" s="106"/>
      <c r="L2597" s="106"/>
      <c r="M2597" s="106">
        <v>22000</v>
      </c>
      <c r="N2597" s="106" t="s">
        <v>40</v>
      </c>
      <c r="O2597" s="106">
        <v>3693.404</v>
      </c>
      <c r="P2597" s="107">
        <v>1400</v>
      </c>
      <c r="Q2597" s="107">
        <v>5170765.5999999996</v>
      </c>
      <c r="R2597" s="106">
        <v>0</v>
      </c>
      <c r="S2597" s="107">
        <v>0</v>
      </c>
      <c r="T2597" s="107">
        <v>0</v>
      </c>
      <c r="U2597" s="106" t="s">
        <v>797</v>
      </c>
      <c r="V2597" s="106" t="s">
        <v>7</v>
      </c>
      <c r="W2597" s="106" t="s">
        <v>67</v>
      </c>
      <c r="X2597" s="108">
        <v>1400</v>
      </c>
      <c r="Y2597" s="108">
        <v>5170765.5999999996</v>
      </c>
      <c r="Z2597" s="108">
        <v>0</v>
      </c>
      <c r="AA2597" s="109"/>
      <c r="AB2597" s="109">
        <v>1133</v>
      </c>
      <c r="AC2597" s="109"/>
      <c r="AD2597" s="109"/>
      <c r="AE2597" s="110" t="s">
        <v>474</v>
      </c>
      <c r="AF2597" s="109"/>
      <c r="AG2597" s="138">
        <v>42580</v>
      </c>
      <c r="AH2597" s="138">
        <v>43129</v>
      </c>
      <c r="AI2597" s="138">
        <v>43276</v>
      </c>
      <c r="AJ2597" s="109">
        <v>6112425</v>
      </c>
      <c r="AK2597" s="109">
        <v>1513463</v>
      </c>
      <c r="AL2597" s="109" t="s">
        <v>4925</v>
      </c>
      <c r="AM2597" s="109" t="s">
        <v>703</v>
      </c>
      <c r="AN2597" s="109" t="s">
        <v>4618</v>
      </c>
      <c r="AO2597" s="109" t="s">
        <v>4619</v>
      </c>
      <c r="AP2597" s="109" t="s">
        <v>705</v>
      </c>
      <c r="AQ2597" s="109" t="s">
        <v>4620</v>
      </c>
      <c r="AR2597" s="109" t="s">
        <v>4557</v>
      </c>
      <c r="AS2597" s="109" t="s">
        <v>4433</v>
      </c>
      <c r="AT2597" s="109"/>
      <c r="AU2597" s="109"/>
      <c r="AV2597" s="109">
        <v>43129</v>
      </c>
      <c r="AW2597" s="109"/>
      <c r="AX2597" s="109" t="s">
        <v>4926</v>
      </c>
      <c r="AY2597" s="109" t="s">
        <v>4622</v>
      </c>
    </row>
    <row r="2598" spans="1:51" ht="63.75" x14ac:dyDescent="0.25">
      <c r="A2598" s="106">
        <v>2976</v>
      </c>
      <c r="B2598" s="106" t="s">
        <v>3221</v>
      </c>
      <c r="C2598" s="106" t="s">
        <v>40</v>
      </c>
      <c r="D2598" s="106"/>
      <c r="E2598" s="106" t="s">
        <v>540</v>
      </c>
      <c r="F2598" s="106"/>
      <c r="G2598" s="106"/>
      <c r="H2598" s="106" t="s">
        <v>464</v>
      </c>
      <c r="I2598" s="106" t="s">
        <v>3325</v>
      </c>
      <c r="J2598" s="106" t="s">
        <v>514</v>
      </c>
      <c r="K2598" s="106"/>
      <c r="L2598" s="106"/>
      <c r="M2598" s="106">
        <v>22000</v>
      </c>
      <c r="N2598" s="106" t="s">
        <v>40</v>
      </c>
      <c r="O2598" s="106">
        <v>772.36199999999997</v>
      </c>
      <c r="P2598" s="107">
        <v>1400</v>
      </c>
      <c r="Q2598" s="107">
        <v>1081306.8</v>
      </c>
      <c r="R2598" s="106">
        <v>0</v>
      </c>
      <c r="S2598" s="107">
        <v>0</v>
      </c>
      <c r="T2598" s="107">
        <v>0</v>
      </c>
      <c r="U2598" s="106" t="s">
        <v>797</v>
      </c>
      <c r="V2598" s="106" t="s">
        <v>7</v>
      </c>
      <c r="W2598" s="106" t="s">
        <v>67</v>
      </c>
      <c r="X2598" s="108">
        <v>1400</v>
      </c>
      <c r="Y2598" s="108">
        <v>1081306.8</v>
      </c>
      <c r="Z2598" s="108">
        <v>0</v>
      </c>
      <c r="AA2598" s="109"/>
      <c r="AB2598" s="109">
        <v>1133</v>
      </c>
      <c r="AC2598" s="109"/>
      <c r="AD2598" s="109"/>
      <c r="AE2598" s="110" t="s">
        <v>474</v>
      </c>
      <c r="AF2598" s="109"/>
      <c r="AG2598" s="138">
        <v>42580</v>
      </c>
      <c r="AH2598" s="138">
        <v>43129</v>
      </c>
      <c r="AI2598" s="138">
        <v>43276</v>
      </c>
      <c r="AJ2598" s="109">
        <v>6112425</v>
      </c>
      <c r="AK2598" s="109">
        <v>1513467</v>
      </c>
      <c r="AL2598" s="109" t="s">
        <v>4925</v>
      </c>
      <c r="AM2598" s="109" t="s">
        <v>703</v>
      </c>
      <c r="AN2598" s="109" t="s">
        <v>4618</v>
      </c>
      <c r="AO2598" s="109" t="s">
        <v>4619</v>
      </c>
      <c r="AP2598" s="109" t="s">
        <v>705</v>
      </c>
      <c r="AQ2598" s="109" t="s">
        <v>4620</v>
      </c>
      <c r="AR2598" s="109" t="s">
        <v>4557</v>
      </c>
      <c r="AS2598" s="109" t="s">
        <v>4433</v>
      </c>
      <c r="AT2598" s="109"/>
      <c r="AU2598" s="109"/>
      <c r="AV2598" s="109">
        <v>43129</v>
      </c>
      <c r="AW2598" s="109"/>
      <c r="AX2598" s="109" t="s">
        <v>4926</v>
      </c>
      <c r="AY2598" s="109" t="s">
        <v>4622</v>
      </c>
    </row>
    <row r="2599" spans="1:51" ht="63.75" x14ac:dyDescent="0.25">
      <c r="A2599" s="106">
        <v>2977</v>
      </c>
      <c r="B2599" s="106" t="s">
        <v>3222</v>
      </c>
      <c r="C2599" s="106" t="s">
        <v>40</v>
      </c>
      <c r="D2599" s="106"/>
      <c r="E2599" s="106" t="s">
        <v>540</v>
      </c>
      <c r="F2599" s="106"/>
      <c r="G2599" s="106"/>
      <c r="H2599" s="106" t="s">
        <v>464</v>
      </c>
      <c r="I2599" s="106" t="s">
        <v>3337</v>
      </c>
      <c r="J2599" s="106" t="s">
        <v>4367</v>
      </c>
      <c r="K2599" s="106"/>
      <c r="L2599" s="106"/>
      <c r="M2599" s="106">
        <v>22000</v>
      </c>
      <c r="N2599" s="106" t="s">
        <v>40</v>
      </c>
      <c r="O2599" s="106">
        <v>6132.2020000000002</v>
      </c>
      <c r="P2599" s="107">
        <v>1400</v>
      </c>
      <c r="Q2599" s="107">
        <v>8585082.8000000007</v>
      </c>
      <c r="R2599" s="106">
        <v>0</v>
      </c>
      <c r="S2599" s="107">
        <v>0</v>
      </c>
      <c r="T2599" s="107">
        <v>0</v>
      </c>
      <c r="U2599" s="106" t="s">
        <v>797</v>
      </c>
      <c r="V2599" s="106" t="s">
        <v>7</v>
      </c>
      <c r="W2599" s="106" t="s">
        <v>67</v>
      </c>
      <c r="X2599" s="108">
        <v>1400</v>
      </c>
      <c r="Y2599" s="108">
        <v>8585082.8000000007</v>
      </c>
      <c r="Z2599" s="108">
        <v>0</v>
      </c>
      <c r="AA2599" s="109"/>
      <c r="AB2599" s="109">
        <v>1133</v>
      </c>
      <c r="AC2599" s="109"/>
      <c r="AD2599" s="109"/>
      <c r="AE2599" s="110" t="s">
        <v>474</v>
      </c>
      <c r="AF2599" s="109"/>
      <c r="AG2599" s="138">
        <v>42580</v>
      </c>
      <c r="AH2599" s="138">
        <v>43129</v>
      </c>
      <c r="AI2599" s="138">
        <v>43276</v>
      </c>
      <c r="AJ2599" s="109">
        <v>6112425</v>
      </c>
      <c r="AK2599" s="109">
        <v>1513470</v>
      </c>
      <c r="AL2599" s="109" t="s">
        <v>4925</v>
      </c>
      <c r="AM2599" s="109" t="s">
        <v>703</v>
      </c>
      <c r="AN2599" s="109" t="s">
        <v>4618</v>
      </c>
      <c r="AO2599" s="109" t="s">
        <v>4619</v>
      </c>
      <c r="AP2599" s="109" t="s">
        <v>705</v>
      </c>
      <c r="AQ2599" s="109" t="s">
        <v>4620</v>
      </c>
      <c r="AR2599" s="109" t="s">
        <v>4557</v>
      </c>
      <c r="AS2599" s="109" t="s">
        <v>4433</v>
      </c>
      <c r="AT2599" s="109"/>
      <c r="AU2599" s="109"/>
      <c r="AV2599" s="109">
        <v>43129</v>
      </c>
      <c r="AW2599" s="109"/>
      <c r="AX2599" s="109" t="s">
        <v>4926</v>
      </c>
      <c r="AY2599" s="109" t="s">
        <v>4622</v>
      </c>
    </row>
    <row r="2600" spans="1:51" ht="63.75" x14ac:dyDescent="0.25">
      <c r="A2600" s="106">
        <v>2978</v>
      </c>
      <c r="B2600" s="106" t="s">
        <v>3223</v>
      </c>
      <c r="C2600" s="106" t="s">
        <v>40</v>
      </c>
      <c r="D2600" s="106"/>
      <c r="E2600" s="106" t="s">
        <v>540</v>
      </c>
      <c r="F2600" s="106"/>
      <c r="G2600" s="106"/>
      <c r="H2600" s="106" t="s">
        <v>464</v>
      </c>
      <c r="I2600" s="106"/>
      <c r="J2600" s="106"/>
      <c r="K2600" s="106"/>
      <c r="L2600" s="106"/>
      <c r="M2600" s="106">
        <v>22000</v>
      </c>
      <c r="N2600" s="106" t="s">
        <v>40</v>
      </c>
      <c r="O2600" s="106">
        <v>42381.843000000001</v>
      </c>
      <c r="P2600" s="107">
        <v>1400</v>
      </c>
      <c r="Q2600" s="107">
        <v>1</v>
      </c>
      <c r="R2600" s="106">
        <v>0</v>
      </c>
      <c r="S2600" s="107">
        <v>0</v>
      </c>
      <c r="T2600" s="107">
        <v>0</v>
      </c>
      <c r="U2600" s="106" t="s">
        <v>743</v>
      </c>
      <c r="V2600" s="106" t="s">
        <v>7</v>
      </c>
      <c r="W2600" s="106" t="s">
        <v>63</v>
      </c>
      <c r="X2600" s="108">
        <v>0</v>
      </c>
      <c r="Y2600" s="108">
        <v>1</v>
      </c>
      <c r="Z2600" s="108">
        <v>0</v>
      </c>
      <c r="AA2600" s="109"/>
      <c r="AB2600" s="109">
        <v>1133</v>
      </c>
      <c r="AC2600" s="109"/>
      <c r="AD2600" s="109"/>
      <c r="AE2600" s="110" t="s">
        <v>4436</v>
      </c>
      <c r="AF2600" s="109"/>
      <c r="AG2600" s="138">
        <v>42580</v>
      </c>
      <c r="AH2600" s="138">
        <v>43129</v>
      </c>
      <c r="AI2600" s="138">
        <v>43276</v>
      </c>
      <c r="AJ2600" s="109">
        <v>6112425</v>
      </c>
      <c r="AK2600" s="109"/>
      <c r="AL2600" s="109" t="s">
        <v>4925</v>
      </c>
      <c r="AM2600" s="109" t="s">
        <v>703</v>
      </c>
      <c r="AN2600" s="109" t="s">
        <v>4618</v>
      </c>
      <c r="AO2600" s="109" t="s">
        <v>4619</v>
      </c>
      <c r="AP2600" s="109" t="s">
        <v>705</v>
      </c>
      <c r="AQ2600" s="109" t="s">
        <v>4620</v>
      </c>
      <c r="AR2600" s="109" t="s">
        <v>4557</v>
      </c>
      <c r="AS2600" s="109" t="s">
        <v>4433</v>
      </c>
      <c r="AT2600" s="109"/>
      <c r="AU2600" s="109"/>
      <c r="AV2600" s="109">
        <v>43129</v>
      </c>
      <c r="AW2600" s="109"/>
      <c r="AX2600" s="109" t="s">
        <v>4926</v>
      </c>
      <c r="AY2600" s="109" t="s">
        <v>4622</v>
      </c>
    </row>
    <row r="2601" spans="1:51" ht="63.75" x14ac:dyDescent="0.25">
      <c r="A2601" s="106">
        <v>2979</v>
      </c>
      <c r="B2601" s="106" t="s">
        <v>3224</v>
      </c>
      <c r="C2601" s="106" t="s">
        <v>41</v>
      </c>
      <c r="D2601" s="106"/>
      <c r="E2601" s="106" t="s">
        <v>540</v>
      </c>
      <c r="F2601" s="106"/>
      <c r="G2601" s="106"/>
      <c r="H2601" s="106" t="s">
        <v>465</v>
      </c>
      <c r="I2601" s="106" t="s">
        <v>3325</v>
      </c>
      <c r="J2601" s="106" t="s">
        <v>41</v>
      </c>
      <c r="K2601" s="106">
        <v>8401</v>
      </c>
      <c r="L2601" s="106"/>
      <c r="M2601" s="106">
        <v>22000</v>
      </c>
      <c r="N2601" s="106" t="s">
        <v>4368</v>
      </c>
      <c r="O2601" s="106">
        <v>1280.2380000000001</v>
      </c>
      <c r="P2601" s="107">
        <v>2300</v>
      </c>
      <c r="Q2601" s="107">
        <v>2944547.4</v>
      </c>
      <c r="R2601" s="106">
        <v>0</v>
      </c>
      <c r="S2601" s="107">
        <v>0</v>
      </c>
      <c r="T2601" s="107">
        <v>0</v>
      </c>
      <c r="U2601" s="106" t="s">
        <v>739</v>
      </c>
      <c r="V2601" s="106" t="s">
        <v>7</v>
      </c>
      <c r="W2601" s="106" t="s">
        <v>61</v>
      </c>
      <c r="X2601" s="108">
        <v>2300</v>
      </c>
      <c r="Y2601" s="108">
        <v>2944547.4</v>
      </c>
      <c r="Z2601" s="108">
        <v>0</v>
      </c>
      <c r="AA2601" s="109"/>
      <c r="AB2601" s="109">
        <v>2158</v>
      </c>
      <c r="AC2601" s="109"/>
      <c r="AD2601" s="109"/>
      <c r="AE2601" s="110" t="s">
        <v>453</v>
      </c>
      <c r="AF2601" s="109"/>
      <c r="AG2601" s="138">
        <v>42727</v>
      </c>
      <c r="AH2601" s="138">
        <v>43130</v>
      </c>
      <c r="AI2601" s="138">
        <v>43276</v>
      </c>
      <c r="AJ2601" s="109">
        <v>6112426</v>
      </c>
      <c r="AK2601" s="109">
        <v>1526270</v>
      </c>
      <c r="AL2601" s="109" t="s">
        <v>4925</v>
      </c>
      <c r="AM2601" s="109" t="s">
        <v>703</v>
      </c>
      <c r="AN2601" s="109" t="s">
        <v>4618</v>
      </c>
      <c r="AO2601" s="109" t="s">
        <v>4619</v>
      </c>
      <c r="AP2601" s="109" t="s">
        <v>705</v>
      </c>
      <c r="AQ2601" s="109" t="s">
        <v>4620</v>
      </c>
      <c r="AR2601" s="109" t="s">
        <v>4557</v>
      </c>
      <c r="AS2601" s="109" t="s">
        <v>4433</v>
      </c>
      <c r="AT2601" s="109"/>
      <c r="AU2601" s="109"/>
      <c r="AV2601" s="109">
        <v>43130</v>
      </c>
      <c r="AW2601" s="109"/>
      <c r="AX2601" s="109" t="s">
        <v>4926</v>
      </c>
      <c r="AY2601" s="109" t="s">
        <v>4622</v>
      </c>
    </row>
    <row r="2602" spans="1:51" ht="63.75" x14ac:dyDescent="0.25">
      <c r="A2602" s="106">
        <v>2980</v>
      </c>
      <c r="B2602" s="106" t="s">
        <v>3225</v>
      </c>
      <c r="C2602" s="106" t="s">
        <v>41</v>
      </c>
      <c r="D2602" s="106"/>
      <c r="E2602" s="106" t="s">
        <v>540</v>
      </c>
      <c r="F2602" s="106"/>
      <c r="G2602" s="106"/>
      <c r="H2602" s="106" t="s">
        <v>465</v>
      </c>
      <c r="I2602" s="106" t="s">
        <v>3325</v>
      </c>
      <c r="J2602" s="106" t="s">
        <v>41</v>
      </c>
      <c r="K2602" s="106">
        <v>8042</v>
      </c>
      <c r="L2602" s="106"/>
      <c r="M2602" s="106">
        <v>22000</v>
      </c>
      <c r="N2602" s="106" t="s">
        <v>4368</v>
      </c>
      <c r="O2602" s="106">
        <v>2899.473</v>
      </c>
      <c r="P2602" s="107">
        <v>2300</v>
      </c>
      <c r="Q2602" s="107">
        <v>6668787.9000000004</v>
      </c>
      <c r="R2602" s="106">
        <v>0</v>
      </c>
      <c r="S2602" s="107">
        <v>0</v>
      </c>
      <c r="T2602" s="107">
        <v>0</v>
      </c>
      <c r="U2602" s="106" t="s">
        <v>739</v>
      </c>
      <c r="V2602" s="106" t="s">
        <v>7</v>
      </c>
      <c r="W2602" s="106" t="s">
        <v>61</v>
      </c>
      <c r="X2602" s="108">
        <v>2300</v>
      </c>
      <c r="Y2602" s="108">
        <v>6668787.8999999994</v>
      </c>
      <c r="Z2602" s="108">
        <v>0</v>
      </c>
      <c r="AA2602" s="109"/>
      <c r="AB2602" s="109">
        <v>2158</v>
      </c>
      <c r="AC2602" s="109"/>
      <c r="AD2602" s="109"/>
      <c r="AE2602" s="110" t="s">
        <v>453</v>
      </c>
      <c r="AF2602" s="109"/>
      <c r="AG2602" s="138">
        <v>42727</v>
      </c>
      <c r="AH2602" s="138">
        <v>43130</v>
      </c>
      <c r="AI2602" s="138">
        <v>43276</v>
      </c>
      <c r="AJ2602" s="109">
        <v>6112426</v>
      </c>
      <c r="AK2602" s="109">
        <v>1526343</v>
      </c>
      <c r="AL2602" s="109" t="s">
        <v>4925</v>
      </c>
      <c r="AM2602" s="109" t="s">
        <v>703</v>
      </c>
      <c r="AN2602" s="109" t="s">
        <v>4618</v>
      </c>
      <c r="AO2602" s="109" t="s">
        <v>4619</v>
      </c>
      <c r="AP2602" s="109" t="s">
        <v>705</v>
      </c>
      <c r="AQ2602" s="109" t="s">
        <v>4620</v>
      </c>
      <c r="AR2602" s="109" t="s">
        <v>4557</v>
      </c>
      <c r="AS2602" s="109" t="s">
        <v>4433</v>
      </c>
      <c r="AT2602" s="109"/>
      <c r="AU2602" s="109"/>
      <c r="AV2602" s="109">
        <v>43130</v>
      </c>
      <c r="AW2602" s="109"/>
      <c r="AX2602" s="109" t="s">
        <v>4926</v>
      </c>
      <c r="AY2602" s="109" t="s">
        <v>4622</v>
      </c>
    </row>
    <row r="2603" spans="1:51" ht="63.75" x14ac:dyDescent="0.25">
      <c r="A2603" s="106">
        <v>2981</v>
      </c>
      <c r="B2603" s="106" t="s">
        <v>3226</v>
      </c>
      <c r="C2603" s="106" t="s">
        <v>41</v>
      </c>
      <c r="D2603" s="106"/>
      <c r="E2603" s="106" t="s">
        <v>540</v>
      </c>
      <c r="F2603" s="106"/>
      <c r="G2603" s="106"/>
      <c r="H2603" s="106" t="s">
        <v>465</v>
      </c>
      <c r="I2603" s="106" t="s">
        <v>3325</v>
      </c>
      <c r="J2603" s="106" t="s">
        <v>41</v>
      </c>
      <c r="K2603" s="106">
        <v>8382</v>
      </c>
      <c r="L2603" s="106"/>
      <c r="M2603" s="106">
        <v>22000</v>
      </c>
      <c r="N2603" s="106" t="s">
        <v>4368</v>
      </c>
      <c r="O2603" s="106">
        <v>2727.2350000000001</v>
      </c>
      <c r="P2603" s="107">
        <v>2300</v>
      </c>
      <c r="Q2603" s="107">
        <v>6272640.5</v>
      </c>
      <c r="R2603" s="106">
        <v>0</v>
      </c>
      <c r="S2603" s="107">
        <v>0</v>
      </c>
      <c r="T2603" s="107">
        <v>0</v>
      </c>
      <c r="U2603" s="106" t="s">
        <v>739</v>
      </c>
      <c r="V2603" s="106" t="s">
        <v>7</v>
      </c>
      <c r="W2603" s="106" t="s">
        <v>61</v>
      </c>
      <c r="X2603" s="108">
        <v>2300</v>
      </c>
      <c r="Y2603" s="108">
        <v>6272640.5</v>
      </c>
      <c r="Z2603" s="108">
        <v>0</v>
      </c>
      <c r="AA2603" s="109"/>
      <c r="AB2603" s="109">
        <v>2158</v>
      </c>
      <c r="AC2603" s="109"/>
      <c r="AD2603" s="109"/>
      <c r="AE2603" s="110" t="s">
        <v>453</v>
      </c>
      <c r="AF2603" s="109"/>
      <c r="AG2603" s="138">
        <v>42727</v>
      </c>
      <c r="AH2603" s="138">
        <v>43130</v>
      </c>
      <c r="AI2603" s="138">
        <v>43276</v>
      </c>
      <c r="AJ2603" s="109">
        <v>6112426</v>
      </c>
      <c r="AK2603" s="109">
        <v>1526356</v>
      </c>
      <c r="AL2603" s="109" t="s">
        <v>4925</v>
      </c>
      <c r="AM2603" s="109" t="s">
        <v>703</v>
      </c>
      <c r="AN2603" s="109" t="s">
        <v>4618</v>
      </c>
      <c r="AO2603" s="109" t="s">
        <v>4619</v>
      </c>
      <c r="AP2603" s="109" t="s">
        <v>705</v>
      </c>
      <c r="AQ2603" s="109" t="s">
        <v>4620</v>
      </c>
      <c r="AR2603" s="109" t="s">
        <v>4557</v>
      </c>
      <c r="AS2603" s="109" t="s">
        <v>4433</v>
      </c>
      <c r="AT2603" s="109"/>
      <c r="AU2603" s="109"/>
      <c r="AV2603" s="109">
        <v>43130</v>
      </c>
      <c r="AW2603" s="109"/>
      <c r="AX2603" s="109" t="s">
        <v>4926</v>
      </c>
      <c r="AY2603" s="109" t="s">
        <v>4622</v>
      </c>
    </row>
    <row r="2604" spans="1:51" ht="63.75" x14ac:dyDescent="0.25">
      <c r="A2604" s="106">
        <v>2982</v>
      </c>
      <c r="B2604" s="106" t="s">
        <v>3227</v>
      </c>
      <c r="C2604" s="106" t="s">
        <v>41</v>
      </c>
      <c r="D2604" s="106"/>
      <c r="E2604" s="106" t="s">
        <v>540</v>
      </c>
      <c r="F2604" s="106"/>
      <c r="G2604" s="106"/>
      <c r="H2604" s="106" t="s">
        <v>465</v>
      </c>
      <c r="I2604" s="106" t="s">
        <v>3325</v>
      </c>
      <c r="J2604" s="106" t="s">
        <v>41</v>
      </c>
      <c r="K2604" s="106">
        <v>8184</v>
      </c>
      <c r="L2604" s="106"/>
      <c r="M2604" s="106">
        <v>22000</v>
      </c>
      <c r="N2604" s="106" t="s">
        <v>4368</v>
      </c>
      <c r="O2604" s="106">
        <v>1957.9159999999999</v>
      </c>
      <c r="P2604" s="107">
        <v>2300</v>
      </c>
      <c r="Q2604" s="107">
        <v>4503206.8</v>
      </c>
      <c r="R2604" s="106">
        <v>0</v>
      </c>
      <c r="S2604" s="107">
        <v>0</v>
      </c>
      <c r="T2604" s="107">
        <v>0</v>
      </c>
      <c r="U2604" s="106" t="s">
        <v>749</v>
      </c>
      <c r="V2604" s="106" t="s">
        <v>7</v>
      </c>
      <c r="W2604" s="106" t="s">
        <v>64</v>
      </c>
      <c r="X2604" s="108">
        <v>2300</v>
      </c>
      <c r="Y2604" s="108">
        <v>4503206.8</v>
      </c>
      <c r="Z2604" s="108">
        <v>0</v>
      </c>
      <c r="AA2604" s="109"/>
      <c r="AB2604" s="109">
        <v>2158</v>
      </c>
      <c r="AC2604" s="109"/>
      <c r="AD2604" s="109"/>
      <c r="AE2604" s="110" t="s">
        <v>452</v>
      </c>
      <c r="AF2604" s="109"/>
      <c r="AG2604" s="138">
        <v>42727</v>
      </c>
      <c r="AH2604" s="138">
        <v>43130</v>
      </c>
      <c r="AI2604" s="138">
        <v>43276</v>
      </c>
      <c r="AJ2604" s="109">
        <v>6112426</v>
      </c>
      <c r="AK2604" s="109">
        <v>1526351</v>
      </c>
      <c r="AL2604" s="109" t="s">
        <v>4925</v>
      </c>
      <c r="AM2604" s="109" t="s">
        <v>703</v>
      </c>
      <c r="AN2604" s="109" t="s">
        <v>4618</v>
      </c>
      <c r="AO2604" s="109" t="s">
        <v>4619</v>
      </c>
      <c r="AP2604" s="109" t="s">
        <v>705</v>
      </c>
      <c r="AQ2604" s="109" t="s">
        <v>4620</v>
      </c>
      <c r="AR2604" s="109" t="s">
        <v>4557</v>
      </c>
      <c r="AS2604" s="109" t="s">
        <v>4433</v>
      </c>
      <c r="AT2604" s="109"/>
      <c r="AU2604" s="109"/>
      <c r="AV2604" s="109">
        <v>43130</v>
      </c>
      <c r="AW2604" s="109"/>
      <c r="AX2604" s="109" t="s">
        <v>4926</v>
      </c>
      <c r="AY2604" s="109" t="s">
        <v>4622</v>
      </c>
    </row>
    <row r="2605" spans="1:51" ht="63.75" x14ac:dyDescent="0.25">
      <c r="A2605" s="106">
        <v>2983</v>
      </c>
      <c r="B2605" s="106" t="s">
        <v>3228</v>
      </c>
      <c r="C2605" s="106" t="s">
        <v>41</v>
      </c>
      <c r="D2605" s="106"/>
      <c r="E2605" s="106" t="s">
        <v>540</v>
      </c>
      <c r="F2605" s="106"/>
      <c r="G2605" s="106"/>
      <c r="H2605" s="106" t="s">
        <v>465</v>
      </c>
      <c r="I2605" s="106" t="s">
        <v>3323</v>
      </c>
      <c r="J2605" s="106" t="s">
        <v>3363</v>
      </c>
      <c r="K2605" s="106">
        <v>7491</v>
      </c>
      <c r="L2605" s="106"/>
      <c r="M2605" s="106">
        <v>22000</v>
      </c>
      <c r="N2605" s="106" t="s">
        <v>4368</v>
      </c>
      <c r="O2605" s="106">
        <v>745.73099999999999</v>
      </c>
      <c r="P2605" s="107">
        <v>2300</v>
      </c>
      <c r="Q2605" s="107">
        <v>1715181.3</v>
      </c>
      <c r="R2605" s="106">
        <v>0</v>
      </c>
      <c r="S2605" s="107">
        <v>0</v>
      </c>
      <c r="T2605" s="107">
        <v>0</v>
      </c>
      <c r="U2605" s="106" t="s">
        <v>749</v>
      </c>
      <c r="V2605" s="106" t="s">
        <v>7</v>
      </c>
      <c r="W2605" s="106" t="s">
        <v>64</v>
      </c>
      <c r="X2605" s="108">
        <v>2300</v>
      </c>
      <c r="Y2605" s="108">
        <v>1715181.3</v>
      </c>
      <c r="Z2605" s="108">
        <v>0</v>
      </c>
      <c r="AA2605" s="109"/>
      <c r="AB2605" s="109">
        <v>2158</v>
      </c>
      <c r="AC2605" s="109"/>
      <c r="AD2605" s="109"/>
      <c r="AE2605" s="110" t="s">
        <v>452</v>
      </c>
      <c r="AF2605" s="109"/>
      <c r="AG2605" s="138">
        <v>42727</v>
      </c>
      <c r="AH2605" s="138">
        <v>43130</v>
      </c>
      <c r="AI2605" s="138">
        <v>43276</v>
      </c>
      <c r="AJ2605" s="109">
        <v>6112426</v>
      </c>
      <c r="AK2605" s="109">
        <v>1526367</v>
      </c>
      <c r="AL2605" s="109" t="s">
        <v>4925</v>
      </c>
      <c r="AM2605" s="109" t="s">
        <v>703</v>
      </c>
      <c r="AN2605" s="109" t="s">
        <v>4618</v>
      </c>
      <c r="AO2605" s="109" t="s">
        <v>4619</v>
      </c>
      <c r="AP2605" s="109" t="s">
        <v>705</v>
      </c>
      <c r="AQ2605" s="109" t="s">
        <v>4620</v>
      </c>
      <c r="AR2605" s="109" t="s">
        <v>4557</v>
      </c>
      <c r="AS2605" s="109" t="s">
        <v>4433</v>
      </c>
      <c r="AT2605" s="109"/>
      <c r="AU2605" s="109"/>
      <c r="AV2605" s="109">
        <v>43130</v>
      </c>
      <c r="AW2605" s="109"/>
      <c r="AX2605" s="109" t="s">
        <v>4926</v>
      </c>
      <c r="AY2605" s="109" t="s">
        <v>4622</v>
      </c>
    </row>
    <row r="2606" spans="1:51" ht="63.75" x14ac:dyDescent="0.25">
      <c r="A2606" s="106">
        <v>2984</v>
      </c>
      <c r="B2606" s="106" t="s">
        <v>3229</v>
      </c>
      <c r="C2606" s="106" t="s">
        <v>41</v>
      </c>
      <c r="D2606" s="106"/>
      <c r="E2606" s="106" t="s">
        <v>540</v>
      </c>
      <c r="F2606" s="106"/>
      <c r="G2606" s="106"/>
      <c r="H2606" s="106" t="s">
        <v>465</v>
      </c>
      <c r="I2606" s="106" t="s">
        <v>3325</v>
      </c>
      <c r="J2606" s="106" t="s">
        <v>41</v>
      </c>
      <c r="K2606" s="106">
        <v>8285</v>
      </c>
      <c r="L2606" s="106"/>
      <c r="M2606" s="106">
        <v>22000</v>
      </c>
      <c r="N2606" s="106" t="s">
        <v>4368</v>
      </c>
      <c r="O2606" s="106">
        <v>4103.1310000000003</v>
      </c>
      <c r="P2606" s="107">
        <v>2300</v>
      </c>
      <c r="Q2606" s="107">
        <v>9437201.3000000007</v>
      </c>
      <c r="R2606" s="106">
        <v>0</v>
      </c>
      <c r="S2606" s="107">
        <v>0</v>
      </c>
      <c r="T2606" s="107">
        <v>0</v>
      </c>
      <c r="U2606" s="106" t="s">
        <v>741</v>
      </c>
      <c r="V2606" s="106" t="s">
        <v>7</v>
      </c>
      <c r="W2606" s="106" t="s">
        <v>62</v>
      </c>
      <c r="X2606" s="108">
        <v>2300</v>
      </c>
      <c r="Y2606" s="108">
        <v>9437201.3000000007</v>
      </c>
      <c r="Z2606" s="108">
        <v>0</v>
      </c>
      <c r="AA2606" s="109"/>
      <c r="AB2606" s="109">
        <v>2158</v>
      </c>
      <c r="AC2606" s="109"/>
      <c r="AD2606" s="109"/>
      <c r="AE2606" s="110" t="s">
        <v>473</v>
      </c>
      <c r="AF2606" s="109"/>
      <c r="AG2606" s="138">
        <v>42727</v>
      </c>
      <c r="AH2606" s="138">
        <v>43130</v>
      </c>
      <c r="AI2606" s="138">
        <v>43276</v>
      </c>
      <c r="AJ2606" s="109">
        <v>6112426</v>
      </c>
      <c r="AK2606" s="109">
        <v>1526284</v>
      </c>
      <c r="AL2606" s="109" t="s">
        <v>4925</v>
      </c>
      <c r="AM2606" s="109" t="s">
        <v>703</v>
      </c>
      <c r="AN2606" s="109" t="s">
        <v>4618</v>
      </c>
      <c r="AO2606" s="109" t="s">
        <v>4619</v>
      </c>
      <c r="AP2606" s="109" t="s">
        <v>705</v>
      </c>
      <c r="AQ2606" s="109" t="s">
        <v>4620</v>
      </c>
      <c r="AR2606" s="109" t="s">
        <v>4557</v>
      </c>
      <c r="AS2606" s="109" t="s">
        <v>4433</v>
      </c>
      <c r="AT2606" s="109"/>
      <c r="AU2606" s="109"/>
      <c r="AV2606" s="109">
        <v>43130</v>
      </c>
      <c r="AW2606" s="109"/>
      <c r="AX2606" s="109" t="s">
        <v>4926</v>
      </c>
      <c r="AY2606" s="109" t="s">
        <v>4622</v>
      </c>
    </row>
    <row r="2607" spans="1:51" ht="63.75" x14ac:dyDescent="0.25">
      <c r="A2607" s="106">
        <v>2985</v>
      </c>
      <c r="B2607" s="106" t="s">
        <v>3230</v>
      </c>
      <c r="C2607" s="106" t="s">
        <v>41</v>
      </c>
      <c r="D2607" s="106"/>
      <c r="E2607" s="106" t="s">
        <v>540</v>
      </c>
      <c r="F2607" s="106"/>
      <c r="G2607" s="106"/>
      <c r="H2607" s="106" t="s">
        <v>465</v>
      </c>
      <c r="I2607" s="106" t="s">
        <v>3325</v>
      </c>
      <c r="J2607" s="106" t="s">
        <v>41</v>
      </c>
      <c r="K2607" s="106">
        <v>8172</v>
      </c>
      <c r="L2607" s="106"/>
      <c r="M2607" s="106">
        <v>22000</v>
      </c>
      <c r="N2607" s="106" t="s">
        <v>4368</v>
      </c>
      <c r="O2607" s="106">
        <v>4732.232</v>
      </c>
      <c r="P2607" s="107">
        <v>2300</v>
      </c>
      <c r="Q2607" s="107">
        <v>10884133.6</v>
      </c>
      <c r="R2607" s="106">
        <v>0</v>
      </c>
      <c r="S2607" s="107">
        <v>0</v>
      </c>
      <c r="T2607" s="107">
        <v>0</v>
      </c>
      <c r="U2607" s="106" t="s">
        <v>741</v>
      </c>
      <c r="V2607" s="106" t="s">
        <v>7</v>
      </c>
      <c r="W2607" s="106" t="s">
        <v>62</v>
      </c>
      <c r="X2607" s="108">
        <v>2300</v>
      </c>
      <c r="Y2607" s="108">
        <v>10884133.6</v>
      </c>
      <c r="Z2607" s="108">
        <v>0</v>
      </c>
      <c r="AA2607" s="109"/>
      <c r="AB2607" s="109">
        <v>2158</v>
      </c>
      <c r="AC2607" s="109"/>
      <c r="AD2607" s="109"/>
      <c r="AE2607" s="110" t="s">
        <v>473</v>
      </c>
      <c r="AF2607" s="109"/>
      <c r="AG2607" s="138">
        <v>42727</v>
      </c>
      <c r="AH2607" s="138">
        <v>43130</v>
      </c>
      <c r="AI2607" s="138">
        <v>43276</v>
      </c>
      <c r="AJ2607" s="109">
        <v>6112426</v>
      </c>
      <c r="AK2607" s="109">
        <v>1526350</v>
      </c>
      <c r="AL2607" s="109" t="s">
        <v>4925</v>
      </c>
      <c r="AM2607" s="109" t="s">
        <v>703</v>
      </c>
      <c r="AN2607" s="109" t="s">
        <v>4618</v>
      </c>
      <c r="AO2607" s="109" t="s">
        <v>4619</v>
      </c>
      <c r="AP2607" s="109" t="s">
        <v>705</v>
      </c>
      <c r="AQ2607" s="109" t="s">
        <v>4620</v>
      </c>
      <c r="AR2607" s="109" t="s">
        <v>4557</v>
      </c>
      <c r="AS2607" s="109" t="s">
        <v>4433</v>
      </c>
      <c r="AT2607" s="109"/>
      <c r="AU2607" s="109"/>
      <c r="AV2607" s="109">
        <v>43130</v>
      </c>
      <c r="AW2607" s="109"/>
      <c r="AX2607" s="109" t="s">
        <v>4926</v>
      </c>
      <c r="AY2607" s="109" t="s">
        <v>4622</v>
      </c>
    </row>
    <row r="2608" spans="1:51" ht="63.75" x14ac:dyDescent="0.25">
      <c r="A2608" s="106">
        <v>2986</v>
      </c>
      <c r="B2608" s="106" t="s">
        <v>3231</v>
      </c>
      <c r="C2608" s="106" t="s">
        <v>41</v>
      </c>
      <c r="D2608" s="106"/>
      <c r="E2608" s="106" t="s">
        <v>540</v>
      </c>
      <c r="F2608" s="106"/>
      <c r="G2608" s="106"/>
      <c r="H2608" s="106" t="s">
        <v>465</v>
      </c>
      <c r="I2608" s="106" t="s">
        <v>3325</v>
      </c>
      <c r="J2608" s="106" t="s">
        <v>41</v>
      </c>
      <c r="K2608" s="106">
        <v>8194</v>
      </c>
      <c r="L2608" s="106"/>
      <c r="M2608" s="106">
        <v>22000</v>
      </c>
      <c r="N2608" s="106" t="s">
        <v>4368</v>
      </c>
      <c r="O2608" s="106">
        <v>3432.0070000000001</v>
      </c>
      <c r="P2608" s="107">
        <v>2300</v>
      </c>
      <c r="Q2608" s="107">
        <v>7893616.0999999996</v>
      </c>
      <c r="R2608" s="106">
        <v>0</v>
      </c>
      <c r="S2608" s="107">
        <v>0</v>
      </c>
      <c r="T2608" s="107">
        <v>0</v>
      </c>
      <c r="U2608" s="106" t="s">
        <v>741</v>
      </c>
      <c r="V2608" s="106" t="s">
        <v>7</v>
      </c>
      <c r="W2608" s="106" t="s">
        <v>62</v>
      </c>
      <c r="X2608" s="108">
        <v>2300</v>
      </c>
      <c r="Y2608" s="108">
        <v>7893616.1000000006</v>
      </c>
      <c r="Z2608" s="108">
        <v>0</v>
      </c>
      <c r="AA2608" s="109"/>
      <c r="AB2608" s="109">
        <v>2158</v>
      </c>
      <c r="AC2608" s="109"/>
      <c r="AD2608" s="109"/>
      <c r="AE2608" s="110" t="s">
        <v>473</v>
      </c>
      <c r="AF2608" s="109"/>
      <c r="AG2608" s="138">
        <v>42727</v>
      </c>
      <c r="AH2608" s="138">
        <v>43130</v>
      </c>
      <c r="AI2608" s="138">
        <v>43276</v>
      </c>
      <c r="AJ2608" s="109">
        <v>6112426</v>
      </c>
      <c r="AK2608" s="109">
        <v>1526352</v>
      </c>
      <c r="AL2608" s="109" t="s">
        <v>4925</v>
      </c>
      <c r="AM2608" s="109" t="s">
        <v>703</v>
      </c>
      <c r="AN2608" s="109" t="s">
        <v>4618</v>
      </c>
      <c r="AO2608" s="109" t="s">
        <v>4619</v>
      </c>
      <c r="AP2608" s="109" t="s">
        <v>705</v>
      </c>
      <c r="AQ2608" s="109" t="s">
        <v>4620</v>
      </c>
      <c r="AR2608" s="109" t="s">
        <v>4557</v>
      </c>
      <c r="AS2608" s="109" t="s">
        <v>4433</v>
      </c>
      <c r="AT2608" s="109"/>
      <c r="AU2608" s="109"/>
      <c r="AV2608" s="109">
        <v>43130</v>
      </c>
      <c r="AW2608" s="109"/>
      <c r="AX2608" s="109" t="s">
        <v>4926</v>
      </c>
      <c r="AY2608" s="109" t="s">
        <v>4622</v>
      </c>
    </row>
    <row r="2609" spans="1:51" ht="63.75" x14ac:dyDescent="0.25">
      <c r="A2609" s="106">
        <v>2987</v>
      </c>
      <c r="B2609" s="106" t="s">
        <v>3232</v>
      </c>
      <c r="C2609" s="106" t="s">
        <v>41</v>
      </c>
      <c r="D2609" s="106"/>
      <c r="E2609" s="106" t="s">
        <v>540</v>
      </c>
      <c r="F2609" s="106"/>
      <c r="G2609" s="106"/>
      <c r="H2609" s="106" t="s">
        <v>465</v>
      </c>
      <c r="I2609" s="106" t="s">
        <v>3325</v>
      </c>
      <c r="J2609" s="106" t="s">
        <v>41</v>
      </c>
      <c r="K2609" s="106">
        <v>8286</v>
      </c>
      <c r="L2609" s="106"/>
      <c r="M2609" s="106">
        <v>22000</v>
      </c>
      <c r="N2609" s="106" t="s">
        <v>4368</v>
      </c>
      <c r="O2609" s="106">
        <v>10731.737999999999</v>
      </c>
      <c r="P2609" s="107">
        <v>2300</v>
      </c>
      <c r="Q2609" s="107">
        <v>24682997.399999999</v>
      </c>
      <c r="R2609" s="106">
        <v>0</v>
      </c>
      <c r="S2609" s="107">
        <v>0</v>
      </c>
      <c r="T2609" s="107">
        <v>0</v>
      </c>
      <c r="U2609" s="106" t="s">
        <v>741</v>
      </c>
      <c r="V2609" s="106" t="s">
        <v>7</v>
      </c>
      <c r="W2609" s="106" t="s">
        <v>62</v>
      </c>
      <c r="X2609" s="108">
        <v>2300</v>
      </c>
      <c r="Y2609" s="108">
        <v>24682997.399999999</v>
      </c>
      <c r="Z2609" s="108">
        <v>0</v>
      </c>
      <c r="AA2609" s="109"/>
      <c r="AB2609" s="109">
        <v>2158</v>
      </c>
      <c r="AC2609" s="109"/>
      <c r="AD2609" s="109"/>
      <c r="AE2609" s="110" t="s">
        <v>473</v>
      </c>
      <c r="AF2609" s="109"/>
      <c r="AG2609" s="138">
        <v>42727</v>
      </c>
      <c r="AH2609" s="138">
        <v>43130</v>
      </c>
      <c r="AI2609" s="138">
        <v>43276</v>
      </c>
      <c r="AJ2609" s="109">
        <v>6112426</v>
      </c>
      <c r="AK2609" s="109">
        <v>1526354</v>
      </c>
      <c r="AL2609" s="109" t="s">
        <v>4925</v>
      </c>
      <c r="AM2609" s="109" t="s">
        <v>703</v>
      </c>
      <c r="AN2609" s="109" t="s">
        <v>4618</v>
      </c>
      <c r="AO2609" s="109" t="s">
        <v>4619</v>
      </c>
      <c r="AP2609" s="109" t="s">
        <v>705</v>
      </c>
      <c r="AQ2609" s="109" t="s">
        <v>4620</v>
      </c>
      <c r="AR2609" s="109" t="s">
        <v>4557</v>
      </c>
      <c r="AS2609" s="109" t="s">
        <v>4433</v>
      </c>
      <c r="AT2609" s="109"/>
      <c r="AU2609" s="109"/>
      <c r="AV2609" s="109">
        <v>43130</v>
      </c>
      <c r="AW2609" s="109"/>
      <c r="AX2609" s="109" t="s">
        <v>4926</v>
      </c>
      <c r="AY2609" s="109" t="s">
        <v>4622</v>
      </c>
    </row>
    <row r="2610" spans="1:51" ht="63.75" x14ac:dyDescent="0.25">
      <c r="A2610" s="106">
        <v>2988</v>
      </c>
      <c r="B2610" s="106" t="s">
        <v>3233</v>
      </c>
      <c r="C2610" s="106" t="s">
        <v>41</v>
      </c>
      <c r="D2610" s="106"/>
      <c r="E2610" s="106" t="s">
        <v>540</v>
      </c>
      <c r="F2610" s="106"/>
      <c r="G2610" s="106"/>
      <c r="H2610" s="106" t="s">
        <v>465</v>
      </c>
      <c r="I2610" s="106" t="s">
        <v>3325</v>
      </c>
      <c r="J2610" s="106" t="s">
        <v>225</v>
      </c>
      <c r="K2610" s="106">
        <v>7512</v>
      </c>
      <c r="L2610" s="106"/>
      <c r="M2610" s="106">
        <v>22000</v>
      </c>
      <c r="N2610" s="106" t="s">
        <v>4368</v>
      </c>
      <c r="O2610" s="106">
        <v>891.95899999999995</v>
      </c>
      <c r="P2610" s="107">
        <v>2300</v>
      </c>
      <c r="Q2610" s="107">
        <v>2051505.7</v>
      </c>
      <c r="R2610" s="106">
        <v>0</v>
      </c>
      <c r="S2610" s="107">
        <v>0</v>
      </c>
      <c r="T2610" s="107">
        <v>0</v>
      </c>
      <c r="U2610" s="106" t="s">
        <v>924</v>
      </c>
      <c r="V2610" s="106" t="s">
        <v>7</v>
      </c>
      <c r="W2610" s="106" t="s">
        <v>76</v>
      </c>
      <c r="X2610" s="108">
        <v>2300</v>
      </c>
      <c r="Y2610" s="108">
        <v>2051505.7</v>
      </c>
      <c r="Z2610" s="108">
        <v>0</v>
      </c>
      <c r="AA2610" s="109"/>
      <c r="AB2610" s="109">
        <v>2158</v>
      </c>
      <c r="AC2610" s="109"/>
      <c r="AD2610" s="109"/>
      <c r="AE2610" s="110" t="s">
        <v>4867</v>
      </c>
      <c r="AF2610" s="109"/>
      <c r="AG2610" s="138">
        <v>42727</v>
      </c>
      <c r="AH2610" s="138">
        <v>43130</v>
      </c>
      <c r="AI2610" s="138">
        <v>43276</v>
      </c>
      <c r="AJ2610" s="109">
        <v>6112426</v>
      </c>
      <c r="AK2610" s="109">
        <v>1526249</v>
      </c>
      <c r="AL2610" s="109" t="s">
        <v>4925</v>
      </c>
      <c r="AM2610" s="109" t="s">
        <v>703</v>
      </c>
      <c r="AN2610" s="109" t="s">
        <v>4618</v>
      </c>
      <c r="AO2610" s="109" t="s">
        <v>4619</v>
      </c>
      <c r="AP2610" s="109" t="s">
        <v>705</v>
      </c>
      <c r="AQ2610" s="109" t="s">
        <v>4620</v>
      </c>
      <c r="AR2610" s="109" t="s">
        <v>4557</v>
      </c>
      <c r="AS2610" s="109" t="s">
        <v>4433</v>
      </c>
      <c r="AT2610" s="109"/>
      <c r="AU2610" s="109"/>
      <c r="AV2610" s="109">
        <v>43130</v>
      </c>
      <c r="AW2610" s="109"/>
      <c r="AX2610" s="109" t="s">
        <v>4926</v>
      </c>
      <c r="AY2610" s="109" t="s">
        <v>4622</v>
      </c>
    </row>
    <row r="2611" spans="1:51" ht="63.75" x14ac:dyDescent="0.25">
      <c r="A2611" s="106">
        <v>2989</v>
      </c>
      <c r="B2611" s="106" t="s">
        <v>3234</v>
      </c>
      <c r="C2611" s="106" t="s">
        <v>41</v>
      </c>
      <c r="D2611" s="106"/>
      <c r="E2611" s="106" t="s">
        <v>540</v>
      </c>
      <c r="F2611" s="106"/>
      <c r="G2611" s="106"/>
      <c r="H2611" s="106" t="s">
        <v>465</v>
      </c>
      <c r="I2611" s="106" t="s">
        <v>3325</v>
      </c>
      <c r="J2611" s="106" t="s">
        <v>41</v>
      </c>
      <c r="K2611" s="106">
        <v>8393</v>
      </c>
      <c r="L2611" s="106"/>
      <c r="M2611" s="106">
        <v>22000</v>
      </c>
      <c r="N2611" s="106" t="s">
        <v>4368</v>
      </c>
      <c r="O2611" s="106">
        <v>2930.96</v>
      </c>
      <c r="P2611" s="107">
        <v>2300</v>
      </c>
      <c r="Q2611" s="107">
        <v>6741208</v>
      </c>
      <c r="R2611" s="106">
        <v>0</v>
      </c>
      <c r="S2611" s="107">
        <v>0</v>
      </c>
      <c r="T2611" s="107">
        <v>0</v>
      </c>
      <c r="U2611" s="106" t="s">
        <v>797</v>
      </c>
      <c r="V2611" s="106" t="s">
        <v>7</v>
      </c>
      <c r="W2611" s="106" t="s">
        <v>67</v>
      </c>
      <c r="X2611" s="108">
        <v>2300</v>
      </c>
      <c r="Y2611" s="108">
        <v>6741208</v>
      </c>
      <c r="Z2611" s="108">
        <v>0</v>
      </c>
      <c r="AA2611" s="109"/>
      <c r="AB2611" s="109">
        <v>2158</v>
      </c>
      <c r="AC2611" s="109"/>
      <c r="AD2611" s="109"/>
      <c r="AE2611" s="110" t="s">
        <v>474</v>
      </c>
      <c r="AF2611" s="109"/>
      <c r="AG2611" s="138">
        <v>42727</v>
      </c>
      <c r="AH2611" s="138">
        <v>43130</v>
      </c>
      <c r="AI2611" s="138">
        <v>43276</v>
      </c>
      <c r="AJ2611" s="109">
        <v>6112426</v>
      </c>
      <c r="AK2611" s="109">
        <v>1526268</v>
      </c>
      <c r="AL2611" s="109" t="s">
        <v>4925</v>
      </c>
      <c r="AM2611" s="109" t="s">
        <v>703</v>
      </c>
      <c r="AN2611" s="109" t="s">
        <v>4618</v>
      </c>
      <c r="AO2611" s="109" t="s">
        <v>4619</v>
      </c>
      <c r="AP2611" s="109" t="s">
        <v>705</v>
      </c>
      <c r="AQ2611" s="109" t="s">
        <v>4620</v>
      </c>
      <c r="AR2611" s="109" t="s">
        <v>4557</v>
      </c>
      <c r="AS2611" s="109" t="s">
        <v>4433</v>
      </c>
      <c r="AT2611" s="109"/>
      <c r="AU2611" s="109"/>
      <c r="AV2611" s="109">
        <v>43130</v>
      </c>
      <c r="AW2611" s="109"/>
      <c r="AX2611" s="109" t="s">
        <v>4926</v>
      </c>
      <c r="AY2611" s="109" t="s">
        <v>4622</v>
      </c>
    </row>
    <row r="2612" spans="1:51" ht="63.75" x14ac:dyDescent="0.25">
      <c r="A2612" s="106">
        <v>2990</v>
      </c>
      <c r="B2612" s="106" t="s">
        <v>3235</v>
      </c>
      <c r="C2612" s="106" t="s">
        <v>41</v>
      </c>
      <c r="D2612" s="106"/>
      <c r="E2612" s="106" t="s">
        <v>540</v>
      </c>
      <c r="F2612" s="106"/>
      <c r="G2612" s="106"/>
      <c r="H2612" s="106" t="s">
        <v>465</v>
      </c>
      <c r="I2612" s="106" t="s">
        <v>3325</v>
      </c>
      <c r="J2612" s="106" t="s">
        <v>41</v>
      </c>
      <c r="K2612" s="106">
        <v>8311</v>
      </c>
      <c r="L2612" s="106"/>
      <c r="M2612" s="106">
        <v>22000</v>
      </c>
      <c r="N2612" s="106" t="s">
        <v>4368</v>
      </c>
      <c r="O2612" s="106">
        <v>14760.495000000001</v>
      </c>
      <c r="P2612" s="107">
        <v>2300</v>
      </c>
      <c r="Q2612" s="107">
        <v>33949138.5</v>
      </c>
      <c r="R2612" s="106">
        <v>0</v>
      </c>
      <c r="S2612" s="107">
        <v>0</v>
      </c>
      <c r="T2612" s="107">
        <v>0</v>
      </c>
      <c r="U2612" s="106" t="s">
        <v>797</v>
      </c>
      <c r="V2612" s="106" t="s">
        <v>7</v>
      </c>
      <c r="W2612" s="106" t="s">
        <v>67</v>
      </c>
      <c r="X2612" s="108">
        <v>2300</v>
      </c>
      <c r="Y2612" s="108">
        <v>33949138.5</v>
      </c>
      <c r="Z2612" s="108">
        <v>0</v>
      </c>
      <c r="AA2612" s="109"/>
      <c r="AB2612" s="109">
        <v>2158</v>
      </c>
      <c r="AC2612" s="109"/>
      <c r="AD2612" s="109"/>
      <c r="AE2612" s="110" t="s">
        <v>474</v>
      </c>
      <c r="AF2612" s="109"/>
      <c r="AG2612" s="138">
        <v>42727</v>
      </c>
      <c r="AH2612" s="138">
        <v>43130</v>
      </c>
      <c r="AI2612" s="138">
        <v>43276</v>
      </c>
      <c r="AJ2612" s="109">
        <v>6112426</v>
      </c>
      <c r="AK2612" s="109">
        <v>1526277</v>
      </c>
      <c r="AL2612" s="109" t="s">
        <v>4925</v>
      </c>
      <c r="AM2612" s="109" t="s">
        <v>703</v>
      </c>
      <c r="AN2612" s="109" t="s">
        <v>4618</v>
      </c>
      <c r="AO2612" s="109" t="s">
        <v>4619</v>
      </c>
      <c r="AP2612" s="109" t="s">
        <v>705</v>
      </c>
      <c r="AQ2612" s="109" t="s">
        <v>4620</v>
      </c>
      <c r="AR2612" s="109" t="s">
        <v>4557</v>
      </c>
      <c r="AS2612" s="109" t="s">
        <v>4433</v>
      </c>
      <c r="AT2612" s="109"/>
      <c r="AU2612" s="109"/>
      <c r="AV2612" s="109">
        <v>43130</v>
      </c>
      <c r="AW2612" s="109"/>
      <c r="AX2612" s="109" t="s">
        <v>4926</v>
      </c>
      <c r="AY2612" s="109" t="s">
        <v>4622</v>
      </c>
    </row>
    <row r="2613" spans="1:51" ht="63.75" x14ac:dyDescent="0.25">
      <c r="A2613" s="106">
        <v>2991</v>
      </c>
      <c r="B2613" s="106" t="s">
        <v>3236</v>
      </c>
      <c r="C2613" s="106" t="s">
        <v>41</v>
      </c>
      <c r="D2613" s="106"/>
      <c r="E2613" s="106" t="s">
        <v>540</v>
      </c>
      <c r="F2613" s="106"/>
      <c r="G2613" s="106"/>
      <c r="H2613" s="106" t="s">
        <v>465</v>
      </c>
      <c r="I2613" s="106" t="s">
        <v>3337</v>
      </c>
      <c r="J2613" s="106" t="s">
        <v>4369</v>
      </c>
      <c r="K2613" s="106">
        <v>7402</v>
      </c>
      <c r="L2613" s="106"/>
      <c r="M2613" s="106">
        <v>22000</v>
      </c>
      <c r="N2613" s="106" t="s">
        <v>4368</v>
      </c>
      <c r="O2613" s="106">
        <v>9597.1869999999999</v>
      </c>
      <c r="P2613" s="107">
        <v>2300</v>
      </c>
      <c r="Q2613" s="107">
        <v>22073530.100000001</v>
      </c>
      <c r="R2613" s="106">
        <v>0</v>
      </c>
      <c r="S2613" s="107">
        <v>0</v>
      </c>
      <c r="T2613" s="107">
        <v>0</v>
      </c>
      <c r="U2613" s="106" t="s">
        <v>797</v>
      </c>
      <c r="V2613" s="106" t="s">
        <v>7</v>
      </c>
      <c r="W2613" s="106" t="s">
        <v>67</v>
      </c>
      <c r="X2613" s="108">
        <v>2300</v>
      </c>
      <c r="Y2613" s="108">
        <v>22073530.100000001</v>
      </c>
      <c r="Z2613" s="108">
        <v>0</v>
      </c>
      <c r="AA2613" s="109"/>
      <c r="AB2613" s="109">
        <v>2158</v>
      </c>
      <c r="AC2613" s="109"/>
      <c r="AD2613" s="109"/>
      <c r="AE2613" s="110" t="s">
        <v>474</v>
      </c>
      <c r="AF2613" s="109"/>
      <c r="AG2613" s="138">
        <v>42727</v>
      </c>
      <c r="AH2613" s="138">
        <v>43130</v>
      </c>
      <c r="AI2613" s="138">
        <v>43276</v>
      </c>
      <c r="AJ2613" s="109">
        <v>6112426</v>
      </c>
      <c r="AK2613" s="109">
        <v>1526341</v>
      </c>
      <c r="AL2613" s="109" t="s">
        <v>4925</v>
      </c>
      <c r="AM2613" s="109" t="s">
        <v>703</v>
      </c>
      <c r="AN2613" s="109" t="s">
        <v>4618</v>
      </c>
      <c r="AO2613" s="109" t="s">
        <v>4619</v>
      </c>
      <c r="AP2613" s="109" t="s">
        <v>705</v>
      </c>
      <c r="AQ2613" s="109" t="s">
        <v>4620</v>
      </c>
      <c r="AR2613" s="109" t="s">
        <v>4557</v>
      </c>
      <c r="AS2613" s="109" t="s">
        <v>4433</v>
      </c>
      <c r="AT2613" s="109"/>
      <c r="AU2613" s="109"/>
      <c r="AV2613" s="109">
        <v>43130</v>
      </c>
      <c r="AW2613" s="109"/>
      <c r="AX2613" s="109" t="s">
        <v>4926</v>
      </c>
      <c r="AY2613" s="109" t="s">
        <v>4622</v>
      </c>
    </row>
    <row r="2614" spans="1:51" ht="63.75" x14ac:dyDescent="0.25">
      <c r="A2614" s="106">
        <v>2992</v>
      </c>
      <c r="B2614" s="106" t="s">
        <v>3237</v>
      </c>
      <c r="C2614" s="106" t="s">
        <v>41</v>
      </c>
      <c r="D2614" s="106"/>
      <c r="E2614" s="106" t="s">
        <v>540</v>
      </c>
      <c r="F2614" s="106"/>
      <c r="G2614" s="106"/>
      <c r="H2614" s="106" t="s">
        <v>465</v>
      </c>
      <c r="I2614" s="106" t="s">
        <v>3337</v>
      </c>
      <c r="J2614" s="106" t="s">
        <v>4370</v>
      </c>
      <c r="K2614" s="106">
        <v>7902</v>
      </c>
      <c r="L2614" s="106"/>
      <c r="M2614" s="106">
        <v>22000</v>
      </c>
      <c r="N2614" s="106" t="s">
        <v>4368</v>
      </c>
      <c r="O2614" s="106">
        <v>8133.0460000000003</v>
      </c>
      <c r="P2614" s="107">
        <v>2300</v>
      </c>
      <c r="Q2614" s="107">
        <v>18706005.800000001</v>
      </c>
      <c r="R2614" s="106">
        <v>0</v>
      </c>
      <c r="S2614" s="107">
        <v>0</v>
      </c>
      <c r="T2614" s="107">
        <v>0</v>
      </c>
      <c r="U2614" s="106" t="s">
        <v>797</v>
      </c>
      <c r="V2614" s="106" t="s">
        <v>7</v>
      </c>
      <c r="W2614" s="106" t="s">
        <v>67</v>
      </c>
      <c r="X2614" s="108">
        <v>2300</v>
      </c>
      <c r="Y2614" s="108">
        <v>18706005.800000001</v>
      </c>
      <c r="Z2614" s="108">
        <v>0</v>
      </c>
      <c r="AA2614" s="109"/>
      <c r="AB2614" s="109">
        <v>2158</v>
      </c>
      <c r="AC2614" s="109"/>
      <c r="AD2614" s="109"/>
      <c r="AE2614" s="110" t="s">
        <v>474</v>
      </c>
      <c r="AF2614" s="109"/>
      <c r="AG2614" s="138">
        <v>42727</v>
      </c>
      <c r="AH2614" s="138">
        <v>43130</v>
      </c>
      <c r="AI2614" s="138">
        <v>43276</v>
      </c>
      <c r="AJ2614" s="109">
        <v>6112426</v>
      </c>
      <c r="AK2614" s="109">
        <v>1526346</v>
      </c>
      <c r="AL2614" s="109" t="s">
        <v>4925</v>
      </c>
      <c r="AM2614" s="109" t="s">
        <v>703</v>
      </c>
      <c r="AN2614" s="109" t="s">
        <v>4618</v>
      </c>
      <c r="AO2614" s="109" t="s">
        <v>4619</v>
      </c>
      <c r="AP2614" s="109" t="s">
        <v>705</v>
      </c>
      <c r="AQ2614" s="109" t="s">
        <v>4620</v>
      </c>
      <c r="AR2614" s="109" t="s">
        <v>4557</v>
      </c>
      <c r="AS2614" s="109" t="s">
        <v>4433</v>
      </c>
      <c r="AT2614" s="109"/>
      <c r="AU2614" s="109"/>
      <c r="AV2614" s="109">
        <v>43130</v>
      </c>
      <c r="AW2614" s="109"/>
      <c r="AX2614" s="109" t="s">
        <v>4926</v>
      </c>
      <c r="AY2614" s="109" t="s">
        <v>4622</v>
      </c>
    </row>
    <row r="2615" spans="1:51" ht="63.75" x14ac:dyDescent="0.25">
      <c r="A2615" s="106">
        <v>2993</v>
      </c>
      <c r="B2615" s="106" t="s">
        <v>3238</v>
      </c>
      <c r="C2615" s="106" t="s">
        <v>41</v>
      </c>
      <c r="D2615" s="106"/>
      <c r="E2615" s="106" t="s">
        <v>540</v>
      </c>
      <c r="F2615" s="106"/>
      <c r="G2615" s="106"/>
      <c r="H2615" s="106" t="s">
        <v>465</v>
      </c>
      <c r="I2615" s="106" t="s">
        <v>3325</v>
      </c>
      <c r="J2615" s="106" t="s">
        <v>41</v>
      </c>
      <c r="K2615" s="106">
        <v>8162</v>
      </c>
      <c r="L2615" s="106"/>
      <c r="M2615" s="106">
        <v>22000</v>
      </c>
      <c r="N2615" s="106" t="s">
        <v>4368</v>
      </c>
      <c r="O2615" s="106">
        <v>11935.695</v>
      </c>
      <c r="P2615" s="107">
        <v>2300</v>
      </c>
      <c r="Q2615" s="107">
        <v>27452098.5</v>
      </c>
      <c r="R2615" s="106">
        <v>0</v>
      </c>
      <c r="S2615" s="107">
        <v>0</v>
      </c>
      <c r="T2615" s="107">
        <v>0</v>
      </c>
      <c r="U2615" s="106" t="s">
        <v>797</v>
      </c>
      <c r="V2615" s="106" t="s">
        <v>7</v>
      </c>
      <c r="W2615" s="106" t="s">
        <v>67</v>
      </c>
      <c r="X2615" s="108">
        <v>2300</v>
      </c>
      <c r="Y2615" s="108">
        <v>27452098.5</v>
      </c>
      <c r="Z2615" s="108">
        <v>0</v>
      </c>
      <c r="AA2615" s="109"/>
      <c r="AB2615" s="109">
        <v>2158</v>
      </c>
      <c r="AC2615" s="109"/>
      <c r="AD2615" s="109"/>
      <c r="AE2615" s="110" t="s">
        <v>474</v>
      </c>
      <c r="AF2615" s="109"/>
      <c r="AG2615" s="138">
        <v>42727</v>
      </c>
      <c r="AH2615" s="138">
        <v>43130</v>
      </c>
      <c r="AI2615" s="138">
        <v>43276</v>
      </c>
      <c r="AJ2615" s="109">
        <v>6112426</v>
      </c>
      <c r="AK2615" s="109">
        <v>1526349</v>
      </c>
      <c r="AL2615" s="109" t="s">
        <v>4925</v>
      </c>
      <c r="AM2615" s="109" t="s">
        <v>703</v>
      </c>
      <c r="AN2615" s="109" t="s">
        <v>4618</v>
      </c>
      <c r="AO2615" s="109" t="s">
        <v>4619</v>
      </c>
      <c r="AP2615" s="109" t="s">
        <v>705</v>
      </c>
      <c r="AQ2615" s="109" t="s">
        <v>4620</v>
      </c>
      <c r="AR2615" s="109" t="s">
        <v>4557</v>
      </c>
      <c r="AS2615" s="109" t="s">
        <v>4433</v>
      </c>
      <c r="AT2615" s="109"/>
      <c r="AU2615" s="109"/>
      <c r="AV2615" s="109">
        <v>43130</v>
      </c>
      <c r="AW2615" s="109"/>
      <c r="AX2615" s="109" t="s">
        <v>4926</v>
      </c>
      <c r="AY2615" s="109" t="s">
        <v>4622</v>
      </c>
    </row>
    <row r="2616" spans="1:51" ht="63.75" x14ac:dyDescent="0.25">
      <c r="A2616" s="106">
        <v>2994</v>
      </c>
      <c r="B2616" s="106" t="s">
        <v>3239</v>
      </c>
      <c r="C2616" s="106" t="s">
        <v>41</v>
      </c>
      <c r="D2616" s="106"/>
      <c r="E2616" s="106" t="s">
        <v>540</v>
      </c>
      <c r="F2616" s="106"/>
      <c r="G2616" s="106"/>
      <c r="H2616" s="106" t="s">
        <v>465</v>
      </c>
      <c r="I2616" s="106" t="s">
        <v>3325</v>
      </c>
      <c r="J2616" s="106" t="s">
        <v>41</v>
      </c>
      <c r="K2616" s="106">
        <v>8202</v>
      </c>
      <c r="L2616" s="106"/>
      <c r="M2616" s="106">
        <v>22000</v>
      </c>
      <c r="N2616" s="106" t="s">
        <v>4368</v>
      </c>
      <c r="O2616" s="106">
        <v>10198.905000000001</v>
      </c>
      <c r="P2616" s="107">
        <v>2300</v>
      </c>
      <c r="Q2616" s="107">
        <v>23457481.5</v>
      </c>
      <c r="R2616" s="106">
        <v>0</v>
      </c>
      <c r="S2616" s="107">
        <v>0</v>
      </c>
      <c r="T2616" s="107">
        <v>0</v>
      </c>
      <c r="U2616" s="106" t="s">
        <v>797</v>
      </c>
      <c r="V2616" s="106" t="s">
        <v>7</v>
      </c>
      <c r="W2616" s="106" t="s">
        <v>67</v>
      </c>
      <c r="X2616" s="108">
        <v>2300</v>
      </c>
      <c r="Y2616" s="108">
        <v>23457481.5</v>
      </c>
      <c r="Z2616" s="108">
        <v>0</v>
      </c>
      <c r="AA2616" s="109"/>
      <c r="AB2616" s="109">
        <v>2158</v>
      </c>
      <c r="AC2616" s="109"/>
      <c r="AD2616" s="109"/>
      <c r="AE2616" s="110" t="s">
        <v>474</v>
      </c>
      <c r="AF2616" s="109"/>
      <c r="AG2616" s="138">
        <v>42727</v>
      </c>
      <c r="AH2616" s="138">
        <v>43130</v>
      </c>
      <c r="AI2616" s="138">
        <v>43276</v>
      </c>
      <c r="AJ2616" s="109">
        <v>6112426</v>
      </c>
      <c r="AK2616" s="109">
        <v>1526353</v>
      </c>
      <c r="AL2616" s="109" t="s">
        <v>4925</v>
      </c>
      <c r="AM2616" s="109" t="s">
        <v>703</v>
      </c>
      <c r="AN2616" s="109" t="s">
        <v>4618</v>
      </c>
      <c r="AO2616" s="109" t="s">
        <v>4619</v>
      </c>
      <c r="AP2616" s="109" t="s">
        <v>705</v>
      </c>
      <c r="AQ2616" s="109" t="s">
        <v>4620</v>
      </c>
      <c r="AR2616" s="109" t="s">
        <v>4557</v>
      </c>
      <c r="AS2616" s="109" t="s">
        <v>4433</v>
      </c>
      <c r="AT2616" s="109"/>
      <c r="AU2616" s="109"/>
      <c r="AV2616" s="109">
        <v>43130</v>
      </c>
      <c r="AW2616" s="109"/>
      <c r="AX2616" s="109" t="s">
        <v>4926</v>
      </c>
      <c r="AY2616" s="109" t="s">
        <v>4622</v>
      </c>
    </row>
    <row r="2617" spans="1:51" ht="63.75" x14ac:dyDescent="0.25">
      <c r="A2617" s="106">
        <v>2995</v>
      </c>
      <c r="B2617" s="106" t="s">
        <v>3240</v>
      </c>
      <c r="C2617" s="106" t="s">
        <v>41</v>
      </c>
      <c r="D2617" s="106"/>
      <c r="E2617" s="106" t="s">
        <v>540</v>
      </c>
      <c r="F2617" s="106"/>
      <c r="G2617" s="106"/>
      <c r="H2617" s="106" t="s">
        <v>465</v>
      </c>
      <c r="I2617" s="106" t="s">
        <v>3325</v>
      </c>
      <c r="J2617" s="106" t="s">
        <v>41</v>
      </c>
      <c r="K2617" s="106">
        <v>0</v>
      </c>
      <c r="L2617" s="106"/>
      <c r="M2617" s="106">
        <v>22000</v>
      </c>
      <c r="N2617" s="106" t="s">
        <v>4368</v>
      </c>
      <c r="O2617" s="106">
        <v>6427.2929999999997</v>
      </c>
      <c r="P2617" s="107">
        <v>2300</v>
      </c>
      <c r="Q2617" s="107">
        <v>14782773.9</v>
      </c>
      <c r="R2617" s="106">
        <v>0</v>
      </c>
      <c r="S2617" s="107">
        <v>0</v>
      </c>
      <c r="T2617" s="107">
        <v>0</v>
      </c>
      <c r="U2617" s="106" t="s">
        <v>797</v>
      </c>
      <c r="V2617" s="106" t="s">
        <v>7</v>
      </c>
      <c r="W2617" s="106" t="s">
        <v>67</v>
      </c>
      <c r="X2617" s="108">
        <v>2300</v>
      </c>
      <c r="Y2617" s="108">
        <v>14782773.899999999</v>
      </c>
      <c r="Z2617" s="108">
        <v>0</v>
      </c>
      <c r="AA2617" s="109"/>
      <c r="AB2617" s="109">
        <v>2158</v>
      </c>
      <c r="AC2617" s="109"/>
      <c r="AD2617" s="109"/>
      <c r="AE2617" s="110" t="s">
        <v>474</v>
      </c>
      <c r="AF2617" s="109"/>
      <c r="AG2617" s="138">
        <v>42727</v>
      </c>
      <c r="AH2617" s="138">
        <v>43130</v>
      </c>
      <c r="AI2617" s="138">
        <v>43276</v>
      </c>
      <c r="AJ2617" s="109">
        <v>6112426</v>
      </c>
      <c r="AK2617" s="109">
        <v>1526358</v>
      </c>
      <c r="AL2617" s="109" t="s">
        <v>4925</v>
      </c>
      <c r="AM2617" s="109" t="s">
        <v>703</v>
      </c>
      <c r="AN2617" s="109" t="s">
        <v>4618</v>
      </c>
      <c r="AO2617" s="109" t="s">
        <v>4619</v>
      </c>
      <c r="AP2617" s="109" t="s">
        <v>705</v>
      </c>
      <c r="AQ2617" s="109" t="s">
        <v>4620</v>
      </c>
      <c r="AR2617" s="109" t="s">
        <v>4557</v>
      </c>
      <c r="AS2617" s="109" t="s">
        <v>4433</v>
      </c>
      <c r="AT2617" s="109"/>
      <c r="AU2617" s="109"/>
      <c r="AV2617" s="109">
        <v>43130</v>
      </c>
      <c r="AW2617" s="109"/>
      <c r="AX2617" s="109" t="s">
        <v>4926</v>
      </c>
      <c r="AY2617" s="109" t="s">
        <v>4622</v>
      </c>
    </row>
    <row r="2618" spans="1:51" ht="63.75" x14ac:dyDescent="0.25">
      <c r="A2618" s="106">
        <v>2996</v>
      </c>
      <c r="B2618" s="106" t="s">
        <v>3241</v>
      </c>
      <c r="C2618" s="106" t="s">
        <v>41</v>
      </c>
      <c r="D2618" s="106"/>
      <c r="E2618" s="106" t="s">
        <v>540</v>
      </c>
      <c r="F2618" s="106"/>
      <c r="G2618" s="106"/>
      <c r="H2618" s="106" t="s">
        <v>465</v>
      </c>
      <c r="I2618" s="106" t="s">
        <v>3323</v>
      </c>
      <c r="J2618" s="106" t="s">
        <v>3363</v>
      </c>
      <c r="K2618" s="106">
        <v>7492</v>
      </c>
      <c r="L2618" s="106"/>
      <c r="M2618" s="106">
        <v>22000</v>
      </c>
      <c r="N2618" s="106" t="s">
        <v>4368</v>
      </c>
      <c r="O2618" s="106">
        <v>945.39800000000002</v>
      </c>
      <c r="P2618" s="107">
        <v>2300</v>
      </c>
      <c r="Q2618" s="107">
        <v>2174415.4</v>
      </c>
      <c r="R2618" s="106">
        <v>0</v>
      </c>
      <c r="S2618" s="107">
        <v>0</v>
      </c>
      <c r="T2618" s="107">
        <v>0</v>
      </c>
      <c r="U2618" s="106" t="s">
        <v>797</v>
      </c>
      <c r="V2618" s="106" t="s">
        <v>7</v>
      </c>
      <c r="W2618" s="106" t="s">
        <v>67</v>
      </c>
      <c r="X2618" s="108">
        <v>2300</v>
      </c>
      <c r="Y2618" s="108">
        <v>2174415.4</v>
      </c>
      <c r="Z2618" s="108">
        <v>0</v>
      </c>
      <c r="AA2618" s="109"/>
      <c r="AB2618" s="109">
        <v>2158</v>
      </c>
      <c r="AC2618" s="109"/>
      <c r="AD2618" s="109"/>
      <c r="AE2618" s="110" t="s">
        <v>474</v>
      </c>
      <c r="AF2618" s="109"/>
      <c r="AG2618" s="138">
        <v>42727</v>
      </c>
      <c r="AH2618" s="138">
        <v>43130</v>
      </c>
      <c r="AI2618" s="138">
        <v>43276</v>
      </c>
      <c r="AJ2618" s="109">
        <v>6112426</v>
      </c>
      <c r="AK2618" s="109">
        <v>1526361</v>
      </c>
      <c r="AL2618" s="109" t="s">
        <v>4925</v>
      </c>
      <c r="AM2618" s="109" t="s">
        <v>703</v>
      </c>
      <c r="AN2618" s="109" t="s">
        <v>4618</v>
      </c>
      <c r="AO2618" s="109" t="s">
        <v>4619</v>
      </c>
      <c r="AP2618" s="109" t="s">
        <v>705</v>
      </c>
      <c r="AQ2618" s="109" t="s">
        <v>4620</v>
      </c>
      <c r="AR2618" s="109" t="s">
        <v>4557</v>
      </c>
      <c r="AS2618" s="109" t="s">
        <v>4433</v>
      </c>
      <c r="AT2618" s="109"/>
      <c r="AU2618" s="109"/>
      <c r="AV2618" s="109">
        <v>43130</v>
      </c>
      <c r="AW2618" s="109"/>
      <c r="AX2618" s="109" t="s">
        <v>4926</v>
      </c>
      <c r="AY2618" s="109" t="s">
        <v>4622</v>
      </c>
    </row>
    <row r="2619" spans="1:51" ht="63.75" x14ac:dyDescent="0.25">
      <c r="A2619" s="106">
        <v>2997</v>
      </c>
      <c r="B2619" s="106" t="s">
        <v>3242</v>
      </c>
      <c r="C2619" s="106" t="s">
        <v>41</v>
      </c>
      <c r="D2619" s="106"/>
      <c r="E2619" s="106" t="s">
        <v>540</v>
      </c>
      <c r="F2619" s="106"/>
      <c r="G2619" s="106"/>
      <c r="H2619" s="106" t="s">
        <v>465</v>
      </c>
      <c r="I2619" s="106" t="s">
        <v>3323</v>
      </c>
      <c r="J2619" s="106" t="s">
        <v>3363</v>
      </c>
      <c r="K2619" s="106">
        <v>7481</v>
      </c>
      <c r="L2619" s="106"/>
      <c r="M2619" s="106">
        <v>22000</v>
      </c>
      <c r="N2619" s="106" t="s">
        <v>4368</v>
      </c>
      <c r="O2619" s="106">
        <v>2633.2289999999998</v>
      </c>
      <c r="P2619" s="107">
        <v>2300</v>
      </c>
      <c r="Q2619" s="107">
        <v>6056426.7000000002</v>
      </c>
      <c r="R2619" s="106">
        <v>0</v>
      </c>
      <c r="S2619" s="107">
        <v>0</v>
      </c>
      <c r="T2619" s="107">
        <v>0</v>
      </c>
      <c r="U2619" s="106" t="s">
        <v>797</v>
      </c>
      <c r="V2619" s="106" t="s">
        <v>7</v>
      </c>
      <c r="W2619" s="106" t="s">
        <v>67</v>
      </c>
      <c r="X2619" s="108">
        <v>0</v>
      </c>
      <c r="Y2619" s="108">
        <v>6056426.6999999993</v>
      </c>
      <c r="Z2619" s="108">
        <v>0</v>
      </c>
      <c r="AA2619" s="109"/>
      <c r="AB2619" s="109">
        <v>2158</v>
      </c>
      <c r="AC2619" s="109"/>
      <c r="AD2619" s="109"/>
      <c r="AE2619" s="110" t="s">
        <v>474</v>
      </c>
      <c r="AF2619" s="109"/>
      <c r="AG2619" s="138">
        <v>42727</v>
      </c>
      <c r="AH2619" s="138">
        <v>43130</v>
      </c>
      <c r="AI2619" s="138">
        <v>43276</v>
      </c>
      <c r="AJ2619" s="109">
        <v>6112426</v>
      </c>
      <c r="AK2619" s="109">
        <v>1526366</v>
      </c>
      <c r="AL2619" s="109" t="s">
        <v>4925</v>
      </c>
      <c r="AM2619" s="109" t="s">
        <v>703</v>
      </c>
      <c r="AN2619" s="109" t="s">
        <v>4618</v>
      </c>
      <c r="AO2619" s="109" t="s">
        <v>4619</v>
      </c>
      <c r="AP2619" s="109" t="s">
        <v>705</v>
      </c>
      <c r="AQ2619" s="109" t="s">
        <v>4620</v>
      </c>
      <c r="AR2619" s="109" t="s">
        <v>4557</v>
      </c>
      <c r="AS2619" s="109" t="s">
        <v>4433</v>
      </c>
      <c r="AT2619" s="109"/>
      <c r="AU2619" s="109"/>
      <c r="AV2619" s="109">
        <v>43130</v>
      </c>
      <c r="AW2619" s="109"/>
      <c r="AX2619" s="109" t="s">
        <v>4926</v>
      </c>
      <c r="AY2619" s="109" t="s">
        <v>4622</v>
      </c>
    </row>
    <row r="2620" spans="1:51" ht="63.75" x14ac:dyDescent="0.25">
      <c r="A2620" s="106">
        <v>2998</v>
      </c>
      <c r="B2620" s="106" t="s">
        <v>3243</v>
      </c>
      <c r="C2620" s="106" t="s">
        <v>41</v>
      </c>
      <c r="D2620" s="106"/>
      <c r="E2620" s="106" t="s">
        <v>540</v>
      </c>
      <c r="F2620" s="106"/>
      <c r="G2620" s="106"/>
      <c r="H2620" s="106" t="s">
        <v>465</v>
      </c>
      <c r="I2620" s="106"/>
      <c r="J2620" s="106"/>
      <c r="K2620" s="106"/>
      <c r="L2620" s="106"/>
      <c r="M2620" s="106">
        <v>22000</v>
      </c>
      <c r="N2620" s="106" t="s">
        <v>4368</v>
      </c>
      <c r="O2620" s="106">
        <v>56028.042000000001</v>
      </c>
      <c r="P2620" s="107">
        <v>2300</v>
      </c>
      <c r="Q2620" s="107">
        <v>1</v>
      </c>
      <c r="R2620" s="106">
        <v>0</v>
      </c>
      <c r="S2620" s="107">
        <v>0</v>
      </c>
      <c r="T2620" s="107">
        <v>0</v>
      </c>
      <c r="U2620" s="106" t="s">
        <v>743</v>
      </c>
      <c r="V2620" s="106" t="s">
        <v>7</v>
      </c>
      <c r="W2620" s="106" t="s">
        <v>63</v>
      </c>
      <c r="X2620" s="108"/>
      <c r="Y2620" s="108">
        <v>1</v>
      </c>
      <c r="Z2620" s="108">
        <v>0</v>
      </c>
      <c r="AA2620" s="109"/>
      <c r="AB2620" s="109">
        <v>2158</v>
      </c>
      <c r="AC2620" s="109"/>
      <c r="AD2620" s="109"/>
      <c r="AE2620" s="110" t="s">
        <v>4436</v>
      </c>
      <c r="AF2620" s="109"/>
      <c r="AG2620" s="138">
        <v>42727</v>
      </c>
      <c r="AH2620" s="138">
        <v>43130</v>
      </c>
      <c r="AI2620" s="138">
        <v>43276</v>
      </c>
      <c r="AJ2620" s="109">
        <v>6112426</v>
      </c>
      <c r="AK2620" s="109"/>
      <c r="AL2620" s="109" t="s">
        <v>4925</v>
      </c>
      <c r="AM2620" s="109" t="s">
        <v>703</v>
      </c>
      <c r="AN2620" s="109" t="s">
        <v>4618</v>
      </c>
      <c r="AO2620" s="109" t="s">
        <v>4619</v>
      </c>
      <c r="AP2620" s="109" t="s">
        <v>705</v>
      </c>
      <c r="AQ2620" s="109" t="s">
        <v>4620</v>
      </c>
      <c r="AR2620" s="109" t="s">
        <v>4557</v>
      </c>
      <c r="AS2620" s="109" t="s">
        <v>4433</v>
      </c>
      <c r="AT2620" s="109"/>
      <c r="AU2620" s="109"/>
      <c r="AV2620" s="109">
        <v>43130</v>
      </c>
      <c r="AW2620" s="109"/>
      <c r="AX2620" s="109" t="s">
        <v>4926</v>
      </c>
      <c r="AY2620" s="109" t="s">
        <v>4622</v>
      </c>
    </row>
    <row r="2621" spans="1:51" ht="51" x14ac:dyDescent="0.25">
      <c r="A2621" s="106">
        <v>2999</v>
      </c>
      <c r="B2621" s="106" t="s">
        <v>3244</v>
      </c>
      <c r="C2621" s="106" t="s">
        <v>42</v>
      </c>
      <c r="D2621" s="106" t="s">
        <v>701</v>
      </c>
      <c r="E2621" s="106" t="s">
        <v>540</v>
      </c>
      <c r="F2621" s="106"/>
      <c r="G2621" s="106" t="s">
        <v>730</v>
      </c>
      <c r="H2621" s="106" t="s">
        <v>466</v>
      </c>
      <c r="I2621" s="106" t="s">
        <v>3337</v>
      </c>
      <c r="J2621" s="106" t="s">
        <v>4371</v>
      </c>
      <c r="K2621" s="106">
        <v>8702</v>
      </c>
      <c r="L2621" s="106"/>
      <c r="M2621" s="106">
        <v>22000</v>
      </c>
      <c r="N2621" s="106" t="s">
        <v>42</v>
      </c>
      <c r="O2621" s="106">
        <v>10196.636</v>
      </c>
      <c r="P2621" s="107">
        <v>1984</v>
      </c>
      <c r="Q2621" s="107">
        <v>20235111</v>
      </c>
      <c r="R2621" s="106">
        <v>0</v>
      </c>
      <c r="S2621" s="107">
        <v>0</v>
      </c>
      <c r="T2621" s="107">
        <v>0</v>
      </c>
      <c r="U2621" s="106" t="s">
        <v>741</v>
      </c>
      <c r="V2621" s="106" t="s">
        <v>7</v>
      </c>
      <c r="W2621" s="106" t="s">
        <v>62</v>
      </c>
      <c r="X2621" s="108">
        <v>1984</v>
      </c>
      <c r="Y2621" s="108">
        <v>20235111</v>
      </c>
      <c r="Z2621" s="108">
        <v>0</v>
      </c>
      <c r="AA2621" s="109"/>
      <c r="AB2621" s="109">
        <v>6196</v>
      </c>
      <c r="AC2621" s="109"/>
      <c r="AD2621" s="109"/>
      <c r="AE2621" s="110" t="s">
        <v>473</v>
      </c>
      <c r="AF2621" s="109" t="s">
        <v>4927</v>
      </c>
      <c r="AG2621" s="138">
        <v>42895</v>
      </c>
      <c r="AH2621" s="138">
        <v>43208</v>
      </c>
      <c r="AI2621" s="138">
        <v>43300</v>
      </c>
      <c r="AJ2621" s="109">
        <v>6164405</v>
      </c>
      <c r="AK2621" s="109">
        <v>1579020</v>
      </c>
      <c r="AL2621" s="109" t="s">
        <v>4928</v>
      </c>
      <c r="AM2621" s="109" t="s">
        <v>703</v>
      </c>
      <c r="AN2621" s="109" t="s">
        <v>4618</v>
      </c>
      <c r="AO2621" s="109" t="s">
        <v>4619</v>
      </c>
      <c r="AP2621" s="109" t="s">
        <v>705</v>
      </c>
      <c r="AQ2621" s="109" t="s">
        <v>4620</v>
      </c>
      <c r="AR2621" s="109" t="s">
        <v>4929</v>
      </c>
      <c r="AS2621" s="109" t="s">
        <v>4498</v>
      </c>
      <c r="AT2621" s="109">
        <v>40062</v>
      </c>
      <c r="AU2621" s="109">
        <v>2438</v>
      </c>
      <c r="AV2621" s="109">
        <v>43208</v>
      </c>
      <c r="AW2621" s="109"/>
      <c r="AX2621" s="109" t="s">
        <v>4873</v>
      </c>
      <c r="AY2621" s="109" t="s">
        <v>4796</v>
      </c>
    </row>
    <row r="2622" spans="1:51" ht="38.25" x14ac:dyDescent="0.25">
      <c r="A2622" s="106">
        <v>3000</v>
      </c>
      <c r="B2622" s="106" t="s">
        <v>3245</v>
      </c>
      <c r="C2622" s="106" t="s">
        <v>43</v>
      </c>
      <c r="D2622" s="106" t="s">
        <v>702</v>
      </c>
      <c r="E2622" s="106" t="s">
        <v>540</v>
      </c>
      <c r="F2622" s="106"/>
      <c r="G2622" s="106" t="s">
        <v>702</v>
      </c>
      <c r="H2622" s="106" t="s">
        <v>466</v>
      </c>
      <c r="I2622" s="106" t="s">
        <v>3325</v>
      </c>
      <c r="J2622" s="106" t="s">
        <v>4372</v>
      </c>
      <c r="K2622" s="106">
        <v>10010</v>
      </c>
      <c r="L2622" s="106"/>
      <c r="M2622" s="106">
        <v>22000</v>
      </c>
      <c r="N2622" s="106" t="s">
        <v>43</v>
      </c>
      <c r="O2622" s="106">
        <v>76778.346999999994</v>
      </c>
      <c r="P2622" s="107">
        <v>1295.6199999999999</v>
      </c>
      <c r="Q2622" s="107">
        <v>99476000</v>
      </c>
      <c r="R2622" s="106">
        <v>0</v>
      </c>
      <c r="S2622" s="107">
        <v>0</v>
      </c>
      <c r="T2622" s="107">
        <v>0</v>
      </c>
      <c r="U2622" s="106" t="s">
        <v>741</v>
      </c>
      <c r="V2622" s="106" t="s">
        <v>7</v>
      </c>
      <c r="W2622" s="106" t="s">
        <v>62</v>
      </c>
      <c r="X2622" s="108">
        <v>1295.6199999999999</v>
      </c>
      <c r="Y2622" s="108">
        <v>99476000</v>
      </c>
      <c r="Z2622" s="108">
        <v>0</v>
      </c>
      <c r="AA2622" s="109"/>
      <c r="AB2622" s="109">
        <v>6015</v>
      </c>
      <c r="AC2622" s="109"/>
      <c r="AD2622" s="109"/>
      <c r="AE2622" s="110" t="s">
        <v>473</v>
      </c>
      <c r="AF2622" s="109"/>
      <c r="AG2622" s="138">
        <v>43056</v>
      </c>
      <c r="AH2622" s="138">
        <v>43236</v>
      </c>
      <c r="AI2622" s="138">
        <v>43300</v>
      </c>
      <c r="AJ2622" s="109">
        <v>6115623</v>
      </c>
      <c r="AK2622" s="109">
        <v>1511450</v>
      </c>
      <c r="AL2622" s="109" t="s">
        <v>4928</v>
      </c>
      <c r="AM2622" s="109" t="s">
        <v>703</v>
      </c>
      <c r="AN2622" s="109" t="s">
        <v>4618</v>
      </c>
      <c r="AO2622" s="109" t="s">
        <v>4912</v>
      </c>
      <c r="AP2622" s="109" t="s">
        <v>705</v>
      </c>
      <c r="AQ2622" s="109" t="s">
        <v>4620</v>
      </c>
      <c r="AR2622" s="109" t="s">
        <v>4929</v>
      </c>
      <c r="AS2622" s="109" t="s">
        <v>4498</v>
      </c>
      <c r="AT2622" s="109">
        <v>40146</v>
      </c>
      <c r="AU2622" s="109">
        <v>2443</v>
      </c>
      <c r="AV2622" s="109">
        <v>43236</v>
      </c>
      <c r="AW2622" s="109"/>
      <c r="AX2622" s="109" t="s">
        <v>4930</v>
      </c>
      <c r="AY2622" s="109" t="s">
        <v>4796</v>
      </c>
    </row>
    <row r="2623" spans="1:51" ht="38.25" x14ac:dyDescent="0.25">
      <c r="A2623" s="106">
        <v>3001</v>
      </c>
      <c r="B2623" s="106" t="s">
        <v>3246</v>
      </c>
      <c r="C2623" s="106" t="s">
        <v>43</v>
      </c>
      <c r="D2623" s="106" t="s">
        <v>702</v>
      </c>
      <c r="E2623" s="106" t="s">
        <v>540</v>
      </c>
      <c r="F2623" s="106"/>
      <c r="G2623" s="106" t="s">
        <v>702</v>
      </c>
      <c r="H2623" s="106" t="s">
        <v>466</v>
      </c>
      <c r="I2623" s="106" t="s">
        <v>3325</v>
      </c>
      <c r="J2623" s="106" t="s">
        <v>4372</v>
      </c>
      <c r="K2623" s="106">
        <v>10010</v>
      </c>
      <c r="L2623" s="106"/>
      <c r="M2623" s="106">
        <v>22000</v>
      </c>
      <c r="N2623" s="106" t="s">
        <v>43</v>
      </c>
      <c r="O2623" s="106">
        <v>23221.736000000001</v>
      </c>
      <c r="P2623" s="107">
        <v>1296</v>
      </c>
      <c r="Q2623" s="107">
        <v>30087000</v>
      </c>
      <c r="R2623" s="106">
        <v>0</v>
      </c>
      <c r="S2623" s="107">
        <v>0</v>
      </c>
      <c r="T2623" s="107">
        <v>0</v>
      </c>
      <c r="U2623" s="106" t="s">
        <v>741</v>
      </c>
      <c r="V2623" s="106" t="s">
        <v>7</v>
      </c>
      <c r="W2623" s="106" t="s">
        <v>62</v>
      </c>
      <c r="X2623" s="108">
        <v>1295.6400000000001</v>
      </c>
      <c r="Y2623" s="108">
        <v>30087000</v>
      </c>
      <c r="Z2623" s="108">
        <v>0</v>
      </c>
      <c r="AA2623" s="109"/>
      <c r="AB2623" s="109">
        <v>6015</v>
      </c>
      <c r="AC2623" s="109"/>
      <c r="AD2623" s="109"/>
      <c r="AE2623" s="110" t="s">
        <v>473</v>
      </c>
      <c r="AF2623" s="109"/>
      <c r="AG2623" s="138">
        <v>43056</v>
      </c>
      <c r="AH2623" s="138">
        <v>43236</v>
      </c>
      <c r="AI2623" s="138">
        <v>43300</v>
      </c>
      <c r="AJ2623" s="109">
        <v>6115623</v>
      </c>
      <c r="AK2623" s="109">
        <v>1511451</v>
      </c>
      <c r="AL2623" s="109" t="s">
        <v>4928</v>
      </c>
      <c r="AM2623" s="109" t="s">
        <v>703</v>
      </c>
      <c r="AN2623" s="109" t="s">
        <v>4618</v>
      </c>
      <c r="AO2623" s="109" t="s">
        <v>4912</v>
      </c>
      <c r="AP2623" s="109" t="s">
        <v>705</v>
      </c>
      <c r="AQ2623" s="109" t="s">
        <v>4620</v>
      </c>
      <c r="AR2623" s="109" t="s">
        <v>4929</v>
      </c>
      <c r="AS2623" s="109" t="s">
        <v>4498</v>
      </c>
      <c r="AT2623" s="109">
        <v>40146</v>
      </c>
      <c r="AU2623" s="109">
        <v>2443</v>
      </c>
      <c r="AV2623" s="109">
        <v>43236</v>
      </c>
      <c r="AW2623" s="109"/>
      <c r="AX2623" s="109" t="s">
        <v>4930</v>
      </c>
      <c r="AY2623" s="109" t="s">
        <v>4796</v>
      </c>
    </row>
    <row r="2624" spans="1:51" ht="63.75" x14ac:dyDescent="0.25">
      <c r="A2624" s="106">
        <v>3002</v>
      </c>
      <c r="B2624" s="106" t="s">
        <v>3247</v>
      </c>
      <c r="C2624" s="106" t="s">
        <v>44</v>
      </c>
      <c r="D2624" s="106" t="s">
        <v>703</v>
      </c>
      <c r="E2624" s="106" t="s">
        <v>540</v>
      </c>
      <c r="F2624" s="106"/>
      <c r="G2624" s="106"/>
      <c r="H2624" s="106" t="s">
        <v>466</v>
      </c>
      <c r="I2624" s="106" t="s">
        <v>3324</v>
      </c>
      <c r="J2624" s="106" t="s">
        <v>44</v>
      </c>
      <c r="K2624" s="106">
        <v>8523</v>
      </c>
      <c r="L2624" s="106"/>
      <c r="M2624" s="106">
        <v>22000</v>
      </c>
      <c r="N2624" s="106" t="s">
        <v>44</v>
      </c>
      <c r="O2624" s="106">
        <v>690.51</v>
      </c>
      <c r="P2624" s="107">
        <v>1632</v>
      </c>
      <c r="Q2624" s="107">
        <v>1126912.32</v>
      </c>
      <c r="R2624" s="106">
        <v>0</v>
      </c>
      <c r="S2624" s="107">
        <v>0</v>
      </c>
      <c r="T2624" s="107">
        <v>0</v>
      </c>
      <c r="U2624" s="106" t="s">
        <v>749</v>
      </c>
      <c r="V2624" s="106" t="s">
        <v>7</v>
      </c>
      <c r="W2624" s="106" t="s">
        <v>64</v>
      </c>
      <c r="X2624" s="108">
        <v>1632</v>
      </c>
      <c r="Y2624" s="108">
        <v>1126912.32</v>
      </c>
      <c r="Z2624" s="108">
        <v>0</v>
      </c>
      <c r="AA2624" s="109"/>
      <c r="AB2624" s="109">
        <v>6214</v>
      </c>
      <c r="AC2624" s="109"/>
      <c r="AD2624" s="109"/>
      <c r="AE2624" s="110" t="s">
        <v>510</v>
      </c>
      <c r="AF2624" s="109"/>
      <c r="AG2624" s="138">
        <v>42867</v>
      </c>
      <c r="AH2624" s="138">
        <v>43159</v>
      </c>
      <c r="AI2624" s="138">
        <v>43395</v>
      </c>
      <c r="AJ2624" s="109">
        <v>6128427</v>
      </c>
      <c r="AK2624" s="109">
        <v>1531340</v>
      </c>
      <c r="AL2624" s="109" t="s">
        <v>4931</v>
      </c>
      <c r="AM2624" s="109" t="s">
        <v>703</v>
      </c>
      <c r="AN2624" s="109" t="s">
        <v>4618</v>
      </c>
      <c r="AO2624" s="109" t="s">
        <v>4619</v>
      </c>
      <c r="AP2624" s="109" t="s">
        <v>705</v>
      </c>
      <c r="AQ2624" s="109" t="s">
        <v>4620</v>
      </c>
      <c r="AR2624" s="109" t="s">
        <v>4557</v>
      </c>
      <c r="AS2624" s="109" t="s">
        <v>4433</v>
      </c>
      <c r="AT2624" s="109"/>
      <c r="AU2624" s="109"/>
      <c r="AV2624" s="109">
        <v>43159</v>
      </c>
      <c r="AW2624" s="109"/>
      <c r="AX2624" s="109" t="s">
        <v>4932</v>
      </c>
      <c r="AY2624" s="109" t="s">
        <v>4622</v>
      </c>
    </row>
    <row r="2625" spans="1:51" ht="63.75" x14ac:dyDescent="0.25">
      <c r="A2625" s="106">
        <v>3003</v>
      </c>
      <c r="B2625" s="106" t="s">
        <v>3248</v>
      </c>
      <c r="C2625" s="106" t="s">
        <v>44</v>
      </c>
      <c r="D2625" s="106" t="s">
        <v>703</v>
      </c>
      <c r="E2625" s="106" t="s">
        <v>540</v>
      </c>
      <c r="F2625" s="106"/>
      <c r="G2625" s="106"/>
      <c r="H2625" s="106" t="s">
        <v>466</v>
      </c>
      <c r="I2625" s="106" t="s">
        <v>3323</v>
      </c>
      <c r="J2625" s="106" t="s">
        <v>4373</v>
      </c>
      <c r="K2625" s="106">
        <v>25182</v>
      </c>
      <c r="L2625" s="106"/>
      <c r="M2625" s="106">
        <v>22000</v>
      </c>
      <c r="N2625" s="106" t="s">
        <v>44</v>
      </c>
      <c r="O2625" s="106">
        <v>556.46699999999998</v>
      </c>
      <c r="P2625" s="107">
        <v>1632</v>
      </c>
      <c r="Q2625" s="107">
        <v>908154.14</v>
      </c>
      <c r="R2625" s="106">
        <v>0</v>
      </c>
      <c r="S2625" s="107">
        <v>0</v>
      </c>
      <c r="T2625" s="107">
        <v>0</v>
      </c>
      <c r="U2625" s="106" t="s">
        <v>749</v>
      </c>
      <c r="V2625" s="106" t="s">
        <v>7</v>
      </c>
      <c r="W2625" s="106" t="s">
        <v>64</v>
      </c>
      <c r="X2625" s="108">
        <v>1632</v>
      </c>
      <c r="Y2625" s="108">
        <v>908154.14399999997</v>
      </c>
      <c r="Z2625" s="108">
        <v>0</v>
      </c>
      <c r="AA2625" s="109"/>
      <c r="AB2625" s="109">
        <v>6214</v>
      </c>
      <c r="AC2625" s="109"/>
      <c r="AD2625" s="109"/>
      <c r="AE2625" s="110" t="s">
        <v>510</v>
      </c>
      <c r="AF2625" s="109"/>
      <c r="AG2625" s="138">
        <v>42867</v>
      </c>
      <c r="AH2625" s="138">
        <v>43159</v>
      </c>
      <c r="AI2625" s="138">
        <v>43395</v>
      </c>
      <c r="AJ2625" s="109">
        <v>6128427</v>
      </c>
      <c r="AK2625" s="109">
        <v>1531342</v>
      </c>
      <c r="AL2625" s="109" t="s">
        <v>4931</v>
      </c>
      <c r="AM2625" s="109" t="s">
        <v>703</v>
      </c>
      <c r="AN2625" s="109" t="s">
        <v>4618</v>
      </c>
      <c r="AO2625" s="109" t="s">
        <v>4619</v>
      </c>
      <c r="AP2625" s="109" t="s">
        <v>705</v>
      </c>
      <c r="AQ2625" s="109" t="s">
        <v>4620</v>
      </c>
      <c r="AR2625" s="109" t="s">
        <v>4557</v>
      </c>
      <c r="AS2625" s="109" t="s">
        <v>4433</v>
      </c>
      <c r="AT2625" s="109"/>
      <c r="AU2625" s="109"/>
      <c r="AV2625" s="109">
        <v>43159</v>
      </c>
      <c r="AW2625" s="109"/>
      <c r="AX2625" s="109" t="s">
        <v>4932</v>
      </c>
      <c r="AY2625" s="109" t="s">
        <v>4622</v>
      </c>
    </row>
    <row r="2626" spans="1:51" ht="63.75" x14ac:dyDescent="0.25">
      <c r="A2626" s="106">
        <v>3004</v>
      </c>
      <c r="B2626" s="106" t="s">
        <v>3249</v>
      </c>
      <c r="C2626" s="106" t="s">
        <v>44</v>
      </c>
      <c r="D2626" s="106" t="s">
        <v>703</v>
      </c>
      <c r="E2626" s="106" t="s">
        <v>540</v>
      </c>
      <c r="F2626" s="106"/>
      <c r="G2626" s="106"/>
      <c r="H2626" s="106" t="s">
        <v>466</v>
      </c>
      <c r="I2626" s="106" t="s">
        <v>3337</v>
      </c>
      <c r="J2626" s="106" t="s">
        <v>4374</v>
      </c>
      <c r="K2626" s="106">
        <v>25182</v>
      </c>
      <c r="L2626" s="106"/>
      <c r="M2626" s="106">
        <v>22000</v>
      </c>
      <c r="N2626" s="106" t="s">
        <v>44</v>
      </c>
      <c r="O2626" s="106">
        <v>1826.5909999999999</v>
      </c>
      <c r="P2626" s="107">
        <v>1632</v>
      </c>
      <c r="Q2626" s="107">
        <v>2980996.51</v>
      </c>
      <c r="R2626" s="106">
        <v>0</v>
      </c>
      <c r="S2626" s="107">
        <v>0</v>
      </c>
      <c r="T2626" s="107">
        <v>0</v>
      </c>
      <c r="U2626" s="106" t="s">
        <v>749</v>
      </c>
      <c r="V2626" s="106" t="s">
        <v>7</v>
      </c>
      <c r="W2626" s="106" t="s">
        <v>64</v>
      </c>
      <c r="X2626" s="108">
        <v>1632</v>
      </c>
      <c r="Y2626" s="108">
        <v>2980996.5120000001</v>
      </c>
      <c r="Z2626" s="108">
        <v>0</v>
      </c>
      <c r="AA2626" s="109"/>
      <c r="AB2626" s="109">
        <v>6214</v>
      </c>
      <c r="AC2626" s="109"/>
      <c r="AD2626" s="109"/>
      <c r="AE2626" s="110" t="s">
        <v>510</v>
      </c>
      <c r="AF2626" s="109"/>
      <c r="AG2626" s="138">
        <v>42867</v>
      </c>
      <c r="AH2626" s="138">
        <v>43159</v>
      </c>
      <c r="AI2626" s="138">
        <v>43395</v>
      </c>
      <c r="AJ2626" s="109">
        <v>6128427</v>
      </c>
      <c r="AK2626" s="109">
        <v>1531980</v>
      </c>
      <c r="AL2626" s="109" t="s">
        <v>4931</v>
      </c>
      <c r="AM2626" s="109" t="s">
        <v>703</v>
      </c>
      <c r="AN2626" s="109" t="s">
        <v>4618</v>
      </c>
      <c r="AO2626" s="109" t="s">
        <v>4619</v>
      </c>
      <c r="AP2626" s="109" t="s">
        <v>705</v>
      </c>
      <c r="AQ2626" s="109" t="s">
        <v>4620</v>
      </c>
      <c r="AR2626" s="109" t="s">
        <v>4557</v>
      </c>
      <c r="AS2626" s="109" t="s">
        <v>4433</v>
      </c>
      <c r="AT2626" s="109"/>
      <c r="AU2626" s="109"/>
      <c r="AV2626" s="109">
        <v>43159</v>
      </c>
      <c r="AW2626" s="109"/>
      <c r="AX2626" s="109" t="s">
        <v>4932</v>
      </c>
      <c r="AY2626" s="109" t="s">
        <v>4622</v>
      </c>
    </row>
    <row r="2627" spans="1:51" ht="63.75" x14ac:dyDescent="0.25">
      <c r="A2627" s="106">
        <v>3005</v>
      </c>
      <c r="B2627" s="106" t="s">
        <v>3250</v>
      </c>
      <c r="C2627" s="106" t="s">
        <v>44</v>
      </c>
      <c r="D2627" s="106" t="s">
        <v>703</v>
      </c>
      <c r="E2627" s="106" t="s">
        <v>540</v>
      </c>
      <c r="F2627" s="106"/>
      <c r="G2627" s="106"/>
      <c r="H2627" s="106" t="s">
        <v>466</v>
      </c>
      <c r="I2627" s="106" t="s">
        <v>3337</v>
      </c>
      <c r="J2627" s="106" t="s">
        <v>4375</v>
      </c>
      <c r="K2627" s="106">
        <v>8734</v>
      </c>
      <c r="L2627" s="106"/>
      <c r="M2627" s="106">
        <v>22000</v>
      </c>
      <c r="N2627" s="106" t="s">
        <v>44</v>
      </c>
      <c r="O2627" s="106">
        <v>1012.401</v>
      </c>
      <c r="P2627" s="107">
        <v>1632</v>
      </c>
      <c r="Q2627" s="107">
        <v>1652238.43</v>
      </c>
      <c r="R2627" s="106">
        <v>0</v>
      </c>
      <c r="S2627" s="107">
        <v>0</v>
      </c>
      <c r="T2627" s="107">
        <v>0</v>
      </c>
      <c r="U2627" s="106" t="s">
        <v>749</v>
      </c>
      <c r="V2627" s="106" t="s">
        <v>7</v>
      </c>
      <c r="W2627" s="106" t="s">
        <v>64</v>
      </c>
      <c r="X2627" s="108">
        <v>1632</v>
      </c>
      <c r="Y2627" s="108">
        <v>1652238.432</v>
      </c>
      <c r="Z2627" s="108">
        <v>0</v>
      </c>
      <c r="AA2627" s="109"/>
      <c r="AB2627" s="109">
        <v>6214</v>
      </c>
      <c r="AC2627" s="109"/>
      <c r="AD2627" s="109"/>
      <c r="AE2627" s="110" t="s">
        <v>510</v>
      </c>
      <c r="AF2627" s="109"/>
      <c r="AG2627" s="138">
        <v>42867</v>
      </c>
      <c r="AH2627" s="138">
        <v>43159</v>
      </c>
      <c r="AI2627" s="138">
        <v>43395</v>
      </c>
      <c r="AJ2627" s="109">
        <v>6128427</v>
      </c>
      <c r="AK2627" s="109">
        <v>1531348</v>
      </c>
      <c r="AL2627" s="109" t="s">
        <v>4931</v>
      </c>
      <c r="AM2627" s="109" t="s">
        <v>703</v>
      </c>
      <c r="AN2627" s="109" t="s">
        <v>4618</v>
      </c>
      <c r="AO2627" s="109" t="s">
        <v>4619</v>
      </c>
      <c r="AP2627" s="109" t="s">
        <v>705</v>
      </c>
      <c r="AQ2627" s="109" t="s">
        <v>4620</v>
      </c>
      <c r="AR2627" s="109" t="s">
        <v>4557</v>
      </c>
      <c r="AS2627" s="109" t="s">
        <v>4433</v>
      </c>
      <c r="AT2627" s="109"/>
      <c r="AU2627" s="109"/>
      <c r="AV2627" s="109">
        <v>43159</v>
      </c>
      <c r="AW2627" s="109"/>
      <c r="AX2627" s="109" t="s">
        <v>4932</v>
      </c>
      <c r="AY2627" s="109" t="s">
        <v>4622</v>
      </c>
    </row>
    <row r="2628" spans="1:51" ht="63.75" x14ac:dyDescent="0.25">
      <c r="A2628" s="106">
        <v>3006</v>
      </c>
      <c r="B2628" s="106" t="s">
        <v>3251</v>
      </c>
      <c r="C2628" s="106" t="s">
        <v>44</v>
      </c>
      <c r="D2628" s="106" t="s">
        <v>703</v>
      </c>
      <c r="E2628" s="106" t="s">
        <v>540</v>
      </c>
      <c r="F2628" s="106"/>
      <c r="G2628" s="106"/>
      <c r="H2628" s="106" t="s">
        <v>466</v>
      </c>
      <c r="I2628" s="106" t="s">
        <v>3323</v>
      </c>
      <c r="J2628" s="106" t="s">
        <v>4376</v>
      </c>
      <c r="K2628" s="106">
        <v>25291</v>
      </c>
      <c r="L2628" s="106"/>
      <c r="M2628" s="106">
        <v>22000</v>
      </c>
      <c r="N2628" s="106" t="s">
        <v>44</v>
      </c>
      <c r="O2628" s="106">
        <v>303.13299999999998</v>
      </c>
      <c r="P2628" s="107">
        <v>1632</v>
      </c>
      <c r="Q2628" s="107">
        <v>494713.06</v>
      </c>
      <c r="R2628" s="106">
        <v>0</v>
      </c>
      <c r="S2628" s="107">
        <v>0</v>
      </c>
      <c r="T2628" s="107">
        <v>0</v>
      </c>
      <c r="U2628" s="106" t="s">
        <v>749</v>
      </c>
      <c r="V2628" s="106" t="s">
        <v>7</v>
      </c>
      <c r="W2628" s="106" t="s">
        <v>64</v>
      </c>
      <c r="X2628" s="108">
        <v>1632</v>
      </c>
      <c r="Y2628" s="108">
        <v>494713.05599999998</v>
      </c>
      <c r="Z2628" s="108">
        <v>0</v>
      </c>
      <c r="AA2628" s="109"/>
      <c r="AB2628" s="109">
        <v>6214</v>
      </c>
      <c r="AC2628" s="109"/>
      <c r="AD2628" s="109"/>
      <c r="AE2628" s="110" t="s">
        <v>510</v>
      </c>
      <c r="AF2628" s="109"/>
      <c r="AG2628" s="138">
        <v>42867</v>
      </c>
      <c r="AH2628" s="138">
        <v>43159</v>
      </c>
      <c r="AI2628" s="138">
        <v>43395</v>
      </c>
      <c r="AJ2628" s="109">
        <v>6128427</v>
      </c>
      <c r="AK2628" s="109">
        <v>1531387</v>
      </c>
      <c r="AL2628" s="109" t="s">
        <v>4931</v>
      </c>
      <c r="AM2628" s="109" t="s">
        <v>703</v>
      </c>
      <c r="AN2628" s="109" t="s">
        <v>4618</v>
      </c>
      <c r="AO2628" s="109" t="s">
        <v>4619</v>
      </c>
      <c r="AP2628" s="109" t="s">
        <v>705</v>
      </c>
      <c r="AQ2628" s="109" t="s">
        <v>4620</v>
      </c>
      <c r="AR2628" s="109" t="s">
        <v>4557</v>
      </c>
      <c r="AS2628" s="109" t="s">
        <v>4433</v>
      </c>
      <c r="AT2628" s="109"/>
      <c r="AU2628" s="109"/>
      <c r="AV2628" s="109">
        <v>43159</v>
      </c>
      <c r="AW2628" s="109"/>
      <c r="AX2628" s="109" t="s">
        <v>4932</v>
      </c>
      <c r="AY2628" s="109" t="s">
        <v>4622</v>
      </c>
    </row>
    <row r="2629" spans="1:51" ht="63.75" x14ac:dyDescent="0.25">
      <c r="A2629" s="106">
        <v>3007</v>
      </c>
      <c r="B2629" s="106" t="s">
        <v>3252</v>
      </c>
      <c r="C2629" s="106" t="s">
        <v>44</v>
      </c>
      <c r="D2629" s="106" t="s">
        <v>703</v>
      </c>
      <c r="E2629" s="106" t="s">
        <v>540</v>
      </c>
      <c r="F2629" s="106"/>
      <c r="G2629" s="106"/>
      <c r="H2629" s="106" t="s">
        <v>466</v>
      </c>
      <c r="I2629" s="106" t="s">
        <v>3337</v>
      </c>
      <c r="J2629" s="106" t="s">
        <v>4377</v>
      </c>
      <c r="K2629" s="106">
        <v>24981</v>
      </c>
      <c r="L2629" s="106"/>
      <c r="M2629" s="106">
        <v>22000</v>
      </c>
      <c r="N2629" s="106" t="s">
        <v>44</v>
      </c>
      <c r="O2629" s="106">
        <v>5591.9859999999999</v>
      </c>
      <c r="P2629" s="107">
        <v>1632</v>
      </c>
      <c r="Q2629" s="107">
        <v>9126121.1500000004</v>
      </c>
      <c r="R2629" s="106">
        <v>0</v>
      </c>
      <c r="S2629" s="107">
        <v>0</v>
      </c>
      <c r="T2629" s="107">
        <v>0</v>
      </c>
      <c r="U2629" s="106" t="s">
        <v>749</v>
      </c>
      <c r="V2629" s="106" t="s">
        <v>7</v>
      </c>
      <c r="W2629" s="106" t="s">
        <v>64</v>
      </c>
      <c r="X2629" s="108">
        <v>1632</v>
      </c>
      <c r="Y2629" s="108">
        <v>9126121.1520000007</v>
      </c>
      <c r="Z2629" s="108">
        <v>0</v>
      </c>
      <c r="AA2629" s="109"/>
      <c r="AB2629" s="109">
        <v>6214</v>
      </c>
      <c r="AC2629" s="109"/>
      <c r="AD2629" s="109"/>
      <c r="AE2629" s="110" t="s">
        <v>510</v>
      </c>
      <c r="AF2629" s="109"/>
      <c r="AG2629" s="138">
        <v>42867</v>
      </c>
      <c r="AH2629" s="138">
        <v>43159</v>
      </c>
      <c r="AI2629" s="138">
        <v>43395</v>
      </c>
      <c r="AJ2629" s="109">
        <v>6128427</v>
      </c>
      <c r="AK2629" s="109">
        <v>1531391</v>
      </c>
      <c r="AL2629" s="109" t="s">
        <v>4931</v>
      </c>
      <c r="AM2629" s="109" t="s">
        <v>703</v>
      </c>
      <c r="AN2629" s="109" t="s">
        <v>4618</v>
      </c>
      <c r="AO2629" s="109" t="s">
        <v>4619</v>
      </c>
      <c r="AP2629" s="109" t="s">
        <v>705</v>
      </c>
      <c r="AQ2629" s="109" t="s">
        <v>4620</v>
      </c>
      <c r="AR2629" s="109" t="s">
        <v>4557</v>
      </c>
      <c r="AS2629" s="109" t="s">
        <v>4433</v>
      </c>
      <c r="AT2629" s="109"/>
      <c r="AU2629" s="109"/>
      <c r="AV2629" s="109">
        <v>43159</v>
      </c>
      <c r="AW2629" s="109"/>
      <c r="AX2629" s="109" t="s">
        <v>4932</v>
      </c>
      <c r="AY2629" s="109" t="s">
        <v>4622</v>
      </c>
    </row>
    <row r="2630" spans="1:51" ht="63.75" x14ac:dyDescent="0.25">
      <c r="A2630" s="106">
        <v>3008</v>
      </c>
      <c r="B2630" s="106" t="s">
        <v>3253</v>
      </c>
      <c r="C2630" s="106" t="s">
        <v>44</v>
      </c>
      <c r="D2630" s="106" t="s">
        <v>703</v>
      </c>
      <c r="E2630" s="106" t="s">
        <v>540</v>
      </c>
      <c r="F2630" s="106"/>
      <c r="G2630" s="106"/>
      <c r="H2630" s="106" t="s">
        <v>466</v>
      </c>
      <c r="I2630" s="106" t="s">
        <v>3337</v>
      </c>
      <c r="J2630" s="106" t="s">
        <v>4377</v>
      </c>
      <c r="K2630" s="106">
        <v>24982</v>
      </c>
      <c r="L2630" s="106"/>
      <c r="M2630" s="106">
        <v>22000</v>
      </c>
      <c r="N2630" s="106" t="s">
        <v>44</v>
      </c>
      <c r="O2630" s="106">
        <v>3612.2829999999999</v>
      </c>
      <c r="P2630" s="107">
        <v>1632</v>
      </c>
      <c r="Q2630" s="107">
        <v>5895245.8600000003</v>
      </c>
      <c r="R2630" s="106">
        <v>0</v>
      </c>
      <c r="S2630" s="107">
        <v>0</v>
      </c>
      <c r="T2630" s="107">
        <v>0</v>
      </c>
      <c r="U2630" s="106" t="s">
        <v>749</v>
      </c>
      <c r="V2630" s="106" t="s">
        <v>7</v>
      </c>
      <c r="W2630" s="106" t="s">
        <v>64</v>
      </c>
      <c r="X2630" s="108">
        <v>1632</v>
      </c>
      <c r="Y2630" s="108">
        <v>5895245.8559999997</v>
      </c>
      <c r="Z2630" s="108">
        <v>0</v>
      </c>
      <c r="AA2630" s="109"/>
      <c r="AB2630" s="109">
        <v>6214</v>
      </c>
      <c r="AC2630" s="109"/>
      <c r="AD2630" s="109"/>
      <c r="AE2630" s="110" t="s">
        <v>510</v>
      </c>
      <c r="AF2630" s="109"/>
      <c r="AG2630" s="138">
        <v>42867</v>
      </c>
      <c r="AH2630" s="138">
        <v>43159</v>
      </c>
      <c r="AI2630" s="138">
        <v>43395</v>
      </c>
      <c r="AJ2630" s="109">
        <v>6128427</v>
      </c>
      <c r="AK2630" s="109">
        <v>1531400</v>
      </c>
      <c r="AL2630" s="109" t="s">
        <v>4931</v>
      </c>
      <c r="AM2630" s="109" t="s">
        <v>703</v>
      </c>
      <c r="AN2630" s="109" t="s">
        <v>4618</v>
      </c>
      <c r="AO2630" s="109" t="s">
        <v>4619</v>
      </c>
      <c r="AP2630" s="109" t="s">
        <v>705</v>
      </c>
      <c r="AQ2630" s="109" t="s">
        <v>4620</v>
      </c>
      <c r="AR2630" s="109" t="s">
        <v>4557</v>
      </c>
      <c r="AS2630" s="109" t="s">
        <v>4433</v>
      </c>
      <c r="AT2630" s="109"/>
      <c r="AU2630" s="109"/>
      <c r="AV2630" s="109">
        <v>43159</v>
      </c>
      <c r="AW2630" s="109"/>
      <c r="AX2630" s="109" t="s">
        <v>4932</v>
      </c>
      <c r="AY2630" s="109" t="s">
        <v>4622</v>
      </c>
    </row>
    <row r="2631" spans="1:51" ht="63.75" x14ac:dyDescent="0.25">
      <c r="A2631" s="106">
        <v>3009</v>
      </c>
      <c r="B2631" s="106" t="s">
        <v>3254</v>
      </c>
      <c r="C2631" s="106" t="s">
        <v>44</v>
      </c>
      <c r="D2631" s="106" t="s">
        <v>703</v>
      </c>
      <c r="E2631" s="106" t="s">
        <v>540</v>
      </c>
      <c r="F2631" s="106"/>
      <c r="G2631" s="106"/>
      <c r="H2631" s="106" t="s">
        <v>466</v>
      </c>
      <c r="I2631" s="106" t="s">
        <v>3337</v>
      </c>
      <c r="J2631" s="106" t="s">
        <v>4377</v>
      </c>
      <c r="K2631" s="106">
        <v>25002</v>
      </c>
      <c r="L2631" s="106"/>
      <c r="M2631" s="106">
        <v>22000</v>
      </c>
      <c r="N2631" s="106" t="s">
        <v>44</v>
      </c>
      <c r="O2631" s="106">
        <v>807.95</v>
      </c>
      <c r="P2631" s="107">
        <v>1632</v>
      </c>
      <c r="Q2631" s="107">
        <v>1318574.3999999999</v>
      </c>
      <c r="R2631" s="106">
        <v>0</v>
      </c>
      <c r="S2631" s="107">
        <v>0</v>
      </c>
      <c r="T2631" s="107">
        <v>0</v>
      </c>
      <c r="U2631" s="106" t="s">
        <v>749</v>
      </c>
      <c r="V2631" s="106" t="s">
        <v>7</v>
      </c>
      <c r="W2631" s="106" t="s">
        <v>64</v>
      </c>
      <c r="X2631" s="108">
        <v>1632</v>
      </c>
      <c r="Y2631" s="108">
        <v>1318574.3999999999</v>
      </c>
      <c r="Z2631" s="108">
        <v>0</v>
      </c>
      <c r="AA2631" s="109"/>
      <c r="AB2631" s="109">
        <v>6214</v>
      </c>
      <c r="AC2631" s="109"/>
      <c r="AD2631" s="109"/>
      <c r="AE2631" s="110" t="s">
        <v>510</v>
      </c>
      <c r="AF2631" s="109"/>
      <c r="AG2631" s="138">
        <v>42867</v>
      </c>
      <c r="AH2631" s="138">
        <v>43159</v>
      </c>
      <c r="AI2631" s="138">
        <v>43395</v>
      </c>
      <c r="AJ2631" s="109">
        <v>6128427</v>
      </c>
      <c r="AK2631" s="109">
        <v>1531402</v>
      </c>
      <c r="AL2631" s="109" t="s">
        <v>4931</v>
      </c>
      <c r="AM2631" s="109" t="s">
        <v>703</v>
      </c>
      <c r="AN2631" s="109" t="s">
        <v>4618</v>
      </c>
      <c r="AO2631" s="109" t="s">
        <v>4619</v>
      </c>
      <c r="AP2631" s="109" t="s">
        <v>705</v>
      </c>
      <c r="AQ2631" s="109" t="s">
        <v>4620</v>
      </c>
      <c r="AR2631" s="109" t="s">
        <v>4557</v>
      </c>
      <c r="AS2631" s="109" t="s">
        <v>4433</v>
      </c>
      <c r="AT2631" s="109"/>
      <c r="AU2631" s="109"/>
      <c r="AV2631" s="109">
        <v>43159</v>
      </c>
      <c r="AW2631" s="109"/>
      <c r="AX2631" s="109" t="s">
        <v>4932</v>
      </c>
      <c r="AY2631" s="109" t="s">
        <v>4622</v>
      </c>
    </row>
    <row r="2632" spans="1:51" ht="63.75" x14ac:dyDescent="0.25">
      <c r="A2632" s="106">
        <v>3010</v>
      </c>
      <c r="B2632" s="106" t="s">
        <v>3255</v>
      </c>
      <c r="C2632" s="106" t="s">
        <v>44</v>
      </c>
      <c r="D2632" s="106" t="s">
        <v>703</v>
      </c>
      <c r="E2632" s="106" t="s">
        <v>540</v>
      </c>
      <c r="F2632" s="106"/>
      <c r="G2632" s="106"/>
      <c r="H2632" s="106" t="s">
        <v>466</v>
      </c>
      <c r="I2632" s="106" t="s">
        <v>3323</v>
      </c>
      <c r="J2632" s="106" t="s">
        <v>4375</v>
      </c>
      <c r="K2632" s="106">
        <v>8704</v>
      </c>
      <c r="L2632" s="106"/>
      <c r="M2632" s="106">
        <v>22000</v>
      </c>
      <c r="N2632" s="106" t="s">
        <v>44</v>
      </c>
      <c r="O2632" s="106">
        <v>3964.877</v>
      </c>
      <c r="P2632" s="107">
        <v>1632</v>
      </c>
      <c r="Q2632" s="107">
        <v>6470679.2599999998</v>
      </c>
      <c r="R2632" s="106">
        <v>0</v>
      </c>
      <c r="S2632" s="107">
        <v>0</v>
      </c>
      <c r="T2632" s="107">
        <v>0</v>
      </c>
      <c r="U2632" s="106" t="s">
        <v>741</v>
      </c>
      <c r="V2632" s="106" t="s">
        <v>7</v>
      </c>
      <c r="W2632" s="106" t="s">
        <v>62</v>
      </c>
      <c r="X2632" s="108">
        <v>1632</v>
      </c>
      <c r="Y2632" s="108">
        <v>6470679.2640000004</v>
      </c>
      <c r="Z2632" s="108">
        <v>0</v>
      </c>
      <c r="AA2632" s="109"/>
      <c r="AB2632" s="109">
        <v>6214</v>
      </c>
      <c r="AC2632" s="109"/>
      <c r="AD2632" s="109"/>
      <c r="AE2632" s="110" t="s">
        <v>473</v>
      </c>
      <c r="AF2632" s="109"/>
      <c r="AG2632" s="138">
        <v>42867</v>
      </c>
      <c r="AH2632" s="138">
        <v>43159</v>
      </c>
      <c r="AI2632" s="138">
        <v>43395</v>
      </c>
      <c r="AJ2632" s="109">
        <v>6128427</v>
      </c>
      <c r="AK2632" s="109">
        <v>1531347</v>
      </c>
      <c r="AL2632" s="109" t="s">
        <v>4931</v>
      </c>
      <c r="AM2632" s="109" t="s">
        <v>703</v>
      </c>
      <c r="AN2632" s="109" t="s">
        <v>4618</v>
      </c>
      <c r="AO2632" s="109" t="s">
        <v>4619</v>
      </c>
      <c r="AP2632" s="109" t="s">
        <v>705</v>
      </c>
      <c r="AQ2632" s="109" t="s">
        <v>4620</v>
      </c>
      <c r="AR2632" s="109" t="s">
        <v>4557</v>
      </c>
      <c r="AS2632" s="109" t="s">
        <v>4433</v>
      </c>
      <c r="AT2632" s="109"/>
      <c r="AU2632" s="109"/>
      <c r="AV2632" s="109">
        <v>43159</v>
      </c>
      <c r="AW2632" s="109"/>
      <c r="AX2632" s="109" t="s">
        <v>4932</v>
      </c>
      <c r="AY2632" s="109" t="s">
        <v>4622</v>
      </c>
    </row>
    <row r="2633" spans="1:51" ht="63.75" x14ac:dyDescent="0.25">
      <c r="A2633" s="106">
        <v>3011</v>
      </c>
      <c r="B2633" s="106" t="s">
        <v>3256</v>
      </c>
      <c r="C2633" s="106" t="s">
        <v>44</v>
      </c>
      <c r="D2633" s="106" t="s">
        <v>703</v>
      </c>
      <c r="E2633" s="106" t="s">
        <v>540</v>
      </c>
      <c r="F2633" s="106"/>
      <c r="G2633" s="106"/>
      <c r="H2633" s="106" t="s">
        <v>466</v>
      </c>
      <c r="I2633" s="106" t="s">
        <v>3337</v>
      </c>
      <c r="J2633" s="106" t="s">
        <v>4375</v>
      </c>
      <c r="K2633" s="106">
        <v>8744</v>
      </c>
      <c r="L2633" s="106"/>
      <c r="M2633" s="106">
        <v>22000</v>
      </c>
      <c r="N2633" s="106" t="s">
        <v>44</v>
      </c>
      <c r="O2633" s="106">
        <v>5343.2380000000003</v>
      </c>
      <c r="P2633" s="107">
        <v>1632</v>
      </c>
      <c r="Q2633" s="107">
        <v>8720164.4199999999</v>
      </c>
      <c r="R2633" s="106">
        <v>0</v>
      </c>
      <c r="S2633" s="107">
        <v>0</v>
      </c>
      <c r="T2633" s="107">
        <v>0</v>
      </c>
      <c r="U2633" s="106" t="s">
        <v>741</v>
      </c>
      <c r="V2633" s="106" t="s">
        <v>7</v>
      </c>
      <c r="W2633" s="106" t="s">
        <v>62</v>
      </c>
      <c r="X2633" s="108">
        <v>1632</v>
      </c>
      <c r="Y2633" s="108">
        <v>8720164.4159999993</v>
      </c>
      <c r="Z2633" s="108">
        <v>0</v>
      </c>
      <c r="AA2633" s="109"/>
      <c r="AB2633" s="109">
        <v>6214</v>
      </c>
      <c r="AC2633" s="109"/>
      <c r="AD2633" s="109"/>
      <c r="AE2633" s="110" t="s">
        <v>473</v>
      </c>
      <c r="AF2633" s="109"/>
      <c r="AG2633" s="138">
        <v>42867</v>
      </c>
      <c r="AH2633" s="138">
        <v>43159</v>
      </c>
      <c r="AI2633" s="138">
        <v>43395</v>
      </c>
      <c r="AJ2633" s="109">
        <v>6128427</v>
      </c>
      <c r="AK2633" s="109">
        <v>1531349</v>
      </c>
      <c r="AL2633" s="109" t="s">
        <v>4931</v>
      </c>
      <c r="AM2633" s="109" t="s">
        <v>703</v>
      </c>
      <c r="AN2633" s="109" t="s">
        <v>4618</v>
      </c>
      <c r="AO2633" s="109" t="s">
        <v>4619</v>
      </c>
      <c r="AP2633" s="109" t="s">
        <v>705</v>
      </c>
      <c r="AQ2633" s="109" t="s">
        <v>4620</v>
      </c>
      <c r="AR2633" s="109" t="s">
        <v>4557</v>
      </c>
      <c r="AS2633" s="109" t="s">
        <v>4433</v>
      </c>
      <c r="AT2633" s="109"/>
      <c r="AU2633" s="109"/>
      <c r="AV2633" s="109">
        <v>43159</v>
      </c>
      <c r="AW2633" s="109"/>
      <c r="AX2633" s="109" t="s">
        <v>4932</v>
      </c>
      <c r="AY2633" s="109" t="s">
        <v>4622</v>
      </c>
    </row>
    <row r="2634" spans="1:51" ht="63.75" x14ac:dyDescent="0.25">
      <c r="A2634" s="106">
        <v>3012</v>
      </c>
      <c r="B2634" s="106" t="s">
        <v>3257</v>
      </c>
      <c r="C2634" s="106" t="s">
        <v>44</v>
      </c>
      <c r="D2634" s="106" t="s">
        <v>703</v>
      </c>
      <c r="E2634" s="106" t="s">
        <v>540</v>
      </c>
      <c r="F2634" s="106"/>
      <c r="G2634" s="106"/>
      <c r="H2634" s="106" t="s">
        <v>466</v>
      </c>
      <c r="I2634" s="106" t="s">
        <v>3337</v>
      </c>
      <c r="J2634" s="106" t="s">
        <v>4377</v>
      </c>
      <c r="K2634" s="106">
        <v>25221</v>
      </c>
      <c r="L2634" s="106"/>
      <c r="M2634" s="106">
        <v>22000</v>
      </c>
      <c r="N2634" s="106" t="s">
        <v>44</v>
      </c>
      <c r="O2634" s="106">
        <v>470.35</v>
      </c>
      <c r="P2634" s="107">
        <v>1632</v>
      </c>
      <c r="Q2634" s="107">
        <v>767611.2</v>
      </c>
      <c r="R2634" s="106">
        <v>0</v>
      </c>
      <c r="S2634" s="107">
        <v>0</v>
      </c>
      <c r="T2634" s="107">
        <v>0</v>
      </c>
      <c r="U2634" s="106" t="s">
        <v>741</v>
      </c>
      <c r="V2634" s="106" t="s">
        <v>7</v>
      </c>
      <c r="W2634" s="106" t="s">
        <v>62</v>
      </c>
      <c r="X2634" s="108">
        <v>1632</v>
      </c>
      <c r="Y2634" s="108">
        <v>767611.2</v>
      </c>
      <c r="Z2634" s="108">
        <v>0</v>
      </c>
      <c r="AA2634" s="109"/>
      <c r="AB2634" s="109">
        <v>6214</v>
      </c>
      <c r="AC2634" s="109"/>
      <c r="AD2634" s="109"/>
      <c r="AE2634" s="110" t="s">
        <v>473</v>
      </c>
      <c r="AF2634" s="109"/>
      <c r="AG2634" s="138">
        <v>42867</v>
      </c>
      <c r="AH2634" s="138">
        <v>43159</v>
      </c>
      <c r="AI2634" s="138">
        <v>43395</v>
      </c>
      <c r="AJ2634" s="109">
        <v>6128427</v>
      </c>
      <c r="AK2634" s="109">
        <v>1531382</v>
      </c>
      <c r="AL2634" s="109" t="s">
        <v>4931</v>
      </c>
      <c r="AM2634" s="109" t="s">
        <v>703</v>
      </c>
      <c r="AN2634" s="109" t="s">
        <v>4618</v>
      </c>
      <c r="AO2634" s="109" t="s">
        <v>4619</v>
      </c>
      <c r="AP2634" s="109" t="s">
        <v>705</v>
      </c>
      <c r="AQ2634" s="109" t="s">
        <v>4620</v>
      </c>
      <c r="AR2634" s="109" t="s">
        <v>4557</v>
      </c>
      <c r="AS2634" s="109" t="s">
        <v>4433</v>
      </c>
      <c r="AT2634" s="109"/>
      <c r="AU2634" s="109"/>
      <c r="AV2634" s="109">
        <v>43159</v>
      </c>
      <c r="AW2634" s="109"/>
      <c r="AX2634" s="109" t="s">
        <v>4932</v>
      </c>
      <c r="AY2634" s="109" t="s">
        <v>4622</v>
      </c>
    </row>
    <row r="2635" spans="1:51" ht="63.75" x14ac:dyDescent="0.25">
      <c r="A2635" s="106">
        <v>3013</v>
      </c>
      <c r="B2635" s="106" t="s">
        <v>3258</v>
      </c>
      <c r="C2635" s="106" t="s">
        <v>44</v>
      </c>
      <c r="D2635" s="106" t="s">
        <v>703</v>
      </c>
      <c r="E2635" s="106" t="s">
        <v>540</v>
      </c>
      <c r="F2635" s="106"/>
      <c r="G2635" s="106"/>
      <c r="H2635" s="106" t="s">
        <v>466</v>
      </c>
      <c r="I2635" s="106" t="s">
        <v>3337</v>
      </c>
      <c r="J2635" s="106" t="s">
        <v>4377</v>
      </c>
      <c r="K2635" s="106">
        <v>25145</v>
      </c>
      <c r="L2635" s="106"/>
      <c r="M2635" s="106">
        <v>22000</v>
      </c>
      <c r="N2635" s="106" t="s">
        <v>44</v>
      </c>
      <c r="O2635" s="106">
        <v>805.62400000000002</v>
      </c>
      <c r="P2635" s="107">
        <v>1632</v>
      </c>
      <c r="Q2635" s="107">
        <v>1314778.3700000001</v>
      </c>
      <c r="R2635" s="106">
        <v>0</v>
      </c>
      <c r="S2635" s="107">
        <v>0</v>
      </c>
      <c r="T2635" s="107">
        <v>0</v>
      </c>
      <c r="U2635" s="106" t="s">
        <v>741</v>
      </c>
      <c r="V2635" s="106" t="s">
        <v>7</v>
      </c>
      <c r="W2635" s="106" t="s">
        <v>62</v>
      </c>
      <c r="X2635" s="108">
        <v>1632</v>
      </c>
      <c r="Y2635" s="108">
        <v>1314778.368</v>
      </c>
      <c r="Z2635" s="108">
        <v>0</v>
      </c>
      <c r="AA2635" s="109"/>
      <c r="AB2635" s="109">
        <v>6214</v>
      </c>
      <c r="AC2635" s="109"/>
      <c r="AD2635" s="109"/>
      <c r="AE2635" s="110" t="s">
        <v>473</v>
      </c>
      <c r="AF2635" s="109"/>
      <c r="AG2635" s="138">
        <v>42867</v>
      </c>
      <c r="AH2635" s="138">
        <v>43159</v>
      </c>
      <c r="AI2635" s="138">
        <v>43395</v>
      </c>
      <c r="AJ2635" s="109">
        <v>6128427</v>
      </c>
      <c r="AK2635" s="109">
        <v>1531357</v>
      </c>
      <c r="AL2635" s="109" t="s">
        <v>4931</v>
      </c>
      <c r="AM2635" s="109" t="s">
        <v>703</v>
      </c>
      <c r="AN2635" s="109" t="s">
        <v>4618</v>
      </c>
      <c r="AO2635" s="109" t="s">
        <v>4619</v>
      </c>
      <c r="AP2635" s="109" t="s">
        <v>705</v>
      </c>
      <c r="AQ2635" s="109" t="s">
        <v>4620</v>
      </c>
      <c r="AR2635" s="109" t="s">
        <v>4557</v>
      </c>
      <c r="AS2635" s="109" t="s">
        <v>4433</v>
      </c>
      <c r="AT2635" s="109"/>
      <c r="AU2635" s="109"/>
      <c r="AV2635" s="109">
        <v>43159</v>
      </c>
      <c r="AW2635" s="109"/>
      <c r="AX2635" s="109" t="s">
        <v>4932</v>
      </c>
      <c r="AY2635" s="109" t="s">
        <v>4622</v>
      </c>
    </row>
    <row r="2636" spans="1:51" ht="63.75" x14ac:dyDescent="0.25">
      <c r="A2636" s="106">
        <v>3014</v>
      </c>
      <c r="B2636" s="106" t="s">
        <v>3259</v>
      </c>
      <c r="C2636" s="106" t="s">
        <v>44</v>
      </c>
      <c r="D2636" s="106" t="s">
        <v>703</v>
      </c>
      <c r="E2636" s="106" t="s">
        <v>540</v>
      </c>
      <c r="F2636" s="106"/>
      <c r="G2636" s="106"/>
      <c r="H2636" s="106" t="s">
        <v>466</v>
      </c>
      <c r="I2636" s="106" t="s">
        <v>3337</v>
      </c>
      <c r="J2636" s="106" t="s">
        <v>4375</v>
      </c>
      <c r="K2636" s="106">
        <v>8845</v>
      </c>
      <c r="L2636" s="106"/>
      <c r="M2636" s="106">
        <v>22000</v>
      </c>
      <c r="N2636" s="106" t="s">
        <v>44</v>
      </c>
      <c r="O2636" s="106">
        <v>8586.277</v>
      </c>
      <c r="P2636" s="107">
        <v>1632</v>
      </c>
      <c r="Q2636" s="107">
        <v>14012804.060000001</v>
      </c>
      <c r="R2636" s="106">
        <v>0</v>
      </c>
      <c r="S2636" s="107">
        <v>0</v>
      </c>
      <c r="T2636" s="107">
        <v>0</v>
      </c>
      <c r="U2636" s="106" t="s">
        <v>741</v>
      </c>
      <c r="V2636" s="106" t="s">
        <v>7</v>
      </c>
      <c r="W2636" s="106" t="s">
        <v>62</v>
      </c>
      <c r="X2636" s="108">
        <v>1632</v>
      </c>
      <c r="Y2636" s="108">
        <v>14012804.063999999</v>
      </c>
      <c r="Z2636" s="108">
        <v>0</v>
      </c>
      <c r="AA2636" s="109"/>
      <c r="AB2636" s="109">
        <v>6214</v>
      </c>
      <c r="AC2636" s="109"/>
      <c r="AD2636" s="109"/>
      <c r="AE2636" s="110" t="s">
        <v>473</v>
      </c>
      <c r="AF2636" s="109"/>
      <c r="AG2636" s="138">
        <v>42867</v>
      </c>
      <c r="AH2636" s="138">
        <v>43159</v>
      </c>
      <c r="AI2636" s="138">
        <v>43395</v>
      </c>
      <c r="AJ2636" s="109">
        <v>6128427</v>
      </c>
      <c r="AK2636" s="109">
        <v>1531379</v>
      </c>
      <c r="AL2636" s="109" t="s">
        <v>4931</v>
      </c>
      <c r="AM2636" s="109" t="s">
        <v>703</v>
      </c>
      <c r="AN2636" s="109" t="s">
        <v>4618</v>
      </c>
      <c r="AO2636" s="109" t="s">
        <v>4619</v>
      </c>
      <c r="AP2636" s="109" t="s">
        <v>705</v>
      </c>
      <c r="AQ2636" s="109" t="s">
        <v>4620</v>
      </c>
      <c r="AR2636" s="109" t="s">
        <v>4557</v>
      </c>
      <c r="AS2636" s="109" t="s">
        <v>4433</v>
      </c>
      <c r="AT2636" s="109"/>
      <c r="AU2636" s="109"/>
      <c r="AV2636" s="109">
        <v>43159</v>
      </c>
      <c r="AW2636" s="109"/>
      <c r="AX2636" s="109" t="s">
        <v>4932</v>
      </c>
      <c r="AY2636" s="109" t="s">
        <v>4622</v>
      </c>
    </row>
    <row r="2637" spans="1:51" ht="63.75" x14ac:dyDescent="0.25">
      <c r="A2637" s="106">
        <v>3015</v>
      </c>
      <c r="B2637" s="106" t="s">
        <v>3260</v>
      </c>
      <c r="C2637" s="106" t="s">
        <v>44</v>
      </c>
      <c r="D2637" s="106" t="s">
        <v>703</v>
      </c>
      <c r="E2637" s="106" t="s">
        <v>540</v>
      </c>
      <c r="F2637" s="106"/>
      <c r="G2637" s="106"/>
      <c r="H2637" s="106" t="s">
        <v>466</v>
      </c>
      <c r="I2637" s="106" t="s">
        <v>3337</v>
      </c>
      <c r="J2637" s="106" t="s">
        <v>4376</v>
      </c>
      <c r="K2637" s="106">
        <v>25205</v>
      </c>
      <c r="L2637" s="106"/>
      <c r="M2637" s="106">
        <v>22000</v>
      </c>
      <c r="N2637" s="106" t="s">
        <v>44</v>
      </c>
      <c r="O2637" s="106">
        <v>11884.891</v>
      </c>
      <c r="P2637" s="107">
        <v>1632</v>
      </c>
      <c r="Q2637" s="107">
        <v>19396142.109999999</v>
      </c>
      <c r="R2637" s="106">
        <v>0</v>
      </c>
      <c r="S2637" s="107">
        <v>0</v>
      </c>
      <c r="T2637" s="107">
        <v>0</v>
      </c>
      <c r="U2637" s="106" t="s">
        <v>741</v>
      </c>
      <c r="V2637" s="106" t="s">
        <v>7</v>
      </c>
      <c r="W2637" s="106" t="s">
        <v>62</v>
      </c>
      <c r="X2637" s="108">
        <v>1632</v>
      </c>
      <c r="Y2637" s="108">
        <v>19396142.112</v>
      </c>
      <c r="Z2637" s="108">
        <v>0</v>
      </c>
      <c r="AA2637" s="109"/>
      <c r="AB2637" s="109">
        <v>6214</v>
      </c>
      <c r="AC2637" s="109"/>
      <c r="AD2637" s="109"/>
      <c r="AE2637" s="110" t="s">
        <v>473</v>
      </c>
      <c r="AF2637" s="109"/>
      <c r="AG2637" s="138">
        <v>42867</v>
      </c>
      <c r="AH2637" s="138">
        <v>43159</v>
      </c>
      <c r="AI2637" s="138">
        <v>43395</v>
      </c>
      <c r="AJ2637" s="109">
        <v>6128427</v>
      </c>
      <c r="AK2637" s="109">
        <v>1531385</v>
      </c>
      <c r="AL2637" s="109" t="s">
        <v>4931</v>
      </c>
      <c r="AM2637" s="109" t="s">
        <v>703</v>
      </c>
      <c r="AN2637" s="109" t="s">
        <v>4618</v>
      </c>
      <c r="AO2637" s="109" t="s">
        <v>4619</v>
      </c>
      <c r="AP2637" s="109" t="s">
        <v>705</v>
      </c>
      <c r="AQ2637" s="109" t="s">
        <v>4620</v>
      </c>
      <c r="AR2637" s="109" t="s">
        <v>4557</v>
      </c>
      <c r="AS2637" s="109" t="s">
        <v>4433</v>
      </c>
      <c r="AT2637" s="109"/>
      <c r="AU2637" s="109"/>
      <c r="AV2637" s="109">
        <v>43159</v>
      </c>
      <c r="AW2637" s="109"/>
      <c r="AX2637" s="109" t="s">
        <v>4932</v>
      </c>
      <c r="AY2637" s="109" t="s">
        <v>4622</v>
      </c>
    </row>
    <row r="2638" spans="1:51" ht="63.75" x14ac:dyDescent="0.25">
      <c r="A2638" s="106">
        <v>3016</v>
      </c>
      <c r="B2638" s="106" t="s">
        <v>3261</v>
      </c>
      <c r="C2638" s="106" t="s">
        <v>44</v>
      </c>
      <c r="D2638" s="106" t="s">
        <v>703</v>
      </c>
      <c r="E2638" s="106" t="s">
        <v>540</v>
      </c>
      <c r="F2638" s="106"/>
      <c r="G2638" s="106"/>
      <c r="H2638" s="106" t="s">
        <v>466</v>
      </c>
      <c r="I2638" s="106" t="s">
        <v>3324</v>
      </c>
      <c r="J2638" s="106" t="s">
        <v>4378</v>
      </c>
      <c r="K2638" s="106">
        <v>9034</v>
      </c>
      <c r="L2638" s="106"/>
      <c r="M2638" s="106">
        <v>22000</v>
      </c>
      <c r="N2638" s="106" t="s">
        <v>44</v>
      </c>
      <c r="O2638" s="106">
        <v>1069.9739999999999</v>
      </c>
      <c r="P2638" s="107">
        <v>1632</v>
      </c>
      <c r="Q2638" s="107">
        <v>1746197.57</v>
      </c>
      <c r="R2638" s="106">
        <v>0</v>
      </c>
      <c r="S2638" s="107">
        <v>0</v>
      </c>
      <c r="T2638" s="107">
        <v>0</v>
      </c>
      <c r="U2638" s="106" t="s">
        <v>741</v>
      </c>
      <c r="V2638" s="106" t="s">
        <v>7</v>
      </c>
      <c r="W2638" s="106" t="s">
        <v>62</v>
      </c>
      <c r="X2638" s="108">
        <v>1632</v>
      </c>
      <c r="Y2638" s="108">
        <v>1746197.568</v>
      </c>
      <c r="Z2638" s="108">
        <v>0</v>
      </c>
      <c r="AA2638" s="109"/>
      <c r="AB2638" s="109">
        <v>6214</v>
      </c>
      <c r="AC2638" s="109"/>
      <c r="AD2638" s="109"/>
      <c r="AE2638" s="110" t="s">
        <v>473</v>
      </c>
      <c r="AF2638" s="109"/>
      <c r="AG2638" s="138">
        <v>42867</v>
      </c>
      <c r="AH2638" s="138">
        <v>43159</v>
      </c>
      <c r="AI2638" s="138">
        <v>43395</v>
      </c>
      <c r="AJ2638" s="109">
        <v>6128427</v>
      </c>
      <c r="AK2638" s="109">
        <v>1531990</v>
      </c>
      <c r="AL2638" s="109" t="s">
        <v>4931</v>
      </c>
      <c r="AM2638" s="109" t="s">
        <v>703</v>
      </c>
      <c r="AN2638" s="109" t="s">
        <v>4618</v>
      </c>
      <c r="AO2638" s="109" t="s">
        <v>4619</v>
      </c>
      <c r="AP2638" s="109" t="s">
        <v>705</v>
      </c>
      <c r="AQ2638" s="109" t="s">
        <v>4620</v>
      </c>
      <c r="AR2638" s="109" t="s">
        <v>4557</v>
      </c>
      <c r="AS2638" s="109" t="s">
        <v>4433</v>
      </c>
      <c r="AT2638" s="109"/>
      <c r="AU2638" s="109"/>
      <c r="AV2638" s="109">
        <v>43159</v>
      </c>
      <c r="AW2638" s="109"/>
      <c r="AX2638" s="109" t="s">
        <v>4932</v>
      </c>
      <c r="AY2638" s="109" t="s">
        <v>4622</v>
      </c>
    </row>
    <row r="2639" spans="1:51" ht="63.75" x14ac:dyDescent="0.25">
      <c r="A2639" s="106">
        <v>3017</v>
      </c>
      <c r="B2639" s="106" t="s">
        <v>3262</v>
      </c>
      <c r="C2639" s="106" t="s">
        <v>44</v>
      </c>
      <c r="D2639" s="106" t="s">
        <v>703</v>
      </c>
      <c r="E2639" s="106" t="s">
        <v>540</v>
      </c>
      <c r="F2639" s="106"/>
      <c r="G2639" s="106"/>
      <c r="H2639" s="106" t="s">
        <v>466</v>
      </c>
      <c r="I2639" s="106" t="s">
        <v>3324</v>
      </c>
      <c r="J2639" s="106" t="s">
        <v>44</v>
      </c>
      <c r="K2639" s="106">
        <v>8603</v>
      </c>
      <c r="L2639" s="106"/>
      <c r="M2639" s="106">
        <v>22000</v>
      </c>
      <c r="N2639" s="106" t="s">
        <v>44</v>
      </c>
      <c r="O2639" s="106">
        <v>6083.3559999999998</v>
      </c>
      <c r="P2639" s="107">
        <v>1632</v>
      </c>
      <c r="Q2639" s="107">
        <v>9928036.9900000002</v>
      </c>
      <c r="R2639" s="106">
        <v>0</v>
      </c>
      <c r="S2639" s="107">
        <v>0</v>
      </c>
      <c r="T2639" s="107">
        <v>0</v>
      </c>
      <c r="U2639" s="106" t="s">
        <v>739</v>
      </c>
      <c r="V2639" s="106" t="s">
        <v>7</v>
      </c>
      <c r="W2639" s="106" t="s">
        <v>61</v>
      </c>
      <c r="X2639" s="108">
        <v>1632</v>
      </c>
      <c r="Y2639" s="108">
        <v>9928036.9920000006</v>
      </c>
      <c r="Z2639" s="108">
        <v>0</v>
      </c>
      <c r="AA2639" s="109"/>
      <c r="AB2639" s="109">
        <v>6214</v>
      </c>
      <c r="AC2639" s="109"/>
      <c r="AD2639" s="109"/>
      <c r="AE2639" s="110" t="s">
        <v>507</v>
      </c>
      <c r="AF2639" s="109"/>
      <c r="AG2639" s="138">
        <v>42867</v>
      </c>
      <c r="AH2639" s="138">
        <v>43159</v>
      </c>
      <c r="AI2639" s="138">
        <v>43395</v>
      </c>
      <c r="AJ2639" s="109">
        <v>6128427</v>
      </c>
      <c r="AK2639" s="109">
        <v>1531337</v>
      </c>
      <c r="AL2639" s="109" t="s">
        <v>4931</v>
      </c>
      <c r="AM2639" s="109" t="s">
        <v>703</v>
      </c>
      <c r="AN2639" s="109" t="s">
        <v>4618</v>
      </c>
      <c r="AO2639" s="109" t="s">
        <v>4619</v>
      </c>
      <c r="AP2639" s="109" t="s">
        <v>705</v>
      </c>
      <c r="AQ2639" s="109" t="s">
        <v>4620</v>
      </c>
      <c r="AR2639" s="109" t="s">
        <v>4557</v>
      </c>
      <c r="AS2639" s="109" t="s">
        <v>4433</v>
      </c>
      <c r="AT2639" s="109"/>
      <c r="AU2639" s="109"/>
      <c r="AV2639" s="109">
        <v>43159</v>
      </c>
      <c r="AW2639" s="109"/>
      <c r="AX2639" s="109" t="s">
        <v>4932</v>
      </c>
      <c r="AY2639" s="109" t="s">
        <v>4622</v>
      </c>
    </row>
    <row r="2640" spans="1:51" ht="63.75" x14ac:dyDescent="0.25">
      <c r="A2640" s="106">
        <v>3018</v>
      </c>
      <c r="B2640" s="106" t="s">
        <v>3263</v>
      </c>
      <c r="C2640" s="106" t="s">
        <v>44</v>
      </c>
      <c r="D2640" s="106" t="s">
        <v>703</v>
      </c>
      <c r="E2640" s="106" t="s">
        <v>540</v>
      </c>
      <c r="F2640" s="106"/>
      <c r="G2640" s="106"/>
      <c r="H2640" s="106" t="s">
        <v>466</v>
      </c>
      <c r="I2640" s="106" t="s">
        <v>3324</v>
      </c>
      <c r="J2640" s="106" t="s">
        <v>44</v>
      </c>
      <c r="K2640" s="106">
        <v>8773</v>
      </c>
      <c r="L2640" s="106"/>
      <c r="M2640" s="106">
        <v>22000</v>
      </c>
      <c r="N2640" s="106" t="s">
        <v>44</v>
      </c>
      <c r="O2640" s="106">
        <v>3554.6219999999998</v>
      </c>
      <c r="P2640" s="107">
        <v>1632</v>
      </c>
      <c r="Q2640" s="107">
        <v>5801143.0999999996</v>
      </c>
      <c r="R2640" s="106">
        <v>0</v>
      </c>
      <c r="S2640" s="107">
        <v>0</v>
      </c>
      <c r="T2640" s="107">
        <v>0</v>
      </c>
      <c r="U2640" s="106" t="s">
        <v>739</v>
      </c>
      <c r="V2640" s="106" t="s">
        <v>7</v>
      </c>
      <c r="W2640" s="106" t="s">
        <v>61</v>
      </c>
      <c r="X2640" s="108">
        <v>1632</v>
      </c>
      <c r="Y2640" s="108">
        <v>5801143.1040000003</v>
      </c>
      <c r="Z2640" s="108">
        <v>0</v>
      </c>
      <c r="AA2640" s="109"/>
      <c r="AB2640" s="109">
        <v>6214</v>
      </c>
      <c r="AC2640" s="109"/>
      <c r="AD2640" s="109"/>
      <c r="AE2640" s="110" t="s">
        <v>507</v>
      </c>
      <c r="AF2640" s="109"/>
      <c r="AG2640" s="138">
        <v>42867</v>
      </c>
      <c r="AH2640" s="138">
        <v>43159</v>
      </c>
      <c r="AI2640" s="138">
        <v>43395</v>
      </c>
      <c r="AJ2640" s="109">
        <v>6128427</v>
      </c>
      <c r="AK2640" s="109">
        <v>1531405</v>
      </c>
      <c r="AL2640" s="109" t="s">
        <v>4931</v>
      </c>
      <c r="AM2640" s="109" t="s">
        <v>703</v>
      </c>
      <c r="AN2640" s="109" t="s">
        <v>4618</v>
      </c>
      <c r="AO2640" s="109" t="s">
        <v>4619</v>
      </c>
      <c r="AP2640" s="109" t="s">
        <v>705</v>
      </c>
      <c r="AQ2640" s="109" t="s">
        <v>4620</v>
      </c>
      <c r="AR2640" s="109" t="s">
        <v>4557</v>
      </c>
      <c r="AS2640" s="109" t="s">
        <v>4433</v>
      </c>
      <c r="AT2640" s="109"/>
      <c r="AU2640" s="109"/>
      <c r="AV2640" s="109">
        <v>43159</v>
      </c>
      <c r="AW2640" s="109"/>
      <c r="AX2640" s="109" t="s">
        <v>4932</v>
      </c>
      <c r="AY2640" s="109" t="s">
        <v>4622</v>
      </c>
    </row>
    <row r="2641" spans="1:51" ht="63.75" x14ac:dyDescent="0.25">
      <c r="A2641" s="106">
        <v>3019</v>
      </c>
      <c r="B2641" s="106" t="s">
        <v>3264</v>
      </c>
      <c r="C2641" s="106" t="s">
        <v>44</v>
      </c>
      <c r="D2641" s="106" t="s">
        <v>703</v>
      </c>
      <c r="E2641" s="106" t="s">
        <v>540</v>
      </c>
      <c r="F2641" s="106"/>
      <c r="G2641" s="106"/>
      <c r="H2641" s="106" t="s">
        <v>466</v>
      </c>
      <c r="I2641" s="106" t="s">
        <v>3324</v>
      </c>
      <c r="J2641" s="106" t="s">
        <v>4378</v>
      </c>
      <c r="K2641" s="106">
        <v>8902</v>
      </c>
      <c r="L2641" s="106"/>
      <c r="M2641" s="106">
        <v>22000</v>
      </c>
      <c r="N2641" s="106" t="s">
        <v>44</v>
      </c>
      <c r="O2641" s="106">
        <v>2142.21</v>
      </c>
      <c r="P2641" s="107">
        <v>1632</v>
      </c>
      <c r="Q2641" s="107">
        <v>3496086.72</v>
      </c>
      <c r="R2641" s="106">
        <v>0</v>
      </c>
      <c r="S2641" s="107">
        <v>0</v>
      </c>
      <c r="T2641" s="107">
        <v>0</v>
      </c>
      <c r="U2641" s="106" t="s">
        <v>924</v>
      </c>
      <c r="V2641" s="106" t="s">
        <v>7</v>
      </c>
      <c r="W2641" s="106" t="s">
        <v>82</v>
      </c>
      <c r="X2641" s="108">
        <v>1632</v>
      </c>
      <c r="Y2641" s="108">
        <v>3496086.72</v>
      </c>
      <c r="Z2641" s="108">
        <v>0</v>
      </c>
      <c r="AA2641" s="109"/>
      <c r="AB2641" s="109">
        <v>6214</v>
      </c>
      <c r="AC2641" s="109"/>
      <c r="AD2641" s="109"/>
      <c r="AE2641" s="110" t="s">
        <v>454</v>
      </c>
      <c r="AF2641" s="109"/>
      <c r="AG2641" s="138">
        <v>42867</v>
      </c>
      <c r="AH2641" s="138">
        <v>43159</v>
      </c>
      <c r="AI2641" s="138">
        <v>43395</v>
      </c>
      <c r="AJ2641" s="109">
        <v>6128427</v>
      </c>
      <c r="AK2641" s="109">
        <v>1531388</v>
      </c>
      <c r="AL2641" s="109" t="s">
        <v>4931</v>
      </c>
      <c r="AM2641" s="109" t="s">
        <v>703</v>
      </c>
      <c r="AN2641" s="109" t="s">
        <v>4618</v>
      </c>
      <c r="AO2641" s="109" t="s">
        <v>4619</v>
      </c>
      <c r="AP2641" s="109" t="s">
        <v>705</v>
      </c>
      <c r="AQ2641" s="109" t="s">
        <v>4620</v>
      </c>
      <c r="AR2641" s="109" t="s">
        <v>4557</v>
      </c>
      <c r="AS2641" s="109" t="s">
        <v>4433</v>
      </c>
      <c r="AT2641" s="109"/>
      <c r="AU2641" s="109"/>
      <c r="AV2641" s="109">
        <v>43159</v>
      </c>
      <c r="AW2641" s="109"/>
      <c r="AX2641" s="109" t="s">
        <v>4932</v>
      </c>
      <c r="AY2641" s="109" t="s">
        <v>4622</v>
      </c>
    </row>
    <row r="2642" spans="1:51" ht="63.75" x14ac:dyDescent="0.25">
      <c r="A2642" s="106">
        <v>3020</v>
      </c>
      <c r="B2642" s="106" t="s">
        <v>3265</v>
      </c>
      <c r="C2642" s="106" t="s">
        <v>44</v>
      </c>
      <c r="D2642" s="106" t="s">
        <v>703</v>
      </c>
      <c r="E2642" s="106" t="s">
        <v>540</v>
      </c>
      <c r="F2642" s="106"/>
      <c r="G2642" s="106"/>
      <c r="H2642" s="106" t="s">
        <v>466</v>
      </c>
      <c r="I2642" s="106" t="s">
        <v>3324</v>
      </c>
      <c r="J2642" s="106" t="s">
        <v>4378</v>
      </c>
      <c r="K2642" s="106">
        <v>9001</v>
      </c>
      <c r="L2642" s="106"/>
      <c r="M2642" s="106">
        <v>22000</v>
      </c>
      <c r="N2642" s="106" t="s">
        <v>44</v>
      </c>
      <c r="O2642" s="106">
        <v>331.19200000000001</v>
      </c>
      <c r="P2642" s="107">
        <v>1632</v>
      </c>
      <c r="Q2642" s="107">
        <v>540505.34</v>
      </c>
      <c r="R2642" s="106">
        <v>0</v>
      </c>
      <c r="S2642" s="107">
        <v>0</v>
      </c>
      <c r="T2642" s="107">
        <v>0</v>
      </c>
      <c r="U2642" s="106" t="s">
        <v>924</v>
      </c>
      <c r="V2642" s="106" t="s">
        <v>7</v>
      </c>
      <c r="W2642" s="106" t="s">
        <v>82</v>
      </c>
      <c r="X2642" s="108">
        <v>1632</v>
      </c>
      <c r="Y2642" s="108">
        <v>540505.34400000004</v>
      </c>
      <c r="Z2642" s="108">
        <v>0</v>
      </c>
      <c r="AA2642" s="109"/>
      <c r="AB2642" s="109">
        <v>6214</v>
      </c>
      <c r="AC2642" s="109"/>
      <c r="AD2642" s="109"/>
      <c r="AE2642" s="110" t="s">
        <v>454</v>
      </c>
      <c r="AF2642" s="109"/>
      <c r="AG2642" s="138">
        <v>42867</v>
      </c>
      <c r="AH2642" s="138">
        <v>43159</v>
      </c>
      <c r="AI2642" s="138">
        <v>43395</v>
      </c>
      <c r="AJ2642" s="109">
        <v>6128427</v>
      </c>
      <c r="AK2642" s="109">
        <v>1531412</v>
      </c>
      <c r="AL2642" s="109" t="s">
        <v>4931</v>
      </c>
      <c r="AM2642" s="109" t="s">
        <v>703</v>
      </c>
      <c r="AN2642" s="109" t="s">
        <v>4618</v>
      </c>
      <c r="AO2642" s="109" t="s">
        <v>4619</v>
      </c>
      <c r="AP2642" s="109" t="s">
        <v>705</v>
      </c>
      <c r="AQ2642" s="109" t="s">
        <v>4620</v>
      </c>
      <c r="AR2642" s="109" t="s">
        <v>4557</v>
      </c>
      <c r="AS2642" s="109" t="s">
        <v>4433</v>
      </c>
      <c r="AT2642" s="109"/>
      <c r="AU2642" s="109"/>
      <c r="AV2642" s="109">
        <v>43159</v>
      </c>
      <c r="AW2642" s="109"/>
      <c r="AX2642" s="109" t="s">
        <v>4932</v>
      </c>
      <c r="AY2642" s="109" t="s">
        <v>4622</v>
      </c>
    </row>
    <row r="2643" spans="1:51" ht="63.75" x14ac:dyDescent="0.25">
      <c r="A2643" s="106">
        <v>3021</v>
      </c>
      <c r="B2643" s="106" t="s">
        <v>3266</v>
      </c>
      <c r="C2643" s="106" t="s">
        <v>44</v>
      </c>
      <c r="D2643" s="106" t="s">
        <v>703</v>
      </c>
      <c r="E2643" s="106" t="s">
        <v>540</v>
      </c>
      <c r="F2643" s="106"/>
      <c r="G2643" s="106"/>
      <c r="H2643" s="106" t="s">
        <v>466</v>
      </c>
      <c r="I2643" s="106"/>
      <c r="J2643" s="106"/>
      <c r="K2643" s="106"/>
      <c r="L2643" s="106"/>
      <c r="M2643" s="106">
        <v>22000</v>
      </c>
      <c r="N2643" s="106" t="s">
        <v>44</v>
      </c>
      <c r="O2643" s="106">
        <v>52957.267999999996</v>
      </c>
      <c r="P2643" s="107">
        <v>0</v>
      </c>
      <c r="Q2643" s="107">
        <v>1</v>
      </c>
      <c r="R2643" s="106">
        <v>0</v>
      </c>
      <c r="S2643" s="107">
        <v>0</v>
      </c>
      <c r="T2643" s="107">
        <v>0</v>
      </c>
      <c r="U2643" s="106" t="s">
        <v>743</v>
      </c>
      <c r="V2643" s="106" t="s">
        <v>7</v>
      </c>
      <c r="W2643" s="106" t="s">
        <v>63</v>
      </c>
      <c r="X2643" s="108">
        <v>1632</v>
      </c>
      <c r="Y2643" s="108">
        <v>52957.267999999996</v>
      </c>
      <c r="Z2643" s="108">
        <v>-52956.267999999996</v>
      </c>
      <c r="AA2643" s="109"/>
      <c r="AB2643" s="109">
        <v>6214</v>
      </c>
      <c r="AC2643" s="109"/>
      <c r="AD2643" s="109"/>
      <c r="AE2643" s="110" t="s">
        <v>506</v>
      </c>
      <c r="AF2643" s="109"/>
      <c r="AG2643" s="138">
        <v>42867</v>
      </c>
      <c r="AH2643" s="138">
        <v>43159</v>
      </c>
      <c r="AI2643" s="138">
        <v>43395</v>
      </c>
      <c r="AJ2643" s="109">
        <v>6128427</v>
      </c>
      <c r="AK2643" s="109"/>
      <c r="AL2643" s="109" t="s">
        <v>4931</v>
      </c>
      <c r="AM2643" s="109" t="s">
        <v>703</v>
      </c>
      <c r="AN2643" s="109" t="s">
        <v>4618</v>
      </c>
      <c r="AO2643" s="109" t="s">
        <v>4619</v>
      </c>
      <c r="AP2643" s="109" t="s">
        <v>705</v>
      </c>
      <c r="AQ2643" s="109" t="s">
        <v>4620</v>
      </c>
      <c r="AR2643" s="109" t="s">
        <v>4557</v>
      </c>
      <c r="AS2643" s="109" t="s">
        <v>4433</v>
      </c>
      <c r="AT2643" s="109"/>
      <c r="AU2643" s="109"/>
      <c r="AV2643" s="109">
        <v>43159</v>
      </c>
      <c r="AW2643" s="109"/>
      <c r="AX2643" s="109" t="s">
        <v>4932</v>
      </c>
      <c r="AY2643" s="109" t="s">
        <v>4622</v>
      </c>
    </row>
    <row r="2644" spans="1:51" ht="76.5" x14ac:dyDescent="0.25">
      <c r="A2644" s="106">
        <v>3022</v>
      </c>
      <c r="B2644" s="106" t="s">
        <v>3267</v>
      </c>
      <c r="C2644" s="106" t="s">
        <v>45</v>
      </c>
      <c r="D2644" s="106" t="s">
        <v>703</v>
      </c>
      <c r="E2644" s="106" t="s">
        <v>540</v>
      </c>
      <c r="F2644" s="106"/>
      <c r="G2644" s="106" t="s">
        <v>463</v>
      </c>
      <c r="H2644" s="106" t="s">
        <v>468</v>
      </c>
      <c r="I2644" s="106" t="s">
        <v>3325</v>
      </c>
      <c r="J2644" s="106" t="s">
        <v>3602</v>
      </c>
      <c r="K2644" s="106"/>
      <c r="L2644" s="106"/>
      <c r="M2644" s="106">
        <v>22444</v>
      </c>
      <c r="N2644" s="106" t="s">
        <v>4379</v>
      </c>
      <c r="O2644" s="106">
        <v>1406.1980000000001</v>
      </c>
      <c r="P2644" s="107">
        <v>731</v>
      </c>
      <c r="Q2644" s="107">
        <v>1027930.74</v>
      </c>
      <c r="R2644" s="106">
        <v>0</v>
      </c>
      <c r="S2644" s="107">
        <v>0</v>
      </c>
      <c r="T2644" s="107">
        <v>0</v>
      </c>
      <c r="U2644" s="106" t="s">
        <v>743</v>
      </c>
      <c r="V2644" s="106" t="s">
        <v>7</v>
      </c>
      <c r="W2644" s="106" t="s">
        <v>63</v>
      </c>
      <c r="X2644" s="108">
        <v>731</v>
      </c>
      <c r="Y2644" s="108">
        <v>1027930.74</v>
      </c>
      <c r="Z2644" s="108">
        <v>0</v>
      </c>
      <c r="AA2644" s="109"/>
      <c r="AB2644" s="109">
        <v>4085</v>
      </c>
      <c r="AC2644" s="109"/>
      <c r="AD2644" s="109"/>
      <c r="AE2644" s="110" t="s">
        <v>506</v>
      </c>
      <c r="AF2644" s="109"/>
      <c r="AG2644" s="138"/>
      <c r="AH2644" s="138">
        <v>43243</v>
      </c>
      <c r="AI2644" s="138">
        <v>43395</v>
      </c>
      <c r="AJ2644" s="109">
        <v>6128512</v>
      </c>
      <c r="AK2644" s="109">
        <v>1216811</v>
      </c>
      <c r="AL2644" s="109" t="s">
        <v>4933</v>
      </c>
      <c r="AM2644" s="109" t="s">
        <v>703</v>
      </c>
      <c r="AN2644" s="109" t="s">
        <v>4618</v>
      </c>
      <c r="AO2644" s="109" t="s">
        <v>4912</v>
      </c>
      <c r="AP2644" s="109" t="s">
        <v>705</v>
      </c>
      <c r="AQ2644" s="109" t="s">
        <v>4620</v>
      </c>
      <c r="AR2644" s="109" t="s">
        <v>4934</v>
      </c>
      <c r="AS2644" s="109" t="s">
        <v>4433</v>
      </c>
      <c r="AT2644" s="109"/>
      <c r="AU2644" s="109"/>
      <c r="AV2644" s="109">
        <v>43243</v>
      </c>
      <c r="AW2644" s="109"/>
      <c r="AX2644" s="109" t="s">
        <v>4932</v>
      </c>
      <c r="AY2644" s="109" t="s">
        <v>4622</v>
      </c>
    </row>
    <row r="2645" spans="1:51" ht="38.25" x14ac:dyDescent="0.25">
      <c r="A2645" s="106">
        <v>3024</v>
      </c>
      <c r="B2645" s="106" t="s">
        <v>3268</v>
      </c>
      <c r="C2645" s="106" t="s">
        <v>46</v>
      </c>
      <c r="D2645" s="106"/>
      <c r="E2645" s="106" t="s">
        <v>540</v>
      </c>
      <c r="F2645" s="106"/>
      <c r="G2645" s="106"/>
      <c r="H2645" s="106" t="s">
        <v>514</v>
      </c>
      <c r="I2645" s="106" t="s">
        <v>3323</v>
      </c>
      <c r="J2645" s="106" t="s">
        <v>4288</v>
      </c>
      <c r="K2645" s="106"/>
      <c r="L2645" s="106"/>
      <c r="M2645" s="106">
        <v>22000</v>
      </c>
      <c r="N2645" s="106" t="s">
        <v>46</v>
      </c>
      <c r="O2645" s="106">
        <v>4.3780000000000001</v>
      </c>
      <c r="P2645" s="107">
        <v>1500</v>
      </c>
      <c r="Q2645" s="107">
        <v>6570</v>
      </c>
      <c r="R2645" s="106">
        <v>0</v>
      </c>
      <c r="S2645" s="107">
        <v>0</v>
      </c>
      <c r="T2645" s="107">
        <v>0</v>
      </c>
      <c r="U2645" s="106" t="s">
        <v>741</v>
      </c>
      <c r="V2645" s="106" t="s">
        <v>7</v>
      </c>
      <c r="W2645" s="106" t="s">
        <v>62</v>
      </c>
      <c r="X2645" s="108">
        <v>1500</v>
      </c>
      <c r="Y2645" s="108">
        <v>6570</v>
      </c>
      <c r="Z2645" s="108">
        <v>0</v>
      </c>
      <c r="AA2645" s="109"/>
      <c r="AB2645" s="109">
        <v>5242</v>
      </c>
      <c r="AC2645" s="109"/>
      <c r="AD2645" s="109"/>
      <c r="AE2645" s="110" t="s">
        <v>473</v>
      </c>
      <c r="AF2645" s="109" t="s">
        <v>4935</v>
      </c>
      <c r="AG2645" s="138">
        <v>41768</v>
      </c>
      <c r="AH2645" s="138">
        <v>41908</v>
      </c>
      <c r="AI2645" s="138">
        <v>43392</v>
      </c>
      <c r="AJ2645" s="109">
        <v>6128124</v>
      </c>
      <c r="AK2645" s="109">
        <v>1562826</v>
      </c>
      <c r="AL2645" s="109" t="s">
        <v>4875</v>
      </c>
      <c r="AM2645" s="109" t="s">
        <v>703</v>
      </c>
      <c r="AN2645" s="109" t="s">
        <v>4618</v>
      </c>
      <c r="AO2645" s="109" t="s">
        <v>4619</v>
      </c>
      <c r="AP2645" s="109" t="s">
        <v>705</v>
      </c>
      <c r="AQ2645" s="109" t="s">
        <v>4620</v>
      </c>
      <c r="AR2645" s="109" t="s">
        <v>4787</v>
      </c>
      <c r="AS2645" s="109" t="s">
        <v>4433</v>
      </c>
      <c r="AT2645" s="109"/>
      <c r="AU2645" s="109"/>
      <c r="AV2645" s="109">
        <v>41908</v>
      </c>
      <c r="AW2645" s="109"/>
      <c r="AX2645" s="109" t="s">
        <v>4932</v>
      </c>
      <c r="AY2645" s="109" t="s">
        <v>4622</v>
      </c>
    </row>
    <row r="2646" spans="1:51" ht="51" x14ac:dyDescent="0.25">
      <c r="A2646" s="106">
        <v>3025</v>
      </c>
      <c r="B2646" s="106" t="s">
        <v>3269</v>
      </c>
      <c r="C2646" s="106" t="s">
        <v>47</v>
      </c>
      <c r="D2646" s="106"/>
      <c r="E2646" s="106" t="s">
        <v>540</v>
      </c>
      <c r="F2646" s="106"/>
      <c r="G2646" s="106"/>
      <c r="H2646" s="106" t="s">
        <v>509</v>
      </c>
      <c r="I2646" s="106" t="s">
        <v>3335</v>
      </c>
      <c r="J2646" s="106" t="s">
        <v>3361</v>
      </c>
      <c r="K2646" s="106"/>
      <c r="L2646" s="106"/>
      <c r="M2646" s="106">
        <v>22214</v>
      </c>
      <c r="N2646" s="106" t="s">
        <v>47</v>
      </c>
      <c r="O2646" s="106">
        <v>25.196999999999999</v>
      </c>
      <c r="P2646" s="107">
        <v>2536</v>
      </c>
      <c r="Q2646" s="107">
        <v>63899.59</v>
      </c>
      <c r="R2646" s="106">
        <v>0</v>
      </c>
      <c r="S2646" s="107">
        <v>0</v>
      </c>
      <c r="T2646" s="107">
        <v>0</v>
      </c>
      <c r="U2646" s="106" t="s">
        <v>767</v>
      </c>
      <c r="V2646" s="106" t="s">
        <v>7</v>
      </c>
      <c r="W2646" s="106" t="s">
        <v>65</v>
      </c>
      <c r="X2646" s="108">
        <v>2536</v>
      </c>
      <c r="Y2646" s="108">
        <v>63899.591999999997</v>
      </c>
      <c r="Z2646" s="108">
        <v>0</v>
      </c>
      <c r="AA2646" s="109"/>
      <c r="AB2646" s="109">
        <v>6078</v>
      </c>
      <c r="AC2646" s="109"/>
      <c r="AD2646" s="109"/>
      <c r="AE2646" s="110" t="s">
        <v>516</v>
      </c>
      <c r="AF2646" s="109" t="s">
        <v>4936</v>
      </c>
      <c r="AG2646" s="138">
        <v>34789</v>
      </c>
      <c r="AH2646" s="138">
        <v>34976</v>
      </c>
      <c r="AI2646" s="138">
        <v>43214</v>
      </c>
      <c r="AJ2646" s="109">
        <v>6103848</v>
      </c>
      <c r="AK2646" s="109">
        <v>1551843</v>
      </c>
      <c r="AL2646" s="109" t="s">
        <v>4937</v>
      </c>
      <c r="AM2646" s="109" t="s">
        <v>703</v>
      </c>
      <c r="AN2646" s="109" t="s">
        <v>4618</v>
      </c>
      <c r="AO2646" s="109" t="s">
        <v>4619</v>
      </c>
      <c r="AP2646" s="109" t="s">
        <v>705</v>
      </c>
      <c r="AQ2646" s="109" t="s">
        <v>4620</v>
      </c>
      <c r="AR2646" s="109" t="s">
        <v>4787</v>
      </c>
      <c r="AS2646" s="109" t="s">
        <v>4433</v>
      </c>
      <c r="AT2646" s="109"/>
      <c r="AU2646" s="109"/>
      <c r="AV2646" s="109">
        <v>34976</v>
      </c>
      <c r="AW2646" s="109"/>
      <c r="AX2646" s="109" t="s">
        <v>4932</v>
      </c>
      <c r="AY2646" s="109" t="s">
        <v>4622</v>
      </c>
    </row>
    <row r="2647" spans="1:51" ht="76.5" x14ac:dyDescent="0.25">
      <c r="A2647" s="106">
        <v>3026</v>
      </c>
      <c r="B2647" s="106" t="s">
        <v>3270</v>
      </c>
      <c r="C2647" s="106" t="s">
        <v>48</v>
      </c>
      <c r="D2647" s="106" t="s">
        <v>703</v>
      </c>
      <c r="E2647" s="106" t="s">
        <v>540</v>
      </c>
      <c r="F2647" s="106"/>
      <c r="G2647" s="106" t="s">
        <v>463</v>
      </c>
      <c r="H2647" s="106" t="s">
        <v>465</v>
      </c>
      <c r="I2647" s="106" t="s">
        <v>3337</v>
      </c>
      <c r="J2647" s="106" t="s">
        <v>4380</v>
      </c>
      <c r="K2647" s="106"/>
      <c r="L2647" s="106"/>
      <c r="M2647" s="106">
        <v>22635</v>
      </c>
      <c r="N2647" s="106" t="s">
        <v>239</v>
      </c>
      <c r="O2647" s="106">
        <v>4459.62</v>
      </c>
      <c r="P2647" s="107">
        <v>1340</v>
      </c>
      <c r="Q2647" s="107">
        <v>5975890.7999999998</v>
      </c>
      <c r="R2647" s="106">
        <v>0</v>
      </c>
      <c r="S2647" s="107">
        <v>0</v>
      </c>
      <c r="T2647" s="107">
        <v>0</v>
      </c>
      <c r="U2647" s="106" t="s">
        <v>743</v>
      </c>
      <c r="V2647" s="106" t="s">
        <v>7</v>
      </c>
      <c r="W2647" s="106" t="s">
        <v>63</v>
      </c>
      <c r="X2647" s="108">
        <v>1340</v>
      </c>
      <c r="Y2647" s="108">
        <v>5975892.676</v>
      </c>
      <c r="Z2647" s="108">
        <v>0</v>
      </c>
      <c r="AA2647" s="109"/>
      <c r="AB2647" s="109">
        <v>2045</v>
      </c>
      <c r="AC2647" s="109"/>
      <c r="AD2647" s="109"/>
      <c r="AE2647" s="110" t="s">
        <v>463</v>
      </c>
      <c r="AF2647" s="109"/>
      <c r="AG2647" s="138"/>
      <c r="AH2647" s="138">
        <v>38534</v>
      </c>
      <c r="AI2647" s="138">
        <v>38593</v>
      </c>
      <c r="AJ2647" s="109">
        <v>5435346</v>
      </c>
      <c r="AK2647" s="109">
        <v>1082846</v>
      </c>
      <c r="AL2647" s="109" t="s">
        <v>4938</v>
      </c>
      <c r="AM2647" s="109" t="s">
        <v>703</v>
      </c>
      <c r="AN2647" s="109" t="s">
        <v>4618</v>
      </c>
      <c r="AO2647" s="109" t="s">
        <v>4619</v>
      </c>
      <c r="AP2647" s="109" t="s">
        <v>705</v>
      </c>
      <c r="AQ2647" s="109" t="s">
        <v>4620</v>
      </c>
      <c r="AR2647" s="109" t="s">
        <v>4934</v>
      </c>
      <c r="AS2647" s="109" t="s">
        <v>4433</v>
      </c>
      <c r="AT2647" s="109"/>
      <c r="AU2647" s="109"/>
      <c r="AV2647" s="109">
        <v>38534</v>
      </c>
      <c r="AW2647" s="109"/>
      <c r="AX2647" s="109" t="s">
        <v>4939</v>
      </c>
      <c r="AY2647" s="109" t="s">
        <v>4622</v>
      </c>
    </row>
    <row r="2648" spans="1:51" ht="63.75" x14ac:dyDescent="0.25">
      <c r="A2648" s="106">
        <v>3027</v>
      </c>
      <c r="B2648" s="106" t="s">
        <v>3271</v>
      </c>
      <c r="C2648" s="106" t="s">
        <v>49</v>
      </c>
      <c r="D2648" s="106" t="s">
        <v>703</v>
      </c>
      <c r="E2648" s="106" t="s">
        <v>540</v>
      </c>
      <c r="F2648" s="106"/>
      <c r="G2648" s="106" t="s">
        <v>510</v>
      </c>
      <c r="H2648" s="106" t="s">
        <v>466</v>
      </c>
      <c r="I2648" s="106" t="s">
        <v>3325</v>
      </c>
      <c r="J2648" s="106" t="s">
        <v>4381</v>
      </c>
      <c r="K2648" s="106">
        <v>4943</v>
      </c>
      <c r="L2648" s="106"/>
      <c r="M2648" s="106">
        <v>22000</v>
      </c>
      <c r="N2648" s="106" t="s">
        <v>49</v>
      </c>
      <c r="O2648" s="106">
        <v>1490.556</v>
      </c>
      <c r="P2648" s="107">
        <v>657</v>
      </c>
      <c r="Q2648" s="107">
        <v>979295.29</v>
      </c>
      <c r="R2648" s="106">
        <v>0</v>
      </c>
      <c r="S2648" s="107">
        <v>0</v>
      </c>
      <c r="T2648" s="107">
        <v>0</v>
      </c>
      <c r="U2648" s="106" t="s">
        <v>749</v>
      </c>
      <c r="V2648" s="106" t="s">
        <v>7</v>
      </c>
      <c r="W2648" s="106" t="s">
        <v>64</v>
      </c>
      <c r="X2648" s="108">
        <v>657</v>
      </c>
      <c r="Y2648" s="108">
        <v>979295.29200000002</v>
      </c>
      <c r="Z2648" s="108">
        <v>0</v>
      </c>
      <c r="AA2648" s="109"/>
      <c r="AB2648" s="109">
        <v>6207</v>
      </c>
      <c r="AC2648" s="109"/>
      <c r="AD2648" s="109"/>
      <c r="AE2648" s="110" t="s">
        <v>510</v>
      </c>
      <c r="AF2648" s="109"/>
      <c r="AG2648" s="138">
        <v>42559</v>
      </c>
      <c r="AH2648" s="138">
        <v>43228</v>
      </c>
      <c r="AI2648" s="138">
        <v>43431</v>
      </c>
      <c r="AJ2648" s="109">
        <v>6133387</v>
      </c>
      <c r="AK2648" s="109">
        <v>1208327</v>
      </c>
      <c r="AL2648" s="109" t="s">
        <v>4940</v>
      </c>
      <c r="AM2648" s="109" t="s">
        <v>703</v>
      </c>
      <c r="AN2648" s="109" t="s">
        <v>4618</v>
      </c>
      <c r="AO2648" s="109" t="s">
        <v>4619</v>
      </c>
      <c r="AP2648" s="109" t="s">
        <v>705</v>
      </c>
      <c r="AQ2648" s="109" t="s">
        <v>4620</v>
      </c>
      <c r="AR2648" s="109" t="s">
        <v>4557</v>
      </c>
      <c r="AS2648" s="109" t="s">
        <v>4433</v>
      </c>
      <c r="AT2648" s="109"/>
      <c r="AU2648" s="109"/>
      <c r="AV2648" s="109">
        <v>43228</v>
      </c>
      <c r="AW2648" s="109"/>
      <c r="AX2648" s="109" t="s">
        <v>4941</v>
      </c>
      <c r="AY2648" s="109" t="s">
        <v>4622</v>
      </c>
    </row>
    <row r="2649" spans="1:51" ht="63.75" x14ac:dyDescent="0.25">
      <c r="A2649" s="106">
        <v>3028</v>
      </c>
      <c r="B2649" s="106" t="s">
        <v>3272</v>
      </c>
      <c r="C2649" s="106" t="s">
        <v>49</v>
      </c>
      <c r="D2649" s="106" t="s">
        <v>703</v>
      </c>
      <c r="E2649" s="106" t="s">
        <v>540</v>
      </c>
      <c r="F2649" s="106"/>
      <c r="G2649" s="106" t="s">
        <v>510</v>
      </c>
      <c r="H2649" s="106" t="s">
        <v>466</v>
      </c>
      <c r="I2649" s="106" t="s">
        <v>3323</v>
      </c>
      <c r="J2649" s="106" t="s">
        <v>4382</v>
      </c>
      <c r="K2649" s="106">
        <v>30392</v>
      </c>
      <c r="L2649" s="106"/>
      <c r="M2649" s="106">
        <v>22000</v>
      </c>
      <c r="N2649" s="106" t="s">
        <v>49</v>
      </c>
      <c r="O2649" s="106">
        <v>531.60699999999997</v>
      </c>
      <c r="P2649" s="107">
        <v>657</v>
      </c>
      <c r="Q2649" s="107">
        <v>349265.8</v>
      </c>
      <c r="R2649" s="106">
        <v>0</v>
      </c>
      <c r="S2649" s="107">
        <v>0</v>
      </c>
      <c r="T2649" s="107">
        <v>0</v>
      </c>
      <c r="U2649" s="106" t="s">
        <v>749</v>
      </c>
      <c r="V2649" s="106" t="s">
        <v>7</v>
      </c>
      <c r="W2649" s="106" t="s">
        <v>64</v>
      </c>
      <c r="X2649" s="108">
        <v>657</v>
      </c>
      <c r="Y2649" s="108">
        <v>349265.799</v>
      </c>
      <c r="Z2649" s="108">
        <v>0</v>
      </c>
      <c r="AA2649" s="109"/>
      <c r="AB2649" s="109">
        <v>6207</v>
      </c>
      <c r="AC2649" s="109"/>
      <c r="AD2649" s="109"/>
      <c r="AE2649" s="110" t="s">
        <v>510</v>
      </c>
      <c r="AF2649" s="109"/>
      <c r="AG2649" s="138">
        <v>42559</v>
      </c>
      <c r="AH2649" s="138">
        <v>43228</v>
      </c>
      <c r="AI2649" s="138">
        <v>43431</v>
      </c>
      <c r="AJ2649" s="109">
        <v>6133387</v>
      </c>
      <c r="AK2649" s="109">
        <v>1514640</v>
      </c>
      <c r="AL2649" s="109" t="s">
        <v>4940</v>
      </c>
      <c r="AM2649" s="109" t="s">
        <v>703</v>
      </c>
      <c r="AN2649" s="109" t="s">
        <v>4618</v>
      </c>
      <c r="AO2649" s="109" t="s">
        <v>4619</v>
      </c>
      <c r="AP2649" s="109" t="s">
        <v>705</v>
      </c>
      <c r="AQ2649" s="109" t="s">
        <v>4620</v>
      </c>
      <c r="AR2649" s="109" t="s">
        <v>4557</v>
      </c>
      <c r="AS2649" s="109" t="s">
        <v>4433</v>
      </c>
      <c r="AT2649" s="109"/>
      <c r="AU2649" s="109"/>
      <c r="AV2649" s="109">
        <v>43228</v>
      </c>
      <c r="AW2649" s="109"/>
      <c r="AX2649" s="109" t="s">
        <v>4941</v>
      </c>
      <c r="AY2649" s="109" t="s">
        <v>4622</v>
      </c>
    </row>
    <row r="2650" spans="1:51" ht="63.75" x14ac:dyDescent="0.25">
      <c r="A2650" s="106">
        <v>3029</v>
      </c>
      <c r="B2650" s="106" t="s">
        <v>3273</v>
      </c>
      <c r="C2650" s="106" t="s">
        <v>49</v>
      </c>
      <c r="D2650" s="106" t="s">
        <v>703</v>
      </c>
      <c r="E2650" s="106" t="s">
        <v>540</v>
      </c>
      <c r="F2650" s="106"/>
      <c r="G2650" s="106" t="s">
        <v>510</v>
      </c>
      <c r="H2650" s="106" t="s">
        <v>466</v>
      </c>
      <c r="I2650" s="106" t="s">
        <v>3324</v>
      </c>
      <c r="J2650" s="106" t="s">
        <v>4383</v>
      </c>
      <c r="K2650" s="106">
        <v>30384</v>
      </c>
      <c r="L2650" s="106"/>
      <c r="M2650" s="106">
        <v>22000</v>
      </c>
      <c r="N2650" s="106" t="s">
        <v>49</v>
      </c>
      <c r="O2650" s="106">
        <v>1365.4670000000001</v>
      </c>
      <c r="P2650" s="107">
        <v>657</v>
      </c>
      <c r="Q2650" s="107">
        <v>897111.82</v>
      </c>
      <c r="R2650" s="106">
        <v>0</v>
      </c>
      <c r="S2650" s="107">
        <v>0</v>
      </c>
      <c r="T2650" s="107">
        <v>0</v>
      </c>
      <c r="U2650" s="106" t="s">
        <v>749</v>
      </c>
      <c r="V2650" s="106" t="s">
        <v>7</v>
      </c>
      <c r="W2650" s="106" t="s">
        <v>64</v>
      </c>
      <c r="X2650" s="108">
        <v>657</v>
      </c>
      <c r="Y2650" s="108">
        <v>897111.81900000002</v>
      </c>
      <c r="Z2650" s="108">
        <v>0</v>
      </c>
      <c r="AA2650" s="109"/>
      <c r="AB2650" s="109">
        <v>6207</v>
      </c>
      <c r="AC2650" s="109"/>
      <c r="AD2650" s="109"/>
      <c r="AE2650" s="110" t="s">
        <v>510</v>
      </c>
      <c r="AF2650" s="109"/>
      <c r="AG2650" s="138">
        <v>42559</v>
      </c>
      <c r="AH2650" s="138">
        <v>43228</v>
      </c>
      <c r="AI2650" s="138">
        <v>43431</v>
      </c>
      <c r="AJ2650" s="109">
        <v>6133387</v>
      </c>
      <c r="AK2650" s="109">
        <v>1208353</v>
      </c>
      <c r="AL2650" s="109" t="s">
        <v>4940</v>
      </c>
      <c r="AM2650" s="109" t="s">
        <v>703</v>
      </c>
      <c r="AN2650" s="109" t="s">
        <v>4618</v>
      </c>
      <c r="AO2650" s="109" t="s">
        <v>4619</v>
      </c>
      <c r="AP2650" s="109" t="s">
        <v>705</v>
      </c>
      <c r="AQ2650" s="109" t="s">
        <v>4620</v>
      </c>
      <c r="AR2650" s="109" t="s">
        <v>4557</v>
      </c>
      <c r="AS2650" s="109" t="s">
        <v>4433</v>
      </c>
      <c r="AT2650" s="109"/>
      <c r="AU2650" s="109"/>
      <c r="AV2650" s="109">
        <v>43228</v>
      </c>
      <c r="AW2650" s="109"/>
      <c r="AX2650" s="109" t="s">
        <v>4941</v>
      </c>
      <c r="AY2650" s="109" t="s">
        <v>4622</v>
      </c>
    </row>
    <row r="2651" spans="1:51" ht="63.75" x14ac:dyDescent="0.25">
      <c r="A2651" s="106">
        <v>3030</v>
      </c>
      <c r="B2651" s="106" t="s">
        <v>3274</v>
      </c>
      <c r="C2651" s="106" t="s">
        <v>49</v>
      </c>
      <c r="D2651" s="106" t="s">
        <v>703</v>
      </c>
      <c r="E2651" s="106" t="s">
        <v>540</v>
      </c>
      <c r="F2651" s="106"/>
      <c r="G2651" s="106" t="s">
        <v>510</v>
      </c>
      <c r="H2651" s="106" t="s">
        <v>466</v>
      </c>
      <c r="I2651" s="106" t="s">
        <v>3324</v>
      </c>
      <c r="J2651" s="106" t="s">
        <v>4383</v>
      </c>
      <c r="K2651" s="106">
        <v>30562</v>
      </c>
      <c r="L2651" s="106"/>
      <c r="M2651" s="106">
        <v>22000</v>
      </c>
      <c r="N2651" s="106" t="s">
        <v>49</v>
      </c>
      <c r="O2651" s="106">
        <v>85</v>
      </c>
      <c r="P2651" s="107">
        <v>657</v>
      </c>
      <c r="Q2651" s="107">
        <v>55845</v>
      </c>
      <c r="R2651" s="106">
        <v>0</v>
      </c>
      <c r="S2651" s="107">
        <v>0</v>
      </c>
      <c r="T2651" s="107">
        <v>0</v>
      </c>
      <c r="U2651" s="106" t="s">
        <v>749</v>
      </c>
      <c r="V2651" s="106" t="s">
        <v>7</v>
      </c>
      <c r="W2651" s="106" t="s">
        <v>64</v>
      </c>
      <c r="X2651" s="108">
        <v>657</v>
      </c>
      <c r="Y2651" s="108">
        <v>55845</v>
      </c>
      <c r="Z2651" s="108">
        <v>0</v>
      </c>
      <c r="AA2651" s="109"/>
      <c r="AB2651" s="109">
        <v>6207</v>
      </c>
      <c r="AC2651" s="109"/>
      <c r="AD2651" s="109"/>
      <c r="AE2651" s="110" t="s">
        <v>510</v>
      </c>
      <c r="AF2651" s="109"/>
      <c r="AG2651" s="138">
        <v>42559</v>
      </c>
      <c r="AH2651" s="138">
        <v>43228</v>
      </c>
      <c r="AI2651" s="138">
        <v>43431</v>
      </c>
      <c r="AJ2651" s="109">
        <v>6133387</v>
      </c>
      <c r="AK2651" s="109">
        <v>1208359</v>
      </c>
      <c r="AL2651" s="109" t="s">
        <v>4940</v>
      </c>
      <c r="AM2651" s="109" t="s">
        <v>703</v>
      </c>
      <c r="AN2651" s="109" t="s">
        <v>4618</v>
      </c>
      <c r="AO2651" s="109" t="s">
        <v>4619</v>
      </c>
      <c r="AP2651" s="109" t="s">
        <v>705</v>
      </c>
      <c r="AQ2651" s="109" t="s">
        <v>4620</v>
      </c>
      <c r="AR2651" s="109" t="s">
        <v>4557</v>
      </c>
      <c r="AS2651" s="109" t="s">
        <v>4433</v>
      </c>
      <c r="AT2651" s="109"/>
      <c r="AU2651" s="109"/>
      <c r="AV2651" s="109">
        <v>43228</v>
      </c>
      <c r="AW2651" s="109"/>
      <c r="AX2651" s="109" t="s">
        <v>4941</v>
      </c>
      <c r="AY2651" s="109" t="s">
        <v>4622</v>
      </c>
    </row>
    <row r="2652" spans="1:51" ht="63.75" x14ac:dyDescent="0.25">
      <c r="A2652" s="106">
        <v>3031</v>
      </c>
      <c r="B2652" s="106" t="s">
        <v>3275</v>
      </c>
      <c r="C2652" s="106" t="s">
        <v>49</v>
      </c>
      <c r="D2652" s="106" t="s">
        <v>703</v>
      </c>
      <c r="E2652" s="106" t="s">
        <v>540</v>
      </c>
      <c r="F2652" s="106"/>
      <c r="G2652" s="106" t="s">
        <v>510</v>
      </c>
      <c r="H2652" s="106" t="s">
        <v>466</v>
      </c>
      <c r="I2652" s="106" t="s">
        <v>3324</v>
      </c>
      <c r="J2652" s="106" t="s">
        <v>4384</v>
      </c>
      <c r="K2652" s="106"/>
      <c r="L2652" s="106"/>
      <c r="M2652" s="106">
        <v>22000</v>
      </c>
      <c r="N2652" s="106" t="s">
        <v>49</v>
      </c>
      <c r="O2652" s="106">
        <v>1141.2929999999999</v>
      </c>
      <c r="P2652" s="107">
        <v>657</v>
      </c>
      <c r="Q2652" s="107">
        <v>749829.5</v>
      </c>
      <c r="R2652" s="106">
        <v>0</v>
      </c>
      <c r="S2652" s="107">
        <v>0</v>
      </c>
      <c r="T2652" s="107">
        <v>0</v>
      </c>
      <c r="U2652" s="106" t="s">
        <v>749</v>
      </c>
      <c r="V2652" s="106" t="s">
        <v>7</v>
      </c>
      <c r="W2652" s="106" t="s">
        <v>64</v>
      </c>
      <c r="X2652" s="108">
        <v>657</v>
      </c>
      <c r="Y2652" s="108">
        <v>749829.50099999993</v>
      </c>
      <c r="Z2652" s="108">
        <v>0</v>
      </c>
      <c r="AA2652" s="109"/>
      <c r="AB2652" s="109">
        <v>6207</v>
      </c>
      <c r="AC2652" s="109"/>
      <c r="AD2652" s="109"/>
      <c r="AE2652" s="110" t="s">
        <v>510</v>
      </c>
      <c r="AF2652" s="109"/>
      <c r="AG2652" s="138">
        <v>42559</v>
      </c>
      <c r="AH2652" s="138">
        <v>43228</v>
      </c>
      <c r="AI2652" s="138">
        <v>43431</v>
      </c>
      <c r="AJ2652" s="109">
        <v>6133387</v>
      </c>
      <c r="AK2652" s="109">
        <v>1514680</v>
      </c>
      <c r="AL2652" s="109" t="s">
        <v>4940</v>
      </c>
      <c r="AM2652" s="109" t="s">
        <v>703</v>
      </c>
      <c r="AN2652" s="109" t="s">
        <v>4618</v>
      </c>
      <c r="AO2652" s="109" t="s">
        <v>4619</v>
      </c>
      <c r="AP2652" s="109" t="s">
        <v>705</v>
      </c>
      <c r="AQ2652" s="109" t="s">
        <v>4620</v>
      </c>
      <c r="AR2652" s="109" t="s">
        <v>4557</v>
      </c>
      <c r="AS2652" s="109" t="s">
        <v>4433</v>
      </c>
      <c r="AT2652" s="109"/>
      <c r="AU2652" s="109"/>
      <c r="AV2652" s="109">
        <v>43228</v>
      </c>
      <c r="AW2652" s="109"/>
      <c r="AX2652" s="109" t="s">
        <v>4941</v>
      </c>
      <c r="AY2652" s="109" t="s">
        <v>4622</v>
      </c>
    </row>
    <row r="2653" spans="1:51" ht="63.75" x14ac:dyDescent="0.25">
      <c r="A2653" s="106">
        <v>3032</v>
      </c>
      <c r="B2653" s="106" t="s">
        <v>3276</v>
      </c>
      <c r="C2653" s="106" t="s">
        <v>49</v>
      </c>
      <c r="D2653" s="106" t="s">
        <v>703</v>
      </c>
      <c r="E2653" s="106" t="s">
        <v>540</v>
      </c>
      <c r="F2653" s="106"/>
      <c r="G2653" s="106" t="s">
        <v>510</v>
      </c>
      <c r="H2653" s="106" t="s">
        <v>466</v>
      </c>
      <c r="I2653" s="106" t="s">
        <v>3324</v>
      </c>
      <c r="J2653" s="106" t="s">
        <v>4385</v>
      </c>
      <c r="K2653" s="106">
        <v>30681</v>
      </c>
      <c r="L2653" s="106"/>
      <c r="M2653" s="106">
        <v>22000</v>
      </c>
      <c r="N2653" s="106" t="s">
        <v>49</v>
      </c>
      <c r="O2653" s="106">
        <v>874.41899999999998</v>
      </c>
      <c r="P2653" s="107">
        <v>657</v>
      </c>
      <c r="Q2653" s="107">
        <v>574493.28</v>
      </c>
      <c r="R2653" s="106">
        <v>0</v>
      </c>
      <c r="S2653" s="107">
        <v>0</v>
      </c>
      <c r="T2653" s="107">
        <v>0</v>
      </c>
      <c r="U2653" s="106" t="s">
        <v>749</v>
      </c>
      <c r="V2653" s="106" t="s">
        <v>7</v>
      </c>
      <c r="W2653" s="106" t="s">
        <v>64</v>
      </c>
      <c r="X2653" s="108">
        <v>657</v>
      </c>
      <c r="Y2653" s="108">
        <v>574493.28299999994</v>
      </c>
      <c r="Z2653" s="108">
        <v>0</v>
      </c>
      <c r="AA2653" s="109"/>
      <c r="AB2653" s="109">
        <v>6207</v>
      </c>
      <c r="AC2653" s="109"/>
      <c r="AD2653" s="109"/>
      <c r="AE2653" s="110" t="s">
        <v>510</v>
      </c>
      <c r="AF2653" s="109"/>
      <c r="AG2653" s="138">
        <v>42559</v>
      </c>
      <c r="AH2653" s="138">
        <v>43228</v>
      </c>
      <c r="AI2653" s="138">
        <v>43431</v>
      </c>
      <c r="AJ2653" s="109">
        <v>6133387</v>
      </c>
      <c r="AK2653" s="109">
        <v>1208366</v>
      </c>
      <c r="AL2653" s="109" t="s">
        <v>4940</v>
      </c>
      <c r="AM2653" s="109" t="s">
        <v>703</v>
      </c>
      <c r="AN2653" s="109" t="s">
        <v>4618</v>
      </c>
      <c r="AO2653" s="109" t="s">
        <v>4619</v>
      </c>
      <c r="AP2653" s="109" t="s">
        <v>705</v>
      </c>
      <c r="AQ2653" s="109" t="s">
        <v>4620</v>
      </c>
      <c r="AR2653" s="109" t="s">
        <v>4557</v>
      </c>
      <c r="AS2653" s="109" t="s">
        <v>4433</v>
      </c>
      <c r="AT2653" s="109"/>
      <c r="AU2653" s="109"/>
      <c r="AV2653" s="109">
        <v>43228</v>
      </c>
      <c r="AW2653" s="109"/>
      <c r="AX2653" s="109" t="s">
        <v>4941</v>
      </c>
      <c r="AY2653" s="109" t="s">
        <v>4622</v>
      </c>
    </row>
    <row r="2654" spans="1:51" ht="63.75" x14ac:dyDescent="0.25">
      <c r="A2654" s="106">
        <v>3033</v>
      </c>
      <c r="B2654" s="106" t="s">
        <v>3277</v>
      </c>
      <c r="C2654" s="106" t="s">
        <v>49</v>
      </c>
      <c r="D2654" s="106" t="s">
        <v>703</v>
      </c>
      <c r="E2654" s="106" t="s">
        <v>540</v>
      </c>
      <c r="F2654" s="106"/>
      <c r="G2654" s="106" t="s">
        <v>508</v>
      </c>
      <c r="H2654" s="106" t="s">
        <v>466</v>
      </c>
      <c r="I2654" s="106" t="s">
        <v>3325</v>
      </c>
      <c r="J2654" s="106" t="s">
        <v>4381</v>
      </c>
      <c r="K2654" s="106">
        <v>4983</v>
      </c>
      <c r="L2654" s="106"/>
      <c r="M2654" s="106">
        <v>22000</v>
      </c>
      <c r="N2654" s="106" t="s">
        <v>49</v>
      </c>
      <c r="O2654" s="106">
        <v>111.854</v>
      </c>
      <c r="P2654" s="107">
        <v>657</v>
      </c>
      <c r="Q2654" s="107">
        <v>73488.08</v>
      </c>
      <c r="R2654" s="106">
        <v>0</v>
      </c>
      <c r="S2654" s="107">
        <v>0</v>
      </c>
      <c r="T2654" s="107">
        <v>0</v>
      </c>
      <c r="U2654" s="106" t="s">
        <v>879</v>
      </c>
      <c r="V2654" s="106" t="s">
        <v>7</v>
      </c>
      <c r="W2654" s="106" t="s">
        <v>72</v>
      </c>
      <c r="X2654" s="108">
        <v>657</v>
      </c>
      <c r="Y2654" s="108">
        <v>73488.077999999994</v>
      </c>
      <c r="Z2654" s="108">
        <v>0</v>
      </c>
      <c r="AA2654" s="109"/>
      <c r="AB2654" s="109">
        <v>6207</v>
      </c>
      <c r="AC2654" s="109"/>
      <c r="AD2654" s="109"/>
      <c r="AE2654" s="110" t="s">
        <v>508</v>
      </c>
      <c r="AF2654" s="109"/>
      <c r="AG2654" s="138">
        <v>42559</v>
      </c>
      <c r="AH2654" s="138">
        <v>43228</v>
      </c>
      <c r="AI2654" s="138">
        <v>43431</v>
      </c>
      <c r="AJ2654" s="109">
        <v>6133387</v>
      </c>
      <c r="AK2654" s="109">
        <v>1213511</v>
      </c>
      <c r="AL2654" s="109" t="s">
        <v>4940</v>
      </c>
      <c r="AM2654" s="109" t="s">
        <v>703</v>
      </c>
      <c r="AN2654" s="109" t="s">
        <v>4618</v>
      </c>
      <c r="AO2654" s="109" t="s">
        <v>4619</v>
      </c>
      <c r="AP2654" s="109" t="s">
        <v>705</v>
      </c>
      <c r="AQ2654" s="109" t="s">
        <v>4620</v>
      </c>
      <c r="AR2654" s="109" t="s">
        <v>4557</v>
      </c>
      <c r="AS2654" s="109" t="s">
        <v>4433</v>
      </c>
      <c r="AT2654" s="109"/>
      <c r="AU2654" s="109"/>
      <c r="AV2654" s="109">
        <v>43228</v>
      </c>
      <c r="AW2654" s="109"/>
      <c r="AX2654" s="109" t="s">
        <v>4941</v>
      </c>
      <c r="AY2654" s="109" t="s">
        <v>4622</v>
      </c>
    </row>
    <row r="2655" spans="1:51" ht="63.75" x14ac:dyDescent="0.25">
      <c r="A2655" s="106">
        <v>3034</v>
      </c>
      <c r="B2655" s="106" t="s">
        <v>3278</v>
      </c>
      <c r="C2655" s="106" t="s">
        <v>49</v>
      </c>
      <c r="D2655" s="106" t="s">
        <v>703</v>
      </c>
      <c r="E2655" s="106" t="s">
        <v>540</v>
      </c>
      <c r="F2655" s="106"/>
      <c r="G2655" s="106" t="s">
        <v>508</v>
      </c>
      <c r="H2655" s="106" t="s">
        <v>466</v>
      </c>
      <c r="I2655" s="106" t="s">
        <v>3325</v>
      </c>
      <c r="J2655" s="106" t="s">
        <v>4381</v>
      </c>
      <c r="K2655" s="106">
        <v>4812</v>
      </c>
      <c r="L2655" s="106"/>
      <c r="M2655" s="106">
        <v>22000</v>
      </c>
      <c r="N2655" s="106" t="s">
        <v>49</v>
      </c>
      <c r="O2655" s="106">
        <v>883.91700000000003</v>
      </c>
      <c r="P2655" s="107">
        <v>657</v>
      </c>
      <c r="Q2655" s="107">
        <v>580733.47</v>
      </c>
      <c r="R2655" s="106">
        <v>0</v>
      </c>
      <c r="S2655" s="107">
        <v>0</v>
      </c>
      <c r="T2655" s="107">
        <v>0</v>
      </c>
      <c r="U2655" s="106" t="s">
        <v>879</v>
      </c>
      <c r="V2655" s="106" t="s">
        <v>7</v>
      </c>
      <c r="W2655" s="106" t="s">
        <v>72</v>
      </c>
      <c r="X2655" s="108">
        <v>657</v>
      </c>
      <c r="Y2655" s="108">
        <v>580733.46900000004</v>
      </c>
      <c r="Z2655" s="108">
        <v>0</v>
      </c>
      <c r="AA2655" s="109"/>
      <c r="AB2655" s="109">
        <v>6207</v>
      </c>
      <c r="AC2655" s="109"/>
      <c r="AD2655" s="109"/>
      <c r="AE2655" s="110" t="s">
        <v>508</v>
      </c>
      <c r="AF2655" s="109"/>
      <c r="AG2655" s="138">
        <v>42559</v>
      </c>
      <c r="AH2655" s="138">
        <v>43228</v>
      </c>
      <c r="AI2655" s="138">
        <v>43431</v>
      </c>
      <c r="AJ2655" s="109">
        <v>6133387</v>
      </c>
      <c r="AK2655" s="109">
        <v>1208337</v>
      </c>
      <c r="AL2655" s="109" t="s">
        <v>4940</v>
      </c>
      <c r="AM2655" s="109" t="s">
        <v>703</v>
      </c>
      <c r="AN2655" s="109" t="s">
        <v>4618</v>
      </c>
      <c r="AO2655" s="109" t="s">
        <v>4619</v>
      </c>
      <c r="AP2655" s="109" t="s">
        <v>705</v>
      </c>
      <c r="AQ2655" s="109" t="s">
        <v>4620</v>
      </c>
      <c r="AR2655" s="109" t="s">
        <v>4557</v>
      </c>
      <c r="AS2655" s="109" t="s">
        <v>4433</v>
      </c>
      <c r="AT2655" s="109"/>
      <c r="AU2655" s="109"/>
      <c r="AV2655" s="109">
        <v>43228</v>
      </c>
      <c r="AW2655" s="109"/>
      <c r="AX2655" s="109" t="s">
        <v>4941</v>
      </c>
      <c r="AY2655" s="109" t="s">
        <v>4622</v>
      </c>
    </row>
    <row r="2656" spans="1:51" ht="63.75" x14ac:dyDescent="0.25">
      <c r="A2656" s="106">
        <v>3035</v>
      </c>
      <c r="B2656" s="106" t="s">
        <v>3279</v>
      </c>
      <c r="C2656" s="106" t="s">
        <v>49</v>
      </c>
      <c r="D2656" s="106" t="s">
        <v>703</v>
      </c>
      <c r="E2656" s="106" t="s">
        <v>540</v>
      </c>
      <c r="F2656" s="106"/>
      <c r="G2656" s="106" t="s">
        <v>508</v>
      </c>
      <c r="H2656" s="106" t="s">
        <v>466</v>
      </c>
      <c r="I2656" s="106" t="s">
        <v>3324</v>
      </c>
      <c r="J2656" s="106" t="s">
        <v>4385</v>
      </c>
      <c r="K2656" s="106"/>
      <c r="L2656" s="106"/>
      <c r="M2656" s="106">
        <v>22000</v>
      </c>
      <c r="N2656" s="106" t="s">
        <v>49</v>
      </c>
      <c r="O2656" s="106">
        <v>168.30199999999999</v>
      </c>
      <c r="P2656" s="107">
        <v>657</v>
      </c>
      <c r="Q2656" s="107">
        <v>110574.41</v>
      </c>
      <c r="R2656" s="106">
        <v>0</v>
      </c>
      <c r="S2656" s="107">
        <v>0</v>
      </c>
      <c r="T2656" s="107">
        <v>0</v>
      </c>
      <c r="U2656" s="106" t="s">
        <v>879</v>
      </c>
      <c r="V2656" s="106" t="s">
        <v>7</v>
      </c>
      <c r="W2656" s="106" t="s">
        <v>72</v>
      </c>
      <c r="X2656" s="108">
        <v>657</v>
      </c>
      <c r="Y2656" s="108">
        <v>110574.41399999999</v>
      </c>
      <c r="Z2656" s="108">
        <v>0</v>
      </c>
      <c r="AA2656" s="109"/>
      <c r="AB2656" s="109">
        <v>6207</v>
      </c>
      <c r="AC2656" s="109"/>
      <c r="AD2656" s="109"/>
      <c r="AE2656" s="110" t="s">
        <v>508</v>
      </c>
      <c r="AF2656" s="109"/>
      <c r="AG2656" s="138">
        <v>42559</v>
      </c>
      <c r="AH2656" s="138">
        <v>43228</v>
      </c>
      <c r="AI2656" s="138">
        <v>43431</v>
      </c>
      <c r="AJ2656" s="109">
        <v>6133387</v>
      </c>
      <c r="AK2656" s="109">
        <v>1514673</v>
      </c>
      <c r="AL2656" s="109" t="s">
        <v>4940</v>
      </c>
      <c r="AM2656" s="109" t="s">
        <v>703</v>
      </c>
      <c r="AN2656" s="109" t="s">
        <v>4618</v>
      </c>
      <c r="AO2656" s="109" t="s">
        <v>4619</v>
      </c>
      <c r="AP2656" s="109" t="s">
        <v>705</v>
      </c>
      <c r="AQ2656" s="109" t="s">
        <v>4620</v>
      </c>
      <c r="AR2656" s="109" t="s">
        <v>4557</v>
      </c>
      <c r="AS2656" s="109" t="s">
        <v>4433</v>
      </c>
      <c r="AT2656" s="109"/>
      <c r="AU2656" s="109"/>
      <c r="AV2656" s="109">
        <v>43228</v>
      </c>
      <c r="AW2656" s="109"/>
      <c r="AX2656" s="109" t="s">
        <v>4941</v>
      </c>
      <c r="AY2656" s="109" t="s">
        <v>4622</v>
      </c>
    </row>
    <row r="2657" spans="1:51" ht="63.75" x14ac:dyDescent="0.25">
      <c r="A2657" s="106">
        <v>3036</v>
      </c>
      <c r="B2657" s="106" t="s">
        <v>3280</v>
      </c>
      <c r="C2657" s="106" t="s">
        <v>49</v>
      </c>
      <c r="D2657" s="106" t="s">
        <v>703</v>
      </c>
      <c r="E2657" s="106" t="s">
        <v>540</v>
      </c>
      <c r="F2657" s="106"/>
      <c r="G2657" s="106" t="s">
        <v>473</v>
      </c>
      <c r="H2657" s="106" t="s">
        <v>466</v>
      </c>
      <c r="I2657" s="106" t="s">
        <v>3324</v>
      </c>
      <c r="J2657" s="106" t="s">
        <v>4383</v>
      </c>
      <c r="K2657" s="106">
        <v>30402</v>
      </c>
      <c r="L2657" s="106"/>
      <c r="M2657" s="106">
        <v>22000</v>
      </c>
      <c r="N2657" s="106" t="s">
        <v>49</v>
      </c>
      <c r="O2657" s="106">
        <v>9069.8639999999996</v>
      </c>
      <c r="P2657" s="107">
        <v>657</v>
      </c>
      <c r="Q2657" s="107">
        <v>5958900.6500000004</v>
      </c>
      <c r="R2657" s="106">
        <v>0</v>
      </c>
      <c r="S2657" s="107">
        <v>0</v>
      </c>
      <c r="T2657" s="107">
        <v>0</v>
      </c>
      <c r="U2657" s="106" t="s">
        <v>741</v>
      </c>
      <c r="V2657" s="106" t="s">
        <v>7</v>
      </c>
      <c r="W2657" s="106" t="s">
        <v>62</v>
      </c>
      <c r="X2657" s="108">
        <v>657</v>
      </c>
      <c r="Y2657" s="108">
        <v>5958900.648</v>
      </c>
      <c r="Z2657" s="108">
        <v>0</v>
      </c>
      <c r="AA2657" s="109"/>
      <c r="AB2657" s="109">
        <v>6207</v>
      </c>
      <c r="AC2657" s="109"/>
      <c r="AD2657" s="109"/>
      <c r="AE2657" s="110" t="s">
        <v>473</v>
      </c>
      <c r="AF2657" s="109"/>
      <c r="AG2657" s="138">
        <v>42559</v>
      </c>
      <c r="AH2657" s="138">
        <v>43228</v>
      </c>
      <c r="AI2657" s="138">
        <v>43431</v>
      </c>
      <c r="AJ2657" s="109">
        <v>6133387</v>
      </c>
      <c r="AK2657" s="109">
        <v>1208354</v>
      </c>
      <c r="AL2657" s="109" t="s">
        <v>4940</v>
      </c>
      <c r="AM2657" s="109" t="s">
        <v>703</v>
      </c>
      <c r="AN2657" s="109" t="s">
        <v>4618</v>
      </c>
      <c r="AO2657" s="109" t="s">
        <v>4619</v>
      </c>
      <c r="AP2657" s="109" t="s">
        <v>705</v>
      </c>
      <c r="AQ2657" s="109" t="s">
        <v>4620</v>
      </c>
      <c r="AR2657" s="109" t="s">
        <v>4557</v>
      </c>
      <c r="AS2657" s="109" t="s">
        <v>4433</v>
      </c>
      <c r="AT2657" s="109"/>
      <c r="AU2657" s="109"/>
      <c r="AV2657" s="109">
        <v>43228</v>
      </c>
      <c r="AW2657" s="109"/>
      <c r="AX2657" s="109" t="s">
        <v>4941</v>
      </c>
      <c r="AY2657" s="109" t="s">
        <v>4622</v>
      </c>
    </row>
    <row r="2658" spans="1:51" ht="63.75" x14ac:dyDescent="0.25">
      <c r="A2658" s="106">
        <v>3037</v>
      </c>
      <c r="B2658" s="106" t="s">
        <v>3281</v>
      </c>
      <c r="C2658" s="106" t="s">
        <v>49</v>
      </c>
      <c r="D2658" s="106" t="s">
        <v>703</v>
      </c>
      <c r="E2658" s="106" t="s">
        <v>540</v>
      </c>
      <c r="F2658" s="106"/>
      <c r="G2658" s="106" t="s">
        <v>473</v>
      </c>
      <c r="H2658" s="106" t="s">
        <v>466</v>
      </c>
      <c r="I2658" s="106" t="s">
        <v>3337</v>
      </c>
      <c r="J2658" s="106" t="s">
        <v>4386</v>
      </c>
      <c r="K2658" s="106">
        <v>4302</v>
      </c>
      <c r="L2658" s="106"/>
      <c r="M2658" s="106">
        <v>22000</v>
      </c>
      <c r="N2658" s="106" t="s">
        <v>49</v>
      </c>
      <c r="O2658" s="106">
        <v>10267.089</v>
      </c>
      <c r="P2658" s="107">
        <v>657</v>
      </c>
      <c r="Q2658" s="107">
        <v>6745477.4699999997</v>
      </c>
      <c r="R2658" s="106">
        <v>0</v>
      </c>
      <c r="S2658" s="107">
        <v>0</v>
      </c>
      <c r="T2658" s="107">
        <v>0</v>
      </c>
      <c r="U2658" s="106" t="s">
        <v>741</v>
      </c>
      <c r="V2658" s="106" t="s">
        <v>7</v>
      </c>
      <c r="W2658" s="106" t="s">
        <v>62</v>
      </c>
      <c r="X2658" s="108">
        <v>657</v>
      </c>
      <c r="Y2658" s="108">
        <v>6745477.4730000002</v>
      </c>
      <c r="Z2658" s="108">
        <v>0</v>
      </c>
      <c r="AA2658" s="109"/>
      <c r="AB2658" s="109">
        <v>6207</v>
      </c>
      <c r="AC2658" s="109"/>
      <c r="AD2658" s="109"/>
      <c r="AE2658" s="110" t="s">
        <v>473</v>
      </c>
      <c r="AF2658" s="109"/>
      <c r="AG2658" s="138">
        <v>42559</v>
      </c>
      <c r="AH2658" s="138">
        <v>43228</v>
      </c>
      <c r="AI2658" s="138">
        <v>43431</v>
      </c>
      <c r="AJ2658" s="109">
        <v>6133387</v>
      </c>
      <c r="AK2658" s="109">
        <v>1208370</v>
      </c>
      <c r="AL2658" s="109" t="s">
        <v>4940</v>
      </c>
      <c r="AM2658" s="109" t="s">
        <v>703</v>
      </c>
      <c r="AN2658" s="109" t="s">
        <v>4618</v>
      </c>
      <c r="AO2658" s="109" t="s">
        <v>4619</v>
      </c>
      <c r="AP2658" s="109" t="s">
        <v>705</v>
      </c>
      <c r="AQ2658" s="109" t="s">
        <v>4620</v>
      </c>
      <c r="AR2658" s="109" t="s">
        <v>4557</v>
      </c>
      <c r="AS2658" s="109" t="s">
        <v>4433</v>
      </c>
      <c r="AT2658" s="109"/>
      <c r="AU2658" s="109"/>
      <c r="AV2658" s="109">
        <v>43228</v>
      </c>
      <c r="AW2658" s="109"/>
      <c r="AX2658" s="109" t="s">
        <v>4941</v>
      </c>
      <c r="AY2658" s="109" t="s">
        <v>4622</v>
      </c>
    </row>
    <row r="2659" spans="1:51" ht="63.75" x14ac:dyDescent="0.25">
      <c r="A2659" s="106">
        <v>3038</v>
      </c>
      <c r="B2659" s="106" t="s">
        <v>3282</v>
      </c>
      <c r="C2659" s="106" t="s">
        <v>49</v>
      </c>
      <c r="D2659" s="106" t="s">
        <v>703</v>
      </c>
      <c r="E2659" s="106" t="s">
        <v>540</v>
      </c>
      <c r="F2659" s="106"/>
      <c r="G2659" s="106" t="s">
        <v>507</v>
      </c>
      <c r="H2659" s="106" t="s">
        <v>466</v>
      </c>
      <c r="I2659" s="106" t="s">
        <v>3324</v>
      </c>
      <c r="J2659" s="106" t="s">
        <v>4383</v>
      </c>
      <c r="K2659" s="106">
        <v>30304</v>
      </c>
      <c r="L2659" s="106"/>
      <c r="M2659" s="106">
        <v>22000</v>
      </c>
      <c r="N2659" s="106" t="s">
        <v>49</v>
      </c>
      <c r="O2659" s="106">
        <v>1257.576</v>
      </c>
      <c r="P2659" s="107">
        <v>657</v>
      </c>
      <c r="Q2659" s="107">
        <v>826227.43</v>
      </c>
      <c r="R2659" s="106">
        <v>0</v>
      </c>
      <c r="S2659" s="107">
        <v>0</v>
      </c>
      <c r="T2659" s="107">
        <v>0</v>
      </c>
      <c r="U2659" s="106" t="s">
        <v>739</v>
      </c>
      <c r="V2659" s="106" t="s">
        <v>7</v>
      </c>
      <c r="W2659" s="106" t="s">
        <v>61</v>
      </c>
      <c r="X2659" s="108">
        <v>657</v>
      </c>
      <c r="Y2659" s="108">
        <v>826227.43200000003</v>
      </c>
      <c r="Z2659" s="108">
        <v>0</v>
      </c>
      <c r="AA2659" s="109"/>
      <c r="AB2659" s="109">
        <v>6207</v>
      </c>
      <c r="AC2659" s="109"/>
      <c r="AD2659" s="109"/>
      <c r="AE2659" s="110" t="s">
        <v>507</v>
      </c>
      <c r="AF2659" s="109"/>
      <c r="AG2659" s="138">
        <v>42559</v>
      </c>
      <c r="AH2659" s="138">
        <v>43228</v>
      </c>
      <c r="AI2659" s="138">
        <v>43431</v>
      </c>
      <c r="AJ2659" s="109">
        <v>6133387</v>
      </c>
      <c r="AK2659" s="109">
        <v>1514642</v>
      </c>
      <c r="AL2659" s="109" t="s">
        <v>4940</v>
      </c>
      <c r="AM2659" s="109" t="s">
        <v>703</v>
      </c>
      <c r="AN2659" s="109" t="s">
        <v>4618</v>
      </c>
      <c r="AO2659" s="109" t="s">
        <v>4619</v>
      </c>
      <c r="AP2659" s="109" t="s">
        <v>705</v>
      </c>
      <c r="AQ2659" s="109" t="s">
        <v>4620</v>
      </c>
      <c r="AR2659" s="109" t="s">
        <v>4557</v>
      </c>
      <c r="AS2659" s="109" t="s">
        <v>4433</v>
      </c>
      <c r="AT2659" s="109"/>
      <c r="AU2659" s="109"/>
      <c r="AV2659" s="109">
        <v>43228</v>
      </c>
      <c r="AW2659" s="109"/>
      <c r="AX2659" s="109" t="s">
        <v>4941</v>
      </c>
      <c r="AY2659" s="109" t="s">
        <v>4622</v>
      </c>
    </row>
    <row r="2660" spans="1:51" ht="63.75" x14ac:dyDescent="0.25">
      <c r="A2660" s="106">
        <v>3039</v>
      </c>
      <c r="B2660" s="106" t="s">
        <v>3283</v>
      </c>
      <c r="C2660" s="106" t="s">
        <v>49</v>
      </c>
      <c r="D2660" s="106" t="s">
        <v>703</v>
      </c>
      <c r="E2660" s="106" t="s">
        <v>540</v>
      </c>
      <c r="F2660" s="106"/>
      <c r="G2660" s="106" t="s">
        <v>507</v>
      </c>
      <c r="H2660" s="106" t="s">
        <v>466</v>
      </c>
      <c r="I2660" s="106" t="s">
        <v>3324</v>
      </c>
      <c r="J2660" s="106" t="s">
        <v>4387</v>
      </c>
      <c r="K2660" s="106">
        <v>4583</v>
      </c>
      <c r="L2660" s="106"/>
      <c r="M2660" s="106">
        <v>22000</v>
      </c>
      <c r="N2660" s="106" t="s">
        <v>49</v>
      </c>
      <c r="O2660" s="106">
        <v>1928.1030000000001</v>
      </c>
      <c r="P2660" s="107">
        <v>657</v>
      </c>
      <c r="Q2660" s="107">
        <v>1266763.67</v>
      </c>
      <c r="R2660" s="106">
        <v>0</v>
      </c>
      <c r="S2660" s="107">
        <v>0</v>
      </c>
      <c r="T2660" s="107">
        <v>0</v>
      </c>
      <c r="U2660" s="106" t="s">
        <v>739</v>
      </c>
      <c r="V2660" s="106" t="s">
        <v>7</v>
      </c>
      <c r="W2660" s="106" t="s">
        <v>61</v>
      </c>
      <c r="X2660" s="108">
        <v>657</v>
      </c>
      <c r="Y2660" s="108">
        <v>1266763.6710000001</v>
      </c>
      <c r="Z2660" s="108">
        <v>0</v>
      </c>
      <c r="AA2660" s="109"/>
      <c r="AB2660" s="109">
        <v>6207</v>
      </c>
      <c r="AC2660" s="109"/>
      <c r="AD2660" s="109"/>
      <c r="AE2660" s="110" t="s">
        <v>507</v>
      </c>
      <c r="AF2660" s="109"/>
      <c r="AG2660" s="138">
        <v>42559</v>
      </c>
      <c r="AH2660" s="138">
        <v>43228</v>
      </c>
      <c r="AI2660" s="138">
        <v>43431</v>
      </c>
      <c r="AJ2660" s="109">
        <v>6133387</v>
      </c>
      <c r="AK2660" s="109">
        <v>1514647</v>
      </c>
      <c r="AL2660" s="109" t="s">
        <v>4940</v>
      </c>
      <c r="AM2660" s="109" t="s">
        <v>703</v>
      </c>
      <c r="AN2660" s="109" t="s">
        <v>4618</v>
      </c>
      <c r="AO2660" s="109" t="s">
        <v>4619</v>
      </c>
      <c r="AP2660" s="109" t="s">
        <v>705</v>
      </c>
      <c r="AQ2660" s="109" t="s">
        <v>4620</v>
      </c>
      <c r="AR2660" s="109" t="s">
        <v>4557</v>
      </c>
      <c r="AS2660" s="109" t="s">
        <v>4433</v>
      </c>
      <c r="AT2660" s="109"/>
      <c r="AU2660" s="109"/>
      <c r="AV2660" s="109">
        <v>43228</v>
      </c>
      <c r="AW2660" s="109"/>
      <c r="AX2660" s="109" t="s">
        <v>4941</v>
      </c>
      <c r="AY2660" s="109" t="s">
        <v>4622</v>
      </c>
    </row>
    <row r="2661" spans="1:51" ht="63.75" x14ac:dyDescent="0.25">
      <c r="A2661" s="106">
        <v>3040</v>
      </c>
      <c r="B2661" s="106" t="s">
        <v>3284</v>
      </c>
      <c r="C2661" s="106" t="s">
        <v>49</v>
      </c>
      <c r="D2661" s="106" t="s">
        <v>703</v>
      </c>
      <c r="E2661" s="106" t="s">
        <v>540</v>
      </c>
      <c r="F2661" s="106"/>
      <c r="G2661" s="106" t="s">
        <v>507</v>
      </c>
      <c r="H2661" s="106" t="s">
        <v>466</v>
      </c>
      <c r="I2661" s="106" t="s">
        <v>3324</v>
      </c>
      <c r="J2661" s="106" t="s">
        <v>4387</v>
      </c>
      <c r="K2661" s="106">
        <v>4582</v>
      </c>
      <c r="L2661" s="106"/>
      <c r="M2661" s="106">
        <v>22000</v>
      </c>
      <c r="N2661" s="106" t="s">
        <v>49</v>
      </c>
      <c r="O2661" s="106">
        <v>1250</v>
      </c>
      <c r="P2661" s="107">
        <v>657</v>
      </c>
      <c r="Q2661" s="107">
        <v>821250</v>
      </c>
      <c r="R2661" s="106">
        <v>0</v>
      </c>
      <c r="S2661" s="107">
        <v>0</v>
      </c>
      <c r="T2661" s="107">
        <v>0</v>
      </c>
      <c r="U2661" s="106" t="s">
        <v>739</v>
      </c>
      <c r="V2661" s="106" t="s">
        <v>7</v>
      </c>
      <c r="W2661" s="106" t="s">
        <v>61</v>
      </c>
      <c r="X2661" s="108">
        <v>657</v>
      </c>
      <c r="Y2661" s="108">
        <v>821250</v>
      </c>
      <c r="Z2661" s="108">
        <v>0</v>
      </c>
      <c r="AA2661" s="109"/>
      <c r="AB2661" s="109">
        <v>6207</v>
      </c>
      <c r="AC2661" s="109"/>
      <c r="AD2661" s="109"/>
      <c r="AE2661" s="110" t="s">
        <v>507</v>
      </c>
      <c r="AF2661" s="109"/>
      <c r="AG2661" s="138">
        <v>42559</v>
      </c>
      <c r="AH2661" s="138">
        <v>43228</v>
      </c>
      <c r="AI2661" s="138">
        <v>43431</v>
      </c>
      <c r="AJ2661" s="109">
        <v>6133387</v>
      </c>
      <c r="AK2661" s="109">
        <v>1514657</v>
      </c>
      <c r="AL2661" s="109" t="s">
        <v>4940</v>
      </c>
      <c r="AM2661" s="109" t="s">
        <v>703</v>
      </c>
      <c r="AN2661" s="109" t="s">
        <v>4618</v>
      </c>
      <c r="AO2661" s="109" t="s">
        <v>4619</v>
      </c>
      <c r="AP2661" s="109" t="s">
        <v>705</v>
      </c>
      <c r="AQ2661" s="109" t="s">
        <v>4620</v>
      </c>
      <c r="AR2661" s="109" t="s">
        <v>4557</v>
      </c>
      <c r="AS2661" s="109" t="s">
        <v>4433</v>
      </c>
      <c r="AT2661" s="109"/>
      <c r="AU2661" s="109"/>
      <c r="AV2661" s="109">
        <v>43228</v>
      </c>
      <c r="AW2661" s="109"/>
      <c r="AX2661" s="109" t="s">
        <v>4941</v>
      </c>
      <c r="AY2661" s="109" t="s">
        <v>4622</v>
      </c>
    </row>
    <row r="2662" spans="1:51" ht="63.75" x14ac:dyDescent="0.25">
      <c r="A2662" s="106">
        <v>3041</v>
      </c>
      <c r="B2662" s="106" t="s">
        <v>3285</v>
      </c>
      <c r="C2662" s="106" t="s">
        <v>49</v>
      </c>
      <c r="D2662" s="106" t="s">
        <v>703</v>
      </c>
      <c r="E2662" s="106" t="s">
        <v>540</v>
      </c>
      <c r="F2662" s="106"/>
      <c r="G2662" s="106" t="s">
        <v>507</v>
      </c>
      <c r="H2662" s="106" t="s">
        <v>466</v>
      </c>
      <c r="I2662" s="106" t="s">
        <v>3324</v>
      </c>
      <c r="J2662" s="106" t="s">
        <v>4387</v>
      </c>
      <c r="K2662" s="106">
        <v>4421</v>
      </c>
      <c r="L2662" s="106"/>
      <c r="M2662" s="106">
        <v>22000</v>
      </c>
      <c r="N2662" s="106" t="s">
        <v>49</v>
      </c>
      <c r="O2662" s="106">
        <v>1260.07</v>
      </c>
      <c r="P2662" s="107">
        <v>657</v>
      </c>
      <c r="Q2662" s="107">
        <v>827865.99</v>
      </c>
      <c r="R2662" s="106">
        <v>0</v>
      </c>
      <c r="S2662" s="107">
        <v>0</v>
      </c>
      <c r="T2662" s="107">
        <v>0</v>
      </c>
      <c r="U2662" s="106" t="s">
        <v>739</v>
      </c>
      <c r="V2662" s="106" t="s">
        <v>7</v>
      </c>
      <c r="W2662" s="106" t="s">
        <v>61</v>
      </c>
      <c r="X2662" s="108">
        <v>657</v>
      </c>
      <c r="Y2662" s="108">
        <v>827865.99</v>
      </c>
      <c r="Z2662" s="108">
        <v>0</v>
      </c>
      <c r="AA2662" s="109"/>
      <c r="AB2662" s="109">
        <v>6207</v>
      </c>
      <c r="AC2662" s="109"/>
      <c r="AD2662" s="109"/>
      <c r="AE2662" s="110" t="s">
        <v>507</v>
      </c>
      <c r="AF2662" s="109"/>
      <c r="AG2662" s="138">
        <v>42559</v>
      </c>
      <c r="AH2662" s="138">
        <v>43228</v>
      </c>
      <c r="AI2662" s="138">
        <v>43431</v>
      </c>
      <c r="AJ2662" s="109">
        <v>6133387</v>
      </c>
      <c r="AK2662" s="109">
        <v>1514661</v>
      </c>
      <c r="AL2662" s="109" t="s">
        <v>4940</v>
      </c>
      <c r="AM2662" s="109" t="s">
        <v>703</v>
      </c>
      <c r="AN2662" s="109" t="s">
        <v>4618</v>
      </c>
      <c r="AO2662" s="109" t="s">
        <v>4619</v>
      </c>
      <c r="AP2662" s="109" t="s">
        <v>705</v>
      </c>
      <c r="AQ2662" s="109" t="s">
        <v>4620</v>
      </c>
      <c r="AR2662" s="109" t="s">
        <v>4557</v>
      </c>
      <c r="AS2662" s="109" t="s">
        <v>4433</v>
      </c>
      <c r="AT2662" s="109"/>
      <c r="AU2662" s="109"/>
      <c r="AV2662" s="109">
        <v>43228</v>
      </c>
      <c r="AW2662" s="109"/>
      <c r="AX2662" s="109" t="s">
        <v>4941</v>
      </c>
      <c r="AY2662" s="109" t="s">
        <v>4622</v>
      </c>
    </row>
    <row r="2663" spans="1:51" ht="63.75" x14ac:dyDescent="0.25">
      <c r="A2663" s="106">
        <v>3042</v>
      </c>
      <c r="B2663" s="106" t="s">
        <v>3286</v>
      </c>
      <c r="C2663" s="106" t="s">
        <v>49</v>
      </c>
      <c r="D2663" s="106" t="s">
        <v>703</v>
      </c>
      <c r="E2663" s="106" t="s">
        <v>540</v>
      </c>
      <c r="F2663" s="106"/>
      <c r="G2663" s="106" t="s">
        <v>507</v>
      </c>
      <c r="H2663" s="106" t="s">
        <v>466</v>
      </c>
      <c r="I2663" s="106" t="s">
        <v>3324</v>
      </c>
      <c r="J2663" s="106" t="s">
        <v>4387</v>
      </c>
      <c r="K2663" s="106"/>
      <c r="L2663" s="106"/>
      <c r="M2663" s="106">
        <v>22000</v>
      </c>
      <c r="N2663" s="106" t="s">
        <v>49</v>
      </c>
      <c r="O2663" s="106">
        <v>1657.3779999999999</v>
      </c>
      <c r="P2663" s="107">
        <v>657</v>
      </c>
      <c r="Q2663" s="107">
        <v>1088897.3500000001</v>
      </c>
      <c r="R2663" s="106">
        <v>0</v>
      </c>
      <c r="S2663" s="107">
        <v>0</v>
      </c>
      <c r="T2663" s="107">
        <v>0</v>
      </c>
      <c r="U2663" s="106" t="s">
        <v>739</v>
      </c>
      <c r="V2663" s="106" t="s">
        <v>7</v>
      </c>
      <c r="W2663" s="106" t="s">
        <v>61</v>
      </c>
      <c r="X2663" s="108">
        <v>657</v>
      </c>
      <c r="Y2663" s="108">
        <v>1088897.3459999999</v>
      </c>
      <c r="Z2663" s="108">
        <v>0</v>
      </c>
      <c r="AA2663" s="109"/>
      <c r="AB2663" s="109">
        <v>6207</v>
      </c>
      <c r="AC2663" s="109"/>
      <c r="AD2663" s="109"/>
      <c r="AE2663" s="110" t="s">
        <v>507</v>
      </c>
      <c r="AF2663" s="109"/>
      <c r="AG2663" s="138">
        <v>42559</v>
      </c>
      <c r="AH2663" s="138">
        <v>43228</v>
      </c>
      <c r="AI2663" s="138">
        <v>43431</v>
      </c>
      <c r="AJ2663" s="109">
        <v>6133387</v>
      </c>
      <c r="AK2663" s="109">
        <v>1514677</v>
      </c>
      <c r="AL2663" s="109" t="s">
        <v>4940</v>
      </c>
      <c r="AM2663" s="109" t="s">
        <v>703</v>
      </c>
      <c r="AN2663" s="109" t="s">
        <v>4618</v>
      </c>
      <c r="AO2663" s="109" t="s">
        <v>4619</v>
      </c>
      <c r="AP2663" s="109" t="s">
        <v>705</v>
      </c>
      <c r="AQ2663" s="109" t="s">
        <v>4620</v>
      </c>
      <c r="AR2663" s="109" t="s">
        <v>4557</v>
      </c>
      <c r="AS2663" s="109" t="s">
        <v>4433</v>
      </c>
      <c r="AT2663" s="109"/>
      <c r="AU2663" s="109"/>
      <c r="AV2663" s="109">
        <v>43228</v>
      </c>
      <c r="AW2663" s="109"/>
      <c r="AX2663" s="109" t="s">
        <v>4941</v>
      </c>
      <c r="AY2663" s="109" t="s">
        <v>4622</v>
      </c>
    </row>
    <row r="2664" spans="1:51" ht="63.75" x14ac:dyDescent="0.25">
      <c r="A2664" s="106">
        <v>3043</v>
      </c>
      <c r="B2664" s="106" t="s">
        <v>3287</v>
      </c>
      <c r="C2664" s="106" t="s">
        <v>49</v>
      </c>
      <c r="D2664" s="106" t="s">
        <v>703</v>
      </c>
      <c r="E2664" s="106" t="s">
        <v>540</v>
      </c>
      <c r="F2664" s="106"/>
      <c r="G2664" s="106" t="s">
        <v>507</v>
      </c>
      <c r="H2664" s="106" t="s">
        <v>466</v>
      </c>
      <c r="I2664" s="106" t="s">
        <v>3324</v>
      </c>
      <c r="J2664" s="106" t="s">
        <v>4385</v>
      </c>
      <c r="K2664" s="106"/>
      <c r="L2664" s="106"/>
      <c r="M2664" s="106">
        <v>22000</v>
      </c>
      <c r="N2664" s="106" t="s">
        <v>49</v>
      </c>
      <c r="O2664" s="106">
        <v>1376.1189999999999</v>
      </c>
      <c r="P2664" s="107">
        <v>657</v>
      </c>
      <c r="Q2664" s="107">
        <v>904110.18</v>
      </c>
      <c r="R2664" s="106">
        <v>0</v>
      </c>
      <c r="S2664" s="107">
        <v>0</v>
      </c>
      <c r="T2664" s="107">
        <v>0</v>
      </c>
      <c r="U2664" s="106" t="s">
        <v>739</v>
      </c>
      <c r="V2664" s="106" t="s">
        <v>7</v>
      </c>
      <c r="W2664" s="106" t="s">
        <v>61</v>
      </c>
      <c r="X2664" s="108">
        <v>657</v>
      </c>
      <c r="Y2664" s="108">
        <v>904110.18299999996</v>
      </c>
      <c r="Z2664" s="108">
        <v>0</v>
      </c>
      <c r="AA2664" s="109"/>
      <c r="AB2664" s="109">
        <v>6207</v>
      </c>
      <c r="AC2664" s="109"/>
      <c r="AD2664" s="109"/>
      <c r="AE2664" s="110" t="s">
        <v>507</v>
      </c>
      <c r="AF2664" s="109"/>
      <c r="AG2664" s="138">
        <v>42559</v>
      </c>
      <c r="AH2664" s="138">
        <v>43228</v>
      </c>
      <c r="AI2664" s="138">
        <v>43431</v>
      </c>
      <c r="AJ2664" s="109">
        <v>6133387</v>
      </c>
      <c r="AK2664" s="109">
        <v>1514689</v>
      </c>
      <c r="AL2664" s="109" t="s">
        <v>4940</v>
      </c>
      <c r="AM2664" s="109" t="s">
        <v>703</v>
      </c>
      <c r="AN2664" s="109" t="s">
        <v>4618</v>
      </c>
      <c r="AO2664" s="109" t="s">
        <v>4619</v>
      </c>
      <c r="AP2664" s="109" t="s">
        <v>705</v>
      </c>
      <c r="AQ2664" s="109" t="s">
        <v>4620</v>
      </c>
      <c r="AR2664" s="109" t="s">
        <v>4557</v>
      </c>
      <c r="AS2664" s="109" t="s">
        <v>4433</v>
      </c>
      <c r="AT2664" s="109"/>
      <c r="AU2664" s="109"/>
      <c r="AV2664" s="109">
        <v>43228</v>
      </c>
      <c r="AW2664" s="109"/>
      <c r="AX2664" s="109" t="s">
        <v>4941</v>
      </c>
      <c r="AY2664" s="109" t="s">
        <v>4622</v>
      </c>
    </row>
    <row r="2665" spans="1:51" ht="63.75" x14ac:dyDescent="0.25">
      <c r="A2665" s="106">
        <v>3044</v>
      </c>
      <c r="B2665" s="106" t="s">
        <v>3288</v>
      </c>
      <c r="C2665" s="106" t="s">
        <v>49</v>
      </c>
      <c r="D2665" s="106" t="s">
        <v>703</v>
      </c>
      <c r="E2665" s="106" t="s">
        <v>540</v>
      </c>
      <c r="F2665" s="106"/>
      <c r="G2665" s="106" t="s">
        <v>507</v>
      </c>
      <c r="H2665" s="106" t="s">
        <v>466</v>
      </c>
      <c r="I2665" s="106" t="s">
        <v>3337</v>
      </c>
      <c r="J2665" s="106" t="s">
        <v>4386</v>
      </c>
      <c r="K2665" s="106"/>
      <c r="L2665" s="106"/>
      <c r="M2665" s="106">
        <v>22000</v>
      </c>
      <c r="N2665" s="106" t="s">
        <v>49</v>
      </c>
      <c r="O2665" s="106">
        <v>1273.9059999999999</v>
      </c>
      <c r="P2665" s="107">
        <v>657</v>
      </c>
      <c r="Q2665" s="107">
        <v>836956.24</v>
      </c>
      <c r="R2665" s="106">
        <v>0</v>
      </c>
      <c r="S2665" s="107">
        <v>0</v>
      </c>
      <c r="T2665" s="107">
        <v>0</v>
      </c>
      <c r="U2665" s="106" t="s">
        <v>739</v>
      </c>
      <c r="V2665" s="106" t="s">
        <v>7</v>
      </c>
      <c r="W2665" s="106" t="s">
        <v>61</v>
      </c>
      <c r="X2665" s="108">
        <v>657</v>
      </c>
      <c r="Y2665" s="108">
        <v>836956.24199999997</v>
      </c>
      <c r="Z2665" s="108">
        <v>0</v>
      </c>
      <c r="AA2665" s="109"/>
      <c r="AB2665" s="109">
        <v>6207</v>
      </c>
      <c r="AC2665" s="109"/>
      <c r="AD2665" s="109"/>
      <c r="AE2665" s="110" t="s">
        <v>507</v>
      </c>
      <c r="AF2665" s="109"/>
      <c r="AG2665" s="138">
        <v>42559</v>
      </c>
      <c r="AH2665" s="138">
        <v>43228</v>
      </c>
      <c r="AI2665" s="138">
        <v>43431</v>
      </c>
      <c r="AJ2665" s="109">
        <v>6133387</v>
      </c>
      <c r="AK2665" s="109">
        <v>1514690</v>
      </c>
      <c r="AL2665" s="109" t="s">
        <v>4940</v>
      </c>
      <c r="AM2665" s="109" t="s">
        <v>703</v>
      </c>
      <c r="AN2665" s="109" t="s">
        <v>4618</v>
      </c>
      <c r="AO2665" s="109" t="s">
        <v>4619</v>
      </c>
      <c r="AP2665" s="109" t="s">
        <v>705</v>
      </c>
      <c r="AQ2665" s="109" t="s">
        <v>4620</v>
      </c>
      <c r="AR2665" s="109" t="s">
        <v>4557</v>
      </c>
      <c r="AS2665" s="109" t="s">
        <v>4433</v>
      </c>
      <c r="AT2665" s="109"/>
      <c r="AU2665" s="109"/>
      <c r="AV2665" s="109">
        <v>43228</v>
      </c>
      <c r="AW2665" s="109"/>
      <c r="AX2665" s="109" t="s">
        <v>4941</v>
      </c>
      <c r="AY2665" s="109" t="s">
        <v>4622</v>
      </c>
    </row>
    <row r="2666" spans="1:51" ht="63.75" x14ac:dyDescent="0.25">
      <c r="A2666" s="106">
        <v>3045</v>
      </c>
      <c r="B2666" s="106" t="s">
        <v>3289</v>
      </c>
      <c r="C2666" s="106" t="s">
        <v>49</v>
      </c>
      <c r="D2666" s="106" t="s">
        <v>703</v>
      </c>
      <c r="E2666" s="106" t="s">
        <v>540</v>
      </c>
      <c r="F2666" s="106"/>
      <c r="G2666" s="106" t="s">
        <v>506</v>
      </c>
      <c r="H2666" s="106" t="s">
        <v>466</v>
      </c>
      <c r="I2666" s="106"/>
      <c r="J2666" s="106"/>
      <c r="K2666" s="106"/>
      <c r="L2666" s="106"/>
      <c r="M2666" s="106">
        <v>22000</v>
      </c>
      <c r="N2666" s="106" t="s">
        <v>49</v>
      </c>
      <c r="O2666" s="106">
        <v>53050.866000000002</v>
      </c>
      <c r="P2666" s="107">
        <v>0</v>
      </c>
      <c r="Q2666" s="107">
        <v>1</v>
      </c>
      <c r="R2666" s="106">
        <v>0</v>
      </c>
      <c r="S2666" s="107">
        <v>0</v>
      </c>
      <c r="T2666" s="107">
        <v>0</v>
      </c>
      <c r="U2666" s="106" t="s">
        <v>743</v>
      </c>
      <c r="V2666" s="106" t="s">
        <v>7</v>
      </c>
      <c r="W2666" s="106" t="s">
        <v>63</v>
      </c>
      <c r="X2666" s="108">
        <v>0</v>
      </c>
      <c r="Y2666" s="108">
        <v>1</v>
      </c>
      <c r="Z2666" s="108">
        <v>0</v>
      </c>
      <c r="AA2666" s="109"/>
      <c r="AB2666" s="109">
        <v>6207</v>
      </c>
      <c r="AC2666" s="109"/>
      <c r="AD2666" s="109"/>
      <c r="AE2666" s="110" t="s">
        <v>506</v>
      </c>
      <c r="AF2666" s="109"/>
      <c r="AG2666" s="138">
        <v>42559</v>
      </c>
      <c r="AH2666" s="138">
        <v>43228</v>
      </c>
      <c r="AI2666" s="138">
        <v>43431</v>
      </c>
      <c r="AJ2666" s="109">
        <v>6133387</v>
      </c>
      <c r="AK2666" s="109"/>
      <c r="AL2666" s="109" t="s">
        <v>4940</v>
      </c>
      <c r="AM2666" s="109" t="s">
        <v>703</v>
      </c>
      <c r="AN2666" s="109" t="s">
        <v>4618</v>
      </c>
      <c r="AO2666" s="109" t="s">
        <v>4619</v>
      </c>
      <c r="AP2666" s="109" t="s">
        <v>705</v>
      </c>
      <c r="AQ2666" s="109" t="s">
        <v>4620</v>
      </c>
      <c r="AR2666" s="109" t="s">
        <v>4557</v>
      </c>
      <c r="AS2666" s="109" t="s">
        <v>4433</v>
      </c>
      <c r="AT2666" s="109"/>
      <c r="AU2666" s="109"/>
      <c r="AV2666" s="109">
        <v>43228</v>
      </c>
      <c r="AW2666" s="109"/>
      <c r="AX2666" s="109" t="s">
        <v>4941</v>
      </c>
      <c r="AY2666" s="109" t="s">
        <v>4622</v>
      </c>
    </row>
    <row r="2667" spans="1:51" ht="38.25" x14ac:dyDescent="0.25">
      <c r="A2667" s="106">
        <v>3046</v>
      </c>
      <c r="B2667" s="106" t="s">
        <v>3290</v>
      </c>
      <c r="C2667" s="106" t="s">
        <v>50</v>
      </c>
      <c r="D2667" s="106" t="s">
        <v>703</v>
      </c>
      <c r="E2667" s="106" t="s">
        <v>540</v>
      </c>
      <c r="F2667" s="106"/>
      <c r="G2667" s="106" t="s">
        <v>731</v>
      </c>
      <c r="H2667" s="106" t="s">
        <v>468</v>
      </c>
      <c r="I2667" s="106" t="s">
        <v>3324</v>
      </c>
      <c r="J2667" s="106" t="s">
        <v>4388</v>
      </c>
      <c r="K2667" s="106">
        <v>2490</v>
      </c>
      <c r="L2667" s="106"/>
      <c r="M2667" s="106">
        <v>22000</v>
      </c>
      <c r="N2667" s="106" t="s">
        <v>4389</v>
      </c>
      <c r="O2667" s="106">
        <v>6321.82</v>
      </c>
      <c r="P2667" s="107">
        <v>1364</v>
      </c>
      <c r="Q2667" s="107">
        <v>8622962.4800000004</v>
      </c>
      <c r="R2667" s="106">
        <v>0</v>
      </c>
      <c r="S2667" s="107">
        <v>0</v>
      </c>
      <c r="T2667" s="107">
        <v>0</v>
      </c>
      <c r="U2667" s="106" t="s">
        <v>879</v>
      </c>
      <c r="V2667" s="106" t="s">
        <v>7</v>
      </c>
      <c r="W2667" s="106" t="s">
        <v>72</v>
      </c>
      <c r="X2667" s="108">
        <v>1364</v>
      </c>
      <c r="Y2667" s="108">
        <v>8622962.4800000004</v>
      </c>
      <c r="Z2667" s="108">
        <v>0</v>
      </c>
      <c r="AA2667" s="109"/>
      <c r="AB2667" s="109">
        <v>4047</v>
      </c>
      <c r="AC2667" s="109"/>
      <c r="AD2667" s="109"/>
      <c r="AE2667" s="110" t="s">
        <v>731</v>
      </c>
      <c r="AF2667" s="109"/>
      <c r="AG2667" s="138">
        <v>37463</v>
      </c>
      <c r="AH2667" s="138">
        <v>37435</v>
      </c>
      <c r="AI2667" s="138">
        <v>41164</v>
      </c>
      <c r="AJ2667" s="109">
        <v>5841913</v>
      </c>
      <c r="AK2667" s="109">
        <v>939903</v>
      </c>
      <c r="AL2667" s="109" t="s">
        <v>4942</v>
      </c>
      <c r="AM2667" s="109" t="s">
        <v>703</v>
      </c>
      <c r="AN2667" s="109" t="s">
        <v>527</v>
      </c>
      <c r="AO2667" s="109" t="s">
        <v>4619</v>
      </c>
      <c r="AP2667" s="109" t="s">
        <v>705</v>
      </c>
      <c r="AQ2667" s="109" t="s">
        <v>4620</v>
      </c>
      <c r="AR2667" s="109" t="s">
        <v>4943</v>
      </c>
      <c r="AS2667" s="109" t="s">
        <v>4943</v>
      </c>
      <c r="AT2667" s="109"/>
      <c r="AU2667" s="109"/>
      <c r="AV2667" s="109">
        <v>37435</v>
      </c>
      <c r="AW2667" s="109"/>
      <c r="AX2667" s="109" t="s">
        <v>4941</v>
      </c>
      <c r="AY2667" s="109" t="s">
        <v>4622</v>
      </c>
    </row>
    <row r="2668" spans="1:51" ht="38.25" x14ac:dyDescent="0.25">
      <c r="A2668" s="106">
        <v>3047</v>
      </c>
      <c r="B2668" s="106" t="s">
        <v>3291</v>
      </c>
      <c r="C2668" s="106" t="s">
        <v>51</v>
      </c>
      <c r="D2668" s="106" t="s">
        <v>703</v>
      </c>
      <c r="E2668" s="106" t="s">
        <v>540</v>
      </c>
      <c r="F2668" s="106"/>
      <c r="G2668" s="106" t="s">
        <v>507</v>
      </c>
      <c r="H2668" s="106" t="s">
        <v>466</v>
      </c>
      <c r="I2668" s="106" t="s">
        <v>3323</v>
      </c>
      <c r="J2668" s="106" t="s">
        <v>4390</v>
      </c>
      <c r="K2668" s="106"/>
      <c r="L2668" s="106"/>
      <c r="M2668" s="106">
        <v>22237</v>
      </c>
      <c r="N2668" s="106" t="s">
        <v>4391</v>
      </c>
      <c r="O2668" s="106">
        <v>351.33</v>
      </c>
      <c r="P2668" s="107">
        <v>1397</v>
      </c>
      <c r="Q2668" s="107">
        <v>490808.01</v>
      </c>
      <c r="R2668" s="106">
        <v>0</v>
      </c>
      <c r="S2668" s="107">
        <v>0</v>
      </c>
      <c r="T2668" s="107">
        <v>0</v>
      </c>
      <c r="U2668" s="106" t="s">
        <v>739</v>
      </c>
      <c r="V2668" s="106" t="s">
        <v>7</v>
      </c>
      <c r="W2668" s="106" t="s">
        <v>61</v>
      </c>
      <c r="X2668" s="108">
        <v>1397</v>
      </c>
      <c r="Y2668" s="108">
        <v>490808.00999999995</v>
      </c>
      <c r="Z2668" s="108">
        <v>0</v>
      </c>
      <c r="AA2668" s="109"/>
      <c r="AB2668" s="109">
        <v>6030</v>
      </c>
      <c r="AC2668" s="109"/>
      <c r="AD2668" s="109"/>
      <c r="AE2668" s="110" t="s">
        <v>453</v>
      </c>
      <c r="AF2668" s="109"/>
      <c r="AG2668" s="138">
        <v>37463</v>
      </c>
      <c r="AH2668" s="138">
        <v>37435</v>
      </c>
      <c r="AI2668" s="138">
        <v>40499</v>
      </c>
      <c r="AJ2668" s="109">
        <v>5743087</v>
      </c>
      <c r="AK2668" s="109">
        <v>913114</v>
      </c>
      <c r="AL2668" s="109" t="s">
        <v>4942</v>
      </c>
      <c r="AM2668" s="109" t="s">
        <v>703</v>
      </c>
      <c r="AN2668" s="109" t="s">
        <v>4618</v>
      </c>
      <c r="AO2668" s="109" t="s">
        <v>4619</v>
      </c>
      <c r="AP2668" s="109" t="s">
        <v>705</v>
      </c>
      <c r="AQ2668" s="109" t="s">
        <v>4620</v>
      </c>
      <c r="AR2668" s="109" t="s">
        <v>4943</v>
      </c>
      <c r="AS2668" s="109" t="s">
        <v>4943</v>
      </c>
      <c r="AT2668" s="109"/>
      <c r="AU2668" s="109"/>
      <c r="AV2668" s="109">
        <v>37435</v>
      </c>
      <c r="AW2668" s="109"/>
      <c r="AX2668" s="109" t="s">
        <v>4941</v>
      </c>
      <c r="AY2668" s="109" t="s">
        <v>4622</v>
      </c>
    </row>
    <row r="2669" spans="1:51" ht="38.25" x14ac:dyDescent="0.25">
      <c r="A2669" s="106">
        <v>3048</v>
      </c>
      <c r="B2669" s="106" t="s">
        <v>3292</v>
      </c>
      <c r="C2669" s="106" t="s">
        <v>52</v>
      </c>
      <c r="D2669" s="106" t="s">
        <v>703</v>
      </c>
      <c r="E2669" s="106" t="s">
        <v>540</v>
      </c>
      <c r="F2669" s="106"/>
      <c r="G2669" s="106" t="s">
        <v>732</v>
      </c>
      <c r="H2669" s="106" t="s">
        <v>466</v>
      </c>
      <c r="I2669" s="106" t="s">
        <v>3323</v>
      </c>
      <c r="J2669" s="106" t="s">
        <v>4392</v>
      </c>
      <c r="K2669" s="106">
        <v>9762</v>
      </c>
      <c r="L2669" s="106"/>
      <c r="M2669" s="106">
        <v>22237</v>
      </c>
      <c r="N2669" s="106" t="s">
        <v>4391</v>
      </c>
      <c r="O2669" s="106">
        <v>17089.77</v>
      </c>
      <c r="P2669" s="107">
        <v>1397</v>
      </c>
      <c r="Q2669" s="107">
        <v>23874408.690000001</v>
      </c>
      <c r="R2669" s="106">
        <v>0</v>
      </c>
      <c r="S2669" s="107">
        <v>0</v>
      </c>
      <c r="T2669" s="107">
        <v>0</v>
      </c>
      <c r="U2669" s="106" t="s">
        <v>881</v>
      </c>
      <c r="V2669" s="106" t="s">
        <v>7</v>
      </c>
      <c r="W2669" s="106" t="s">
        <v>73</v>
      </c>
      <c r="X2669" s="108">
        <v>1397</v>
      </c>
      <c r="Y2669" s="108">
        <v>23874408.690000001</v>
      </c>
      <c r="Z2669" s="108">
        <v>0</v>
      </c>
      <c r="AA2669" s="109"/>
      <c r="AB2669" s="109">
        <v>6030</v>
      </c>
      <c r="AC2669" s="109"/>
      <c r="AD2669" s="109"/>
      <c r="AE2669" s="110" t="s">
        <v>732</v>
      </c>
      <c r="AF2669" s="109"/>
      <c r="AG2669" s="138">
        <v>37463</v>
      </c>
      <c r="AH2669" s="138">
        <v>37435</v>
      </c>
      <c r="AI2669" s="138">
        <v>40499</v>
      </c>
      <c r="AJ2669" s="109">
        <v>5743087</v>
      </c>
      <c r="AK2669" s="109">
        <v>913116</v>
      </c>
      <c r="AL2669" s="109" t="s">
        <v>4942</v>
      </c>
      <c r="AM2669" s="109" t="s">
        <v>703</v>
      </c>
      <c r="AN2669" s="109" t="s">
        <v>4618</v>
      </c>
      <c r="AO2669" s="109" t="s">
        <v>4619</v>
      </c>
      <c r="AP2669" s="109" t="s">
        <v>705</v>
      </c>
      <c r="AQ2669" s="109" t="s">
        <v>4620</v>
      </c>
      <c r="AR2669" s="109" t="s">
        <v>4943</v>
      </c>
      <c r="AS2669" s="109" t="s">
        <v>4944</v>
      </c>
      <c r="AT2669" s="109"/>
      <c r="AU2669" s="109"/>
      <c r="AV2669" s="109">
        <v>37435</v>
      </c>
      <c r="AW2669" s="109"/>
      <c r="AX2669" s="109" t="s">
        <v>4941</v>
      </c>
      <c r="AY2669" s="109" t="s">
        <v>4622</v>
      </c>
    </row>
    <row r="2670" spans="1:51" ht="38.25" x14ac:dyDescent="0.25">
      <c r="A2670" s="106">
        <v>3049</v>
      </c>
      <c r="B2670" s="106" t="s">
        <v>3293</v>
      </c>
      <c r="C2670" s="106" t="s">
        <v>53</v>
      </c>
      <c r="D2670" s="106" t="s">
        <v>703</v>
      </c>
      <c r="E2670" s="106" t="s">
        <v>540</v>
      </c>
      <c r="F2670" s="106"/>
      <c r="G2670" s="106" t="s">
        <v>507</v>
      </c>
      <c r="H2670" s="106" t="s">
        <v>464</v>
      </c>
      <c r="I2670" s="106" t="s">
        <v>3324</v>
      </c>
      <c r="J2670" s="106" t="s">
        <v>4393</v>
      </c>
      <c r="K2670" s="106"/>
      <c r="L2670" s="106"/>
      <c r="M2670" s="106">
        <v>22504</v>
      </c>
      <c r="N2670" s="106" t="s">
        <v>4394</v>
      </c>
      <c r="O2670" s="106">
        <v>517.80999999999995</v>
      </c>
      <c r="P2670" s="107">
        <v>3286</v>
      </c>
      <c r="Q2670" s="107">
        <v>1701523.66</v>
      </c>
      <c r="R2670" s="106">
        <v>0</v>
      </c>
      <c r="S2670" s="107">
        <v>0</v>
      </c>
      <c r="T2670" s="107">
        <v>0</v>
      </c>
      <c r="U2670" s="106" t="s">
        <v>739</v>
      </c>
      <c r="V2670" s="106" t="s">
        <v>7</v>
      </c>
      <c r="W2670" s="106" t="s">
        <v>61</v>
      </c>
      <c r="X2670" s="108">
        <v>3286</v>
      </c>
      <c r="Y2670" s="108">
        <v>1701523.66</v>
      </c>
      <c r="Z2670" s="108">
        <v>0</v>
      </c>
      <c r="AA2670" s="109"/>
      <c r="AB2670" s="109">
        <v>1028</v>
      </c>
      <c r="AC2670" s="109"/>
      <c r="AD2670" s="109"/>
      <c r="AE2670" s="110" t="s">
        <v>453</v>
      </c>
      <c r="AF2670" s="109"/>
      <c r="AG2670" s="138">
        <v>37148</v>
      </c>
      <c r="AH2670" s="138">
        <v>37112</v>
      </c>
      <c r="AI2670" s="138">
        <v>40505</v>
      </c>
      <c r="AJ2670" s="109">
        <v>5744069</v>
      </c>
      <c r="AK2670" s="109">
        <v>916562</v>
      </c>
      <c r="AL2670" s="109" t="s">
        <v>4942</v>
      </c>
      <c r="AM2670" s="109" t="s">
        <v>703</v>
      </c>
      <c r="AN2670" s="109" t="s">
        <v>4618</v>
      </c>
      <c r="AO2670" s="109" t="s">
        <v>4619</v>
      </c>
      <c r="AP2670" s="109" t="s">
        <v>705</v>
      </c>
      <c r="AQ2670" s="109" t="s">
        <v>4620</v>
      </c>
      <c r="AR2670" s="109" t="s">
        <v>4945</v>
      </c>
      <c r="AS2670" s="109" t="s">
        <v>4945</v>
      </c>
      <c r="AT2670" s="109"/>
      <c r="AU2670" s="109"/>
      <c r="AV2670" s="109">
        <v>37112</v>
      </c>
      <c r="AW2670" s="109"/>
      <c r="AX2670" s="109" t="s">
        <v>4941</v>
      </c>
      <c r="AY2670" s="109" t="s">
        <v>4622</v>
      </c>
    </row>
    <row r="2671" spans="1:51" ht="38.25" x14ac:dyDescent="0.25">
      <c r="A2671" s="106">
        <v>3050</v>
      </c>
      <c r="B2671" s="106" t="s">
        <v>3294</v>
      </c>
      <c r="C2671" s="106" t="s">
        <v>53</v>
      </c>
      <c r="D2671" s="106" t="s">
        <v>703</v>
      </c>
      <c r="E2671" s="106" t="s">
        <v>540</v>
      </c>
      <c r="F2671" s="106"/>
      <c r="G2671" s="106" t="s">
        <v>507</v>
      </c>
      <c r="H2671" s="106" t="s">
        <v>464</v>
      </c>
      <c r="I2671" s="106" t="s">
        <v>3324</v>
      </c>
      <c r="J2671" s="106" t="s">
        <v>4395</v>
      </c>
      <c r="K2671" s="106">
        <v>751</v>
      </c>
      <c r="L2671" s="106"/>
      <c r="M2671" s="106">
        <v>22504</v>
      </c>
      <c r="N2671" s="106" t="s">
        <v>4394</v>
      </c>
      <c r="O2671" s="106">
        <v>2960.57</v>
      </c>
      <c r="P2671" s="107">
        <v>3472</v>
      </c>
      <c r="Q2671" s="107">
        <v>10279099.039999999</v>
      </c>
      <c r="R2671" s="106">
        <v>0</v>
      </c>
      <c r="S2671" s="107">
        <v>0</v>
      </c>
      <c r="T2671" s="107">
        <v>0</v>
      </c>
      <c r="U2671" s="106" t="s">
        <v>739</v>
      </c>
      <c r="V2671" s="106" t="s">
        <v>7</v>
      </c>
      <c r="W2671" s="106" t="s">
        <v>61</v>
      </c>
      <c r="X2671" s="108">
        <v>3472</v>
      </c>
      <c r="Y2671" s="108">
        <v>10279099.040000001</v>
      </c>
      <c r="Z2671" s="108">
        <v>0</v>
      </c>
      <c r="AA2671" s="109"/>
      <c r="AB2671" s="109">
        <v>108</v>
      </c>
      <c r="AC2671" s="109"/>
      <c r="AD2671" s="109"/>
      <c r="AE2671" s="110" t="s">
        <v>453</v>
      </c>
      <c r="AF2671" s="109"/>
      <c r="AG2671" s="138">
        <v>37148</v>
      </c>
      <c r="AH2671" s="138">
        <v>37112</v>
      </c>
      <c r="AI2671" s="138">
        <v>40505</v>
      </c>
      <c r="AJ2671" s="109">
        <v>5744069</v>
      </c>
      <c r="AK2671" s="109">
        <v>916561</v>
      </c>
      <c r="AL2671" s="109" t="s">
        <v>4942</v>
      </c>
      <c r="AM2671" s="109" t="s">
        <v>703</v>
      </c>
      <c r="AN2671" s="109" t="s">
        <v>4618</v>
      </c>
      <c r="AO2671" s="109" t="s">
        <v>4619</v>
      </c>
      <c r="AP2671" s="109" t="s">
        <v>705</v>
      </c>
      <c r="AQ2671" s="109" t="s">
        <v>4620</v>
      </c>
      <c r="AR2671" s="109" t="s">
        <v>4945</v>
      </c>
      <c r="AS2671" s="109" t="s">
        <v>4945</v>
      </c>
      <c r="AT2671" s="109"/>
      <c r="AU2671" s="109"/>
      <c r="AV2671" s="109">
        <v>37112</v>
      </c>
      <c r="AW2671" s="109"/>
      <c r="AX2671" s="109" t="s">
        <v>4941</v>
      </c>
      <c r="AY2671" s="109" t="s">
        <v>4622</v>
      </c>
    </row>
    <row r="2672" spans="1:51" ht="38.25" x14ac:dyDescent="0.25">
      <c r="A2672" s="106">
        <v>3051</v>
      </c>
      <c r="B2672" s="106" t="s">
        <v>3295</v>
      </c>
      <c r="C2672" s="106" t="s">
        <v>54</v>
      </c>
      <c r="D2672" s="106" t="s">
        <v>703</v>
      </c>
      <c r="E2672" s="106" t="s">
        <v>540</v>
      </c>
      <c r="F2672" s="106"/>
      <c r="G2672" s="106" t="s">
        <v>507</v>
      </c>
      <c r="H2672" s="106" t="s">
        <v>509</v>
      </c>
      <c r="I2672" s="106" t="s">
        <v>3323</v>
      </c>
      <c r="J2672" s="106" t="s">
        <v>4396</v>
      </c>
      <c r="K2672" s="106">
        <v>19079</v>
      </c>
      <c r="L2672" s="106"/>
      <c r="M2672" s="106">
        <v>22224</v>
      </c>
      <c r="N2672" s="106" t="s">
        <v>54</v>
      </c>
      <c r="O2672" s="106">
        <v>246.7</v>
      </c>
      <c r="P2672" s="107">
        <v>1701</v>
      </c>
      <c r="Q2672" s="107">
        <v>419636.7</v>
      </c>
      <c r="R2672" s="106">
        <v>0</v>
      </c>
      <c r="S2672" s="107">
        <v>0</v>
      </c>
      <c r="T2672" s="107">
        <v>0</v>
      </c>
      <c r="U2672" s="106" t="s">
        <v>739</v>
      </c>
      <c r="V2672" s="106" t="s">
        <v>7</v>
      </c>
      <c r="W2672" s="106" t="s">
        <v>61</v>
      </c>
      <c r="X2672" s="108">
        <v>1701</v>
      </c>
      <c r="Y2672" s="108">
        <v>419636.69999999995</v>
      </c>
      <c r="Z2672" s="108">
        <v>0</v>
      </c>
      <c r="AA2672" s="109"/>
      <c r="AB2672" s="109">
        <v>6020</v>
      </c>
      <c r="AC2672" s="109"/>
      <c r="AD2672" s="109"/>
      <c r="AE2672" s="110" t="s">
        <v>453</v>
      </c>
      <c r="AF2672" s="109"/>
      <c r="AG2672" s="138">
        <v>37463</v>
      </c>
      <c r="AH2672" s="138">
        <v>37435</v>
      </c>
      <c r="AI2672" s="138">
        <v>40499</v>
      </c>
      <c r="AJ2672" s="109">
        <v>5743087</v>
      </c>
      <c r="AK2672" s="109">
        <v>1207604</v>
      </c>
      <c r="AL2672" s="109" t="s">
        <v>4942</v>
      </c>
      <c r="AM2672" s="109" t="s">
        <v>703</v>
      </c>
      <c r="AN2672" s="109" t="s">
        <v>4618</v>
      </c>
      <c r="AO2672" s="109" t="s">
        <v>4619</v>
      </c>
      <c r="AP2672" s="109" t="s">
        <v>705</v>
      </c>
      <c r="AQ2672" s="109" t="s">
        <v>4620</v>
      </c>
      <c r="AR2672" s="109" t="s">
        <v>4943</v>
      </c>
      <c r="AS2672" s="109" t="s">
        <v>4943</v>
      </c>
      <c r="AT2672" s="109"/>
      <c r="AU2672" s="109"/>
      <c r="AV2672" s="109">
        <v>37435</v>
      </c>
      <c r="AW2672" s="109"/>
      <c r="AX2672" s="109" t="s">
        <v>4873</v>
      </c>
      <c r="AY2672" s="109" t="s">
        <v>4622</v>
      </c>
    </row>
    <row r="2673" spans="1:51" ht="38.25" x14ac:dyDescent="0.25">
      <c r="A2673" s="106">
        <v>3052</v>
      </c>
      <c r="B2673" s="106" t="s">
        <v>3296</v>
      </c>
      <c r="C2673" s="106" t="s">
        <v>54</v>
      </c>
      <c r="D2673" s="106" t="s">
        <v>703</v>
      </c>
      <c r="E2673" s="106" t="s">
        <v>540</v>
      </c>
      <c r="F2673" s="106"/>
      <c r="G2673" s="106" t="s">
        <v>507</v>
      </c>
      <c r="H2673" s="106" t="s">
        <v>509</v>
      </c>
      <c r="I2673" s="106" t="s">
        <v>3323</v>
      </c>
      <c r="J2673" s="106" t="s">
        <v>4396</v>
      </c>
      <c r="K2673" s="106"/>
      <c r="L2673" s="106"/>
      <c r="M2673" s="106">
        <v>22224</v>
      </c>
      <c r="N2673" s="106" t="s">
        <v>54</v>
      </c>
      <c r="O2673" s="106">
        <v>242.22</v>
      </c>
      <c r="P2673" s="107">
        <v>1701</v>
      </c>
      <c r="Q2673" s="107">
        <v>412016.22</v>
      </c>
      <c r="R2673" s="106">
        <v>0</v>
      </c>
      <c r="S2673" s="107">
        <v>0</v>
      </c>
      <c r="T2673" s="107">
        <v>0</v>
      </c>
      <c r="U2673" s="106" t="s">
        <v>739</v>
      </c>
      <c r="V2673" s="106" t="s">
        <v>7</v>
      </c>
      <c r="W2673" s="106" t="s">
        <v>61</v>
      </c>
      <c r="X2673" s="108">
        <v>1701</v>
      </c>
      <c r="Y2673" s="108">
        <v>412016.22</v>
      </c>
      <c r="Z2673" s="108">
        <v>0</v>
      </c>
      <c r="AA2673" s="109"/>
      <c r="AB2673" s="109">
        <v>6020</v>
      </c>
      <c r="AC2673" s="109"/>
      <c r="AD2673" s="109"/>
      <c r="AE2673" s="110" t="s">
        <v>453</v>
      </c>
      <c r="AF2673" s="109"/>
      <c r="AG2673" s="138">
        <v>37463</v>
      </c>
      <c r="AH2673" s="138">
        <v>37435</v>
      </c>
      <c r="AI2673" s="138">
        <v>40499</v>
      </c>
      <c r="AJ2673" s="109">
        <v>5743087</v>
      </c>
      <c r="AK2673" s="109">
        <v>1207605</v>
      </c>
      <c r="AL2673" s="109" t="s">
        <v>4942</v>
      </c>
      <c r="AM2673" s="109" t="s">
        <v>703</v>
      </c>
      <c r="AN2673" s="109" t="s">
        <v>4618</v>
      </c>
      <c r="AO2673" s="109" t="s">
        <v>4619</v>
      </c>
      <c r="AP2673" s="109" t="s">
        <v>705</v>
      </c>
      <c r="AQ2673" s="109" t="s">
        <v>4620</v>
      </c>
      <c r="AR2673" s="109" t="s">
        <v>4943</v>
      </c>
      <c r="AS2673" s="109" t="s">
        <v>4943</v>
      </c>
      <c r="AT2673" s="109"/>
      <c r="AU2673" s="109"/>
      <c r="AV2673" s="109">
        <v>37435</v>
      </c>
      <c r="AW2673" s="109"/>
      <c r="AX2673" s="109" t="s">
        <v>4873</v>
      </c>
      <c r="AY2673" s="109" t="s">
        <v>4622</v>
      </c>
    </row>
    <row r="2674" spans="1:51" ht="63.75" x14ac:dyDescent="0.25">
      <c r="A2674" s="106">
        <v>3053</v>
      </c>
      <c r="B2674" s="106" t="s">
        <v>3297</v>
      </c>
      <c r="C2674" s="106" t="s">
        <v>55</v>
      </c>
      <c r="D2674" s="106" t="s">
        <v>703</v>
      </c>
      <c r="E2674" s="106" t="s">
        <v>540</v>
      </c>
      <c r="F2674" s="106"/>
      <c r="G2674" s="106" t="s">
        <v>507</v>
      </c>
      <c r="H2674" s="106" t="s">
        <v>469</v>
      </c>
      <c r="I2674" s="106" t="s">
        <v>3324</v>
      </c>
      <c r="J2674" s="106" t="s">
        <v>4397</v>
      </c>
      <c r="K2674" s="106">
        <v>18082</v>
      </c>
      <c r="L2674" s="106"/>
      <c r="M2674" s="106">
        <v>22000</v>
      </c>
      <c r="N2674" s="106" t="s">
        <v>55</v>
      </c>
      <c r="O2674" s="106">
        <v>2660.1579999999999</v>
      </c>
      <c r="P2674" s="107">
        <v>1500</v>
      </c>
      <c r="Q2674" s="107">
        <v>3990237</v>
      </c>
      <c r="R2674" s="106">
        <v>0</v>
      </c>
      <c r="S2674" s="107">
        <v>0</v>
      </c>
      <c r="T2674" s="107">
        <v>0</v>
      </c>
      <c r="U2674" s="106" t="s">
        <v>739</v>
      </c>
      <c r="V2674" s="106" t="s">
        <v>7</v>
      </c>
      <c r="W2674" s="106" t="s">
        <v>61</v>
      </c>
      <c r="X2674" s="108">
        <v>1500</v>
      </c>
      <c r="Y2674" s="108">
        <v>3990237</v>
      </c>
      <c r="Z2674" s="108">
        <v>0</v>
      </c>
      <c r="AA2674" s="109"/>
      <c r="AB2674" s="109">
        <v>5241</v>
      </c>
      <c r="AC2674" s="109"/>
      <c r="AD2674" s="109"/>
      <c r="AE2674" s="110" t="s">
        <v>507</v>
      </c>
      <c r="AF2674" s="109"/>
      <c r="AG2674" s="138">
        <v>43259</v>
      </c>
      <c r="AH2674" s="138">
        <v>43378</v>
      </c>
      <c r="AI2674" s="138">
        <v>43545</v>
      </c>
      <c r="AJ2674" s="109">
        <v>6156966</v>
      </c>
      <c r="AK2674" s="109">
        <v>1556232</v>
      </c>
      <c r="AL2674" s="109" t="s">
        <v>4946</v>
      </c>
      <c r="AM2674" s="109" t="s">
        <v>703</v>
      </c>
      <c r="AN2674" s="109" t="s">
        <v>4618</v>
      </c>
      <c r="AO2674" s="109" t="s">
        <v>4619</v>
      </c>
      <c r="AP2674" s="109" t="s">
        <v>705</v>
      </c>
      <c r="AQ2674" s="109" t="s">
        <v>4620</v>
      </c>
      <c r="AR2674" s="109" t="s">
        <v>4557</v>
      </c>
      <c r="AS2674" s="109" t="s">
        <v>4433</v>
      </c>
      <c r="AT2674" s="109"/>
      <c r="AU2674" s="109"/>
      <c r="AV2674" s="109">
        <v>43378</v>
      </c>
      <c r="AW2674" s="109"/>
      <c r="AX2674" s="109" t="s">
        <v>4873</v>
      </c>
      <c r="AY2674" s="109" t="s">
        <v>4622</v>
      </c>
    </row>
    <row r="2675" spans="1:51" ht="63.75" x14ac:dyDescent="0.25">
      <c r="A2675" s="106">
        <v>3054</v>
      </c>
      <c r="B2675" s="106" t="s">
        <v>3298</v>
      </c>
      <c r="C2675" s="106" t="s">
        <v>55</v>
      </c>
      <c r="D2675" s="106" t="s">
        <v>703</v>
      </c>
      <c r="E2675" s="106" t="s">
        <v>540</v>
      </c>
      <c r="F2675" s="106"/>
      <c r="G2675" s="106" t="s">
        <v>473</v>
      </c>
      <c r="H2675" s="106" t="s">
        <v>469</v>
      </c>
      <c r="I2675" s="106" t="s">
        <v>3324</v>
      </c>
      <c r="J2675" s="106" t="s">
        <v>4397</v>
      </c>
      <c r="K2675" s="106">
        <v>18001</v>
      </c>
      <c r="L2675" s="106"/>
      <c r="M2675" s="106">
        <v>22000</v>
      </c>
      <c r="N2675" s="106" t="s">
        <v>55</v>
      </c>
      <c r="O2675" s="106">
        <v>8867.1929999999993</v>
      </c>
      <c r="P2675" s="107">
        <v>1500</v>
      </c>
      <c r="Q2675" s="107">
        <v>13300789.5</v>
      </c>
      <c r="R2675" s="106">
        <v>0</v>
      </c>
      <c r="S2675" s="107">
        <v>0</v>
      </c>
      <c r="T2675" s="107">
        <v>0</v>
      </c>
      <c r="U2675" s="106" t="s">
        <v>741</v>
      </c>
      <c r="V2675" s="106" t="s">
        <v>7</v>
      </c>
      <c r="W2675" s="106" t="s">
        <v>62</v>
      </c>
      <c r="X2675" s="108">
        <v>1500</v>
      </c>
      <c r="Y2675" s="108">
        <v>13300789.499999998</v>
      </c>
      <c r="Z2675" s="108">
        <v>0</v>
      </c>
      <c r="AA2675" s="109"/>
      <c r="AB2675" s="109">
        <v>5241</v>
      </c>
      <c r="AC2675" s="109"/>
      <c r="AD2675" s="109"/>
      <c r="AE2675" s="110" t="s">
        <v>473</v>
      </c>
      <c r="AF2675" s="109"/>
      <c r="AG2675" s="138">
        <v>43259</v>
      </c>
      <c r="AH2675" s="138">
        <v>43378</v>
      </c>
      <c r="AI2675" s="138">
        <v>43545</v>
      </c>
      <c r="AJ2675" s="109">
        <v>6148908</v>
      </c>
      <c r="AK2675" s="109">
        <v>1556074</v>
      </c>
      <c r="AL2675" s="109" t="s">
        <v>4946</v>
      </c>
      <c r="AM2675" s="109" t="s">
        <v>703</v>
      </c>
      <c r="AN2675" s="109" t="s">
        <v>4618</v>
      </c>
      <c r="AO2675" s="109" t="s">
        <v>4619</v>
      </c>
      <c r="AP2675" s="109" t="s">
        <v>705</v>
      </c>
      <c r="AQ2675" s="109" t="s">
        <v>4620</v>
      </c>
      <c r="AR2675" s="109" t="s">
        <v>4557</v>
      </c>
      <c r="AS2675" s="109" t="s">
        <v>4433</v>
      </c>
      <c r="AT2675" s="109"/>
      <c r="AU2675" s="109"/>
      <c r="AV2675" s="109">
        <v>43378</v>
      </c>
      <c r="AW2675" s="109"/>
      <c r="AX2675" s="109" t="s">
        <v>4873</v>
      </c>
      <c r="AY2675" s="109" t="s">
        <v>4622</v>
      </c>
    </row>
    <row r="2676" spans="1:51" ht="63.75" x14ac:dyDescent="0.25">
      <c r="A2676" s="106">
        <v>3055</v>
      </c>
      <c r="B2676" s="106" t="s">
        <v>3299</v>
      </c>
      <c r="C2676" s="106" t="s">
        <v>55</v>
      </c>
      <c r="D2676" s="106" t="s">
        <v>703</v>
      </c>
      <c r="E2676" s="106" t="s">
        <v>540</v>
      </c>
      <c r="F2676" s="106"/>
      <c r="G2676" s="106" t="s">
        <v>733</v>
      </c>
      <c r="H2676" s="106" t="s">
        <v>469</v>
      </c>
      <c r="I2676" s="106" t="s">
        <v>3324</v>
      </c>
      <c r="J2676" s="106" t="s">
        <v>4397</v>
      </c>
      <c r="K2676" s="106">
        <v>18006</v>
      </c>
      <c r="L2676" s="106"/>
      <c r="M2676" s="106">
        <v>22000</v>
      </c>
      <c r="N2676" s="106" t="s">
        <v>55</v>
      </c>
      <c r="O2676" s="106">
        <v>730.48900000000003</v>
      </c>
      <c r="P2676" s="107">
        <v>1500</v>
      </c>
      <c r="Q2676" s="107">
        <v>1095733.5</v>
      </c>
      <c r="R2676" s="106">
        <v>0</v>
      </c>
      <c r="S2676" s="107">
        <v>0</v>
      </c>
      <c r="T2676" s="107">
        <v>0</v>
      </c>
      <c r="U2676" s="106" t="s">
        <v>784</v>
      </c>
      <c r="V2676" s="106" t="s">
        <v>7</v>
      </c>
      <c r="W2676" s="106" t="s">
        <v>66</v>
      </c>
      <c r="X2676" s="108">
        <v>1500</v>
      </c>
      <c r="Y2676" s="108">
        <v>1095733.5</v>
      </c>
      <c r="Z2676" s="108">
        <v>0</v>
      </c>
      <c r="AA2676" s="109"/>
      <c r="AB2676" s="109">
        <v>5241</v>
      </c>
      <c r="AC2676" s="109"/>
      <c r="AD2676" s="109"/>
      <c r="AE2676" s="110" t="s">
        <v>733</v>
      </c>
      <c r="AF2676" s="109"/>
      <c r="AG2676" s="138">
        <v>43259</v>
      </c>
      <c r="AH2676" s="138">
        <v>43378</v>
      </c>
      <c r="AI2676" s="138">
        <v>43545</v>
      </c>
      <c r="AJ2676" s="109">
        <v>6148908</v>
      </c>
      <c r="AK2676" s="109">
        <v>1556266</v>
      </c>
      <c r="AL2676" s="109" t="s">
        <v>4946</v>
      </c>
      <c r="AM2676" s="109" t="s">
        <v>703</v>
      </c>
      <c r="AN2676" s="109" t="s">
        <v>4618</v>
      </c>
      <c r="AO2676" s="109" t="s">
        <v>4619</v>
      </c>
      <c r="AP2676" s="109" t="s">
        <v>705</v>
      </c>
      <c r="AQ2676" s="109" t="s">
        <v>4620</v>
      </c>
      <c r="AR2676" s="109" t="s">
        <v>4557</v>
      </c>
      <c r="AS2676" s="109" t="s">
        <v>4433</v>
      </c>
      <c r="AT2676" s="109"/>
      <c r="AU2676" s="109"/>
      <c r="AV2676" s="109">
        <v>43378</v>
      </c>
      <c r="AW2676" s="109"/>
      <c r="AX2676" s="109" t="s">
        <v>4873</v>
      </c>
      <c r="AY2676" s="109" t="s">
        <v>4622</v>
      </c>
    </row>
    <row r="2677" spans="1:51" ht="63.75" x14ac:dyDescent="0.25">
      <c r="A2677" s="106">
        <v>3056</v>
      </c>
      <c r="B2677" s="106" t="s">
        <v>3300</v>
      </c>
      <c r="C2677" s="106" t="s">
        <v>55</v>
      </c>
      <c r="D2677" s="106" t="s">
        <v>703</v>
      </c>
      <c r="E2677" s="106" t="s">
        <v>540</v>
      </c>
      <c r="F2677" s="106"/>
      <c r="G2677" s="106" t="s">
        <v>506</v>
      </c>
      <c r="H2677" s="106" t="s">
        <v>469</v>
      </c>
      <c r="I2677" s="106"/>
      <c r="J2677" s="106"/>
      <c r="K2677" s="106"/>
      <c r="L2677" s="106"/>
      <c r="M2677" s="106">
        <v>22000</v>
      </c>
      <c r="N2677" s="106" t="s">
        <v>55</v>
      </c>
      <c r="O2677" s="106">
        <v>40322.004999999997</v>
      </c>
      <c r="P2677" s="107">
        <v>1500</v>
      </c>
      <c r="Q2677" s="107">
        <v>1</v>
      </c>
      <c r="R2677" s="106">
        <v>0</v>
      </c>
      <c r="S2677" s="107">
        <v>0</v>
      </c>
      <c r="T2677" s="107">
        <v>0</v>
      </c>
      <c r="U2677" s="106" t="s">
        <v>743</v>
      </c>
      <c r="V2677" s="106" t="s">
        <v>7</v>
      </c>
      <c r="W2677" s="106" t="s">
        <v>63</v>
      </c>
      <c r="X2677" s="108">
        <v>0</v>
      </c>
      <c r="Y2677" s="108">
        <v>1</v>
      </c>
      <c r="Z2677" s="108">
        <v>0</v>
      </c>
      <c r="AA2677" s="109"/>
      <c r="AB2677" s="109">
        <v>5241</v>
      </c>
      <c r="AC2677" s="109"/>
      <c r="AD2677" s="109"/>
      <c r="AE2677" s="110" t="s">
        <v>506</v>
      </c>
      <c r="AF2677" s="109"/>
      <c r="AG2677" s="138">
        <v>43259</v>
      </c>
      <c r="AH2677" s="138">
        <v>43378</v>
      </c>
      <c r="AI2677" s="138">
        <v>43545</v>
      </c>
      <c r="AJ2677" s="109">
        <v>6148908</v>
      </c>
      <c r="AK2677" s="109">
        <v>1573023</v>
      </c>
      <c r="AL2677" s="109" t="s">
        <v>4946</v>
      </c>
      <c r="AM2677" s="109" t="s">
        <v>703</v>
      </c>
      <c r="AN2677" s="109" t="s">
        <v>4618</v>
      </c>
      <c r="AO2677" s="109" t="s">
        <v>4619</v>
      </c>
      <c r="AP2677" s="109" t="s">
        <v>705</v>
      </c>
      <c r="AQ2677" s="109" t="s">
        <v>4620</v>
      </c>
      <c r="AR2677" s="109" t="s">
        <v>4557</v>
      </c>
      <c r="AS2677" s="109" t="s">
        <v>4433</v>
      </c>
      <c r="AT2677" s="109"/>
      <c r="AU2677" s="109"/>
      <c r="AV2677" s="109">
        <v>43378</v>
      </c>
      <c r="AW2677" s="109"/>
      <c r="AX2677" s="109" t="s">
        <v>4873</v>
      </c>
      <c r="AY2677" s="109" t="s">
        <v>4622</v>
      </c>
    </row>
    <row r="2678" spans="1:51" ht="51" x14ac:dyDescent="0.25">
      <c r="A2678" s="106">
        <v>3057</v>
      </c>
      <c r="B2678" s="106" t="s">
        <v>3301</v>
      </c>
      <c r="C2678" s="106" t="s">
        <v>56</v>
      </c>
      <c r="D2678" s="106" t="s">
        <v>703</v>
      </c>
      <c r="E2678" s="106" t="s">
        <v>540</v>
      </c>
      <c r="F2678" s="106"/>
      <c r="G2678" s="106" t="s">
        <v>463</v>
      </c>
      <c r="H2678" s="106" t="s">
        <v>472</v>
      </c>
      <c r="I2678" s="106" t="s">
        <v>3323</v>
      </c>
      <c r="J2678" s="106" t="s">
        <v>4398</v>
      </c>
      <c r="K2678" s="106"/>
      <c r="L2678" s="106"/>
      <c r="M2678" s="106">
        <v>22004</v>
      </c>
      <c r="N2678" s="106" t="s">
        <v>56</v>
      </c>
      <c r="O2678" s="106">
        <v>412.48099999999999</v>
      </c>
      <c r="P2678" s="107">
        <v>4385</v>
      </c>
      <c r="Q2678" s="107">
        <v>1808729.19</v>
      </c>
      <c r="R2678" s="106">
        <v>0</v>
      </c>
      <c r="S2678" s="107">
        <v>0</v>
      </c>
      <c r="T2678" s="107">
        <v>0</v>
      </c>
      <c r="U2678" s="106" t="s">
        <v>743</v>
      </c>
      <c r="V2678" s="106" t="s">
        <v>7</v>
      </c>
      <c r="W2678" s="106" t="s">
        <v>63</v>
      </c>
      <c r="X2678" s="108">
        <v>4385</v>
      </c>
      <c r="Y2678" s="108">
        <v>1808729.1850000001</v>
      </c>
      <c r="Z2678" s="108">
        <v>0</v>
      </c>
      <c r="AA2678" s="109"/>
      <c r="AB2678" s="109">
        <v>3079</v>
      </c>
      <c r="AC2678" s="109"/>
      <c r="AD2678" s="109"/>
      <c r="AE2678" s="110" t="s">
        <v>463</v>
      </c>
      <c r="AF2678" s="109"/>
      <c r="AG2678" s="138"/>
      <c r="AH2678" s="138">
        <v>43389</v>
      </c>
      <c r="AI2678" s="138">
        <v>43607</v>
      </c>
      <c r="AJ2678" s="109">
        <v>6156752</v>
      </c>
      <c r="AK2678" s="109">
        <v>1555995</v>
      </c>
      <c r="AL2678" s="109" t="s">
        <v>4947</v>
      </c>
      <c r="AM2678" s="109" t="s">
        <v>703</v>
      </c>
      <c r="AN2678" s="109" t="s">
        <v>4618</v>
      </c>
      <c r="AO2678" s="109" t="s">
        <v>4619</v>
      </c>
      <c r="AP2678" s="109" t="s">
        <v>705</v>
      </c>
      <c r="AQ2678" s="109" t="s">
        <v>4620</v>
      </c>
      <c r="AR2678" s="109" t="s">
        <v>4948</v>
      </c>
      <c r="AS2678" s="109" t="s">
        <v>4433</v>
      </c>
      <c r="AT2678" s="109"/>
      <c r="AU2678" s="109"/>
      <c r="AV2678" s="109">
        <v>43389</v>
      </c>
      <c r="AW2678" s="109"/>
      <c r="AX2678" s="109" t="s">
        <v>4873</v>
      </c>
      <c r="AY2678" s="109" t="s">
        <v>4622</v>
      </c>
    </row>
    <row r="2679" spans="1:51" ht="51" x14ac:dyDescent="0.25">
      <c r="A2679" s="106">
        <v>3059</v>
      </c>
      <c r="B2679" s="106" t="s">
        <v>3302</v>
      </c>
      <c r="C2679" s="106" t="s">
        <v>42</v>
      </c>
      <c r="D2679" s="106" t="s">
        <v>704</v>
      </c>
      <c r="E2679" s="106" t="s">
        <v>540</v>
      </c>
      <c r="F2679" s="106"/>
      <c r="G2679" s="106" t="s">
        <v>734</v>
      </c>
      <c r="H2679" s="106" t="s">
        <v>466</v>
      </c>
      <c r="I2679" s="106" t="s">
        <v>3337</v>
      </c>
      <c r="J2679" s="106" t="s">
        <v>4371</v>
      </c>
      <c r="K2679" s="106">
        <v>8702</v>
      </c>
      <c r="L2679" s="106"/>
      <c r="M2679" s="106">
        <v>22000</v>
      </c>
      <c r="N2679" s="106" t="s">
        <v>42</v>
      </c>
      <c r="O2679" s="106">
        <v>10000</v>
      </c>
      <c r="P2679" s="107">
        <v>1984</v>
      </c>
      <c r="Q2679" s="107">
        <v>19844889</v>
      </c>
      <c r="R2679" s="106">
        <v>0</v>
      </c>
      <c r="S2679" s="107">
        <v>0</v>
      </c>
      <c r="T2679" s="107">
        <v>0</v>
      </c>
      <c r="U2679" s="106" t="s">
        <v>741</v>
      </c>
      <c r="V2679" s="106" t="s">
        <v>7</v>
      </c>
      <c r="W2679" s="106" t="s">
        <v>62</v>
      </c>
      <c r="X2679" s="108">
        <v>1984</v>
      </c>
      <c r="Y2679" s="108">
        <v>19844889</v>
      </c>
      <c r="Z2679" s="108">
        <v>0</v>
      </c>
      <c r="AA2679" s="109"/>
      <c r="AB2679" s="109">
        <v>6196</v>
      </c>
      <c r="AC2679" s="109"/>
      <c r="AD2679" s="109"/>
      <c r="AE2679" s="110" t="s">
        <v>473</v>
      </c>
      <c r="AF2679" s="109" t="s">
        <v>4949</v>
      </c>
      <c r="AG2679" s="138">
        <v>42895</v>
      </c>
      <c r="AH2679" s="138">
        <v>43208</v>
      </c>
      <c r="AI2679" s="138">
        <v>43300</v>
      </c>
      <c r="AJ2679" s="109">
        <v>6164405</v>
      </c>
      <c r="AK2679" s="109">
        <v>1579021</v>
      </c>
      <c r="AL2679" s="109" t="s">
        <v>4928</v>
      </c>
      <c r="AM2679" s="109" t="s">
        <v>703</v>
      </c>
      <c r="AN2679" s="109" t="s">
        <v>4618</v>
      </c>
      <c r="AO2679" s="109" t="s">
        <v>4619</v>
      </c>
      <c r="AP2679" s="109" t="s">
        <v>705</v>
      </c>
      <c r="AQ2679" s="109" t="s">
        <v>4620</v>
      </c>
      <c r="AR2679" s="109" t="s">
        <v>4787</v>
      </c>
      <c r="AS2679" s="109" t="s">
        <v>4498</v>
      </c>
      <c r="AT2679" s="109">
        <v>40062</v>
      </c>
      <c r="AU2679" s="109">
        <v>2438</v>
      </c>
      <c r="AV2679" s="109">
        <v>43208</v>
      </c>
      <c r="AW2679" s="109"/>
      <c r="AX2679" s="109" t="s">
        <v>4873</v>
      </c>
      <c r="AY2679" s="109" t="s">
        <v>4796</v>
      </c>
    </row>
    <row r="2680" spans="1:51" ht="51" x14ac:dyDescent="0.25">
      <c r="A2680" s="106">
        <v>3060</v>
      </c>
      <c r="B2680" s="106" t="s">
        <v>3303</v>
      </c>
      <c r="C2680" s="106" t="s">
        <v>57</v>
      </c>
      <c r="D2680" s="106" t="s">
        <v>703</v>
      </c>
      <c r="E2680" s="106" t="s">
        <v>540</v>
      </c>
      <c r="F2680" s="106" t="s">
        <v>705</v>
      </c>
      <c r="G2680" s="106" t="s">
        <v>463</v>
      </c>
      <c r="H2680" s="106" t="s">
        <v>467</v>
      </c>
      <c r="I2680" s="106" t="s">
        <v>3338</v>
      </c>
      <c r="J2680" s="106" t="s">
        <v>3538</v>
      </c>
      <c r="K2680" s="106"/>
      <c r="L2680" s="106"/>
      <c r="M2680" s="106">
        <v>22000</v>
      </c>
      <c r="N2680" s="106" t="s">
        <v>4399</v>
      </c>
      <c r="O2680" s="106">
        <v>1603.05</v>
      </c>
      <c r="P2680" s="107">
        <v>41</v>
      </c>
      <c r="Q2680" s="107">
        <v>65725.05</v>
      </c>
      <c r="R2680" s="106">
        <v>0</v>
      </c>
      <c r="S2680" s="107">
        <v>0</v>
      </c>
      <c r="T2680" s="107">
        <v>0</v>
      </c>
      <c r="U2680" s="106" t="s">
        <v>743</v>
      </c>
      <c r="V2680" s="106" t="s">
        <v>7</v>
      </c>
      <c r="W2680" s="106" t="s">
        <v>63</v>
      </c>
      <c r="X2680" s="108">
        <v>41</v>
      </c>
      <c r="Y2680" s="108">
        <v>65724.849000000002</v>
      </c>
      <c r="Z2680" s="108">
        <v>0</v>
      </c>
      <c r="AA2680" s="109"/>
      <c r="AB2680" s="109">
        <v>901</v>
      </c>
      <c r="AC2680" s="109"/>
      <c r="AD2680" s="109"/>
      <c r="AE2680" s="110" t="s">
        <v>463</v>
      </c>
      <c r="AF2680" s="109"/>
      <c r="AG2680" s="138"/>
      <c r="AH2680" s="138">
        <v>43121</v>
      </c>
      <c r="AI2680" s="138">
        <v>43699</v>
      </c>
      <c r="AJ2680" s="109">
        <v>6169147</v>
      </c>
      <c r="AK2680" s="109">
        <v>1531101</v>
      </c>
      <c r="AL2680" s="109" t="s">
        <v>4950</v>
      </c>
      <c r="AM2680" s="109" t="s">
        <v>703</v>
      </c>
      <c r="AN2680" s="109" t="s">
        <v>4951</v>
      </c>
      <c r="AO2680" s="109" t="s">
        <v>4619</v>
      </c>
      <c r="AP2680" s="109" t="s">
        <v>705</v>
      </c>
      <c r="AQ2680" s="109" t="s">
        <v>4620</v>
      </c>
      <c r="AR2680" s="109" t="s">
        <v>4952</v>
      </c>
      <c r="AS2680" s="109" t="s">
        <v>4433</v>
      </c>
      <c r="AT2680" s="109"/>
      <c r="AU2680" s="109"/>
      <c r="AV2680" s="109">
        <v>43121</v>
      </c>
      <c r="AW2680" s="109"/>
      <c r="AX2680" s="109" t="s">
        <v>4953</v>
      </c>
      <c r="AY2680" s="109" t="s">
        <v>4622</v>
      </c>
    </row>
    <row r="2681" spans="1:51" ht="38.25" x14ac:dyDescent="0.25">
      <c r="A2681" s="106">
        <v>3061</v>
      </c>
      <c r="B2681" s="106" t="s">
        <v>3304</v>
      </c>
      <c r="C2681" s="106" t="s">
        <v>53</v>
      </c>
      <c r="D2681" s="106" t="s">
        <v>703</v>
      </c>
      <c r="E2681" s="106" t="s">
        <v>540</v>
      </c>
      <c r="F2681" s="106" t="s">
        <v>705</v>
      </c>
      <c r="G2681" s="106" t="s">
        <v>507</v>
      </c>
      <c r="H2681" s="106" t="s">
        <v>464</v>
      </c>
      <c r="I2681" s="106" t="s">
        <v>3324</v>
      </c>
      <c r="J2681" s="106" t="s">
        <v>4393</v>
      </c>
      <c r="K2681" s="106">
        <v>210</v>
      </c>
      <c r="L2681" s="106"/>
      <c r="M2681" s="106">
        <v>22504</v>
      </c>
      <c r="N2681" s="106" t="s">
        <v>4394</v>
      </c>
      <c r="O2681" s="106">
        <v>1529.78</v>
      </c>
      <c r="P2681" s="107">
        <v>3286</v>
      </c>
      <c r="Q2681" s="107">
        <v>5026857.08</v>
      </c>
      <c r="R2681" s="106">
        <v>0</v>
      </c>
      <c r="S2681" s="107">
        <v>0</v>
      </c>
      <c r="T2681" s="107">
        <v>0</v>
      </c>
      <c r="U2681" s="106" t="s">
        <v>739</v>
      </c>
      <c r="V2681" s="106" t="s">
        <v>7</v>
      </c>
      <c r="W2681" s="106" t="s">
        <v>61</v>
      </c>
      <c r="X2681" s="108">
        <v>3286</v>
      </c>
      <c r="Y2681" s="108">
        <v>5026857.08</v>
      </c>
      <c r="Z2681" s="108">
        <v>0</v>
      </c>
      <c r="AA2681" s="109"/>
      <c r="AB2681" s="109">
        <v>1028</v>
      </c>
      <c r="AC2681" s="109"/>
      <c r="AD2681" s="109"/>
      <c r="AE2681" s="110" t="s">
        <v>507</v>
      </c>
      <c r="AF2681" s="109"/>
      <c r="AG2681" s="138">
        <v>37148</v>
      </c>
      <c r="AH2681" s="138">
        <v>37112</v>
      </c>
      <c r="AI2681" s="138">
        <v>40505</v>
      </c>
      <c r="AJ2681" s="109">
        <v>5744069</v>
      </c>
      <c r="AK2681" s="109">
        <v>916563</v>
      </c>
      <c r="AL2681" s="109" t="s">
        <v>4942</v>
      </c>
      <c r="AM2681" s="109" t="s">
        <v>703</v>
      </c>
      <c r="AN2681" s="109" t="s">
        <v>4618</v>
      </c>
      <c r="AO2681" s="109" t="s">
        <v>4619</v>
      </c>
      <c r="AP2681" s="109" t="s">
        <v>705</v>
      </c>
      <c r="AQ2681" s="109" t="s">
        <v>4620</v>
      </c>
      <c r="AR2681" s="109" t="s">
        <v>4945</v>
      </c>
      <c r="AS2681" s="109" t="s">
        <v>4945</v>
      </c>
      <c r="AT2681" s="109"/>
      <c r="AU2681" s="109"/>
      <c r="AV2681" s="109">
        <v>37112</v>
      </c>
      <c r="AW2681" s="109"/>
      <c r="AX2681" s="109" t="s">
        <v>4953</v>
      </c>
      <c r="AY2681" s="109" t="s">
        <v>4622</v>
      </c>
    </row>
    <row r="2682" spans="1:51" ht="63.75" x14ac:dyDescent="0.25">
      <c r="A2682" s="106">
        <v>3062</v>
      </c>
      <c r="B2682" s="106" t="s">
        <v>3305</v>
      </c>
      <c r="C2682" s="106" t="s">
        <v>58</v>
      </c>
      <c r="D2682" s="106" t="s">
        <v>703</v>
      </c>
      <c r="E2682" s="106" t="s">
        <v>540</v>
      </c>
      <c r="F2682" s="106" t="s">
        <v>705</v>
      </c>
      <c r="G2682" s="106" t="s">
        <v>474</v>
      </c>
      <c r="H2682" s="106" t="s">
        <v>464</v>
      </c>
      <c r="I2682" s="106" t="s">
        <v>3337</v>
      </c>
      <c r="J2682" s="106" t="s">
        <v>3904</v>
      </c>
      <c r="K2682" s="106">
        <v>4101</v>
      </c>
      <c r="L2682" s="106"/>
      <c r="M2682" s="106">
        <v>22000</v>
      </c>
      <c r="N2682" s="106" t="s">
        <v>58</v>
      </c>
      <c r="O2682" s="106">
        <v>76.411000000000001</v>
      </c>
      <c r="P2682" s="107">
        <v>1703</v>
      </c>
      <c r="Q2682" s="107">
        <v>130127.93</v>
      </c>
      <c r="R2682" s="106">
        <v>0</v>
      </c>
      <c r="S2682" s="107">
        <v>0</v>
      </c>
      <c r="T2682" s="107">
        <v>0</v>
      </c>
      <c r="U2682" s="106" t="s">
        <v>797</v>
      </c>
      <c r="V2682" s="106" t="s">
        <v>7</v>
      </c>
      <c r="W2682" s="106" t="s">
        <v>67</v>
      </c>
      <c r="X2682" s="108">
        <v>1703</v>
      </c>
      <c r="Y2682" s="108">
        <v>130127.93</v>
      </c>
      <c r="Z2682" s="108">
        <v>0</v>
      </c>
      <c r="AA2682" s="109"/>
      <c r="AB2682" s="109">
        <v>1124</v>
      </c>
      <c r="AC2682" s="109"/>
      <c r="AD2682" s="109"/>
      <c r="AE2682" s="110" t="s">
        <v>474</v>
      </c>
      <c r="AF2682" s="109">
        <v>76.411000000000001</v>
      </c>
      <c r="AG2682" s="138">
        <v>42027</v>
      </c>
      <c r="AH2682" s="138">
        <v>43340</v>
      </c>
      <c r="AI2682" s="138">
        <v>43690</v>
      </c>
      <c r="AJ2682" s="109">
        <v>6167888</v>
      </c>
      <c r="AK2682" s="109">
        <v>1224341</v>
      </c>
      <c r="AL2682" s="109" t="s">
        <v>4954</v>
      </c>
      <c r="AM2682" s="109" t="s">
        <v>703</v>
      </c>
      <c r="AN2682" s="109" t="s">
        <v>4618</v>
      </c>
      <c r="AO2682" s="109" t="s">
        <v>4619</v>
      </c>
      <c r="AP2682" s="109" t="s">
        <v>705</v>
      </c>
      <c r="AQ2682" s="109" t="s">
        <v>4620</v>
      </c>
      <c r="AR2682" s="109" t="s">
        <v>4557</v>
      </c>
      <c r="AS2682" s="109" t="s">
        <v>4433</v>
      </c>
      <c r="AT2682" s="109"/>
      <c r="AU2682" s="109"/>
      <c r="AV2682" s="109">
        <v>43340</v>
      </c>
      <c r="AW2682" s="109"/>
      <c r="AX2682" s="109" t="s">
        <v>4953</v>
      </c>
      <c r="AY2682" s="109" t="s">
        <v>4622</v>
      </c>
    </row>
    <row r="2683" spans="1:51" ht="63.75" x14ac:dyDescent="0.25">
      <c r="A2683" s="106">
        <v>3063</v>
      </c>
      <c r="B2683" s="106" t="s">
        <v>3306</v>
      </c>
      <c r="C2683" s="106" t="s">
        <v>58</v>
      </c>
      <c r="D2683" s="106" t="s">
        <v>703</v>
      </c>
      <c r="E2683" s="106" t="s">
        <v>540</v>
      </c>
      <c r="F2683" s="106" t="s">
        <v>705</v>
      </c>
      <c r="G2683" s="106" t="s">
        <v>507</v>
      </c>
      <c r="H2683" s="106" t="s">
        <v>464</v>
      </c>
      <c r="I2683" s="106" t="s">
        <v>3325</v>
      </c>
      <c r="J2683" s="106" t="s">
        <v>4365</v>
      </c>
      <c r="K2683" s="106">
        <v>4162</v>
      </c>
      <c r="L2683" s="106"/>
      <c r="M2683" s="106">
        <v>22000</v>
      </c>
      <c r="N2683" s="106" t="s">
        <v>58</v>
      </c>
      <c r="O2683" s="106">
        <v>3184.6080000000002</v>
      </c>
      <c r="P2683" s="107">
        <v>1703</v>
      </c>
      <c r="Q2683" s="107">
        <v>5423387.4199999999</v>
      </c>
      <c r="R2683" s="106">
        <v>0</v>
      </c>
      <c r="S2683" s="107">
        <v>0</v>
      </c>
      <c r="T2683" s="107">
        <v>0</v>
      </c>
      <c r="U2683" s="106" t="s">
        <v>739</v>
      </c>
      <c r="V2683" s="106" t="s">
        <v>7</v>
      </c>
      <c r="W2683" s="106" t="s">
        <v>61</v>
      </c>
      <c r="X2683" s="108">
        <v>1703</v>
      </c>
      <c r="Y2683" s="108">
        <v>5423387.4199999999</v>
      </c>
      <c r="Z2683" s="108">
        <v>0</v>
      </c>
      <c r="AA2683" s="109"/>
      <c r="AB2683" s="109">
        <v>1124</v>
      </c>
      <c r="AC2683" s="109"/>
      <c r="AD2683" s="109"/>
      <c r="AE2683" s="110" t="s">
        <v>507</v>
      </c>
      <c r="AF2683" s="109">
        <v>3184.6080000000002</v>
      </c>
      <c r="AG2683" s="138">
        <v>42027</v>
      </c>
      <c r="AH2683" s="138">
        <v>43340</v>
      </c>
      <c r="AI2683" s="138">
        <v>43690</v>
      </c>
      <c r="AJ2683" s="109">
        <v>6167888</v>
      </c>
      <c r="AK2683" s="109">
        <v>1224354</v>
      </c>
      <c r="AL2683" s="109" t="s">
        <v>4954</v>
      </c>
      <c r="AM2683" s="109" t="s">
        <v>703</v>
      </c>
      <c r="AN2683" s="109" t="s">
        <v>4618</v>
      </c>
      <c r="AO2683" s="109" t="s">
        <v>4619</v>
      </c>
      <c r="AP2683" s="109" t="s">
        <v>705</v>
      </c>
      <c r="AQ2683" s="109" t="s">
        <v>4620</v>
      </c>
      <c r="AR2683" s="109" t="s">
        <v>4557</v>
      </c>
      <c r="AS2683" s="109" t="s">
        <v>4433</v>
      </c>
      <c r="AT2683" s="109"/>
      <c r="AU2683" s="109"/>
      <c r="AV2683" s="109">
        <v>43340</v>
      </c>
      <c r="AW2683" s="109"/>
      <c r="AX2683" s="109" t="s">
        <v>4953</v>
      </c>
      <c r="AY2683" s="109" t="s">
        <v>4622</v>
      </c>
    </row>
    <row r="2684" spans="1:51" ht="63.75" x14ac:dyDescent="0.25">
      <c r="A2684" s="106">
        <v>3064</v>
      </c>
      <c r="B2684" s="106" t="s">
        <v>3307</v>
      </c>
      <c r="C2684" s="106" t="s">
        <v>58</v>
      </c>
      <c r="D2684" s="106" t="s">
        <v>703</v>
      </c>
      <c r="E2684" s="106" t="s">
        <v>540</v>
      </c>
      <c r="F2684" s="106" t="s">
        <v>705</v>
      </c>
      <c r="G2684" s="106" t="s">
        <v>507</v>
      </c>
      <c r="H2684" s="106" t="s">
        <v>464</v>
      </c>
      <c r="I2684" s="106" t="s">
        <v>3337</v>
      </c>
      <c r="J2684" s="106" t="s">
        <v>3904</v>
      </c>
      <c r="K2684" s="106">
        <v>4201</v>
      </c>
      <c r="L2684" s="106"/>
      <c r="M2684" s="106">
        <v>22000</v>
      </c>
      <c r="N2684" s="106" t="s">
        <v>58</v>
      </c>
      <c r="O2684" s="106">
        <v>2426.875</v>
      </c>
      <c r="P2684" s="107">
        <v>1703</v>
      </c>
      <c r="Q2684" s="107">
        <v>4132968.13</v>
      </c>
      <c r="R2684" s="106">
        <v>0</v>
      </c>
      <c r="S2684" s="107">
        <v>0</v>
      </c>
      <c r="T2684" s="107">
        <v>0</v>
      </c>
      <c r="U2684" s="106" t="s">
        <v>739</v>
      </c>
      <c r="V2684" s="106" t="s">
        <v>7</v>
      </c>
      <c r="W2684" s="106" t="s">
        <v>61</v>
      </c>
      <c r="X2684" s="108">
        <v>1703</v>
      </c>
      <c r="Y2684" s="108">
        <v>4132968.13</v>
      </c>
      <c r="Z2684" s="108">
        <v>0</v>
      </c>
      <c r="AA2684" s="109"/>
      <c r="AB2684" s="109">
        <v>1124</v>
      </c>
      <c r="AC2684" s="109"/>
      <c r="AD2684" s="109"/>
      <c r="AE2684" s="110" t="s">
        <v>507</v>
      </c>
      <c r="AF2684" s="109">
        <v>2426.875</v>
      </c>
      <c r="AG2684" s="138">
        <v>42027</v>
      </c>
      <c r="AH2684" s="138">
        <v>43340</v>
      </c>
      <c r="AI2684" s="138">
        <v>43690</v>
      </c>
      <c r="AJ2684" s="109">
        <v>6167888</v>
      </c>
      <c r="AK2684" s="109">
        <v>1224337</v>
      </c>
      <c r="AL2684" s="109" t="s">
        <v>4954</v>
      </c>
      <c r="AM2684" s="109" t="s">
        <v>703</v>
      </c>
      <c r="AN2684" s="109" t="s">
        <v>4618</v>
      </c>
      <c r="AO2684" s="109" t="s">
        <v>4619</v>
      </c>
      <c r="AP2684" s="109" t="s">
        <v>705</v>
      </c>
      <c r="AQ2684" s="109" t="s">
        <v>4620</v>
      </c>
      <c r="AR2684" s="109" t="s">
        <v>4557</v>
      </c>
      <c r="AS2684" s="109" t="s">
        <v>4433</v>
      </c>
      <c r="AT2684" s="109"/>
      <c r="AU2684" s="109"/>
      <c r="AV2684" s="109">
        <v>43340</v>
      </c>
      <c r="AW2684" s="109"/>
      <c r="AX2684" s="109" t="s">
        <v>4953</v>
      </c>
      <c r="AY2684" s="109" t="s">
        <v>4622</v>
      </c>
    </row>
    <row r="2685" spans="1:51" ht="63.75" x14ac:dyDescent="0.25">
      <c r="A2685" s="106">
        <v>3065</v>
      </c>
      <c r="B2685" s="106" t="s">
        <v>3308</v>
      </c>
      <c r="C2685" s="106" t="s">
        <v>58</v>
      </c>
      <c r="D2685" s="106" t="s">
        <v>703</v>
      </c>
      <c r="E2685" s="106" t="s">
        <v>540</v>
      </c>
      <c r="F2685" s="106" t="s">
        <v>705</v>
      </c>
      <c r="G2685" s="106" t="s">
        <v>473</v>
      </c>
      <c r="H2685" s="106" t="s">
        <v>464</v>
      </c>
      <c r="I2685" s="106" t="s">
        <v>3325</v>
      </c>
      <c r="J2685" s="106" t="s">
        <v>4365</v>
      </c>
      <c r="K2685" s="106">
        <v>4204</v>
      </c>
      <c r="L2685" s="106"/>
      <c r="M2685" s="106">
        <v>22000</v>
      </c>
      <c r="N2685" s="106" t="s">
        <v>58</v>
      </c>
      <c r="O2685" s="106">
        <v>1896.239</v>
      </c>
      <c r="P2685" s="107">
        <v>1703</v>
      </c>
      <c r="Q2685" s="107">
        <v>3229295.02</v>
      </c>
      <c r="R2685" s="106">
        <v>0</v>
      </c>
      <c r="S2685" s="107">
        <v>0</v>
      </c>
      <c r="T2685" s="107">
        <v>0</v>
      </c>
      <c r="U2685" s="106" t="s">
        <v>741</v>
      </c>
      <c r="V2685" s="106" t="s">
        <v>7</v>
      </c>
      <c r="W2685" s="106" t="s">
        <v>62</v>
      </c>
      <c r="X2685" s="108">
        <v>1703</v>
      </c>
      <c r="Y2685" s="108">
        <v>3229295.02</v>
      </c>
      <c r="Z2685" s="108">
        <v>0</v>
      </c>
      <c r="AA2685" s="109"/>
      <c r="AB2685" s="109">
        <v>1124</v>
      </c>
      <c r="AC2685" s="109"/>
      <c r="AD2685" s="109"/>
      <c r="AE2685" s="110" t="s">
        <v>473</v>
      </c>
      <c r="AF2685" s="109">
        <v>1896.239</v>
      </c>
      <c r="AG2685" s="138">
        <v>42027</v>
      </c>
      <c r="AH2685" s="138">
        <v>43340</v>
      </c>
      <c r="AI2685" s="138">
        <v>43690</v>
      </c>
      <c r="AJ2685" s="109">
        <v>6167888</v>
      </c>
      <c r="AK2685" s="109">
        <v>1224355</v>
      </c>
      <c r="AL2685" s="109" t="s">
        <v>4954</v>
      </c>
      <c r="AM2685" s="109" t="s">
        <v>703</v>
      </c>
      <c r="AN2685" s="109" t="s">
        <v>4618</v>
      </c>
      <c r="AO2685" s="109" t="s">
        <v>4619</v>
      </c>
      <c r="AP2685" s="109" t="s">
        <v>705</v>
      </c>
      <c r="AQ2685" s="109" t="s">
        <v>4620</v>
      </c>
      <c r="AR2685" s="109" t="s">
        <v>4557</v>
      </c>
      <c r="AS2685" s="109" t="s">
        <v>4433</v>
      </c>
      <c r="AT2685" s="109"/>
      <c r="AU2685" s="109"/>
      <c r="AV2685" s="109">
        <v>43340</v>
      </c>
      <c r="AW2685" s="109"/>
      <c r="AX2685" s="109" t="s">
        <v>4953</v>
      </c>
      <c r="AY2685" s="109" t="s">
        <v>4622</v>
      </c>
    </row>
    <row r="2686" spans="1:51" ht="63.75" x14ac:dyDescent="0.25">
      <c r="A2686" s="106">
        <v>3066</v>
      </c>
      <c r="B2686" s="106" t="s">
        <v>3309</v>
      </c>
      <c r="C2686" s="106" t="s">
        <v>58</v>
      </c>
      <c r="D2686" s="106" t="s">
        <v>703</v>
      </c>
      <c r="E2686" s="106" t="s">
        <v>540</v>
      </c>
      <c r="F2686" s="106" t="s">
        <v>705</v>
      </c>
      <c r="G2686" s="106" t="s">
        <v>473</v>
      </c>
      <c r="H2686" s="106" t="s">
        <v>464</v>
      </c>
      <c r="I2686" s="106" t="s">
        <v>3325</v>
      </c>
      <c r="J2686" s="106" t="s">
        <v>4365</v>
      </c>
      <c r="K2686" s="106">
        <v>4301</v>
      </c>
      <c r="L2686" s="106"/>
      <c r="M2686" s="106">
        <v>22000</v>
      </c>
      <c r="N2686" s="106" t="s">
        <v>58</v>
      </c>
      <c r="O2686" s="106">
        <v>16813.376</v>
      </c>
      <c r="P2686" s="107">
        <v>1703</v>
      </c>
      <c r="Q2686" s="107">
        <v>28633179.329999998</v>
      </c>
      <c r="R2686" s="106">
        <v>0</v>
      </c>
      <c r="S2686" s="107">
        <v>0</v>
      </c>
      <c r="T2686" s="107">
        <v>0</v>
      </c>
      <c r="U2686" s="106" t="s">
        <v>741</v>
      </c>
      <c r="V2686" s="106" t="s">
        <v>7</v>
      </c>
      <c r="W2686" s="106" t="s">
        <v>62</v>
      </c>
      <c r="X2686" s="108">
        <v>1703</v>
      </c>
      <c r="Y2686" s="108">
        <v>28633179.329999998</v>
      </c>
      <c r="Z2686" s="108">
        <v>0</v>
      </c>
      <c r="AA2686" s="109"/>
      <c r="AB2686" s="109">
        <v>1124</v>
      </c>
      <c r="AC2686" s="109"/>
      <c r="AD2686" s="109"/>
      <c r="AE2686" s="110" t="s">
        <v>473</v>
      </c>
      <c r="AF2686" s="109">
        <v>16813.376</v>
      </c>
      <c r="AG2686" s="138">
        <v>42027</v>
      </c>
      <c r="AH2686" s="138">
        <v>43340</v>
      </c>
      <c r="AI2686" s="138">
        <v>43690</v>
      </c>
      <c r="AJ2686" s="109">
        <v>6167888</v>
      </c>
      <c r="AK2686" s="109">
        <v>1224365</v>
      </c>
      <c r="AL2686" s="109" t="s">
        <v>4954</v>
      </c>
      <c r="AM2686" s="109" t="s">
        <v>703</v>
      </c>
      <c r="AN2686" s="109" t="s">
        <v>4618</v>
      </c>
      <c r="AO2686" s="109" t="s">
        <v>4619</v>
      </c>
      <c r="AP2686" s="109" t="s">
        <v>705</v>
      </c>
      <c r="AQ2686" s="109" t="s">
        <v>4620</v>
      </c>
      <c r="AR2686" s="109" t="s">
        <v>4557</v>
      </c>
      <c r="AS2686" s="109" t="s">
        <v>4433</v>
      </c>
      <c r="AT2686" s="109"/>
      <c r="AU2686" s="109"/>
      <c r="AV2686" s="109">
        <v>43340</v>
      </c>
      <c r="AW2686" s="109"/>
      <c r="AX2686" s="109" t="s">
        <v>4953</v>
      </c>
      <c r="AY2686" s="109" t="s">
        <v>4622</v>
      </c>
    </row>
    <row r="2687" spans="1:51" ht="63.75" x14ac:dyDescent="0.25">
      <c r="A2687" s="106">
        <v>3067</v>
      </c>
      <c r="B2687" s="106" t="s">
        <v>3310</v>
      </c>
      <c r="C2687" s="106" t="s">
        <v>58</v>
      </c>
      <c r="D2687" s="106" t="s">
        <v>703</v>
      </c>
      <c r="E2687" s="106" t="s">
        <v>540</v>
      </c>
      <c r="F2687" s="106" t="s">
        <v>705</v>
      </c>
      <c r="G2687" s="106" t="s">
        <v>735</v>
      </c>
      <c r="H2687" s="106" t="s">
        <v>464</v>
      </c>
      <c r="I2687" s="106" t="s">
        <v>3337</v>
      </c>
      <c r="J2687" s="106" t="s">
        <v>3904</v>
      </c>
      <c r="K2687" s="106">
        <v>4243</v>
      </c>
      <c r="L2687" s="106"/>
      <c r="M2687" s="106">
        <v>22000</v>
      </c>
      <c r="N2687" s="106" t="s">
        <v>58</v>
      </c>
      <c r="O2687" s="106">
        <v>48.332999999999998</v>
      </c>
      <c r="P2687" s="107">
        <v>1703</v>
      </c>
      <c r="Q2687" s="107">
        <v>82311.100000000006</v>
      </c>
      <c r="R2687" s="106">
        <v>0</v>
      </c>
      <c r="S2687" s="107">
        <v>0</v>
      </c>
      <c r="T2687" s="107">
        <v>0</v>
      </c>
      <c r="U2687" s="106" t="s">
        <v>924</v>
      </c>
      <c r="V2687" s="106" t="s">
        <v>7</v>
      </c>
      <c r="W2687" s="106" t="s">
        <v>82</v>
      </c>
      <c r="X2687" s="108">
        <v>1703</v>
      </c>
      <c r="Y2687" s="108">
        <v>82311.100000000006</v>
      </c>
      <c r="Z2687" s="108">
        <v>0</v>
      </c>
      <c r="AA2687" s="109"/>
      <c r="AB2687" s="109">
        <v>1124</v>
      </c>
      <c r="AC2687" s="109"/>
      <c r="AD2687" s="109"/>
      <c r="AE2687" s="110" t="s">
        <v>735</v>
      </c>
      <c r="AF2687" s="109">
        <v>48.332999999999998</v>
      </c>
      <c r="AG2687" s="138">
        <v>42027</v>
      </c>
      <c r="AH2687" s="138">
        <v>43340</v>
      </c>
      <c r="AI2687" s="138">
        <v>43690</v>
      </c>
      <c r="AJ2687" s="109">
        <v>6167888</v>
      </c>
      <c r="AK2687" s="109">
        <v>1224339</v>
      </c>
      <c r="AL2687" s="109" t="s">
        <v>4954</v>
      </c>
      <c r="AM2687" s="109" t="s">
        <v>703</v>
      </c>
      <c r="AN2687" s="109" t="s">
        <v>4618</v>
      </c>
      <c r="AO2687" s="109" t="s">
        <v>4619</v>
      </c>
      <c r="AP2687" s="109" t="s">
        <v>705</v>
      </c>
      <c r="AQ2687" s="109" t="s">
        <v>4620</v>
      </c>
      <c r="AR2687" s="109" t="s">
        <v>4557</v>
      </c>
      <c r="AS2687" s="109" t="s">
        <v>4433</v>
      </c>
      <c r="AT2687" s="109"/>
      <c r="AU2687" s="109"/>
      <c r="AV2687" s="109">
        <v>43340</v>
      </c>
      <c r="AW2687" s="109"/>
      <c r="AX2687" s="109" t="s">
        <v>4953</v>
      </c>
      <c r="AY2687" s="109" t="s">
        <v>4622</v>
      </c>
    </row>
    <row r="2688" spans="1:51" ht="63.75" x14ac:dyDescent="0.25">
      <c r="A2688" s="106">
        <v>3068</v>
      </c>
      <c r="B2688" s="106" t="s">
        <v>3311</v>
      </c>
      <c r="C2688" s="106" t="s">
        <v>58</v>
      </c>
      <c r="D2688" s="106" t="s">
        <v>703</v>
      </c>
      <c r="E2688" s="106" t="s">
        <v>540</v>
      </c>
      <c r="F2688" s="106" t="s">
        <v>705</v>
      </c>
      <c r="G2688" s="106" t="s">
        <v>735</v>
      </c>
      <c r="H2688" s="106" t="s">
        <v>464</v>
      </c>
      <c r="I2688" s="106" t="s">
        <v>3337</v>
      </c>
      <c r="J2688" s="106" t="s">
        <v>3904</v>
      </c>
      <c r="K2688" s="106">
        <v>4244</v>
      </c>
      <c r="L2688" s="106"/>
      <c r="M2688" s="106">
        <v>22000</v>
      </c>
      <c r="N2688" s="106" t="s">
        <v>58</v>
      </c>
      <c r="O2688" s="106">
        <v>121.38200000000001</v>
      </c>
      <c r="P2688" s="107">
        <v>1703</v>
      </c>
      <c r="Q2688" s="107">
        <v>206713.55</v>
      </c>
      <c r="R2688" s="106">
        <v>0</v>
      </c>
      <c r="S2688" s="107">
        <v>0</v>
      </c>
      <c r="T2688" s="107">
        <v>0</v>
      </c>
      <c r="U2688" s="106" t="s">
        <v>924</v>
      </c>
      <c r="V2688" s="106" t="s">
        <v>7</v>
      </c>
      <c r="W2688" s="106" t="s">
        <v>82</v>
      </c>
      <c r="X2688" s="108">
        <v>1703</v>
      </c>
      <c r="Y2688" s="108">
        <v>206713.55</v>
      </c>
      <c r="Z2688" s="108">
        <v>0</v>
      </c>
      <c r="AA2688" s="109"/>
      <c r="AB2688" s="109">
        <v>1124</v>
      </c>
      <c r="AC2688" s="109"/>
      <c r="AD2688" s="109"/>
      <c r="AE2688" s="110" t="s">
        <v>735</v>
      </c>
      <c r="AF2688" s="109">
        <v>121.38200000000001</v>
      </c>
      <c r="AG2688" s="138">
        <v>42027</v>
      </c>
      <c r="AH2688" s="138">
        <v>43340</v>
      </c>
      <c r="AI2688" s="138">
        <v>43690</v>
      </c>
      <c r="AJ2688" s="109">
        <v>6167888</v>
      </c>
      <c r="AK2688" s="109">
        <v>1224377</v>
      </c>
      <c r="AL2688" s="109" t="s">
        <v>4954</v>
      </c>
      <c r="AM2688" s="109" t="s">
        <v>703</v>
      </c>
      <c r="AN2688" s="109" t="s">
        <v>4618</v>
      </c>
      <c r="AO2688" s="109" t="s">
        <v>4619</v>
      </c>
      <c r="AP2688" s="109" t="s">
        <v>705</v>
      </c>
      <c r="AQ2688" s="109" t="s">
        <v>4620</v>
      </c>
      <c r="AR2688" s="109" t="s">
        <v>4557</v>
      </c>
      <c r="AS2688" s="109" t="s">
        <v>4433</v>
      </c>
      <c r="AT2688" s="109"/>
      <c r="AU2688" s="109"/>
      <c r="AV2688" s="109">
        <v>43340</v>
      </c>
      <c r="AW2688" s="109"/>
      <c r="AX2688" s="109" t="s">
        <v>4953</v>
      </c>
      <c r="AY2688" s="109" t="s">
        <v>4622</v>
      </c>
    </row>
    <row r="2689" spans="1:51" ht="63.75" x14ac:dyDescent="0.25">
      <c r="A2689" s="106">
        <v>3069</v>
      </c>
      <c r="B2689" s="106" t="s">
        <v>3312</v>
      </c>
      <c r="C2689" s="106" t="s">
        <v>58</v>
      </c>
      <c r="D2689" s="106" t="s">
        <v>703</v>
      </c>
      <c r="E2689" s="106" t="s">
        <v>540</v>
      </c>
      <c r="F2689" s="106" t="s">
        <v>705</v>
      </c>
      <c r="G2689" s="106" t="s">
        <v>736</v>
      </c>
      <c r="H2689" s="106" t="s">
        <v>464</v>
      </c>
      <c r="I2689" s="106" t="s">
        <v>3337</v>
      </c>
      <c r="J2689" s="106" t="s">
        <v>3904</v>
      </c>
      <c r="K2689" s="106">
        <v>4103</v>
      </c>
      <c r="L2689" s="106"/>
      <c r="M2689" s="106">
        <v>22000</v>
      </c>
      <c r="N2689" s="106" t="s">
        <v>58</v>
      </c>
      <c r="O2689" s="106">
        <v>1946.432</v>
      </c>
      <c r="P2689" s="107">
        <v>1703</v>
      </c>
      <c r="Q2689" s="107">
        <v>3314773.7</v>
      </c>
      <c r="R2689" s="106">
        <v>0</v>
      </c>
      <c r="S2689" s="107">
        <v>0</v>
      </c>
      <c r="T2689" s="107">
        <v>0</v>
      </c>
      <c r="U2689" s="106" t="s">
        <v>1936</v>
      </c>
      <c r="V2689" s="106" t="s">
        <v>7</v>
      </c>
      <c r="W2689" s="106" t="s">
        <v>79</v>
      </c>
      <c r="X2689" s="108">
        <v>1703</v>
      </c>
      <c r="Y2689" s="108">
        <v>3314773.7</v>
      </c>
      <c r="Z2689" s="108">
        <v>0</v>
      </c>
      <c r="AA2689" s="109"/>
      <c r="AB2689" s="109">
        <v>1124</v>
      </c>
      <c r="AC2689" s="109"/>
      <c r="AD2689" s="109"/>
      <c r="AE2689" s="110" t="s">
        <v>736</v>
      </c>
      <c r="AF2689" s="109">
        <v>1946.432</v>
      </c>
      <c r="AG2689" s="138">
        <v>42027</v>
      </c>
      <c r="AH2689" s="138">
        <v>43340</v>
      </c>
      <c r="AI2689" s="138">
        <v>43690</v>
      </c>
      <c r="AJ2689" s="109">
        <v>6167888</v>
      </c>
      <c r="AK2689" s="109">
        <v>1224340</v>
      </c>
      <c r="AL2689" s="109" t="s">
        <v>4954</v>
      </c>
      <c r="AM2689" s="109" t="s">
        <v>703</v>
      </c>
      <c r="AN2689" s="109" t="s">
        <v>4618</v>
      </c>
      <c r="AO2689" s="109" t="s">
        <v>4619</v>
      </c>
      <c r="AP2689" s="109" t="s">
        <v>705</v>
      </c>
      <c r="AQ2689" s="109" t="s">
        <v>4620</v>
      </c>
      <c r="AR2689" s="109" t="s">
        <v>4557</v>
      </c>
      <c r="AS2689" s="109" t="s">
        <v>4433</v>
      </c>
      <c r="AT2689" s="109"/>
      <c r="AU2689" s="109"/>
      <c r="AV2689" s="109">
        <v>43340</v>
      </c>
      <c r="AW2689" s="109"/>
      <c r="AX2689" s="109" t="s">
        <v>4953</v>
      </c>
      <c r="AY2689" s="109" t="s">
        <v>4622</v>
      </c>
    </row>
    <row r="2690" spans="1:51" ht="63.75" x14ac:dyDescent="0.25">
      <c r="A2690" s="106">
        <v>3070</v>
      </c>
      <c r="B2690" s="106" t="s">
        <v>3313</v>
      </c>
      <c r="C2690" s="106" t="s">
        <v>58</v>
      </c>
      <c r="D2690" s="106" t="s">
        <v>703</v>
      </c>
      <c r="E2690" s="106" t="s">
        <v>540</v>
      </c>
      <c r="F2690" s="106" t="s">
        <v>705</v>
      </c>
      <c r="G2690" s="106" t="s">
        <v>736</v>
      </c>
      <c r="H2690" s="106" t="s">
        <v>464</v>
      </c>
      <c r="I2690" s="106" t="s">
        <v>3337</v>
      </c>
      <c r="J2690" s="106" t="s">
        <v>3904</v>
      </c>
      <c r="K2690" s="106">
        <v>4100</v>
      </c>
      <c r="L2690" s="106"/>
      <c r="M2690" s="106">
        <v>22000</v>
      </c>
      <c r="N2690" s="106" t="s">
        <v>58</v>
      </c>
      <c r="O2690" s="106">
        <v>651.88800000000003</v>
      </c>
      <c r="P2690" s="107">
        <v>1703</v>
      </c>
      <c r="Q2690" s="107">
        <v>1110165.26</v>
      </c>
      <c r="R2690" s="106">
        <v>0</v>
      </c>
      <c r="S2690" s="107">
        <v>0</v>
      </c>
      <c r="T2690" s="107">
        <v>0</v>
      </c>
      <c r="U2690" s="106" t="s">
        <v>1936</v>
      </c>
      <c r="V2690" s="106" t="s">
        <v>7</v>
      </c>
      <c r="W2690" s="106" t="s">
        <v>79</v>
      </c>
      <c r="X2690" s="108">
        <v>1703</v>
      </c>
      <c r="Y2690" s="108">
        <v>1110165.26</v>
      </c>
      <c r="Z2690" s="108">
        <v>0</v>
      </c>
      <c r="AA2690" s="109"/>
      <c r="AB2690" s="109">
        <v>1124</v>
      </c>
      <c r="AC2690" s="109"/>
      <c r="AD2690" s="109"/>
      <c r="AE2690" s="110" t="s">
        <v>736</v>
      </c>
      <c r="AF2690" s="109">
        <v>651.88800000000003</v>
      </c>
      <c r="AG2690" s="138">
        <v>42027</v>
      </c>
      <c r="AH2690" s="138">
        <v>43340</v>
      </c>
      <c r="AI2690" s="138">
        <v>43690</v>
      </c>
      <c r="AJ2690" s="109">
        <v>6167888</v>
      </c>
      <c r="AK2690" s="109">
        <v>1224343</v>
      </c>
      <c r="AL2690" s="109" t="s">
        <v>4954</v>
      </c>
      <c r="AM2690" s="109" t="s">
        <v>703</v>
      </c>
      <c r="AN2690" s="109" t="s">
        <v>4618</v>
      </c>
      <c r="AO2690" s="109" t="s">
        <v>4619</v>
      </c>
      <c r="AP2690" s="109" t="s">
        <v>705</v>
      </c>
      <c r="AQ2690" s="109" t="s">
        <v>4620</v>
      </c>
      <c r="AR2690" s="109" t="s">
        <v>4557</v>
      </c>
      <c r="AS2690" s="109" t="s">
        <v>4433</v>
      </c>
      <c r="AT2690" s="109"/>
      <c r="AU2690" s="109"/>
      <c r="AV2690" s="109">
        <v>43340</v>
      </c>
      <c r="AW2690" s="109"/>
      <c r="AX2690" s="109" t="s">
        <v>4953</v>
      </c>
      <c r="AY2690" s="109" t="s">
        <v>4622</v>
      </c>
    </row>
    <row r="2691" spans="1:51" ht="63.75" x14ac:dyDescent="0.25">
      <c r="A2691" s="106">
        <v>3071</v>
      </c>
      <c r="B2691" s="106" t="s">
        <v>3314</v>
      </c>
      <c r="C2691" s="106" t="s">
        <v>58</v>
      </c>
      <c r="D2691" s="106" t="s">
        <v>703</v>
      </c>
      <c r="E2691" s="106" t="s">
        <v>540</v>
      </c>
      <c r="F2691" s="106" t="s">
        <v>705</v>
      </c>
      <c r="G2691" s="106" t="s">
        <v>736</v>
      </c>
      <c r="H2691" s="106" t="s">
        <v>464</v>
      </c>
      <c r="I2691" s="106" t="s">
        <v>3323</v>
      </c>
      <c r="J2691" s="106" t="s">
        <v>4400</v>
      </c>
      <c r="K2691" s="106">
        <v>4182</v>
      </c>
      <c r="L2691" s="106"/>
      <c r="M2691" s="106">
        <v>22000</v>
      </c>
      <c r="N2691" s="106" t="s">
        <v>58</v>
      </c>
      <c r="O2691" s="106">
        <v>398.71300000000002</v>
      </c>
      <c r="P2691" s="107">
        <v>1703</v>
      </c>
      <c r="Q2691" s="107">
        <v>679008.24</v>
      </c>
      <c r="R2691" s="106">
        <v>0</v>
      </c>
      <c r="S2691" s="107">
        <v>0</v>
      </c>
      <c r="T2691" s="107">
        <v>0</v>
      </c>
      <c r="U2691" s="106" t="s">
        <v>1936</v>
      </c>
      <c r="V2691" s="106" t="s">
        <v>7</v>
      </c>
      <c r="W2691" s="106" t="s">
        <v>79</v>
      </c>
      <c r="X2691" s="108">
        <v>1703</v>
      </c>
      <c r="Y2691" s="108">
        <v>679008.24</v>
      </c>
      <c r="Z2691" s="108">
        <v>0</v>
      </c>
      <c r="AA2691" s="109"/>
      <c r="AB2691" s="109">
        <v>1124</v>
      </c>
      <c r="AC2691" s="109"/>
      <c r="AD2691" s="109"/>
      <c r="AE2691" s="110" t="s">
        <v>736</v>
      </c>
      <c r="AF2691" s="109">
        <v>398.71300000000002</v>
      </c>
      <c r="AG2691" s="138">
        <v>42027</v>
      </c>
      <c r="AH2691" s="138">
        <v>43340</v>
      </c>
      <c r="AI2691" s="138">
        <v>43690</v>
      </c>
      <c r="AJ2691" s="109">
        <v>6167888</v>
      </c>
      <c r="AK2691" s="109">
        <v>1224352</v>
      </c>
      <c r="AL2691" s="109" t="s">
        <v>4954</v>
      </c>
      <c r="AM2691" s="109" t="s">
        <v>703</v>
      </c>
      <c r="AN2691" s="109" t="s">
        <v>4618</v>
      </c>
      <c r="AO2691" s="109" t="s">
        <v>4619</v>
      </c>
      <c r="AP2691" s="109" t="s">
        <v>705</v>
      </c>
      <c r="AQ2691" s="109" t="s">
        <v>4620</v>
      </c>
      <c r="AR2691" s="109" t="s">
        <v>4557</v>
      </c>
      <c r="AS2691" s="109" t="s">
        <v>4433</v>
      </c>
      <c r="AT2691" s="109"/>
      <c r="AU2691" s="109"/>
      <c r="AV2691" s="109">
        <v>43340</v>
      </c>
      <c r="AW2691" s="109"/>
      <c r="AX2691" s="109" t="s">
        <v>4953</v>
      </c>
      <c r="AY2691" s="109" t="s">
        <v>4622</v>
      </c>
    </row>
    <row r="2692" spans="1:51" ht="63.75" x14ac:dyDescent="0.25">
      <c r="A2692" s="106">
        <v>3072</v>
      </c>
      <c r="B2692" s="106" t="s">
        <v>3315</v>
      </c>
      <c r="C2692" s="106" t="s">
        <v>58</v>
      </c>
      <c r="D2692" s="106" t="s">
        <v>703</v>
      </c>
      <c r="E2692" s="106" t="s">
        <v>540</v>
      </c>
      <c r="F2692" s="106" t="s">
        <v>705</v>
      </c>
      <c r="G2692" s="106" t="s">
        <v>736</v>
      </c>
      <c r="H2692" s="106" t="s">
        <v>464</v>
      </c>
      <c r="I2692" s="106" t="s">
        <v>3323</v>
      </c>
      <c r="J2692" s="106" t="s">
        <v>4401</v>
      </c>
      <c r="K2692" s="106">
        <v>10072</v>
      </c>
      <c r="L2692" s="106"/>
      <c r="M2692" s="106">
        <v>22000</v>
      </c>
      <c r="N2692" s="106" t="s">
        <v>58</v>
      </c>
      <c r="O2692" s="106">
        <v>318.30399999999997</v>
      </c>
      <c r="P2692" s="107">
        <v>1703</v>
      </c>
      <c r="Q2692" s="107">
        <v>542071.71</v>
      </c>
      <c r="R2692" s="106">
        <v>0</v>
      </c>
      <c r="S2692" s="107">
        <v>0</v>
      </c>
      <c r="T2692" s="107">
        <v>0</v>
      </c>
      <c r="U2692" s="106" t="s">
        <v>1936</v>
      </c>
      <c r="V2692" s="106" t="s">
        <v>7</v>
      </c>
      <c r="W2692" s="106" t="s">
        <v>79</v>
      </c>
      <c r="X2692" s="108">
        <v>1703</v>
      </c>
      <c r="Y2692" s="108">
        <v>542071.71</v>
      </c>
      <c r="Z2692" s="108">
        <v>0</v>
      </c>
      <c r="AA2692" s="109"/>
      <c r="AB2692" s="109">
        <v>1124</v>
      </c>
      <c r="AC2692" s="109"/>
      <c r="AD2692" s="109"/>
      <c r="AE2692" s="110" t="s">
        <v>736</v>
      </c>
      <c r="AF2692" s="109">
        <v>318.30399999999997</v>
      </c>
      <c r="AG2692" s="138">
        <v>42027</v>
      </c>
      <c r="AH2692" s="138">
        <v>43340</v>
      </c>
      <c r="AI2692" s="138">
        <v>43690</v>
      </c>
      <c r="AJ2692" s="109">
        <v>6167888</v>
      </c>
      <c r="AK2692" s="109">
        <v>1224368</v>
      </c>
      <c r="AL2692" s="109" t="s">
        <v>4954</v>
      </c>
      <c r="AM2692" s="109" t="s">
        <v>703</v>
      </c>
      <c r="AN2692" s="109" t="s">
        <v>4618</v>
      </c>
      <c r="AO2692" s="109" t="s">
        <v>4619</v>
      </c>
      <c r="AP2692" s="109" t="s">
        <v>705</v>
      </c>
      <c r="AQ2692" s="109" t="s">
        <v>4620</v>
      </c>
      <c r="AR2692" s="109" t="s">
        <v>4557</v>
      </c>
      <c r="AS2692" s="109" t="s">
        <v>4433</v>
      </c>
      <c r="AT2692" s="109"/>
      <c r="AU2692" s="109"/>
      <c r="AV2692" s="109">
        <v>43340</v>
      </c>
      <c r="AW2692" s="109"/>
      <c r="AX2692" s="109" t="s">
        <v>4953</v>
      </c>
      <c r="AY2692" s="109" t="s">
        <v>4622</v>
      </c>
    </row>
    <row r="2693" spans="1:51" ht="63.75" x14ac:dyDescent="0.25">
      <c r="A2693" s="106">
        <v>3073</v>
      </c>
      <c r="B2693" s="106" t="s">
        <v>3316</v>
      </c>
      <c r="C2693" s="106" t="s">
        <v>58</v>
      </c>
      <c r="D2693" s="106" t="s">
        <v>703</v>
      </c>
      <c r="E2693" s="106" t="s">
        <v>540</v>
      </c>
      <c r="F2693" s="106" t="s">
        <v>705</v>
      </c>
      <c r="G2693" s="106" t="s">
        <v>736</v>
      </c>
      <c r="H2693" s="106" t="s">
        <v>464</v>
      </c>
      <c r="I2693" s="106" t="s">
        <v>3323</v>
      </c>
      <c r="J2693" s="106" t="s">
        <v>4401</v>
      </c>
      <c r="K2693" s="106">
        <v>10073</v>
      </c>
      <c r="L2693" s="106"/>
      <c r="M2693" s="106">
        <v>22000</v>
      </c>
      <c r="N2693" s="106" t="s">
        <v>58</v>
      </c>
      <c r="O2693" s="106">
        <v>927.41700000000003</v>
      </c>
      <c r="P2693" s="107">
        <v>1703</v>
      </c>
      <c r="Q2693" s="107">
        <v>1579391.15</v>
      </c>
      <c r="R2693" s="106">
        <v>0</v>
      </c>
      <c r="S2693" s="107">
        <v>0</v>
      </c>
      <c r="T2693" s="107">
        <v>0</v>
      </c>
      <c r="U2693" s="106" t="s">
        <v>1936</v>
      </c>
      <c r="V2693" s="106" t="s">
        <v>7</v>
      </c>
      <c r="W2693" s="106" t="s">
        <v>79</v>
      </c>
      <c r="X2693" s="108">
        <v>1703</v>
      </c>
      <c r="Y2693" s="108">
        <v>1579391.15</v>
      </c>
      <c r="Z2693" s="108">
        <v>0</v>
      </c>
      <c r="AA2693" s="109"/>
      <c r="AB2693" s="109">
        <v>1124</v>
      </c>
      <c r="AC2693" s="109"/>
      <c r="AD2693" s="109"/>
      <c r="AE2693" s="110" t="s">
        <v>736</v>
      </c>
      <c r="AF2693" s="109">
        <v>927.41700000000003</v>
      </c>
      <c r="AG2693" s="138">
        <v>42027</v>
      </c>
      <c r="AH2693" s="138">
        <v>43340</v>
      </c>
      <c r="AI2693" s="138">
        <v>43690</v>
      </c>
      <c r="AJ2693" s="109">
        <v>6167888</v>
      </c>
      <c r="AK2693" s="109">
        <v>1224369</v>
      </c>
      <c r="AL2693" s="109" t="s">
        <v>4954</v>
      </c>
      <c r="AM2693" s="109" t="s">
        <v>703</v>
      </c>
      <c r="AN2693" s="109" t="s">
        <v>4618</v>
      </c>
      <c r="AO2693" s="109" t="s">
        <v>4619</v>
      </c>
      <c r="AP2693" s="109" t="s">
        <v>705</v>
      </c>
      <c r="AQ2693" s="109" t="s">
        <v>4620</v>
      </c>
      <c r="AR2693" s="109" t="s">
        <v>4557</v>
      </c>
      <c r="AS2693" s="109" t="s">
        <v>4433</v>
      </c>
      <c r="AT2693" s="109"/>
      <c r="AU2693" s="109"/>
      <c r="AV2693" s="109">
        <v>43340</v>
      </c>
      <c r="AW2693" s="109"/>
      <c r="AX2693" s="109" t="s">
        <v>4953</v>
      </c>
      <c r="AY2693" s="109" t="s">
        <v>4622</v>
      </c>
    </row>
    <row r="2694" spans="1:51" ht="63.75" x14ac:dyDescent="0.25">
      <c r="A2694" s="106">
        <v>3074</v>
      </c>
      <c r="B2694" s="106" t="s">
        <v>3317</v>
      </c>
      <c r="C2694" s="106" t="s">
        <v>58</v>
      </c>
      <c r="D2694" s="106" t="s">
        <v>703</v>
      </c>
      <c r="E2694" s="106" t="s">
        <v>540</v>
      </c>
      <c r="F2694" s="106" t="s">
        <v>705</v>
      </c>
      <c r="G2694" s="106" t="s">
        <v>736</v>
      </c>
      <c r="H2694" s="106" t="s">
        <v>464</v>
      </c>
      <c r="I2694" s="106" t="s">
        <v>3323</v>
      </c>
      <c r="J2694" s="106" t="s">
        <v>4402</v>
      </c>
      <c r="K2694" s="106">
        <v>4295</v>
      </c>
      <c r="L2694" s="106"/>
      <c r="M2694" s="106">
        <v>22000</v>
      </c>
      <c r="N2694" s="106" t="s">
        <v>58</v>
      </c>
      <c r="O2694" s="106">
        <v>858.92399999999998</v>
      </c>
      <c r="P2694" s="107">
        <v>1703</v>
      </c>
      <c r="Q2694" s="107">
        <v>1462747.57</v>
      </c>
      <c r="R2694" s="106">
        <v>0</v>
      </c>
      <c r="S2694" s="107">
        <v>0</v>
      </c>
      <c r="T2694" s="107">
        <v>0</v>
      </c>
      <c r="U2694" s="106" t="s">
        <v>1936</v>
      </c>
      <c r="V2694" s="106" t="s">
        <v>7</v>
      </c>
      <c r="W2694" s="106" t="s">
        <v>79</v>
      </c>
      <c r="X2694" s="108">
        <v>1703</v>
      </c>
      <c r="Y2694" s="108">
        <v>1462747.57</v>
      </c>
      <c r="Z2694" s="108">
        <v>0</v>
      </c>
      <c r="AA2694" s="109"/>
      <c r="AB2694" s="109">
        <v>1124</v>
      </c>
      <c r="AC2694" s="109"/>
      <c r="AD2694" s="109"/>
      <c r="AE2694" s="110" t="s">
        <v>736</v>
      </c>
      <c r="AF2694" s="109">
        <v>858.92399999999998</v>
      </c>
      <c r="AG2694" s="138">
        <v>42027</v>
      </c>
      <c r="AH2694" s="138">
        <v>43340</v>
      </c>
      <c r="AI2694" s="138">
        <v>43690</v>
      </c>
      <c r="AJ2694" s="109">
        <v>6167888</v>
      </c>
      <c r="AK2694" s="109">
        <v>1224371</v>
      </c>
      <c r="AL2694" s="109" t="s">
        <v>4954</v>
      </c>
      <c r="AM2694" s="109" t="s">
        <v>703</v>
      </c>
      <c r="AN2694" s="109" t="s">
        <v>4618</v>
      </c>
      <c r="AO2694" s="109" t="s">
        <v>4619</v>
      </c>
      <c r="AP2694" s="109" t="s">
        <v>705</v>
      </c>
      <c r="AQ2694" s="109" t="s">
        <v>4620</v>
      </c>
      <c r="AR2694" s="109" t="s">
        <v>4557</v>
      </c>
      <c r="AS2694" s="109" t="s">
        <v>4433</v>
      </c>
      <c r="AT2694" s="109"/>
      <c r="AU2694" s="109"/>
      <c r="AV2694" s="109">
        <v>43340</v>
      </c>
      <c r="AW2694" s="109"/>
      <c r="AX2694" s="109" t="s">
        <v>4953</v>
      </c>
      <c r="AY2694" s="109" t="s">
        <v>4622</v>
      </c>
    </row>
    <row r="2695" spans="1:51" ht="63.75" x14ac:dyDescent="0.25">
      <c r="A2695" s="106">
        <v>3075</v>
      </c>
      <c r="B2695" s="106" t="s">
        <v>3318</v>
      </c>
      <c r="C2695" s="106" t="s">
        <v>58</v>
      </c>
      <c r="D2695" s="106" t="s">
        <v>703</v>
      </c>
      <c r="E2695" s="106" t="s">
        <v>540</v>
      </c>
      <c r="F2695" s="106" t="s">
        <v>705</v>
      </c>
      <c r="G2695" s="106" t="s">
        <v>506</v>
      </c>
      <c r="H2695" s="106" t="s">
        <v>464</v>
      </c>
      <c r="I2695" s="106"/>
      <c r="J2695" s="106"/>
      <c r="K2695" s="106"/>
      <c r="L2695" s="106"/>
      <c r="M2695" s="106">
        <v>22000</v>
      </c>
      <c r="N2695" s="106" t="s">
        <v>58</v>
      </c>
      <c r="O2695" s="106">
        <v>49305.434999999998</v>
      </c>
      <c r="P2695" s="107">
        <v>0</v>
      </c>
      <c r="Q2695" s="107">
        <v>1</v>
      </c>
      <c r="R2695" s="106">
        <v>0</v>
      </c>
      <c r="S2695" s="107">
        <v>0</v>
      </c>
      <c r="T2695" s="107">
        <v>0</v>
      </c>
      <c r="U2695" s="106" t="s">
        <v>743</v>
      </c>
      <c r="V2695" s="106" t="s">
        <v>7</v>
      </c>
      <c r="W2695" s="106" t="s">
        <v>63</v>
      </c>
      <c r="X2695" s="108"/>
      <c r="Y2695" s="108">
        <v>1</v>
      </c>
      <c r="Z2695" s="108">
        <v>0</v>
      </c>
      <c r="AA2695" s="109"/>
      <c r="AB2695" s="109">
        <v>1124</v>
      </c>
      <c r="AC2695" s="109"/>
      <c r="AD2695" s="109"/>
      <c r="AE2695" s="110" t="s">
        <v>506</v>
      </c>
      <c r="AF2695" s="109"/>
      <c r="AG2695" s="138">
        <v>42027</v>
      </c>
      <c r="AH2695" s="138">
        <v>43340</v>
      </c>
      <c r="AI2695" s="138">
        <v>43690</v>
      </c>
      <c r="AJ2695" s="109">
        <v>6167888</v>
      </c>
      <c r="AK2695" s="109"/>
      <c r="AL2695" s="109" t="s">
        <v>4954</v>
      </c>
      <c r="AM2695" s="109" t="s">
        <v>703</v>
      </c>
      <c r="AN2695" s="109" t="s">
        <v>4618</v>
      </c>
      <c r="AO2695" s="109" t="s">
        <v>4619</v>
      </c>
      <c r="AP2695" s="109" t="s">
        <v>705</v>
      </c>
      <c r="AQ2695" s="109" t="s">
        <v>4620</v>
      </c>
      <c r="AR2695" s="109" t="s">
        <v>4557</v>
      </c>
      <c r="AS2695" s="109" t="s">
        <v>4433</v>
      </c>
      <c r="AT2695" s="109"/>
      <c r="AU2695" s="109"/>
      <c r="AV2695" s="109">
        <v>43340</v>
      </c>
      <c r="AW2695" s="109"/>
      <c r="AX2695" s="109" t="s">
        <v>4953</v>
      </c>
      <c r="AY2695" s="109" t="s">
        <v>4622</v>
      </c>
    </row>
    <row r="2696" spans="1:51" ht="76.5" x14ac:dyDescent="0.25">
      <c r="A2696" s="106">
        <v>3076</v>
      </c>
      <c r="B2696" s="106" t="s">
        <v>3319</v>
      </c>
      <c r="C2696" s="106" t="s">
        <v>59</v>
      </c>
      <c r="D2696" s="106" t="s">
        <v>703</v>
      </c>
      <c r="E2696" s="106" t="s">
        <v>540</v>
      </c>
      <c r="F2696" s="106" t="s">
        <v>705</v>
      </c>
      <c r="G2696" s="106" t="s">
        <v>463</v>
      </c>
      <c r="H2696" s="106" t="s">
        <v>514</v>
      </c>
      <c r="I2696" s="106" t="s">
        <v>3323</v>
      </c>
      <c r="J2696" s="106" t="s">
        <v>4403</v>
      </c>
      <c r="K2696" s="106">
        <v>6470</v>
      </c>
      <c r="L2696" s="106"/>
      <c r="M2696" s="106">
        <v>22640</v>
      </c>
      <c r="N2696" s="106" t="s">
        <v>4404</v>
      </c>
      <c r="O2696" s="106">
        <v>759.32299999999998</v>
      </c>
      <c r="P2696" s="107">
        <v>1380</v>
      </c>
      <c r="Q2696" s="107">
        <v>1047865.74</v>
      </c>
      <c r="R2696" s="106">
        <v>0</v>
      </c>
      <c r="S2696" s="107">
        <v>0</v>
      </c>
      <c r="T2696" s="107">
        <v>0</v>
      </c>
      <c r="U2696" s="106" t="s">
        <v>743</v>
      </c>
      <c r="V2696" s="106" t="s">
        <v>7</v>
      </c>
      <c r="W2696" s="106" t="s">
        <v>63</v>
      </c>
      <c r="X2696" s="108">
        <v>1380</v>
      </c>
      <c r="Y2696" s="108">
        <v>1047865.74</v>
      </c>
      <c r="Z2696" s="108">
        <v>0</v>
      </c>
      <c r="AA2696" s="109"/>
      <c r="AB2696" s="109">
        <v>2016</v>
      </c>
      <c r="AC2696" s="109"/>
      <c r="AD2696" s="109"/>
      <c r="AE2696" s="110" t="s">
        <v>463</v>
      </c>
      <c r="AF2696" s="109"/>
      <c r="AG2696" s="138"/>
      <c r="AH2696" s="138">
        <v>43591</v>
      </c>
      <c r="AI2696" s="138">
        <v>43622</v>
      </c>
      <c r="AJ2696" s="109">
        <v>6159083</v>
      </c>
      <c r="AK2696" s="109">
        <v>1546109</v>
      </c>
      <c r="AL2696" s="109" t="s">
        <v>4954</v>
      </c>
      <c r="AM2696" s="109" t="s">
        <v>703</v>
      </c>
      <c r="AN2696" s="109" t="s">
        <v>4618</v>
      </c>
      <c r="AO2696" s="109" t="s">
        <v>4619</v>
      </c>
      <c r="AP2696" s="109" t="s">
        <v>705</v>
      </c>
      <c r="AQ2696" s="109" t="s">
        <v>4620</v>
      </c>
      <c r="AR2696" s="109" t="s">
        <v>4934</v>
      </c>
      <c r="AS2696" s="109" t="s">
        <v>4433</v>
      </c>
      <c r="AT2696" s="109"/>
      <c r="AU2696" s="109"/>
      <c r="AV2696" s="109">
        <v>43591</v>
      </c>
      <c r="AW2696" s="109"/>
      <c r="AX2696" s="109" t="s">
        <v>4953</v>
      </c>
      <c r="AY2696" s="109" t="s">
        <v>4622</v>
      </c>
    </row>
    <row r="2697" spans="1:51" ht="76.5" x14ac:dyDescent="0.25">
      <c r="A2697" s="106">
        <v>3077</v>
      </c>
      <c r="B2697" s="106" t="s">
        <v>3320</v>
      </c>
      <c r="C2697" s="106" t="s">
        <v>59</v>
      </c>
      <c r="D2697" s="106" t="s">
        <v>703</v>
      </c>
      <c r="E2697" s="106" t="s">
        <v>540</v>
      </c>
      <c r="F2697" s="106" t="s">
        <v>705</v>
      </c>
      <c r="G2697" s="106" t="s">
        <v>463</v>
      </c>
      <c r="H2697" s="106" t="s">
        <v>465</v>
      </c>
      <c r="I2697" s="106" t="s">
        <v>3323</v>
      </c>
      <c r="J2697" s="106" t="s">
        <v>4405</v>
      </c>
      <c r="K2697" s="106"/>
      <c r="L2697" s="106"/>
      <c r="M2697" s="106">
        <v>22457</v>
      </c>
      <c r="N2697" s="106" t="s">
        <v>4406</v>
      </c>
      <c r="O2697" s="106">
        <v>240</v>
      </c>
      <c r="P2697" s="107">
        <v>1725</v>
      </c>
      <c r="Q2697" s="107">
        <v>414000</v>
      </c>
      <c r="R2697" s="106">
        <v>0</v>
      </c>
      <c r="S2697" s="107">
        <v>0</v>
      </c>
      <c r="T2697" s="107">
        <v>0</v>
      </c>
      <c r="U2697" s="106" t="s">
        <v>743</v>
      </c>
      <c r="V2697" s="106" t="s">
        <v>7</v>
      </c>
      <c r="W2697" s="106" t="s">
        <v>63</v>
      </c>
      <c r="X2697" s="108">
        <v>1725</v>
      </c>
      <c r="Y2697" s="108">
        <v>414000</v>
      </c>
      <c r="Z2697" s="108">
        <v>0</v>
      </c>
      <c r="AA2697" s="109"/>
      <c r="AB2697" s="109">
        <v>2003</v>
      </c>
      <c r="AC2697" s="109"/>
      <c r="AD2697" s="109"/>
      <c r="AE2697" s="110" t="s">
        <v>463</v>
      </c>
      <c r="AF2697" s="109"/>
      <c r="AG2697" s="138"/>
      <c r="AH2697" s="138">
        <v>43591</v>
      </c>
      <c r="AI2697" s="138"/>
      <c r="AJ2697" s="109">
        <v>6159083</v>
      </c>
      <c r="AK2697" s="109">
        <v>1555235</v>
      </c>
      <c r="AL2697" s="109" t="s">
        <v>4954</v>
      </c>
      <c r="AM2697" s="109" t="s">
        <v>703</v>
      </c>
      <c r="AN2697" s="109" t="s">
        <v>4618</v>
      </c>
      <c r="AO2697" s="109" t="s">
        <v>4619</v>
      </c>
      <c r="AP2697" s="109" t="s">
        <v>705</v>
      </c>
      <c r="AQ2697" s="109" t="s">
        <v>4620</v>
      </c>
      <c r="AR2697" s="109" t="s">
        <v>4934</v>
      </c>
      <c r="AS2697" s="109" t="s">
        <v>4433</v>
      </c>
      <c r="AT2697" s="109"/>
      <c r="AU2697" s="109"/>
      <c r="AV2697" s="109">
        <v>43591</v>
      </c>
      <c r="AW2697" s="109"/>
      <c r="AX2697" s="109" t="s">
        <v>4953</v>
      </c>
      <c r="AY2697" s="109" t="s">
        <v>4622</v>
      </c>
    </row>
    <row r="2698" spans="1:51" ht="76.5" x14ac:dyDescent="0.25">
      <c r="A2698" s="106">
        <v>3078</v>
      </c>
      <c r="B2698" s="106" t="s">
        <v>3321</v>
      </c>
      <c r="C2698" s="106" t="s">
        <v>59</v>
      </c>
      <c r="D2698" s="106" t="s">
        <v>703</v>
      </c>
      <c r="E2698" s="106" t="s">
        <v>540</v>
      </c>
      <c r="F2698" s="106" t="s">
        <v>705</v>
      </c>
      <c r="G2698" s="106" t="s">
        <v>463</v>
      </c>
      <c r="H2698" s="106" t="s">
        <v>514</v>
      </c>
      <c r="I2698" s="106" t="s">
        <v>3323</v>
      </c>
      <c r="J2698" s="106" t="s">
        <v>4403</v>
      </c>
      <c r="K2698" s="106"/>
      <c r="L2698" s="106"/>
      <c r="M2698" s="106">
        <v>22640</v>
      </c>
      <c r="N2698" s="106" t="s">
        <v>4404</v>
      </c>
      <c r="O2698" s="106">
        <v>19.632000000000001</v>
      </c>
      <c r="P2698" s="107">
        <v>1380</v>
      </c>
      <c r="Q2698" s="107">
        <v>27092.16</v>
      </c>
      <c r="R2698" s="106">
        <v>0</v>
      </c>
      <c r="S2698" s="107">
        <v>0</v>
      </c>
      <c r="T2698" s="107">
        <v>0</v>
      </c>
      <c r="U2698" s="106" t="s">
        <v>743</v>
      </c>
      <c r="V2698" s="106" t="s">
        <v>7</v>
      </c>
      <c r="W2698" s="106" t="s">
        <v>63</v>
      </c>
      <c r="X2698" s="108">
        <v>1380</v>
      </c>
      <c r="Y2698" s="108">
        <v>27092.16</v>
      </c>
      <c r="Z2698" s="108">
        <v>0</v>
      </c>
      <c r="AA2698" s="109"/>
      <c r="AB2698" s="109">
        <v>2016</v>
      </c>
      <c r="AC2698" s="109"/>
      <c r="AD2698" s="109"/>
      <c r="AE2698" s="110" t="s">
        <v>463</v>
      </c>
      <c r="AF2698" s="109"/>
      <c r="AG2698" s="138"/>
      <c r="AH2698" s="138">
        <v>43591</v>
      </c>
      <c r="AI2698" s="138"/>
      <c r="AJ2698" s="109">
        <v>6159083</v>
      </c>
      <c r="AK2698" s="109">
        <v>1554914</v>
      </c>
      <c r="AL2698" s="109" t="s">
        <v>4954</v>
      </c>
      <c r="AM2698" s="109" t="s">
        <v>703</v>
      </c>
      <c r="AN2698" s="109" t="s">
        <v>4618</v>
      </c>
      <c r="AO2698" s="109" t="s">
        <v>4619</v>
      </c>
      <c r="AP2698" s="109" t="s">
        <v>705</v>
      </c>
      <c r="AQ2698" s="109" t="s">
        <v>4620</v>
      </c>
      <c r="AR2698" s="109" t="s">
        <v>4934</v>
      </c>
      <c r="AS2698" s="109" t="s">
        <v>4433</v>
      </c>
      <c r="AT2698" s="109"/>
      <c r="AU2698" s="109"/>
      <c r="AV2698" s="109">
        <v>43591</v>
      </c>
      <c r="AW2698" s="109"/>
      <c r="AX2698" s="109" t="s">
        <v>4953</v>
      </c>
      <c r="AY2698" s="109" t="s">
        <v>4622</v>
      </c>
    </row>
    <row r="2699" spans="1:51" x14ac:dyDescent="0.25">
      <c r="A2699" s="111"/>
      <c r="B2699" s="111"/>
      <c r="C2699" s="111"/>
      <c r="D2699" s="111"/>
      <c r="E2699" s="111"/>
      <c r="F2699" s="111"/>
      <c r="G2699" s="111"/>
      <c r="H2699" s="111"/>
      <c r="I2699" s="111"/>
      <c r="J2699" s="111"/>
      <c r="K2699" s="111"/>
      <c r="L2699" s="111"/>
      <c r="M2699" s="111"/>
      <c r="N2699" s="111"/>
      <c r="O2699" s="111"/>
      <c r="P2699" s="112" t="s">
        <v>447</v>
      </c>
      <c r="Q2699" s="113">
        <f>SUBTOTAL(109,Q2:Q2698)</f>
        <v>30424701557.21003</v>
      </c>
      <c r="R2699" s="111"/>
      <c r="S2699" s="112" t="s">
        <v>448</v>
      </c>
      <c r="T2699" s="113">
        <f>SUBTOTAL(109,T2:T2698)</f>
        <v>316009219.11999995</v>
      </c>
      <c r="U2699" s="111"/>
      <c r="V2699" s="111"/>
      <c r="W2699" s="111"/>
      <c r="X2699" s="114"/>
      <c r="Y2699" s="114"/>
      <c r="Z2699" s="114"/>
      <c r="AA2699" s="115"/>
      <c r="AB2699" s="115"/>
      <c r="AC2699" s="115"/>
      <c r="AD2699" s="115"/>
      <c r="AE2699" s="115"/>
      <c r="AF2699" s="115"/>
      <c r="AG2699" s="115"/>
      <c r="AH2699" s="115"/>
      <c r="AI2699" s="115"/>
      <c r="AJ2699" s="115"/>
      <c r="AK2699" s="115"/>
      <c r="AL2699" s="115"/>
      <c r="AM2699" s="115"/>
      <c r="AN2699" s="115"/>
      <c r="AO2699" s="115"/>
      <c r="AP2699" s="115"/>
      <c r="AQ2699" s="115"/>
      <c r="AR2699" s="115"/>
      <c r="AS2699" s="115"/>
      <c r="AT2699" s="115"/>
      <c r="AU2699" s="115"/>
      <c r="AV2699" s="115"/>
      <c r="AW2699" s="115"/>
      <c r="AX2699" s="115"/>
      <c r="AY2699" s="115"/>
    </row>
    <row r="2700" spans="1:51" x14ac:dyDescent="0.25">
      <c r="A2700" s="111"/>
      <c r="B2700" s="111"/>
      <c r="C2700" s="111"/>
      <c r="D2700" s="111"/>
      <c r="E2700" s="111"/>
      <c r="F2700" s="111"/>
      <c r="G2700" s="111"/>
      <c r="H2700" s="111"/>
      <c r="I2700" s="111"/>
      <c r="J2700" s="111"/>
      <c r="K2700" s="111"/>
      <c r="L2700" s="111"/>
      <c r="M2700" s="111"/>
      <c r="N2700" s="111"/>
      <c r="O2700" s="111"/>
      <c r="P2700" s="112" t="s">
        <v>4971</v>
      </c>
      <c r="Q2700" s="116">
        <f>Q2699+T2699</f>
        <v>30740710776.330029</v>
      </c>
      <c r="R2700" s="111"/>
      <c r="S2700" s="111"/>
      <c r="T2700" s="111"/>
      <c r="U2700" s="111"/>
      <c r="V2700" s="111"/>
      <c r="W2700" s="111"/>
      <c r="X2700" s="117"/>
      <c r="Y2700" s="117"/>
      <c r="Z2700" s="117"/>
      <c r="AA2700" s="118"/>
      <c r="AB2700" s="118"/>
      <c r="AC2700" s="118"/>
      <c r="AD2700" s="118"/>
      <c r="AE2700" s="118"/>
      <c r="AF2700" s="118"/>
      <c r="AG2700" s="118"/>
      <c r="AH2700" s="118"/>
      <c r="AI2700" s="118"/>
      <c r="AJ2700" s="118"/>
      <c r="AK2700" s="118"/>
      <c r="AL2700" s="118"/>
      <c r="AM2700" s="118"/>
      <c r="AN2700" s="118"/>
      <c r="AO2700" s="118"/>
      <c r="AP2700" s="118"/>
      <c r="AQ2700" s="118"/>
      <c r="AR2700" s="118"/>
      <c r="AS2700" s="118"/>
      <c r="AT2700" s="118"/>
      <c r="AU2700" s="118"/>
      <c r="AV2700" s="118"/>
      <c r="AW2700" s="118"/>
      <c r="AX2700" s="118"/>
      <c r="AY2700" s="118"/>
    </row>
    <row r="2701" spans="1:51" x14ac:dyDescent="0.25">
      <c r="Q2701" s="122"/>
    </row>
    <row r="2702" spans="1:51" x14ac:dyDescent="0.25">
      <c r="Q2702" s="123"/>
    </row>
    <row r="2703" spans="1:51" ht="25.5" x14ac:dyDescent="0.25">
      <c r="Q2703" s="124">
        <v>30740710778.25</v>
      </c>
      <c r="R2703" s="125" t="s">
        <v>538</v>
      </c>
    </row>
    <row r="2704" spans="1:51" ht="25.5" x14ac:dyDescent="0.25">
      <c r="Q2704" s="124">
        <v>0</v>
      </c>
      <c r="R2704" s="125" t="s">
        <v>4973</v>
      </c>
    </row>
    <row r="2705" spans="16:18" ht="25.5" x14ac:dyDescent="0.25">
      <c r="Q2705" s="124">
        <v>0</v>
      </c>
      <c r="R2705" s="125" t="s">
        <v>4974</v>
      </c>
    </row>
    <row r="2706" spans="16:18" ht="25.5" x14ac:dyDescent="0.25">
      <c r="Q2706" s="126">
        <v>30740710778.25</v>
      </c>
      <c r="R2706" s="127" t="s">
        <v>4972</v>
      </c>
    </row>
    <row r="2707" spans="16:18" ht="25.5" x14ac:dyDescent="0.25">
      <c r="Q2707" s="124">
        <v>1.9199714660644531</v>
      </c>
      <c r="R2707" s="128" t="s">
        <v>500</v>
      </c>
    </row>
    <row r="2711" spans="16:18" x14ac:dyDescent="0.25">
      <c r="P2711" s="123"/>
    </row>
  </sheetData>
  <pageMargins left="0.25" right="0.25" top="0.75" bottom="0.75" header="0.3" footer="0.3"/>
  <pageSetup scale="29" fitToHeight="0" orientation="landscape" r:id="rId1"/>
  <headerFooter>
    <oddHeader>&amp;L&amp;G&amp;CH. AYUNTAMIENTO DE TIJUANAPADRÓN INMOBILIARIO MUNICIPALAL MES DE FEBRERO DE 2020&amp;RPágina: &amp;P de &amp;NHora: &amp;TFecha: &amp;D</oddHeader>
    <oddFooter>&amp;LPadrón inmobiliario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topLeftCell="A19" workbookViewId="0">
      <selection activeCell="G35" sqref="G35"/>
    </sheetView>
  </sheetViews>
  <sheetFormatPr baseColWidth="10" defaultRowHeight="15" x14ac:dyDescent="0.25"/>
  <cols>
    <col min="1" max="1" width="5.5703125" style="5" customWidth="1"/>
    <col min="2" max="2" width="9.140625" style="5" customWidth="1"/>
    <col min="3" max="3" width="14.85546875" style="5" customWidth="1"/>
    <col min="4" max="4" width="26.7109375" style="7" customWidth="1"/>
    <col min="5" max="5" width="26" style="2" customWidth="1"/>
    <col min="6" max="6" width="10" style="2" customWidth="1"/>
    <col min="7" max="7" width="24.42578125" style="2" customWidth="1"/>
    <col min="8" max="8" width="25.42578125" style="2" customWidth="1"/>
    <col min="9" max="9" width="19.85546875" style="2" customWidth="1"/>
    <col min="10" max="10" width="24" style="2" customWidth="1"/>
    <col min="11" max="11" width="17.28515625" style="7" customWidth="1"/>
    <col min="12" max="12" width="15.85546875" style="13" customWidth="1"/>
    <col min="13" max="13" width="16.140625" style="6" customWidth="1"/>
    <col min="14" max="14" width="11.42578125" style="4"/>
    <col min="15" max="22" width="11.42578125" style="3"/>
  </cols>
  <sheetData>
    <row r="1" spans="1:22" s="82" customFormat="1" ht="36.75" customHeight="1" x14ac:dyDescent="0.2">
      <c r="A1" s="1" t="s">
        <v>461</v>
      </c>
      <c r="B1" s="1" t="s">
        <v>0</v>
      </c>
      <c r="C1" s="1" t="s">
        <v>1</v>
      </c>
      <c r="D1" s="1" t="s">
        <v>460</v>
      </c>
      <c r="E1" s="1" t="s">
        <v>459</v>
      </c>
      <c r="F1" s="1" t="s">
        <v>458</v>
      </c>
      <c r="G1" s="1" t="s">
        <v>3</v>
      </c>
      <c r="H1" s="1" t="s">
        <v>457</v>
      </c>
      <c r="I1" s="1" t="s">
        <v>456</v>
      </c>
      <c r="J1" s="1" t="s">
        <v>4</v>
      </c>
      <c r="K1" s="1" t="s">
        <v>5</v>
      </c>
      <c r="L1" s="1" t="s">
        <v>6</v>
      </c>
      <c r="M1" s="1" t="s">
        <v>60</v>
      </c>
      <c r="N1" s="80"/>
      <c r="O1" s="81"/>
      <c r="P1" s="81"/>
      <c r="Q1" s="81"/>
      <c r="R1" s="81"/>
      <c r="S1" s="81"/>
      <c r="T1" s="81"/>
      <c r="U1" s="81"/>
      <c r="V1" s="81"/>
    </row>
    <row r="2" spans="1:22" s="10" customFormat="1" x14ac:dyDescent="0.25">
      <c r="A2" s="56"/>
      <c r="B2" s="56"/>
      <c r="C2" s="56"/>
      <c r="D2" s="58"/>
      <c r="E2" s="59"/>
      <c r="F2" s="68"/>
      <c r="G2" s="68"/>
      <c r="H2" s="59"/>
      <c r="I2" s="59"/>
      <c r="J2" s="19"/>
      <c r="K2" s="58"/>
      <c r="L2" s="60"/>
      <c r="M2" s="57"/>
      <c r="N2" s="12"/>
      <c r="O2" s="11"/>
      <c r="P2" s="11"/>
      <c r="Q2" s="11"/>
      <c r="R2" s="11"/>
      <c r="S2" s="11"/>
      <c r="T2" s="11"/>
      <c r="U2" s="11"/>
      <c r="V2" s="11"/>
    </row>
    <row r="3" spans="1:22" s="10" customFormat="1" x14ac:dyDescent="0.25">
      <c r="A3" s="56"/>
      <c r="B3" s="56"/>
      <c r="C3" s="56"/>
      <c r="D3" s="58"/>
      <c r="E3" s="59"/>
      <c r="F3" s="68"/>
      <c r="G3" s="68"/>
      <c r="H3" s="59"/>
      <c r="I3" s="59"/>
      <c r="J3" s="19"/>
      <c r="K3" s="58"/>
      <c r="L3" s="60"/>
      <c r="M3" s="57"/>
      <c r="N3" s="12"/>
      <c r="O3" s="11"/>
      <c r="P3" s="11"/>
      <c r="Q3" s="11"/>
      <c r="R3" s="11"/>
      <c r="S3" s="11"/>
      <c r="T3" s="11"/>
      <c r="U3" s="11"/>
      <c r="V3" s="11"/>
    </row>
    <row r="4" spans="1:22" s="10" customFormat="1" x14ac:dyDescent="0.25">
      <c r="A4" s="56"/>
      <c r="B4" s="56"/>
      <c r="C4" s="56"/>
      <c r="D4" s="58"/>
      <c r="E4" s="59"/>
      <c r="F4" s="68"/>
      <c r="G4" s="68"/>
      <c r="H4" s="59"/>
      <c r="I4" s="59"/>
      <c r="J4" s="19"/>
      <c r="K4" s="58"/>
      <c r="L4" s="60"/>
      <c r="M4" s="57"/>
      <c r="N4" s="12"/>
      <c r="O4" s="11"/>
      <c r="P4" s="11"/>
      <c r="Q4" s="11"/>
      <c r="R4" s="11"/>
      <c r="S4" s="11"/>
      <c r="T4" s="11"/>
      <c r="U4" s="11"/>
      <c r="V4" s="11"/>
    </row>
    <row r="5" spans="1:22" s="10" customFormat="1" x14ac:dyDescent="0.25">
      <c r="A5" s="56"/>
      <c r="B5" s="56"/>
      <c r="C5" s="56"/>
      <c r="D5" s="58"/>
      <c r="E5" s="59"/>
      <c r="F5" s="68"/>
      <c r="G5" s="68"/>
      <c r="H5" s="59"/>
      <c r="I5" s="59"/>
      <c r="J5" s="19"/>
      <c r="K5" s="58"/>
      <c r="L5" s="60"/>
      <c r="M5" s="57"/>
      <c r="N5" s="12"/>
      <c r="O5" s="11"/>
      <c r="P5" s="11"/>
      <c r="Q5" s="11"/>
      <c r="R5" s="11"/>
      <c r="S5" s="11"/>
      <c r="T5" s="11"/>
      <c r="U5" s="11"/>
      <c r="V5" s="11"/>
    </row>
    <row r="6" spans="1:22" s="10" customFormat="1" x14ac:dyDescent="0.25">
      <c r="A6" s="56"/>
      <c r="B6" s="56"/>
      <c r="C6" s="56"/>
      <c r="D6" s="58"/>
      <c r="E6" s="59"/>
      <c r="F6" s="68"/>
      <c r="G6" s="68"/>
      <c r="H6" s="59"/>
      <c r="I6" s="59"/>
      <c r="J6" s="19"/>
      <c r="K6" s="58"/>
      <c r="L6" s="60"/>
      <c r="M6" s="57"/>
      <c r="N6" s="12"/>
      <c r="O6" s="11"/>
      <c r="P6" s="11"/>
      <c r="Q6" s="11"/>
      <c r="R6" s="11"/>
      <c r="S6" s="11"/>
      <c r="T6" s="11"/>
      <c r="U6" s="11"/>
      <c r="V6" s="11"/>
    </row>
    <row r="7" spans="1:22" s="10" customFormat="1" x14ac:dyDescent="0.25">
      <c r="A7" s="56"/>
      <c r="B7" s="56"/>
      <c r="C7" s="56"/>
      <c r="D7" s="58"/>
      <c r="E7" s="59"/>
      <c r="F7" s="68"/>
      <c r="G7" s="68"/>
      <c r="H7" s="59"/>
      <c r="I7" s="59"/>
      <c r="J7" s="19"/>
      <c r="K7" s="58"/>
      <c r="L7" s="60"/>
      <c r="M7" s="57"/>
      <c r="N7" s="12"/>
      <c r="O7" s="11"/>
      <c r="P7" s="11"/>
      <c r="Q7" s="11"/>
      <c r="R7" s="11"/>
      <c r="S7" s="11"/>
      <c r="T7" s="11"/>
      <c r="U7" s="11"/>
      <c r="V7" s="11"/>
    </row>
    <row r="8" spans="1:22" s="10" customFormat="1" x14ac:dyDescent="0.25">
      <c r="A8" s="56"/>
      <c r="B8" s="56"/>
      <c r="C8" s="56"/>
      <c r="D8" s="58"/>
      <c r="E8" s="59"/>
      <c r="F8" s="68"/>
      <c r="G8" s="68"/>
      <c r="H8" s="59"/>
      <c r="I8" s="59"/>
      <c r="J8" s="19"/>
      <c r="K8" s="58"/>
      <c r="L8" s="60"/>
      <c r="M8" s="57"/>
      <c r="N8" s="12"/>
      <c r="O8" s="11"/>
      <c r="P8" s="11"/>
      <c r="Q8" s="11"/>
      <c r="R8" s="11"/>
      <c r="S8" s="11"/>
      <c r="T8" s="11"/>
      <c r="U8" s="11"/>
      <c r="V8" s="11"/>
    </row>
    <row r="9" spans="1:22" s="10" customFormat="1" x14ac:dyDescent="0.25">
      <c r="A9" s="56"/>
      <c r="B9" s="56"/>
      <c r="C9" s="56"/>
      <c r="D9" s="58"/>
      <c r="E9" s="59"/>
      <c r="F9" s="68"/>
      <c r="G9" s="68"/>
      <c r="H9" s="59"/>
      <c r="I9" s="59"/>
      <c r="J9" s="19"/>
      <c r="K9" s="58"/>
      <c r="L9" s="60"/>
      <c r="M9" s="57"/>
      <c r="N9" s="12"/>
      <c r="O9" s="11"/>
      <c r="P9" s="11"/>
      <c r="Q9" s="11"/>
      <c r="R9" s="11"/>
      <c r="S9" s="11"/>
      <c r="T9" s="11"/>
      <c r="U9" s="11"/>
      <c r="V9" s="11"/>
    </row>
    <row r="10" spans="1:22" s="10" customFormat="1" x14ac:dyDescent="0.25">
      <c r="A10" s="56"/>
      <c r="B10" s="56"/>
      <c r="C10" s="56"/>
      <c r="D10" s="58"/>
      <c r="E10" s="59"/>
      <c r="F10" s="68"/>
      <c r="G10" s="68"/>
      <c r="H10" s="59"/>
      <c r="I10" s="59"/>
      <c r="J10" s="19"/>
      <c r="K10" s="58"/>
      <c r="L10" s="60"/>
      <c r="M10" s="57"/>
      <c r="N10" s="12"/>
      <c r="O10" s="11"/>
      <c r="P10" s="11"/>
      <c r="Q10" s="11"/>
      <c r="R10" s="11"/>
      <c r="S10" s="11"/>
      <c r="T10" s="11"/>
      <c r="U10" s="11"/>
      <c r="V10" s="11"/>
    </row>
    <row r="11" spans="1:22" s="10" customFormat="1" x14ac:dyDescent="0.25">
      <c r="A11" s="56"/>
      <c r="B11" s="56"/>
      <c r="C11" s="56"/>
      <c r="D11" s="58"/>
      <c r="E11" s="59"/>
      <c r="F11" s="68"/>
      <c r="G11" s="68"/>
      <c r="H11" s="59"/>
      <c r="I11" s="59"/>
      <c r="J11" s="19"/>
      <c r="K11" s="58"/>
      <c r="L11" s="60"/>
      <c r="M11" s="57"/>
      <c r="N11" s="12"/>
      <c r="O11" s="11"/>
      <c r="P11" s="11"/>
      <c r="Q11" s="11"/>
      <c r="R11" s="11"/>
      <c r="S11" s="11"/>
      <c r="T11" s="11"/>
      <c r="U11" s="11"/>
      <c r="V11" s="11"/>
    </row>
    <row r="12" spans="1:22" s="10" customFormat="1" x14ac:dyDescent="0.25">
      <c r="A12" s="56"/>
      <c r="B12" s="56"/>
      <c r="C12" s="56"/>
      <c r="D12" s="58"/>
      <c r="E12" s="59"/>
      <c r="F12" s="68"/>
      <c r="G12" s="68"/>
      <c r="H12" s="59"/>
      <c r="I12" s="59"/>
      <c r="J12" s="19"/>
      <c r="K12" s="58"/>
      <c r="L12" s="60"/>
      <c r="M12" s="57"/>
      <c r="N12" s="12"/>
      <c r="O12" s="11"/>
      <c r="P12" s="11"/>
      <c r="Q12" s="11"/>
      <c r="R12" s="11"/>
      <c r="S12" s="11"/>
      <c r="T12" s="11"/>
      <c r="U12" s="11"/>
      <c r="V12" s="11"/>
    </row>
    <row r="13" spans="1:22" s="10" customFormat="1" x14ac:dyDescent="0.25">
      <c r="A13" s="56"/>
      <c r="B13" s="56"/>
      <c r="C13" s="56"/>
      <c r="D13" s="58"/>
      <c r="E13" s="59"/>
      <c r="F13" s="68"/>
      <c r="G13" s="68"/>
      <c r="H13" s="59"/>
      <c r="I13" s="59"/>
      <c r="J13" s="19"/>
      <c r="K13" s="58"/>
      <c r="L13" s="60"/>
      <c r="M13" s="57"/>
      <c r="N13" s="12"/>
      <c r="O13" s="11"/>
      <c r="P13" s="11"/>
      <c r="Q13" s="11"/>
      <c r="R13" s="11"/>
      <c r="S13" s="11"/>
      <c r="T13" s="11"/>
      <c r="U13" s="11"/>
      <c r="V13" s="11"/>
    </row>
    <row r="14" spans="1:22" s="10" customFormat="1" x14ac:dyDescent="0.25">
      <c r="A14" s="56"/>
      <c r="B14" s="56"/>
      <c r="C14" s="56"/>
      <c r="D14" s="58"/>
      <c r="E14" s="59"/>
      <c r="F14" s="68"/>
      <c r="G14" s="68"/>
      <c r="H14" s="59"/>
      <c r="I14" s="59"/>
      <c r="J14" s="19"/>
      <c r="K14" s="58"/>
      <c r="L14" s="60"/>
      <c r="M14" s="57"/>
      <c r="N14" s="12"/>
      <c r="O14" s="11"/>
      <c r="P14" s="11"/>
      <c r="Q14" s="11"/>
      <c r="R14" s="11"/>
      <c r="S14" s="11"/>
      <c r="T14" s="11"/>
      <c r="U14" s="11"/>
      <c r="V14" s="11"/>
    </row>
    <row r="15" spans="1:22" s="10" customFormat="1" x14ac:dyDescent="0.25">
      <c r="A15" s="56"/>
      <c r="B15" s="56"/>
      <c r="C15" s="56"/>
      <c r="D15" s="58"/>
      <c r="E15" s="59"/>
      <c r="F15" s="68"/>
      <c r="G15" s="68"/>
      <c r="H15" s="59"/>
      <c r="I15" s="59"/>
      <c r="J15" s="19"/>
      <c r="K15" s="58"/>
      <c r="L15" s="60"/>
      <c r="M15" s="57"/>
      <c r="N15" s="12"/>
      <c r="O15" s="11"/>
      <c r="P15" s="11"/>
      <c r="Q15" s="11"/>
      <c r="R15" s="11"/>
      <c r="S15" s="11"/>
      <c r="T15" s="11"/>
      <c r="U15" s="11"/>
      <c r="V15" s="11"/>
    </row>
    <row r="16" spans="1:22" s="10" customFormat="1" x14ac:dyDescent="0.25">
      <c r="A16" s="56"/>
      <c r="B16" s="56"/>
      <c r="C16" s="56"/>
      <c r="D16" s="58"/>
      <c r="E16" s="59"/>
      <c r="F16" s="68"/>
      <c r="G16" s="68"/>
      <c r="H16" s="59"/>
      <c r="I16" s="59"/>
      <c r="J16" s="19"/>
      <c r="K16" s="58"/>
      <c r="L16" s="60"/>
      <c r="M16" s="57"/>
      <c r="N16" s="12"/>
      <c r="O16" s="11"/>
      <c r="P16" s="11"/>
      <c r="Q16" s="11"/>
      <c r="R16" s="11"/>
      <c r="S16" s="11"/>
      <c r="T16" s="11"/>
      <c r="U16" s="11"/>
      <c r="V16" s="11"/>
    </row>
    <row r="17" spans="1:22" s="10" customFormat="1" x14ac:dyDescent="0.25">
      <c r="A17" s="56"/>
      <c r="B17" s="56"/>
      <c r="C17" s="56"/>
      <c r="D17" s="58"/>
      <c r="E17" s="59"/>
      <c r="F17" s="68"/>
      <c r="G17" s="68"/>
      <c r="H17" s="59"/>
      <c r="I17" s="59"/>
      <c r="J17" s="19"/>
      <c r="K17" s="58"/>
      <c r="L17" s="60"/>
      <c r="M17" s="57"/>
      <c r="N17" s="12"/>
      <c r="O17" s="11"/>
      <c r="P17" s="11"/>
      <c r="Q17" s="11"/>
      <c r="R17" s="11"/>
      <c r="S17" s="11"/>
      <c r="T17" s="11"/>
      <c r="U17" s="11"/>
      <c r="V17" s="11"/>
    </row>
    <row r="18" spans="1:22" s="10" customFormat="1" x14ac:dyDescent="0.25">
      <c r="A18" s="56"/>
      <c r="B18" s="56"/>
      <c r="C18" s="56"/>
      <c r="D18" s="58"/>
      <c r="E18" s="59"/>
      <c r="F18" s="68"/>
      <c r="G18" s="68"/>
      <c r="H18" s="59"/>
      <c r="I18" s="59"/>
      <c r="J18" s="19"/>
      <c r="K18" s="58"/>
      <c r="L18" s="60"/>
      <c r="M18" s="57"/>
      <c r="N18" s="12"/>
      <c r="O18" s="11"/>
      <c r="P18" s="11"/>
      <c r="Q18" s="11"/>
      <c r="R18" s="11"/>
      <c r="S18" s="11"/>
      <c r="T18" s="11"/>
      <c r="U18" s="11"/>
      <c r="V18" s="11"/>
    </row>
    <row r="19" spans="1:22" s="10" customFormat="1" x14ac:dyDescent="0.25">
      <c r="A19" s="56"/>
      <c r="B19" s="56"/>
      <c r="C19" s="56"/>
      <c r="D19" s="58"/>
      <c r="E19" s="59"/>
      <c r="F19" s="68"/>
      <c r="G19" s="68"/>
      <c r="H19" s="59"/>
      <c r="I19" s="59"/>
      <c r="J19" s="19"/>
      <c r="K19" s="58"/>
      <c r="L19" s="60"/>
      <c r="M19" s="57"/>
      <c r="N19" s="12"/>
      <c r="O19" s="11"/>
      <c r="P19" s="11"/>
      <c r="Q19" s="11"/>
      <c r="R19" s="11"/>
      <c r="S19" s="11"/>
      <c r="T19" s="11"/>
      <c r="U19" s="11"/>
      <c r="V19" s="11"/>
    </row>
    <row r="20" spans="1:22" s="10" customFormat="1" x14ac:dyDescent="0.25">
      <c r="A20" s="56"/>
      <c r="B20" s="56"/>
      <c r="C20" s="56"/>
      <c r="D20" s="58"/>
      <c r="E20" s="59"/>
      <c r="F20" s="68"/>
      <c r="G20" s="68"/>
      <c r="H20" s="59"/>
      <c r="I20" s="59"/>
      <c r="J20" s="19"/>
      <c r="K20" s="58"/>
      <c r="L20" s="60"/>
      <c r="M20" s="57"/>
      <c r="N20" s="12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F21" s="9" t="s">
        <v>501</v>
      </c>
      <c r="G21" s="73">
        <f>SUM(G2:G20)</f>
        <v>0</v>
      </c>
    </row>
    <row r="22" spans="1:22" ht="11.25" customHeight="1" x14ac:dyDescent="0.25">
      <c r="G22" s="8"/>
    </row>
    <row r="23" spans="1:22" x14ac:dyDescent="0.25">
      <c r="F23" s="20" t="s">
        <v>462</v>
      </c>
      <c r="G23" s="68">
        <v>3229295.02</v>
      </c>
      <c r="H23" s="16"/>
      <c r="J23" s="68">
        <v>3314773.7</v>
      </c>
      <c r="K23" s="18"/>
    </row>
    <row r="24" spans="1:22" ht="15.75" thickBot="1" x14ac:dyDescent="0.3">
      <c r="G24" s="74">
        <v>28633179.329999998</v>
      </c>
      <c r="H24" s="16"/>
      <c r="J24" s="68">
        <v>1110165.26</v>
      </c>
      <c r="K24" s="18"/>
    </row>
    <row r="25" spans="1:22" ht="15.75" thickTop="1" x14ac:dyDescent="0.25">
      <c r="G25" s="75">
        <f>SUBTOTAL(9,G23:G24)</f>
        <v>31862474.349999998</v>
      </c>
      <c r="H25" s="15" t="s">
        <v>62</v>
      </c>
      <c r="J25" s="68">
        <v>679008.24</v>
      </c>
      <c r="K25" s="18"/>
    </row>
    <row r="26" spans="1:22" x14ac:dyDescent="0.25">
      <c r="G26" s="16"/>
      <c r="H26" s="16"/>
      <c r="J26" s="68">
        <v>542071.71</v>
      </c>
      <c r="K26" s="18"/>
    </row>
    <row r="27" spans="1:22" ht="15.75" thickBot="1" x14ac:dyDescent="0.3">
      <c r="G27" s="74">
        <v>130127.93</v>
      </c>
      <c r="H27" s="16"/>
      <c r="J27" s="68">
        <v>1579391.15</v>
      </c>
      <c r="K27" s="18"/>
    </row>
    <row r="28" spans="1:22" ht="16.5" thickTop="1" thickBot="1" x14ac:dyDescent="0.3">
      <c r="G28" s="76">
        <f>G27</f>
        <v>130127.93</v>
      </c>
      <c r="H28" s="15" t="s">
        <v>67</v>
      </c>
      <c r="J28" s="74">
        <v>1462747.57</v>
      </c>
      <c r="K28" s="18"/>
    </row>
    <row r="29" spans="1:22" ht="15.75" thickTop="1" x14ac:dyDescent="0.25">
      <c r="G29" s="16"/>
      <c r="H29" s="16"/>
      <c r="J29" s="75">
        <f>SUBTOTAL(9,J23:J28)</f>
        <v>8688157.6300000008</v>
      </c>
      <c r="K29" s="15" t="s">
        <v>79</v>
      </c>
    </row>
    <row r="30" spans="1:22" x14ac:dyDescent="0.25">
      <c r="G30" s="68">
        <v>65725.05</v>
      </c>
      <c r="H30" s="16"/>
      <c r="J30" s="16"/>
      <c r="K30" s="18"/>
    </row>
    <row r="31" spans="1:22" x14ac:dyDescent="0.25">
      <c r="G31" s="68">
        <v>1</v>
      </c>
      <c r="H31" s="16"/>
      <c r="J31" s="68">
        <v>5026857.08</v>
      </c>
      <c r="K31" s="18"/>
    </row>
    <row r="32" spans="1:22" x14ac:dyDescent="0.25">
      <c r="G32" s="68">
        <v>1047865.74</v>
      </c>
      <c r="H32" s="16"/>
      <c r="J32" s="68">
        <v>5423387.4199999999</v>
      </c>
      <c r="K32" s="18"/>
    </row>
    <row r="33" spans="7:11" ht="15.75" thickBot="1" x14ac:dyDescent="0.3">
      <c r="G33" s="68">
        <v>414000</v>
      </c>
      <c r="H33" s="16"/>
      <c r="J33" s="74">
        <v>4132968.13</v>
      </c>
      <c r="K33" s="18"/>
    </row>
    <row r="34" spans="7:11" ht="16.5" thickTop="1" thickBot="1" x14ac:dyDescent="0.3">
      <c r="G34" s="74">
        <v>27092.16</v>
      </c>
      <c r="H34" s="16"/>
      <c r="J34" s="77">
        <f>SUBTOTAL(9,J31:J33)</f>
        <v>14583212.629999999</v>
      </c>
      <c r="K34" s="15" t="s">
        <v>61</v>
      </c>
    </row>
    <row r="35" spans="7:11" ht="15.75" thickTop="1" x14ac:dyDescent="0.25">
      <c r="G35" s="77">
        <f>SUBTOTAL(9,G30:G34)</f>
        <v>1554683.95</v>
      </c>
      <c r="H35" s="15" t="s">
        <v>63</v>
      </c>
      <c r="J35" s="16"/>
      <c r="K35" s="18"/>
    </row>
    <row r="36" spans="7:11" x14ac:dyDescent="0.25">
      <c r="G36" s="16"/>
      <c r="H36" s="16"/>
      <c r="J36" s="68">
        <v>82311.100000000006</v>
      </c>
      <c r="K36" s="18"/>
    </row>
    <row r="37" spans="7:11" ht="15.75" thickBot="1" x14ac:dyDescent="0.3">
      <c r="G37" s="16"/>
      <c r="H37" s="16"/>
      <c r="J37" s="74">
        <v>206713.55</v>
      </c>
    </row>
    <row r="38" spans="7:11" ht="15.75" thickTop="1" x14ac:dyDescent="0.25">
      <c r="G38" s="17"/>
      <c r="H38" s="16"/>
      <c r="J38" s="75">
        <f>SUBTOTAL(9,J36:J37)</f>
        <v>289024.65000000002</v>
      </c>
      <c r="K38" s="15" t="s">
        <v>82</v>
      </c>
    </row>
    <row r="40" spans="7:11" x14ac:dyDescent="0.25">
      <c r="K40" s="14"/>
    </row>
    <row r="41" spans="7:11" x14ac:dyDescent="0.25">
      <c r="K41" s="14"/>
    </row>
  </sheetData>
  <pageMargins left="0.17" right="0.28999999999999998" top="0.84" bottom="0.51" header="0.21" footer="0.3"/>
  <pageSetup scale="57" orientation="landscape" r:id="rId1"/>
  <headerFooter>
    <oddHeader>&amp;L&amp;G&amp;C&amp;"-,Negrita"H. AYUNTAMIENTO DE TIJUANAALTA DE BIENES INMUEBLES EN ELPADRÓN INMOBILIARIO MUNICIPAL EN NOVIEMBRE DE 2019&amp;RPágina: &amp;P de &amp;NHora: &amp;TFecha: &amp;D</oddHeader>
    <oddFooter>&amp;LAnexo 1-A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topLeftCell="A29" workbookViewId="0">
      <selection activeCell="A51" sqref="A51"/>
    </sheetView>
  </sheetViews>
  <sheetFormatPr baseColWidth="10" defaultRowHeight="15" x14ac:dyDescent="0.25"/>
  <cols>
    <col min="1" max="1" width="7.140625" style="5" bestFit="1" customWidth="1"/>
    <col min="2" max="2" width="9.140625" style="5" customWidth="1"/>
    <col min="3" max="3" width="14.85546875" style="5" customWidth="1"/>
    <col min="4" max="4" width="26.7109375" style="7" customWidth="1"/>
    <col min="5" max="5" width="26" style="2" customWidth="1"/>
    <col min="6" max="6" width="10" style="2" customWidth="1"/>
    <col min="7" max="7" width="24.42578125" style="2" customWidth="1"/>
    <col min="8" max="8" width="25.42578125" style="2" customWidth="1"/>
    <col min="9" max="9" width="19.85546875" style="2" customWidth="1"/>
    <col min="10" max="10" width="24" style="2" customWidth="1"/>
    <col min="11" max="11" width="30.7109375" style="7" customWidth="1"/>
    <col min="12" max="12" width="15.85546875" style="13" customWidth="1"/>
    <col min="13" max="13" width="16.140625" style="6" customWidth="1"/>
    <col min="14" max="14" width="11.42578125" style="4"/>
    <col min="15" max="22" width="11.42578125" style="3"/>
  </cols>
  <sheetData>
    <row r="1" spans="1:22" s="82" customFormat="1" ht="36.75" customHeight="1" x14ac:dyDescent="0.2">
      <c r="A1" s="1" t="s">
        <v>461</v>
      </c>
      <c r="B1" s="1" t="s">
        <v>0</v>
      </c>
      <c r="C1" s="1" t="s">
        <v>1</v>
      </c>
      <c r="D1" s="1" t="s">
        <v>460</v>
      </c>
      <c r="E1" s="1" t="s">
        <v>445</v>
      </c>
      <c r="F1" s="1" t="s">
        <v>446</v>
      </c>
      <c r="G1" s="1" t="s">
        <v>3</v>
      </c>
      <c r="H1" s="1" t="s">
        <v>443</v>
      </c>
      <c r="I1" s="1" t="s">
        <v>444</v>
      </c>
      <c r="J1" s="1" t="s">
        <v>4</v>
      </c>
      <c r="K1" s="1" t="s">
        <v>5</v>
      </c>
      <c r="L1" s="1" t="s">
        <v>6</v>
      </c>
      <c r="M1" s="1" t="s">
        <v>60</v>
      </c>
      <c r="N1" s="80"/>
      <c r="O1" s="81"/>
      <c r="P1" s="81"/>
      <c r="Q1" s="81"/>
      <c r="R1" s="81"/>
      <c r="S1" s="81"/>
      <c r="T1" s="81"/>
      <c r="U1" s="81"/>
      <c r="V1" s="81"/>
    </row>
    <row r="2" spans="1:22" s="4" customFormat="1" x14ac:dyDescent="0.25">
      <c r="A2" s="56"/>
      <c r="B2" s="56"/>
      <c r="C2" s="56"/>
      <c r="D2" s="58"/>
      <c r="E2" s="59"/>
      <c r="F2" s="68"/>
      <c r="G2" s="68"/>
      <c r="H2" s="59"/>
      <c r="I2" s="68"/>
      <c r="J2" s="68"/>
      <c r="K2" s="58"/>
      <c r="L2" s="60"/>
      <c r="M2" s="57"/>
      <c r="O2" s="3"/>
      <c r="P2" s="3"/>
      <c r="Q2" s="3"/>
      <c r="R2" s="3"/>
      <c r="S2" s="3"/>
      <c r="T2" s="3"/>
      <c r="U2" s="3"/>
      <c r="V2" s="3"/>
    </row>
    <row r="3" spans="1:22" s="4" customFormat="1" x14ac:dyDescent="0.25">
      <c r="A3" s="56"/>
      <c r="B3" s="56"/>
      <c r="C3" s="56"/>
      <c r="D3" s="58"/>
      <c r="E3" s="59"/>
      <c r="F3" s="68"/>
      <c r="G3" s="68"/>
      <c r="H3" s="59"/>
      <c r="I3" s="68"/>
      <c r="J3" s="68"/>
      <c r="K3" s="58"/>
      <c r="L3" s="60"/>
      <c r="M3" s="57"/>
      <c r="O3" s="3"/>
      <c r="P3" s="3"/>
      <c r="Q3" s="3"/>
      <c r="R3" s="3"/>
      <c r="S3" s="3"/>
      <c r="T3" s="3"/>
      <c r="U3" s="3"/>
      <c r="V3" s="3"/>
    </row>
    <row r="4" spans="1:22" s="4" customFormat="1" x14ac:dyDescent="0.25">
      <c r="A4" s="56"/>
      <c r="B4" s="56"/>
      <c r="C4" s="56"/>
      <c r="D4" s="58"/>
      <c r="E4" s="59"/>
      <c r="F4" s="68"/>
      <c r="G4" s="68"/>
      <c r="H4" s="59"/>
      <c r="I4" s="68"/>
      <c r="J4" s="68"/>
      <c r="K4" s="58"/>
      <c r="L4" s="60"/>
      <c r="M4" s="57"/>
      <c r="O4" s="3"/>
      <c r="P4" s="3"/>
      <c r="Q4" s="3"/>
      <c r="R4" s="3"/>
      <c r="S4" s="3"/>
      <c r="T4" s="3"/>
      <c r="U4" s="3"/>
      <c r="V4" s="3"/>
    </row>
    <row r="5" spans="1:22" s="4" customFormat="1" x14ac:dyDescent="0.25">
      <c r="A5" s="56"/>
      <c r="B5" s="56"/>
      <c r="C5" s="56"/>
      <c r="D5" s="58"/>
      <c r="E5" s="59"/>
      <c r="F5" s="68"/>
      <c r="G5" s="68"/>
      <c r="H5" s="59"/>
      <c r="I5" s="68"/>
      <c r="J5" s="68"/>
      <c r="K5" s="58"/>
      <c r="L5" s="60"/>
      <c r="M5" s="57"/>
      <c r="O5" s="3"/>
      <c r="P5" s="3"/>
      <c r="Q5" s="3"/>
      <c r="R5" s="3"/>
      <c r="S5" s="3"/>
      <c r="T5" s="3"/>
      <c r="U5" s="3"/>
      <c r="V5" s="3"/>
    </row>
    <row r="6" spans="1:22" s="4" customFormat="1" x14ac:dyDescent="0.25">
      <c r="A6" s="56"/>
      <c r="B6" s="56"/>
      <c r="C6" s="56"/>
      <c r="D6" s="58"/>
      <c r="E6" s="59"/>
      <c r="F6" s="68"/>
      <c r="G6" s="68"/>
      <c r="H6" s="59"/>
      <c r="I6" s="68"/>
      <c r="J6" s="68"/>
      <c r="K6" s="58"/>
      <c r="L6" s="60"/>
      <c r="M6" s="57"/>
      <c r="O6" s="3"/>
      <c r="P6" s="3"/>
      <c r="Q6" s="3"/>
      <c r="R6" s="3"/>
      <c r="S6" s="3"/>
      <c r="T6" s="3"/>
      <c r="U6" s="3"/>
      <c r="V6" s="3"/>
    </row>
    <row r="7" spans="1:22" s="4" customFormat="1" x14ac:dyDescent="0.25">
      <c r="A7" s="56"/>
      <c r="B7" s="56"/>
      <c r="C7" s="56"/>
      <c r="D7" s="58"/>
      <c r="E7" s="59"/>
      <c r="F7" s="68"/>
      <c r="G7" s="68"/>
      <c r="H7" s="59"/>
      <c r="I7" s="68"/>
      <c r="J7" s="68"/>
      <c r="K7" s="58"/>
      <c r="L7" s="60"/>
      <c r="M7" s="57"/>
      <c r="O7" s="3"/>
      <c r="P7" s="3"/>
      <c r="Q7" s="3"/>
      <c r="R7" s="3"/>
      <c r="S7" s="3"/>
      <c r="T7" s="3"/>
      <c r="U7" s="3"/>
      <c r="V7" s="3"/>
    </row>
    <row r="8" spans="1:22" s="4" customFormat="1" x14ac:dyDescent="0.25">
      <c r="A8" s="56"/>
      <c r="B8" s="56"/>
      <c r="C8" s="56"/>
      <c r="D8" s="58"/>
      <c r="E8" s="59"/>
      <c r="F8" s="68"/>
      <c r="G8" s="68"/>
      <c r="H8" s="59"/>
      <c r="I8" s="68"/>
      <c r="J8" s="68"/>
      <c r="K8" s="58"/>
      <c r="L8" s="60"/>
      <c r="M8" s="57"/>
      <c r="O8" s="3"/>
      <c r="P8" s="3"/>
      <c r="Q8" s="3"/>
      <c r="R8" s="3"/>
      <c r="S8" s="3"/>
      <c r="T8" s="3"/>
      <c r="U8" s="3"/>
      <c r="V8" s="3"/>
    </row>
    <row r="9" spans="1:22" s="4" customFormat="1" x14ac:dyDescent="0.25">
      <c r="A9" s="56"/>
      <c r="B9" s="56"/>
      <c r="C9" s="56"/>
      <c r="D9" s="58"/>
      <c r="E9" s="59"/>
      <c r="F9" s="68"/>
      <c r="G9" s="68"/>
      <c r="H9" s="59"/>
      <c r="I9" s="68"/>
      <c r="J9" s="68"/>
      <c r="K9" s="58"/>
      <c r="L9" s="60"/>
      <c r="M9" s="57"/>
      <c r="O9" s="3"/>
      <c r="P9" s="3"/>
      <c r="Q9" s="3"/>
      <c r="R9" s="3"/>
      <c r="S9" s="3"/>
      <c r="T9" s="3"/>
      <c r="U9" s="3"/>
      <c r="V9" s="3"/>
    </row>
    <row r="10" spans="1:22" s="4" customFormat="1" x14ac:dyDescent="0.25">
      <c r="A10" s="56"/>
      <c r="B10" s="56"/>
      <c r="C10" s="56"/>
      <c r="D10" s="58"/>
      <c r="E10" s="59"/>
      <c r="F10" s="68"/>
      <c r="G10" s="68"/>
      <c r="H10" s="59"/>
      <c r="I10" s="68"/>
      <c r="J10" s="68"/>
      <c r="K10" s="58"/>
      <c r="L10" s="60"/>
      <c r="M10" s="57"/>
      <c r="O10" s="3"/>
      <c r="P10" s="3"/>
      <c r="Q10" s="3"/>
      <c r="R10" s="3"/>
      <c r="S10" s="3"/>
      <c r="T10" s="3"/>
      <c r="U10" s="3"/>
      <c r="V10" s="3"/>
    </row>
    <row r="11" spans="1:22" s="4" customFormat="1" x14ac:dyDescent="0.25">
      <c r="A11" s="56"/>
      <c r="B11" s="56"/>
      <c r="C11" s="56"/>
      <c r="D11" s="58"/>
      <c r="E11" s="59"/>
      <c r="F11" s="68"/>
      <c r="G11" s="68"/>
      <c r="H11" s="59"/>
      <c r="I11" s="68"/>
      <c r="J11" s="68"/>
      <c r="K11" s="58"/>
      <c r="L11" s="60"/>
      <c r="M11" s="57"/>
      <c r="O11" s="3"/>
      <c r="P11" s="3"/>
      <c r="Q11" s="3"/>
      <c r="R11" s="3"/>
      <c r="S11" s="3"/>
      <c r="T11" s="3"/>
      <c r="U11" s="3"/>
      <c r="V11" s="3"/>
    </row>
    <row r="12" spans="1:22" s="4" customFormat="1" x14ac:dyDescent="0.25">
      <c r="A12" s="56"/>
      <c r="B12" s="56"/>
      <c r="C12" s="56"/>
      <c r="D12" s="58"/>
      <c r="E12" s="59"/>
      <c r="F12" s="68"/>
      <c r="G12" s="68"/>
      <c r="H12" s="59"/>
      <c r="I12" s="68"/>
      <c r="J12" s="68"/>
      <c r="K12" s="58"/>
      <c r="L12" s="60"/>
      <c r="M12" s="57"/>
      <c r="O12" s="3"/>
      <c r="P12" s="3"/>
      <c r="Q12" s="3"/>
      <c r="R12" s="3"/>
      <c r="S12" s="3"/>
      <c r="T12" s="3"/>
      <c r="U12" s="3"/>
      <c r="V12" s="3"/>
    </row>
    <row r="13" spans="1:22" s="4" customFormat="1" x14ac:dyDescent="0.25">
      <c r="A13" s="56"/>
      <c r="B13" s="56"/>
      <c r="C13" s="56"/>
      <c r="D13" s="58"/>
      <c r="E13" s="59"/>
      <c r="F13" s="68"/>
      <c r="G13" s="68"/>
      <c r="H13" s="59"/>
      <c r="I13" s="68"/>
      <c r="J13" s="68"/>
      <c r="K13" s="58"/>
      <c r="L13" s="60"/>
      <c r="M13" s="57"/>
      <c r="O13" s="3"/>
      <c r="P13" s="3"/>
      <c r="Q13" s="3"/>
      <c r="R13" s="3"/>
      <c r="S13" s="3"/>
      <c r="T13" s="3"/>
      <c r="U13" s="3"/>
      <c r="V13" s="3"/>
    </row>
    <row r="14" spans="1:22" s="4" customFormat="1" x14ac:dyDescent="0.25">
      <c r="A14" s="56"/>
      <c r="B14" s="56"/>
      <c r="C14" s="56"/>
      <c r="D14" s="58"/>
      <c r="E14" s="59"/>
      <c r="F14" s="68"/>
      <c r="G14" s="68"/>
      <c r="H14" s="59"/>
      <c r="I14" s="68"/>
      <c r="J14" s="68"/>
      <c r="K14" s="58"/>
      <c r="L14" s="60"/>
      <c r="M14" s="57"/>
      <c r="O14" s="3"/>
      <c r="P14" s="3"/>
      <c r="Q14" s="3"/>
      <c r="R14" s="3"/>
      <c r="S14" s="3"/>
      <c r="T14" s="3"/>
      <c r="U14" s="3"/>
      <c r="V14" s="3"/>
    </row>
    <row r="15" spans="1:22" s="4" customFormat="1" x14ac:dyDescent="0.25">
      <c r="A15" s="56"/>
      <c r="B15" s="56"/>
      <c r="C15" s="56"/>
      <c r="D15" s="58"/>
      <c r="E15" s="59"/>
      <c r="F15" s="68"/>
      <c r="G15" s="68"/>
      <c r="H15" s="59"/>
      <c r="I15" s="68"/>
      <c r="J15" s="68"/>
      <c r="K15" s="58"/>
      <c r="L15" s="60"/>
      <c r="M15" s="57"/>
      <c r="O15" s="3"/>
      <c r="P15" s="3"/>
      <c r="Q15" s="3"/>
      <c r="R15" s="3"/>
      <c r="S15" s="3"/>
      <c r="T15" s="3"/>
      <c r="U15" s="3"/>
      <c r="V15" s="3"/>
    </row>
    <row r="16" spans="1:22" s="4" customFormat="1" x14ac:dyDescent="0.25">
      <c r="A16" s="56"/>
      <c r="B16" s="56"/>
      <c r="C16" s="56"/>
      <c r="D16" s="58"/>
      <c r="E16" s="59"/>
      <c r="F16" s="68"/>
      <c r="G16" s="68"/>
      <c r="H16" s="59"/>
      <c r="I16" s="68"/>
      <c r="J16" s="68"/>
      <c r="K16" s="58"/>
      <c r="L16" s="60"/>
      <c r="M16" s="57"/>
      <c r="O16" s="3"/>
      <c r="P16" s="3"/>
      <c r="Q16" s="3"/>
      <c r="R16" s="3"/>
      <c r="S16" s="3"/>
      <c r="T16" s="3"/>
      <c r="U16" s="3"/>
      <c r="V16" s="3"/>
    </row>
    <row r="17" spans="1:22" s="4" customFormat="1" x14ac:dyDescent="0.25">
      <c r="A17" s="56"/>
      <c r="B17" s="56"/>
      <c r="C17" s="56"/>
      <c r="D17" s="58"/>
      <c r="E17" s="59"/>
      <c r="F17" s="68"/>
      <c r="G17" s="68"/>
      <c r="H17" s="59"/>
      <c r="I17" s="68"/>
      <c r="J17" s="68"/>
      <c r="K17" s="58"/>
      <c r="L17" s="60"/>
      <c r="M17" s="57"/>
      <c r="O17" s="3"/>
      <c r="P17" s="3"/>
      <c r="Q17" s="3"/>
      <c r="R17" s="3"/>
      <c r="S17" s="3"/>
      <c r="T17" s="3"/>
      <c r="U17" s="3"/>
      <c r="V17" s="3"/>
    </row>
    <row r="18" spans="1:22" s="4" customFormat="1" x14ac:dyDescent="0.25">
      <c r="A18" s="56"/>
      <c r="B18" s="56"/>
      <c r="C18" s="56"/>
      <c r="D18" s="58"/>
      <c r="E18" s="59"/>
      <c r="F18" s="68"/>
      <c r="G18" s="68"/>
      <c r="H18" s="59"/>
      <c r="I18" s="68"/>
      <c r="J18" s="68"/>
      <c r="K18" s="58"/>
      <c r="L18" s="60"/>
      <c r="M18" s="57"/>
      <c r="O18" s="3"/>
      <c r="P18" s="3"/>
      <c r="Q18" s="3"/>
      <c r="R18" s="3"/>
      <c r="S18" s="3"/>
      <c r="T18" s="3"/>
      <c r="U18" s="3"/>
      <c r="V18" s="3"/>
    </row>
    <row r="19" spans="1:22" s="4" customFormat="1" x14ac:dyDescent="0.25">
      <c r="A19" s="56"/>
      <c r="B19" s="56"/>
      <c r="C19" s="56"/>
      <c r="D19" s="58"/>
      <c r="E19" s="59"/>
      <c r="F19" s="68"/>
      <c r="G19" s="68"/>
      <c r="H19" s="59"/>
      <c r="I19" s="68"/>
      <c r="J19" s="68"/>
      <c r="K19" s="58"/>
      <c r="L19" s="60"/>
      <c r="M19" s="57"/>
      <c r="O19" s="3"/>
      <c r="P19" s="3"/>
      <c r="Q19" s="3"/>
      <c r="R19" s="3"/>
      <c r="S19" s="3"/>
      <c r="T19" s="3"/>
      <c r="U19" s="3"/>
      <c r="V19" s="3"/>
    </row>
    <row r="20" spans="1:22" s="4" customFormat="1" x14ac:dyDescent="0.25">
      <c r="A20" s="56"/>
      <c r="B20" s="56"/>
      <c r="C20" s="56"/>
      <c r="D20" s="58"/>
      <c r="E20" s="59"/>
      <c r="F20" s="68"/>
      <c r="G20" s="68"/>
      <c r="H20" s="59"/>
      <c r="I20" s="68"/>
      <c r="J20" s="68"/>
      <c r="K20" s="58"/>
      <c r="L20" s="60"/>
      <c r="M20" s="57"/>
      <c r="O20" s="3"/>
      <c r="P20" s="3"/>
      <c r="Q20" s="3"/>
      <c r="R20" s="3"/>
      <c r="S20" s="3"/>
      <c r="T20" s="3"/>
      <c r="U20" s="3"/>
      <c r="V20" s="3"/>
    </row>
    <row r="21" spans="1:22" s="4" customFormat="1" x14ac:dyDescent="0.25">
      <c r="A21" s="56"/>
      <c r="B21" s="56"/>
      <c r="C21" s="56"/>
      <c r="D21" s="58"/>
      <c r="E21" s="59"/>
      <c r="F21" s="68"/>
      <c r="G21" s="68"/>
      <c r="H21" s="59"/>
      <c r="I21" s="68"/>
      <c r="J21" s="68"/>
      <c r="K21" s="58"/>
      <c r="L21" s="60"/>
      <c r="M21" s="57"/>
      <c r="O21" s="3"/>
      <c r="P21" s="3"/>
      <c r="Q21" s="3"/>
      <c r="R21" s="3"/>
      <c r="S21" s="3"/>
      <c r="T21" s="3"/>
      <c r="U21" s="3"/>
      <c r="V21" s="3"/>
    </row>
    <row r="22" spans="1:22" s="4" customFormat="1" x14ac:dyDescent="0.25">
      <c r="A22" s="56"/>
      <c r="B22" s="56"/>
      <c r="C22" s="56"/>
      <c r="D22" s="58"/>
      <c r="E22" s="59"/>
      <c r="F22" s="68"/>
      <c r="G22" s="68"/>
      <c r="H22" s="59"/>
      <c r="I22" s="68"/>
      <c r="J22" s="68"/>
      <c r="K22" s="58"/>
      <c r="L22" s="60"/>
      <c r="M22" s="57"/>
      <c r="O22" s="3"/>
      <c r="P22" s="3"/>
      <c r="Q22" s="3"/>
      <c r="R22" s="3"/>
      <c r="S22" s="3"/>
      <c r="T22" s="3"/>
      <c r="U22" s="3"/>
      <c r="V22" s="3"/>
    </row>
    <row r="23" spans="1:22" s="4" customFormat="1" x14ac:dyDescent="0.25">
      <c r="A23" s="56"/>
      <c r="B23" s="56"/>
      <c r="C23" s="56"/>
      <c r="D23" s="58"/>
      <c r="E23" s="59"/>
      <c r="F23" s="68"/>
      <c r="G23" s="68"/>
      <c r="H23" s="59"/>
      <c r="I23" s="68"/>
      <c r="J23" s="68"/>
      <c r="K23" s="58"/>
      <c r="L23" s="60"/>
      <c r="M23" s="57"/>
      <c r="O23" s="3"/>
      <c r="P23" s="3"/>
      <c r="Q23" s="3"/>
      <c r="R23" s="3"/>
      <c r="S23" s="3"/>
      <c r="T23" s="3"/>
      <c r="U23" s="3"/>
      <c r="V23" s="3"/>
    </row>
    <row r="24" spans="1:22" s="4" customFormat="1" x14ac:dyDescent="0.25">
      <c r="A24" s="56"/>
      <c r="B24" s="56"/>
      <c r="C24" s="56"/>
      <c r="D24" s="58"/>
      <c r="E24" s="59"/>
      <c r="F24" s="68"/>
      <c r="G24" s="68"/>
      <c r="H24" s="59"/>
      <c r="I24" s="68"/>
      <c r="J24" s="68"/>
      <c r="K24" s="58"/>
      <c r="L24" s="60"/>
      <c r="M24" s="57"/>
      <c r="O24" s="3"/>
      <c r="P24" s="3"/>
      <c r="Q24" s="3"/>
      <c r="R24" s="3"/>
      <c r="S24" s="3"/>
      <c r="T24" s="3"/>
      <c r="U24" s="3"/>
      <c r="V24" s="3"/>
    </row>
    <row r="25" spans="1:22" s="4" customFormat="1" x14ac:dyDescent="0.25">
      <c r="A25" s="56"/>
      <c r="B25" s="56"/>
      <c r="C25" s="56"/>
      <c r="D25" s="58"/>
      <c r="E25" s="59"/>
      <c r="F25" s="68"/>
      <c r="G25" s="68"/>
      <c r="H25" s="59"/>
      <c r="I25" s="68"/>
      <c r="J25" s="68"/>
      <c r="K25" s="58"/>
      <c r="L25" s="60"/>
      <c r="M25" s="57"/>
      <c r="O25" s="3"/>
      <c r="P25" s="3"/>
      <c r="Q25" s="3"/>
      <c r="R25" s="3"/>
      <c r="S25" s="3"/>
      <c r="T25" s="3"/>
      <c r="U25" s="3"/>
      <c r="V25" s="3"/>
    </row>
    <row r="26" spans="1:22" s="4" customFormat="1" x14ac:dyDescent="0.25">
      <c r="A26" s="56"/>
      <c r="B26" s="56"/>
      <c r="C26" s="56"/>
      <c r="D26" s="58"/>
      <c r="E26" s="59"/>
      <c r="F26" s="68"/>
      <c r="G26" s="68"/>
      <c r="H26" s="59"/>
      <c r="I26" s="68"/>
      <c r="J26" s="68"/>
      <c r="K26" s="58"/>
      <c r="L26" s="60"/>
      <c r="M26" s="57"/>
      <c r="O26" s="3"/>
      <c r="P26" s="3"/>
      <c r="Q26" s="3"/>
      <c r="R26" s="3"/>
      <c r="S26" s="3"/>
      <c r="T26" s="3"/>
      <c r="U26" s="3"/>
      <c r="V26" s="3"/>
    </row>
    <row r="27" spans="1:22" s="4" customFormat="1" x14ac:dyDescent="0.25">
      <c r="A27" s="56"/>
      <c r="B27" s="56"/>
      <c r="C27" s="56"/>
      <c r="D27" s="58"/>
      <c r="E27" s="59"/>
      <c r="F27" s="68"/>
      <c r="G27" s="68"/>
      <c r="H27" s="59"/>
      <c r="I27" s="68"/>
      <c r="J27" s="68"/>
      <c r="K27" s="58"/>
      <c r="L27" s="60"/>
      <c r="M27" s="57"/>
      <c r="O27" s="3"/>
      <c r="P27" s="3"/>
      <c r="Q27" s="3"/>
      <c r="R27" s="3"/>
      <c r="S27" s="3"/>
      <c r="T27" s="3"/>
      <c r="U27" s="3"/>
      <c r="V27" s="3"/>
    </row>
    <row r="28" spans="1:22" s="4" customFormat="1" x14ac:dyDescent="0.25">
      <c r="A28" s="56"/>
      <c r="B28" s="56"/>
      <c r="C28" s="56"/>
      <c r="D28" s="58"/>
      <c r="E28" s="59"/>
      <c r="F28" s="68"/>
      <c r="G28" s="68"/>
      <c r="H28" s="59"/>
      <c r="I28" s="68"/>
      <c r="J28" s="68"/>
      <c r="K28" s="58"/>
      <c r="L28" s="60"/>
      <c r="M28" s="57"/>
      <c r="O28" s="3"/>
      <c r="P28" s="3"/>
      <c r="Q28" s="3"/>
      <c r="R28" s="3"/>
      <c r="S28" s="3"/>
      <c r="T28" s="3"/>
      <c r="U28" s="3"/>
      <c r="V28" s="3"/>
    </row>
    <row r="29" spans="1:22" s="4" customFormat="1" x14ac:dyDescent="0.25">
      <c r="A29" s="56"/>
      <c r="B29" s="56"/>
      <c r="C29" s="56"/>
      <c r="D29" s="58"/>
      <c r="E29" s="59"/>
      <c r="F29" s="68"/>
      <c r="G29" s="68"/>
      <c r="H29" s="59"/>
      <c r="I29" s="68"/>
      <c r="J29" s="68"/>
      <c r="K29" s="58"/>
      <c r="L29" s="60"/>
      <c r="M29" s="57"/>
      <c r="O29" s="3"/>
      <c r="P29" s="3"/>
      <c r="Q29" s="3"/>
      <c r="R29" s="3"/>
      <c r="S29" s="3"/>
      <c r="T29" s="3"/>
      <c r="U29" s="3"/>
      <c r="V29" s="3"/>
    </row>
    <row r="30" spans="1:22" s="4" customFormat="1" x14ac:dyDescent="0.25">
      <c r="A30" s="56"/>
      <c r="B30" s="56"/>
      <c r="C30" s="56"/>
      <c r="D30" s="58"/>
      <c r="E30" s="59"/>
      <c r="F30" s="68"/>
      <c r="G30" s="68"/>
      <c r="H30" s="59"/>
      <c r="I30" s="68"/>
      <c r="J30" s="68"/>
      <c r="K30" s="58"/>
      <c r="L30" s="60"/>
      <c r="M30" s="57"/>
      <c r="O30" s="3"/>
      <c r="P30" s="3"/>
      <c r="Q30" s="3"/>
      <c r="R30" s="3"/>
      <c r="S30" s="3"/>
      <c r="T30" s="3"/>
      <c r="U30" s="3"/>
      <c r="V30" s="3"/>
    </row>
    <row r="31" spans="1:22" s="4" customFormat="1" x14ac:dyDescent="0.25">
      <c r="A31" s="56"/>
      <c r="B31" s="56"/>
      <c r="C31" s="56"/>
      <c r="D31" s="58"/>
      <c r="E31" s="59"/>
      <c r="F31" s="68"/>
      <c r="G31" s="68"/>
      <c r="H31" s="59"/>
      <c r="I31" s="68"/>
      <c r="J31" s="68"/>
      <c r="K31" s="58"/>
      <c r="L31" s="60"/>
      <c r="M31" s="57"/>
      <c r="O31" s="3"/>
      <c r="P31" s="3"/>
      <c r="Q31" s="3"/>
      <c r="R31" s="3"/>
      <c r="S31" s="3"/>
      <c r="T31" s="3"/>
      <c r="U31" s="3"/>
      <c r="V31" s="3"/>
    </row>
    <row r="32" spans="1:22" s="4" customFormat="1" x14ac:dyDescent="0.25">
      <c r="A32" s="56"/>
      <c r="B32" s="56"/>
      <c r="C32" s="56"/>
      <c r="D32" s="58"/>
      <c r="E32" s="59"/>
      <c r="F32" s="68"/>
      <c r="G32" s="68"/>
      <c r="H32" s="59"/>
      <c r="I32" s="68"/>
      <c r="J32" s="68"/>
      <c r="K32" s="58"/>
      <c r="L32" s="60"/>
      <c r="M32" s="57"/>
      <c r="O32" s="3"/>
      <c r="P32" s="3"/>
      <c r="Q32" s="3"/>
      <c r="R32" s="3"/>
      <c r="S32" s="3"/>
      <c r="T32" s="3"/>
      <c r="U32" s="3"/>
      <c r="V32" s="3"/>
    </row>
    <row r="33" spans="1:22" s="4" customFormat="1" x14ac:dyDescent="0.25">
      <c r="A33" s="56"/>
      <c r="B33" s="56"/>
      <c r="C33" s="56"/>
      <c r="D33" s="58"/>
      <c r="E33" s="59"/>
      <c r="F33" s="68"/>
      <c r="G33" s="68"/>
      <c r="H33" s="59"/>
      <c r="I33" s="68"/>
      <c r="J33" s="68"/>
      <c r="K33" s="58"/>
      <c r="L33" s="60"/>
      <c r="M33" s="57"/>
      <c r="O33" s="3"/>
      <c r="P33" s="3"/>
      <c r="Q33" s="3"/>
      <c r="R33" s="3"/>
      <c r="S33" s="3"/>
      <c r="T33" s="3"/>
      <c r="U33" s="3"/>
      <c r="V33" s="3"/>
    </row>
    <row r="34" spans="1:22" s="4" customFormat="1" x14ac:dyDescent="0.25">
      <c r="A34" s="56"/>
      <c r="B34" s="56"/>
      <c r="C34" s="56"/>
      <c r="D34" s="58"/>
      <c r="E34" s="59"/>
      <c r="F34" s="68"/>
      <c r="G34" s="68"/>
      <c r="H34" s="59"/>
      <c r="I34" s="68"/>
      <c r="J34" s="68"/>
      <c r="K34" s="58"/>
      <c r="L34" s="60"/>
      <c r="M34" s="57"/>
      <c r="O34" s="3"/>
      <c r="P34" s="3"/>
      <c r="Q34" s="3"/>
      <c r="R34" s="3"/>
      <c r="S34" s="3"/>
      <c r="T34" s="3"/>
      <c r="U34" s="3"/>
      <c r="V34" s="3"/>
    </row>
    <row r="35" spans="1:22" s="4" customFormat="1" x14ac:dyDescent="0.25">
      <c r="A35" s="56"/>
      <c r="B35" s="56"/>
      <c r="C35" s="56"/>
      <c r="D35" s="58"/>
      <c r="E35" s="59"/>
      <c r="F35" s="68"/>
      <c r="G35" s="68"/>
      <c r="H35" s="59"/>
      <c r="I35" s="68"/>
      <c r="J35" s="68"/>
      <c r="K35" s="58"/>
      <c r="L35" s="60"/>
      <c r="M35" s="57"/>
      <c r="O35" s="3"/>
      <c r="P35" s="3"/>
      <c r="Q35" s="3"/>
      <c r="R35" s="3"/>
      <c r="S35" s="3"/>
      <c r="T35" s="3"/>
      <c r="U35" s="3"/>
      <c r="V35" s="3"/>
    </row>
    <row r="36" spans="1:22" s="4" customFormat="1" x14ac:dyDescent="0.25">
      <c r="A36" s="56"/>
      <c r="B36" s="56"/>
      <c r="C36" s="56"/>
      <c r="D36" s="58"/>
      <c r="E36" s="59"/>
      <c r="F36" s="68"/>
      <c r="G36" s="68"/>
      <c r="H36" s="59"/>
      <c r="I36" s="68"/>
      <c r="J36" s="68"/>
      <c r="K36" s="58"/>
      <c r="L36" s="60"/>
      <c r="M36" s="57"/>
      <c r="O36" s="3"/>
      <c r="P36" s="3"/>
      <c r="Q36" s="3"/>
      <c r="R36" s="3"/>
      <c r="S36" s="3"/>
      <c r="T36" s="3"/>
      <c r="U36" s="3"/>
      <c r="V36" s="3"/>
    </row>
    <row r="37" spans="1:22" s="4" customFormat="1" x14ac:dyDescent="0.25">
      <c r="A37" s="56"/>
      <c r="B37" s="56"/>
      <c r="C37" s="56"/>
      <c r="D37" s="58"/>
      <c r="E37" s="59"/>
      <c r="F37" s="68"/>
      <c r="G37" s="68"/>
      <c r="H37" s="59"/>
      <c r="I37" s="68"/>
      <c r="J37" s="68"/>
      <c r="K37" s="58"/>
      <c r="L37" s="60"/>
      <c r="M37" s="57"/>
      <c r="O37" s="3"/>
      <c r="P37" s="3"/>
      <c r="Q37" s="3"/>
      <c r="R37" s="3"/>
      <c r="S37" s="3"/>
      <c r="T37" s="3"/>
      <c r="U37" s="3"/>
      <c r="V37" s="3"/>
    </row>
    <row r="38" spans="1:22" s="4" customFormat="1" x14ac:dyDescent="0.25">
      <c r="A38" s="56"/>
      <c r="B38" s="56"/>
      <c r="C38" s="56"/>
      <c r="D38" s="58"/>
      <c r="E38" s="59"/>
      <c r="F38" s="68"/>
      <c r="G38" s="68"/>
      <c r="H38" s="59"/>
      <c r="I38" s="68"/>
      <c r="J38" s="68"/>
      <c r="K38" s="58"/>
      <c r="L38" s="60"/>
      <c r="M38" s="57"/>
      <c r="O38" s="3"/>
      <c r="P38" s="3"/>
      <c r="Q38" s="3"/>
      <c r="R38" s="3"/>
      <c r="S38" s="3"/>
      <c r="T38" s="3"/>
      <c r="U38" s="3"/>
      <c r="V38" s="3"/>
    </row>
    <row r="39" spans="1:22" s="4" customFormat="1" x14ac:dyDescent="0.25">
      <c r="A39" s="56"/>
      <c r="B39" s="56"/>
      <c r="C39" s="56"/>
      <c r="D39" s="58"/>
      <c r="E39" s="59"/>
      <c r="F39" s="68"/>
      <c r="G39" s="68"/>
      <c r="H39" s="59"/>
      <c r="I39" s="68"/>
      <c r="J39" s="68"/>
      <c r="K39" s="58"/>
      <c r="L39" s="60"/>
      <c r="M39" s="57"/>
      <c r="O39" s="3"/>
      <c r="P39" s="3"/>
      <c r="Q39" s="3"/>
      <c r="R39" s="3"/>
      <c r="S39" s="3"/>
      <c r="T39" s="3"/>
      <c r="U39" s="3"/>
      <c r="V39" s="3"/>
    </row>
    <row r="40" spans="1:22" s="4" customFormat="1" x14ac:dyDescent="0.25">
      <c r="A40" s="56"/>
      <c r="B40" s="56"/>
      <c r="C40" s="56"/>
      <c r="D40" s="58"/>
      <c r="E40" s="59"/>
      <c r="F40" s="68"/>
      <c r="G40" s="68"/>
      <c r="H40" s="59"/>
      <c r="I40" s="68"/>
      <c r="J40" s="68"/>
      <c r="K40" s="58"/>
      <c r="L40" s="60"/>
      <c r="M40" s="57"/>
      <c r="O40" s="3"/>
      <c r="P40" s="3"/>
      <c r="Q40" s="3"/>
      <c r="R40" s="3"/>
      <c r="S40" s="3"/>
      <c r="T40" s="3"/>
      <c r="U40" s="3"/>
      <c r="V40" s="3"/>
    </row>
    <row r="41" spans="1:22" s="4" customFormat="1" x14ac:dyDescent="0.25">
      <c r="A41" s="56"/>
      <c r="B41" s="56"/>
      <c r="C41" s="56"/>
      <c r="D41" s="58"/>
      <c r="E41" s="59"/>
      <c r="F41" s="68"/>
      <c r="G41" s="68"/>
      <c r="H41" s="59"/>
      <c r="I41" s="68"/>
      <c r="J41" s="68"/>
      <c r="K41" s="58"/>
      <c r="L41" s="60"/>
      <c r="M41" s="57"/>
      <c r="O41" s="3"/>
      <c r="P41" s="3"/>
      <c r="Q41" s="3"/>
      <c r="R41" s="3"/>
      <c r="S41" s="3"/>
      <c r="T41" s="3"/>
      <c r="U41" s="3"/>
      <c r="V41" s="3"/>
    </row>
    <row r="42" spans="1:22" s="4" customFormat="1" x14ac:dyDescent="0.25">
      <c r="A42" s="56"/>
      <c r="B42" s="56"/>
      <c r="C42" s="56"/>
      <c r="D42" s="58"/>
      <c r="E42" s="59"/>
      <c r="F42" s="68"/>
      <c r="G42" s="68"/>
      <c r="H42" s="59"/>
      <c r="I42" s="68"/>
      <c r="J42" s="68"/>
      <c r="K42" s="58"/>
      <c r="L42" s="60"/>
      <c r="M42" s="57"/>
      <c r="O42" s="3"/>
      <c r="P42" s="3"/>
      <c r="Q42" s="3"/>
      <c r="R42" s="3"/>
      <c r="S42" s="3"/>
      <c r="T42" s="3"/>
      <c r="U42" s="3"/>
      <c r="V42" s="3"/>
    </row>
    <row r="43" spans="1:22" s="4" customFormat="1" x14ac:dyDescent="0.25">
      <c r="A43" s="56"/>
      <c r="B43" s="56"/>
      <c r="C43" s="56"/>
      <c r="D43" s="58"/>
      <c r="E43" s="59"/>
      <c r="F43" s="68"/>
      <c r="G43" s="68"/>
      <c r="H43" s="59"/>
      <c r="I43" s="68"/>
      <c r="J43" s="68"/>
      <c r="K43" s="58"/>
      <c r="L43" s="60"/>
      <c r="M43" s="57"/>
      <c r="O43" s="3"/>
      <c r="P43" s="3"/>
      <c r="Q43" s="3"/>
      <c r="R43" s="3"/>
      <c r="S43" s="3"/>
      <c r="T43" s="3"/>
      <c r="U43" s="3"/>
      <c r="V43" s="3"/>
    </row>
    <row r="44" spans="1:22" s="4" customFormat="1" x14ac:dyDescent="0.25">
      <c r="A44" s="56"/>
      <c r="B44" s="56"/>
      <c r="C44" s="56"/>
      <c r="D44" s="58"/>
      <c r="E44" s="59"/>
      <c r="F44" s="68"/>
      <c r="G44" s="68"/>
      <c r="H44" s="59"/>
      <c r="I44" s="68"/>
      <c r="J44" s="68"/>
      <c r="K44" s="58"/>
      <c r="L44" s="60"/>
      <c r="M44" s="57"/>
      <c r="O44" s="3"/>
      <c r="P44" s="3"/>
      <c r="Q44" s="3"/>
      <c r="R44" s="3"/>
      <c r="S44" s="3"/>
      <c r="T44" s="3"/>
      <c r="U44" s="3"/>
      <c r="V44" s="3"/>
    </row>
    <row r="45" spans="1:22" s="4" customFormat="1" x14ac:dyDescent="0.25">
      <c r="A45" s="56"/>
      <c r="B45" s="56"/>
      <c r="C45" s="56"/>
      <c r="D45" s="58"/>
      <c r="E45" s="59"/>
      <c r="F45" s="68"/>
      <c r="G45" s="68"/>
      <c r="H45" s="59"/>
      <c r="I45" s="68"/>
      <c r="J45" s="68"/>
      <c r="K45" s="58"/>
      <c r="L45" s="60"/>
      <c r="M45" s="57"/>
      <c r="O45" s="3"/>
      <c r="P45" s="3"/>
      <c r="Q45" s="3"/>
      <c r="R45" s="3"/>
      <c r="S45" s="3"/>
      <c r="T45" s="3"/>
      <c r="U45" s="3"/>
      <c r="V45" s="3"/>
    </row>
    <row r="46" spans="1:22" s="4" customFormat="1" x14ac:dyDescent="0.25">
      <c r="A46" s="56"/>
      <c r="B46" s="56"/>
      <c r="C46" s="56"/>
      <c r="D46" s="58"/>
      <c r="E46" s="59"/>
      <c r="F46" s="68"/>
      <c r="G46" s="68"/>
      <c r="H46" s="59"/>
      <c r="I46" s="68"/>
      <c r="J46" s="68"/>
      <c r="K46" s="58"/>
      <c r="L46" s="60"/>
      <c r="M46" s="57"/>
      <c r="O46" s="3"/>
      <c r="P46" s="3"/>
      <c r="Q46" s="3"/>
      <c r="R46" s="3"/>
      <c r="S46" s="3"/>
      <c r="T46" s="3"/>
      <c r="U46" s="3"/>
      <c r="V46" s="3"/>
    </row>
    <row r="47" spans="1:22" s="4" customFormat="1" x14ac:dyDescent="0.25">
      <c r="A47" s="56"/>
      <c r="B47" s="56"/>
      <c r="C47" s="56"/>
      <c r="D47" s="58"/>
      <c r="E47" s="59"/>
      <c r="F47" s="68"/>
      <c r="G47" s="68"/>
      <c r="H47" s="59"/>
      <c r="I47" s="68"/>
      <c r="J47" s="68"/>
      <c r="K47" s="58"/>
      <c r="L47" s="60"/>
      <c r="M47" s="57"/>
      <c r="O47" s="3"/>
      <c r="P47" s="3"/>
      <c r="Q47" s="3"/>
      <c r="R47" s="3"/>
      <c r="S47" s="3"/>
      <c r="T47" s="3"/>
      <c r="U47" s="3"/>
      <c r="V47" s="3"/>
    </row>
    <row r="48" spans="1:22" s="4" customFormat="1" x14ac:dyDescent="0.25">
      <c r="A48" s="56"/>
      <c r="B48" s="56"/>
      <c r="C48" s="56"/>
      <c r="D48" s="58"/>
      <c r="E48" s="59"/>
      <c r="F48" s="68"/>
      <c r="G48" s="68"/>
      <c r="H48" s="59"/>
      <c r="I48" s="68"/>
      <c r="J48" s="68"/>
      <c r="K48" s="58"/>
      <c r="L48" s="60"/>
      <c r="M48" s="57"/>
      <c r="O48" s="3"/>
      <c r="P48" s="3"/>
      <c r="Q48" s="3"/>
      <c r="R48" s="3"/>
      <c r="S48" s="3"/>
      <c r="T48" s="3"/>
      <c r="U48" s="3"/>
      <c r="V48" s="3"/>
    </row>
    <row r="49" spans="1:22" s="4" customFormat="1" x14ac:dyDescent="0.25">
      <c r="A49" s="56"/>
      <c r="B49" s="56"/>
      <c r="C49" s="56"/>
      <c r="D49" s="58"/>
      <c r="E49" s="59"/>
      <c r="F49" s="68"/>
      <c r="G49" s="68"/>
      <c r="H49" s="59"/>
      <c r="I49" s="68"/>
      <c r="J49" s="68"/>
      <c r="K49" s="58"/>
      <c r="L49" s="60"/>
      <c r="M49" s="57"/>
      <c r="O49" s="3"/>
      <c r="P49" s="3"/>
      <c r="Q49" s="3"/>
      <c r="R49" s="3"/>
      <c r="S49" s="3"/>
      <c r="T49" s="3"/>
      <c r="U49" s="3"/>
      <c r="V49" s="3"/>
    </row>
    <row r="50" spans="1:22" s="72" customFormat="1" x14ac:dyDescent="0.25">
      <c r="A50" s="56"/>
      <c r="B50" s="56"/>
      <c r="C50" s="56"/>
      <c r="D50" s="58"/>
      <c r="E50" s="59"/>
      <c r="F50" s="69" t="s">
        <v>502</v>
      </c>
      <c r="G50" s="68">
        <f>SUBTOTAL(109,Tabla5[Valor Catastral del Terreno])</f>
        <v>0</v>
      </c>
      <c r="H50" s="59"/>
      <c r="I50" s="59"/>
      <c r="J50" s="19"/>
      <c r="K50" s="58"/>
      <c r="L50" s="60"/>
      <c r="M50" s="57"/>
      <c r="N50" s="70"/>
      <c r="O50" s="71"/>
      <c r="P50" s="71"/>
      <c r="Q50" s="71"/>
      <c r="R50" s="71"/>
      <c r="S50" s="71"/>
      <c r="T50" s="71"/>
      <c r="U50" s="71"/>
      <c r="V50" s="71"/>
    </row>
  </sheetData>
  <pageMargins left="0.17" right="0.28999999999999998" top="0.74" bottom="0.51" header="0.21" footer="0.3"/>
  <pageSetup scale="53" fitToHeight="0" orientation="landscape" r:id="rId1"/>
  <headerFooter>
    <oddHeader>&amp;L&amp;G&amp;C&amp;"-,Negrita"H. AYUNTAMIENTO DE TIJUANAPADRÓN INMOBILIARIO MUNICIPALANOTACIÓN DE INCORPORACIÓN MUNICIPAL NOVIEMBRE 2019&amp;RPágina: &amp;P de &amp;NHora: &amp;TFecha: &amp;D</oddHeader>
    <oddFooter>&amp;LAnexo 1-B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topLeftCell="D8" workbookViewId="0">
      <selection activeCell="L22" sqref="L22"/>
    </sheetView>
  </sheetViews>
  <sheetFormatPr baseColWidth="10" defaultRowHeight="15" x14ac:dyDescent="0.25"/>
  <cols>
    <col min="1" max="1" width="5.5703125" style="5" customWidth="1"/>
    <col min="2" max="2" width="9.140625" style="5" customWidth="1"/>
    <col min="3" max="3" width="14.85546875" style="5" customWidth="1"/>
    <col min="4" max="4" width="26.5703125" style="7" customWidth="1"/>
    <col min="5" max="5" width="13.42578125" style="2" customWidth="1"/>
    <col min="6" max="6" width="14.7109375" style="2" customWidth="1"/>
    <col min="7" max="7" width="17.7109375" style="2" bestFit="1" customWidth="1"/>
    <col min="8" max="8" width="11.28515625" style="2" customWidth="1"/>
    <col min="9" max="9" width="9.42578125" style="2" customWidth="1"/>
    <col min="10" max="10" width="14.42578125" style="2" bestFit="1" customWidth="1"/>
    <col min="11" max="11" width="17.28515625" style="7" customWidth="1"/>
    <col min="12" max="12" width="9.28515625" style="13" customWidth="1"/>
    <col min="13" max="13" width="11.85546875" style="6" customWidth="1"/>
    <col min="14" max="14" width="17.42578125" style="4" customWidth="1"/>
    <col min="15" max="16" width="11.42578125" style="3"/>
    <col min="17" max="17" width="12.5703125" style="3" bestFit="1" customWidth="1"/>
    <col min="18" max="22" width="11.42578125" style="3"/>
  </cols>
  <sheetData>
    <row r="1" spans="1:22" s="82" customFormat="1" ht="36.75" customHeight="1" x14ac:dyDescent="0.2">
      <c r="A1" s="1" t="s">
        <v>461</v>
      </c>
      <c r="B1" s="1" t="s">
        <v>0</v>
      </c>
      <c r="C1" s="1" t="s">
        <v>1</v>
      </c>
      <c r="D1" s="1" t="s">
        <v>460</v>
      </c>
      <c r="E1" s="1" t="s">
        <v>445</v>
      </c>
      <c r="F1" s="1" t="s">
        <v>446</v>
      </c>
      <c r="G1" s="1" t="s">
        <v>3</v>
      </c>
      <c r="H1" s="1" t="s">
        <v>443</v>
      </c>
      <c r="I1" s="1" t="s">
        <v>444</v>
      </c>
      <c r="J1" s="1" t="s">
        <v>4</v>
      </c>
      <c r="K1" s="1" t="s">
        <v>5</v>
      </c>
      <c r="L1" s="1" t="s">
        <v>6</v>
      </c>
      <c r="M1" s="1" t="s">
        <v>60</v>
      </c>
      <c r="N1" s="160" t="s">
        <v>7937</v>
      </c>
      <c r="O1" s="81"/>
      <c r="P1" s="81"/>
      <c r="Q1" s="161"/>
      <c r="R1" s="81"/>
      <c r="S1" s="81"/>
      <c r="T1" s="81"/>
      <c r="U1" s="81"/>
      <c r="V1" s="81"/>
    </row>
    <row r="2" spans="1:22" s="10" customFormat="1" ht="67.5" x14ac:dyDescent="0.25">
      <c r="A2" s="56">
        <v>1</v>
      </c>
      <c r="B2" s="56">
        <v>3079</v>
      </c>
      <c r="C2" s="56" t="s">
        <v>7941</v>
      </c>
      <c r="D2" s="58" t="s">
        <v>518</v>
      </c>
      <c r="E2" s="171">
        <v>40000</v>
      </c>
      <c r="F2" s="68">
        <v>1798.6202304999999</v>
      </c>
      <c r="G2" s="68">
        <v>72102155.950000003</v>
      </c>
      <c r="H2" s="59">
        <v>0</v>
      </c>
      <c r="I2" s="19">
        <v>0</v>
      </c>
      <c r="J2" s="19">
        <v>0</v>
      </c>
      <c r="K2" s="58" t="s">
        <v>455</v>
      </c>
      <c r="L2" s="60" t="s">
        <v>7</v>
      </c>
      <c r="M2" s="57" t="s">
        <v>70</v>
      </c>
      <c r="N2" s="162" t="s">
        <v>7968</v>
      </c>
      <c r="O2" s="11"/>
      <c r="P2" s="11"/>
      <c r="Q2" s="11"/>
      <c r="R2" s="11"/>
      <c r="S2" s="11"/>
      <c r="T2" s="11"/>
      <c r="U2" s="11"/>
      <c r="V2" s="11"/>
    </row>
    <row r="3" spans="1:22" s="10" customFormat="1" x14ac:dyDescent="0.25">
      <c r="A3" s="56">
        <v>2</v>
      </c>
      <c r="B3" s="56"/>
      <c r="C3" s="56" t="s">
        <v>7942</v>
      </c>
      <c r="D3" s="58" t="s">
        <v>522</v>
      </c>
      <c r="E3" s="59">
        <v>1434.645</v>
      </c>
      <c r="F3" s="68">
        <v>391</v>
      </c>
      <c r="G3" s="68">
        <v>560946.19499999995</v>
      </c>
      <c r="H3" s="59">
        <v>0</v>
      </c>
      <c r="I3" s="19">
        <v>0</v>
      </c>
      <c r="J3" s="19">
        <v>0</v>
      </c>
      <c r="K3" s="59" t="s">
        <v>507</v>
      </c>
      <c r="L3" s="60" t="s">
        <v>7</v>
      </c>
      <c r="M3" s="57" t="s">
        <v>61</v>
      </c>
      <c r="N3" s="12"/>
      <c r="O3" s="11"/>
      <c r="P3" s="11"/>
      <c r="Q3" s="11"/>
      <c r="R3" s="11"/>
      <c r="S3" s="11"/>
      <c r="T3" s="11"/>
      <c r="U3" s="11"/>
      <c r="V3" s="11"/>
    </row>
    <row r="4" spans="1:22" s="10" customFormat="1" x14ac:dyDescent="0.25">
      <c r="A4" s="56"/>
      <c r="B4" s="56"/>
      <c r="C4" s="56" t="s">
        <v>7943</v>
      </c>
      <c r="D4" s="58" t="s">
        <v>522</v>
      </c>
      <c r="E4" s="59">
        <v>1101.3430000000001</v>
      </c>
      <c r="F4" s="68">
        <v>391</v>
      </c>
      <c r="G4" s="68">
        <v>430625.11300000001</v>
      </c>
      <c r="H4" s="59">
        <v>0</v>
      </c>
      <c r="I4" s="19">
        <v>0</v>
      </c>
      <c r="J4" s="19">
        <v>0</v>
      </c>
      <c r="K4" s="59" t="s">
        <v>507</v>
      </c>
      <c r="L4" s="60" t="s">
        <v>7</v>
      </c>
      <c r="M4" s="57" t="s">
        <v>61</v>
      </c>
      <c r="N4" s="12"/>
      <c r="O4" s="11"/>
      <c r="P4" s="11"/>
      <c r="Q4" s="172"/>
      <c r="R4" s="11"/>
      <c r="S4" s="11"/>
      <c r="T4" s="11"/>
      <c r="U4" s="11"/>
      <c r="V4" s="11"/>
    </row>
    <row r="5" spans="1:22" s="10" customFormat="1" x14ac:dyDescent="0.25">
      <c r="A5" s="56"/>
      <c r="B5" s="56"/>
      <c r="C5" s="56" t="s">
        <v>7944</v>
      </c>
      <c r="D5" s="58" t="s">
        <v>522</v>
      </c>
      <c r="E5" s="59">
        <v>3.5939999999999999</v>
      </c>
      <c r="F5" s="68">
        <v>391</v>
      </c>
      <c r="G5" s="68">
        <v>1405.2539999999999</v>
      </c>
      <c r="H5" s="59">
        <v>0</v>
      </c>
      <c r="I5" s="19">
        <v>0</v>
      </c>
      <c r="J5" s="19">
        <v>0</v>
      </c>
      <c r="K5" s="59" t="s">
        <v>510</v>
      </c>
      <c r="L5" s="60" t="s">
        <v>7</v>
      </c>
      <c r="M5" s="57" t="s">
        <v>64</v>
      </c>
      <c r="N5" s="12"/>
      <c r="O5" s="11"/>
      <c r="P5" s="11"/>
      <c r="Q5" s="11"/>
      <c r="R5" s="11"/>
      <c r="S5" s="11"/>
      <c r="T5" s="11"/>
      <c r="U5" s="11"/>
      <c r="V5" s="11"/>
    </row>
    <row r="6" spans="1:22" s="10" customFormat="1" x14ac:dyDescent="0.25">
      <c r="A6" s="56"/>
      <c r="B6" s="56"/>
      <c r="C6" s="56" t="s">
        <v>7945</v>
      </c>
      <c r="D6" s="58" t="s">
        <v>522</v>
      </c>
      <c r="E6" s="59">
        <v>3.42</v>
      </c>
      <c r="F6" s="68">
        <v>391</v>
      </c>
      <c r="G6" s="68">
        <v>1337.22</v>
      </c>
      <c r="H6" s="59">
        <v>0</v>
      </c>
      <c r="I6" s="19">
        <v>0</v>
      </c>
      <c r="J6" s="19">
        <v>0</v>
      </c>
      <c r="K6" s="59" t="s">
        <v>510</v>
      </c>
      <c r="L6" s="60" t="s">
        <v>7</v>
      </c>
      <c r="M6" s="57" t="s">
        <v>64</v>
      </c>
      <c r="N6" s="12"/>
      <c r="O6" s="11"/>
      <c r="P6" s="11"/>
      <c r="Q6" s="11"/>
      <c r="R6" s="11"/>
      <c r="S6" s="11"/>
      <c r="T6" s="11"/>
      <c r="U6" s="11"/>
      <c r="V6" s="11"/>
    </row>
    <row r="7" spans="1:22" s="10" customFormat="1" x14ac:dyDescent="0.25">
      <c r="A7" s="56"/>
      <c r="B7" s="56"/>
      <c r="C7" s="56" t="s">
        <v>7946</v>
      </c>
      <c r="D7" s="58" t="s">
        <v>522</v>
      </c>
      <c r="E7" s="59">
        <v>3.42</v>
      </c>
      <c r="F7" s="68">
        <v>391</v>
      </c>
      <c r="G7" s="68">
        <v>1337.22</v>
      </c>
      <c r="H7" s="59">
        <v>0</v>
      </c>
      <c r="I7" s="19">
        <v>0</v>
      </c>
      <c r="J7" s="19">
        <v>0</v>
      </c>
      <c r="K7" s="59" t="s">
        <v>510</v>
      </c>
      <c r="L7" s="60" t="s">
        <v>7</v>
      </c>
      <c r="M7" s="57" t="s">
        <v>64</v>
      </c>
      <c r="N7" s="12"/>
      <c r="O7" s="11"/>
      <c r="P7" s="11"/>
      <c r="Q7" s="11"/>
      <c r="R7" s="11"/>
      <c r="S7" s="11"/>
      <c r="T7" s="11"/>
      <c r="U7" s="11"/>
      <c r="V7" s="11"/>
    </row>
    <row r="8" spans="1:22" s="10" customFormat="1" x14ac:dyDescent="0.25">
      <c r="A8" s="56"/>
      <c r="B8" s="56"/>
      <c r="C8" s="56" t="s">
        <v>7947</v>
      </c>
      <c r="D8" s="58" t="s">
        <v>522</v>
      </c>
      <c r="E8" s="59">
        <v>3.42</v>
      </c>
      <c r="F8" s="68">
        <v>391</v>
      </c>
      <c r="G8" s="68">
        <v>1337.22</v>
      </c>
      <c r="H8" s="59">
        <v>0</v>
      </c>
      <c r="I8" s="19">
        <v>0</v>
      </c>
      <c r="J8" s="19">
        <v>0</v>
      </c>
      <c r="K8" s="59" t="s">
        <v>510</v>
      </c>
      <c r="L8" s="60" t="s">
        <v>7</v>
      </c>
      <c r="M8" s="57" t="s">
        <v>64</v>
      </c>
      <c r="N8" s="12"/>
      <c r="O8" s="11"/>
      <c r="P8" s="11"/>
      <c r="Q8" s="11"/>
      <c r="R8" s="11"/>
      <c r="S8" s="11"/>
      <c r="T8" s="11"/>
      <c r="U8" s="11"/>
      <c r="V8" s="11"/>
    </row>
    <row r="9" spans="1:22" s="10" customFormat="1" x14ac:dyDescent="0.25">
      <c r="A9" s="56"/>
      <c r="B9" s="56"/>
      <c r="C9" s="56" t="s">
        <v>7948</v>
      </c>
      <c r="D9" s="58" t="s">
        <v>522</v>
      </c>
      <c r="E9" s="59">
        <v>3.42</v>
      </c>
      <c r="F9" s="68">
        <v>391</v>
      </c>
      <c r="G9" s="68">
        <v>1337.22</v>
      </c>
      <c r="H9" s="59">
        <v>0</v>
      </c>
      <c r="I9" s="19">
        <v>0</v>
      </c>
      <c r="J9" s="19">
        <v>0</v>
      </c>
      <c r="K9" s="59" t="s">
        <v>510</v>
      </c>
      <c r="L9" s="60" t="s">
        <v>7</v>
      </c>
      <c r="M9" s="57" t="s">
        <v>64</v>
      </c>
      <c r="N9" s="12"/>
      <c r="O9" s="11"/>
      <c r="P9" s="11"/>
      <c r="Q9" s="11"/>
      <c r="R9" s="11"/>
      <c r="S9" s="11"/>
      <c r="T9" s="11"/>
      <c r="U9" s="11"/>
      <c r="V9" s="11"/>
    </row>
    <row r="10" spans="1:22" s="10" customFormat="1" x14ac:dyDescent="0.25">
      <c r="A10" s="56"/>
      <c r="B10" s="56"/>
      <c r="C10" s="56" t="s">
        <v>7949</v>
      </c>
      <c r="D10" s="58" t="s">
        <v>522</v>
      </c>
      <c r="E10" s="59">
        <v>3.42</v>
      </c>
      <c r="F10" s="68">
        <v>391</v>
      </c>
      <c r="G10" s="68">
        <v>1337.22</v>
      </c>
      <c r="H10" s="59">
        <v>0</v>
      </c>
      <c r="I10" s="19">
        <v>0</v>
      </c>
      <c r="J10" s="19">
        <v>0</v>
      </c>
      <c r="K10" s="59" t="s">
        <v>510</v>
      </c>
      <c r="L10" s="60" t="s">
        <v>7</v>
      </c>
      <c r="M10" s="57" t="s">
        <v>64</v>
      </c>
      <c r="N10" s="12"/>
      <c r="O10" s="11"/>
      <c r="P10" s="11"/>
      <c r="Q10" s="11"/>
      <c r="R10" s="11"/>
      <c r="S10" s="11"/>
      <c r="T10" s="11"/>
      <c r="U10" s="11"/>
      <c r="V10" s="11"/>
    </row>
    <row r="11" spans="1:22" s="10" customFormat="1" x14ac:dyDescent="0.25">
      <c r="A11" s="56"/>
      <c r="B11" s="56"/>
      <c r="C11" s="56" t="s">
        <v>7950</v>
      </c>
      <c r="D11" s="58" t="s">
        <v>522</v>
      </c>
      <c r="E11" s="59">
        <v>5545.5230000000001</v>
      </c>
      <c r="F11" s="68">
        <v>391</v>
      </c>
      <c r="G11" s="68">
        <v>2168299.4929999998</v>
      </c>
      <c r="H11" s="59">
        <v>0</v>
      </c>
      <c r="I11" s="19">
        <v>0</v>
      </c>
      <c r="J11" s="19">
        <v>0</v>
      </c>
      <c r="K11" s="59" t="s">
        <v>473</v>
      </c>
      <c r="L11" s="60" t="s">
        <v>7</v>
      </c>
      <c r="M11" s="57" t="s">
        <v>62</v>
      </c>
      <c r="N11" s="12"/>
      <c r="O11" s="11"/>
      <c r="P11" s="11"/>
      <c r="Q11" s="11"/>
      <c r="R11" s="11"/>
      <c r="S11" s="11"/>
      <c r="T11" s="11"/>
      <c r="U11" s="11"/>
      <c r="V11" s="11"/>
    </row>
    <row r="12" spans="1:22" s="10" customFormat="1" x14ac:dyDescent="0.25">
      <c r="A12" s="56"/>
      <c r="B12" s="56"/>
      <c r="C12" s="56" t="s">
        <v>7951</v>
      </c>
      <c r="D12" s="58" t="s">
        <v>522</v>
      </c>
      <c r="E12" s="59">
        <v>13750.276</v>
      </c>
      <c r="F12" s="68">
        <v>391</v>
      </c>
      <c r="G12" s="68">
        <v>5376357.9160000002</v>
      </c>
      <c r="H12" s="59">
        <v>0</v>
      </c>
      <c r="I12" s="19">
        <v>0</v>
      </c>
      <c r="J12" s="19">
        <v>0</v>
      </c>
      <c r="K12" s="59" t="s">
        <v>512</v>
      </c>
      <c r="L12" s="60" t="s">
        <v>7</v>
      </c>
      <c r="M12" s="57" t="s">
        <v>67</v>
      </c>
      <c r="N12" s="12"/>
      <c r="O12" s="11"/>
      <c r="P12" s="11"/>
      <c r="Q12" s="11"/>
      <c r="R12" s="11"/>
      <c r="S12" s="11"/>
      <c r="T12" s="11"/>
      <c r="U12" s="11"/>
      <c r="V12" s="11"/>
    </row>
    <row r="13" spans="1:22" s="10" customFormat="1" x14ac:dyDescent="0.25">
      <c r="A13" s="56"/>
      <c r="B13" s="56"/>
      <c r="C13" s="56" t="s">
        <v>7952</v>
      </c>
      <c r="D13" s="58" t="s">
        <v>522</v>
      </c>
      <c r="E13" s="59">
        <v>2107.48</v>
      </c>
      <c r="F13" s="68">
        <v>391</v>
      </c>
      <c r="G13" s="68">
        <v>824024.68</v>
      </c>
      <c r="H13" s="59">
        <v>0</v>
      </c>
      <c r="I13" s="19">
        <v>0</v>
      </c>
      <c r="J13" s="19">
        <v>0</v>
      </c>
      <c r="K13" s="59" t="s">
        <v>512</v>
      </c>
      <c r="L13" s="60" t="s">
        <v>7</v>
      </c>
      <c r="M13" s="57" t="s">
        <v>67</v>
      </c>
      <c r="N13" s="12"/>
      <c r="O13" s="11"/>
      <c r="P13" s="11"/>
      <c r="Q13" s="11"/>
      <c r="R13" s="11"/>
      <c r="S13" s="11"/>
      <c r="T13" s="11"/>
      <c r="U13" s="11"/>
      <c r="V13" s="11"/>
    </row>
    <row r="14" spans="1:22" s="10" customFormat="1" x14ac:dyDescent="0.25">
      <c r="A14" s="56"/>
      <c r="B14" s="56"/>
      <c r="C14" s="56" t="s">
        <v>7953</v>
      </c>
      <c r="D14" s="58" t="s">
        <v>522</v>
      </c>
      <c r="E14" s="59">
        <v>430.89499999999998</v>
      </c>
      <c r="F14" s="68">
        <v>391</v>
      </c>
      <c r="G14" s="68">
        <v>168479.94500000001</v>
      </c>
      <c r="H14" s="59">
        <v>0</v>
      </c>
      <c r="I14" s="19">
        <v>0</v>
      </c>
      <c r="J14" s="19">
        <v>0</v>
      </c>
      <c r="K14" s="59" t="s">
        <v>512</v>
      </c>
      <c r="L14" s="60" t="s">
        <v>7</v>
      </c>
      <c r="M14" s="57" t="s">
        <v>67</v>
      </c>
      <c r="N14" s="12"/>
      <c r="O14" s="11"/>
      <c r="P14" s="11"/>
      <c r="Q14" s="11"/>
      <c r="R14" s="11"/>
      <c r="S14" s="11"/>
      <c r="T14" s="11"/>
      <c r="U14" s="11"/>
      <c r="V14" s="11"/>
    </row>
    <row r="15" spans="1:22" s="10" customFormat="1" x14ac:dyDescent="0.25">
      <c r="A15" s="56"/>
      <c r="B15" s="56"/>
      <c r="C15" s="56" t="s">
        <v>7954</v>
      </c>
      <c r="D15" s="58" t="s">
        <v>522</v>
      </c>
      <c r="E15" s="59">
        <v>48083.01</v>
      </c>
      <c r="F15" s="68">
        <v>1</v>
      </c>
      <c r="G15" s="68">
        <v>1</v>
      </c>
      <c r="H15" s="59">
        <v>0</v>
      </c>
      <c r="I15" s="19">
        <v>0</v>
      </c>
      <c r="J15" s="19">
        <v>0</v>
      </c>
      <c r="K15" s="59" t="s">
        <v>506</v>
      </c>
      <c r="L15" s="60" t="s">
        <v>7</v>
      </c>
      <c r="M15" s="57" t="s">
        <v>63</v>
      </c>
      <c r="N15" s="12"/>
      <c r="O15" s="11"/>
      <c r="P15" s="11"/>
      <c r="Q15" s="11"/>
      <c r="R15" s="11"/>
      <c r="S15" s="11"/>
      <c r="T15" s="11"/>
      <c r="U15" s="11"/>
      <c r="V15" s="11"/>
    </row>
    <row r="16" spans="1:22" s="10" customFormat="1" x14ac:dyDescent="0.25">
      <c r="A16" s="56"/>
      <c r="B16" s="56"/>
      <c r="C16" s="56" t="s">
        <v>7954</v>
      </c>
      <c r="D16" s="58" t="s">
        <v>522</v>
      </c>
      <c r="E16" s="59">
        <v>172.61199999999999</v>
      </c>
      <c r="F16" s="68">
        <v>1</v>
      </c>
      <c r="G16" s="68">
        <v>1</v>
      </c>
      <c r="H16" s="59">
        <v>0</v>
      </c>
      <c r="I16" s="19">
        <v>0</v>
      </c>
      <c r="J16" s="19">
        <v>0</v>
      </c>
      <c r="K16" s="59" t="s">
        <v>506</v>
      </c>
      <c r="L16" s="60" t="s">
        <v>7</v>
      </c>
      <c r="M16" s="57" t="s">
        <v>63</v>
      </c>
      <c r="N16" s="12"/>
      <c r="O16" s="11"/>
      <c r="P16" s="11"/>
      <c r="Q16" s="11"/>
      <c r="R16" s="11"/>
      <c r="S16" s="11"/>
      <c r="T16" s="11"/>
      <c r="U16" s="11"/>
      <c r="V16" s="11"/>
    </row>
    <row r="17" spans="1:22" s="10" customFormat="1" x14ac:dyDescent="0.25">
      <c r="A17" s="56">
        <v>3</v>
      </c>
      <c r="B17" s="56"/>
      <c r="C17" s="56" t="s">
        <v>7955</v>
      </c>
      <c r="D17" s="58" t="s">
        <v>524</v>
      </c>
      <c r="E17" s="59">
        <v>6741.9579999999996</v>
      </c>
      <c r="F17" s="68">
        <v>1500</v>
      </c>
      <c r="G17" s="68">
        <v>10112937</v>
      </c>
      <c r="H17" s="59">
        <v>0</v>
      </c>
      <c r="I17" s="19">
        <v>0</v>
      </c>
      <c r="J17" s="19">
        <v>0</v>
      </c>
      <c r="K17" s="58" t="s">
        <v>516</v>
      </c>
      <c r="L17" s="60" t="s">
        <v>7</v>
      </c>
      <c r="M17" s="57" t="s">
        <v>67</v>
      </c>
      <c r="N17" s="12"/>
      <c r="O17" s="11"/>
      <c r="P17" s="11"/>
      <c r="Q17" s="11"/>
      <c r="R17" s="11"/>
      <c r="S17" s="11"/>
      <c r="T17" s="11"/>
      <c r="U17" s="11"/>
      <c r="V17" s="11"/>
    </row>
    <row r="18" spans="1:22" s="10" customFormat="1" x14ac:dyDescent="0.25">
      <c r="A18" s="56"/>
      <c r="B18" s="56"/>
      <c r="C18" s="56" t="s">
        <v>7956</v>
      </c>
      <c r="D18" s="58" t="s">
        <v>524</v>
      </c>
      <c r="E18" s="59">
        <v>236.221</v>
      </c>
      <c r="F18" s="68">
        <v>1500</v>
      </c>
      <c r="G18" s="68">
        <v>354331.5</v>
      </c>
      <c r="H18" s="59">
        <v>0</v>
      </c>
      <c r="I18" s="19">
        <v>0</v>
      </c>
      <c r="J18" s="19">
        <v>0</v>
      </c>
      <c r="K18" s="58" t="s">
        <v>510</v>
      </c>
      <c r="L18" s="60" t="s">
        <v>7</v>
      </c>
      <c r="M18" s="57" t="s">
        <v>64</v>
      </c>
      <c r="N18" s="12"/>
      <c r="O18" s="11"/>
      <c r="P18" s="11"/>
      <c r="Q18" s="11"/>
      <c r="R18" s="11"/>
      <c r="S18" s="11"/>
      <c r="T18" s="11"/>
      <c r="U18" s="11"/>
      <c r="V18" s="11"/>
    </row>
    <row r="19" spans="1:22" s="10" customFormat="1" ht="27" x14ac:dyDescent="0.25">
      <c r="A19" s="56"/>
      <c r="B19" s="56"/>
      <c r="C19" s="56" t="s">
        <v>7957</v>
      </c>
      <c r="D19" s="58" t="s">
        <v>524</v>
      </c>
      <c r="E19" s="59">
        <v>32394.883999999998</v>
      </c>
      <c r="F19" s="68">
        <v>1500</v>
      </c>
      <c r="G19" s="68">
        <v>48592326</v>
      </c>
      <c r="H19" s="59">
        <v>0</v>
      </c>
      <c r="I19" s="19">
        <v>0</v>
      </c>
      <c r="J19" s="19">
        <v>0</v>
      </c>
      <c r="K19" s="58" t="s">
        <v>525</v>
      </c>
      <c r="L19" s="60" t="s">
        <v>7</v>
      </c>
      <c r="M19" s="57" t="s">
        <v>67</v>
      </c>
      <c r="N19" s="12"/>
      <c r="O19" s="11"/>
      <c r="P19" s="11"/>
      <c r="Q19" s="11"/>
      <c r="R19" s="11"/>
      <c r="S19" s="11"/>
      <c r="T19" s="11"/>
      <c r="U19" s="11"/>
      <c r="V19" s="11"/>
    </row>
    <row r="20" spans="1:22" s="10" customFormat="1" ht="27" x14ac:dyDescent="0.25">
      <c r="A20" s="56"/>
      <c r="B20" s="56"/>
      <c r="C20" s="56" t="s">
        <v>7958</v>
      </c>
      <c r="D20" s="58" t="s">
        <v>524</v>
      </c>
      <c r="E20" s="59">
        <v>29012.684000000001</v>
      </c>
      <c r="F20" s="68">
        <v>1500</v>
      </c>
      <c r="G20" s="68">
        <v>43519026</v>
      </c>
      <c r="H20" s="59">
        <v>0</v>
      </c>
      <c r="I20" s="19">
        <v>0</v>
      </c>
      <c r="J20" s="19">
        <v>0</v>
      </c>
      <c r="K20" s="58" t="s">
        <v>525</v>
      </c>
      <c r="L20" s="60" t="s">
        <v>7</v>
      </c>
      <c r="M20" s="57" t="s">
        <v>67</v>
      </c>
      <c r="N20" s="12"/>
      <c r="O20" s="11"/>
      <c r="P20" s="11"/>
      <c r="Q20" s="11"/>
      <c r="R20" s="11"/>
      <c r="S20" s="11"/>
      <c r="T20" s="11"/>
      <c r="U20" s="11"/>
      <c r="V20" s="11"/>
    </row>
    <row r="21" spans="1:22" s="10" customFormat="1" ht="45" x14ac:dyDescent="0.25">
      <c r="A21" s="164">
        <v>4</v>
      </c>
      <c r="B21" s="164"/>
      <c r="C21" s="164" t="s">
        <v>1932</v>
      </c>
      <c r="D21" s="165" t="s">
        <v>27</v>
      </c>
      <c r="E21" s="166">
        <v>16536.883999999998</v>
      </c>
      <c r="F21" s="167">
        <v>907.5</v>
      </c>
      <c r="G21" s="167">
        <f>Tabla417[[#This Row],[Valor m²]]*Tabla417[[#This Row],[Superficie Documental en m²]]</f>
        <v>15007222.229999999</v>
      </c>
      <c r="H21" s="166">
        <v>0</v>
      </c>
      <c r="I21" s="19">
        <v>0</v>
      </c>
      <c r="J21" s="19">
        <v>0</v>
      </c>
      <c r="K21" s="165" t="s">
        <v>1792</v>
      </c>
      <c r="L21" s="169" t="s">
        <v>7</v>
      </c>
      <c r="M21" s="170" t="s">
        <v>78</v>
      </c>
      <c r="N21" s="196" t="s">
        <v>7971</v>
      </c>
      <c r="O21" s="11"/>
      <c r="P21" s="11"/>
      <c r="Q21" s="11"/>
      <c r="R21" s="11"/>
      <c r="S21" s="11"/>
      <c r="T21" s="11"/>
      <c r="U21" s="11"/>
      <c r="V21" s="11"/>
    </row>
    <row r="22" spans="1:22" s="10" customFormat="1" ht="45" x14ac:dyDescent="0.25">
      <c r="A22" s="164"/>
      <c r="B22" s="164"/>
      <c r="C22" s="164" t="s">
        <v>7963</v>
      </c>
      <c r="D22" s="165" t="s">
        <v>27</v>
      </c>
      <c r="E22" s="166">
        <v>2273.7550000000001</v>
      </c>
      <c r="F22" s="167">
        <v>907.5</v>
      </c>
      <c r="G22" s="167">
        <f>Tabla417[[#This Row],[Valor m²]]*Tabla417[[#This Row],[Superficie Documental en m²]]</f>
        <v>2063432.6625000001</v>
      </c>
      <c r="H22" s="166">
        <v>0</v>
      </c>
      <c r="I22" s="19">
        <v>0</v>
      </c>
      <c r="J22" s="19">
        <v>0</v>
      </c>
      <c r="K22" s="165" t="s">
        <v>1792</v>
      </c>
      <c r="L22" s="169" t="s">
        <v>7</v>
      </c>
      <c r="M22" s="170" t="s">
        <v>78</v>
      </c>
      <c r="N22" s="196" t="s">
        <v>7971</v>
      </c>
      <c r="O22" s="11"/>
      <c r="P22" s="11"/>
      <c r="Q22" s="11"/>
      <c r="R22" s="11"/>
      <c r="S22" s="11"/>
      <c r="T22" s="11"/>
      <c r="U22" s="11"/>
      <c r="V22" s="11"/>
    </row>
    <row r="23" spans="1:22" s="10" customFormat="1" x14ac:dyDescent="0.25">
      <c r="A23" s="204"/>
      <c r="B23" s="204"/>
      <c r="C23" s="204"/>
      <c r="D23" s="205"/>
      <c r="E23" s="206"/>
      <c r="F23" s="207"/>
      <c r="G23" s="207"/>
      <c r="H23" s="206"/>
      <c r="I23" s="208"/>
      <c r="J23" s="208"/>
      <c r="K23" s="205"/>
      <c r="L23" s="209"/>
      <c r="M23" s="210"/>
      <c r="N23" s="12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F24" s="9" t="s">
        <v>7959</v>
      </c>
      <c r="G24" s="163">
        <f>SUM(G2:G22)</f>
        <v>201288258.03849995</v>
      </c>
    </row>
    <row r="25" spans="1:22" ht="11.25" customHeight="1" x14ac:dyDescent="0.25">
      <c r="G25" s="8"/>
    </row>
    <row r="26" spans="1:22" ht="36" x14ac:dyDescent="0.25">
      <c r="D26" s="194" t="s">
        <v>7960</v>
      </c>
      <c r="E26" s="195" t="s">
        <v>7961</v>
      </c>
      <c r="G26"/>
      <c r="H26" s="16"/>
      <c r="I26" s="6"/>
      <c r="J26" s="4"/>
      <c r="K26" s="3"/>
      <c r="L26" s="3"/>
      <c r="M26" s="3"/>
      <c r="N26" s="3"/>
      <c r="S26"/>
      <c r="T26"/>
      <c r="U26"/>
      <c r="V26"/>
    </row>
    <row r="27" spans="1:22" x14ac:dyDescent="0.25">
      <c r="D27" s="192" t="s">
        <v>62</v>
      </c>
      <c r="E27" s="193">
        <v>2168299.4929999998</v>
      </c>
      <c r="G27"/>
      <c r="H27" s="16"/>
      <c r="I27" s="6"/>
      <c r="J27" s="4"/>
      <c r="K27" s="3"/>
      <c r="L27" s="3"/>
      <c r="M27" s="3"/>
      <c r="N27" s="3"/>
      <c r="S27"/>
      <c r="T27"/>
      <c r="U27"/>
      <c r="V27"/>
    </row>
    <row r="28" spans="1:22" x14ac:dyDescent="0.25">
      <c r="D28" s="192" t="s">
        <v>473</v>
      </c>
      <c r="E28" s="193">
        <v>2168299.4929999998</v>
      </c>
      <c r="G28"/>
      <c r="H28" s="16"/>
      <c r="I28" s="6"/>
      <c r="J28" s="4"/>
      <c r="K28" s="3"/>
      <c r="L28" s="3"/>
      <c r="M28" s="3"/>
      <c r="N28" s="3"/>
      <c r="S28"/>
      <c r="T28"/>
      <c r="U28"/>
      <c r="V28"/>
    </row>
    <row r="29" spans="1:22" x14ac:dyDescent="0.25">
      <c r="D29" s="192" t="s">
        <v>67</v>
      </c>
      <c r="E29" s="193">
        <v>108593151.54100001</v>
      </c>
      <c r="G29"/>
      <c r="I29" s="6"/>
      <c r="J29" s="4"/>
      <c r="K29" s="3"/>
      <c r="L29" s="3"/>
      <c r="M29" s="3"/>
      <c r="N29" s="3"/>
      <c r="S29"/>
      <c r="T29"/>
      <c r="U29"/>
      <c r="V29"/>
    </row>
    <row r="30" spans="1:22" x14ac:dyDescent="0.25">
      <c r="D30" s="192" t="s">
        <v>516</v>
      </c>
      <c r="E30" s="193">
        <v>10112937</v>
      </c>
      <c r="G30"/>
      <c r="I30" s="6"/>
      <c r="J30" s="4"/>
      <c r="K30" s="3"/>
      <c r="L30" s="3"/>
      <c r="M30" s="3"/>
      <c r="N30" s="3"/>
      <c r="S30"/>
      <c r="T30"/>
      <c r="U30"/>
      <c r="V30"/>
    </row>
    <row r="31" spans="1:22" x14ac:dyDescent="0.25">
      <c r="D31" s="192" t="s">
        <v>512</v>
      </c>
      <c r="E31" s="193">
        <v>6368862.5410000002</v>
      </c>
      <c r="G31"/>
      <c r="I31" s="6"/>
      <c r="J31" s="4"/>
      <c r="K31" s="3"/>
      <c r="L31" s="3"/>
      <c r="M31" s="3"/>
      <c r="N31" s="3"/>
      <c r="S31"/>
      <c r="T31"/>
      <c r="U31"/>
      <c r="V31"/>
    </row>
    <row r="32" spans="1:22" ht="24.75" x14ac:dyDescent="0.25">
      <c r="D32" s="192" t="s">
        <v>525</v>
      </c>
      <c r="E32" s="193">
        <v>92111352</v>
      </c>
      <c r="G32"/>
      <c r="I32" s="6"/>
      <c r="J32" s="4"/>
      <c r="K32" s="3"/>
      <c r="L32" s="3"/>
      <c r="M32" s="3"/>
      <c r="N32" s="3"/>
      <c r="S32"/>
      <c r="T32"/>
      <c r="U32"/>
      <c r="V32"/>
    </row>
    <row r="33" spans="1:22" x14ac:dyDescent="0.25">
      <c r="D33" s="192" t="s">
        <v>63</v>
      </c>
      <c r="E33" s="193">
        <v>2</v>
      </c>
      <c r="G33"/>
    </row>
    <row r="34" spans="1:22" x14ac:dyDescent="0.25">
      <c r="D34" s="192" t="s">
        <v>506</v>
      </c>
      <c r="E34" s="193">
        <v>2</v>
      </c>
      <c r="G34"/>
    </row>
    <row r="35" spans="1:22" x14ac:dyDescent="0.25">
      <c r="D35" s="192" t="s">
        <v>64</v>
      </c>
      <c r="E35" s="193">
        <v>362422.85399999999</v>
      </c>
      <c r="G35"/>
    </row>
    <row r="36" spans="1:22" s="2" customFormat="1" x14ac:dyDescent="0.25">
      <c r="A36" s="5"/>
      <c r="B36" s="5"/>
      <c r="C36" s="5"/>
      <c r="D36" s="192" t="s">
        <v>510</v>
      </c>
      <c r="E36" s="193">
        <v>362422.85399999999</v>
      </c>
      <c r="G36"/>
      <c r="K36" s="7"/>
      <c r="L36" s="13"/>
      <c r="M36" s="6"/>
      <c r="N36" s="4"/>
      <c r="O36" s="3"/>
      <c r="P36" s="3"/>
      <c r="Q36" s="3"/>
      <c r="R36" s="3"/>
      <c r="S36" s="3"/>
      <c r="T36" s="3"/>
      <c r="U36" s="3"/>
      <c r="V36" s="3"/>
    </row>
    <row r="37" spans="1:22" s="2" customFormat="1" x14ac:dyDescent="0.25">
      <c r="A37" s="5"/>
      <c r="B37" s="5"/>
      <c r="C37" s="5"/>
      <c r="D37" s="192" t="s">
        <v>61</v>
      </c>
      <c r="E37" s="193">
        <v>991571.30799999996</v>
      </c>
      <c r="G37"/>
      <c r="K37" s="7"/>
      <c r="L37" s="13"/>
      <c r="M37" s="6"/>
      <c r="N37" s="4"/>
      <c r="O37" s="3"/>
      <c r="P37" s="3"/>
      <c r="Q37" s="3"/>
      <c r="R37" s="3"/>
      <c r="S37" s="3"/>
      <c r="T37" s="3"/>
      <c r="U37" s="3"/>
      <c r="V37" s="3"/>
    </row>
    <row r="38" spans="1:22" s="2" customFormat="1" x14ac:dyDescent="0.25">
      <c r="A38" s="5"/>
      <c r="B38" s="5"/>
      <c r="C38" s="5"/>
      <c r="D38" s="192" t="s">
        <v>507</v>
      </c>
      <c r="E38" s="193">
        <v>991571.30799999996</v>
      </c>
      <c r="G38"/>
      <c r="K38" s="7"/>
      <c r="L38" s="13"/>
      <c r="M38" s="6"/>
      <c r="N38" s="4"/>
      <c r="O38" s="3"/>
      <c r="P38" s="3"/>
      <c r="Q38" s="3"/>
      <c r="R38" s="3"/>
      <c r="S38" s="3"/>
      <c r="T38" s="3"/>
      <c r="U38" s="3"/>
      <c r="V38" s="3"/>
    </row>
    <row r="39" spans="1:22" s="2" customFormat="1" x14ac:dyDescent="0.25">
      <c r="A39" s="5"/>
      <c r="B39" s="5"/>
      <c r="C39" s="5"/>
      <c r="D39" s="192" t="s">
        <v>70</v>
      </c>
      <c r="E39" s="193">
        <v>72102155.950000003</v>
      </c>
      <c r="G39"/>
      <c r="K39" s="7"/>
      <c r="L39" s="13"/>
      <c r="M39" s="6"/>
      <c r="N39" s="4"/>
      <c r="O39" s="3"/>
      <c r="P39" s="3"/>
      <c r="Q39" s="3"/>
      <c r="R39" s="3"/>
      <c r="S39" s="3"/>
      <c r="T39" s="3"/>
      <c r="U39" s="3"/>
      <c r="V39" s="3"/>
    </row>
    <row r="40" spans="1:22" s="2" customFormat="1" ht="24.75" x14ac:dyDescent="0.25">
      <c r="A40" s="5"/>
      <c r="B40" s="5"/>
      <c r="C40" s="5"/>
      <c r="D40" s="192" t="s">
        <v>455</v>
      </c>
      <c r="E40" s="193">
        <v>72102155.950000003</v>
      </c>
      <c r="G40"/>
      <c r="K40" s="7"/>
      <c r="L40" s="13"/>
      <c r="M40" s="6"/>
      <c r="N40" s="4"/>
      <c r="O40" s="3"/>
      <c r="P40" s="3"/>
      <c r="Q40" s="3"/>
      <c r="R40" s="3"/>
      <c r="S40" s="3"/>
      <c r="T40" s="3"/>
      <c r="U40" s="3"/>
      <c r="V40" s="3"/>
    </row>
    <row r="41" spans="1:22" s="2" customFormat="1" x14ac:dyDescent="0.25">
      <c r="A41" s="5"/>
      <c r="B41" s="5"/>
      <c r="C41" s="5"/>
      <c r="D41" s="192" t="s">
        <v>78</v>
      </c>
      <c r="E41" s="193">
        <v>17070654.892499998</v>
      </c>
      <c r="G41"/>
      <c r="K41" s="7"/>
      <c r="L41" s="13"/>
      <c r="M41" s="6"/>
      <c r="N41" s="4"/>
      <c r="O41" s="3"/>
      <c r="P41" s="3"/>
      <c r="Q41" s="3"/>
      <c r="R41" s="3"/>
      <c r="S41" s="3"/>
      <c r="T41" s="3"/>
      <c r="U41" s="3"/>
      <c r="V41" s="3"/>
    </row>
    <row r="42" spans="1:22" s="2" customFormat="1" x14ac:dyDescent="0.25">
      <c r="A42" s="5"/>
      <c r="B42" s="5"/>
      <c r="C42" s="5"/>
      <c r="D42" s="192" t="s">
        <v>1792</v>
      </c>
      <c r="E42" s="193">
        <v>17070654.892499998</v>
      </c>
      <c r="G42"/>
      <c r="K42" s="7"/>
      <c r="L42" s="13"/>
      <c r="M42" s="6"/>
      <c r="N42" s="4"/>
      <c r="O42" s="3"/>
      <c r="P42" s="3"/>
      <c r="Q42" s="3"/>
      <c r="R42" s="3"/>
      <c r="S42" s="3"/>
      <c r="T42" s="3"/>
      <c r="U42" s="3"/>
      <c r="V42" s="3"/>
    </row>
    <row r="43" spans="1:22" s="2" customFormat="1" x14ac:dyDescent="0.25">
      <c r="A43" s="5"/>
      <c r="B43" s="5"/>
      <c r="C43" s="5"/>
      <c r="D43" s="192" t="s">
        <v>7962</v>
      </c>
      <c r="E43" s="193">
        <v>201288258.03850001</v>
      </c>
      <c r="G43"/>
      <c r="K43" s="7"/>
      <c r="L43" s="13"/>
      <c r="M43" s="6"/>
      <c r="N43" s="4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D44"/>
      <c r="E44"/>
    </row>
  </sheetData>
  <pageMargins left="0.15748031496062992" right="0.27559055118110237" top="0.82677165354330717" bottom="0.51181102362204722" header="0.19685039370078741" footer="0.31496062992125984"/>
  <pageSetup scale="60" orientation="landscape" r:id="rId2"/>
  <headerFooter>
    <oddHeader>&amp;L&amp;G&amp;C&amp;"-,Negrita"H. AYUNTAMIENTO DE TIJUANAALTA DE BIENES INMUEBLES EN ELPADRÓN INMOBILIARIO MUNICIPAL AL MES DE AGOSTO DEL 2021&amp;RPágina: &amp;P de &amp;NHora: &amp;TFecha: &amp;D</oddHeader>
    <oddFooter>&amp;LAnexo 1</oddFooter>
  </headerFooter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workbookViewId="0">
      <pane ySplit="1" topLeftCell="A2" activePane="bottomLeft" state="frozen"/>
      <selection pane="bottomLeft" activeCell="F2" sqref="F2"/>
    </sheetView>
  </sheetViews>
  <sheetFormatPr baseColWidth="10" defaultRowHeight="12.75" x14ac:dyDescent="0.2"/>
  <cols>
    <col min="1" max="1" width="5.42578125" style="87" customWidth="1"/>
    <col min="2" max="2" width="28.85546875" style="132" customWidth="1"/>
    <col min="3" max="3" width="15.28515625" style="131" customWidth="1"/>
    <col min="4" max="4" width="7.28515625" style="131" customWidth="1"/>
    <col min="5" max="5" width="10.28515625" style="131" customWidth="1"/>
    <col min="6" max="6" width="16.28515625" style="134" customWidth="1"/>
    <col min="7" max="7" width="13.85546875" style="134" customWidth="1"/>
    <col min="8" max="8" width="25" style="131" customWidth="1"/>
    <col min="9" max="9" width="14.85546875" style="84" customWidth="1"/>
    <col min="10" max="10" width="41.140625" style="83" customWidth="1"/>
    <col min="11" max="256" width="11.42578125" style="83"/>
    <col min="257" max="257" width="4.7109375" style="83" customWidth="1"/>
    <col min="258" max="258" width="28.85546875" style="83" customWidth="1"/>
    <col min="259" max="259" width="15.28515625" style="83" customWidth="1"/>
    <col min="260" max="260" width="7.28515625" style="83" customWidth="1"/>
    <col min="261" max="261" width="10.28515625" style="83" customWidth="1"/>
    <col min="262" max="262" width="12.7109375" style="83" bestFit="1" customWidth="1"/>
    <col min="263" max="263" width="12.7109375" style="83" customWidth="1"/>
    <col min="264" max="264" width="25" style="83" customWidth="1"/>
    <col min="265" max="265" width="10.42578125" style="83" customWidth="1"/>
    <col min="266" max="512" width="11.42578125" style="83"/>
    <col min="513" max="513" width="4.7109375" style="83" customWidth="1"/>
    <col min="514" max="514" width="28.85546875" style="83" customWidth="1"/>
    <col min="515" max="515" width="15.28515625" style="83" customWidth="1"/>
    <col min="516" max="516" width="7.28515625" style="83" customWidth="1"/>
    <col min="517" max="517" width="10.28515625" style="83" customWidth="1"/>
    <col min="518" max="518" width="12.7109375" style="83" bestFit="1" customWidth="1"/>
    <col min="519" max="519" width="12.7109375" style="83" customWidth="1"/>
    <col min="520" max="520" width="25" style="83" customWidth="1"/>
    <col min="521" max="521" width="10.42578125" style="83" customWidth="1"/>
    <col min="522" max="768" width="11.42578125" style="83"/>
    <col min="769" max="769" width="4.7109375" style="83" customWidth="1"/>
    <col min="770" max="770" width="28.85546875" style="83" customWidth="1"/>
    <col min="771" max="771" width="15.28515625" style="83" customWidth="1"/>
    <col min="772" max="772" width="7.28515625" style="83" customWidth="1"/>
    <col min="773" max="773" width="10.28515625" style="83" customWidth="1"/>
    <col min="774" max="774" width="12.7109375" style="83" bestFit="1" customWidth="1"/>
    <col min="775" max="775" width="12.7109375" style="83" customWidth="1"/>
    <col min="776" max="776" width="25" style="83" customWidth="1"/>
    <col min="777" max="777" width="10.42578125" style="83" customWidth="1"/>
    <col min="778" max="1024" width="11.42578125" style="83"/>
    <col min="1025" max="1025" width="4.7109375" style="83" customWidth="1"/>
    <col min="1026" max="1026" width="28.85546875" style="83" customWidth="1"/>
    <col min="1027" max="1027" width="15.28515625" style="83" customWidth="1"/>
    <col min="1028" max="1028" width="7.28515625" style="83" customWidth="1"/>
    <col min="1029" max="1029" width="10.28515625" style="83" customWidth="1"/>
    <col min="1030" max="1030" width="12.7109375" style="83" bestFit="1" customWidth="1"/>
    <col min="1031" max="1031" width="12.7109375" style="83" customWidth="1"/>
    <col min="1032" max="1032" width="25" style="83" customWidth="1"/>
    <col min="1033" max="1033" width="10.42578125" style="83" customWidth="1"/>
    <col min="1034" max="1280" width="11.42578125" style="83"/>
    <col min="1281" max="1281" width="4.7109375" style="83" customWidth="1"/>
    <col min="1282" max="1282" width="28.85546875" style="83" customWidth="1"/>
    <col min="1283" max="1283" width="15.28515625" style="83" customWidth="1"/>
    <col min="1284" max="1284" width="7.28515625" style="83" customWidth="1"/>
    <col min="1285" max="1285" width="10.28515625" style="83" customWidth="1"/>
    <col min="1286" max="1286" width="12.7109375" style="83" bestFit="1" customWidth="1"/>
    <col min="1287" max="1287" width="12.7109375" style="83" customWidth="1"/>
    <col min="1288" max="1288" width="25" style="83" customWidth="1"/>
    <col min="1289" max="1289" width="10.42578125" style="83" customWidth="1"/>
    <col min="1290" max="1536" width="11.42578125" style="83"/>
    <col min="1537" max="1537" width="4.7109375" style="83" customWidth="1"/>
    <col min="1538" max="1538" width="28.85546875" style="83" customWidth="1"/>
    <col min="1539" max="1539" width="15.28515625" style="83" customWidth="1"/>
    <col min="1540" max="1540" width="7.28515625" style="83" customWidth="1"/>
    <col min="1541" max="1541" width="10.28515625" style="83" customWidth="1"/>
    <col min="1542" max="1542" width="12.7109375" style="83" bestFit="1" customWidth="1"/>
    <col min="1543" max="1543" width="12.7109375" style="83" customWidth="1"/>
    <col min="1544" max="1544" width="25" style="83" customWidth="1"/>
    <col min="1545" max="1545" width="10.42578125" style="83" customWidth="1"/>
    <col min="1546" max="1792" width="11.42578125" style="83"/>
    <col min="1793" max="1793" width="4.7109375" style="83" customWidth="1"/>
    <col min="1794" max="1794" width="28.85546875" style="83" customWidth="1"/>
    <col min="1795" max="1795" width="15.28515625" style="83" customWidth="1"/>
    <col min="1796" max="1796" width="7.28515625" style="83" customWidth="1"/>
    <col min="1797" max="1797" width="10.28515625" style="83" customWidth="1"/>
    <col min="1798" max="1798" width="12.7109375" style="83" bestFit="1" customWidth="1"/>
    <col min="1799" max="1799" width="12.7109375" style="83" customWidth="1"/>
    <col min="1800" max="1800" width="25" style="83" customWidth="1"/>
    <col min="1801" max="1801" width="10.42578125" style="83" customWidth="1"/>
    <col min="1802" max="2048" width="11.42578125" style="83"/>
    <col min="2049" max="2049" width="4.7109375" style="83" customWidth="1"/>
    <col min="2050" max="2050" width="28.85546875" style="83" customWidth="1"/>
    <col min="2051" max="2051" width="15.28515625" style="83" customWidth="1"/>
    <col min="2052" max="2052" width="7.28515625" style="83" customWidth="1"/>
    <col min="2053" max="2053" width="10.28515625" style="83" customWidth="1"/>
    <col min="2054" max="2054" width="12.7109375" style="83" bestFit="1" customWidth="1"/>
    <col min="2055" max="2055" width="12.7109375" style="83" customWidth="1"/>
    <col min="2056" max="2056" width="25" style="83" customWidth="1"/>
    <col min="2057" max="2057" width="10.42578125" style="83" customWidth="1"/>
    <col min="2058" max="2304" width="11.42578125" style="83"/>
    <col min="2305" max="2305" width="4.7109375" style="83" customWidth="1"/>
    <col min="2306" max="2306" width="28.85546875" style="83" customWidth="1"/>
    <col min="2307" max="2307" width="15.28515625" style="83" customWidth="1"/>
    <col min="2308" max="2308" width="7.28515625" style="83" customWidth="1"/>
    <col min="2309" max="2309" width="10.28515625" style="83" customWidth="1"/>
    <col min="2310" max="2310" width="12.7109375" style="83" bestFit="1" customWidth="1"/>
    <col min="2311" max="2311" width="12.7109375" style="83" customWidth="1"/>
    <col min="2312" max="2312" width="25" style="83" customWidth="1"/>
    <col min="2313" max="2313" width="10.42578125" style="83" customWidth="1"/>
    <col min="2314" max="2560" width="11.42578125" style="83"/>
    <col min="2561" max="2561" width="4.7109375" style="83" customWidth="1"/>
    <col min="2562" max="2562" width="28.85546875" style="83" customWidth="1"/>
    <col min="2563" max="2563" width="15.28515625" style="83" customWidth="1"/>
    <col min="2564" max="2564" width="7.28515625" style="83" customWidth="1"/>
    <col min="2565" max="2565" width="10.28515625" style="83" customWidth="1"/>
    <col min="2566" max="2566" width="12.7109375" style="83" bestFit="1" customWidth="1"/>
    <col min="2567" max="2567" width="12.7109375" style="83" customWidth="1"/>
    <col min="2568" max="2568" width="25" style="83" customWidth="1"/>
    <col min="2569" max="2569" width="10.42578125" style="83" customWidth="1"/>
    <col min="2570" max="2816" width="11.42578125" style="83"/>
    <col min="2817" max="2817" width="4.7109375" style="83" customWidth="1"/>
    <col min="2818" max="2818" width="28.85546875" style="83" customWidth="1"/>
    <col min="2819" max="2819" width="15.28515625" style="83" customWidth="1"/>
    <col min="2820" max="2820" width="7.28515625" style="83" customWidth="1"/>
    <col min="2821" max="2821" width="10.28515625" style="83" customWidth="1"/>
    <col min="2822" max="2822" width="12.7109375" style="83" bestFit="1" customWidth="1"/>
    <col min="2823" max="2823" width="12.7109375" style="83" customWidth="1"/>
    <col min="2824" max="2824" width="25" style="83" customWidth="1"/>
    <col min="2825" max="2825" width="10.42578125" style="83" customWidth="1"/>
    <col min="2826" max="3072" width="11.42578125" style="83"/>
    <col min="3073" max="3073" width="4.7109375" style="83" customWidth="1"/>
    <col min="3074" max="3074" width="28.85546875" style="83" customWidth="1"/>
    <col min="3075" max="3075" width="15.28515625" style="83" customWidth="1"/>
    <col min="3076" max="3076" width="7.28515625" style="83" customWidth="1"/>
    <col min="3077" max="3077" width="10.28515625" style="83" customWidth="1"/>
    <col min="3078" max="3078" width="12.7109375" style="83" bestFit="1" customWidth="1"/>
    <col min="3079" max="3079" width="12.7109375" style="83" customWidth="1"/>
    <col min="3080" max="3080" width="25" style="83" customWidth="1"/>
    <col min="3081" max="3081" width="10.42578125" style="83" customWidth="1"/>
    <col min="3082" max="3328" width="11.42578125" style="83"/>
    <col min="3329" max="3329" width="4.7109375" style="83" customWidth="1"/>
    <col min="3330" max="3330" width="28.85546875" style="83" customWidth="1"/>
    <col min="3331" max="3331" width="15.28515625" style="83" customWidth="1"/>
    <col min="3332" max="3332" width="7.28515625" style="83" customWidth="1"/>
    <col min="3333" max="3333" width="10.28515625" style="83" customWidth="1"/>
    <col min="3334" max="3334" width="12.7109375" style="83" bestFit="1" customWidth="1"/>
    <col min="3335" max="3335" width="12.7109375" style="83" customWidth="1"/>
    <col min="3336" max="3336" width="25" style="83" customWidth="1"/>
    <col min="3337" max="3337" width="10.42578125" style="83" customWidth="1"/>
    <col min="3338" max="3584" width="11.42578125" style="83"/>
    <col min="3585" max="3585" width="4.7109375" style="83" customWidth="1"/>
    <col min="3586" max="3586" width="28.85546875" style="83" customWidth="1"/>
    <col min="3587" max="3587" width="15.28515625" style="83" customWidth="1"/>
    <col min="3588" max="3588" width="7.28515625" style="83" customWidth="1"/>
    <col min="3589" max="3589" width="10.28515625" style="83" customWidth="1"/>
    <col min="3590" max="3590" width="12.7109375" style="83" bestFit="1" customWidth="1"/>
    <col min="3591" max="3591" width="12.7109375" style="83" customWidth="1"/>
    <col min="3592" max="3592" width="25" style="83" customWidth="1"/>
    <col min="3593" max="3593" width="10.42578125" style="83" customWidth="1"/>
    <col min="3594" max="3840" width="11.42578125" style="83"/>
    <col min="3841" max="3841" width="4.7109375" style="83" customWidth="1"/>
    <col min="3842" max="3842" width="28.85546875" style="83" customWidth="1"/>
    <col min="3843" max="3843" width="15.28515625" style="83" customWidth="1"/>
    <col min="3844" max="3844" width="7.28515625" style="83" customWidth="1"/>
    <col min="3845" max="3845" width="10.28515625" style="83" customWidth="1"/>
    <col min="3846" max="3846" width="12.7109375" style="83" bestFit="1" customWidth="1"/>
    <col min="3847" max="3847" width="12.7109375" style="83" customWidth="1"/>
    <col min="3848" max="3848" width="25" style="83" customWidth="1"/>
    <col min="3849" max="3849" width="10.42578125" style="83" customWidth="1"/>
    <col min="3850" max="4096" width="11.42578125" style="83"/>
    <col min="4097" max="4097" width="4.7109375" style="83" customWidth="1"/>
    <col min="4098" max="4098" width="28.85546875" style="83" customWidth="1"/>
    <col min="4099" max="4099" width="15.28515625" style="83" customWidth="1"/>
    <col min="4100" max="4100" width="7.28515625" style="83" customWidth="1"/>
    <col min="4101" max="4101" width="10.28515625" style="83" customWidth="1"/>
    <col min="4102" max="4102" width="12.7109375" style="83" bestFit="1" customWidth="1"/>
    <col min="4103" max="4103" width="12.7109375" style="83" customWidth="1"/>
    <col min="4104" max="4104" width="25" style="83" customWidth="1"/>
    <col min="4105" max="4105" width="10.42578125" style="83" customWidth="1"/>
    <col min="4106" max="4352" width="11.42578125" style="83"/>
    <col min="4353" max="4353" width="4.7109375" style="83" customWidth="1"/>
    <col min="4354" max="4354" width="28.85546875" style="83" customWidth="1"/>
    <col min="4355" max="4355" width="15.28515625" style="83" customWidth="1"/>
    <col min="4356" max="4356" width="7.28515625" style="83" customWidth="1"/>
    <col min="4357" max="4357" width="10.28515625" style="83" customWidth="1"/>
    <col min="4358" max="4358" width="12.7109375" style="83" bestFit="1" customWidth="1"/>
    <col min="4359" max="4359" width="12.7109375" style="83" customWidth="1"/>
    <col min="4360" max="4360" width="25" style="83" customWidth="1"/>
    <col min="4361" max="4361" width="10.42578125" style="83" customWidth="1"/>
    <col min="4362" max="4608" width="11.42578125" style="83"/>
    <col min="4609" max="4609" width="4.7109375" style="83" customWidth="1"/>
    <col min="4610" max="4610" width="28.85546875" style="83" customWidth="1"/>
    <col min="4611" max="4611" width="15.28515625" style="83" customWidth="1"/>
    <col min="4612" max="4612" width="7.28515625" style="83" customWidth="1"/>
    <col min="4613" max="4613" width="10.28515625" style="83" customWidth="1"/>
    <col min="4614" max="4614" width="12.7109375" style="83" bestFit="1" customWidth="1"/>
    <col min="4615" max="4615" width="12.7109375" style="83" customWidth="1"/>
    <col min="4616" max="4616" width="25" style="83" customWidth="1"/>
    <col min="4617" max="4617" width="10.42578125" style="83" customWidth="1"/>
    <col min="4618" max="4864" width="11.42578125" style="83"/>
    <col min="4865" max="4865" width="4.7109375" style="83" customWidth="1"/>
    <col min="4866" max="4866" width="28.85546875" style="83" customWidth="1"/>
    <col min="4867" max="4867" width="15.28515625" style="83" customWidth="1"/>
    <col min="4868" max="4868" width="7.28515625" style="83" customWidth="1"/>
    <col min="4869" max="4869" width="10.28515625" style="83" customWidth="1"/>
    <col min="4870" max="4870" width="12.7109375" style="83" bestFit="1" customWidth="1"/>
    <col min="4871" max="4871" width="12.7109375" style="83" customWidth="1"/>
    <col min="4872" max="4872" width="25" style="83" customWidth="1"/>
    <col min="4873" max="4873" width="10.42578125" style="83" customWidth="1"/>
    <col min="4874" max="5120" width="11.42578125" style="83"/>
    <col min="5121" max="5121" width="4.7109375" style="83" customWidth="1"/>
    <col min="5122" max="5122" width="28.85546875" style="83" customWidth="1"/>
    <col min="5123" max="5123" width="15.28515625" style="83" customWidth="1"/>
    <col min="5124" max="5124" width="7.28515625" style="83" customWidth="1"/>
    <col min="5125" max="5125" width="10.28515625" style="83" customWidth="1"/>
    <col min="5126" max="5126" width="12.7109375" style="83" bestFit="1" customWidth="1"/>
    <col min="5127" max="5127" width="12.7109375" style="83" customWidth="1"/>
    <col min="5128" max="5128" width="25" style="83" customWidth="1"/>
    <col min="5129" max="5129" width="10.42578125" style="83" customWidth="1"/>
    <col min="5130" max="5376" width="11.42578125" style="83"/>
    <col min="5377" max="5377" width="4.7109375" style="83" customWidth="1"/>
    <col min="5378" max="5378" width="28.85546875" style="83" customWidth="1"/>
    <col min="5379" max="5379" width="15.28515625" style="83" customWidth="1"/>
    <col min="5380" max="5380" width="7.28515625" style="83" customWidth="1"/>
    <col min="5381" max="5381" width="10.28515625" style="83" customWidth="1"/>
    <col min="5382" max="5382" width="12.7109375" style="83" bestFit="1" customWidth="1"/>
    <col min="5383" max="5383" width="12.7109375" style="83" customWidth="1"/>
    <col min="5384" max="5384" width="25" style="83" customWidth="1"/>
    <col min="5385" max="5385" width="10.42578125" style="83" customWidth="1"/>
    <col min="5386" max="5632" width="11.42578125" style="83"/>
    <col min="5633" max="5633" width="4.7109375" style="83" customWidth="1"/>
    <col min="5634" max="5634" width="28.85546875" style="83" customWidth="1"/>
    <col min="5635" max="5635" width="15.28515625" style="83" customWidth="1"/>
    <col min="5636" max="5636" width="7.28515625" style="83" customWidth="1"/>
    <col min="5637" max="5637" width="10.28515625" style="83" customWidth="1"/>
    <col min="5638" max="5638" width="12.7109375" style="83" bestFit="1" customWidth="1"/>
    <col min="5639" max="5639" width="12.7109375" style="83" customWidth="1"/>
    <col min="5640" max="5640" width="25" style="83" customWidth="1"/>
    <col min="5641" max="5641" width="10.42578125" style="83" customWidth="1"/>
    <col min="5642" max="5888" width="11.42578125" style="83"/>
    <col min="5889" max="5889" width="4.7109375" style="83" customWidth="1"/>
    <col min="5890" max="5890" width="28.85546875" style="83" customWidth="1"/>
    <col min="5891" max="5891" width="15.28515625" style="83" customWidth="1"/>
    <col min="5892" max="5892" width="7.28515625" style="83" customWidth="1"/>
    <col min="5893" max="5893" width="10.28515625" style="83" customWidth="1"/>
    <col min="5894" max="5894" width="12.7109375" style="83" bestFit="1" customWidth="1"/>
    <col min="5895" max="5895" width="12.7109375" style="83" customWidth="1"/>
    <col min="5896" max="5896" width="25" style="83" customWidth="1"/>
    <col min="5897" max="5897" width="10.42578125" style="83" customWidth="1"/>
    <col min="5898" max="6144" width="11.42578125" style="83"/>
    <col min="6145" max="6145" width="4.7109375" style="83" customWidth="1"/>
    <col min="6146" max="6146" width="28.85546875" style="83" customWidth="1"/>
    <col min="6147" max="6147" width="15.28515625" style="83" customWidth="1"/>
    <col min="6148" max="6148" width="7.28515625" style="83" customWidth="1"/>
    <col min="6149" max="6149" width="10.28515625" style="83" customWidth="1"/>
    <col min="6150" max="6150" width="12.7109375" style="83" bestFit="1" customWidth="1"/>
    <col min="6151" max="6151" width="12.7109375" style="83" customWidth="1"/>
    <col min="6152" max="6152" width="25" style="83" customWidth="1"/>
    <col min="6153" max="6153" width="10.42578125" style="83" customWidth="1"/>
    <col min="6154" max="6400" width="11.42578125" style="83"/>
    <col min="6401" max="6401" width="4.7109375" style="83" customWidth="1"/>
    <col min="6402" max="6402" width="28.85546875" style="83" customWidth="1"/>
    <col min="6403" max="6403" width="15.28515625" style="83" customWidth="1"/>
    <col min="6404" max="6404" width="7.28515625" style="83" customWidth="1"/>
    <col min="6405" max="6405" width="10.28515625" style="83" customWidth="1"/>
    <col min="6406" max="6406" width="12.7109375" style="83" bestFit="1" customWidth="1"/>
    <col min="6407" max="6407" width="12.7109375" style="83" customWidth="1"/>
    <col min="6408" max="6408" width="25" style="83" customWidth="1"/>
    <col min="6409" max="6409" width="10.42578125" style="83" customWidth="1"/>
    <col min="6410" max="6656" width="11.42578125" style="83"/>
    <col min="6657" max="6657" width="4.7109375" style="83" customWidth="1"/>
    <col min="6658" max="6658" width="28.85546875" style="83" customWidth="1"/>
    <col min="6659" max="6659" width="15.28515625" style="83" customWidth="1"/>
    <col min="6660" max="6660" width="7.28515625" style="83" customWidth="1"/>
    <col min="6661" max="6661" width="10.28515625" style="83" customWidth="1"/>
    <col min="6662" max="6662" width="12.7109375" style="83" bestFit="1" customWidth="1"/>
    <col min="6663" max="6663" width="12.7109375" style="83" customWidth="1"/>
    <col min="6664" max="6664" width="25" style="83" customWidth="1"/>
    <col min="6665" max="6665" width="10.42578125" style="83" customWidth="1"/>
    <col min="6666" max="6912" width="11.42578125" style="83"/>
    <col min="6913" max="6913" width="4.7109375" style="83" customWidth="1"/>
    <col min="6914" max="6914" width="28.85546875" style="83" customWidth="1"/>
    <col min="6915" max="6915" width="15.28515625" style="83" customWidth="1"/>
    <col min="6916" max="6916" width="7.28515625" style="83" customWidth="1"/>
    <col min="6917" max="6917" width="10.28515625" style="83" customWidth="1"/>
    <col min="6918" max="6918" width="12.7109375" style="83" bestFit="1" customWidth="1"/>
    <col min="6919" max="6919" width="12.7109375" style="83" customWidth="1"/>
    <col min="6920" max="6920" width="25" style="83" customWidth="1"/>
    <col min="6921" max="6921" width="10.42578125" style="83" customWidth="1"/>
    <col min="6922" max="7168" width="11.42578125" style="83"/>
    <col min="7169" max="7169" width="4.7109375" style="83" customWidth="1"/>
    <col min="7170" max="7170" width="28.85546875" style="83" customWidth="1"/>
    <col min="7171" max="7171" width="15.28515625" style="83" customWidth="1"/>
    <col min="7172" max="7172" width="7.28515625" style="83" customWidth="1"/>
    <col min="7173" max="7173" width="10.28515625" style="83" customWidth="1"/>
    <col min="7174" max="7174" width="12.7109375" style="83" bestFit="1" customWidth="1"/>
    <col min="7175" max="7175" width="12.7109375" style="83" customWidth="1"/>
    <col min="7176" max="7176" width="25" style="83" customWidth="1"/>
    <col min="7177" max="7177" width="10.42578125" style="83" customWidth="1"/>
    <col min="7178" max="7424" width="11.42578125" style="83"/>
    <col min="7425" max="7425" width="4.7109375" style="83" customWidth="1"/>
    <col min="7426" max="7426" width="28.85546875" style="83" customWidth="1"/>
    <col min="7427" max="7427" width="15.28515625" style="83" customWidth="1"/>
    <col min="7428" max="7428" width="7.28515625" style="83" customWidth="1"/>
    <col min="7429" max="7429" width="10.28515625" style="83" customWidth="1"/>
    <col min="7430" max="7430" width="12.7109375" style="83" bestFit="1" customWidth="1"/>
    <col min="7431" max="7431" width="12.7109375" style="83" customWidth="1"/>
    <col min="7432" max="7432" width="25" style="83" customWidth="1"/>
    <col min="7433" max="7433" width="10.42578125" style="83" customWidth="1"/>
    <col min="7434" max="7680" width="11.42578125" style="83"/>
    <col min="7681" max="7681" width="4.7109375" style="83" customWidth="1"/>
    <col min="7682" max="7682" width="28.85546875" style="83" customWidth="1"/>
    <col min="7683" max="7683" width="15.28515625" style="83" customWidth="1"/>
    <col min="7684" max="7684" width="7.28515625" style="83" customWidth="1"/>
    <col min="7685" max="7685" width="10.28515625" style="83" customWidth="1"/>
    <col min="7686" max="7686" width="12.7109375" style="83" bestFit="1" customWidth="1"/>
    <col min="7687" max="7687" width="12.7109375" style="83" customWidth="1"/>
    <col min="7688" max="7688" width="25" style="83" customWidth="1"/>
    <col min="7689" max="7689" width="10.42578125" style="83" customWidth="1"/>
    <col min="7690" max="7936" width="11.42578125" style="83"/>
    <col min="7937" max="7937" width="4.7109375" style="83" customWidth="1"/>
    <col min="7938" max="7938" width="28.85546875" style="83" customWidth="1"/>
    <col min="7939" max="7939" width="15.28515625" style="83" customWidth="1"/>
    <col min="7940" max="7940" width="7.28515625" style="83" customWidth="1"/>
    <col min="7941" max="7941" width="10.28515625" style="83" customWidth="1"/>
    <col min="7942" max="7942" width="12.7109375" style="83" bestFit="1" customWidth="1"/>
    <col min="7943" max="7943" width="12.7109375" style="83" customWidth="1"/>
    <col min="7944" max="7944" width="25" style="83" customWidth="1"/>
    <col min="7945" max="7945" width="10.42578125" style="83" customWidth="1"/>
    <col min="7946" max="8192" width="11.42578125" style="83"/>
    <col min="8193" max="8193" width="4.7109375" style="83" customWidth="1"/>
    <col min="8194" max="8194" width="28.85546875" style="83" customWidth="1"/>
    <col min="8195" max="8195" width="15.28515625" style="83" customWidth="1"/>
    <col min="8196" max="8196" width="7.28515625" style="83" customWidth="1"/>
    <col min="8197" max="8197" width="10.28515625" style="83" customWidth="1"/>
    <col min="8198" max="8198" width="12.7109375" style="83" bestFit="1" customWidth="1"/>
    <col min="8199" max="8199" width="12.7109375" style="83" customWidth="1"/>
    <col min="8200" max="8200" width="25" style="83" customWidth="1"/>
    <col min="8201" max="8201" width="10.42578125" style="83" customWidth="1"/>
    <col min="8202" max="8448" width="11.42578125" style="83"/>
    <col min="8449" max="8449" width="4.7109375" style="83" customWidth="1"/>
    <col min="8450" max="8450" width="28.85546875" style="83" customWidth="1"/>
    <col min="8451" max="8451" width="15.28515625" style="83" customWidth="1"/>
    <col min="8452" max="8452" width="7.28515625" style="83" customWidth="1"/>
    <col min="8453" max="8453" width="10.28515625" style="83" customWidth="1"/>
    <col min="8454" max="8454" width="12.7109375" style="83" bestFit="1" customWidth="1"/>
    <col min="8455" max="8455" width="12.7109375" style="83" customWidth="1"/>
    <col min="8456" max="8456" width="25" style="83" customWidth="1"/>
    <col min="8457" max="8457" width="10.42578125" style="83" customWidth="1"/>
    <col min="8458" max="8704" width="11.42578125" style="83"/>
    <col min="8705" max="8705" width="4.7109375" style="83" customWidth="1"/>
    <col min="8706" max="8706" width="28.85546875" style="83" customWidth="1"/>
    <col min="8707" max="8707" width="15.28515625" style="83" customWidth="1"/>
    <col min="8708" max="8708" width="7.28515625" style="83" customWidth="1"/>
    <col min="8709" max="8709" width="10.28515625" style="83" customWidth="1"/>
    <col min="8710" max="8710" width="12.7109375" style="83" bestFit="1" customWidth="1"/>
    <col min="8711" max="8711" width="12.7109375" style="83" customWidth="1"/>
    <col min="8712" max="8712" width="25" style="83" customWidth="1"/>
    <col min="8713" max="8713" width="10.42578125" style="83" customWidth="1"/>
    <col min="8714" max="8960" width="11.42578125" style="83"/>
    <col min="8961" max="8961" width="4.7109375" style="83" customWidth="1"/>
    <col min="8962" max="8962" width="28.85546875" style="83" customWidth="1"/>
    <col min="8963" max="8963" width="15.28515625" style="83" customWidth="1"/>
    <col min="8964" max="8964" width="7.28515625" style="83" customWidth="1"/>
    <col min="8965" max="8965" width="10.28515625" style="83" customWidth="1"/>
    <col min="8966" max="8966" width="12.7109375" style="83" bestFit="1" customWidth="1"/>
    <col min="8967" max="8967" width="12.7109375" style="83" customWidth="1"/>
    <col min="8968" max="8968" width="25" style="83" customWidth="1"/>
    <col min="8969" max="8969" width="10.42578125" style="83" customWidth="1"/>
    <col min="8970" max="9216" width="11.42578125" style="83"/>
    <col min="9217" max="9217" width="4.7109375" style="83" customWidth="1"/>
    <col min="9218" max="9218" width="28.85546875" style="83" customWidth="1"/>
    <col min="9219" max="9219" width="15.28515625" style="83" customWidth="1"/>
    <col min="9220" max="9220" width="7.28515625" style="83" customWidth="1"/>
    <col min="9221" max="9221" width="10.28515625" style="83" customWidth="1"/>
    <col min="9222" max="9222" width="12.7109375" style="83" bestFit="1" customWidth="1"/>
    <col min="9223" max="9223" width="12.7109375" style="83" customWidth="1"/>
    <col min="9224" max="9224" width="25" style="83" customWidth="1"/>
    <col min="9225" max="9225" width="10.42578125" style="83" customWidth="1"/>
    <col min="9226" max="9472" width="11.42578125" style="83"/>
    <col min="9473" max="9473" width="4.7109375" style="83" customWidth="1"/>
    <col min="9474" max="9474" width="28.85546875" style="83" customWidth="1"/>
    <col min="9475" max="9475" width="15.28515625" style="83" customWidth="1"/>
    <col min="9476" max="9476" width="7.28515625" style="83" customWidth="1"/>
    <col min="9477" max="9477" width="10.28515625" style="83" customWidth="1"/>
    <col min="9478" max="9478" width="12.7109375" style="83" bestFit="1" customWidth="1"/>
    <col min="9479" max="9479" width="12.7109375" style="83" customWidth="1"/>
    <col min="9480" max="9480" width="25" style="83" customWidth="1"/>
    <col min="9481" max="9481" width="10.42578125" style="83" customWidth="1"/>
    <col min="9482" max="9728" width="11.42578125" style="83"/>
    <col min="9729" max="9729" width="4.7109375" style="83" customWidth="1"/>
    <col min="9730" max="9730" width="28.85546875" style="83" customWidth="1"/>
    <col min="9731" max="9731" width="15.28515625" style="83" customWidth="1"/>
    <col min="9732" max="9732" width="7.28515625" style="83" customWidth="1"/>
    <col min="9733" max="9733" width="10.28515625" style="83" customWidth="1"/>
    <col min="9734" max="9734" width="12.7109375" style="83" bestFit="1" customWidth="1"/>
    <col min="9735" max="9735" width="12.7109375" style="83" customWidth="1"/>
    <col min="9736" max="9736" width="25" style="83" customWidth="1"/>
    <col min="9737" max="9737" width="10.42578125" style="83" customWidth="1"/>
    <col min="9738" max="9984" width="11.42578125" style="83"/>
    <col min="9985" max="9985" width="4.7109375" style="83" customWidth="1"/>
    <col min="9986" max="9986" width="28.85546875" style="83" customWidth="1"/>
    <col min="9987" max="9987" width="15.28515625" style="83" customWidth="1"/>
    <col min="9988" max="9988" width="7.28515625" style="83" customWidth="1"/>
    <col min="9989" max="9989" width="10.28515625" style="83" customWidth="1"/>
    <col min="9990" max="9990" width="12.7109375" style="83" bestFit="1" customWidth="1"/>
    <col min="9991" max="9991" width="12.7109375" style="83" customWidth="1"/>
    <col min="9992" max="9992" width="25" style="83" customWidth="1"/>
    <col min="9993" max="9993" width="10.42578125" style="83" customWidth="1"/>
    <col min="9994" max="10240" width="11.42578125" style="83"/>
    <col min="10241" max="10241" width="4.7109375" style="83" customWidth="1"/>
    <col min="10242" max="10242" width="28.85546875" style="83" customWidth="1"/>
    <col min="10243" max="10243" width="15.28515625" style="83" customWidth="1"/>
    <col min="10244" max="10244" width="7.28515625" style="83" customWidth="1"/>
    <col min="10245" max="10245" width="10.28515625" style="83" customWidth="1"/>
    <col min="10246" max="10246" width="12.7109375" style="83" bestFit="1" customWidth="1"/>
    <col min="10247" max="10247" width="12.7109375" style="83" customWidth="1"/>
    <col min="10248" max="10248" width="25" style="83" customWidth="1"/>
    <col min="10249" max="10249" width="10.42578125" style="83" customWidth="1"/>
    <col min="10250" max="10496" width="11.42578125" style="83"/>
    <col min="10497" max="10497" width="4.7109375" style="83" customWidth="1"/>
    <col min="10498" max="10498" width="28.85546875" style="83" customWidth="1"/>
    <col min="10499" max="10499" width="15.28515625" style="83" customWidth="1"/>
    <col min="10500" max="10500" width="7.28515625" style="83" customWidth="1"/>
    <col min="10501" max="10501" width="10.28515625" style="83" customWidth="1"/>
    <col min="10502" max="10502" width="12.7109375" style="83" bestFit="1" customWidth="1"/>
    <col min="10503" max="10503" width="12.7109375" style="83" customWidth="1"/>
    <col min="10504" max="10504" width="25" style="83" customWidth="1"/>
    <col min="10505" max="10505" width="10.42578125" style="83" customWidth="1"/>
    <col min="10506" max="10752" width="11.42578125" style="83"/>
    <col min="10753" max="10753" width="4.7109375" style="83" customWidth="1"/>
    <col min="10754" max="10754" width="28.85546875" style="83" customWidth="1"/>
    <col min="10755" max="10755" width="15.28515625" style="83" customWidth="1"/>
    <col min="10756" max="10756" width="7.28515625" style="83" customWidth="1"/>
    <col min="10757" max="10757" width="10.28515625" style="83" customWidth="1"/>
    <col min="10758" max="10758" width="12.7109375" style="83" bestFit="1" customWidth="1"/>
    <col min="10759" max="10759" width="12.7109375" style="83" customWidth="1"/>
    <col min="10760" max="10760" width="25" style="83" customWidth="1"/>
    <col min="10761" max="10761" width="10.42578125" style="83" customWidth="1"/>
    <col min="10762" max="11008" width="11.42578125" style="83"/>
    <col min="11009" max="11009" width="4.7109375" style="83" customWidth="1"/>
    <col min="11010" max="11010" width="28.85546875" style="83" customWidth="1"/>
    <col min="11011" max="11011" width="15.28515625" style="83" customWidth="1"/>
    <col min="11012" max="11012" width="7.28515625" style="83" customWidth="1"/>
    <col min="11013" max="11013" width="10.28515625" style="83" customWidth="1"/>
    <col min="11014" max="11014" width="12.7109375" style="83" bestFit="1" customWidth="1"/>
    <col min="11015" max="11015" width="12.7109375" style="83" customWidth="1"/>
    <col min="11016" max="11016" width="25" style="83" customWidth="1"/>
    <col min="11017" max="11017" width="10.42578125" style="83" customWidth="1"/>
    <col min="11018" max="11264" width="11.42578125" style="83"/>
    <col min="11265" max="11265" width="4.7109375" style="83" customWidth="1"/>
    <col min="11266" max="11266" width="28.85546875" style="83" customWidth="1"/>
    <col min="11267" max="11267" width="15.28515625" style="83" customWidth="1"/>
    <col min="11268" max="11268" width="7.28515625" style="83" customWidth="1"/>
    <col min="11269" max="11269" width="10.28515625" style="83" customWidth="1"/>
    <col min="11270" max="11270" width="12.7109375" style="83" bestFit="1" customWidth="1"/>
    <col min="11271" max="11271" width="12.7109375" style="83" customWidth="1"/>
    <col min="11272" max="11272" width="25" style="83" customWidth="1"/>
    <col min="11273" max="11273" width="10.42578125" style="83" customWidth="1"/>
    <col min="11274" max="11520" width="11.42578125" style="83"/>
    <col min="11521" max="11521" width="4.7109375" style="83" customWidth="1"/>
    <col min="11522" max="11522" width="28.85546875" style="83" customWidth="1"/>
    <col min="11523" max="11523" width="15.28515625" style="83" customWidth="1"/>
    <col min="11524" max="11524" width="7.28515625" style="83" customWidth="1"/>
    <col min="11525" max="11525" width="10.28515625" style="83" customWidth="1"/>
    <col min="11526" max="11526" width="12.7109375" style="83" bestFit="1" customWidth="1"/>
    <col min="11527" max="11527" width="12.7109375" style="83" customWidth="1"/>
    <col min="11528" max="11528" width="25" style="83" customWidth="1"/>
    <col min="11529" max="11529" width="10.42578125" style="83" customWidth="1"/>
    <col min="11530" max="11776" width="11.42578125" style="83"/>
    <col min="11777" max="11777" width="4.7109375" style="83" customWidth="1"/>
    <col min="11778" max="11778" width="28.85546875" style="83" customWidth="1"/>
    <col min="11779" max="11779" width="15.28515625" style="83" customWidth="1"/>
    <col min="11780" max="11780" width="7.28515625" style="83" customWidth="1"/>
    <col min="11781" max="11781" width="10.28515625" style="83" customWidth="1"/>
    <col min="11782" max="11782" width="12.7109375" style="83" bestFit="1" customWidth="1"/>
    <col min="11783" max="11783" width="12.7109375" style="83" customWidth="1"/>
    <col min="11784" max="11784" width="25" style="83" customWidth="1"/>
    <col min="11785" max="11785" width="10.42578125" style="83" customWidth="1"/>
    <col min="11786" max="12032" width="11.42578125" style="83"/>
    <col min="12033" max="12033" width="4.7109375" style="83" customWidth="1"/>
    <col min="12034" max="12034" width="28.85546875" style="83" customWidth="1"/>
    <col min="12035" max="12035" width="15.28515625" style="83" customWidth="1"/>
    <col min="12036" max="12036" width="7.28515625" style="83" customWidth="1"/>
    <col min="12037" max="12037" width="10.28515625" style="83" customWidth="1"/>
    <col min="12038" max="12038" width="12.7109375" style="83" bestFit="1" customWidth="1"/>
    <col min="12039" max="12039" width="12.7109375" style="83" customWidth="1"/>
    <col min="12040" max="12040" width="25" style="83" customWidth="1"/>
    <col min="12041" max="12041" width="10.42578125" style="83" customWidth="1"/>
    <col min="12042" max="12288" width="11.42578125" style="83"/>
    <col min="12289" max="12289" width="4.7109375" style="83" customWidth="1"/>
    <col min="12290" max="12290" width="28.85546875" style="83" customWidth="1"/>
    <col min="12291" max="12291" width="15.28515625" style="83" customWidth="1"/>
    <col min="12292" max="12292" width="7.28515625" style="83" customWidth="1"/>
    <col min="12293" max="12293" width="10.28515625" style="83" customWidth="1"/>
    <col min="12294" max="12294" width="12.7109375" style="83" bestFit="1" customWidth="1"/>
    <col min="12295" max="12295" width="12.7109375" style="83" customWidth="1"/>
    <col min="12296" max="12296" width="25" style="83" customWidth="1"/>
    <col min="12297" max="12297" width="10.42578125" style="83" customWidth="1"/>
    <col min="12298" max="12544" width="11.42578125" style="83"/>
    <col min="12545" max="12545" width="4.7109375" style="83" customWidth="1"/>
    <col min="12546" max="12546" width="28.85546875" style="83" customWidth="1"/>
    <col min="12547" max="12547" width="15.28515625" style="83" customWidth="1"/>
    <col min="12548" max="12548" width="7.28515625" style="83" customWidth="1"/>
    <col min="12549" max="12549" width="10.28515625" style="83" customWidth="1"/>
    <col min="12550" max="12550" width="12.7109375" style="83" bestFit="1" customWidth="1"/>
    <col min="12551" max="12551" width="12.7109375" style="83" customWidth="1"/>
    <col min="12552" max="12552" width="25" style="83" customWidth="1"/>
    <col min="12553" max="12553" width="10.42578125" style="83" customWidth="1"/>
    <col min="12554" max="12800" width="11.42578125" style="83"/>
    <col min="12801" max="12801" width="4.7109375" style="83" customWidth="1"/>
    <col min="12802" max="12802" width="28.85546875" style="83" customWidth="1"/>
    <col min="12803" max="12803" width="15.28515625" style="83" customWidth="1"/>
    <col min="12804" max="12804" width="7.28515625" style="83" customWidth="1"/>
    <col min="12805" max="12805" width="10.28515625" style="83" customWidth="1"/>
    <col min="12806" max="12806" width="12.7109375" style="83" bestFit="1" customWidth="1"/>
    <col min="12807" max="12807" width="12.7109375" style="83" customWidth="1"/>
    <col min="12808" max="12808" width="25" style="83" customWidth="1"/>
    <col min="12809" max="12809" width="10.42578125" style="83" customWidth="1"/>
    <col min="12810" max="13056" width="11.42578125" style="83"/>
    <col min="13057" max="13057" width="4.7109375" style="83" customWidth="1"/>
    <col min="13058" max="13058" width="28.85546875" style="83" customWidth="1"/>
    <col min="13059" max="13059" width="15.28515625" style="83" customWidth="1"/>
    <col min="13060" max="13060" width="7.28515625" style="83" customWidth="1"/>
    <col min="13061" max="13061" width="10.28515625" style="83" customWidth="1"/>
    <col min="13062" max="13062" width="12.7109375" style="83" bestFit="1" customWidth="1"/>
    <col min="13063" max="13063" width="12.7109375" style="83" customWidth="1"/>
    <col min="13064" max="13064" width="25" style="83" customWidth="1"/>
    <col min="13065" max="13065" width="10.42578125" style="83" customWidth="1"/>
    <col min="13066" max="13312" width="11.42578125" style="83"/>
    <col min="13313" max="13313" width="4.7109375" style="83" customWidth="1"/>
    <col min="13314" max="13314" width="28.85546875" style="83" customWidth="1"/>
    <col min="13315" max="13315" width="15.28515625" style="83" customWidth="1"/>
    <col min="13316" max="13316" width="7.28515625" style="83" customWidth="1"/>
    <col min="13317" max="13317" width="10.28515625" style="83" customWidth="1"/>
    <col min="13318" max="13318" width="12.7109375" style="83" bestFit="1" customWidth="1"/>
    <col min="13319" max="13319" width="12.7109375" style="83" customWidth="1"/>
    <col min="13320" max="13320" width="25" style="83" customWidth="1"/>
    <col min="13321" max="13321" width="10.42578125" style="83" customWidth="1"/>
    <col min="13322" max="13568" width="11.42578125" style="83"/>
    <col min="13569" max="13569" width="4.7109375" style="83" customWidth="1"/>
    <col min="13570" max="13570" width="28.85546875" style="83" customWidth="1"/>
    <col min="13571" max="13571" width="15.28515625" style="83" customWidth="1"/>
    <col min="13572" max="13572" width="7.28515625" style="83" customWidth="1"/>
    <col min="13573" max="13573" width="10.28515625" style="83" customWidth="1"/>
    <col min="13574" max="13574" width="12.7109375" style="83" bestFit="1" customWidth="1"/>
    <col min="13575" max="13575" width="12.7109375" style="83" customWidth="1"/>
    <col min="13576" max="13576" width="25" style="83" customWidth="1"/>
    <col min="13577" max="13577" width="10.42578125" style="83" customWidth="1"/>
    <col min="13578" max="13824" width="11.42578125" style="83"/>
    <col min="13825" max="13825" width="4.7109375" style="83" customWidth="1"/>
    <col min="13826" max="13826" width="28.85546875" style="83" customWidth="1"/>
    <col min="13827" max="13827" width="15.28515625" style="83" customWidth="1"/>
    <col min="13828" max="13828" width="7.28515625" style="83" customWidth="1"/>
    <col min="13829" max="13829" width="10.28515625" style="83" customWidth="1"/>
    <col min="13830" max="13830" width="12.7109375" style="83" bestFit="1" customWidth="1"/>
    <col min="13831" max="13831" width="12.7109375" style="83" customWidth="1"/>
    <col min="13832" max="13832" width="25" style="83" customWidth="1"/>
    <col min="13833" max="13833" width="10.42578125" style="83" customWidth="1"/>
    <col min="13834" max="14080" width="11.42578125" style="83"/>
    <col min="14081" max="14081" width="4.7109375" style="83" customWidth="1"/>
    <col min="14082" max="14082" width="28.85546875" style="83" customWidth="1"/>
    <col min="14083" max="14083" width="15.28515625" style="83" customWidth="1"/>
    <col min="14084" max="14084" width="7.28515625" style="83" customWidth="1"/>
    <col min="14085" max="14085" width="10.28515625" style="83" customWidth="1"/>
    <col min="14086" max="14086" width="12.7109375" style="83" bestFit="1" customWidth="1"/>
    <col min="14087" max="14087" width="12.7109375" style="83" customWidth="1"/>
    <col min="14088" max="14088" width="25" style="83" customWidth="1"/>
    <col min="14089" max="14089" width="10.42578125" style="83" customWidth="1"/>
    <col min="14090" max="14336" width="11.42578125" style="83"/>
    <col min="14337" max="14337" width="4.7109375" style="83" customWidth="1"/>
    <col min="14338" max="14338" width="28.85546875" style="83" customWidth="1"/>
    <col min="14339" max="14339" width="15.28515625" style="83" customWidth="1"/>
    <col min="14340" max="14340" width="7.28515625" style="83" customWidth="1"/>
    <col min="14341" max="14341" width="10.28515625" style="83" customWidth="1"/>
    <col min="14342" max="14342" width="12.7109375" style="83" bestFit="1" customWidth="1"/>
    <col min="14343" max="14343" width="12.7109375" style="83" customWidth="1"/>
    <col min="14344" max="14344" width="25" style="83" customWidth="1"/>
    <col min="14345" max="14345" width="10.42578125" style="83" customWidth="1"/>
    <col min="14346" max="14592" width="11.42578125" style="83"/>
    <col min="14593" max="14593" width="4.7109375" style="83" customWidth="1"/>
    <col min="14594" max="14594" width="28.85546875" style="83" customWidth="1"/>
    <col min="14595" max="14595" width="15.28515625" style="83" customWidth="1"/>
    <col min="14596" max="14596" width="7.28515625" style="83" customWidth="1"/>
    <col min="14597" max="14597" width="10.28515625" style="83" customWidth="1"/>
    <col min="14598" max="14598" width="12.7109375" style="83" bestFit="1" customWidth="1"/>
    <col min="14599" max="14599" width="12.7109375" style="83" customWidth="1"/>
    <col min="14600" max="14600" width="25" style="83" customWidth="1"/>
    <col min="14601" max="14601" width="10.42578125" style="83" customWidth="1"/>
    <col min="14602" max="14848" width="11.42578125" style="83"/>
    <col min="14849" max="14849" width="4.7109375" style="83" customWidth="1"/>
    <col min="14850" max="14850" width="28.85546875" style="83" customWidth="1"/>
    <col min="14851" max="14851" width="15.28515625" style="83" customWidth="1"/>
    <col min="14852" max="14852" width="7.28515625" style="83" customWidth="1"/>
    <col min="14853" max="14853" width="10.28515625" style="83" customWidth="1"/>
    <col min="14854" max="14854" width="12.7109375" style="83" bestFit="1" customWidth="1"/>
    <col min="14855" max="14855" width="12.7109375" style="83" customWidth="1"/>
    <col min="14856" max="14856" width="25" style="83" customWidth="1"/>
    <col min="14857" max="14857" width="10.42578125" style="83" customWidth="1"/>
    <col min="14858" max="15104" width="11.42578125" style="83"/>
    <col min="15105" max="15105" width="4.7109375" style="83" customWidth="1"/>
    <col min="15106" max="15106" width="28.85546875" style="83" customWidth="1"/>
    <col min="15107" max="15107" width="15.28515625" style="83" customWidth="1"/>
    <col min="15108" max="15108" width="7.28515625" style="83" customWidth="1"/>
    <col min="15109" max="15109" width="10.28515625" style="83" customWidth="1"/>
    <col min="15110" max="15110" width="12.7109375" style="83" bestFit="1" customWidth="1"/>
    <col min="15111" max="15111" width="12.7109375" style="83" customWidth="1"/>
    <col min="15112" max="15112" width="25" style="83" customWidth="1"/>
    <col min="15113" max="15113" width="10.42578125" style="83" customWidth="1"/>
    <col min="15114" max="15360" width="11.42578125" style="83"/>
    <col min="15361" max="15361" width="4.7109375" style="83" customWidth="1"/>
    <col min="15362" max="15362" width="28.85546875" style="83" customWidth="1"/>
    <col min="15363" max="15363" width="15.28515625" style="83" customWidth="1"/>
    <col min="15364" max="15364" width="7.28515625" style="83" customWidth="1"/>
    <col min="15365" max="15365" width="10.28515625" style="83" customWidth="1"/>
    <col min="15366" max="15366" width="12.7109375" style="83" bestFit="1" customWidth="1"/>
    <col min="15367" max="15367" width="12.7109375" style="83" customWidth="1"/>
    <col min="15368" max="15368" width="25" style="83" customWidth="1"/>
    <col min="15369" max="15369" width="10.42578125" style="83" customWidth="1"/>
    <col min="15370" max="15616" width="11.42578125" style="83"/>
    <col min="15617" max="15617" width="4.7109375" style="83" customWidth="1"/>
    <col min="15618" max="15618" width="28.85546875" style="83" customWidth="1"/>
    <col min="15619" max="15619" width="15.28515625" style="83" customWidth="1"/>
    <col min="15620" max="15620" width="7.28515625" style="83" customWidth="1"/>
    <col min="15621" max="15621" width="10.28515625" style="83" customWidth="1"/>
    <col min="15622" max="15622" width="12.7109375" style="83" bestFit="1" customWidth="1"/>
    <col min="15623" max="15623" width="12.7109375" style="83" customWidth="1"/>
    <col min="15624" max="15624" width="25" style="83" customWidth="1"/>
    <col min="15625" max="15625" width="10.42578125" style="83" customWidth="1"/>
    <col min="15626" max="15872" width="11.42578125" style="83"/>
    <col min="15873" max="15873" width="4.7109375" style="83" customWidth="1"/>
    <col min="15874" max="15874" width="28.85546875" style="83" customWidth="1"/>
    <col min="15875" max="15875" width="15.28515625" style="83" customWidth="1"/>
    <col min="15876" max="15876" width="7.28515625" style="83" customWidth="1"/>
    <col min="15877" max="15877" width="10.28515625" style="83" customWidth="1"/>
    <col min="15878" max="15878" width="12.7109375" style="83" bestFit="1" customWidth="1"/>
    <col min="15879" max="15879" width="12.7109375" style="83" customWidth="1"/>
    <col min="15880" max="15880" width="25" style="83" customWidth="1"/>
    <col min="15881" max="15881" width="10.42578125" style="83" customWidth="1"/>
    <col min="15882" max="16128" width="11.42578125" style="83"/>
    <col min="16129" max="16129" width="4.7109375" style="83" customWidth="1"/>
    <col min="16130" max="16130" width="28.85546875" style="83" customWidth="1"/>
    <col min="16131" max="16131" width="15.28515625" style="83" customWidth="1"/>
    <col min="16132" max="16132" width="7.28515625" style="83" customWidth="1"/>
    <col min="16133" max="16133" width="10.28515625" style="83" customWidth="1"/>
    <col min="16134" max="16134" width="12.7109375" style="83" bestFit="1" customWidth="1"/>
    <col min="16135" max="16135" width="12.7109375" style="83" customWidth="1"/>
    <col min="16136" max="16136" width="25" style="83" customWidth="1"/>
    <col min="16137" max="16137" width="10.42578125" style="83" customWidth="1"/>
    <col min="16138" max="16384" width="11.42578125" style="83"/>
  </cols>
  <sheetData>
    <row r="1" spans="1:10" s="135" customFormat="1" ht="36.75" customHeight="1" x14ac:dyDescent="0.25">
      <c r="A1" s="129" t="s">
        <v>461</v>
      </c>
      <c r="B1" s="129" t="s">
        <v>496</v>
      </c>
      <c r="C1" s="129" t="s">
        <v>495</v>
      </c>
      <c r="D1" s="129" t="s">
        <v>494</v>
      </c>
      <c r="E1" s="129" t="s">
        <v>493</v>
      </c>
      <c r="F1" s="129" t="s">
        <v>492</v>
      </c>
      <c r="G1" s="129" t="s">
        <v>477</v>
      </c>
      <c r="H1" s="129" t="s">
        <v>491</v>
      </c>
      <c r="I1" s="129" t="s">
        <v>475</v>
      </c>
      <c r="J1" s="183" t="s">
        <v>7964</v>
      </c>
    </row>
    <row r="2" spans="1:10" s="86" customFormat="1" ht="25.5" x14ac:dyDescent="0.25">
      <c r="A2" s="92">
        <v>97</v>
      </c>
      <c r="B2" s="125" t="s">
        <v>486</v>
      </c>
      <c r="C2" s="98" t="s">
        <v>485</v>
      </c>
      <c r="D2" s="98"/>
      <c r="E2" s="98"/>
      <c r="F2" s="136">
        <v>4728.7420000000002</v>
      </c>
      <c r="G2" s="137">
        <v>0</v>
      </c>
      <c r="H2" s="98" t="s">
        <v>484</v>
      </c>
      <c r="I2" s="130" t="s">
        <v>451</v>
      </c>
      <c r="J2" s="184" t="s">
        <v>7965</v>
      </c>
    </row>
    <row r="3" spans="1:10" s="158" customFormat="1" x14ac:dyDescent="0.2">
      <c r="A3" s="152">
        <f>SUBTOTAL(103,Tabla719[No.])</f>
        <v>1</v>
      </c>
      <c r="B3" s="153"/>
      <c r="C3" s="154"/>
      <c r="D3" s="154"/>
      <c r="E3" s="154"/>
      <c r="F3" s="155" t="s">
        <v>7936</v>
      </c>
      <c r="G3" s="156">
        <f>SUBTOTAL(109,Tabla719[[Valor Catastral ]])</f>
        <v>0</v>
      </c>
      <c r="H3" s="154"/>
      <c r="I3" s="157"/>
      <c r="J3" s="182"/>
    </row>
    <row r="6" spans="1:10" x14ac:dyDescent="0.2">
      <c r="E6" s="133"/>
    </row>
    <row r="13" spans="1:10" s="84" customFormat="1" x14ac:dyDescent="0.2">
      <c r="A13" s="83"/>
      <c r="B13" s="132"/>
      <c r="C13" s="85"/>
      <c r="D13" s="85"/>
      <c r="E13" s="85"/>
      <c r="F13" s="85"/>
      <c r="G13" s="85"/>
      <c r="H13" s="85"/>
    </row>
  </sheetData>
  <pageMargins left="0.23622047244094491" right="0.23622047244094491" top="0.94488188976377963" bottom="0.74803149606299213" header="0.31496062992125984" footer="0.31496062992125984"/>
  <pageSetup scale="57" fitToHeight="0" orientation="portrait" r:id="rId1"/>
  <headerFooter>
    <oddHeader>&amp;L&amp;G&amp;C&amp;"Arial,Negrita"H. AYUNTAMIENTO DE TIJUANABAJA DE PROPIEDADES MUNICIPALES IDENTIFICADAS COMO VIALIDADES Y CALLEJONES DE SERVICIO UBICADOS EN EL MUNICIPIO DE TIJUANA CITADOS EN EL DECRETO 132 A AGOSTO DEL 2021&amp;RPágina: &amp;P de &amp;NHora: &amp;TFecha: &amp;D</oddHeader>
    <oddFooter>&amp;LAnexo 2-A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topLeftCell="B33" workbookViewId="0">
      <selection activeCell="B53" sqref="B53"/>
    </sheetView>
  </sheetViews>
  <sheetFormatPr baseColWidth="10" defaultRowHeight="15" x14ac:dyDescent="0.25"/>
  <cols>
    <col min="1" max="1" width="0" hidden="1" customWidth="1"/>
    <col min="3" max="3" width="27" customWidth="1"/>
    <col min="4" max="4" width="25.7109375" hidden="1" customWidth="1"/>
    <col min="5" max="5" width="17.140625" hidden="1" customWidth="1"/>
    <col min="6" max="6" width="23.42578125" hidden="1" customWidth="1"/>
    <col min="7" max="7" width="25.140625" bestFit="1" customWidth="1"/>
    <col min="10" max="10" width="16.28515625" customWidth="1"/>
    <col min="12" max="12" width="16.28515625" bestFit="1" customWidth="1"/>
    <col min="13" max="13" width="27.140625" bestFit="1" customWidth="1"/>
    <col min="14" max="14" width="14.42578125" customWidth="1"/>
    <col min="15" max="15" width="36.28515625" customWidth="1"/>
    <col min="16" max="16" width="51.5703125" bestFit="1" customWidth="1"/>
  </cols>
  <sheetData>
    <row r="1" spans="1:26" s="90" customFormat="1" ht="39" thickBot="1" x14ac:dyDescent="0.3">
      <c r="A1" s="88" t="s">
        <v>483</v>
      </c>
      <c r="B1" s="88" t="s">
        <v>482</v>
      </c>
      <c r="C1" s="88" t="s">
        <v>2</v>
      </c>
      <c r="D1" s="88" t="s">
        <v>4968</v>
      </c>
      <c r="E1" s="88" t="s">
        <v>4967</v>
      </c>
      <c r="F1" s="88" t="s">
        <v>4966</v>
      </c>
      <c r="G1" s="88" t="s">
        <v>480</v>
      </c>
      <c r="H1" s="88" t="s">
        <v>479</v>
      </c>
      <c r="I1" s="88" t="s">
        <v>478</v>
      </c>
      <c r="J1" s="88" t="s">
        <v>504</v>
      </c>
      <c r="K1" s="88" t="s">
        <v>505</v>
      </c>
      <c r="L1" s="88" t="s">
        <v>477</v>
      </c>
      <c r="M1" s="88" t="s">
        <v>5</v>
      </c>
      <c r="N1" s="88" t="s">
        <v>476</v>
      </c>
      <c r="O1" s="89" t="s">
        <v>4965</v>
      </c>
      <c r="P1" s="89" t="s">
        <v>4964</v>
      </c>
      <c r="R1" s="149" t="s">
        <v>461</v>
      </c>
      <c r="S1" s="149" t="s">
        <v>4970</v>
      </c>
      <c r="T1" s="149" t="s">
        <v>4963</v>
      </c>
      <c r="U1" s="149" t="s">
        <v>4961</v>
      </c>
      <c r="W1" s="91" t="s">
        <v>461</v>
      </c>
      <c r="X1" s="91" t="s">
        <v>4962</v>
      </c>
      <c r="Y1" s="91" t="s">
        <v>449</v>
      </c>
      <c r="Z1" s="91" t="s">
        <v>4961</v>
      </c>
    </row>
    <row r="2" spans="1:26" ht="15.75" thickTop="1" x14ac:dyDescent="0.25">
      <c r="A2">
        <v>474</v>
      </c>
      <c r="B2">
        <v>49</v>
      </c>
      <c r="C2" t="s">
        <v>7923</v>
      </c>
      <c r="G2" t="s">
        <v>514</v>
      </c>
      <c r="H2">
        <v>8</v>
      </c>
      <c r="I2">
        <v>71</v>
      </c>
      <c r="J2">
        <v>1425.95</v>
      </c>
      <c r="K2" s="148">
        <v>1697.99</v>
      </c>
      <c r="L2" s="148">
        <f>IF(Tabla17[[#This Row],[Uso de Suelo]]="Vías Públicas",1,Tabla17[[#This Row],[Valor M2 ]]*Tabla17[[#This Row],[Superficie en M2]])</f>
        <v>2421248.8404999999</v>
      </c>
      <c r="M2" t="s">
        <v>507</v>
      </c>
      <c r="P2" t="s">
        <v>7927</v>
      </c>
    </row>
    <row r="3" spans="1:26" x14ac:dyDescent="0.25">
      <c r="C3" t="s">
        <v>7923</v>
      </c>
      <c r="G3" t="s">
        <v>514</v>
      </c>
      <c r="H3">
        <v>5</v>
      </c>
      <c r="I3">
        <v>71</v>
      </c>
      <c r="J3">
        <v>278.96300000000002</v>
      </c>
      <c r="K3" s="148">
        <v>1697.99</v>
      </c>
      <c r="L3" s="148">
        <f>IF(Tabla17[[#This Row],[Uso de Suelo]]="Vías Públicas",1,Tabla17[[#This Row],[Valor M2 ]]*Tabla17[[#This Row],[Superficie en M2]])</f>
        <v>473676.38437000004</v>
      </c>
      <c r="M3" t="s">
        <v>510</v>
      </c>
      <c r="P3" t="s">
        <v>7927</v>
      </c>
    </row>
    <row r="4" spans="1:26" x14ac:dyDescent="0.25">
      <c r="C4" t="s">
        <v>7923</v>
      </c>
      <c r="G4" t="s">
        <v>514</v>
      </c>
      <c r="H4">
        <v>6</v>
      </c>
      <c r="I4">
        <v>71</v>
      </c>
      <c r="J4">
        <v>567.50699999999995</v>
      </c>
      <c r="K4" s="148">
        <v>1697.99</v>
      </c>
      <c r="L4" s="148">
        <f>IF(Tabla17[[#This Row],[Uso de Suelo]]="Vías Públicas",1,Tabla17[[#This Row],[Valor M2 ]]*Tabla17[[#This Row],[Superficie en M2]])</f>
        <v>963621.21092999994</v>
      </c>
      <c r="M4" t="s">
        <v>510</v>
      </c>
      <c r="P4" t="s">
        <v>7927</v>
      </c>
    </row>
    <row r="5" spans="1:26" x14ac:dyDescent="0.25">
      <c r="C5" t="s">
        <v>7923</v>
      </c>
      <c r="G5" t="s">
        <v>514</v>
      </c>
      <c r="H5">
        <v>15</v>
      </c>
      <c r="I5">
        <v>71</v>
      </c>
      <c r="J5">
        <v>2912.3969999999999</v>
      </c>
      <c r="K5" s="148">
        <v>1697.99</v>
      </c>
      <c r="L5" s="148">
        <f>IF(Tabla17[[#This Row],[Uso de Suelo]]="Vías Públicas",1,Tabla17[[#This Row],[Valor M2 ]]*Tabla17[[#This Row],[Superficie en M2]])</f>
        <v>4945220.9820299996</v>
      </c>
      <c r="M5" t="s">
        <v>510</v>
      </c>
      <c r="P5" t="s">
        <v>7927</v>
      </c>
    </row>
    <row r="6" spans="1:26" x14ac:dyDescent="0.25">
      <c r="C6" t="s">
        <v>7923</v>
      </c>
      <c r="G6" t="s">
        <v>514</v>
      </c>
      <c r="H6">
        <v>18</v>
      </c>
      <c r="I6">
        <v>71</v>
      </c>
      <c r="J6">
        <v>370.37700000000001</v>
      </c>
      <c r="K6" s="148">
        <v>1697.99</v>
      </c>
      <c r="L6" s="148">
        <f>IF(Tabla17[[#This Row],[Uso de Suelo]]="Vías Públicas",1,Tabla17[[#This Row],[Valor M2 ]]*Tabla17[[#This Row],[Superficie en M2]])</f>
        <v>628896.44223000004</v>
      </c>
      <c r="M6" t="s">
        <v>510</v>
      </c>
      <c r="P6" t="s">
        <v>7927</v>
      </c>
    </row>
    <row r="7" spans="1:26" x14ac:dyDescent="0.25">
      <c r="C7" t="s">
        <v>7923</v>
      </c>
      <c r="G7" t="s">
        <v>514</v>
      </c>
      <c r="H7">
        <v>21</v>
      </c>
      <c r="I7">
        <v>71</v>
      </c>
      <c r="J7">
        <v>124.652</v>
      </c>
      <c r="K7" s="148">
        <v>1697.99</v>
      </c>
      <c r="L7" s="148">
        <f>IF(Tabla17[[#This Row],[Uso de Suelo]]="Vías Públicas",1,Tabla17[[#This Row],[Valor M2 ]]*Tabla17[[#This Row],[Superficie en M2]])</f>
        <v>211657.84948</v>
      </c>
      <c r="M7" t="s">
        <v>510</v>
      </c>
      <c r="P7" t="s">
        <v>7927</v>
      </c>
    </row>
    <row r="8" spans="1:26" x14ac:dyDescent="0.25">
      <c r="C8" t="s">
        <v>7923</v>
      </c>
      <c r="G8" t="s">
        <v>514</v>
      </c>
      <c r="H8">
        <v>17</v>
      </c>
      <c r="I8">
        <v>71</v>
      </c>
      <c r="J8">
        <v>4601.1509999999998</v>
      </c>
      <c r="K8" s="148">
        <v>1697.99</v>
      </c>
      <c r="L8" s="148">
        <f>IF(Tabla17[[#This Row],[Uso de Suelo]]="Vías Públicas",1,Tabla17[[#This Row],[Valor M2 ]]*Tabla17[[#This Row],[Superficie en M2]])</f>
        <v>7812708.3864899995</v>
      </c>
      <c r="M8" t="s">
        <v>473</v>
      </c>
      <c r="P8" t="s">
        <v>7927</v>
      </c>
    </row>
    <row r="9" spans="1:26" x14ac:dyDescent="0.25">
      <c r="C9" t="s">
        <v>7923</v>
      </c>
      <c r="G9" t="s">
        <v>514</v>
      </c>
      <c r="H9">
        <v>4</v>
      </c>
      <c r="I9">
        <v>71</v>
      </c>
      <c r="J9">
        <v>643.25199999999995</v>
      </c>
      <c r="K9" s="148">
        <v>1697.99</v>
      </c>
      <c r="L9" s="148">
        <f>IF(Tabla17[[#This Row],[Uso de Suelo]]="Vías Públicas",1,Tabla17[[#This Row],[Valor M2 ]]*Tabla17[[#This Row],[Superficie en M2]])</f>
        <v>1092235.4634799999</v>
      </c>
      <c r="M9" t="s">
        <v>4440</v>
      </c>
      <c r="P9" t="s">
        <v>7927</v>
      </c>
    </row>
    <row r="10" spans="1:26" x14ac:dyDescent="0.25">
      <c r="C10" t="s">
        <v>7923</v>
      </c>
      <c r="G10" t="s">
        <v>514</v>
      </c>
      <c r="H10">
        <v>16</v>
      </c>
      <c r="I10">
        <v>71</v>
      </c>
      <c r="J10">
        <v>187.36199999999999</v>
      </c>
      <c r="K10" s="148">
        <v>1697.99</v>
      </c>
      <c r="L10" s="148">
        <f>IF(Tabla17[[#This Row],[Uso de Suelo]]="Vías Públicas",1,Tabla17[[#This Row],[Valor M2 ]]*Tabla17[[#This Row],[Superficie en M2]])</f>
        <v>318138.80238000001</v>
      </c>
      <c r="M10" t="s">
        <v>4440</v>
      </c>
      <c r="P10" t="s">
        <v>7927</v>
      </c>
    </row>
    <row r="11" spans="1:26" x14ac:dyDescent="0.25">
      <c r="C11" t="s">
        <v>7923</v>
      </c>
      <c r="G11" t="s">
        <v>514</v>
      </c>
      <c r="H11">
        <v>1</v>
      </c>
      <c r="I11">
        <v>71</v>
      </c>
      <c r="J11">
        <v>8278.0130000000008</v>
      </c>
      <c r="K11" s="148">
        <v>1697.99</v>
      </c>
      <c r="L11" s="148">
        <f>IF(Tabla17[[#This Row],[Uso de Suelo]]="Vías Públicas",1,Tabla17[[#This Row],[Valor M2 ]]*Tabla17[[#This Row],[Superficie en M2]])</f>
        <v>14055983.293870002</v>
      </c>
      <c r="M11" t="s">
        <v>512</v>
      </c>
      <c r="P11" t="s">
        <v>7927</v>
      </c>
    </row>
    <row r="12" spans="1:26" x14ac:dyDescent="0.25">
      <c r="C12" t="s">
        <v>7923</v>
      </c>
      <c r="G12" t="s">
        <v>514</v>
      </c>
      <c r="H12">
        <v>10</v>
      </c>
      <c r="I12">
        <v>71</v>
      </c>
      <c r="J12">
        <v>5575.8239999999996</v>
      </c>
      <c r="K12" s="148">
        <v>1697.99</v>
      </c>
      <c r="L12" s="148">
        <f>IF(Tabla17[[#This Row],[Uso de Suelo]]="Vías Públicas",1,Tabla17[[#This Row],[Valor M2 ]]*Tabla17[[#This Row],[Superficie en M2]])</f>
        <v>9467693.3937599994</v>
      </c>
      <c r="M12" t="s">
        <v>512</v>
      </c>
      <c r="P12" t="s">
        <v>7927</v>
      </c>
    </row>
    <row r="13" spans="1:26" x14ac:dyDescent="0.25">
      <c r="C13" t="s">
        <v>7923</v>
      </c>
      <c r="G13" t="s">
        <v>514</v>
      </c>
      <c r="H13">
        <v>12</v>
      </c>
      <c r="I13">
        <v>71</v>
      </c>
      <c r="J13">
        <v>2246.5540000000001</v>
      </c>
      <c r="K13" s="148">
        <v>1697.99</v>
      </c>
      <c r="L13" s="148">
        <f>IF(Tabla17[[#This Row],[Uso de Suelo]]="Vías Públicas",1,Tabla17[[#This Row],[Valor M2 ]]*Tabla17[[#This Row],[Superficie en M2]])</f>
        <v>3814626.22646</v>
      </c>
      <c r="M13" t="s">
        <v>512</v>
      </c>
      <c r="P13" t="s">
        <v>7927</v>
      </c>
    </row>
    <row r="14" spans="1:26" x14ac:dyDescent="0.25">
      <c r="C14" t="s">
        <v>7923</v>
      </c>
      <c r="G14" t="s">
        <v>514</v>
      </c>
      <c r="H14">
        <v>19</v>
      </c>
      <c r="I14">
        <v>71</v>
      </c>
      <c r="J14">
        <v>589.00800000000004</v>
      </c>
      <c r="K14" s="148">
        <v>1697.99</v>
      </c>
      <c r="L14" s="148">
        <f>IF(Tabla17[[#This Row],[Uso de Suelo]]="Vías Públicas",1,Tabla17[[#This Row],[Valor M2 ]]*Tabla17[[#This Row],[Superficie en M2]])</f>
        <v>1000129.6939200001</v>
      </c>
      <c r="M14" t="s">
        <v>512</v>
      </c>
      <c r="P14" t="s">
        <v>7927</v>
      </c>
    </row>
    <row r="15" spans="1:26" x14ac:dyDescent="0.25">
      <c r="C15" t="s">
        <v>7923</v>
      </c>
      <c r="G15" t="s">
        <v>514</v>
      </c>
      <c r="H15">
        <v>22</v>
      </c>
      <c r="I15">
        <v>71</v>
      </c>
      <c r="J15">
        <v>879.25400000000002</v>
      </c>
      <c r="K15" s="148">
        <v>1697.99</v>
      </c>
      <c r="L15" s="148">
        <f>IF(Tabla17[[#This Row],[Uso de Suelo]]="Vías Públicas",1,Tabla17[[#This Row],[Valor M2 ]]*Tabla17[[#This Row],[Superficie en M2]])</f>
        <v>1492964.4994600001</v>
      </c>
      <c r="M15" t="s">
        <v>512</v>
      </c>
      <c r="P15" t="s">
        <v>7927</v>
      </c>
    </row>
    <row r="16" spans="1:26" x14ac:dyDescent="0.25">
      <c r="C16" t="s">
        <v>7923</v>
      </c>
      <c r="G16" t="s">
        <v>514</v>
      </c>
      <c r="H16">
        <v>13</v>
      </c>
      <c r="I16">
        <v>71</v>
      </c>
      <c r="J16">
        <v>10478.634</v>
      </c>
      <c r="K16" s="148">
        <v>1697.99</v>
      </c>
      <c r="L16" s="148">
        <f>IF(Tabla17[[#This Row],[Uso de Suelo]]="Vías Públicas",1,Tabla17[[#This Row],[Valor M2 ]]*Tabla17[[#This Row],[Superficie en M2]])</f>
        <v>17792615.74566</v>
      </c>
      <c r="M16" t="s">
        <v>507</v>
      </c>
      <c r="P16" t="s">
        <v>7927</v>
      </c>
    </row>
    <row r="17" spans="2:16" x14ac:dyDescent="0.25">
      <c r="C17" t="s">
        <v>7923</v>
      </c>
      <c r="G17" t="s">
        <v>514</v>
      </c>
      <c r="J17">
        <v>6968.473</v>
      </c>
      <c r="K17" s="148">
        <v>1697.99</v>
      </c>
      <c r="L17" s="148">
        <f>IF(Tabla17[[#This Row],[Uso de Suelo]]="Vías Públicas",1,Tabla17[[#This Row],[Valor M2 ]]*Tabla17[[#This Row],[Superficie en M2]])</f>
        <v>1</v>
      </c>
      <c r="M17" t="s">
        <v>506</v>
      </c>
      <c r="P17" t="s">
        <v>7927</v>
      </c>
    </row>
    <row r="18" spans="2:16" x14ac:dyDescent="0.25">
      <c r="B18">
        <v>50</v>
      </c>
      <c r="C18" t="s">
        <v>164</v>
      </c>
      <c r="G18" t="s">
        <v>7928</v>
      </c>
      <c r="J18">
        <v>188451.18799999999</v>
      </c>
      <c r="K18" s="148">
        <v>1645.6</v>
      </c>
      <c r="L18" s="148">
        <f>IF(Tabla17[[#This Row],[Uso de Suelo]]="Vías Públicas",1,Tabla17[[#This Row],[Valor M2 ]]*Tabla17[[#This Row],[Superficie en M2]])</f>
        <v>1</v>
      </c>
      <c r="M18" t="s">
        <v>506</v>
      </c>
      <c r="P18" t="s">
        <v>7930</v>
      </c>
    </row>
    <row r="19" spans="2:16" x14ac:dyDescent="0.25">
      <c r="C19" t="s">
        <v>164</v>
      </c>
      <c r="G19" t="s">
        <v>7928</v>
      </c>
      <c r="J19">
        <v>390.45299999999997</v>
      </c>
      <c r="K19" s="148">
        <v>1645.6</v>
      </c>
      <c r="L19" s="148">
        <f>IF(Tabla17[[#This Row],[Uso de Suelo]]="Vías Públicas",1,Tabla17[[#This Row],[Valor M2 ]]*Tabla17[[#This Row],[Superficie en M2]])</f>
        <v>1</v>
      </c>
      <c r="M19" t="s">
        <v>506</v>
      </c>
      <c r="P19" t="s">
        <v>7930</v>
      </c>
    </row>
    <row r="20" spans="2:16" x14ac:dyDescent="0.25">
      <c r="B20">
        <v>51</v>
      </c>
      <c r="C20" t="s">
        <v>7924</v>
      </c>
      <c r="G20" t="s">
        <v>7931</v>
      </c>
      <c r="H20">
        <v>9</v>
      </c>
      <c r="I20">
        <v>126</v>
      </c>
      <c r="J20">
        <v>3065.7669999999998</v>
      </c>
      <c r="K20" s="148">
        <v>1400</v>
      </c>
      <c r="L20" s="148">
        <f>IF(Tabla17[[#This Row],[Uso de Suelo]]="Vías Públicas",1,Tabla17[[#This Row],[Valor M2 ]]*Tabla17[[#This Row],[Superficie en M2]])</f>
        <v>4292073.8</v>
      </c>
      <c r="M20" t="s">
        <v>507</v>
      </c>
      <c r="P20" t="s">
        <v>7932</v>
      </c>
    </row>
    <row r="21" spans="2:16" x14ac:dyDescent="0.25">
      <c r="C21" t="s">
        <v>7924</v>
      </c>
      <c r="G21" t="s">
        <v>7931</v>
      </c>
      <c r="H21">
        <v>2</v>
      </c>
      <c r="I21">
        <v>129</v>
      </c>
      <c r="J21">
        <v>4178.5339999999997</v>
      </c>
      <c r="K21" s="148">
        <v>1400</v>
      </c>
      <c r="L21" s="148">
        <f>IF(Tabla17[[#This Row],[Uso de Suelo]]="Vías Públicas",1,Tabla17[[#This Row],[Valor M2 ]]*Tabla17[[#This Row],[Superficie en M2]])</f>
        <v>5849947.5999999996</v>
      </c>
      <c r="M21" t="s">
        <v>507</v>
      </c>
      <c r="P21" t="s">
        <v>7932</v>
      </c>
    </row>
    <row r="22" spans="2:16" x14ac:dyDescent="0.25">
      <c r="C22" t="s">
        <v>7924</v>
      </c>
      <c r="G22" t="s">
        <v>7931</v>
      </c>
      <c r="H22">
        <v>5</v>
      </c>
      <c r="I22">
        <v>130</v>
      </c>
      <c r="J22">
        <v>1275.7739999999999</v>
      </c>
      <c r="K22" s="148">
        <v>1400</v>
      </c>
      <c r="L22" s="148">
        <f>IF(Tabla17[[#This Row],[Uso de Suelo]]="Vías Públicas",1,Tabla17[[#This Row],[Valor M2 ]]*Tabla17[[#This Row],[Superficie en M2]])</f>
        <v>1786083.5999999999</v>
      </c>
      <c r="M22" t="s">
        <v>507</v>
      </c>
      <c r="P22" t="s">
        <v>7932</v>
      </c>
    </row>
    <row r="23" spans="2:16" x14ac:dyDescent="0.25">
      <c r="C23" t="s">
        <v>7924</v>
      </c>
      <c r="G23" t="s">
        <v>7931</v>
      </c>
      <c r="H23">
        <v>2</v>
      </c>
      <c r="I23">
        <v>132</v>
      </c>
      <c r="J23">
        <v>2752.4609999999998</v>
      </c>
      <c r="K23" s="148">
        <v>1400</v>
      </c>
      <c r="L23" s="148">
        <f>IF(Tabla17[[#This Row],[Uso de Suelo]]="Vías Públicas",1,Tabla17[[#This Row],[Valor M2 ]]*Tabla17[[#This Row],[Superficie en M2]])</f>
        <v>3853445.4</v>
      </c>
      <c r="M23" t="s">
        <v>507</v>
      </c>
      <c r="P23" t="s">
        <v>7932</v>
      </c>
    </row>
    <row r="24" spans="2:16" x14ac:dyDescent="0.25">
      <c r="C24" t="s">
        <v>7924</v>
      </c>
      <c r="G24" t="s">
        <v>7931</v>
      </c>
      <c r="H24">
        <v>5</v>
      </c>
      <c r="I24">
        <v>133</v>
      </c>
      <c r="J24">
        <v>2179.893</v>
      </c>
      <c r="K24" s="148">
        <v>1400</v>
      </c>
      <c r="L24" s="148">
        <f>IF(Tabla17[[#This Row],[Uso de Suelo]]="Vías Públicas",1,Tabla17[[#This Row],[Valor M2 ]]*Tabla17[[#This Row],[Superficie en M2]])</f>
        <v>3051850.2</v>
      </c>
      <c r="M24" t="s">
        <v>510</v>
      </c>
      <c r="P24" t="s">
        <v>7932</v>
      </c>
    </row>
    <row r="25" spans="2:16" x14ac:dyDescent="0.25">
      <c r="C25" t="s">
        <v>7924</v>
      </c>
      <c r="G25" t="s">
        <v>7931</v>
      </c>
      <c r="H25">
        <v>5</v>
      </c>
      <c r="I25">
        <v>126</v>
      </c>
      <c r="J25">
        <v>5334.0450000000001</v>
      </c>
      <c r="K25" s="148">
        <v>1400</v>
      </c>
      <c r="L25" s="148">
        <f>IF(Tabla17[[#This Row],[Uso de Suelo]]="Vías Públicas",1,Tabla17[[#This Row],[Valor M2 ]]*Tabla17[[#This Row],[Superficie en M2]])</f>
        <v>7467663</v>
      </c>
      <c r="M25" t="s">
        <v>473</v>
      </c>
      <c r="P25" t="s">
        <v>7932</v>
      </c>
    </row>
    <row r="26" spans="2:16" x14ac:dyDescent="0.25">
      <c r="C26" t="s">
        <v>7924</v>
      </c>
      <c r="G26" t="s">
        <v>7931</v>
      </c>
      <c r="H26">
        <v>8</v>
      </c>
      <c r="I26">
        <v>127</v>
      </c>
      <c r="J26">
        <v>4463.3389999999999</v>
      </c>
      <c r="K26" s="148">
        <v>1400</v>
      </c>
      <c r="L26" s="148">
        <f>IF(Tabla17[[#This Row],[Uso de Suelo]]="Vías Públicas",1,Tabla17[[#This Row],[Valor M2 ]]*Tabla17[[#This Row],[Superficie en M2]])</f>
        <v>6248674.5999999996</v>
      </c>
      <c r="M26" t="s">
        <v>473</v>
      </c>
      <c r="P26" t="s">
        <v>7932</v>
      </c>
    </row>
    <row r="27" spans="2:16" x14ac:dyDescent="0.25">
      <c r="C27" t="s">
        <v>7924</v>
      </c>
      <c r="G27" t="s">
        <v>7931</v>
      </c>
      <c r="H27">
        <v>4</v>
      </c>
      <c r="I27">
        <v>130</v>
      </c>
      <c r="J27">
        <v>15565.704</v>
      </c>
      <c r="K27" s="148">
        <v>1400</v>
      </c>
      <c r="L27" s="148">
        <f>IF(Tabla17[[#This Row],[Uso de Suelo]]="Vías Públicas",1,Tabla17[[#This Row],[Valor M2 ]]*Tabla17[[#This Row],[Superficie en M2]])</f>
        <v>21791985.599999998</v>
      </c>
      <c r="M27" t="s">
        <v>473</v>
      </c>
      <c r="P27" t="s">
        <v>7932</v>
      </c>
    </row>
    <row r="28" spans="2:16" x14ac:dyDescent="0.25">
      <c r="C28" t="s">
        <v>7924</v>
      </c>
      <c r="G28" t="s">
        <v>7931</v>
      </c>
      <c r="H28">
        <v>1</v>
      </c>
      <c r="I28">
        <v>133</v>
      </c>
      <c r="J28">
        <v>9314.4950000000008</v>
      </c>
      <c r="K28" s="148">
        <v>1400</v>
      </c>
      <c r="L28" s="148">
        <f>IF(Tabla17[[#This Row],[Uso de Suelo]]="Vías Públicas",1,Tabla17[[#This Row],[Valor M2 ]]*Tabla17[[#This Row],[Superficie en M2]])</f>
        <v>13040293.000000002</v>
      </c>
      <c r="M28" t="s">
        <v>473</v>
      </c>
      <c r="P28" t="s">
        <v>7932</v>
      </c>
    </row>
    <row r="29" spans="2:16" x14ac:dyDescent="0.25">
      <c r="C29" t="s">
        <v>7924</v>
      </c>
      <c r="G29" t="s">
        <v>7931</v>
      </c>
      <c r="H29">
        <v>2</v>
      </c>
      <c r="I29">
        <v>126</v>
      </c>
      <c r="J29">
        <v>38855.167999999998</v>
      </c>
      <c r="K29" s="148">
        <v>1400</v>
      </c>
      <c r="L29" s="148">
        <f>IF(Tabla17[[#This Row],[Uso de Suelo]]="Vías Públicas",1,Tabla17[[#This Row],[Valor M2 ]]*Tabla17[[#This Row],[Superficie en M2]])</f>
        <v>54397235.199999996</v>
      </c>
      <c r="M29" t="s">
        <v>512</v>
      </c>
      <c r="P29" t="s">
        <v>7932</v>
      </c>
    </row>
    <row r="30" spans="2:16" x14ac:dyDescent="0.25">
      <c r="C30" t="s">
        <v>7924</v>
      </c>
      <c r="G30" t="s">
        <v>7931</v>
      </c>
      <c r="H30">
        <v>11</v>
      </c>
      <c r="I30">
        <v>126</v>
      </c>
      <c r="J30">
        <v>8117.4589999999998</v>
      </c>
      <c r="K30" s="148">
        <v>1400</v>
      </c>
      <c r="L30" s="148">
        <f>IF(Tabla17[[#This Row],[Uso de Suelo]]="Vías Públicas",1,Tabla17[[#This Row],[Valor M2 ]]*Tabla17[[#This Row],[Superficie en M2]])</f>
        <v>11364442.6</v>
      </c>
      <c r="M30" t="s">
        <v>512</v>
      </c>
      <c r="P30" t="s">
        <v>7932</v>
      </c>
    </row>
    <row r="31" spans="2:16" x14ac:dyDescent="0.25">
      <c r="C31" t="s">
        <v>7924</v>
      </c>
      <c r="G31" t="s">
        <v>7931</v>
      </c>
      <c r="H31">
        <v>7</v>
      </c>
      <c r="I31">
        <v>127</v>
      </c>
      <c r="J31">
        <v>10960.791999999999</v>
      </c>
      <c r="K31" s="148">
        <v>1400</v>
      </c>
      <c r="L31" s="148">
        <f>IF(Tabla17[[#This Row],[Uso de Suelo]]="Vías Públicas",1,Tabla17[[#This Row],[Valor M2 ]]*Tabla17[[#This Row],[Superficie en M2]])</f>
        <v>15345108.799999999</v>
      </c>
      <c r="M31" t="s">
        <v>512</v>
      </c>
      <c r="P31" t="s">
        <v>7932</v>
      </c>
    </row>
    <row r="32" spans="2:16" x14ac:dyDescent="0.25">
      <c r="C32" t="s">
        <v>7924</v>
      </c>
      <c r="G32" t="s">
        <v>7931</v>
      </c>
      <c r="H32">
        <v>2</v>
      </c>
      <c r="I32">
        <v>128</v>
      </c>
      <c r="J32">
        <v>3678.087</v>
      </c>
      <c r="K32" s="148">
        <v>1400</v>
      </c>
      <c r="L32" s="148">
        <f>IF(Tabla17[[#This Row],[Uso de Suelo]]="Vías Públicas",1,Tabla17[[#This Row],[Valor M2 ]]*Tabla17[[#This Row],[Superficie en M2]])</f>
        <v>5149321.8</v>
      </c>
      <c r="M32" t="s">
        <v>512</v>
      </c>
      <c r="P32" t="s">
        <v>7932</v>
      </c>
    </row>
    <row r="33" spans="1:16" x14ac:dyDescent="0.25">
      <c r="C33" t="s">
        <v>7924</v>
      </c>
      <c r="G33" t="s">
        <v>7931</v>
      </c>
      <c r="H33">
        <v>3</v>
      </c>
      <c r="I33">
        <v>129</v>
      </c>
      <c r="J33">
        <v>7644.9139999999998</v>
      </c>
      <c r="K33" s="148">
        <v>1400</v>
      </c>
      <c r="L33" s="148">
        <f>IF(Tabla17[[#This Row],[Uso de Suelo]]="Vías Públicas",1,Tabla17[[#This Row],[Valor M2 ]]*Tabla17[[#This Row],[Superficie en M2]])</f>
        <v>10702879.6</v>
      </c>
      <c r="M33" t="s">
        <v>512</v>
      </c>
      <c r="P33" t="s">
        <v>7932</v>
      </c>
    </row>
    <row r="34" spans="1:16" x14ac:dyDescent="0.25">
      <c r="C34" t="s">
        <v>7924</v>
      </c>
      <c r="G34" t="s">
        <v>7931</v>
      </c>
      <c r="H34">
        <v>1</v>
      </c>
      <c r="I34">
        <v>130</v>
      </c>
      <c r="J34">
        <v>8378.6980000000003</v>
      </c>
      <c r="K34" s="148">
        <v>1400</v>
      </c>
      <c r="L34" s="148">
        <f>IF(Tabla17[[#This Row],[Uso de Suelo]]="Vías Públicas",1,Tabla17[[#This Row],[Valor M2 ]]*Tabla17[[#This Row],[Superficie en M2]])</f>
        <v>11730177.200000001</v>
      </c>
      <c r="M34" t="s">
        <v>512</v>
      </c>
      <c r="P34" t="s">
        <v>7932</v>
      </c>
    </row>
    <row r="35" spans="1:16" x14ac:dyDescent="0.25">
      <c r="C35" t="s">
        <v>7924</v>
      </c>
      <c r="G35" t="s">
        <v>7931</v>
      </c>
      <c r="H35">
        <v>2</v>
      </c>
      <c r="I35">
        <v>131</v>
      </c>
      <c r="J35">
        <v>1079.6969999999999</v>
      </c>
      <c r="K35" s="148">
        <v>1400</v>
      </c>
      <c r="L35" s="148">
        <f>IF(Tabla17[[#This Row],[Uso de Suelo]]="Vías Públicas",1,Tabla17[[#This Row],[Valor M2 ]]*Tabla17[[#This Row],[Superficie en M2]])</f>
        <v>1511575.7999999998</v>
      </c>
      <c r="M35" t="s">
        <v>512</v>
      </c>
      <c r="P35" t="s">
        <v>7932</v>
      </c>
    </row>
    <row r="36" spans="1:16" x14ac:dyDescent="0.25">
      <c r="C36" t="s">
        <v>7924</v>
      </c>
      <c r="G36" t="s">
        <v>7931</v>
      </c>
      <c r="H36">
        <v>6</v>
      </c>
      <c r="I36">
        <v>131</v>
      </c>
      <c r="J36">
        <v>6087.3280000000004</v>
      </c>
      <c r="K36" s="148">
        <v>1400</v>
      </c>
      <c r="L36" s="148">
        <f>IF(Tabla17[[#This Row],[Uso de Suelo]]="Vías Públicas",1,Tabla17[[#This Row],[Valor M2 ]]*Tabla17[[#This Row],[Superficie en M2]])</f>
        <v>8522259.2000000011</v>
      </c>
      <c r="M36" t="s">
        <v>512</v>
      </c>
      <c r="P36" t="s">
        <v>7932</v>
      </c>
    </row>
    <row r="37" spans="1:16" x14ac:dyDescent="0.25">
      <c r="C37" t="s">
        <v>7924</v>
      </c>
      <c r="G37" t="s">
        <v>7931</v>
      </c>
      <c r="H37">
        <v>1</v>
      </c>
      <c r="I37">
        <v>132</v>
      </c>
      <c r="J37">
        <v>5724.902</v>
      </c>
      <c r="K37" s="148">
        <v>1400</v>
      </c>
      <c r="L37" s="148">
        <f>IF(Tabla17[[#This Row],[Uso de Suelo]]="Vías Públicas",1,Tabla17[[#This Row],[Valor M2 ]]*Tabla17[[#This Row],[Superficie en M2]])</f>
        <v>8014862.7999999998</v>
      </c>
      <c r="M37" t="s">
        <v>512</v>
      </c>
      <c r="P37" t="s">
        <v>7932</v>
      </c>
    </row>
    <row r="38" spans="1:16" x14ac:dyDescent="0.25">
      <c r="A38">
        <v>475</v>
      </c>
      <c r="C38" t="s">
        <v>7924</v>
      </c>
      <c r="G38" t="s">
        <v>7931</v>
      </c>
      <c r="H38">
        <v>2</v>
      </c>
      <c r="I38">
        <v>133</v>
      </c>
      <c r="J38">
        <v>10898.369000000001</v>
      </c>
      <c r="K38" s="148">
        <v>1400</v>
      </c>
      <c r="L38" s="148">
        <f>IF(Tabla17[[#This Row],[Uso de Suelo]]="Vías Públicas",1,Tabla17[[#This Row],[Valor M2 ]]*Tabla17[[#This Row],[Superficie en M2]])</f>
        <v>15257716.600000001</v>
      </c>
      <c r="M38" t="s">
        <v>512</v>
      </c>
      <c r="P38" t="s">
        <v>7932</v>
      </c>
    </row>
    <row r="39" spans="1:16" x14ac:dyDescent="0.25">
      <c r="A39">
        <v>476</v>
      </c>
      <c r="C39" t="s">
        <v>7924</v>
      </c>
      <c r="G39" t="s">
        <v>7931</v>
      </c>
      <c r="H39">
        <v>6</v>
      </c>
      <c r="I39">
        <v>133</v>
      </c>
      <c r="J39">
        <v>5055.1000000000004</v>
      </c>
      <c r="K39" s="148">
        <v>1400</v>
      </c>
      <c r="L39" s="148">
        <f>IF(Tabla17[[#This Row],[Uso de Suelo]]="Vías Públicas",1,Tabla17[[#This Row],[Valor M2 ]]*Tabla17[[#This Row],[Superficie en M2]])</f>
        <v>7077140.0000000009</v>
      </c>
      <c r="M39" t="s">
        <v>512</v>
      </c>
      <c r="P39" t="s">
        <v>7932</v>
      </c>
    </row>
    <row r="40" spans="1:16" x14ac:dyDescent="0.25">
      <c r="A40">
        <v>477</v>
      </c>
      <c r="C40" t="s">
        <v>7924</v>
      </c>
      <c r="G40" t="s">
        <v>7931</v>
      </c>
      <c r="H40">
        <v>8</v>
      </c>
      <c r="I40">
        <v>133</v>
      </c>
      <c r="J40">
        <v>2107.4639999999999</v>
      </c>
      <c r="K40" s="148">
        <v>1400</v>
      </c>
      <c r="L40" s="148">
        <f>IF(Tabla17[[#This Row],[Uso de Suelo]]="Vías Públicas",1,Tabla17[[#This Row],[Valor M2 ]]*Tabla17[[#This Row],[Superficie en M2]])</f>
        <v>2950449.6</v>
      </c>
      <c r="M40" t="s">
        <v>7929</v>
      </c>
      <c r="P40" t="s">
        <v>7932</v>
      </c>
    </row>
    <row r="41" spans="1:16" x14ac:dyDescent="0.25">
      <c r="A41">
        <v>478</v>
      </c>
      <c r="C41" t="s">
        <v>7924</v>
      </c>
      <c r="G41" t="s">
        <v>7931</v>
      </c>
      <c r="J41">
        <v>81583.929000000004</v>
      </c>
      <c r="K41" s="148">
        <v>1400</v>
      </c>
      <c r="L41" s="148">
        <f>IF(Tabla17[[#This Row],[Uso de Suelo]]="Vías Públicas",1,Tabla17[[#This Row],[Valor M2 ]]*Tabla17[[#This Row],[Superficie en M2]])</f>
        <v>1</v>
      </c>
      <c r="M41" t="s">
        <v>506</v>
      </c>
      <c r="P41" t="s">
        <v>7932</v>
      </c>
    </row>
    <row r="42" spans="1:16" x14ac:dyDescent="0.25">
      <c r="B42">
        <v>52</v>
      </c>
      <c r="C42" t="s">
        <v>7925</v>
      </c>
      <c r="G42" t="s">
        <v>7931</v>
      </c>
      <c r="H42">
        <v>2</v>
      </c>
      <c r="I42">
        <v>51</v>
      </c>
      <c r="J42">
        <v>579.601</v>
      </c>
      <c r="K42" s="148">
        <v>1191</v>
      </c>
      <c r="L42" s="148">
        <f>IF(Tabla17[[#This Row],[Uso de Suelo]]="Vías Públicas",1,Tabla17[[#This Row],[Valor M2 ]]*Tabla17[[#This Row],[Superficie en M2]])</f>
        <v>690304.79099999997</v>
      </c>
      <c r="M42" t="s">
        <v>473</v>
      </c>
      <c r="P42" t="s">
        <v>7933</v>
      </c>
    </row>
    <row r="43" spans="1:16" x14ac:dyDescent="0.25">
      <c r="C43" t="s">
        <v>7925</v>
      </c>
      <c r="G43" t="s">
        <v>7931</v>
      </c>
      <c r="H43">
        <v>4</v>
      </c>
      <c r="I43">
        <v>51</v>
      </c>
      <c r="J43">
        <v>1785.3320000000001</v>
      </c>
      <c r="K43" s="148">
        <v>1191</v>
      </c>
      <c r="L43" s="148">
        <f>IF(Tabla17[[#This Row],[Uso de Suelo]]="Vías Públicas",1,Tabla17[[#This Row],[Valor M2 ]]*Tabla17[[#This Row],[Superficie en M2]])</f>
        <v>2126330.412</v>
      </c>
      <c r="M43" t="s">
        <v>473</v>
      </c>
      <c r="P43" t="s">
        <v>7933</v>
      </c>
    </row>
    <row r="44" spans="1:16" x14ac:dyDescent="0.25">
      <c r="C44" t="s">
        <v>7925</v>
      </c>
      <c r="G44" t="s">
        <v>7931</v>
      </c>
      <c r="H44">
        <v>23</v>
      </c>
      <c r="I44">
        <v>51</v>
      </c>
      <c r="J44">
        <v>892.88300000000004</v>
      </c>
      <c r="K44" s="148">
        <v>1191</v>
      </c>
      <c r="L44" s="148">
        <f>IF(Tabla17[[#This Row],[Uso de Suelo]]="Vías Públicas",1,Tabla17[[#This Row],[Valor M2 ]]*Tabla17[[#This Row],[Superficie en M2]])</f>
        <v>1063423.6529999999</v>
      </c>
      <c r="M44" t="s">
        <v>473</v>
      </c>
      <c r="P44" t="s">
        <v>7933</v>
      </c>
    </row>
    <row r="45" spans="1:16" x14ac:dyDescent="0.25">
      <c r="C45" t="s">
        <v>7925</v>
      </c>
      <c r="G45" t="s">
        <v>7931</v>
      </c>
      <c r="H45">
        <v>26</v>
      </c>
      <c r="I45">
        <v>51</v>
      </c>
      <c r="J45">
        <v>999.05100000000004</v>
      </c>
      <c r="K45" s="148">
        <v>1191</v>
      </c>
      <c r="L45" s="148">
        <f>IF(Tabla17[[#This Row],[Uso de Suelo]]="Vías Públicas",1,Tabla17[[#This Row],[Valor M2 ]]*Tabla17[[#This Row],[Superficie en M2]])</f>
        <v>1189869.7410000002</v>
      </c>
      <c r="M45" t="s">
        <v>507</v>
      </c>
      <c r="P45" t="s">
        <v>7933</v>
      </c>
    </row>
    <row r="46" spans="1:16" x14ac:dyDescent="0.25">
      <c r="C46" t="s">
        <v>7925</v>
      </c>
      <c r="G46" t="s">
        <v>7931</v>
      </c>
      <c r="H46">
        <v>8</v>
      </c>
      <c r="I46">
        <v>51</v>
      </c>
      <c r="J46">
        <v>641.73199999999997</v>
      </c>
      <c r="K46" s="148">
        <v>1191</v>
      </c>
      <c r="L46" s="148">
        <f>IF(Tabla17[[#This Row],[Uso de Suelo]]="Vías Públicas",1,Tabla17[[#This Row],[Valor M2 ]]*Tabla17[[#This Row],[Superficie en M2]])</f>
        <v>764302.81199999992</v>
      </c>
      <c r="M46" t="s">
        <v>510</v>
      </c>
      <c r="P46" t="s">
        <v>7933</v>
      </c>
    </row>
    <row r="47" spans="1:16" x14ac:dyDescent="0.25">
      <c r="C47" t="s">
        <v>7925</v>
      </c>
      <c r="G47" t="s">
        <v>7931</v>
      </c>
      <c r="H47">
        <v>24</v>
      </c>
      <c r="I47">
        <v>51</v>
      </c>
      <c r="J47">
        <v>409.15300000000002</v>
      </c>
      <c r="K47" s="148">
        <v>1191</v>
      </c>
      <c r="L47" s="148">
        <f>IF(Tabla17[[#This Row],[Uso de Suelo]]="Vías Públicas",1,Tabla17[[#This Row],[Valor M2 ]]*Tabla17[[#This Row],[Superficie en M2]])</f>
        <v>487301.223</v>
      </c>
      <c r="M47" t="s">
        <v>510</v>
      </c>
      <c r="P47" t="s">
        <v>7933</v>
      </c>
    </row>
    <row r="48" spans="1:16" x14ac:dyDescent="0.25">
      <c r="C48" t="s">
        <v>7925</v>
      </c>
      <c r="G48" t="s">
        <v>7931</v>
      </c>
      <c r="J48">
        <v>10641.627</v>
      </c>
      <c r="K48" s="148">
        <v>1191</v>
      </c>
      <c r="L48" s="148">
        <f>IF(Tabla17[[#This Row],[Uso de Suelo]]="Vías Públicas",1,Tabla17[[#This Row],[Valor M2 ]]*Tabla17[[#This Row],[Superficie en M2]])</f>
        <v>1</v>
      </c>
      <c r="M48" t="s">
        <v>506</v>
      </c>
      <c r="P48" t="s">
        <v>7933</v>
      </c>
    </row>
    <row r="49" spans="2:17" x14ac:dyDescent="0.25">
      <c r="B49">
        <v>53</v>
      </c>
      <c r="C49" t="s">
        <v>7926</v>
      </c>
      <c r="G49" t="s">
        <v>514</v>
      </c>
      <c r="H49">
        <v>10</v>
      </c>
      <c r="I49">
        <v>600</v>
      </c>
      <c r="J49">
        <v>483.85700000000003</v>
      </c>
      <c r="K49" s="148">
        <v>2028</v>
      </c>
      <c r="L49" s="148">
        <f>IF(Tabla17[[#This Row],[Uso de Suelo]]="Vías Públicas",1,Tabla17[[#This Row],[Valor M2 ]]*Tabla17[[#This Row],[Superficie en M2]])</f>
        <v>981261.99600000004</v>
      </c>
      <c r="M49" t="s">
        <v>507</v>
      </c>
      <c r="P49" t="s">
        <v>7934</v>
      </c>
    </row>
    <row r="50" spans="2:17" x14ac:dyDescent="0.25">
      <c r="C50" t="s">
        <v>7926</v>
      </c>
      <c r="G50" t="s">
        <v>514</v>
      </c>
      <c r="H50">
        <v>4</v>
      </c>
      <c r="I50">
        <v>600</v>
      </c>
      <c r="J50">
        <v>1616.2149999999999</v>
      </c>
      <c r="K50" s="148">
        <v>2028</v>
      </c>
      <c r="L50" s="148">
        <f>IF(Tabla17[[#This Row],[Uso de Suelo]]="Vías Públicas",1,Tabla17[[#This Row],[Valor M2 ]]*Tabla17[[#This Row],[Superficie en M2]])</f>
        <v>3277684.02</v>
      </c>
      <c r="M50" t="s">
        <v>473</v>
      </c>
      <c r="P50" t="s">
        <v>7934</v>
      </c>
    </row>
    <row r="51" spans="2:17" x14ac:dyDescent="0.25">
      <c r="C51" t="s">
        <v>7926</v>
      </c>
      <c r="G51" t="s">
        <v>514</v>
      </c>
      <c r="J51">
        <v>2280.7399999999998</v>
      </c>
      <c r="K51" s="148">
        <v>2028</v>
      </c>
      <c r="L51" s="148">
        <f>IF(Tabla17[[#This Row],[Uso de Suelo]]="Vías Públicas",1,Tabla17[[#This Row],[Valor M2 ]]*Tabla17[[#This Row],[Superficie en M2]])</f>
        <v>1</v>
      </c>
      <c r="M51" t="s">
        <v>506</v>
      </c>
      <c r="P51" t="s">
        <v>7934</v>
      </c>
    </row>
    <row r="52" spans="2:17" x14ac:dyDescent="0.25">
      <c r="B52">
        <f>SUBTOTAL(103,Tabla17[No. Exp.])</f>
        <v>5</v>
      </c>
      <c r="K52" s="159" t="s">
        <v>7935</v>
      </c>
      <c r="L52" s="147">
        <f>SUBTOTAL(109,Tabla17[[Valor Catastral ]])</f>
        <v>296477087.86301994</v>
      </c>
      <c r="Q52" s="150"/>
    </row>
  </sheetData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Header>&amp;L&amp;G&amp;CH. AYUNTAMIENTO DE TIJUANAALTA DE FRACCIONAMIENTOS EN PROCESO DE ENTREGA AL AYUNTAMIENTOPARA DAR CUMPLIMIENTO A LAS OBLIGACIONES DEL ACUERDO DE AUTORIZACIÓN  AL MES DE AGOSTO DEL 2020&amp;R&amp;P DE &amp;N&amp;T&amp;D</oddHeader>
    <oddFooter>&amp;LAnexo 3-A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opLeftCell="B16" workbookViewId="0">
      <selection activeCell="B25" sqref="B25"/>
    </sheetView>
  </sheetViews>
  <sheetFormatPr baseColWidth="10" defaultRowHeight="15" x14ac:dyDescent="0.25"/>
  <cols>
    <col min="1" max="1" width="0" hidden="1" customWidth="1"/>
    <col min="3" max="3" width="27" customWidth="1"/>
    <col min="4" max="4" width="25.7109375" hidden="1" customWidth="1"/>
    <col min="5" max="5" width="17.140625" hidden="1" customWidth="1"/>
    <col min="6" max="6" width="23.42578125" hidden="1" customWidth="1"/>
    <col min="7" max="7" width="25.140625" bestFit="1" customWidth="1"/>
    <col min="10" max="10" width="16.28515625" customWidth="1"/>
    <col min="12" max="12" width="16.28515625" bestFit="1" customWidth="1"/>
    <col min="13" max="13" width="27.140625" bestFit="1" customWidth="1"/>
    <col min="14" max="14" width="14.42578125" customWidth="1"/>
    <col min="15" max="15" width="36.28515625" customWidth="1"/>
    <col min="16" max="16" width="51.5703125" bestFit="1" customWidth="1"/>
  </cols>
  <sheetData>
    <row r="1" spans="1:26" s="90" customFormat="1" ht="39" thickBot="1" x14ac:dyDescent="0.3">
      <c r="A1" s="88" t="s">
        <v>483</v>
      </c>
      <c r="B1" s="88" t="s">
        <v>482</v>
      </c>
      <c r="C1" s="88" t="s">
        <v>2</v>
      </c>
      <c r="D1" s="88" t="s">
        <v>4968</v>
      </c>
      <c r="E1" s="88" t="s">
        <v>4967</v>
      </c>
      <c r="F1" s="88" t="s">
        <v>4966</v>
      </c>
      <c r="G1" s="88" t="s">
        <v>480</v>
      </c>
      <c r="H1" s="88" t="s">
        <v>479</v>
      </c>
      <c r="I1" s="88" t="s">
        <v>478</v>
      </c>
      <c r="J1" s="88" t="s">
        <v>504</v>
      </c>
      <c r="K1" s="88" t="s">
        <v>505</v>
      </c>
      <c r="L1" s="88" t="s">
        <v>477</v>
      </c>
      <c r="M1" s="88" t="s">
        <v>5</v>
      </c>
      <c r="N1" s="88" t="s">
        <v>476</v>
      </c>
      <c r="O1" s="89" t="s">
        <v>4965</v>
      </c>
      <c r="P1" s="89" t="s">
        <v>4964</v>
      </c>
      <c r="R1" s="89" t="s">
        <v>461</v>
      </c>
      <c r="S1" s="89" t="s">
        <v>4970</v>
      </c>
      <c r="T1" s="89" t="s">
        <v>4963</v>
      </c>
      <c r="U1" s="89" t="s">
        <v>4961</v>
      </c>
      <c r="W1" s="91" t="s">
        <v>461</v>
      </c>
      <c r="X1" s="91" t="s">
        <v>4962</v>
      </c>
      <c r="Y1" s="91" t="s">
        <v>449</v>
      </c>
      <c r="Z1" s="91" t="s">
        <v>4961</v>
      </c>
    </row>
    <row r="2" spans="1:26" ht="75.75" thickTop="1" x14ac:dyDescent="0.25">
      <c r="A2">
        <v>474</v>
      </c>
      <c r="B2" s="173">
        <v>45</v>
      </c>
      <c r="C2" s="173" t="s">
        <v>518</v>
      </c>
      <c r="D2" s="173" t="s">
        <v>4957</v>
      </c>
      <c r="E2" s="173">
        <v>9</v>
      </c>
      <c r="F2" s="173" t="s">
        <v>4960</v>
      </c>
      <c r="G2" s="173" t="s">
        <v>466</v>
      </c>
      <c r="H2" s="173" t="s">
        <v>519</v>
      </c>
      <c r="I2" s="173">
        <v>655</v>
      </c>
      <c r="J2" s="173">
        <v>40000</v>
      </c>
      <c r="K2" s="174">
        <v>1798.6202304999999</v>
      </c>
      <c r="L2" s="174">
        <v>72102155.950000003</v>
      </c>
      <c r="M2" s="173" t="s">
        <v>520</v>
      </c>
      <c r="N2" s="173" t="s">
        <v>521</v>
      </c>
      <c r="O2" s="173"/>
      <c r="P2" s="173" t="s">
        <v>4959</v>
      </c>
    </row>
    <row r="3" spans="1:26" s="178" customFormat="1" ht="25.5" x14ac:dyDescent="0.2">
      <c r="A3" s="92">
        <v>455</v>
      </c>
      <c r="B3" s="175">
        <v>46</v>
      </c>
      <c r="C3" s="99" t="s">
        <v>522</v>
      </c>
      <c r="D3" s="99" t="s">
        <v>4957</v>
      </c>
      <c r="E3" s="90">
        <v>1</v>
      </c>
      <c r="F3" s="99" t="s">
        <v>4956</v>
      </c>
      <c r="G3" s="98" t="s">
        <v>465</v>
      </c>
      <c r="H3" s="98">
        <v>4</v>
      </c>
      <c r="I3" s="98">
        <v>722</v>
      </c>
      <c r="J3" s="94">
        <v>1434.645</v>
      </c>
      <c r="K3" s="95">
        <v>391</v>
      </c>
      <c r="L3" s="96">
        <f>J3*K3</f>
        <v>560946.19499999995</v>
      </c>
      <c r="M3" s="97" t="s">
        <v>507</v>
      </c>
      <c r="N3" s="100" t="s">
        <v>523</v>
      </c>
      <c r="O3" s="176"/>
      <c r="P3" s="177" t="s">
        <v>4958</v>
      </c>
      <c r="R3" s="179"/>
      <c r="T3" s="179"/>
      <c r="W3" s="179"/>
      <c r="Y3" s="179"/>
      <c r="Z3" s="180"/>
    </row>
    <row r="4" spans="1:26" s="178" customFormat="1" ht="25.5" x14ac:dyDescent="0.2">
      <c r="A4" s="92">
        <v>456</v>
      </c>
      <c r="B4" s="93"/>
      <c r="C4" s="99" t="s">
        <v>522</v>
      </c>
      <c r="D4" s="99"/>
      <c r="E4" s="90"/>
      <c r="F4" s="99"/>
      <c r="G4" s="98" t="s">
        <v>465</v>
      </c>
      <c r="H4" s="98">
        <v>5</v>
      </c>
      <c r="I4" s="98">
        <v>717</v>
      </c>
      <c r="J4" s="94">
        <v>1101.3430000000001</v>
      </c>
      <c r="K4" s="95">
        <v>391</v>
      </c>
      <c r="L4" s="96">
        <f t="shared" ref="L4:L14" si="0">J4*K4</f>
        <v>430625.11300000001</v>
      </c>
      <c r="M4" s="97" t="s">
        <v>507</v>
      </c>
      <c r="N4" s="100" t="s">
        <v>523</v>
      </c>
      <c r="O4" s="176"/>
      <c r="P4" s="177"/>
      <c r="R4" s="179"/>
      <c r="T4" s="179"/>
      <c r="W4" s="179"/>
      <c r="Y4" s="179"/>
      <c r="Z4" s="180"/>
    </row>
    <row r="5" spans="1:26" s="178" customFormat="1" ht="25.5" x14ac:dyDescent="0.2">
      <c r="A5" s="92">
        <v>457</v>
      </c>
      <c r="B5" s="93"/>
      <c r="C5" s="99" t="s">
        <v>522</v>
      </c>
      <c r="D5" s="99"/>
      <c r="E5" s="90"/>
      <c r="F5" s="99"/>
      <c r="G5" s="98" t="s">
        <v>465</v>
      </c>
      <c r="H5" s="98">
        <v>15</v>
      </c>
      <c r="I5" s="98">
        <v>701</v>
      </c>
      <c r="J5" s="94">
        <v>3.5939999999999999</v>
      </c>
      <c r="K5" s="95">
        <v>391</v>
      </c>
      <c r="L5" s="96">
        <f t="shared" si="0"/>
        <v>1405.2539999999999</v>
      </c>
      <c r="M5" s="97" t="s">
        <v>510</v>
      </c>
      <c r="N5" s="100" t="s">
        <v>523</v>
      </c>
      <c r="O5" s="176"/>
      <c r="P5" s="177"/>
      <c r="R5" s="179"/>
      <c r="T5" s="179"/>
      <c r="W5" s="179"/>
      <c r="Y5" s="179"/>
      <c r="Z5" s="180"/>
    </row>
    <row r="6" spans="1:26" s="178" customFormat="1" ht="25.5" x14ac:dyDescent="0.2">
      <c r="A6" s="92">
        <v>458</v>
      </c>
      <c r="B6" s="93"/>
      <c r="C6" s="99" t="s">
        <v>522</v>
      </c>
      <c r="D6" s="99"/>
      <c r="E6" s="90"/>
      <c r="F6" s="99"/>
      <c r="G6" s="98" t="s">
        <v>465</v>
      </c>
      <c r="H6" s="98">
        <v>5</v>
      </c>
      <c r="I6" s="98">
        <v>704</v>
      </c>
      <c r="J6" s="94">
        <v>3.42</v>
      </c>
      <c r="K6" s="95">
        <v>391</v>
      </c>
      <c r="L6" s="96">
        <f t="shared" si="0"/>
        <v>1337.22</v>
      </c>
      <c r="M6" s="97" t="s">
        <v>510</v>
      </c>
      <c r="N6" s="100" t="s">
        <v>523</v>
      </c>
      <c r="O6" s="176"/>
      <c r="P6" s="177"/>
      <c r="R6" s="179"/>
      <c r="T6" s="179"/>
      <c r="W6" s="179"/>
      <c r="Y6" s="179"/>
      <c r="Z6" s="180"/>
    </row>
    <row r="7" spans="1:26" s="178" customFormat="1" ht="25.5" x14ac:dyDescent="0.2">
      <c r="A7" s="92">
        <v>459</v>
      </c>
      <c r="B7" s="93"/>
      <c r="C7" s="99" t="s">
        <v>522</v>
      </c>
      <c r="D7" s="99"/>
      <c r="E7" s="90"/>
      <c r="F7" s="99"/>
      <c r="G7" s="98" t="s">
        <v>465</v>
      </c>
      <c r="H7" s="98">
        <v>2</v>
      </c>
      <c r="I7" s="98">
        <v>712</v>
      </c>
      <c r="J7" s="94">
        <v>3.42</v>
      </c>
      <c r="K7" s="95">
        <v>391</v>
      </c>
      <c r="L7" s="96">
        <f t="shared" si="0"/>
        <v>1337.22</v>
      </c>
      <c r="M7" s="97" t="s">
        <v>510</v>
      </c>
      <c r="N7" s="100" t="s">
        <v>523</v>
      </c>
      <c r="O7" s="176"/>
      <c r="P7" s="177"/>
      <c r="R7" s="179"/>
      <c r="T7" s="179"/>
      <c r="W7" s="179"/>
      <c r="Y7" s="179"/>
      <c r="Z7" s="180"/>
    </row>
    <row r="8" spans="1:26" s="178" customFormat="1" ht="25.5" x14ac:dyDescent="0.2">
      <c r="A8" s="92">
        <v>460</v>
      </c>
      <c r="B8" s="93"/>
      <c r="C8" s="99" t="s">
        <v>522</v>
      </c>
      <c r="D8" s="99"/>
      <c r="E8" s="90"/>
      <c r="F8" s="99"/>
      <c r="G8" s="98" t="s">
        <v>465</v>
      </c>
      <c r="H8" s="98">
        <v>6</v>
      </c>
      <c r="I8" s="98">
        <v>714</v>
      </c>
      <c r="J8" s="94">
        <v>3.42</v>
      </c>
      <c r="K8" s="95">
        <v>391</v>
      </c>
      <c r="L8" s="96">
        <f t="shared" si="0"/>
        <v>1337.22</v>
      </c>
      <c r="M8" s="97" t="s">
        <v>510</v>
      </c>
      <c r="N8" s="100" t="s">
        <v>523</v>
      </c>
      <c r="O8" s="176"/>
      <c r="P8" s="177"/>
      <c r="R8" s="179"/>
      <c r="T8" s="179"/>
      <c r="W8" s="179"/>
      <c r="Y8" s="179"/>
      <c r="Z8" s="180"/>
    </row>
    <row r="9" spans="1:26" s="178" customFormat="1" ht="25.5" x14ac:dyDescent="0.2">
      <c r="A9" s="92">
        <v>461</v>
      </c>
      <c r="B9" s="93"/>
      <c r="C9" s="99" t="s">
        <v>522</v>
      </c>
      <c r="D9" s="99"/>
      <c r="E9" s="90"/>
      <c r="F9" s="99"/>
      <c r="G9" s="98" t="s">
        <v>465</v>
      </c>
      <c r="H9" s="98">
        <v>6</v>
      </c>
      <c r="I9" s="98">
        <v>718</v>
      </c>
      <c r="J9" s="94">
        <v>3.42</v>
      </c>
      <c r="K9" s="95">
        <v>391</v>
      </c>
      <c r="L9" s="96">
        <f t="shared" si="0"/>
        <v>1337.22</v>
      </c>
      <c r="M9" s="97" t="s">
        <v>510</v>
      </c>
      <c r="N9" s="100" t="s">
        <v>523</v>
      </c>
      <c r="O9" s="176"/>
      <c r="P9" s="177"/>
      <c r="R9" s="179"/>
      <c r="T9" s="179"/>
      <c r="W9" s="179"/>
      <c r="Y9" s="179"/>
      <c r="Z9" s="180"/>
    </row>
    <row r="10" spans="1:26" s="178" customFormat="1" ht="25.5" x14ac:dyDescent="0.2">
      <c r="A10" s="92">
        <v>462</v>
      </c>
      <c r="B10" s="93"/>
      <c r="C10" s="99" t="s">
        <v>522</v>
      </c>
      <c r="D10" s="99"/>
      <c r="E10" s="90"/>
      <c r="F10" s="99"/>
      <c r="G10" s="98" t="s">
        <v>465</v>
      </c>
      <c r="H10" s="98">
        <v>6</v>
      </c>
      <c r="I10" s="98">
        <v>720</v>
      </c>
      <c r="J10" s="94">
        <v>3.42</v>
      </c>
      <c r="K10" s="95">
        <v>391</v>
      </c>
      <c r="L10" s="96">
        <f t="shared" si="0"/>
        <v>1337.22</v>
      </c>
      <c r="M10" s="97" t="s">
        <v>510</v>
      </c>
      <c r="N10" s="100" t="s">
        <v>523</v>
      </c>
      <c r="O10" s="176"/>
      <c r="P10" s="177"/>
      <c r="R10" s="179"/>
      <c r="T10" s="179"/>
      <c r="W10" s="179"/>
      <c r="Y10" s="179"/>
      <c r="Z10" s="180"/>
    </row>
    <row r="11" spans="1:26" s="178" customFormat="1" ht="25.5" x14ac:dyDescent="0.2">
      <c r="A11" s="92">
        <v>463</v>
      </c>
      <c r="B11" s="93"/>
      <c r="C11" s="99" t="s">
        <v>522</v>
      </c>
      <c r="D11" s="99"/>
      <c r="E11" s="90"/>
      <c r="F11" s="99"/>
      <c r="G11" s="98" t="s">
        <v>465</v>
      </c>
      <c r="H11" s="98">
        <v>31</v>
      </c>
      <c r="I11" s="98">
        <v>701</v>
      </c>
      <c r="J11" s="94">
        <v>5545.5230000000001</v>
      </c>
      <c r="K11" s="95">
        <v>391</v>
      </c>
      <c r="L11" s="96">
        <f t="shared" si="0"/>
        <v>2168299.4930000002</v>
      </c>
      <c r="M11" s="97" t="s">
        <v>473</v>
      </c>
      <c r="N11" s="100" t="s">
        <v>523</v>
      </c>
      <c r="O11" s="176"/>
      <c r="P11" s="177"/>
      <c r="R11" s="179"/>
      <c r="T11" s="179"/>
      <c r="W11" s="179"/>
      <c r="Y11" s="179"/>
      <c r="Z11" s="180"/>
    </row>
    <row r="12" spans="1:26" s="178" customFormat="1" ht="25.5" x14ac:dyDescent="0.2">
      <c r="A12" s="92">
        <v>464</v>
      </c>
      <c r="B12" s="93"/>
      <c r="C12" s="99" t="s">
        <v>522</v>
      </c>
      <c r="D12" s="99"/>
      <c r="E12" s="90"/>
      <c r="F12" s="99"/>
      <c r="G12" s="98" t="s">
        <v>465</v>
      </c>
      <c r="H12" s="98">
        <v>30</v>
      </c>
      <c r="I12" s="98">
        <v>701</v>
      </c>
      <c r="J12" s="94">
        <v>13750.276</v>
      </c>
      <c r="K12" s="95">
        <v>391</v>
      </c>
      <c r="L12" s="96">
        <f t="shared" si="0"/>
        <v>5376357.9160000002</v>
      </c>
      <c r="M12" s="97" t="s">
        <v>512</v>
      </c>
      <c r="N12" s="100" t="s">
        <v>523</v>
      </c>
      <c r="O12" s="176"/>
      <c r="P12" s="177"/>
      <c r="R12" s="179"/>
      <c r="T12" s="179"/>
      <c r="W12" s="179"/>
      <c r="Y12" s="179"/>
      <c r="Z12" s="180"/>
    </row>
    <row r="13" spans="1:26" s="178" customFormat="1" ht="25.5" x14ac:dyDescent="0.2">
      <c r="A13" s="92">
        <v>465</v>
      </c>
      <c r="B13" s="93"/>
      <c r="C13" s="99" t="s">
        <v>522</v>
      </c>
      <c r="D13" s="99"/>
      <c r="E13" s="90"/>
      <c r="F13" s="99"/>
      <c r="G13" s="98" t="s">
        <v>465</v>
      </c>
      <c r="H13" s="98">
        <v>1</v>
      </c>
      <c r="I13" s="98">
        <v>702</v>
      </c>
      <c r="J13" s="94">
        <v>2107.48</v>
      </c>
      <c r="K13" s="95">
        <v>391</v>
      </c>
      <c r="L13" s="96">
        <f t="shared" si="0"/>
        <v>824024.68</v>
      </c>
      <c r="M13" s="97" t="s">
        <v>512</v>
      </c>
      <c r="N13" s="100" t="s">
        <v>523</v>
      </c>
      <c r="O13" s="176"/>
      <c r="P13" s="177"/>
      <c r="R13" s="179"/>
      <c r="T13" s="179"/>
      <c r="W13" s="179"/>
      <c r="Y13" s="179"/>
      <c r="Z13" s="180"/>
    </row>
    <row r="14" spans="1:26" s="178" customFormat="1" ht="25.5" x14ac:dyDescent="0.2">
      <c r="A14" s="92">
        <v>466</v>
      </c>
      <c r="B14" s="93"/>
      <c r="C14" s="99" t="s">
        <v>522</v>
      </c>
      <c r="D14" s="99"/>
      <c r="E14" s="90"/>
      <c r="F14" s="99"/>
      <c r="G14" s="98" t="s">
        <v>465</v>
      </c>
      <c r="H14" s="98">
        <v>5</v>
      </c>
      <c r="I14" s="98">
        <v>703</v>
      </c>
      <c r="J14" s="94">
        <v>430.89499999999998</v>
      </c>
      <c r="K14" s="95">
        <v>391</v>
      </c>
      <c r="L14" s="96">
        <f t="shared" si="0"/>
        <v>168479.94500000001</v>
      </c>
      <c r="M14" s="97" t="s">
        <v>512</v>
      </c>
      <c r="N14" s="100" t="s">
        <v>523</v>
      </c>
      <c r="O14" s="176"/>
      <c r="P14" s="177"/>
      <c r="R14" s="179"/>
      <c r="T14" s="179"/>
      <c r="W14" s="179"/>
      <c r="Y14" s="179"/>
      <c r="Z14" s="180"/>
    </row>
    <row r="15" spans="1:26" s="178" customFormat="1" ht="25.5" x14ac:dyDescent="0.2">
      <c r="A15" s="92">
        <v>467</v>
      </c>
      <c r="B15" s="93"/>
      <c r="C15" s="99" t="s">
        <v>522</v>
      </c>
      <c r="D15" s="99"/>
      <c r="E15" s="90"/>
      <c r="F15" s="99"/>
      <c r="G15" s="98" t="s">
        <v>465</v>
      </c>
      <c r="H15" s="98"/>
      <c r="I15" s="98"/>
      <c r="J15" s="94">
        <v>48083.01</v>
      </c>
      <c r="K15" s="95"/>
      <c r="L15" s="96">
        <v>1</v>
      </c>
      <c r="M15" s="97" t="s">
        <v>506</v>
      </c>
      <c r="N15" s="100" t="s">
        <v>523</v>
      </c>
      <c r="O15" s="176"/>
      <c r="P15" s="177"/>
      <c r="R15" s="179"/>
      <c r="T15" s="179"/>
      <c r="W15" s="179"/>
      <c r="Y15" s="179"/>
      <c r="Z15" s="180"/>
    </row>
    <row r="16" spans="1:26" s="178" customFormat="1" ht="25.5" x14ac:dyDescent="0.2">
      <c r="A16" s="92">
        <v>468</v>
      </c>
      <c r="B16" s="93"/>
      <c r="C16" s="99" t="s">
        <v>522</v>
      </c>
      <c r="D16" s="99"/>
      <c r="E16" s="90"/>
      <c r="F16" s="99"/>
      <c r="G16" s="98" t="s">
        <v>465</v>
      </c>
      <c r="H16" s="98"/>
      <c r="I16" s="98"/>
      <c r="J16" s="94">
        <v>172.61199999999999</v>
      </c>
      <c r="K16" s="95"/>
      <c r="L16" s="96">
        <v>1</v>
      </c>
      <c r="M16" s="97" t="s">
        <v>506</v>
      </c>
      <c r="N16" s="100" t="s">
        <v>523</v>
      </c>
      <c r="O16" s="176"/>
      <c r="P16" s="177"/>
      <c r="R16" s="179"/>
      <c r="T16" s="179"/>
      <c r="W16" s="179"/>
      <c r="Y16" s="179"/>
      <c r="Z16" s="180"/>
    </row>
    <row r="17" spans="1:26" x14ac:dyDescent="0.25">
      <c r="B17">
        <v>48</v>
      </c>
      <c r="C17" t="s">
        <v>524</v>
      </c>
      <c r="D17" t="s">
        <v>4957</v>
      </c>
      <c r="E17">
        <v>1</v>
      </c>
      <c r="F17" t="s">
        <v>4956</v>
      </c>
      <c r="G17" t="s">
        <v>469</v>
      </c>
      <c r="H17">
        <v>191</v>
      </c>
      <c r="I17">
        <v>163</v>
      </c>
      <c r="J17">
        <v>32394.883999999998</v>
      </c>
      <c r="K17" s="148">
        <v>1500</v>
      </c>
      <c r="L17" s="148">
        <v>48592326</v>
      </c>
      <c r="M17" t="s">
        <v>525</v>
      </c>
      <c r="N17" t="s">
        <v>526</v>
      </c>
    </row>
    <row r="18" spans="1:26" x14ac:dyDescent="0.25">
      <c r="C18" t="s">
        <v>524</v>
      </c>
      <c r="D18" t="s">
        <v>469</v>
      </c>
      <c r="E18">
        <v>192</v>
      </c>
      <c r="F18">
        <v>163</v>
      </c>
      <c r="G18" t="s">
        <v>469</v>
      </c>
      <c r="H18">
        <v>192</v>
      </c>
      <c r="I18">
        <v>163</v>
      </c>
      <c r="J18">
        <v>29012.684000000001</v>
      </c>
      <c r="K18" s="148">
        <v>1500</v>
      </c>
      <c r="L18" s="148">
        <v>43519026</v>
      </c>
      <c r="M18" t="s">
        <v>525</v>
      </c>
      <c r="N18" s="148" t="s">
        <v>526</v>
      </c>
      <c r="O18" s="148"/>
    </row>
    <row r="19" spans="1:26" s="101" customFormat="1" ht="25.5" x14ac:dyDescent="0.25">
      <c r="A19" s="92">
        <v>472</v>
      </c>
      <c r="B19" s="93"/>
      <c r="C19" s="99" t="s">
        <v>524</v>
      </c>
      <c r="D19" s="99"/>
      <c r="E19" s="90"/>
      <c r="F19" s="99"/>
      <c r="G19" t="s">
        <v>469</v>
      </c>
      <c r="H19" s="98">
        <v>1</v>
      </c>
      <c r="I19" s="98">
        <v>162</v>
      </c>
      <c r="J19" s="94">
        <v>6741.9579999999996</v>
      </c>
      <c r="K19" s="95">
        <v>1500</v>
      </c>
      <c r="L19" s="96">
        <f t="shared" ref="L19:L20" si="1">J19*K19</f>
        <v>10112937</v>
      </c>
      <c r="M19" s="97" t="s">
        <v>516</v>
      </c>
      <c r="N19" s="100" t="s">
        <v>526</v>
      </c>
      <c r="O19" s="104"/>
      <c r="P19" s="105"/>
      <c r="R19" s="102"/>
      <c r="T19" s="102"/>
      <c r="W19" s="102"/>
      <c r="Y19" s="102"/>
      <c r="Z19" s="103"/>
    </row>
    <row r="20" spans="1:26" s="101" customFormat="1" ht="25.5" x14ac:dyDescent="0.25">
      <c r="A20" s="92">
        <v>473</v>
      </c>
      <c r="B20" s="93"/>
      <c r="C20" s="99" t="s">
        <v>524</v>
      </c>
      <c r="D20" s="99"/>
      <c r="E20" s="90"/>
      <c r="F20" s="99"/>
      <c r="G20" t="s">
        <v>469</v>
      </c>
      <c r="H20" s="98">
        <v>2</v>
      </c>
      <c r="I20" s="98">
        <v>161</v>
      </c>
      <c r="J20" s="94">
        <v>236.221</v>
      </c>
      <c r="K20" s="95">
        <v>1500</v>
      </c>
      <c r="L20" s="96">
        <f t="shared" si="1"/>
        <v>354331.5</v>
      </c>
      <c r="M20" s="97" t="s">
        <v>510</v>
      </c>
      <c r="N20" s="100" t="s">
        <v>526</v>
      </c>
      <c r="O20" s="104"/>
      <c r="P20" s="105"/>
      <c r="R20" s="102"/>
      <c r="T20" s="102"/>
      <c r="W20" s="102"/>
      <c r="Y20" s="102"/>
      <c r="Z20" s="103"/>
    </row>
    <row r="21" spans="1:26" x14ac:dyDescent="0.25">
      <c r="B21">
        <f>SUBTOTAL(103,Tabla1715[No. Exp.])</f>
        <v>3</v>
      </c>
      <c r="K21" s="181" t="s">
        <v>7935</v>
      </c>
      <c r="L21" s="147">
        <f>SUBTOTAL(109,Tabla1715[[Valor Catastral ]])</f>
        <v>184217603.14599997</v>
      </c>
    </row>
    <row r="22" spans="1:26" x14ac:dyDescent="0.25">
      <c r="K22" s="148"/>
      <c r="L22" s="148"/>
    </row>
    <row r="23" spans="1:26" x14ac:dyDescent="0.25">
      <c r="K23" s="148"/>
      <c r="L23" s="148"/>
    </row>
    <row r="24" spans="1:26" x14ac:dyDescent="0.25">
      <c r="K24" s="148"/>
      <c r="L24" s="148"/>
    </row>
    <row r="25" spans="1:26" x14ac:dyDescent="0.25">
      <c r="K25" s="148"/>
      <c r="L25" s="148"/>
    </row>
    <row r="26" spans="1:26" x14ac:dyDescent="0.25">
      <c r="K26" s="148"/>
      <c r="L26" s="148"/>
    </row>
    <row r="27" spans="1:26" x14ac:dyDescent="0.25">
      <c r="K27" s="148"/>
      <c r="L27" s="148"/>
    </row>
    <row r="28" spans="1:26" x14ac:dyDescent="0.25">
      <c r="K28" s="148"/>
      <c r="L28" s="148"/>
    </row>
    <row r="29" spans="1:26" x14ac:dyDescent="0.25">
      <c r="K29" s="148"/>
      <c r="L29" s="148"/>
    </row>
    <row r="30" spans="1:26" x14ac:dyDescent="0.25">
      <c r="K30" s="148"/>
      <c r="L30" s="148"/>
    </row>
    <row r="31" spans="1:26" x14ac:dyDescent="0.25">
      <c r="K31" s="148"/>
      <c r="L31" s="148"/>
    </row>
    <row r="32" spans="1:26" x14ac:dyDescent="0.25">
      <c r="K32" s="148"/>
      <c r="L32" s="148"/>
    </row>
    <row r="33" spans="11:12" x14ac:dyDescent="0.25">
      <c r="K33" s="148"/>
      <c r="L33" s="148"/>
    </row>
    <row r="34" spans="11:12" x14ac:dyDescent="0.25">
      <c r="K34" s="148"/>
      <c r="L34" s="148"/>
    </row>
    <row r="35" spans="11:12" x14ac:dyDescent="0.25">
      <c r="K35" s="148"/>
      <c r="L35" s="148"/>
    </row>
    <row r="36" spans="11:12" x14ac:dyDescent="0.25">
      <c r="K36" s="148"/>
      <c r="L36" s="148"/>
    </row>
    <row r="37" spans="11:12" x14ac:dyDescent="0.25">
      <c r="K37" s="148"/>
      <c r="L37" s="148"/>
    </row>
    <row r="38" spans="11:12" x14ac:dyDescent="0.25">
      <c r="K38" s="148"/>
      <c r="L38" s="148"/>
    </row>
    <row r="39" spans="11:12" x14ac:dyDescent="0.25">
      <c r="K39" s="148"/>
      <c r="L39" s="148"/>
    </row>
    <row r="40" spans="11:12" x14ac:dyDescent="0.25">
      <c r="K40" s="148"/>
      <c r="L40" s="148"/>
    </row>
    <row r="41" spans="11:12" x14ac:dyDescent="0.25">
      <c r="K41" s="148"/>
      <c r="L41" s="148"/>
    </row>
    <row r="42" spans="11:12" x14ac:dyDescent="0.25">
      <c r="K42" s="148"/>
      <c r="L42" s="148"/>
    </row>
    <row r="43" spans="11:12" x14ac:dyDescent="0.25">
      <c r="K43" s="148"/>
      <c r="L43" s="148"/>
    </row>
    <row r="44" spans="11:12" x14ac:dyDescent="0.25">
      <c r="K44" s="148"/>
      <c r="L44" s="148"/>
    </row>
    <row r="45" spans="11:12" x14ac:dyDescent="0.25">
      <c r="K45" s="148"/>
      <c r="L45" s="148"/>
    </row>
    <row r="46" spans="11:12" x14ac:dyDescent="0.25">
      <c r="K46" s="148"/>
      <c r="L46" s="148"/>
    </row>
    <row r="47" spans="11:12" x14ac:dyDescent="0.25">
      <c r="K47" s="148"/>
      <c r="L47" s="148"/>
    </row>
    <row r="48" spans="11:12" x14ac:dyDescent="0.25">
      <c r="K48" s="148"/>
      <c r="L48" s="148"/>
    </row>
    <row r="49" spans="1:17" x14ac:dyDescent="0.25">
      <c r="K49" s="148"/>
      <c r="L49" s="148"/>
    </row>
    <row r="50" spans="1:17" x14ac:dyDescent="0.25">
      <c r="K50" s="148"/>
      <c r="L50" s="148"/>
    </row>
    <row r="51" spans="1:17" x14ac:dyDescent="0.25">
      <c r="A51">
        <v>475</v>
      </c>
      <c r="K51" s="148"/>
      <c r="L51" s="148"/>
    </row>
    <row r="52" spans="1:17" x14ac:dyDescent="0.25">
      <c r="A52">
        <v>476</v>
      </c>
      <c r="K52" s="148"/>
      <c r="L52" s="148"/>
    </row>
    <row r="53" spans="1:17" x14ac:dyDescent="0.25">
      <c r="A53">
        <v>477</v>
      </c>
      <c r="K53" s="148"/>
      <c r="L53" s="148"/>
    </row>
    <row r="54" spans="1:17" x14ac:dyDescent="0.25">
      <c r="A54">
        <v>478</v>
      </c>
      <c r="K54" s="148"/>
      <c r="L54" s="148"/>
    </row>
    <row r="55" spans="1:17" x14ac:dyDescent="0.25">
      <c r="K55" s="148"/>
      <c r="L55" s="148"/>
    </row>
    <row r="56" spans="1:17" x14ac:dyDescent="0.25">
      <c r="K56" s="148"/>
      <c r="L56" s="148"/>
    </row>
    <row r="57" spans="1:17" x14ac:dyDescent="0.25">
      <c r="K57" s="148"/>
      <c r="L57" s="148"/>
    </row>
    <row r="58" spans="1:17" x14ac:dyDescent="0.25">
      <c r="K58" s="148"/>
      <c r="L58" s="148"/>
    </row>
    <row r="59" spans="1:17" x14ac:dyDescent="0.25">
      <c r="K59" s="148"/>
      <c r="L59" s="148"/>
    </row>
    <row r="60" spans="1:17" x14ac:dyDescent="0.25">
      <c r="K60" s="148"/>
      <c r="L60" s="148"/>
    </row>
    <row r="61" spans="1:17" x14ac:dyDescent="0.25">
      <c r="K61" s="148"/>
      <c r="L61" s="148"/>
    </row>
    <row r="62" spans="1:17" x14ac:dyDescent="0.25">
      <c r="K62" s="148"/>
      <c r="L62" s="148"/>
    </row>
    <row r="63" spans="1:17" x14ac:dyDescent="0.25">
      <c r="K63" s="148"/>
      <c r="L63" s="148"/>
    </row>
    <row r="64" spans="1:17" x14ac:dyDescent="0.25">
      <c r="K64" s="148"/>
      <c r="L64" s="148"/>
      <c r="Q64" s="150"/>
    </row>
  </sheetData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Header>&amp;L&amp;G&amp;CH. AYUNTAMIENTO DE TIJUANABAJA DE FRACCIONAMIENTOS EN PROCESO DE ENTREGA AL AYUNTAMIENTOPARA DAR CUMPLIMIENTO A LAS OBLIGACIONES DEL ACUERDO DE AUTORIZACIÓN A AGOSTO DEL 2021  &amp;R&amp;P DE &amp;N&amp;T&amp;D</oddHeader>
    <oddFooter>&amp;LAnexo 3</oddFooter>
  </headerFooter>
  <ignoredErrors>
    <ignoredError sqref="L2:L21" calculatedColumn="1"/>
  </ignoredErrors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T50"/>
  <sheetViews>
    <sheetView showGridLines="0" workbookViewId="0">
      <pane ySplit="1" topLeftCell="A2" activePane="bottomLeft" state="frozen"/>
      <selection pane="bottomLeft" activeCell="A2" sqref="A2:XFD18"/>
    </sheetView>
  </sheetViews>
  <sheetFormatPr baseColWidth="10" defaultRowHeight="12.75" x14ac:dyDescent="0.2"/>
  <cols>
    <col min="1" max="1" width="5.85546875" style="25" customWidth="1"/>
    <col min="2" max="2" width="8.85546875" style="28" customWidth="1"/>
    <col min="3" max="3" width="25.42578125" style="27" customWidth="1"/>
    <col min="4" max="4" width="13.42578125" style="26" customWidth="1"/>
    <col min="5" max="5" width="6.85546875" style="25" customWidth="1"/>
    <col min="6" max="6" width="9.42578125" style="25" customWidth="1"/>
    <col min="7" max="7" width="14.7109375" style="24" customWidth="1"/>
    <col min="8" max="8" width="10.7109375" style="24" customWidth="1"/>
    <col min="9" max="9" width="13.85546875" style="24" customWidth="1"/>
    <col min="10" max="10" width="17.85546875" style="23" customWidth="1"/>
    <col min="11" max="11" width="19.28515625" style="22" customWidth="1"/>
    <col min="12" max="12" width="14.85546875" style="22" customWidth="1"/>
    <col min="13" max="256" width="11.42578125" style="21"/>
    <col min="257" max="257" width="4" style="21" bestFit="1" customWidth="1"/>
    <col min="258" max="258" width="4.5703125" style="21" customWidth="1"/>
    <col min="259" max="259" width="25.42578125" style="21" customWidth="1"/>
    <col min="260" max="260" width="13.42578125" style="21" customWidth="1"/>
    <col min="261" max="261" width="6.85546875" style="21" customWidth="1"/>
    <col min="262" max="262" width="8.85546875" style="21" customWidth="1"/>
    <col min="263" max="263" width="10.5703125" style="21" customWidth="1"/>
    <col min="264" max="264" width="10.7109375" style="21" customWidth="1"/>
    <col min="265" max="265" width="13" style="21" customWidth="1"/>
    <col min="266" max="266" width="16.42578125" style="21" customWidth="1"/>
    <col min="267" max="267" width="19.28515625" style="21" customWidth="1"/>
    <col min="268" max="268" width="10.7109375" style="21" customWidth="1"/>
    <col min="269" max="512" width="11.42578125" style="21"/>
    <col min="513" max="513" width="4" style="21" bestFit="1" customWidth="1"/>
    <col min="514" max="514" width="4.5703125" style="21" customWidth="1"/>
    <col min="515" max="515" width="25.42578125" style="21" customWidth="1"/>
    <col min="516" max="516" width="13.42578125" style="21" customWidth="1"/>
    <col min="517" max="517" width="6.85546875" style="21" customWidth="1"/>
    <col min="518" max="518" width="8.85546875" style="21" customWidth="1"/>
    <col min="519" max="519" width="10.5703125" style="21" customWidth="1"/>
    <col min="520" max="520" width="10.7109375" style="21" customWidth="1"/>
    <col min="521" max="521" width="13" style="21" customWidth="1"/>
    <col min="522" max="522" width="16.42578125" style="21" customWidth="1"/>
    <col min="523" max="523" width="19.28515625" style="21" customWidth="1"/>
    <col min="524" max="524" width="10.7109375" style="21" customWidth="1"/>
    <col min="525" max="768" width="11.42578125" style="21"/>
    <col min="769" max="769" width="4" style="21" bestFit="1" customWidth="1"/>
    <col min="770" max="770" width="4.5703125" style="21" customWidth="1"/>
    <col min="771" max="771" width="25.42578125" style="21" customWidth="1"/>
    <col min="772" max="772" width="13.42578125" style="21" customWidth="1"/>
    <col min="773" max="773" width="6.85546875" style="21" customWidth="1"/>
    <col min="774" max="774" width="8.85546875" style="21" customWidth="1"/>
    <col min="775" max="775" width="10.5703125" style="21" customWidth="1"/>
    <col min="776" max="776" width="10.7109375" style="21" customWidth="1"/>
    <col min="777" max="777" width="13" style="21" customWidth="1"/>
    <col min="778" max="778" width="16.42578125" style="21" customWidth="1"/>
    <col min="779" max="779" width="19.28515625" style="21" customWidth="1"/>
    <col min="780" max="780" width="10.7109375" style="21" customWidth="1"/>
    <col min="781" max="1024" width="11.42578125" style="21"/>
    <col min="1025" max="1025" width="4" style="21" bestFit="1" customWidth="1"/>
    <col min="1026" max="1026" width="4.5703125" style="21" customWidth="1"/>
    <col min="1027" max="1027" width="25.42578125" style="21" customWidth="1"/>
    <col min="1028" max="1028" width="13.42578125" style="21" customWidth="1"/>
    <col min="1029" max="1029" width="6.85546875" style="21" customWidth="1"/>
    <col min="1030" max="1030" width="8.85546875" style="21" customWidth="1"/>
    <col min="1031" max="1031" width="10.5703125" style="21" customWidth="1"/>
    <col min="1032" max="1032" width="10.7109375" style="21" customWidth="1"/>
    <col min="1033" max="1033" width="13" style="21" customWidth="1"/>
    <col min="1034" max="1034" width="16.42578125" style="21" customWidth="1"/>
    <col min="1035" max="1035" width="19.28515625" style="21" customWidth="1"/>
    <col min="1036" max="1036" width="10.7109375" style="21" customWidth="1"/>
    <col min="1037" max="1280" width="11.42578125" style="21"/>
    <col min="1281" max="1281" width="4" style="21" bestFit="1" customWidth="1"/>
    <col min="1282" max="1282" width="4.5703125" style="21" customWidth="1"/>
    <col min="1283" max="1283" width="25.42578125" style="21" customWidth="1"/>
    <col min="1284" max="1284" width="13.42578125" style="21" customWidth="1"/>
    <col min="1285" max="1285" width="6.85546875" style="21" customWidth="1"/>
    <col min="1286" max="1286" width="8.85546875" style="21" customWidth="1"/>
    <col min="1287" max="1287" width="10.5703125" style="21" customWidth="1"/>
    <col min="1288" max="1288" width="10.7109375" style="21" customWidth="1"/>
    <col min="1289" max="1289" width="13" style="21" customWidth="1"/>
    <col min="1290" max="1290" width="16.42578125" style="21" customWidth="1"/>
    <col min="1291" max="1291" width="19.28515625" style="21" customWidth="1"/>
    <col min="1292" max="1292" width="10.7109375" style="21" customWidth="1"/>
    <col min="1293" max="1536" width="11.42578125" style="21"/>
    <col min="1537" max="1537" width="4" style="21" bestFit="1" customWidth="1"/>
    <col min="1538" max="1538" width="4.5703125" style="21" customWidth="1"/>
    <col min="1539" max="1539" width="25.42578125" style="21" customWidth="1"/>
    <col min="1540" max="1540" width="13.42578125" style="21" customWidth="1"/>
    <col min="1541" max="1541" width="6.85546875" style="21" customWidth="1"/>
    <col min="1542" max="1542" width="8.85546875" style="21" customWidth="1"/>
    <col min="1543" max="1543" width="10.5703125" style="21" customWidth="1"/>
    <col min="1544" max="1544" width="10.7109375" style="21" customWidth="1"/>
    <col min="1545" max="1545" width="13" style="21" customWidth="1"/>
    <col min="1546" max="1546" width="16.42578125" style="21" customWidth="1"/>
    <col min="1547" max="1547" width="19.28515625" style="21" customWidth="1"/>
    <col min="1548" max="1548" width="10.7109375" style="21" customWidth="1"/>
    <col min="1549" max="1792" width="11.42578125" style="21"/>
    <col min="1793" max="1793" width="4" style="21" bestFit="1" customWidth="1"/>
    <col min="1794" max="1794" width="4.5703125" style="21" customWidth="1"/>
    <col min="1795" max="1795" width="25.42578125" style="21" customWidth="1"/>
    <col min="1796" max="1796" width="13.42578125" style="21" customWidth="1"/>
    <col min="1797" max="1797" width="6.85546875" style="21" customWidth="1"/>
    <col min="1798" max="1798" width="8.85546875" style="21" customWidth="1"/>
    <col min="1799" max="1799" width="10.5703125" style="21" customWidth="1"/>
    <col min="1800" max="1800" width="10.7109375" style="21" customWidth="1"/>
    <col min="1801" max="1801" width="13" style="21" customWidth="1"/>
    <col min="1802" max="1802" width="16.42578125" style="21" customWidth="1"/>
    <col min="1803" max="1803" width="19.28515625" style="21" customWidth="1"/>
    <col min="1804" max="1804" width="10.7109375" style="21" customWidth="1"/>
    <col min="1805" max="2048" width="11.42578125" style="21"/>
    <col min="2049" max="2049" width="4" style="21" bestFit="1" customWidth="1"/>
    <col min="2050" max="2050" width="4.5703125" style="21" customWidth="1"/>
    <col min="2051" max="2051" width="25.42578125" style="21" customWidth="1"/>
    <col min="2052" max="2052" width="13.42578125" style="21" customWidth="1"/>
    <col min="2053" max="2053" width="6.85546875" style="21" customWidth="1"/>
    <col min="2054" max="2054" width="8.85546875" style="21" customWidth="1"/>
    <col min="2055" max="2055" width="10.5703125" style="21" customWidth="1"/>
    <col min="2056" max="2056" width="10.7109375" style="21" customWidth="1"/>
    <col min="2057" max="2057" width="13" style="21" customWidth="1"/>
    <col min="2058" max="2058" width="16.42578125" style="21" customWidth="1"/>
    <col min="2059" max="2059" width="19.28515625" style="21" customWidth="1"/>
    <col min="2060" max="2060" width="10.7109375" style="21" customWidth="1"/>
    <col min="2061" max="2304" width="11.42578125" style="21"/>
    <col min="2305" max="2305" width="4" style="21" bestFit="1" customWidth="1"/>
    <col min="2306" max="2306" width="4.5703125" style="21" customWidth="1"/>
    <col min="2307" max="2307" width="25.42578125" style="21" customWidth="1"/>
    <col min="2308" max="2308" width="13.42578125" style="21" customWidth="1"/>
    <col min="2309" max="2309" width="6.85546875" style="21" customWidth="1"/>
    <col min="2310" max="2310" width="8.85546875" style="21" customWidth="1"/>
    <col min="2311" max="2311" width="10.5703125" style="21" customWidth="1"/>
    <col min="2312" max="2312" width="10.7109375" style="21" customWidth="1"/>
    <col min="2313" max="2313" width="13" style="21" customWidth="1"/>
    <col min="2314" max="2314" width="16.42578125" style="21" customWidth="1"/>
    <col min="2315" max="2315" width="19.28515625" style="21" customWidth="1"/>
    <col min="2316" max="2316" width="10.7109375" style="21" customWidth="1"/>
    <col min="2317" max="2560" width="11.42578125" style="21"/>
    <col min="2561" max="2561" width="4" style="21" bestFit="1" customWidth="1"/>
    <col min="2562" max="2562" width="4.5703125" style="21" customWidth="1"/>
    <col min="2563" max="2563" width="25.42578125" style="21" customWidth="1"/>
    <col min="2564" max="2564" width="13.42578125" style="21" customWidth="1"/>
    <col min="2565" max="2565" width="6.85546875" style="21" customWidth="1"/>
    <col min="2566" max="2566" width="8.85546875" style="21" customWidth="1"/>
    <col min="2567" max="2567" width="10.5703125" style="21" customWidth="1"/>
    <col min="2568" max="2568" width="10.7109375" style="21" customWidth="1"/>
    <col min="2569" max="2569" width="13" style="21" customWidth="1"/>
    <col min="2570" max="2570" width="16.42578125" style="21" customWidth="1"/>
    <col min="2571" max="2571" width="19.28515625" style="21" customWidth="1"/>
    <col min="2572" max="2572" width="10.7109375" style="21" customWidth="1"/>
    <col min="2573" max="2816" width="11.42578125" style="21"/>
    <col min="2817" max="2817" width="4" style="21" bestFit="1" customWidth="1"/>
    <col min="2818" max="2818" width="4.5703125" style="21" customWidth="1"/>
    <col min="2819" max="2819" width="25.42578125" style="21" customWidth="1"/>
    <col min="2820" max="2820" width="13.42578125" style="21" customWidth="1"/>
    <col min="2821" max="2821" width="6.85546875" style="21" customWidth="1"/>
    <col min="2822" max="2822" width="8.85546875" style="21" customWidth="1"/>
    <col min="2823" max="2823" width="10.5703125" style="21" customWidth="1"/>
    <col min="2824" max="2824" width="10.7109375" style="21" customWidth="1"/>
    <col min="2825" max="2825" width="13" style="21" customWidth="1"/>
    <col min="2826" max="2826" width="16.42578125" style="21" customWidth="1"/>
    <col min="2827" max="2827" width="19.28515625" style="21" customWidth="1"/>
    <col min="2828" max="2828" width="10.7109375" style="21" customWidth="1"/>
    <col min="2829" max="3072" width="11.42578125" style="21"/>
    <col min="3073" max="3073" width="4" style="21" bestFit="1" customWidth="1"/>
    <col min="3074" max="3074" width="4.5703125" style="21" customWidth="1"/>
    <col min="3075" max="3075" width="25.42578125" style="21" customWidth="1"/>
    <col min="3076" max="3076" width="13.42578125" style="21" customWidth="1"/>
    <col min="3077" max="3077" width="6.85546875" style="21" customWidth="1"/>
    <col min="3078" max="3078" width="8.85546875" style="21" customWidth="1"/>
    <col min="3079" max="3079" width="10.5703125" style="21" customWidth="1"/>
    <col min="3080" max="3080" width="10.7109375" style="21" customWidth="1"/>
    <col min="3081" max="3081" width="13" style="21" customWidth="1"/>
    <col min="3082" max="3082" width="16.42578125" style="21" customWidth="1"/>
    <col min="3083" max="3083" width="19.28515625" style="21" customWidth="1"/>
    <col min="3084" max="3084" width="10.7109375" style="21" customWidth="1"/>
    <col min="3085" max="3328" width="11.42578125" style="21"/>
    <col min="3329" max="3329" width="4" style="21" bestFit="1" customWidth="1"/>
    <col min="3330" max="3330" width="4.5703125" style="21" customWidth="1"/>
    <col min="3331" max="3331" width="25.42578125" style="21" customWidth="1"/>
    <col min="3332" max="3332" width="13.42578125" style="21" customWidth="1"/>
    <col min="3333" max="3333" width="6.85546875" style="21" customWidth="1"/>
    <col min="3334" max="3334" width="8.85546875" style="21" customWidth="1"/>
    <col min="3335" max="3335" width="10.5703125" style="21" customWidth="1"/>
    <col min="3336" max="3336" width="10.7109375" style="21" customWidth="1"/>
    <col min="3337" max="3337" width="13" style="21" customWidth="1"/>
    <col min="3338" max="3338" width="16.42578125" style="21" customWidth="1"/>
    <col min="3339" max="3339" width="19.28515625" style="21" customWidth="1"/>
    <col min="3340" max="3340" width="10.7109375" style="21" customWidth="1"/>
    <col min="3341" max="3584" width="11.42578125" style="21"/>
    <col min="3585" max="3585" width="4" style="21" bestFit="1" customWidth="1"/>
    <col min="3586" max="3586" width="4.5703125" style="21" customWidth="1"/>
    <col min="3587" max="3587" width="25.42578125" style="21" customWidth="1"/>
    <col min="3588" max="3588" width="13.42578125" style="21" customWidth="1"/>
    <col min="3589" max="3589" width="6.85546875" style="21" customWidth="1"/>
    <col min="3590" max="3590" width="8.85546875" style="21" customWidth="1"/>
    <col min="3591" max="3591" width="10.5703125" style="21" customWidth="1"/>
    <col min="3592" max="3592" width="10.7109375" style="21" customWidth="1"/>
    <col min="3593" max="3593" width="13" style="21" customWidth="1"/>
    <col min="3594" max="3594" width="16.42578125" style="21" customWidth="1"/>
    <col min="3595" max="3595" width="19.28515625" style="21" customWidth="1"/>
    <col min="3596" max="3596" width="10.7109375" style="21" customWidth="1"/>
    <col min="3597" max="3840" width="11.42578125" style="21"/>
    <col min="3841" max="3841" width="4" style="21" bestFit="1" customWidth="1"/>
    <col min="3842" max="3842" width="4.5703125" style="21" customWidth="1"/>
    <col min="3843" max="3843" width="25.42578125" style="21" customWidth="1"/>
    <col min="3844" max="3844" width="13.42578125" style="21" customWidth="1"/>
    <col min="3845" max="3845" width="6.85546875" style="21" customWidth="1"/>
    <col min="3846" max="3846" width="8.85546875" style="21" customWidth="1"/>
    <col min="3847" max="3847" width="10.5703125" style="21" customWidth="1"/>
    <col min="3848" max="3848" width="10.7109375" style="21" customWidth="1"/>
    <col min="3849" max="3849" width="13" style="21" customWidth="1"/>
    <col min="3850" max="3850" width="16.42578125" style="21" customWidth="1"/>
    <col min="3851" max="3851" width="19.28515625" style="21" customWidth="1"/>
    <col min="3852" max="3852" width="10.7109375" style="21" customWidth="1"/>
    <col min="3853" max="4096" width="11.42578125" style="21"/>
    <col min="4097" max="4097" width="4" style="21" bestFit="1" customWidth="1"/>
    <col min="4098" max="4098" width="4.5703125" style="21" customWidth="1"/>
    <col min="4099" max="4099" width="25.42578125" style="21" customWidth="1"/>
    <col min="4100" max="4100" width="13.42578125" style="21" customWidth="1"/>
    <col min="4101" max="4101" width="6.85546875" style="21" customWidth="1"/>
    <col min="4102" max="4102" width="8.85546875" style="21" customWidth="1"/>
    <col min="4103" max="4103" width="10.5703125" style="21" customWidth="1"/>
    <col min="4104" max="4104" width="10.7109375" style="21" customWidth="1"/>
    <col min="4105" max="4105" width="13" style="21" customWidth="1"/>
    <col min="4106" max="4106" width="16.42578125" style="21" customWidth="1"/>
    <col min="4107" max="4107" width="19.28515625" style="21" customWidth="1"/>
    <col min="4108" max="4108" width="10.7109375" style="21" customWidth="1"/>
    <col min="4109" max="4352" width="11.42578125" style="21"/>
    <col min="4353" max="4353" width="4" style="21" bestFit="1" customWidth="1"/>
    <col min="4354" max="4354" width="4.5703125" style="21" customWidth="1"/>
    <col min="4355" max="4355" width="25.42578125" style="21" customWidth="1"/>
    <col min="4356" max="4356" width="13.42578125" style="21" customWidth="1"/>
    <col min="4357" max="4357" width="6.85546875" style="21" customWidth="1"/>
    <col min="4358" max="4358" width="8.85546875" style="21" customWidth="1"/>
    <col min="4359" max="4359" width="10.5703125" style="21" customWidth="1"/>
    <col min="4360" max="4360" width="10.7109375" style="21" customWidth="1"/>
    <col min="4361" max="4361" width="13" style="21" customWidth="1"/>
    <col min="4362" max="4362" width="16.42578125" style="21" customWidth="1"/>
    <col min="4363" max="4363" width="19.28515625" style="21" customWidth="1"/>
    <col min="4364" max="4364" width="10.7109375" style="21" customWidth="1"/>
    <col min="4365" max="4608" width="11.42578125" style="21"/>
    <col min="4609" max="4609" width="4" style="21" bestFit="1" customWidth="1"/>
    <col min="4610" max="4610" width="4.5703125" style="21" customWidth="1"/>
    <col min="4611" max="4611" width="25.42578125" style="21" customWidth="1"/>
    <col min="4612" max="4612" width="13.42578125" style="21" customWidth="1"/>
    <col min="4613" max="4613" width="6.85546875" style="21" customWidth="1"/>
    <col min="4614" max="4614" width="8.85546875" style="21" customWidth="1"/>
    <col min="4615" max="4615" width="10.5703125" style="21" customWidth="1"/>
    <col min="4616" max="4616" width="10.7109375" style="21" customWidth="1"/>
    <col min="4617" max="4617" width="13" style="21" customWidth="1"/>
    <col min="4618" max="4618" width="16.42578125" style="21" customWidth="1"/>
    <col min="4619" max="4619" width="19.28515625" style="21" customWidth="1"/>
    <col min="4620" max="4620" width="10.7109375" style="21" customWidth="1"/>
    <col min="4621" max="4864" width="11.42578125" style="21"/>
    <col min="4865" max="4865" width="4" style="21" bestFit="1" customWidth="1"/>
    <col min="4866" max="4866" width="4.5703125" style="21" customWidth="1"/>
    <col min="4867" max="4867" width="25.42578125" style="21" customWidth="1"/>
    <col min="4868" max="4868" width="13.42578125" style="21" customWidth="1"/>
    <col min="4869" max="4869" width="6.85546875" style="21" customWidth="1"/>
    <col min="4870" max="4870" width="8.85546875" style="21" customWidth="1"/>
    <col min="4871" max="4871" width="10.5703125" style="21" customWidth="1"/>
    <col min="4872" max="4872" width="10.7109375" style="21" customWidth="1"/>
    <col min="4873" max="4873" width="13" style="21" customWidth="1"/>
    <col min="4874" max="4874" width="16.42578125" style="21" customWidth="1"/>
    <col min="4875" max="4875" width="19.28515625" style="21" customWidth="1"/>
    <col min="4876" max="4876" width="10.7109375" style="21" customWidth="1"/>
    <col min="4877" max="5120" width="11.42578125" style="21"/>
    <col min="5121" max="5121" width="4" style="21" bestFit="1" customWidth="1"/>
    <col min="5122" max="5122" width="4.5703125" style="21" customWidth="1"/>
    <col min="5123" max="5123" width="25.42578125" style="21" customWidth="1"/>
    <col min="5124" max="5124" width="13.42578125" style="21" customWidth="1"/>
    <col min="5125" max="5125" width="6.85546875" style="21" customWidth="1"/>
    <col min="5126" max="5126" width="8.85546875" style="21" customWidth="1"/>
    <col min="5127" max="5127" width="10.5703125" style="21" customWidth="1"/>
    <col min="5128" max="5128" width="10.7109375" style="21" customWidth="1"/>
    <col min="5129" max="5129" width="13" style="21" customWidth="1"/>
    <col min="5130" max="5130" width="16.42578125" style="21" customWidth="1"/>
    <col min="5131" max="5131" width="19.28515625" style="21" customWidth="1"/>
    <col min="5132" max="5132" width="10.7109375" style="21" customWidth="1"/>
    <col min="5133" max="5376" width="11.42578125" style="21"/>
    <col min="5377" max="5377" width="4" style="21" bestFit="1" customWidth="1"/>
    <col min="5378" max="5378" width="4.5703125" style="21" customWidth="1"/>
    <col min="5379" max="5379" width="25.42578125" style="21" customWidth="1"/>
    <col min="5380" max="5380" width="13.42578125" style="21" customWidth="1"/>
    <col min="5381" max="5381" width="6.85546875" style="21" customWidth="1"/>
    <col min="5382" max="5382" width="8.85546875" style="21" customWidth="1"/>
    <col min="5383" max="5383" width="10.5703125" style="21" customWidth="1"/>
    <col min="5384" max="5384" width="10.7109375" style="21" customWidth="1"/>
    <col min="5385" max="5385" width="13" style="21" customWidth="1"/>
    <col min="5386" max="5386" width="16.42578125" style="21" customWidth="1"/>
    <col min="5387" max="5387" width="19.28515625" style="21" customWidth="1"/>
    <col min="5388" max="5388" width="10.7109375" style="21" customWidth="1"/>
    <col min="5389" max="5632" width="11.42578125" style="21"/>
    <col min="5633" max="5633" width="4" style="21" bestFit="1" customWidth="1"/>
    <col min="5634" max="5634" width="4.5703125" style="21" customWidth="1"/>
    <col min="5635" max="5635" width="25.42578125" style="21" customWidth="1"/>
    <col min="5636" max="5636" width="13.42578125" style="21" customWidth="1"/>
    <col min="5637" max="5637" width="6.85546875" style="21" customWidth="1"/>
    <col min="5638" max="5638" width="8.85546875" style="21" customWidth="1"/>
    <col min="5639" max="5639" width="10.5703125" style="21" customWidth="1"/>
    <col min="5640" max="5640" width="10.7109375" style="21" customWidth="1"/>
    <col min="5641" max="5641" width="13" style="21" customWidth="1"/>
    <col min="5642" max="5642" width="16.42578125" style="21" customWidth="1"/>
    <col min="5643" max="5643" width="19.28515625" style="21" customWidth="1"/>
    <col min="5644" max="5644" width="10.7109375" style="21" customWidth="1"/>
    <col min="5645" max="5888" width="11.42578125" style="21"/>
    <col min="5889" max="5889" width="4" style="21" bestFit="1" customWidth="1"/>
    <col min="5890" max="5890" width="4.5703125" style="21" customWidth="1"/>
    <col min="5891" max="5891" width="25.42578125" style="21" customWidth="1"/>
    <col min="5892" max="5892" width="13.42578125" style="21" customWidth="1"/>
    <col min="5893" max="5893" width="6.85546875" style="21" customWidth="1"/>
    <col min="5894" max="5894" width="8.85546875" style="21" customWidth="1"/>
    <col min="5895" max="5895" width="10.5703125" style="21" customWidth="1"/>
    <col min="5896" max="5896" width="10.7109375" style="21" customWidth="1"/>
    <col min="5897" max="5897" width="13" style="21" customWidth="1"/>
    <col min="5898" max="5898" width="16.42578125" style="21" customWidth="1"/>
    <col min="5899" max="5899" width="19.28515625" style="21" customWidth="1"/>
    <col min="5900" max="5900" width="10.7109375" style="21" customWidth="1"/>
    <col min="5901" max="6144" width="11.42578125" style="21"/>
    <col min="6145" max="6145" width="4" style="21" bestFit="1" customWidth="1"/>
    <col min="6146" max="6146" width="4.5703125" style="21" customWidth="1"/>
    <col min="6147" max="6147" width="25.42578125" style="21" customWidth="1"/>
    <col min="6148" max="6148" width="13.42578125" style="21" customWidth="1"/>
    <col min="6149" max="6149" width="6.85546875" style="21" customWidth="1"/>
    <col min="6150" max="6150" width="8.85546875" style="21" customWidth="1"/>
    <col min="6151" max="6151" width="10.5703125" style="21" customWidth="1"/>
    <col min="6152" max="6152" width="10.7109375" style="21" customWidth="1"/>
    <col min="6153" max="6153" width="13" style="21" customWidth="1"/>
    <col min="6154" max="6154" width="16.42578125" style="21" customWidth="1"/>
    <col min="6155" max="6155" width="19.28515625" style="21" customWidth="1"/>
    <col min="6156" max="6156" width="10.7109375" style="21" customWidth="1"/>
    <col min="6157" max="6400" width="11.42578125" style="21"/>
    <col min="6401" max="6401" width="4" style="21" bestFit="1" customWidth="1"/>
    <col min="6402" max="6402" width="4.5703125" style="21" customWidth="1"/>
    <col min="6403" max="6403" width="25.42578125" style="21" customWidth="1"/>
    <col min="6404" max="6404" width="13.42578125" style="21" customWidth="1"/>
    <col min="6405" max="6405" width="6.85546875" style="21" customWidth="1"/>
    <col min="6406" max="6406" width="8.85546875" style="21" customWidth="1"/>
    <col min="6407" max="6407" width="10.5703125" style="21" customWidth="1"/>
    <col min="6408" max="6408" width="10.7109375" style="21" customWidth="1"/>
    <col min="6409" max="6409" width="13" style="21" customWidth="1"/>
    <col min="6410" max="6410" width="16.42578125" style="21" customWidth="1"/>
    <col min="6411" max="6411" width="19.28515625" style="21" customWidth="1"/>
    <col min="6412" max="6412" width="10.7109375" style="21" customWidth="1"/>
    <col min="6413" max="6656" width="11.42578125" style="21"/>
    <col min="6657" max="6657" width="4" style="21" bestFit="1" customWidth="1"/>
    <col min="6658" max="6658" width="4.5703125" style="21" customWidth="1"/>
    <col min="6659" max="6659" width="25.42578125" style="21" customWidth="1"/>
    <col min="6660" max="6660" width="13.42578125" style="21" customWidth="1"/>
    <col min="6661" max="6661" width="6.85546875" style="21" customWidth="1"/>
    <col min="6662" max="6662" width="8.85546875" style="21" customWidth="1"/>
    <col min="6663" max="6663" width="10.5703125" style="21" customWidth="1"/>
    <col min="6664" max="6664" width="10.7109375" style="21" customWidth="1"/>
    <col min="6665" max="6665" width="13" style="21" customWidth="1"/>
    <col min="6666" max="6666" width="16.42578125" style="21" customWidth="1"/>
    <col min="6667" max="6667" width="19.28515625" style="21" customWidth="1"/>
    <col min="6668" max="6668" width="10.7109375" style="21" customWidth="1"/>
    <col min="6669" max="6912" width="11.42578125" style="21"/>
    <col min="6913" max="6913" width="4" style="21" bestFit="1" customWidth="1"/>
    <col min="6914" max="6914" width="4.5703125" style="21" customWidth="1"/>
    <col min="6915" max="6915" width="25.42578125" style="21" customWidth="1"/>
    <col min="6916" max="6916" width="13.42578125" style="21" customWidth="1"/>
    <col min="6917" max="6917" width="6.85546875" style="21" customWidth="1"/>
    <col min="6918" max="6918" width="8.85546875" style="21" customWidth="1"/>
    <col min="6919" max="6919" width="10.5703125" style="21" customWidth="1"/>
    <col min="6920" max="6920" width="10.7109375" style="21" customWidth="1"/>
    <col min="6921" max="6921" width="13" style="21" customWidth="1"/>
    <col min="6922" max="6922" width="16.42578125" style="21" customWidth="1"/>
    <col min="6923" max="6923" width="19.28515625" style="21" customWidth="1"/>
    <col min="6924" max="6924" width="10.7109375" style="21" customWidth="1"/>
    <col min="6925" max="7168" width="11.42578125" style="21"/>
    <col min="7169" max="7169" width="4" style="21" bestFit="1" customWidth="1"/>
    <col min="7170" max="7170" width="4.5703125" style="21" customWidth="1"/>
    <col min="7171" max="7171" width="25.42578125" style="21" customWidth="1"/>
    <col min="7172" max="7172" width="13.42578125" style="21" customWidth="1"/>
    <col min="7173" max="7173" width="6.85546875" style="21" customWidth="1"/>
    <col min="7174" max="7174" width="8.85546875" style="21" customWidth="1"/>
    <col min="7175" max="7175" width="10.5703125" style="21" customWidth="1"/>
    <col min="7176" max="7176" width="10.7109375" style="21" customWidth="1"/>
    <col min="7177" max="7177" width="13" style="21" customWidth="1"/>
    <col min="7178" max="7178" width="16.42578125" style="21" customWidth="1"/>
    <col min="7179" max="7179" width="19.28515625" style="21" customWidth="1"/>
    <col min="7180" max="7180" width="10.7109375" style="21" customWidth="1"/>
    <col min="7181" max="7424" width="11.42578125" style="21"/>
    <col min="7425" max="7425" width="4" style="21" bestFit="1" customWidth="1"/>
    <col min="7426" max="7426" width="4.5703125" style="21" customWidth="1"/>
    <col min="7427" max="7427" width="25.42578125" style="21" customWidth="1"/>
    <col min="7428" max="7428" width="13.42578125" style="21" customWidth="1"/>
    <col min="7429" max="7429" width="6.85546875" style="21" customWidth="1"/>
    <col min="7430" max="7430" width="8.85546875" style="21" customWidth="1"/>
    <col min="7431" max="7431" width="10.5703125" style="21" customWidth="1"/>
    <col min="7432" max="7432" width="10.7109375" style="21" customWidth="1"/>
    <col min="7433" max="7433" width="13" style="21" customWidth="1"/>
    <col min="7434" max="7434" width="16.42578125" style="21" customWidth="1"/>
    <col min="7435" max="7435" width="19.28515625" style="21" customWidth="1"/>
    <col min="7436" max="7436" width="10.7109375" style="21" customWidth="1"/>
    <col min="7437" max="7680" width="11.42578125" style="21"/>
    <col min="7681" max="7681" width="4" style="21" bestFit="1" customWidth="1"/>
    <col min="7682" max="7682" width="4.5703125" style="21" customWidth="1"/>
    <col min="7683" max="7683" width="25.42578125" style="21" customWidth="1"/>
    <col min="7684" max="7684" width="13.42578125" style="21" customWidth="1"/>
    <col min="7685" max="7685" width="6.85546875" style="21" customWidth="1"/>
    <col min="7686" max="7686" width="8.85546875" style="21" customWidth="1"/>
    <col min="7687" max="7687" width="10.5703125" style="21" customWidth="1"/>
    <col min="7688" max="7688" width="10.7109375" style="21" customWidth="1"/>
    <col min="7689" max="7689" width="13" style="21" customWidth="1"/>
    <col min="7690" max="7690" width="16.42578125" style="21" customWidth="1"/>
    <col min="7691" max="7691" width="19.28515625" style="21" customWidth="1"/>
    <col min="7692" max="7692" width="10.7109375" style="21" customWidth="1"/>
    <col min="7693" max="7936" width="11.42578125" style="21"/>
    <col min="7937" max="7937" width="4" style="21" bestFit="1" customWidth="1"/>
    <col min="7938" max="7938" width="4.5703125" style="21" customWidth="1"/>
    <col min="7939" max="7939" width="25.42578125" style="21" customWidth="1"/>
    <col min="7940" max="7940" width="13.42578125" style="21" customWidth="1"/>
    <col min="7941" max="7941" width="6.85546875" style="21" customWidth="1"/>
    <col min="7942" max="7942" width="8.85546875" style="21" customWidth="1"/>
    <col min="7943" max="7943" width="10.5703125" style="21" customWidth="1"/>
    <col min="7944" max="7944" width="10.7109375" style="21" customWidth="1"/>
    <col min="7945" max="7945" width="13" style="21" customWidth="1"/>
    <col min="7946" max="7946" width="16.42578125" style="21" customWidth="1"/>
    <col min="7947" max="7947" width="19.28515625" style="21" customWidth="1"/>
    <col min="7948" max="7948" width="10.7109375" style="21" customWidth="1"/>
    <col min="7949" max="8192" width="11.42578125" style="21"/>
    <col min="8193" max="8193" width="4" style="21" bestFit="1" customWidth="1"/>
    <col min="8194" max="8194" width="4.5703125" style="21" customWidth="1"/>
    <col min="8195" max="8195" width="25.42578125" style="21" customWidth="1"/>
    <col min="8196" max="8196" width="13.42578125" style="21" customWidth="1"/>
    <col min="8197" max="8197" width="6.85546875" style="21" customWidth="1"/>
    <col min="8198" max="8198" width="8.85546875" style="21" customWidth="1"/>
    <col min="8199" max="8199" width="10.5703125" style="21" customWidth="1"/>
    <col min="8200" max="8200" width="10.7109375" style="21" customWidth="1"/>
    <col min="8201" max="8201" width="13" style="21" customWidth="1"/>
    <col min="8202" max="8202" width="16.42578125" style="21" customWidth="1"/>
    <col min="8203" max="8203" width="19.28515625" style="21" customWidth="1"/>
    <col min="8204" max="8204" width="10.7109375" style="21" customWidth="1"/>
    <col min="8205" max="8448" width="11.42578125" style="21"/>
    <col min="8449" max="8449" width="4" style="21" bestFit="1" customWidth="1"/>
    <col min="8450" max="8450" width="4.5703125" style="21" customWidth="1"/>
    <col min="8451" max="8451" width="25.42578125" style="21" customWidth="1"/>
    <col min="8452" max="8452" width="13.42578125" style="21" customWidth="1"/>
    <col min="8453" max="8453" width="6.85546875" style="21" customWidth="1"/>
    <col min="8454" max="8454" width="8.85546875" style="21" customWidth="1"/>
    <col min="8455" max="8455" width="10.5703125" style="21" customWidth="1"/>
    <col min="8456" max="8456" width="10.7109375" style="21" customWidth="1"/>
    <col min="8457" max="8457" width="13" style="21" customWidth="1"/>
    <col min="8458" max="8458" width="16.42578125" style="21" customWidth="1"/>
    <col min="8459" max="8459" width="19.28515625" style="21" customWidth="1"/>
    <col min="8460" max="8460" width="10.7109375" style="21" customWidth="1"/>
    <col min="8461" max="8704" width="11.42578125" style="21"/>
    <col min="8705" max="8705" width="4" style="21" bestFit="1" customWidth="1"/>
    <col min="8706" max="8706" width="4.5703125" style="21" customWidth="1"/>
    <col min="8707" max="8707" width="25.42578125" style="21" customWidth="1"/>
    <col min="8708" max="8708" width="13.42578125" style="21" customWidth="1"/>
    <col min="8709" max="8709" width="6.85546875" style="21" customWidth="1"/>
    <col min="8710" max="8710" width="8.85546875" style="21" customWidth="1"/>
    <col min="8711" max="8711" width="10.5703125" style="21" customWidth="1"/>
    <col min="8712" max="8712" width="10.7109375" style="21" customWidth="1"/>
    <col min="8713" max="8713" width="13" style="21" customWidth="1"/>
    <col min="8714" max="8714" width="16.42578125" style="21" customWidth="1"/>
    <col min="8715" max="8715" width="19.28515625" style="21" customWidth="1"/>
    <col min="8716" max="8716" width="10.7109375" style="21" customWidth="1"/>
    <col min="8717" max="8960" width="11.42578125" style="21"/>
    <col min="8961" max="8961" width="4" style="21" bestFit="1" customWidth="1"/>
    <col min="8962" max="8962" width="4.5703125" style="21" customWidth="1"/>
    <col min="8963" max="8963" width="25.42578125" style="21" customWidth="1"/>
    <col min="8964" max="8964" width="13.42578125" style="21" customWidth="1"/>
    <col min="8965" max="8965" width="6.85546875" style="21" customWidth="1"/>
    <col min="8966" max="8966" width="8.85546875" style="21" customWidth="1"/>
    <col min="8967" max="8967" width="10.5703125" style="21" customWidth="1"/>
    <col min="8968" max="8968" width="10.7109375" style="21" customWidth="1"/>
    <col min="8969" max="8969" width="13" style="21" customWidth="1"/>
    <col min="8970" max="8970" width="16.42578125" style="21" customWidth="1"/>
    <col min="8971" max="8971" width="19.28515625" style="21" customWidth="1"/>
    <col min="8972" max="8972" width="10.7109375" style="21" customWidth="1"/>
    <col min="8973" max="9216" width="11.42578125" style="21"/>
    <col min="9217" max="9217" width="4" style="21" bestFit="1" customWidth="1"/>
    <col min="9218" max="9218" width="4.5703125" style="21" customWidth="1"/>
    <col min="9219" max="9219" width="25.42578125" style="21" customWidth="1"/>
    <col min="9220" max="9220" width="13.42578125" style="21" customWidth="1"/>
    <col min="9221" max="9221" width="6.85546875" style="21" customWidth="1"/>
    <col min="9222" max="9222" width="8.85546875" style="21" customWidth="1"/>
    <col min="9223" max="9223" width="10.5703125" style="21" customWidth="1"/>
    <col min="9224" max="9224" width="10.7109375" style="21" customWidth="1"/>
    <col min="9225" max="9225" width="13" style="21" customWidth="1"/>
    <col min="9226" max="9226" width="16.42578125" style="21" customWidth="1"/>
    <col min="9227" max="9227" width="19.28515625" style="21" customWidth="1"/>
    <col min="9228" max="9228" width="10.7109375" style="21" customWidth="1"/>
    <col min="9229" max="9472" width="11.42578125" style="21"/>
    <col min="9473" max="9473" width="4" style="21" bestFit="1" customWidth="1"/>
    <col min="9474" max="9474" width="4.5703125" style="21" customWidth="1"/>
    <col min="9475" max="9475" width="25.42578125" style="21" customWidth="1"/>
    <col min="9476" max="9476" width="13.42578125" style="21" customWidth="1"/>
    <col min="9477" max="9477" width="6.85546875" style="21" customWidth="1"/>
    <col min="9478" max="9478" width="8.85546875" style="21" customWidth="1"/>
    <col min="9479" max="9479" width="10.5703125" style="21" customWidth="1"/>
    <col min="9480" max="9480" width="10.7109375" style="21" customWidth="1"/>
    <col min="9481" max="9481" width="13" style="21" customWidth="1"/>
    <col min="9482" max="9482" width="16.42578125" style="21" customWidth="1"/>
    <col min="9483" max="9483" width="19.28515625" style="21" customWidth="1"/>
    <col min="9484" max="9484" width="10.7109375" style="21" customWidth="1"/>
    <col min="9485" max="9728" width="11.42578125" style="21"/>
    <col min="9729" max="9729" width="4" style="21" bestFit="1" customWidth="1"/>
    <col min="9730" max="9730" width="4.5703125" style="21" customWidth="1"/>
    <col min="9731" max="9731" width="25.42578125" style="21" customWidth="1"/>
    <col min="9732" max="9732" width="13.42578125" style="21" customWidth="1"/>
    <col min="9733" max="9733" width="6.85546875" style="21" customWidth="1"/>
    <col min="9734" max="9734" width="8.85546875" style="21" customWidth="1"/>
    <col min="9735" max="9735" width="10.5703125" style="21" customWidth="1"/>
    <col min="9736" max="9736" width="10.7109375" style="21" customWidth="1"/>
    <col min="9737" max="9737" width="13" style="21" customWidth="1"/>
    <col min="9738" max="9738" width="16.42578125" style="21" customWidth="1"/>
    <col min="9739" max="9739" width="19.28515625" style="21" customWidth="1"/>
    <col min="9740" max="9740" width="10.7109375" style="21" customWidth="1"/>
    <col min="9741" max="9984" width="11.42578125" style="21"/>
    <col min="9985" max="9985" width="4" style="21" bestFit="1" customWidth="1"/>
    <col min="9986" max="9986" width="4.5703125" style="21" customWidth="1"/>
    <col min="9987" max="9987" width="25.42578125" style="21" customWidth="1"/>
    <col min="9988" max="9988" width="13.42578125" style="21" customWidth="1"/>
    <col min="9989" max="9989" width="6.85546875" style="21" customWidth="1"/>
    <col min="9990" max="9990" width="8.85546875" style="21" customWidth="1"/>
    <col min="9991" max="9991" width="10.5703125" style="21" customWidth="1"/>
    <col min="9992" max="9992" width="10.7109375" style="21" customWidth="1"/>
    <col min="9993" max="9993" width="13" style="21" customWidth="1"/>
    <col min="9994" max="9994" width="16.42578125" style="21" customWidth="1"/>
    <col min="9995" max="9995" width="19.28515625" style="21" customWidth="1"/>
    <col min="9996" max="9996" width="10.7109375" style="21" customWidth="1"/>
    <col min="9997" max="10240" width="11.42578125" style="21"/>
    <col min="10241" max="10241" width="4" style="21" bestFit="1" customWidth="1"/>
    <col min="10242" max="10242" width="4.5703125" style="21" customWidth="1"/>
    <col min="10243" max="10243" width="25.42578125" style="21" customWidth="1"/>
    <col min="10244" max="10244" width="13.42578125" style="21" customWidth="1"/>
    <col min="10245" max="10245" width="6.85546875" style="21" customWidth="1"/>
    <col min="10246" max="10246" width="8.85546875" style="21" customWidth="1"/>
    <col min="10247" max="10247" width="10.5703125" style="21" customWidth="1"/>
    <col min="10248" max="10248" width="10.7109375" style="21" customWidth="1"/>
    <col min="10249" max="10249" width="13" style="21" customWidth="1"/>
    <col min="10250" max="10250" width="16.42578125" style="21" customWidth="1"/>
    <col min="10251" max="10251" width="19.28515625" style="21" customWidth="1"/>
    <col min="10252" max="10252" width="10.7109375" style="21" customWidth="1"/>
    <col min="10253" max="10496" width="11.42578125" style="21"/>
    <col min="10497" max="10497" width="4" style="21" bestFit="1" customWidth="1"/>
    <col min="10498" max="10498" width="4.5703125" style="21" customWidth="1"/>
    <col min="10499" max="10499" width="25.42578125" style="21" customWidth="1"/>
    <col min="10500" max="10500" width="13.42578125" style="21" customWidth="1"/>
    <col min="10501" max="10501" width="6.85546875" style="21" customWidth="1"/>
    <col min="10502" max="10502" width="8.85546875" style="21" customWidth="1"/>
    <col min="10503" max="10503" width="10.5703125" style="21" customWidth="1"/>
    <col min="10504" max="10504" width="10.7109375" style="21" customWidth="1"/>
    <col min="10505" max="10505" width="13" style="21" customWidth="1"/>
    <col min="10506" max="10506" width="16.42578125" style="21" customWidth="1"/>
    <col min="10507" max="10507" width="19.28515625" style="21" customWidth="1"/>
    <col min="10508" max="10508" width="10.7109375" style="21" customWidth="1"/>
    <col min="10509" max="10752" width="11.42578125" style="21"/>
    <col min="10753" max="10753" width="4" style="21" bestFit="1" customWidth="1"/>
    <col min="10754" max="10754" width="4.5703125" style="21" customWidth="1"/>
    <col min="10755" max="10755" width="25.42578125" style="21" customWidth="1"/>
    <col min="10756" max="10756" width="13.42578125" style="21" customWidth="1"/>
    <col min="10757" max="10757" width="6.85546875" style="21" customWidth="1"/>
    <col min="10758" max="10758" width="8.85546875" style="21" customWidth="1"/>
    <col min="10759" max="10759" width="10.5703125" style="21" customWidth="1"/>
    <col min="10760" max="10760" width="10.7109375" style="21" customWidth="1"/>
    <col min="10761" max="10761" width="13" style="21" customWidth="1"/>
    <col min="10762" max="10762" width="16.42578125" style="21" customWidth="1"/>
    <col min="10763" max="10763" width="19.28515625" style="21" customWidth="1"/>
    <col min="10764" max="10764" width="10.7109375" style="21" customWidth="1"/>
    <col min="10765" max="11008" width="11.42578125" style="21"/>
    <col min="11009" max="11009" width="4" style="21" bestFit="1" customWidth="1"/>
    <col min="11010" max="11010" width="4.5703125" style="21" customWidth="1"/>
    <col min="11011" max="11011" width="25.42578125" style="21" customWidth="1"/>
    <col min="11012" max="11012" width="13.42578125" style="21" customWidth="1"/>
    <col min="11013" max="11013" width="6.85546875" style="21" customWidth="1"/>
    <col min="11014" max="11014" width="8.85546875" style="21" customWidth="1"/>
    <col min="11015" max="11015" width="10.5703125" style="21" customWidth="1"/>
    <col min="11016" max="11016" width="10.7109375" style="21" customWidth="1"/>
    <col min="11017" max="11017" width="13" style="21" customWidth="1"/>
    <col min="11018" max="11018" width="16.42578125" style="21" customWidth="1"/>
    <col min="11019" max="11019" width="19.28515625" style="21" customWidth="1"/>
    <col min="11020" max="11020" width="10.7109375" style="21" customWidth="1"/>
    <col min="11021" max="11264" width="11.42578125" style="21"/>
    <col min="11265" max="11265" width="4" style="21" bestFit="1" customWidth="1"/>
    <col min="11266" max="11266" width="4.5703125" style="21" customWidth="1"/>
    <col min="11267" max="11267" width="25.42578125" style="21" customWidth="1"/>
    <col min="11268" max="11268" width="13.42578125" style="21" customWidth="1"/>
    <col min="11269" max="11269" width="6.85546875" style="21" customWidth="1"/>
    <col min="11270" max="11270" width="8.85546875" style="21" customWidth="1"/>
    <col min="11271" max="11271" width="10.5703125" style="21" customWidth="1"/>
    <col min="11272" max="11272" width="10.7109375" style="21" customWidth="1"/>
    <col min="11273" max="11273" width="13" style="21" customWidth="1"/>
    <col min="11274" max="11274" width="16.42578125" style="21" customWidth="1"/>
    <col min="11275" max="11275" width="19.28515625" style="21" customWidth="1"/>
    <col min="11276" max="11276" width="10.7109375" style="21" customWidth="1"/>
    <col min="11277" max="11520" width="11.42578125" style="21"/>
    <col min="11521" max="11521" width="4" style="21" bestFit="1" customWidth="1"/>
    <col min="11522" max="11522" width="4.5703125" style="21" customWidth="1"/>
    <col min="11523" max="11523" width="25.42578125" style="21" customWidth="1"/>
    <col min="11524" max="11524" width="13.42578125" style="21" customWidth="1"/>
    <col min="11525" max="11525" width="6.85546875" style="21" customWidth="1"/>
    <col min="11526" max="11526" width="8.85546875" style="21" customWidth="1"/>
    <col min="11527" max="11527" width="10.5703125" style="21" customWidth="1"/>
    <col min="11528" max="11528" width="10.7109375" style="21" customWidth="1"/>
    <col min="11529" max="11529" width="13" style="21" customWidth="1"/>
    <col min="11530" max="11530" width="16.42578125" style="21" customWidth="1"/>
    <col min="11531" max="11531" width="19.28515625" style="21" customWidth="1"/>
    <col min="11532" max="11532" width="10.7109375" style="21" customWidth="1"/>
    <col min="11533" max="11776" width="11.42578125" style="21"/>
    <col min="11777" max="11777" width="4" style="21" bestFit="1" customWidth="1"/>
    <col min="11778" max="11778" width="4.5703125" style="21" customWidth="1"/>
    <col min="11779" max="11779" width="25.42578125" style="21" customWidth="1"/>
    <col min="11780" max="11780" width="13.42578125" style="21" customWidth="1"/>
    <col min="11781" max="11781" width="6.85546875" style="21" customWidth="1"/>
    <col min="11782" max="11782" width="8.85546875" style="21" customWidth="1"/>
    <col min="11783" max="11783" width="10.5703125" style="21" customWidth="1"/>
    <col min="11784" max="11784" width="10.7109375" style="21" customWidth="1"/>
    <col min="11785" max="11785" width="13" style="21" customWidth="1"/>
    <col min="11786" max="11786" width="16.42578125" style="21" customWidth="1"/>
    <col min="11787" max="11787" width="19.28515625" style="21" customWidth="1"/>
    <col min="11788" max="11788" width="10.7109375" style="21" customWidth="1"/>
    <col min="11789" max="12032" width="11.42578125" style="21"/>
    <col min="12033" max="12033" width="4" style="21" bestFit="1" customWidth="1"/>
    <col min="12034" max="12034" width="4.5703125" style="21" customWidth="1"/>
    <col min="12035" max="12035" width="25.42578125" style="21" customWidth="1"/>
    <col min="12036" max="12036" width="13.42578125" style="21" customWidth="1"/>
    <col min="12037" max="12037" width="6.85546875" style="21" customWidth="1"/>
    <col min="12038" max="12038" width="8.85546875" style="21" customWidth="1"/>
    <col min="12039" max="12039" width="10.5703125" style="21" customWidth="1"/>
    <col min="12040" max="12040" width="10.7109375" style="21" customWidth="1"/>
    <col min="12041" max="12041" width="13" style="21" customWidth="1"/>
    <col min="12042" max="12042" width="16.42578125" style="21" customWidth="1"/>
    <col min="12043" max="12043" width="19.28515625" style="21" customWidth="1"/>
    <col min="12044" max="12044" width="10.7109375" style="21" customWidth="1"/>
    <col min="12045" max="12288" width="11.42578125" style="21"/>
    <col min="12289" max="12289" width="4" style="21" bestFit="1" customWidth="1"/>
    <col min="12290" max="12290" width="4.5703125" style="21" customWidth="1"/>
    <col min="12291" max="12291" width="25.42578125" style="21" customWidth="1"/>
    <col min="12292" max="12292" width="13.42578125" style="21" customWidth="1"/>
    <col min="12293" max="12293" width="6.85546875" style="21" customWidth="1"/>
    <col min="12294" max="12294" width="8.85546875" style="21" customWidth="1"/>
    <col min="12295" max="12295" width="10.5703125" style="21" customWidth="1"/>
    <col min="12296" max="12296" width="10.7109375" style="21" customWidth="1"/>
    <col min="12297" max="12297" width="13" style="21" customWidth="1"/>
    <col min="12298" max="12298" width="16.42578125" style="21" customWidth="1"/>
    <col min="12299" max="12299" width="19.28515625" style="21" customWidth="1"/>
    <col min="12300" max="12300" width="10.7109375" style="21" customWidth="1"/>
    <col min="12301" max="12544" width="11.42578125" style="21"/>
    <col min="12545" max="12545" width="4" style="21" bestFit="1" customWidth="1"/>
    <col min="12546" max="12546" width="4.5703125" style="21" customWidth="1"/>
    <col min="12547" max="12547" width="25.42578125" style="21" customWidth="1"/>
    <col min="12548" max="12548" width="13.42578125" style="21" customWidth="1"/>
    <col min="12549" max="12549" width="6.85546875" style="21" customWidth="1"/>
    <col min="12550" max="12550" width="8.85546875" style="21" customWidth="1"/>
    <col min="12551" max="12551" width="10.5703125" style="21" customWidth="1"/>
    <col min="12552" max="12552" width="10.7109375" style="21" customWidth="1"/>
    <col min="12553" max="12553" width="13" style="21" customWidth="1"/>
    <col min="12554" max="12554" width="16.42578125" style="21" customWidth="1"/>
    <col min="12555" max="12555" width="19.28515625" style="21" customWidth="1"/>
    <col min="12556" max="12556" width="10.7109375" style="21" customWidth="1"/>
    <col min="12557" max="12800" width="11.42578125" style="21"/>
    <col min="12801" max="12801" width="4" style="21" bestFit="1" customWidth="1"/>
    <col min="12802" max="12802" width="4.5703125" style="21" customWidth="1"/>
    <col min="12803" max="12803" width="25.42578125" style="21" customWidth="1"/>
    <col min="12804" max="12804" width="13.42578125" style="21" customWidth="1"/>
    <col min="12805" max="12805" width="6.85546875" style="21" customWidth="1"/>
    <col min="12806" max="12806" width="8.85546875" style="21" customWidth="1"/>
    <col min="12807" max="12807" width="10.5703125" style="21" customWidth="1"/>
    <col min="12808" max="12808" width="10.7109375" style="21" customWidth="1"/>
    <col min="12809" max="12809" width="13" style="21" customWidth="1"/>
    <col min="12810" max="12810" width="16.42578125" style="21" customWidth="1"/>
    <col min="12811" max="12811" width="19.28515625" style="21" customWidth="1"/>
    <col min="12812" max="12812" width="10.7109375" style="21" customWidth="1"/>
    <col min="12813" max="13056" width="11.42578125" style="21"/>
    <col min="13057" max="13057" width="4" style="21" bestFit="1" customWidth="1"/>
    <col min="13058" max="13058" width="4.5703125" style="21" customWidth="1"/>
    <col min="13059" max="13059" width="25.42578125" style="21" customWidth="1"/>
    <col min="13060" max="13060" width="13.42578125" style="21" customWidth="1"/>
    <col min="13061" max="13061" width="6.85546875" style="21" customWidth="1"/>
    <col min="13062" max="13062" width="8.85546875" style="21" customWidth="1"/>
    <col min="13063" max="13063" width="10.5703125" style="21" customWidth="1"/>
    <col min="13064" max="13064" width="10.7109375" style="21" customWidth="1"/>
    <col min="13065" max="13065" width="13" style="21" customWidth="1"/>
    <col min="13066" max="13066" width="16.42578125" style="21" customWidth="1"/>
    <col min="13067" max="13067" width="19.28515625" style="21" customWidth="1"/>
    <col min="13068" max="13068" width="10.7109375" style="21" customWidth="1"/>
    <col min="13069" max="13312" width="11.42578125" style="21"/>
    <col min="13313" max="13313" width="4" style="21" bestFit="1" customWidth="1"/>
    <col min="13314" max="13314" width="4.5703125" style="21" customWidth="1"/>
    <col min="13315" max="13315" width="25.42578125" style="21" customWidth="1"/>
    <col min="13316" max="13316" width="13.42578125" style="21" customWidth="1"/>
    <col min="13317" max="13317" width="6.85546875" style="21" customWidth="1"/>
    <col min="13318" max="13318" width="8.85546875" style="21" customWidth="1"/>
    <col min="13319" max="13319" width="10.5703125" style="21" customWidth="1"/>
    <col min="13320" max="13320" width="10.7109375" style="21" customWidth="1"/>
    <col min="13321" max="13321" width="13" style="21" customWidth="1"/>
    <col min="13322" max="13322" width="16.42578125" style="21" customWidth="1"/>
    <col min="13323" max="13323" width="19.28515625" style="21" customWidth="1"/>
    <col min="13324" max="13324" width="10.7109375" style="21" customWidth="1"/>
    <col min="13325" max="13568" width="11.42578125" style="21"/>
    <col min="13569" max="13569" width="4" style="21" bestFit="1" customWidth="1"/>
    <col min="13570" max="13570" width="4.5703125" style="21" customWidth="1"/>
    <col min="13571" max="13571" width="25.42578125" style="21" customWidth="1"/>
    <col min="13572" max="13572" width="13.42578125" style="21" customWidth="1"/>
    <col min="13573" max="13573" width="6.85546875" style="21" customWidth="1"/>
    <col min="13574" max="13574" width="8.85546875" style="21" customWidth="1"/>
    <col min="13575" max="13575" width="10.5703125" style="21" customWidth="1"/>
    <col min="13576" max="13576" width="10.7109375" style="21" customWidth="1"/>
    <col min="13577" max="13577" width="13" style="21" customWidth="1"/>
    <col min="13578" max="13578" width="16.42578125" style="21" customWidth="1"/>
    <col min="13579" max="13579" width="19.28515625" style="21" customWidth="1"/>
    <col min="13580" max="13580" width="10.7109375" style="21" customWidth="1"/>
    <col min="13581" max="13824" width="11.42578125" style="21"/>
    <col min="13825" max="13825" width="4" style="21" bestFit="1" customWidth="1"/>
    <col min="13826" max="13826" width="4.5703125" style="21" customWidth="1"/>
    <col min="13827" max="13827" width="25.42578125" style="21" customWidth="1"/>
    <col min="13828" max="13828" width="13.42578125" style="21" customWidth="1"/>
    <col min="13829" max="13829" width="6.85546875" style="21" customWidth="1"/>
    <col min="13830" max="13830" width="8.85546875" style="21" customWidth="1"/>
    <col min="13831" max="13831" width="10.5703125" style="21" customWidth="1"/>
    <col min="13832" max="13832" width="10.7109375" style="21" customWidth="1"/>
    <col min="13833" max="13833" width="13" style="21" customWidth="1"/>
    <col min="13834" max="13834" width="16.42578125" style="21" customWidth="1"/>
    <col min="13835" max="13835" width="19.28515625" style="21" customWidth="1"/>
    <col min="13836" max="13836" width="10.7109375" style="21" customWidth="1"/>
    <col min="13837" max="14080" width="11.42578125" style="21"/>
    <col min="14081" max="14081" width="4" style="21" bestFit="1" customWidth="1"/>
    <col min="14082" max="14082" width="4.5703125" style="21" customWidth="1"/>
    <col min="14083" max="14083" width="25.42578125" style="21" customWidth="1"/>
    <col min="14084" max="14084" width="13.42578125" style="21" customWidth="1"/>
    <col min="14085" max="14085" width="6.85546875" style="21" customWidth="1"/>
    <col min="14086" max="14086" width="8.85546875" style="21" customWidth="1"/>
    <col min="14087" max="14087" width="10.5703125" style="21" customWidth="1"/>
    <col min="14088" max="14088" width="10.7109375" style="21" customWidth="1"/>
    <col min="14089" max="14089" width="13" style="21" customWidth="1"/>
    <col min="14090" max="14090" width="16.42578125" style="21" customWidth="1"/>
    <col min="14091" max="14091" width="19.28515625" style="21" customWidth="1"/>
    <col min="14092" max="14092" width="10.7109375" style="21" customWidth="1"/>
    <col min="14093" max="14336" width="11.42578125" style="21"/>
    <col min="14337" max="14337" width="4" style="21" bestFit="1" customWidth="1"/>
    <col min="14338" max="14338" width="4.5703125" style="21" customWidth="1"/>
    <col min="14339" max="14339" width="25.42578125" style="21" customWidth="1"/>
    <col min="14340" max="14340" width="13.42578125" style="21" customWidth="1"/>
    <col min="14341" max="14341" width="6.85546875" style="21" customWidth="1"/>
    <col min="14342" max="14342" width="8.85546875" style="21" customWidth="1"/>
    <col min="14343" max="14343" width="10.5703125" style="21" customWidth="1"/>
    <col min="14344" max="14344" width="10.7109375" style="21" customWidth="1"/>
    <col min="14345" max="14345" width="13" style="21" customWidth="1"/>
    <col min="14346" max="14346" width="16.42578125" style="21" customWidth="1"/>
    <col min="14347" max="14347" width="19.28515625" style="21" customWidth="1"/>
    <col min="14348" max="14348" width="10.7109375" style="21" customWidth="1"/>
    <col min="14349" max="14592" width="11.42578125" style="21"/>
    <col min="14593" max="14593" width="4" style="21" bestFit="1" customWidth="1"/>
    <col min="14594" max="14594" width="4.5703125" style="21" customWidth="1"/>
    <col min="14595" max="14595" width="25.42578125" style="21" customWidth="1"/>
    <col min="14596" max="14596" width="13.42578125" style="21" customWidth="1"/>
    <col min="14597" max="14597" width="6.85546875" style="21" customWidth="1"/>
    <col min="14598" max="14598" width="8.85546875" style="21" customWidth="1"/>
    <col min="14599" max="14599" width="10.5703125" style="21" customWidth="1"/>
    <col min="14600" max="14600" width="10.7109375" style="21" customWidth="1"/>
    <col min="14601" max="14601" width="13" style="21" customWidth="1"/>
    <col min="14602" max="14602" width="16.42578125" style="21" customWidth="1"/>
    <col min="14603" max="14603" width="19.28515625" style="21" customWidth="1"/>
    <col min="14604" max="14604" width="10.7109375" style="21" customWidth="1"/>
    <col min="14605" max="14848" width="11.42578125" style="21"/>
    <col min="14849" max="14849" width="4" style="21" bestFit="1" customWidth="1"/>
    <col min="14850" max="14850" width="4.5703125" style="21" customWidth="1"/>
    <col min="14851" max="14851" width="25.42578125" style="21" customWidth="1"/>
    <col min="14852" max="14852" width="13.42578125" style="21" customWidth="1"/>
    <col min="14853" max="14853" width="6.85546875" style="21" customWidth="1"/>
    <col min="14854" max="14854" width="8.85546875" style="21" customWidth="1"/>
    <col min="14855" max="14855" width="10.5703125" style="21" customWidth="1"/>
    <col min="14856" max="14856" width="10.7109375" style="21" customWidth="1"/>
    <col min="14857" max="14857" width="13" style="21" customWidth="1"/>
    <col min="14858" max="14858" width="16.42578125" style="21" customWidth="1"/>
    <col min="14859" max="14859" width="19.28515625" style="21" customWidth="1"/>
    <col min="14860" max="14860" width="10.7109375" style="21" customWidth="1"/>
    <col min="14861" max="15104" width="11.42578125" style="21"/>
    <col min="15105" max="15105" width="4" style="21" bestFit="1" customWidth="1"/>
    <col min="15106" max="15106" width="4.5703125" style="21" customWidth="1"/>
    <col min="15107" max="15107" width="25.42578125" style="21" customWidth="1"/>
    <col min="15108" max="15108" width="13.42578125" style="21" customWidth="1"/>
    <col min="15109" max="15109" width="6.85546875" style="21" customWidth="1"/>
    <col min="15110" max="15110" width="8.85546875" style="21" customWidth="1"/>
    <col min="15111" max="15111" width="10.5703125" style="21" customWidth="1"/>
    <col min="15112" max="15112" width="10.7109375" style="21" customWidth="1"/>
    <col min="15113" max="15113" width="13" style="21" customWidth="1"/>
    <col min="15114" max="15114" width="16.42578125" style="21" customWidth="1"/>
    <col min="15115" max="15115" width="19.28515625" style="21" customWidth="1"/>
    <col min="15116" max="15116" width="10.7109375" style="21" customWidth="1"/>
    <col min="15117" max="15360" width="11.42578125" style="21"/>
    <col min="15361" max="15361" width="4" style="21" bestFit="1" customWidth="1"/>
    <col min="15362" max="15362" width="4.5703125" style="21" customWidth="1"/>
    <col min="15363" max="15363" width="25.42578125" style="21" customWidth="1"/>
    <col min="15364" max="15364" width="13.42578125" style="21" customWidth="1"/>
    <col min="15365" max="15365" width="6.85546875" style="21" customWidth="1"/>
    <col min="15366" max="15366" width="8.85546875" style="21" customWidth="1"/>
    <col min="15367" max="15367" width="10.5703125" style="21" customWidth="1"/>
    <col min="15368" max="15368" width="10.7109375" style="21" customWidth="1"/>
    <col min="15369" max="15369" width="13" style="21" customWidth="1"/>
    <col min="15370" max="15370" width="16.42578125" style="21" customWidth="1"/>
    <col min="15371" max="15371" width="19.28515625" style="21" customWidth="1"/>
    <col min="15372" max="15372" width="10.7109375" style="21" customWidth="1"/>
    <col min="15373" max="15616" width="11.42578125" style="21"/>
    <col min="15617" max="15617" width="4" style="21" bestFit="1" customWidth="1"/>
    <col min="15618" max="15618" width="4.5703125" style="21" customWidth="1"/>
    <col min="15619" max="15619" width="25.42578125" style="21" customWidth="1"/>
    <col min="15620" max="15620" width="13.42578125" style="21" customWidth="1"/>
    <col min="15621" max="15621" width="6.85546875" style="21" customWidth="1"/>
    <col min="15622" max="15622" width="8.85546875" style="21" customWidth="1"/>
    <col min="15623" max="15623" width="10.5703125" style="21" customWidth="1"/>
    <col min="15624" max="15624" width="10.7109375" style="21" customWidth="1"/>
    <col min="15625" max="15625" width="13" style="21" customWidth="1"/>
    <col min="15626" max="15626" width="16.42578125" style="21" customWidth="1"/>
    <col min="15627" max="15627" width="19.28515625" style="21" customWidth="1"/>
    <col min="15628" max="15628" width="10.7109375" style="21" customWidth="1"/>
    <col min="15629" max="15872" width="11.42578125" style="21"/>
    <col min="15873" max="15873" width="4" style="21" bestFit="1" customWidth="1"/>
    <col min="15874" max="15874" width="4.5703125" style="21" customWidth="1"/>
    <col min="15875" max="15875" width="25.42578125" style="21" customWidth="1"/>
    <col min="15876" max="15876" width="13.42578125" style="21" customWidth="1"/>
    <col min="15877" max="15877" width="6.85546875" style="21" customWidth="1"/>
    <col min="15878" max="15878" width="8.85546875" style="21" customWidth="1"/>
    <col min="15879" max="15879" width="10.5703125" style="21" customWidth="1"/>
    <col min="15880" max="15880" width="10.7109375" style="21" customWidth="1"/>
    <col min="15881" max="15881" width="13" style="21" customWidth="1"/>
    <col min="15882" max="15882" width="16.42578125" style="21" customWidth="1"/>
    <col min="15883" max="15883" width="19.28515625" style="21" customWidth="1"/>
    <col min="15884" max="15884" width="10.7109375" style="21" customWidth="1"/>
    <col min="15885" max="16128" width="11.42578125" style="21"/>
    <col min="16129" max="16129" width="4" style="21" bestFit="1" customWidth="1"/>
    <col min="16130" max="16130" width="4.5703125" style="21" customWidth="1"/>
    <col min="16131" max="16131" width="25.42578125" style="21" customWidth="1"/>
    <col min="16132" max="16132" width="13.42578125" style="21" customWidth="1"/>
    <col min="16133" max="16133" width="6.85546875" style="21" customWidth="1"/>
    <col min="16134" max="16134" width="8.85546875" style="21" customWidth="1"/>
    <col min="16135" max="16135" width="10.5703125" style="21" customWidth="1"/>
    <col min="16136" max="16136" width="10.7109375" style="21" customWidth="1"/>
    <col min="16137" max="16137" width="13" style="21" customWidth="1"/>
    <col min="16138" max="16138" width="16.42578125" style="21" customWidth="1"/>
    <col min="16139" max="16139" width="19.28515625" style="21" customWidth="1"/>
    <col min="16140" max="16140" width="10.7109375" style="21" customWidth="1"/>
    <col min="16141" max="16384" width="11.42578125" style="21"/>
  </cols>
  <sheetData>
    <row r="1" spans="1:12" s="79" customFormat="1" ht="36.75" customHeight="1" x14ac:dyDescent="0.25">
      <c r="A1" s="78" t="s">
        <v>483</v>
      </c>
      <c r="B1" s="78" t="s">
        <v>482</v>
      </c>
      <c r="C1" s="78" t="s">
        <v>481</v>
      </c>
      <c r="D1" s="78" t="s">
        <v>480</v>
      </c>
      <c r="E1" s="78" t="s">
        <v>479</v>
      </c>
      <c r="F1" s="78" t="s">
        <v>478</v>
      </c>
      <c r="G1" s="78" t="s">
        <v>497</v>
      </c>
      <c r="H1" s="78" t="s">
        <v>498</v>
      </c>
      <c r="I1" s="78" t="s">
        <v>477</v>
      </c>
      <c r="J1" s="78" t="s">
        <v>5</v>
      </c>
      <c r="K1" s="78" t="s">
        <v>476</v>
      </c>
      <c r="L1" s="78" t="s">
        <v>475</v>
      </c>
    </row>
    <row r="2" spans="1:12" s="49" customFormat="1" x14ac:dyDescent="0.25">
      <c r="A2" s="61"/>
      <c r="B2" s="63"/>
      <c r="C2" s="64"/>
      <c r="D2" s="61"/>
      <c r="E2" s="50"/>
      <c r="F2" s="50"/>
      <c r="G2" s="65"/>
      <c r="H2" s="66"/>
      <c r="I2" s="66"/>
      <c r="J2" s="62"/>
      <c r="K2" s="61"/>
      <c r="L2" s="50"/>
    </row>
    <row r="3" spans="1:12" s="49" customFormat="1" x14ac:dyDescent="0.25">
      <c r="A3" s="61"/>
      <c r="B3" s="63"/>
      <c r="C3" s="64"/>
      <c r="D3" s="61"/>
      <c r="E3" s="50"/>
      <c r="F3" s="50"/>
      <c r="G3" s="65"/>
      <c r="H3" s="66"/>
      <c r="I3" s="66"/>
      <c r="J3" s="62"/>
      <c r="K3" s="61"/>
      <c r="L3" s="50"/>
    </row>
    <row r="4" spans="1:12" s="49" customFormat="1" x14ac:dyDescent="0.25">
      <c r="A4" s="61"/>
      <c r="B4" s="63"/>
      <c r="C4" s="64"/>
      <c r="D4" s="61"/>
      <c r="E4" s="50"/>
      <c r="F4" s="50"/>
      <c r="G4" s="65"/>
      <c r="H4" s="66"/>
      <c r="I4" s="66"/>
      <c r="J4" s="62"/>
      <c r="K4" s="61"/>
      <c r="L4" s="50"/>
    </row>
    <row r="5" spans="1:12" s="49" customFormat="1" x14ac:dyDescent="0.25">
      <c r="A5" s="61"/>
      <c r="B5" s="63"/>
      <c r="C5" s="64"/>
      <c r="D5" s="61"/>
      <c r="E5" s="50"/>
      <c r="F5" s="50"/>
      <c r="G5" s="65"/>
      <c r="H5" s="66"/>
      <c r="I5" s="66"/>
      <c r="J5" s="62"/>
      <c r="K5" s="61"/>
      <c r="L5" s="50"/>
    </row>
    <row r="6" spans="1:12" s="49" customFormat="1" x14ac:dyDescent="0.25">
      <c r="A6" s="61"/>
      <c r="B6" s="63"/>
      <c r="C6" s="64"/>
      <c r="D6" s="61"/>
      <c r="E6" s="50"/>
      <c r="F6" s="50"/>
      <c r="G6" s="65"/>
      <c r="H6" s="66"/>
      <c r="I6" s="66"/>
      <c r="J6" s="62"/>
      <c r="K6" s="61"/>
      <c r="L6" s="50"/>
    </row>
    <row r="7" spans="1:12" s="49" customFormat="1" x14ac:dyDescent="0.25">
      <c r="A7" s="61"/>
      <c r="B7" s="63"/>
      <c r="C7" s="64"/>
      <c r="D7" s="61"/>
      <c r="E7" s="50"/>
      <c r="F7" s="50"/>
      <c r="G7" s="65"/>
      <c r="H7" s="66"/>
      <c r="I7" s="66"/>
      <c r="J7" s="62"/>
      <c r="K7" s="61"/>
      <c r="L7" s="50"/>
    </row>
    <row r="8" spans="1:12" s="49" customFormat="1" x14ac:dyDescent="0.25">
      <c r="A8" s="61"/>
      <c r="B8" s="63"/>
      <c r="C8" s="64"/>
      <c r="D8" s="61"/>
      <c r="E8" s="50"/>
      <c r="F8" s="50"/>
      <c r="G8" s="65"/>
      <c r="H8" s="66"/>
      <c r="I8" s="66"/>
      <c r="J8" s="62"/>
      <c r="K8" s="61"/>
      <c r="L8" s="50"/>
    </row>
    <row r="9" spans="1:12" s="49" customFormat="1" x14ac:dyDescent="0.25">
      <c r="A9" s="61"/>
      <c r="B9" s="63"/>
      <c r="C9" s="64"/>
      <c r="D9" s="61"/>
      <c r="E9" s="50"/>
      <c r="F9" s="50"/>
      <c r="G9" s="65"/>
      <c r="H9" s="66"/>
      <c r="I9" s="66"/>
      <c r="J9" s="62"/>
      <c r="K9" s="61"/>
      <c r="L9" s="50"/>
    </row>
    <row r="10" spans="1:12" s="49" customFormat="1" x14ac:dyDescent="0.25">
      <c r="A10" s="61"/>
      <c r="B10" s="63"/>
      <c r="C10" s="64"/>
      <c r="D10" s="61"/>
      <c r="E10" s="50"/>
      <c r="F10" s="50"/>
      <c r="G10" s="65"/>
      <c r="H10" s="66"/>
      <c r="I10" s="66"/>
      <c r="J10" s="62"/>
      <c r="K10" s="61"/>
      <c r="L10" s="50"/>
    </row>
    <row r="11" spans="1:12" s="49" customFormat="1" x14ac:dyDescent="0.25">
      <c r="A11" s="61"/>
      <c r="B11" s="63"/>
      <c r="C11" s="64"/>
      <c r="D11" s="61"/>
      <c r="E11" s="50"/>
      <c r="F11" s="50"/>
      <c r="G11" s="65"/>
      <c r="H11" s="66"/>
      <c r="I11" s="66"/>
      <c r="J11" s="62"/>
      <c r="K11" s="61"/>
      <c r="L11" s="50"/>
    </row>
    <row r="12" spans="1:12" s="49" customFormat="1" x14ac:dyDescent="0.25">
      <c r="A12" s="61"/>
      <c r="B12" s="63"/>
      <c r="C12" s="64"/>
      <c r="D12" s="61"/>
      <c r="E12" s="50"/>
      <c r="F12" s="50"/>
      <c r="G12" s="65"/>
      <c r="H12" s="66"/>
      <c r="I12" s="66"/>
      <c r="J12" s="62"/>
      <c r="K12" s="61"/>
      <c r="L12" s="50"/>
    </row>
    <row r="13" spans="1:12" s="49" customFormat="1" x14ac:dyDescent="0.25">
      <c r="A13" s="61"/>
      <c r="B13" s="63"/>
      <c r="C13" s="64"/>
      <c r="D13" s="61"/>
      <c r="E13" s="50"/>
      <c r="F13" s="50"/>
      <c r="G13" s="65"/>
      <c r="H13" s="66"/>
      <c r="I13" s="66"/>
      <c r="J13" s="62"/>
      <c r="K13" s="61"/>
      <c r="L13" s="50"/>
    </row>
    <row r="14" spans="1:12" s="49" customFormat="1" x14ac:dyDescent="0.25">
      <c r="A14" s="61"/>
      <c r="B14" s="63"/>
      <c r="C14" s="64"/>
      <c r="D14" s="61"/>
      <c r="E14" s="50"/>
      <c r="F14" s="50"/>
      <c r="G14" s="65"/>
      <c r="H14" s="66"/>
      <c r="I14" s="66"/>
      <c r="J14" s="62"/>
      <c r="K14" s="61"/>
      <c r="L14" s="50"/>
    </row>
    <row r="15" spans="1:12" s="49" customFormat="1" x14ac:dyDescent="0.25">
      <c r="A15" s="61"/>
      <c r="B15" s="63"/>
      <c r="C15" s="64"/>
      <c r="D15" s="61"/>
      <c r="E15" s="50"/>
      <c r="F15" s="50"/>
      <c r="G15" s="65"/>
      <c r="H15" s="66"/>
      <c r="I15" s="66"/>
      <c r="J15" s="62"/>
      <c r="K15" s="61"/>
      <c r="L15" s="50"/>
    </row>
    <row r="16" spans="1:12" s="49" customFormat="1" x14ac:dyDescent="0.25">
      <c r="A16" s="61"/>
      <c r="B16" s="63"/>
      <c r="C16" s="64"/>
      <c r="D16" s="62"/>
      <c r="E16" s="61"/>
      <c r="F16" s="61"/>
      <c r="G16" s="65"/>
      <c r="H16" s="66"/>
      <c r="I16" s="66"/>
      <c r="J16" s="62"/>
      <c r="K16" s="61"/>
      <c r="L16" s="50"/>
    </row>
    <row r="17" spans="1:16140" s="49" customFormat="1" x14ac:dyDescent="0.25">
      <c r="A17" s="61"/>
      <c r="B17" s="63"/>
      <c r="C17" s="64"/>
      <c r="D17" s="61"/>
      <c r="E17" s="61"/>
      <c r="F17" s="61"/>
      <c r="G17" s="65"/>
      <c r="H17" s="66"/>
      <c r="I17" s="66"/>
      <c r="J17" s="62"/>
      <c r="K17" s="61"/>
      <c r="L17" s="50"/>
    </row>
    <row r="18" spans="1:16140" s="49" customFormat="1" x14ac:dyDescent="0.25">
      <c r="A18" s="61"/>
      <c r="B18" s="63"/>
      <c r="C18" s="64"/>
      <c r="D18" s="61"/>
      <c r="E18" s="61"/>
      <c r="F18" s="61"/>
      <c r="G18" s="65"/>
      <c r="H18" s="66"/>
      <c r="I18" s="66"/>
      <c r="J18" s="62"/>
      <c r="K18" s="61"/>
      <c r="L18" s="50"/>
    </row>
    <row r="19" spans="1:16140" s="49" customFormat="1" x14ac:dyDescent="0.25">
      <c r="A19" s="52"/>
      <c r="B19" s="55"/>
      <c r="C19" s="54"/>
      <c r="D19" s="53"/>
      <c r="E19" s="52"/>
      <c r="F19" s="52"/>
      <c r="G19" s="39"/>
      <c r="H19" s="42" t="s">
        <v>503</v>
      </c>
      <c r="I19" s="67">
        <f>SUM(I2:I18)</f>
        <v>0</v>
      </c>
      <c r="J19" s="51"/>
      <c r="K19" s="37"/>
      <c r="L19" s="50"/>
    </row>
    <row r="20" spans="1:16140" x14ac:dyDescent="0.2">
      <c r="I20" s="48"/>
    </row>
    <row r="21" spans="1:16140" x14ac:dyDescent="0.2">
      <c r="I21" s="47"/>
    </row>
    <row r="22" spans="1:16140" x14ac:dyDescent="0.2">
      <c r="G22" s="39"/>
      <c r="H22" s="46"/>
      <c r="I22" s="35"/>
      <c r="J22" s="45"/>
    </row>
    <row r="23" spans="1:16140" s="22" customFormat="1" x14ac:dyDescent="0.2">
      <c r="A23" s="25"/>
      <c r="B23" s="28"/>
      <c r="C23" s="27"/>
      <c r="D23" s="26"/>
      <c r="E23" s="25"/>
      <c r="F23" s="25"/>
      <c r="G23" s="39"/>
      <c r="H23" s="44"/>
      <c r="I23" s="43"/>
      <c r="J23" s="23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</row>
    <row r="24" spans="1:16140" s="22" customFormat="1" x14ac:dyDescent="0.2">
      <c r="A24" s="25"/>
      <c r="B24" s="28"/>
      <c r="C24" s="27"/>
      <c r="D24" s="26"/>
      <c r="E24" s="25"/>
      <c r="F24" s="25"/>
      <c r="G24" s="39"/>
      <c r="H24" s="44"/>
      <c r="I24" s="43"/>
      <c r="J24" s="23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</row>
    <row r="25" spans="1:16140" s="22" customFormat="1" x14ac:dyDescent="0.2">
      <c r="D25" s="26"/>
      <c r="G25" s="37"/>
      <c r="H25" s="42"/>
      <c r="I25" s="4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</row>
    <row r="26" spans="1:16140" s="22" customFormat="1" x14ac:dyDescent="0.2">
      <c r="D26" s="26"/>
      <c r="G26" s="37"/>
      <c r="H26" s="41"/>
      <c r="I26" s="4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</row>
    <row r="27" spans="1:16140" s="22" customFormat="1" x14ac:dyDescent="0.2">
      <c r="D27" s="26"/>
      <c r="G27" s="37"/>
      <c r="H27" s="39"/>
      <c r="I27" s="24"/>
      <c r="J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</row>
    <row r="28" spans="1:16140" s="22" customFormat="1" x14ac:dyDescent="0.2">
      <c r="D28" s="26"/>
      <c r="G28" s="37"/>
      <c r="H28" s="34"/>
      <c r="I28" s="38"/>
      <c r="J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</row>
    <row r="29" spans="1:16140" s="22" customFormat="1" x14ac:dyDescent="0.2">
      <c r="D29" s="26"/>
      <c r="G29" s="37"/>
      <c r="H29" s="34"/>
      <c r="I29" s="36"/>
      <c r="J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</row>
    <row r="30" spans="1:16140" s="22" customFormat="1" x14ac:dyDescent="0.2">
      <c r="D30" s="26"/>
      <c r="G30" s="37"/>
      <c r="H30" s="34"/>
      <c r="I30" s="36"/>
      <c r="J30" s="3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</row>
    <row r="31" spans="1:16140" s="22" customFormat="1" x14ac:dyDescent="0.2">
      <c r="D31" s="26"/>
      <c r="G31" s="37"/>
      <c r="H31" s="34"/>
      <c r="I31" s="36"/>
      <c r="J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</row>
    <row r="32" spans="1:16140" s="22" customFormat="1" x14ac:dyDescent="0.2">
      <c r="D32" s="26"/>
      <c r="G32" s="37"/>
      <c r="H32" s="34"/>
      <c r="I32" s="36"/>
      <c r="J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</row>
    <row r="33" spans="1:16140" s="22" customFormat="1" x14ac:dyDescent="0.2">
      <c r="D33" s="26"/>
      <c r="G33" s="37"/>
      <c r="H33" s="34"/>
      <c r="I33" s="36"/>
      <c r="J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</row>
    <row r="34" spans="1:16140" s="22" customFormat="1" x14ac:dyDescent="0.2">
      <c r="D34" s="26"/>
      <c r="G34" s="37"/>
      <c r="H34" s="34"/>
      <c r="I34" s="36"/>
      <c r="J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</row>
    <row r="35" spans="1:16140" s="22" customFormat="1" x14ac:dyDescent="0.2">
      <c r="D35" s="26"/>
      <c r="G35" s="37"/>
      <c r="H35" s="34"/>
      <c r="I35" s="36"/>
      <c r="J35" s="35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</row>
    <row r="36" spans="1:16140" s="22" customFormat="1" x14ac:dyDescent="0.2">
      <c r="A36" s="25"/>
      <c r="B36" s="28"/>
      <c r="C36" s="27"/>
      <c r="D36" s="26"/>
      <c r="E36" s="25"/>
      <c r="F36" s="25"/>
      <c r="G36" s="24"/>
      <c r="H36" s="32"/>
      <c r="I36" s="33"/>
      <c r="J36" s="3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</row>
    <row r="37" spans="1:16140" s="22" customFormat="1" x14ac:dyDescent="0.2">
      <c r="A37" s="25"/>
      <c r="B37" s="28"/>
      <c r="C37" s="27"/>
      <c r="D37" s="26"/>
      <c r="E37" s="25"/>
      <c r="F37" s="25"/>
      <c r="G37" s="24"/>
      <c r="H37" s="32"/>
      <c r="I37" s="33"/>
      <c r="J37" s="3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</row>
    <row r="38" spans="1:16140" s="22" customFormat="1" x14ac:dyDescent="0.2">
      <c r="A38" s="25"/>
      <c r="B38" s="28"/>
      <c r="C38" s="27"/>
      <c r="D38" s="26"/>
      <c r="E38" s="25"/>
      <c r="F38" s="25"/>
      <c r="G38" s="24"/>
      <c r="H38" s="32"/>
      <c r="I38" s="33"/>
      <c r="J38" s="3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  <c r="BPM38" s="21"/>
      <c r="BPN38" s="21"/>
      <c r="BPO38" s="21"/>
      <c r="BPP38" s="21"/>
      <c r="BPQ38" s="21"/>
      <c r="BPR38" s="21"/>
      <c r="BPS38" s="21"/>
      <c r="BPT38" s="21"/>
      <c r="BPU38" s="21"/>
      <c r="BPV38" s="21"/>
      <c r="BPW38" s="21"/>
      <c r="BPX38" s="21"/>
      <c r="BPY38" s="21"/>
      <c r="BPZ38" s="21"/>
      <c r="BQA38" s="21"/>
      <c r="BQB38" s="21"/>
      <c r="BQC38" s="21"/>
      <c r="BQD38" s="21"/>
      <c r="BQE38" s="21"/>
      <c r="BQF38" s="21"/>
      <c r="BQG38" s="21"/>
      <c r="BQH38" s="21"/>
      <c r="BQI38" s="21"/>
      <c r="BQJ38" s="21"/>
      <c r="BQK38" s="21"/>
      <c r="BQL38" s="21"/>
      <c r="BQM38" s="21"/>
      <c r="BQN38" s="21"/>
      <c r="BQO38" s="21"/>
      <c r="BQP38" s="21"/>
      <c r="BQQ38" s="21"/>
      <c r="BQR38" s="21"/>
      <c r="BQS38" s="21"/>
      <c r="BQT38" s="21"/>
      <c r="BQU38" s="21"/>
      <c r="BQV38" s="21"/>
      <c r="BQW38" s="21"/>
      <c r="BQX38" s="21"/>
      <c r="BQY38" s="21"/>
      <c r="BQZ38" s="21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1"/>
      <c r="BRX38" s="21"/>
      <c r="BRY38" s="21"/>
      <c r="BRZ38" s="21"/>
      <c r="BSA38" s="21"/>
      <c r="BSB38" s="21"/>
      <c r="BSC38" s="21"/>
      <c r="BSD38" s="21"/>
      <c r="BSE38" s="21"/>
      <c r="BSF38" s="21"/>
      <c r="BSG38" s="21"/>
      <c r="BSH38" s="21"/>
      <c r="BSI38" s="21"/>
      <c r="BSJ38" s="21"/>
      <c r="BSK38" s="21"/>
      <c r="BSL38" s="21"/>
      <c r="BSM38" s="21"/>
      <c r="BSN38" s="21"/>
      <c r="BSO38" s="21"/>
      <c r="BSP38" s="21"/>
      <c r="BSQ38" s="21"/>
      <c r="BSR38" s="21"/>
      <c r="BSS38" s="21"/>
      <c r="BST38" s="21"/>
      <c r="BSU38" s="21"/>
      <c r="BSV38" s="21"/>
      <c r="BSW38" s="21"/>
      <c r="BSX38" s="21"/>
      <c r="BSY38" s="21"/>
      <c r="BSZ38" s="21"/>
      <c r="BTA38" s="21"/>
      <c r="BTB38" s="21"/>
      <c r="BTC38" s="21"/>
      <c r="BTD38" s="21"/>
      <c r="BTE38" s="21"/>
      <c r="BTF38" s="21"/>
      <c r="BTG38" s="21"/>
      <c r="BTH38" s="21"/>
      <c r="BTI38" s="21"/>
      <c r="BTJ38" s="21"/>
      <c r="BTK38" s="21"/>
      <c r="BTL38" s="21"/>
      <c r="BTM38" s="21"/>
      <c r="BTN38" s="21"/>
      <c r="BTO38" s="21"/>
      <c r="BTP38" s="21"/>
      <c r="BTQ38" s="21"/>
      <c r="BTR38" s="21"/>
      <c r="BTS38" s="21"/>
      <c r="BTT38" s="21"/>
      <c r="BTU38" s="21"/>
      <c r="BTV38" s="21"/>
      <c r="BTW38" s="21"/>
      <c r="BTX38" s="21"/>
      <c r="BTY38" s="21"/>
      <c r="BTZ38" s="21"/>
      <c r="BUA38" s="21"/>
      <c r="BUB38" s="21"/>
      <c r="BUC38" s="21"/>
      <c r="BUD38" s="21"/>
      <c r="BUE38" s="21"/>
      <c r="BUF38" s="21"/>
      <c r="BUG38" s="21"/>
      <c r="BUH38" s="21"/>
      <c r="BUI38" s="21"/>
      <c r="BUJ38" s="21"/>
      <c r="BUK38" s="21"/>
      <c r="BUL38" s="21"/>
      <c r="BUM38" s="21"/>
      <c r="BUN38" s="21"/>
      <c r="BUO38" s="21"/>
      <c r="BUP38" s="21"/>
      <c r="BUQ38" s="21"/>
      <c r="BUR38" s="21"/>
      <c r="BUS38" s="21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1"/>
      <c r="BVQ38" s="21"/>
      <c r="BVR38" s="21"/>
      <c r="BVS38" s="21"/>
      <c r="BVT38" s="21"/>
      <c r="BVU38" s="21"/>
      <c r="BVV38" s="21"/>
      <c r="BVW38" s="21"/>
      <c r="BVX38" s="21"/>
      <c r="BVY38" s="21"/>
      <c r="BVZ38" s="21"/>
      <c r="BWA38" s="21"/>
      <c r="BWB38" s="21"/>
      <c r="BWC38" s="21"/>
      <c r="BWD38" s="21"/>
      <c r="BWE38" s="21"/>
      <c r="BWF38" s="21"/>
      <c r="BWG38" s="21"/>
      <c r="BWH38" s="21"/>
      <c r="BWI38" s="21"/>
      <c r="BWJ38" s="21"/>
      <c r="BWK38" s="21"/>
      <c r="BWL38" s="21"/>
      <c r="BWM38" s="21"/>
      <c r="BWN38" s="21"/>
      <c r="BWO38" s="21"/>
      <c r="BWP38" s="21"/>
      <c r="BWQ38" s="21"/>
      <c r="BWR38" s="21"/>
      <c r="BWS38" s="21"/>
      <c r="BWT38" s="21"/>
      <c r="BWU38" s="21"/>
      <c r="BWV38" s="21"/>
      <c r="BWW38" s="21"/>
      <c r="BWX38" s="21"/>
      <c r="BWY38" s="21"/>
      <c r="BWZ38" s="21"/>
      <c r="BXA38" s="21"/>
      <c r="BXB38" s="21"/>
      <c r="BXC38" s="21"/>
      <c r="BXD38" s="21"/>
      <c r="BXE38" s="21"/>
      <c r="BXF38" s="21"/>
      <c r="BXG38" s="21"/>
      <c r="BXH38" s="21"/>
      <c r="BXI38" s="21"/>
      <c r="BXJ38" s="21"/>
      <c r="BXK38" s="21"/>
      <c r="BXL38" s="21"/>
      <c r="BXM38" s="21"/>
      <c r="BXN38" s="21"/>
      <c r="BXO38" s="21"/>
      <c r="BXP38" s="21"/>
      <c r="BXQ38" s="21"/>
      <c r="BXR38" s="21"/>
      <c r="BXS38" s="21"/>
      <c r="BXT38" s="21"/>
      <c r="BXU38" s="21"/>
      <c r="BXV38" s="21"/>
      <c r="BXW38" s="21"/>
      <c r="BXX38" s="21"/>
      <c r="BXY38" s="21"/>
      <c r="BXZ38" s="21"/>
      <c r="BYA38" s="21"/>
      <c r="BYB38" s="21"/>
      <c r="BYC38" s="21"/>
      <c r="BYD38" s="21"/>
      <c r="BYE38" s="21"/>
      <c r="BYF38" s="21"/>
      <c r="BYG38" s="21"/>
      <c r="BYH38" s="21"/>
      <c r="BYI38" s="21"/>
      <c r="BYJ38" s="21"/>
      <c r="BYK38" s="21"/>
      <c r="BYL38" s="21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1"/>
      <c r="BZJ38" s="21"/>
      <c r="BZK38" s="21"/>
      <c r="BZL38" s="21"/>
      <c r="BZM38" s="21"/>
      <c r="BZN38" s="21"/>
      <c r="BZO38" s="21"/>
      <c r="BZP38" s="21"/>
      <c r="BZQ38" s="21"/>
      <c r="BZR38" s="21"/>
      <c r="BZS38" s="21"/>
      <c r="BZT38" s="21"/>
      <c r="BZU38" s="21"/>
      <c r="BZV38" s="21"/>
      <c r="BZW38" s="21"/>
      <c r="BZX38" s="21"/>
      <c r="BZY38" s="21"/>
      <c r="BZZ38" s="21"/>
      <c r="CAA38" s="21"/>
      <c r="CAB38" s="21"/>
      <c r="CAC38" s="21"/>
      <c r="CAD38" s="21"/>
      <c r="CAE38" s="21"/>
      <c r="CAF38" s="21"/>
      <c r="CAG38" s="21"/>
      <c r="CAH38" s="21"/>
      <c r="CAI38" s="21"/>
      <c r="CAJ38" s="21"/>
      <c r="CAK38" s="21"/>
      <c r="CAL38" s="21"/>
      <c r="CAM38" s="21"/>
      <c r="CAN38" s="21"/>
      <c r="CAO38" s="21"/>
      <c r="CAP38" s="21"/>
      <c r="CAQ38" s="21"/>
      <c r="CAR38" s="21"/>
      <c r="CAS38" s="21"/>
      <c r="CAT38" s="21"/>
      <c r="CAU38" s="21"/>
      <c r="CAV38" s="21"/>
      <c r="CAW38" s="21"/>
      <c r="CAX38" s="21"/>
      <c r="CAY38" s="21"/>
      <c r="CAZ38" s="21"/>
      <c r="CBA38" s="21"/>
      <c r="CBB38" s="21"/>
      <c r="CBC38" s="21"/>
      <c r="CBD38" s="21"/>
      <c r="CBE38" s="21"/>
      <c r="CBF38" s="21"/>
      <c r="CBG38" s="21"/>
      <c r="CBH38" s="21"/>
      <c r="CBI38" s="21"/>
      <c r="CBJ38" s="21"/>
      <c r="CBK38" s="21"/>
      <c r="CBL38" s="21"/>
      <c r="CBM38" s="21"/>
      <c r="CBN38" s="21"/>
      <c r="CBO38" s="21"/>
      <c r="CBP38" s="21"/>
      <c r="CBQ38" s="21"/>
      <c r="CBR38" s="21"/>
      <c r="CBS38" s="21"/>
      <c r="CBT38" s="21"/>
      <c r="CBU38" s="21"/>
      <c r="CBV38" s="21"/>
      <c r="CBW38" s="21"/>
      <c r="CBX38" s="21"/>
      <c r="CBY38" s="21"/>
      <c r="CBZ38" s="21"/>
      <c r="CCA38" s="21"/>
      <c r="CCB38" s="21"/>
      <c r="CCC38" s="21"/>
      <c r="CCD38" s="21"/>
      <c r="CCE38" s="21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1"/>
      <c r="CDC38" s="21"/>
      <c r="CDD38" s="21"/>
      <c r="CDE38" s="21"/>
      <c r="CDF38" s="21"/>
      <c r="CDG38" s="21"/>
      <c r="CDH38" s="21"/>
      <c r="CDI38" s="21"/>
      <c r="CDJ38" s="21"/>
      <c r="CDK38" s="21"/>
      <c r="CDL38" s="21"/>
      <c r="CDM38" s="21"/>
      <c r="CDN38" s="21"/>
      <c r="CDO38" s="21"/>
      <c r="CDP38" s="21"/>
      <c r="CDQ38" s="21"/>
      <c r="CDR38" s="21"/>
      <c r="CDS38" s="21"/>
      <c r="CDT38" s="21"/>
      <c r="CDU38" s="21"/>
      <c r="CDV38" s="21"/>
      <c r="CDW38" s="21"/>
      <c r="CDX38" s="21"/>
      <c r="CDY38" s="21"/>
      <c r="CDZ38" s="21"/>
      <c r="CEA38" s="21"/>
      <c r="CEB38" s="21"/>
      <c r="CEC38" s="21"/>
      <c r="CED38" s="21"/>
      <c r="CEE38" s="21"/>
      <c r="CEF38" s="21"/>
      <c r="CEG38" s="21"/>
      <c r="CEH38" s="21"/>
      <c r="CEI38" s="21"/>
      <c r="CEJ38" s="21"/>
      <c r="CEK38" s="21"/>
      <c r="CEL38" s="21"/>
      <c r="CEM38" s="21"/>
      <c r="CEN38" s="21"/>
      <c r="CEO38" s="21"/>
      <c r="CEP38" s="21"/>
      <c r="CEQ38" s="21"/>
      <c r="CER38" s="21"/>
      <c r="CES38" s="21"/>
      <c r="CET38" s="21"/>
      <c r="CEU38" s="21"/>
      <c r="CEV38" s="21"/>
      <c r="CEW38" s="21"/>
      <c r="CEX38" s="21"/>
      <c r="CEY38" s="21"/>
      <c r="CEZ38" s="21"/>
      <c r="CFA38" s="21"/>
      <c r="CFB38" s="21"/>
      <c r="CFC38" s="21"/>
      <c r="CFD38" s="21"/>
      <c r="CFE38" s="21"/>
      <c r="CFF38" s="21"/>
      <c r="CFG38" s="21"/>
      <c r="CFH38" s="21"/>
      <c r="CFI38" s="21"/>
      <c r="CFJ38" s="21"/>
      <c r="CFK38" s="21"/>
      <c r="CFL38" s="21"/>
      <c r="CFM38" s="21"/>
      <c r="CFN38" s="21"/>
      <c r="CFO38" s="21"/>
      <c r="CFP38" s="21"/>
      <c r="CFQ38" s="21"/>
      <c r="CFR38" s="21"/>
      <c r="CFS38" s="21"/>
      <c r="CFT38" s="21"/>
      <c r="CFU38" s="21"/>
      <c r="CFV38" s="21"/>
      <c r="CFW38" s="21"/>
      <c r="CFX38" s="21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1"/>
      <c r="CGV38" s="21"/>
      <c r="CGW38" s="21"/>
      <c r="CGX38" s="21"/>
      <c r="CGY38" s="21"/>
      <c r="CGZ38" s="21"/>
      <c r="CHA38" s="21"/>
      <c r="CHB38" s="21"/>
      <c r="CHC38" s="21"/>
      <c r="CHD38" s="21"/>
      <c r="CHE38" s="21"/>
      <c r="CHF38" s="21"/>
      <c r="CHG38" s="21"/>
      <c r="CHH38" s="21"/>
      <c r="CHI38" s="21"/>
      <c r="CHJ38" s="21"/>
      <c r="CHK38" s="21"/>
      <c r="CHL38" s="21"/>
      <c r="CHM38" s="21"/>
      <c r="CHN38" s="21"/>
      <c r="CHO38" s="21"/>
      <c r="CHP38" s="21"/>
      <c r="CHQ38" s="21"/>
      <c r="CHR38" s="21"/>
      <c r="CHS38" s="21"/>
      <c r="CHT38" s="21"/>
      <c r="CHU38" s="21"/>
      <c r="CHV38" s="21"/>
      <c r="CHW38" s="21"/>
      <c r="CHX38" s="21"/>
      <c r="CHY38" s="21"/>
      <c r="CHZ38" s="21"/>
      <c r="CIA38" s="21"/>
      <c r="CIB38" s="21"/>
      <c r="CIC38" s="21"/>
      <c r="CID38" s="21"/>
      <c r="CIE38" s="21"/>
      <c r="CIF38" s="21"/>
      <c r="CIG38" s="21"/>
      <c r="CIH38" s="21"/>
      <c r="CII38" s="21"/>
      <c r="CIJ38" s="21"/>
      <c r="CIK38" s="21"/>
      <c r="CIL38" s="21"/>
      <c r="CIM38" s="21"/>
      <c r="CIN38" s="21"/>
      <c r="CIO38" s="21"/>
      <c r="CIP38" s="21"/>
      <c r="CIQ38" s="21"/>
      <c r="CIR38" s="21"/>
      <c r="CIS38" s="21"/>
      <c r="CIT38" s="21"/>
      <c r="CIU38" s="21"/>
      <c r="CIV38" s="21"/>
      <c r="CIW38" s="21"/>
      <c r="CIX38" s="21"/>
      <c r="CIY38" s="21"/>
      <c r="CIZ38" s="21"/>
      <c r="CJA38" s="21"/>
      <c r="CJB38" s="21"/>
      <c r="CJC38" s="21"/>
      <c r="CJD38" s="21"/>
      <c r="CJE38" s="21"/>
      <c r="CJF38" s="21"/>
      <c r="CJG38" s="21"/>
      <c r="CJH38" s="21"/>
      <c r="CJI38" s="21"/>
      <c r="CJJ38" s="21"/>
      <c r="CJK38" s="21"/>
      <c r="CJL38" s="21"/>
      <c r="CJM38" s="21"/>
      <c r="CJN38" s="21"/>
      <c r="CJO38" s="21"/>
      <c r="CJP38" s="21"/>
      <c r="CJQ38" s="21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1"/>
      <c r="CKO38" s="21"/>
      <c r="CKP38" s="21"/>
      <c r="CKQ38" s="21"/>
      <c r="CKR38" s="21"/>
      <c r="CKS38" s="21"/>
      <c r="CKT38" s="21"/>
      <c r="CKU38" s="21"/>
      <c r="CKV38" s="21"/>
      <c r="CKW38" s="21"/>
      <c r="CKX38" s="21"/>
      <c r="CKY38" s="21"/>
      <c r="CKZ38" s="21"/>
      <c r="CLA38" s="21"/>
      <c r="CLB38" s="21"/>
      <c r="CLC38" s="21"/>
      <c r="CLD38" s="21"/>
      <c r="CLE38" s="21"/>
      <c r="CLF38" s="21"/>
      <c r="CLG38" s="21"/>
      <c r="CLH38" s="21"/>
      <c r="CLI38" s="21"/>
      <c r="CLJ38" s="21"/>
      <c r="CLK38" s="21"/>
      <c r="CLL38" s="21"/>
      <c r="CLM38" s="21"/>
      <c r="CLN38" s="21"/>
      <c r="CLO38" s="21"/>
      <c r="CLP38" s="21"/>
      <c r="CLQ38" s="21"/>
      <c r="CLR38" s="21"/>
      <c r="CLS38" s="21"/>
      <c r="CLT38" s="21"/>
      <c r="CLU38" s="21"/>
      <c r="CLV38" s="21"/>
      <c r="CLW38" s="21"/>
      <c r="CLX38" s="21"/>
      <c r="CLY38" s="21"/>
      <c r="CLZ38" s="21"/>
      <c r="CMA38" s="21"/>
      <c r="CMB38" s="21"/>
      <c r="CMC38" s="21"/>
      <c r="CMD38" s="21"/>
      <c r="CME38" s="21"/>
      <c r="CMF38" s="21"/>
      <c r="CMG38" s="21"/>
      <c r="CMH38" s="21"/>
      <c r="CMI38" s="21"/>
      <c r="CMJ38" s="21"/>
      <c r="CMK38" s="21"/>
      <c r="CML38" s="21"/>
      <c r="CMM38" s="21"/>
      <c r="CMN38" s="21"/>
      <c r="CMO38" s="21"/>
      <c r="CMP38" s="21"/>
      <c r="CMQ38" s="21"/>
      <c r="CMR38" s="21"/>
      <c r="CMS38" s="21"/>
      <c r="CMT38" s="21"/>
      <c r="CMU38" s="21"/>
      <c r="CMV38" s="21"/>
      <c r="CMW38" s="21"/>
      <c r="CMX38" s="21"/>
      <c r="CMY38" s="21"/>
      <c r="CMZ38" s="21"/>
      <c r="CNA38" s="21"/>
      <c r="CNB38" s="21"/>
      <c r="CNC38" s="21"/>
      <c r="CND38" s="21"/>
      <c r="CNE38" s="21"/>
      <c r="CNF38" s="21"/>
      <c r="CNG38" s="21"/>
      <c r="CNH38" s="21"/>
      <c r="CNI38" s="21"/>
      <c r="CNJ38" s="21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1"/>
      <c r="COH38" s="21"/>
      <c r="COI38" s="21"/>
      <c r="COJ38" s="21"/>
      <c r="COK38" s="21"/>
      <c r="COL38" s="21"/>
      <c r="COM38" s="21"/>
      <c r="CON38" s="21"/>
      <c r="COO38" s="21"/>
      <c r="COP38" s="21"/>
      <c r="COQ38" s="21"/>
      <c r="COR38" s="21"/>
      <c r="COS38" s="21"/>
      <c r="COT38" s="21"/>
      <c r="COU38" s="21"/>
      <c r="COV38" s="21"/>
      <c r="COW38" s="21"/>
      <c r="COX38" s="21"/>
      <c r="COY38" s="21"/>
      <c r="COZ38" s="21"/>
      <c r="CPA38" s="21"/>
      <c r="CPB38" s="21"/>
      <c r="CPC38" s="21"/>
      <c r="CPD38" s="21"/>
      <c r="CPE38" s="21"/>
      <c r="CPF38" s="21"/>
      <c r="CPG38" s="21"/>
      <c r="CPH38" s="21"/>
      <c r="CPI38" s="21"/>
      <c r="CPJ38" s="21"/>
      <c r="CPK38" s="21"/>
      <c r="CPL38" s="21"/>
      <c r="CPM38" s="21"/>
      <c r="CPN38" s="21"/>
      <c r="CPO38" s="21"/>
      <c r="CPP38" s="21"/>
      <c r="CPQ38" s="21"/>
      <c r="CPR38" s="21"/>
      <c r="CPS38" s="21"/>
      <c r="CPT38" s="21"/>
      <c r="CPU38" s="21"/>
      <c r="CPV38" s="21"/>
      <c r="CPW38" s="21"/>
      <c r="CPX38" s="21"/>
      <c r="CPY38" s="21"/>
      <c r="CPZ38" s="21"/>
      <c r="CQA38" s="21"/>
      <c r="CQB38" s="21"/>
      <c r="CQC38" s="21"/>
      <c r="CQD38" s="21"/>
      <c r="CQE38" s="21"/>
      <c r="CQF38" s="21"/>
      <c r="CQG38" s="21"/>
      <c r="CQH38" s="21"/>
      <c r="CQI38" s="21"/>
      <c r="CQJ38" s="21"/>
      <c r="CQK38" s="21"/>
      <c r="CQL38" s="21"/>
      <c r="CQM38" s="21"/>
      <c r="CQN38" s="21"/>
      <c r="CQO38" s="21"/>
      <c r="CQP38" s="21"/>
      <c r="CQQ38" s="21"/>
      <c r="CQR38" s="21"/>
      <c r="CQS38" s="21"/>
      <c r="CQT38" s="21"/>
      <c r="CQU38" s="21"/>
      <c r="CQV38" s="21"/>
      <c r="CQW38" s="21"/>
      <c r="CQX38" s="21"/>
      <c r="CQY38" s="21"/>
      <c r="CQZ38" s="21"/>
      <c r="CRA38" s="21"/>
      <c r="CRB38" s="21"/>
      <c r="CRC38" s="21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1"/>
      <c r="CSA38" s="21"/>
      <c r="CSB38" s="21"/>
      <c r="CSC38" s="21"/>
      <c r="CSD38" s="21"/>
      <c r="CSE38" s="21"/>
      <c r="CSF38" s="21"/>
      <c r="CSG38" s="21"/>
      <c r="CSH38" s="21"/>
      <c r="CSI38" s="21"/>
      <c r="CSJ38" s="21"/>
      <c r="CSK38" s="21"/>
      <c r="CSL38" s="21"/>
      <c r="CSM38" s="21"/>
      <c r="CSN38" s="21"/>
      <c r="CSO38" s="21"/>
      <c r="CSP38" s="21"/>
      <c r="CSQ38" s="21"/>
      <c r="CSR38" s="21"/>
      <c r="CSS38" s="21"/>
      <c r="CST38" s="21"/>
      <c r="CSU38" s="21"/>
      <c r="CSV38" s="21"/>
      <c r="CSW38" s="21"/>
      <c r="CSX38" s="21"/>
      <c r="CSY38" s="21"/>
      <c r="CSZ38" s="21"/>
      <c r="CTA38" s="21"/>
      <c r="CTB38" s="21"/>
      <c r="CTC38" s="21"/>
      <c r="CTD38" s="21"/>
      <c r="CTE38" s="21"/>
      <c r="CTF38" s="21"/>
      <c r="CTG38" s="21"/>
      <c r="CTH38" s="21"/>
      <c r="CTI38" s="21"/>
      <c r="CTJ38" s="21"/>
      <c r="CTK38" s="21"/>
      <c r="CTL38" s="21"/>
      <c r="CTM38" s="21"/>
      <c r="CTN38" s="21"/>
      <c r="CTO38" s="21"/>
      <c r="CTP38" s="21"/>
      <c r="CTQ38" s="21"/>
      <c r="CTR38" s="21"/>
      <c r="CTS38" s="21"/>
      <c r="CTT38" s="21"/>
      <c r="CTU38" s="21"/>
      <c r="CTV38" s="21"/>
      <c r="CTW38" s="21"/>
      <c r="CTX38" s="21"/>
      <c r="CTY38" s="21"/>
      <c r="CTZ38" s="21"/>
      <c r="CUA38" s="21"/>
      <c r="CUB38" s="21"/>
      <c r="CUC38" s="21"/>
      <c r="CUD38" s="21"/>
      <c r="CUE38" s="21"/>
      <c r="CUF38" s="21"/>
      <c r="CUG38" s="21"/>
      <c r="CUH38" s="21"/>
      <c r="CUI38" s="21"/>
      <c r="CUJ38" s="21"/>
      <c r="CUK38" s="21"/>
      <c r="CUL38" s="21"/>
      <c r="CUM38" s="21"/>
      <c r="CUN38" s="21"/>
      <c r="CUO38" s="21"/>
      <c r="CUP38" s="21"/>
      <c r="CUQ38" s="21"/>
      <c r="CUR38" s="21"/>
      <c r="CUS38" s="21"/>
      <c r="CUT38" s="21"/>
      <c r="CUU38" s="21"/>
      <c r="CUV38" s="21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1"/>
      <c r="CVT38" s="21"/>
      <c r="CVU38" s="21"/>
      <c r="CVV38" s="21"/>
      <c r="CVW38" s="21"/>
      <c r="CVX38" s="21"/>
      <c r="CVY38" s="21"/>
      <c r="CVZ38" s="21"/>
      <c r="CWA38" s="21"/>
      <c r="CWB38" s="21"/>
      <c r="CWC38" s="21"/>
      <c r="CWD38" s="21"/>
      <c r="CWE38" s="21"/>
      <c r="CWF38" s="21"/>
      <c r="CWG38" s="21"/>
      <c r="CWH38" s="21"/>
      <c r="CWI38" s="21"/>
      <c r="CWJ38" s="21"/>
      <c r="CWK38" s="21"/>
      <c r="CWL38" s="21"/>
      <c r="CWM38" s="21"/>
      <c r="CWN38" s="21"/>
      <c r="CWO38" s="21"/>
      <c r="CWP38" s="21"/>
      <c r="CWQ38" s="21"/>
      <c r="CWR38" s="21"/>
      <c r="CWS38" s="21"/>
      <c r="CWT38" s="21"/>
      <c r="CWU38" s="21"/>
      <c r="CWV38" s="21"/>
      <c r="CWW38" s="21"/>
      <c r="CWX38" s="21"/>
      <c r="CWY38" s="21"/>
      <c r="CWZ38" s="21"/>
      <c r="CXA38" s="21"/>
      <c r="CXB38" s="21"/>
      <c r="CXC38" s="21"/>
      <c r="CXD38" s="21"/>
      <c r="CXE38" s="21"/>
      <c r="CXF38" s="21"/>
      <c r="CXG38" s="21"/>
      <c r="CXH38" s="21"/>
      <c r="CXI38" s="21"/>
      <c r="CXJ38" s="21"/>
      <c r="CXK38" s="21"/>
      <c r="CXL38" s="21"/>
      <c r="CXM38" s="21"/>
      <c r="CXN38" s="21"/>
      <c r="CXO38" s="21"/>
      <c r="CXP38" s="21"/>
      <c r="CXQ38" s="21"/>
      <c r="CXR38" s="21"/>
      <c r="CXS38" s="21"/>
      <c r="CXT38" s="21"/>
      <c r="CXU38" s="21"/>
      <c r="CXV38" s="21"/>
      <c r="CXW38" s="21"/>
      <c r="CXX38" s="21"/>
      <c r="CXY38" s="21"/>
      <c r="CXZ38" s="21"/>
      <c r="CYA38" s="21"/>
      <c r="CYB38" s="21"/>
      <c r="CYC38" s="21"/>
      <c r="CYD38" s="21"/>
      <c r="CYE38" s="21"/>
      <c r="CYF38" s="21"/>
      <c r="CYG38" s="21"/>
      <c r="CYH38" s="21"/>
      <c r="CYI38" s="21"/>
      <c r="CYJ38" s="21"/>
      <c r="CYK38" s="21"/>
      <c r="CYL38" s="21"/>
      <c r="CYM38" s="21"/>
      <c r="CYN38" s="21"/>
      <c r="CYO38" s="21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1"/>
      <c r="CZM38" s="21"/>
      <c r="CZN38" s="21"/>
      <c r="CZO38" s="21"/>
      <c r="CZP38" s="21"/>
      <c r="CZQ38" s="21"/>
      <c r="CZR38" s="21"/>
      <c r="CZS38" s="21"/>
      <c r="CZT38" s="21"/>
      <c r="CZU38" s="21"/>
      <c r="CZV38" s="21"/>
      <c r="CZW38" s="21"/>
      <c r="CZX38" s="21"/>
      <c r="CZY38" s="21"/>
      <c r="CZZ38" s="21"/>
      <c r="DAA38" s="21"/>
      <c r="DAB38" s="21"/>
      <c r="DAC38" s="21"/>
      <c r="DAD38" s="21"/>
      <c r="DAE38" s="21"/>
      <c r="DAF38" s="21"/>
      <c r="DAG38" s="21"/>
      <c r="DAH38" s="21"/>
      <c r="DAI38" s="21"/>
      <c r="DAJ38" s="21"/>
      <c r="DAK38" s="21"/>
      <c r="DAL38" s="21"/>
      <c r="DAM38" s="21"/>
      <c r="DAN38" s="21"/>
      <c r="DAO38" s="21"/>
      <c r="DAP38" s="21"/>
      <c r="DAQ38" s="21"/>
      <c r="DAR38" s="21"/>
      <c r="DAS38" s="21"/>
      <c r="DAT38" s="21"/>
      <c r="DAU38" s="21"/>
      <c r="DAV38" s="21"/>
      <c r="DAW38" s="21"/>
      <c r="DAX38" s="21"/>
      <c r="DAY38" s="21"/>
      <c r="DAZ38" s="21"/>
      <c r="DBA38" s="21"/>
      <c r="DBB38" s="21"/>
      <c r="DBC38" s="21"/>
      <c r="DBD38" s="21"/>
      <c r="DBE38" s="21"/>
      <c r="DBF38" s="21"/>
      <c r="DBG38" s="21"/>
      <c r="DBH38" s="21"/>
      <c r="DBI38" s="21"/>
      <c r="DBJ38" s="21"/>
      <c r="DBK38" s="21"/>
      <c r="DBL38" s="21"/>
      <c r="DBM38" s="21"/>
      <c r="DBN38" s="21"/>
      <c r="DBO38" s="21"/>
      <c r="DBP38" s="21"/>
      <c r="DBQ38" s="21"/>
      <c r="DBR38" s="21"/>
      <c r="DBS38" s="21"/>
      <c r="DBT38" s="21"/>
      <c r="DBU38" s="21"/>
      <c r="DBV38" s="21"/>
      <c r="DBW38" s="21"/>
      <c r="DBX38" s="21"/>
      <c r="DBY38" s="21"/>
      <c r="DBZ38" s="21"/>
      <c r="DCA38" s="21"/>
      <c r="DCB38" s="21"/>
      <c r="DCC38" s="21"/>
      <c r="DCD38" s="21"/>
      <c r="DCE38" s="21"/>
      <c r="DCF38" s="21"/>
      <c r="DCG38" s="21"/>
      <c r="DCH38" s="21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1"/>
      <c r="DDF38" s="21"/>
      <c r="DDG38" s="21"/>
      <c r="DDH38" s="21"/>
      <c r="DDI38" s="21"/>
      <c r="DDJ38" s="21"/>
      <c r="DDK38" s="21"/>
      <c r="DDL38" s="21"/>
      <c r="DDM38" s="21"/>
      <c r="DDN38" s="21"/>
      <c r="DDO38" s="21"/>
      <c r="DDP38" s="21"/>
      <c r="DDQ38" s="21"/>
      <c r="DDR38" s="21"/>
      <c r="DDS38" s="21"/>
      <c r="DDT38" s="21"/>
      <c r="DDU38" s="21"/>
      <c r="DDV38" s="21"/>
      <c r="DDW38" s="21"/>
      <c r="DDX38" s="21"/>
      <c r="DDY38" s="21"/>
      <c r="DDZ38" s="21"/>
      <c r="DEA38" s="21"/>
      <c r="DEB38" s="21"/>
      <c r="DEC38" s="21"/>
      <c r="DED38" s="21"/>
      <c r="DEE38" s="21"/>
      <c r="DEF38" s="21"/>
      <c r="DEG38" s="21"/>
      <c r="DEH38" s="21"/>
      <c r="DEI38" s="21"/>
      <c r="DEJ38" s="21"/>
      <c r="DEK38" s="21"/>
      <c r="DEL38" s="21"/>
      <c r="DEM38" s="21"/>
      <c r="DEN38" s="21"/>
      <c r="DEO38" s="21"/>
      <c r="DEP38" s="21"/>
      <c r="DEQ38" s="21"/>
      <c r="DER38" s="21"/>
      <c r="DES38" s="21"/>
      <c r="DET38" s="21"/>
      <c r="DEU38" s="21"/>
      <c r="DEV38" s="21"/>
      <c r="DEW38" s="21"/>
      <c r="DEX38" s="21"/>
      <c r="DEY38" s="21"/>
      <c r="DEZ38" s="21"/>
      <c r="DFA38" s="21"/>
      <c r="DFB38" s="21"/>
      <c r="DFC38" s="21"/>
      <c r="DFD38" s="21"/>
      <c r="DFE38" s="21"/>
      <c r="DFF38" s="21"/>
      <c r="DFG38" s="21"/>
      <c r="DFH38" s="21"/>
      <c r="DFI38" s="21"/>
      <c r="DFJ38" s="21"/>
      <c r="DFK38" s="21"/>
      <c r="DFL38" s="21"/>
      <c r="DFM38" s="21"/>
      <c r="DFN38" s="21"/>
      <c r="DFO38" s="21"/>
      <c r="DFP38" s="21"/>
      <c r="DFQ38" s="21"/>
      <c r="DFR38" s="21"/>
      <c r="DFS38" s="21"/>
      <c r="DFT38" s="21"/>
      <c r="DFU38" s="21"/>
      <c r="DFV38" s="21"/>
      <c r="DFW38" s="21"/>
      <c r="DFX38" s="21"/>
      <c r="DFY38" s="21"/>
      <c r="DFZ38" s="21"/>
      <c r="DGA38" s="21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1"/>
      <c r="DGY38" s="21"/>
      <c r="DGZ38" s="21"/>
      <c r="DHA38" s="21"/>
      <c r="DHB38" s="21"/>
      <c r="DHC38" s="21"/>
      <c r="DHD38" s="21"/>
      <c r="DHE38" s="21"/>
      <c r="DHF38" s="21"/>
      <c r="DHG38" s="21"/>
      <c r="DHH38" s="21"/>
      <c r="DHI38" s="21"/>
      <c r="DHJ38" s="21"/>
      <c r="DHK38" s="21"/>
      <c r="DHL38" s="21"/>
      <c r="DHM38" s="21"/>
      <c r="DHN38" s="21"/>
      <c r="DHO38" s="21"/>
      <c r="DHP38" s="21"/>
      <c r="DHQ38" s="21"/>
      <c r="DHR38" s="21"/>
      <c r="DHS38" s="21"/>
      <c r="DHT38" s="21"/>
      <c r="DHU38" s="21"/>
      <c r="DHV38" s="21"/>
      <c r="DHW38" s="21"/>
      <c r="DHX38" s="21"/>
      <c r="DHY38" s="21"/>
      <c r="DHZ38" s="21"/>
      <c r="DIA38" s="21"/>
      <c r="DIB38" s="21"/>
      <c r="DIC38" s="21"/>
      <c r="DID38" s="21"/>
      <c r="DIE38" s="21"/>
      <c r="DIF38" s="21"/>
      <c r="DIG38" s="21"/>
      <c r="DIH38" s="21"/>
      <c r="DII38" s="21"/>
      <c r="DIJ38" s="21"/>
      <c r="DIK38" s="21"/>
      <c r="DIL38" s="21"/>
      <c r="DIM38" s="21"/>
      <c r="DIN38" s="21"/>
      <c r="DIO38" s="21"/>
      <c r="DIP38" s="21"/>
      <c r="DIQ38" s="21"/>
      <c r="DIR38" s="21"/>
      <c r="DIS38" s="21"/>
      <c r="DIT38" s="21"/>
      <c r="DIU38" s="21"/>
      <c r="DIV38" s="21"/>
      <c r="DIW38" s="21"/>
      <c r="DIX38" s="21"/>
      <c r="DIY38" s="21"/>
      <c r="DIZ38" s="21"/>
      <c r="DJA38" s="21"/>
      <c r="DJB38" s="21"/>
      <c r="DJC38" s="21"/>
      <c r="DJD38" s="21"/>
      <c r="DJE38" s="21"/>
      <c r="DJF38" s="21"/>
      <c r="DJG38" s="21"/>
      <c r="DJH38" s="21"/>
      <c r="DJI38" s="21"/>
      <c r="DJJ38" s="21"/>
      <c r="DJK38" s="21"/>
      <c r="DJL38" s="21"/>
      <c r="DJM38" s="21"/>
      <c r="DJN38" s="21"/>
      <c r="DJO38" s="21"/>
      <c r="DJP38" s="21"/>
      <c r="DJQ38" s="21"/>
      <c r="DJR38" s="21"/>
      <c r="DJS38" s="21"/>
      <c r="DJT38" s="21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1"/>
      <c r="DKR38" s="21"/>
      <c r="DKS38" s="21"/>
      <c r="DKT38" s="21"/>
      <c r="DKU38" s="21"/>
      <c r="DKV38" s="21"/>
      <c r="DKW38" s="21"/>
      <c r="DKX38" s="21"/>
      <c r="DKY38" s="21"/>
      <c r="DKZ38" s="21"/>
      <c r="DLA38" s="21"/>
      <c r="DLB38" s="21"/>
      <c r="DLC38" s="21"/>
      <c r="DLD38" s="21"/>
      <c r="DLE38" s="21"/>
      <c r="DLF38" s="21"/>
      <c r="DLG38" s="21"/>
      <c r="DLH38" s="21"/>
      <c r="DLI38" s="21"/>
      <c r="DLJ38" s="21"/>
      <c r="DLK38" s="21"/>
      <c r="DLL38" s="21"/>
      <c r="DLM38" s="21"/>
      <c r="DLN38" s="21"/>
      <c r="DLO38" s="21"/>
      <c r="DLP38" s="21"/>
      <c r="DLQ38" s="21"/>
      <c r="DLR38" s="21"/>
      <c r="DLS38" s="21"/>
      <c r="DLT38" s="21"/>
      <c r="DLU38" s="21"/>
      <c r="DLV38" s="21"/>
      <c r="DLW38" s="21"/>
      <c r="DLX38" s="21"/>
      <c r="DLY38" s="21"/>
      <c r="DLZ38" s="21"/>
      <c r="DMA38" s="21"/>
      <c r="DMB38" s="21"/>
      <c r="DMC38" s="21"/>
      <c r="DMD38" s="21"/>
      <c r="DME38" s="21"/>
      <c r="DMF38" s="21"/>
      <c r="DMG38" s="21"/>
      <c r="DMH38" s="21"/>
      <c r="DMI38" s="21"/>
      <c r="DMJ38" s="21"/>
      <c r="DMK38" s="21"/>
      <c r="DML38" s="21"/>
      <c r="DMM38" s="21"/>
      <c r="DMN38" s="21"/>
      <c r="DMO38" s="21"/>
      <c r="DMP38" s="21"/>
      <c r="DMQ38" s="21"/>
      <c r="DMR38" s="21"/>
      <c r="DMS38" s="21"/>
      <c r="DMT38" s="21"/>
      <c r="DMU38" s="21"/>
      <c r="DMV38" s="21"/>
      <c r="DMW38" s="21"/>
      <c r="DMX38" s="21"/>
      <c r="DMY38" s="21"/>
      <c r="DMZ38" s="21"/>
      <c r="DNA38" s="21"/>
      <c r="DNB38" s="21"/>
      <c r="DNC38" s="21"/>
      <c r="DND38" s="21"/>
      <c r="DNE38" s="21"/>
      <c r="DNF38" s="21"/>
      <c r="DNG38" s="21"/>
      <c r="DNH38" s="21"/>
      <c r="DNI38" s="21"/>
      <c r="DNJ38" s="21"/>
      <c r="DNK38" s="21"/>
      <c r="DNL38" s="21"/>
      <c r="DNM38" s="21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1"/>
      <c r="DOK38" s="21"/>
      <c r="DOL38" s="21"/>
      <c r="DOM38" s="21"/>
      <c r="DON38" s="21"/>
      <c r="DOO38" s="21"/>
      <c r="DOP38" s="21"/>
      <c r="DOQ38" s="21"/>
      <c r="DOR38" s="21"/>
      <c r="DOS38" s="21"/>
      <c r="DOT38" s="21"/>
      <c r="DOU38" s="21"/>
      <c r="DOV38" s="21"/>
      <c r="DOW38" s="21"/>
      <c r="DOX38" s="21"/>
      <c r="DOY38" s="21"/>
      <c r="DOZ38" s="21"/>
      <c r="DPA38" s="21"/>
      <c r="DPB38" s="21"/>
      <c r="DPC38" s="21"/>
      <c r="DPD38" s="21"/>
      <c r="DPE38" s="21"/>
      <c r="DPF38" s="21"/>
      <c r="DPG38" s="21"/>
      <c r="DPH38" s="21"/>
      <c r="DPI38" s="21"/>
      <c r="DPJ38" s="21"/>
      <c r="DPK38" s="21"/>
      <c r="DPL38" s="21"/>
      <c r="DPM38" s="21"/>
      <c r="DPN38" s="21"/>
      <c r="DPO38" s="21"/>
      <c r="DPP38" s="21"/>
      <c r="DPQ38" s="21"/>
      <c r="DPR38" s="21"/>
      <c r="DPS38" s="21"/>
      <c r="DPT38" s="21"/>
      <c r="DPU38" s="21"/>
      <c r="DPV38" s="21"/>
      <c r="DPW38" s="21"/>
      <c r="DPX38" s="21"/>
      <c r="DPY38" s="21"/>
      <c r="DPZ38" s="21"/>
      <c r="DQA38" s="21"/>
      <c r="DQB38" s="21"/>
      <c r="DQC38" s="21"/>
      <c r="DQD38" s="21"/>
      <c r="DQE38" s="21"/>
      <c r="DQF38" s="21"/>
      <c r="DQG38" s="21"/>
      <c r="DQH38" s="21"/>
      <c r="DQI38" s="21"/>
      <c r="DQJ38" s="21"/>
      <c r="DQK38" s="21"/>
      <c r="DQL38" s="21"/>
      <c r="DQM38" s="21"/>
      <c r="DQN38" s="21"/>
      <c r="DQO38" s="21"/>
      <c r="DQP38" s="21"/>
      <c r="DQQ38" s="21"/>
      <c r="DQR38" s="21"/>
      <c r="DQS38" s="21"/>
      <c r="DQT38" s="21"/>
      <c r="DQU38" s="21"/>
      <c r="DQV38" s="21"/>
      <c r="DQW38" s="21"/>
      <c r="DQX38" s="21"/>
      <c r="DQY38" s="21"/>
      <c r="DQZ38" s="21"/>
      <c r="DRA38" s="21"/>
      <c r="DRB38" s="21"/>
      <c r="DRC38" s="21"/>
      <c r="DRD38" s="21"/>
      <c r="DRE38" s="21"/>
      <c r="DRF38" s="21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1"/>
      <c r="DSD38" s="21"/>
      <c r="DSE38" s="21"/>
      <c r="DSF38" s="21"/>
      <c r="DSG38" s="21"/>
      <c r="DSH38" s="21"/>
      <c r="DSI38" s="21"/>
      <c r="DSJ38" s="21"/>
      <c r="DSK38" s="21"/>
      <c r="DSL38" s="21"/>
      <c r="DSM38" s="21"/>
      <c r="DSN38" s="21"/>
      <c r="DSO38" s="21"/>
      <c r="DSP38" s="21"/>
      <c r="DSQ38" s="21"/>
      <c r="DSR38" s="21"/>
      <c r="DSS38" s="21"/>
      <c r="DST38" s="21"/>
      <c r="DSU38" s="21"/>
      <c r="DSV38" s="21"/>
      <c r="DSW38" s="21"/>
      <c r="DSX38" s="21"/>
      <c r="DSY38" s="21"/>
      <c r="DSZ38" s="21"/>
      <c r="DTA38" s="21"/>
      <c r="DTB38" s="21"/>
      <c r="DTC38" s="21"/>
      <c r="DTD38" s="21"/>
      <c r="DTE38" s="21"/>
      <c r="DTF38" s="21"/>
      <c r="DTG38" s="21"/>
      <c r="DTH38" s="21"/>
      <c r="DTI38" s="21"/>
      <c r="DTJ38" s="21"/>
      <c r="DTK38" s="21"/>
      <c r="DTL38" s="21"/>
      <c r="DTM38" s="21"/>
      <c r="DTN38" s="21"/>
      <c r="DTO38" s="21"/>
      <c r="DTP38" s="21"/>
      <c r="DTQ38" s="21"/>
      <c r="DTR38" s="21"/>
      <c r="DTS38" s="21"/>
      <c r="DTT38" s="21"/>
      <c r="DTU38" s="21"/>
      <c r="DTV38" s="21"/>
      <c r="DTW38" s="21"/>
      <c r="DTX38" s="21"/>
      <c r="DTY38" s="21"/>
      <c r="DTZ38" s="21"/>
      <c r="DUA38" s="21"/>
      <c r="DUB38" s="21"/>
      <c r="DUC38" s="21"/>
      <c r="DUD38" s="21"/>
      <c r="DUE38" s="21"/>
      <c r="DUF38" s="21"/>
      <c r="DUG38" s="21"/>
      <c r="DUH38" s="21"/>
      <c r="DUI38" s="21"/>
      <c r="DUJ38" s="21"/>
      <c r="DUK38" s="21"/>
      <c r="DUL38" s="21"/>
      <c r="DUM38" s="21"/>
      <c r="DUN38" s="21"/>
      <c r="DUO38" s="21"/>
      <c r="DUP38" s="21"/>
      <c r="DUQ38" s="21"/>
      <c r="DUR38" s="21"/>
      <c r="DUS38" s="21"/>
      <c r="DUT38" s="21"/>
      <c r="DUU38" s="21"/>
      <c r="DUV38" s="21"/>
      <c r="DUW38" s="21"/>
      <c r="DUX38" s="21"/>
      <c r="DUY38" s="21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1"/>
      <c r="DVW38" s="21"/>
      <c r="DVX38" s="21"/>
      <c r="DVY38" s="21"/>
      <c r="DVZ38" s="21"/>
      <c r="DWA38" s="21"/>
      <c r="DWB38" s="21"/>
      <c r="DWC38" s="21"/>
      <c r="DWD38" s="21"/>
      <c r="DWE38" s="21"/>
      <c r="DWF38" s="21"/>
      <c r="DWG38" s="21"/>
      <c r="DWH38" s="21"/>
      <c r="DWI38" s="21"/>
      <c r="DWJ38" s="21"/>
      <c r="DWK38" s="21"/>
      <c r="DWL38" s="21"/>
      <c r="DWM38" s="21"/>
      <c r="DWN38" s="21"/>
      <c r="DWO38" s="21"/>
      <c r="DWP38" s="21"/>
      <c r="DWQ38" s="21"/>
      <c r="DWR38" s="21"/>
      <c r="DWS38" s="21"/>
      <c r="DWT38" s="21"/>
      <c r="DWU38" s="21"/>
      <c r="DWV38" s="21"/>
      <c r="DWW38" s="21"/>
      <c r="DWX38" s="21"/>
      <c r="DWY38" s="21"/>
      <c r="DWZ38" s="21"/>
      <c r="DXA38" s="21"/>
      <c r="DXB38" s="21"/>
      <c r="DXC38" s="21"/>
      <c r="DXD38" s="21"/>
      <c r="DXE38" s="21"/>
      <c r="DXF38" s="21"/>
      <c r="DXG38" s="21"/>
      <c r="DXH38" s="21"/>
      <c r="DXI38" s="21"/>
      <c r="DXJ38" s="21"/>
      <c r="DXK38" s="21"/>
      <c r="DXL38" s="21"/>
      <c r="DXM38" s="21"/>
      <c r="DXN38" s="21"/>
      <c r="DXO38" s="21"/>
      <c r="DXP38" s="21"/>
      <c r="DXQ38" s="21"/>
      <c r="DXR38" s="21"/>
      <c r="DXS38" s="21"/>
      <c r="DXT38" s="21"/>
      <c r="DXU38" s="21"/>
      <c r="DXV38" s="21"/>
      <c r="DXW38" s="21"/>
      <c r="DXX38" s="21"/>
      <c r="DXY38" s="21"/>
      <c r="DXZ38" s="21"/>
      <c r="DYA38" s="21"/>
      <c r="DYB38" s="21"/>
      <c r="DYC38" s="21"/>
      <c r="DYD38" s="21"/>
      <c r="DYE38" s="21"/>
      <c r="DYF38" s="21"/>
      <c r="DYG38" s="21"/>
      <c r="DYH38" s="21"/>
      <c r="DYI38" s="21"/>
      <c r="DYJ38" s="21"/>
      <c r="DYK38" s="21"/>
      <c r="DYL38" s="21"/>
      <c r="DYM38" s="21"/>
      <c r="DYN38" s="21"/>
      <c r="DYO38" s="21"/>
      <c r="DYP38" s="21"/>
      <c r="DYQ38" s="21"/>
      <c r="DYR38" s="21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1"/>
      <c r="DZP38" s="21"/>
      <c r="DZQ38" s="21"/>
      <c r="DZR38" s="21"/>
      <c r="DZS38" s="21"/>
      <c r="DZT38" s="21"/>
      <c r="DZU38" s="21"/>
      <c r="DZV38" s="21"/>
      <c r="DZW38" s="21"/>
      <c r="DZX38" s="21"/>
      <c r="DZY38" s="21"/>
      <c r="DZZ38" s="21"/>
      <c r="EAA38" s="21"/>
      <c r="EAB38" s="21"/>
      <c r="EAC38" s="21"/>
      <c r="EAD38" s="21"/>
      <c r="EAE38" s="21"/>
      <c r="EAF38" s="21"/>
      <c r="EAG38" s="21"/>
      <c r="EAH38" s="21"/>
      <c r="EAI38" s="21"/>
      <c r="EAJ38" s="21"/>
      <c r="EAK38" s="21"/>
      <c r="EAL38" s="21"/>
      <c r="EAM38" s="21"/>
      <c r="EAN38" s="21"/>
      <c r="EAO38" s="21"/>
      <c r="EAP38" s="21"/>
      <c r="EAQ38" s="21"/>
      <c r="EAR38" s="21"/>
      <c r="EAS38" s="21"/>
      <c r="EAT38" s="21"/>
      <c r="EAU38" s="21"/>
      <c r="EAV38" s="21"/>
      <c r="EAW38" s="21"/>
      <c r="EAX38" s="21"/>
      <c r="EAY38" s="21"/>
      <c r="EAZ38" s="21"/>
      <c r="EBA38" s="21"/>
      <c r="EBB38" s="21"/>
      <c r="EBC38" s="21"/>
      <c r="EBD38" s="21"/>
      <c r="EBE38" s="21"/>
      <c r="EBF38" s="21"/>
      <c r="EBG38" s="21"/>
      <c r="EBH38" s="21"/>
      <c r="EBI38" s="21"/>
      <c r="EBJ38" s="21"/>
      <c r="EBK38" s="21"/>
      <c r="EBL38" s="21"/>
      <c r="EBM38" s="21"/>
      <c r="EBN38" s="21"/>
      <c r="EBO38" s="21"/>
      <c r="EBP38" s="21"/>
      <c r="EBQ38" s="21"/>
      <c r="EBR38" s="21"/>
      <c r="EBS38" s="21"/>
      <c r="EBT38" s="21"/>
      <c r="EBU38" s="21"/>
      <c r="EBV38" s="21"/>
      <c r="EBW38" s="21"/>
      <c r="EBX38" s="21"/>
      <c r="EBY38" s="21"/>
      <c r="EBZ38" s="21"/>
      <c r="ECA38" s="21"/>
      <c r="ECB38" s="21"/>
      <c r="ECC38" s="21"/>
      <c r="ECD38" s="21"/>
      <c r="ECE38" s="21"/>
      <c r="ECF38" s="21"/>
      <c r="ECG38" s="21"/>
      <c r="ECH38" s="21"/>
      <c r="ECI38" s="21"/>
      <c r="ECJ38" s="21"/>
      <c r="ECK38" s="21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1"/>
      <c r="EDI38" s="21"/>
      <c r="EDJ38" s="21"/>
      <c r="EDK38" s="21"/>
      <c r="EDL38" s="21"/>
      <c r="EDM38" s="21"/>
      <c r="EDN38" s="21"/>
      <c r="EDO38" s="21"/>
      <c r="EDP38" s="21"/>
      <c r="EDQ38" s="21"/>
      <c r="EDR38" s="21"/>
      <c r="EDS38" s="21"/>
      <c r="EDT38" s="21"/>
      <c r="EDU38" s="21"/>
      <c r="EDV38" s="21"/>
      <c r="EDW38" s="21"/>
      <c r="EDX38" s="21"/>
      <c r="EDY38" s="21"/>
      <c r="EDZ38" s="21"/>
      <c r="EEA38" s="21"/>
      <c r="EEB38" s="21"/>
      <c r="EEC38" s="21"/>
      <c r="EED38" s="21"/>
      <c r="EEE38" s="21"/>
      <c r="EEF38" s="21"/>
      <c r="EEG38" s="21"/>
      <c r="EEH38" s="21"/>
      <c r="EEI38" s="21"/>
      <c r="EEJ38" s="21"/>
      <c r="EEK38" s="21"/>
      <c r="EEL38" s="21"/>
      <c r="EEM38" s="21"/>
      <c r="EEN38" s="21"/>
      <c r="EEO38" s="21"/>
      <c r="EEP38" s="21"/>
      <c r="EEQ38" s="21"/>
      <c r="EER38" s="21"/>
      <c r="EES38" s="21"/>
      <c r="EET38" s="21"/>
      <c r="EEU38" s="21"/>
      <c r="EEV38" s="21"/>
      <c r="EEW38" s="21"/>
      <c r="EEX38" s="21"/>
      <c r="EEY38" s="21"/>
      <c r="EEZ38" s="21"/>
      <c r="EFA38" s="21"/>
      <c r="EFB38" s="21"/>
      <c r="EFC38" s="21"/>
      <c r="EFD38" s="21"/>
      <c r="EFE38" s="21"/>
      <c r="EFF38" s="21"/>
      <c r="EFG38" s="21"/>
      <c r="EFH38" s="21"/>
      <c r="EFI38" s="21"/>
      <c r="EFJ38" s="21"/>
      <c r="EFK38" s="21"/>
      <c r="EFL38" s="21"/>
      <c r="EFM38" s="21"/>
      <c r="EFN38" s="21"/>
      <c r="EFO38" s="21"/>
      <c r="EFP38" s="21"/>
      <c r="EFQ38" s="21"/>
      <c r="EFR38" s="21"/>
      <c r="EFS38" s="21"/>
      <c r="EFT38" s="21"/>
      <c r="EFU38" s="21"/>
      <c r="EFV38" s="21"/>
      <c r="EFW38" s="21"/>
      <c r="EFX38" s="21"/>
      <c r="EFY38" s="21"/>
      <c r="EFZ38" s="21"/>
      <c r="EGA38" s="21"/>
      <c r="EGB38" s="21"/>
      <c r="EGC38" s="21"/>
      <c r="EGD38" s="21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1"/>
      <c r="EHB38" s="21"/>
      <c r="EHC38" s="21"/>
      <c r="EHD38" s="21"/>
      <c r="EHE38" s="21"/>
      <c r="EHF38" s="21"/>
      <c r="EHG38" s="21"/>
      <c r="EHH38" s="21"/>
      <c r="EHI38" s="21"/>
      <c r="EHJ38" s="21"/>
      <c r="EHK38" s="21"/>
      <c r="EHL38" s="21"/>
      <c r="EHM38" s="21"/>
      <c r="EHN38" s="21"/>
      <c r="EHO38" s="21"/>
      <c r="EHP38" s="21"/>
      <c r="EHQ38" s="21"/>
      <c r="EHR38" s="21"/>
      <c r="EHS38" s="21"/>
      <c r="EHT38" s="21"/>
      <c r="EHU38" s="21"/>
      <c r="EHV38" s="21"/>
      <c r="EHW38" s="21"/>
      <c r="EHX38" s="21"/>
      <c r="EHY38" s="21"/>
      <c r="EHZ38" s="21"/>
      <c r="EIA38" s="21"/>
      <c r="EIB38" s="21"/>
      <c r="EIC38" s="21"/>
      <c r="EID38" s="21"/>
      <c r="EIE38" s="21"/>
      <c r="EIF38" s="21"/>
      <c r="EIG38" s="21"/>
      <c r="EIH38" s="21"/>
      <c r="EII38" s="21"/>
      <c r="EIJ38" s="21"/>
      <c r="EIK38" s="21"/>
      <c r="EIL38" s="21"/>
      <c r="EIM38" s="21"/>
      <c r="EIN38" s="21"/>
      <c r="EIO38" s="21"/>
      <c r="EIP38" s="21"/>
      <c r="EIQ38" s="21"/>
      <c r="EIR38" s="21"/>
      <c r="EIS38" s="21"/>
      <c r="EIT38" s="21"/>
      <c r="EIU38" s="21"/>
      <c r="EIV38" s="21"/>
      <c r="EIW38" s="21"/>
      <c r="EIX38" s="21"/>
      <c r="EIY38" s="21"/>
      <c r="EIZ38" s="21"/>
      <c r="EJA38" s="21"/>
      <c r="EJB38" s="21"/>
      <c r="EJC38" s="21"/>
      <c r="EJD38" s="21"/>
      <c r="EJE38" s="21"/>
      <c r="EJF38" s="21"/>
      <c r="EJG38" s="21"/>
      <c r="EJH38" s="21"/>
      <c r="EJI38" s="21"/>
      <c r="EJJ38" s="21"/>
      <c r="EJK38" s="21"/>
      <c r="EJL38" s="21"/>
      <c r="EJM38" s="21"/>
      <c r="EJN38" s="21"/>
      <c r="EJO38" s="21"/>
      <c r="EJP38" s="21"/>
      <c r="EJQ38" s="21"/>
      <c r="EJR38" s="21"/>
      <c r="EJS38" s="21"/>
      <c r="EJT38" s="21"/>
      <c r="EJU38" s="21"/>
      <c r="EJV38" s="21"/>
      <c r="EJW38" s="21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1"/>
      <c r="EKU38" s="21"/>
      <c r="EKV38" s="21"/>
      <c r="EKW38" s="21"/>
      <c r="EKX38" s="21"/>
      <c r="EKY38" s="21"/>
      <c r="EKZ38" s="21"/>
      <c r="ELA38" s="21"/>
      <c r="ELB38" s="21"/>
      <c r="ELC38" s="21"/>
      <c r="ELD38" s="21"/>
      <c r="ELE38" s="21"/>
      <c r="ELF38" s="21"/>
      <c r="ELG38" s="21"/>
      <c r="ELH38" s="21"/>
      <c r="ELI38" s="21"/>
      <c r="ELJ38" s="21"/>
      <c r="ELK38" s="21"/>
      <c r="ELL38" s="21"/>
      <c r="ELM38" s="21"/>
      <c r="ELN38" s="21"/>
      <c r="ELO38" s="21"/>
      <c r="ELP38" s="21"/>
      <c r="ELQ38" s="21"/>
      <c r="ELR38" s="21"/>
      <c r="ELS38" s="21"/>
      <c r="ELT38" s="21"/>
      <c r="ELU38" s="21"/>
      <c r="ELV38" s="21"/>
      <c r="ELW38" s="21"/>
      <c r="ELX38" s="21"/>
      <c r="ELY38" s="21"/>
      <c r="ELZ38" s="21"/>
      <c r="EMA38" s="21"/>
      <c r="EMB38" s="21"/>
      <c r="EMC38" s="21"/>
      <c r="EMD38" s="21"/>
      <c r="EME38" s="21"/>
      <c r="EMF38" s="21"/>
      <c r="EMG38" s="21"/>
      <c r="EMH38" s="21"/>
      <c r="EMI38" s="21"/>
      <c r="EMJ38" s="21"/>
      <c r="EMK38" s="21"/>
      <c r="EML38" s="21"/>
      <c r="EMM38" s="21"/>
      <c r="EMN38" s="21"/>
      <c r="EMO38" s="21"/>
      <c r="EMP38" s="21"/>
      <c r="EMQ38" s="21"/>
      <c r="EMR38" s="21"/>
      <c r="EMS38" s="21"/>
      <c r="EMT38" s="21"/>
      <c r="EMU38" s="21"/>
      <c r="EMV38" s="21"/>
      <c r="EMW38" s="21"/>
      <c r="EMX38" s="21"/>
      <c r="EMY38" s="21"/>
      <c r="EMZ38" s="21"/>
      <c r="ENA38" s="21"/>
      <c r="ENB38" s="21"/>
      <c r="ENC38" s="21"/>
      <c r="END38" s="21"/>
      <c r="ENE38" s="21"/>
      <c r="ENF38" s="21"/>
      <c r="ENG38" s="21"/>
      <c r="ENH38" s="21"/>
      <c r="ENI38" s="21"/>
      <c r="ENJ38" s="21"/>
      <c r="ENK38" s="21"/>
      <c r="ENL38" s="21"/>
      <c r="ENM38" s="21"/>
      <c r="ENN38" s="21"/>
      <c r="ENO38" s="21"/>
      <c r="ENP38" s="21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1"/>
      <c r="EON38" s="21"/>
      <c r="EOO38" s="21"/>
      <c r="EOP38" s="21"/>
      <c r="EOQ38" s="21"/>
      <c r="EOR38" s="21"/>
      <c r="EOS38" s="21"/>
      <c r="EOT38" s="21"/>
      <c r="EOU38" s="21"/>
      <c r="EOV38" s="21"/>
      <c r="EOW38" s="21"/>
      <c r="EOX38" s="21"/>
      <c r="EOY38" s="21"/>
      <c r="EOZ38" s="21"/>
      <c r="EPA38" s="21"/>
      <c r="EPB38" s="21"/>
      <c r="EPC38" s="21"/>
      <c r="EPD38" s="21"/>
      <c r="EPE38" s="21"/>
      <c r="EPF38" s="21"/>
      <c r="EPG38" s="21"/>
      <c r="EPH38" s="21"/>
      <c r="EPI38" s="21"/>
      <c r="EPJ38" s="21"/>
      <c r="EPK38" s="21"/>
      <c r="EPL38" s="21"/>
      <c r="EPM38" s="21"/>
      <c r="EPN38" s="21"/>
      <c r="EPO38" s="21"/>
      <c r="EPP38" s="21"/>
      <c r="EPQ38" s="21"/>
      <c r="EPR38" s="21"/>
      <c r="EPS38" s="21"/>
      <c r="EPT38" s="21"/>
      <c r="EPU38" s="21"/>
      <c r="EPV38" s="21"/>
      <c r="EPW38" s="21"/>
      <c r="EPX38" s="21"/>
      <c r="EPY38" s="21"/>
      <c r="EPZ38" s="21"/>
      <c r="EQA38" s="21"/>
      <c r="EQB38" s="21"/>
      <c r="EQC38" s="21"/>
      <c r="EQD38" s="21"/>
      <c r="EQE38" s="21"/>
      <c r="EQF38" s="21"/>
      <c r="EQG38" s="21"/>
      <c r="EQH38" s="21"/>
      <c r="EQI38" s="21"/>
      <c r="EQJ38" s="21"/>
      <c r="EQK38" s="21"/>
      <c r="EQL38" s="21"/>
      <c r="EQM38" s="21"/>
      <c r="EQN38" s="21"/>
      <c r="EQO38" s="21"/>
      <c r="EQP38" s="21"/>
      <c r="EQQ38" s="21"/>
      <c r="EQR38" s="21"/>
      <c r="EQS38" s="21"/>
      <c r="EQT38" s="21"/>
      <c r="EQU38" s="21"/>
      <c r="EQV38" s="21"/>
      <c r="EQW38" s="21"/>
      <c r="EQX38" s="21"/>
      <c r="EQY38" s="21"/>
      <c r="EQZ38" s="21"/>
      <c r="ERA38" s="21"/>
      <c r="ERB38" s="21"/>
      <c r="ERC38" s="21"/>
      <c r="ERD38" s="21"/>
      <c r="ERE38" s="21"/>
      <c r="ERF38" s="21"/>
      <c r="ERG38" s="21"/>
      <c r="ERH38" s="21"/>
      <c r="ERI38" s="21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1"/>
      <c r="ESG38" s="21"/>
      <c r="ESH38" s="21"/>
      <c r="ESI38" s="21"/>
      <c r="ESJ38" s="21"/>
      <c r="ESK38" s="21"/>
      <c r="ESL38" s="21"/>
      <c r="ESM38" s="21"/>
      <c r="ESN38" s="21"/>
      <c r="ESO38" s="21"/>
      <c r="ESP38" s="21"/>
      <c r="ESQ38" s="21"/>
      <c r="ESR38" s="21"/>
      <c r="ESS38" s="21"/>
      <c r="EST38" s="21"/>
      <c r="ESU38" s="21"/>
      <c r="ESV38" s="21"/>
      <c r="ESW38" s="21"/>
      <c r="ESX38" s="21"/>
      <c r="ESY38" s="21"/>
      <c r="ESZ38" s="21"/>
      <c r="ETA38" s="21"/>
      <c r="ETB38" s="21"/>
      <c r="ETC38" s="21"/>
      <c r="ETD38" s="21"/>
      <c r="ETE38" s="21"/>
      <c r="ETF38" s="21"/>
      <c r="ETG38" s="21"/>
      <c r="ETH38" s="21"/>
      <c r="ETI38" s="21"/>
      <c r="ETJ38" s="21"/>
      <c r="ETK38" s="21"/>
      <c r="ETL38" s="21"/>
      <c r="ETM38" s="21"/>
      <c r="ETN38" s="21"/>
      <c r="ETO38" s="21"/>
      <c r="ETP38" s="21"/>
      <c r="ETQ38" s="21"/>
      <c r="ETR38" s="21"/>
      <c r="ETS38" s="21"/>
      <c r="ETT38" s="21"/>
      <c r="ETU38" s="21"/>
      <c r="ETV38" s="21"/>
      <c r="ETW38" s="21"/>
      <c r="ETX38" s="21"/>
      <c r="ETY38" s="21"/>
      <c r="ETZ38" s="21"/>
      <c r="EUA38" s="21"/>
      <c r="EUB38" s="21"/>
      <c r="EUC38" s="21"/>
      <c r="EUD38" s="21"/>
      <c r="EUE38" s="21"/>
      <c r="EUF38" s="21"/>
      <c r="EUG38" s="21"/>
      <c r="EUH38" s="21"/>
      <c r="EUI38" s="21"/>
      <c r="EUJ38" s="21"/>
      <c r="EUK38" s="21"/>
      <c r="EUL38" s="21"/>
      <c r="EUM38" s="21"/>
      <c r="EUN38" s="21"/>
      <c r="EUO38" s="21"/>
      <c r="EUP38" s="21"/>
      <c r="EUQ38" s="21"/>
      <c r="EUR38" s="21"/>
      <c r="EUS38" s="21"/>
      <c r="EUT38" s="21"/>
      <c r="EUU38" s="21"/>
      <c r="EUV38" s="21"/>
      <c r="EUW38" s="21"/>
      <c r="EUX38" s="21"/>
      <c r="EUY38" s="21"/>
      <c r="EUZ38" s="21"/>
      <c r="EVA38" s="21"/>
      <c r="EVB38" s="21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1"/>
      <c r="EVZ38" s="21"/>
      <c r="EWA38" s="21"/>
      <c r="EWB38" s="21"/>
      <c r="EWC38" s="21"/>
      <c r="EWD38" s="21"/>
      <c r="EWE38" s="21"/>
      <c r="EWF38" s="21"/>
      <c r="EWG38" s="21"/>
      <c r="EWH38" s="21"/>
      <c r="EWI38" s="21"/>
      <c r="EWJ38" s="21"/>
      <c r="EWK38" s="21"/>
      <c r="EWL38" s="21"/>
      <c r="EWM38" s="21"/>
      <c r="EWN38" s="21"/>
      <c r="EWO38" s="21"/>
      <c r="EWP38" s="21"/>
      <c r="EWQ38" s="21"/>
      <c r="EWR38" s="21"/>
      <c r="EWS38" s="21"/>
      <c r="EWT38" s="21"/>
      <c r="EWU38" s="21"/>
      <c r="EWV38" s="21"/>
      <c r="EWW38" s="21"/>
      <c r="EWX38" s="21"/>
      <c r="EWY38" s="21"/>
      <c r="EWZ38" s="21"/>
      <c r="EXA38" s="21"/>
      <c r="EXB38" s="21"/>
      <c r="EXC38" s="21"/>
      <c r="EXD38" s="21"/>
      <c r="EXE38" s="21"/>
      <c r="EXF38" s="21"/>
      <c r="EXG38" s="21"/>
      <c r="EXH38" s="21"/>
      <c r="EXI38" s="21"/>
      <c r="EXJ38" s="21"/>
      <c r="EXK38" s="21"/>
      <c r="EXL38" s="21"/>
      <c r="EXM38" s="21"/>
      <c r="EXN38" s="21"/>
      <c r="EXO38" s="21"/>
      <c r="EXP38" s="21"/>
      <c r="EXQ38" s="21"/>
      <c r="EXR38" s="21"/>
      <c r="EXS38" s="21"/>
      <c r="EXT38" s="21"/>
      <c r="EXU38" s="21"/>
      <c r="EXV38" s="21"/>
      <c r="EXW38" s="21"/>
      <c r="EXX38" s="21"/>
      <c r="EXY38" s="21"/>
      <c r="EXZ38" s="21"/>
      <c r="EYA38" s="21"/>
      <c r="EYB38" s="21"/>
      <c r="EYC38" s="21"/>
      <c r="EYD38" s="21"/>
      <c r="EYE38" s="21"/>
      <c r="EYF38" s="21"/>
      <c r="EYG38" s="21"/>
      <c r="EYH38" s="21"/>
      <c r="EYI38" s="21"/>
      <c r="EYJ38" s="21"/>
      <c r="EYK38" s="21"/>
      <c r="EYL38" s="21"/>
      <c r="EYM38" s="21"/>
      <c r="EYN38" s="21"/>
      <c r="EYO38" s="21"/>
      <c r="EYP38" s="21"/>
      <c r="EYQ38" s="21"/>
      <c r="EYR38" s="21"/>
      <c r="EYS38" s="21"/>
      <c r="EYT38" s="21"/>
      <c r="EYU38" s="21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1"/>
      <c r="EZS38" s="21"/>
      <c r="EZT38" s="21"/>
      <c r="EZU38" s="21"/>
      <c r="EZV38" s="21"/>
      <c r="EZW38" s="21"/>
      <c r="EZX38" s="21"/>
      <c r="EZY38" s="21"/>
      <c r="EZZ38" s="21"/>
      <c r="FAA38" s="21"/>
      <c r="FAB38" s="21"/>
      <c r="FAC38" s="21"/>
      <c r="FAD38" s="21"/>
      <c r="FAE38" s="21"/>
      <c r="FAF38" s="21"/>
      <c r="FAG38" s="21"/>
      <c r="FAH38" s="21"/>
      <c r="FAI38" s="21"/>
      <c r="FAJ38" s="21"/>
      <c r="FAK38" s="21"/>
      <c r="FAL38" s="21"/>
      <c r="FAM38" s="21"/>
      <c r="FAN38" s="21"/>
      <c r="FAO38" s="21"/>
      <c r="FAP38" s="21"/>
      <c r="FAQ38" s="21"/>
      <c r="FAR38" s="21"/>
      <c r="FAS38" s="21"/>
      <c r="FAT38" s="21"/>
      <c r="FAU38" s="21"/>
      <c r="FAV38" s="21"/>
      <c r="FAW38" s="21"/>
      <c r="FAX38" s="21"/>
      <c r="FAY38" s="21"/>
      <c r="FAZ38" s="21"/>
      <c r="FBA38" s="21"/>
      <c r="FBB38" s="21"/>
      <c r="FBC38" s="21"/>
      <c r="FBD38" s="21"/>
      <c r="FBE38" s="21"/>
      <c r="FBF38" s="21"/>
      <c r="FBG38" s="21"/>
      <c r="FBH38" s="21"/>
      <c r="FBI38" s="21"/>
      <c r="FBJ38" s="21"/>
      <c r="FBK38" s="21"/>
      <c r="FBL38" s="21"/>
      <c r="FBM38" s="21"/>
      <c r="FBN38" s="21"/>
      <c r="FBO38" s="21"/>
      <c r="FBP38" s="21"/>
      <c r="FBQ38" s="21"/>
      <c r="FBR38" s="21"/>
      <c r="FBS38" s="21"/>
      <c r="FBT38" s="21"/>
      <c r="FBU38" s="21"/>
      <c r="FBV38" s="21"/>
      <c r="FBW38" s="21"/>
      <c r="FBX38" s="21"/>
      <c r="FBY38" s="21"/>
      <c r="FBZ38" s="21"/>
      <c r="FCA38" s="21"/>
      <c r="FCB38" s="21"/>
      <c r="FCC38" s="21"/>
      <c r="FCD38" s="21"/>
      <c r="FCE38" s="21"/>
      <c r="FCF38" s="21"/>
      <c r="FCG38" s="21"/>
      <c r="FCH38" s="21"/>
      <c r="FCI38" s="21"/>
      <c r="FCJ38" s="21"/>
      <c r="FCK38" s="21"/>
      <c r="FCL38" s="21"/>
      <c r="FCM38" s="21"/>
      <c r="FCN38" s="21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1"/>
      <c r="FDL38" s="21"/>
      <c r="FDM38" s="21"/>
      <c r="FDN38" s="21"/>
      <c r="FDO38" s="21"/>
      <c r="FDP38" s="21"/>
      <c r="FDQ38" s="21"/>
      <c r="FDR38" s="21"/>
      <c r="FDS38" s="21"/>
      <c r="FDT38" s="21"/>
      <c r="FDU38" s="21"/>
      <c r="FDV38" s="21"/>
      <c r="FDW38" s="21"/>
      <c r="FDX38" s="21"/>
      <c r="FDY38" s="21"/>
      <c r="FDZ38" s="21"/>
      <c r="FEA38" s="21"/>
      <c r="FEB38" s="21"/>
      <c r="FEC38" s="21"/>
      <c r="FED38" s="21"/>
      <c r="FEE38" s="21"/>
      <c r="FEF38" s="21"/>
      <c r="FEG38" s="21"/>
      <c r="FEH38" s="21"/>
      <c r="FEI38" s="21"/>
      <c r="FEJ38" s="21"/>
      <c r="FEK38" s="21"/>
      <c r="FEL38" s="21"/>
      <c r="FEM38" s="21"/>
      <c r="FEN38" s="21"/>
      <c r="FEO38" s="21"/>
      <c r="FEP38" s="21"/>
      <c r="FEQ38" s="21"/>
      <c r="FER38" s="21"/>
      <c r="FES38" s="21"/>
      <c r="FET38" s="21"/>
      <c r="FEU38" s="21"/>
      <c r="FEV38" s="21"/>
      <c r="FEW38" s="21"/>
      <c r="FEX38" s="21"/>
      <c r="FEY38" s="21"/>
      <c r="FEZ38" s="21"/>
      <c r="FFA38" s="21"/>
      <c r="FFB38" s="21"/>
      <c r="FFC38" s="21"/>
      <c r="FFD38" s="21"/>
      <c r="FFE38" s="21"/>
      <c r="FFF38" s="21"/>
      <c r="FFG38" s="21"/>
      <c r="FFH38" s="21"/>
      <c r="FFI38" s="21"/>
      <c r="FFJ38" s="21"/>
      <c r="FFK38" s="21"/>
      <c r="FFL38" s="21"/>
      <c r="FFM38" s="21"/>
      <c r="FFN38" s="21"/>
      <c r="FFO38" s="21"/>
      <c r="FFP38" s="21"/>
      <c r="FFQ38" s="21"/>
      <c r="FFR38" s="21"/>
      <c r="FFS38" s="21"/>
      <c r="FFT38" s="21"/>
      <c r="FFU38" s="21"/>
      <c r="FFV38" s="21"/>
      <c r="FFW38" s="21"/>
      <c r="FFX38" s="21"/>
      <c r="FFY38" s="21"/>
      <c r="FFZ38" s="21"/>
      <c r="FGA38" s="21"/>
      <c r="FGB38" s="21"/>
      <c r="FGC38" s="21"/>
      <c r="FGD38" s="21"/>
      <c r="FGE38" s="21"/>
      <c r="FGF38" s="21"/>
      <c r="FGG38" s="21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1"/>
      <c r="FHE38" s="21"/>
      <c r="FHF38" s="21"/>
      <c r="FHG38" s="21"/>
      <c r="FHH38" s="21"/>
      <c r="FHI38" s="21"/>
      <c r="FHJ38" s="21"/>
      <c r="FHK38" s="21"/>
      <c r="FHL38" s="21"/>
      <c r="FHM38" s="21"/>
      <c r="FHN38" s="21"/>
      <c r="FHO38" s="21"/>
      <c r="FHP38" s="21"/>
      <c r="FHQ38" s="21"/>
      <c r="FHR38" s="21"/>
      <c r="FHS38" s="21"/>
      <c r="FHT38" s="21"/>
      <c r="FHU38" s="21"/>
      <c r="FHV38" s="21"/>
      <c r="FHW38" s="21"/>
      <c r="FHX38" s="21"/>
      <c r="FHY38" s="21"/>
      <c r="FHZ38" s="21"/>
      <c r="FIA38" s="21"/>
      <c r="FIB38" s="21"/>
      <c r="FIC38" s="21"/>
      <c r="FID38" s="21"/>
      <c r="FIE38" s="21"/>
      <c r="FIF38" s="21"/>
      <c r="FIG38" s="21"/>
      <c r="FIH38" s="21"/>
      <c r="FII38" s="21"/>
      <c r="FIJ38" s="21"/>
      <c r="FIK38" s="21"/>
      <c r="FIL38" s="21"/>
      <c r="FIM38" s="21"/>
      <c r="FIN38" s="21"/>
      <c r="FIO38" s="21"/>
      <c r="FIP38" s="21"/>
      <c r="FIQ38" s="21"/>
      <c r="FIR38" s="21"/>
      <c r="FIS38" s="21"/>
      <c r="FIT38" s="21"/>
      <c r="FIU38" s="21"/>
      <c r="FIV38" s="21"/>
      <c r="FIW38" s="21"/>
      <c r="FIX38" s="21"/>
      <c r="FIY38" s="21"/>
      <c r="FIZ38" s="21"/>
      <c r="FJA38" s="21"/>
      <c r="FJB38" s="21"/>
      <c r="FJC38" s="21"/>
      <c r="FJD38" s="21"/>
      <c r="FJE38" s="21"/>
      <c r="FJF38" s="21"/>
      <c r="FJG38" s="21"/>
      <c r="FJH38" s="21"/>
      <c r="FJI38" s="21"/>
      <c r="FJJ38" s="21"/>
      <c r="FJK38" s="21"/>
      <c r="FJL38" s="21"/>
      <c r="FJM38" s="21"/>
      <c r="FJN38" s="21"/>
      <c r="FJO38" s="21"/>
      <c r="FJP38" s="21"/>
      <c r="FJQ38" s="21"/>
      <c r="FJR38" s="21"/>
      <c r="FJS38" s="21"/>
      <c r="FJT38" s="21"/>
      <c r="FJU38" s="21"/>
      <c r="FJV38" s="21"/>
      <c r="FJW38" s="21"/>
      <c r="FJX38" s="21"/>
      <c r="FJY38" s="21"/>
      <c r="FJZ38" s="21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1"/>
      <c r="FKX38" s="21"/>
      <c r="FKY38" s="21"/>
      <c r="FKZ38" s="21"/>
      <c r="FLA38" s="21"/>
      <c r="FLB38" s="21"/>
      <c r="FLC38" s="21"/>
      <c r="FLD38" s="21"/>
      <c r="FLE38" s="21"/>
      <c r="FLF38" s="21"/>
      <c r="FLG38" s="21"/>
      <c r="FLH38" s="21"/>
      <c r="FLI38" s="21"/>
      <c r="FLJ38" s="21"/>
      <c r="FLK38" s="21"/>
      <c r="FLL38" s="21"/>
      <c r="FLM38" s="21"/>
      <c r="FLN38" s="21"/>
      <c r="FLO38" s="21"/>
      <c r="FLP38" s="21"/>
      <c r="FLQ38" s="21"/>
      <c r="FLR38" s="21"/>
      <c r="FLS38" s="21"/>
      <c r="FLT38" s="21"/>
      <c r="FLU38" s="21"/>
      <c r="FLV38" s="21"/>
      <c r="FLW38" s="21"/>
      <c r="FLX38" s="21"/>
      <c r="FLY38" s="21"/>
      <c r="FLZ38" s="21"/>
      <c r="FMA38" s="21"/>
      <c r="FMB38" s="21"/>
      <c r="FMC38" s="21"/>
      <c r="FMD38" s="21"/>
      <c r="FME38" s="21"/>
      <c r="FMF38" s="21"/>
      <c r="FMG38" s="21"/>
      <c r="FMH38" s="21"/>
      <c r="FMI38" s="21"/>
      <c r="FMJ38" s="21"/>
      <c r="FMK38" s="21"/>
      <c r="FML38" s="21"/>
      <c r="FMM38" s="21"/>
      <c r="FMN38" s="21"/>
      <c r="FMO38" s="21"/>
      <c r="FMP38" s="21"/>
      <c r="FMQ38" s="21"/>
      <c r="FMR38" s="21"/>
      <c r="FMS38" s="21"/>
      <c r="FMT38" s="21"/>
      <c r="FMU38" s="21"/>
      <c r="FMV38" s="21"/>
      <c r="FMW38" s="21"/>
      <c r="FMX38" s="21"/>
      <c r="FMY38" s="21"/>
      <c r="FMZ38" s="21"/>
      <c r="FNA38" s="21"/>
      <c r="FNB38" s="21"/>
      <c r="FNC38" s="21"/>
      <c r="FND38" s="21"/>
      <c r="FNE38" s="21"/>
      <c r="FNF38" s="21"/>
      <c r="FNG38" s="21"/>
      <c r="FNH38" s="21"/>
      <c r="FNI38" s="21"/>
      <c r="FNJ38" s="21"/>
      <c r="FNK38" s="21"/>
      <c r="FNL38" s="21"/>
      <c r="FNM38" s="21"/>
      <c r="FNN38" s="21"/>
      <c r="FNO38" s="21"/>
      <c r="FNP38" s="21"/>
      <c r="FNQ38" s="21"/>
      <c r="FNR38" s="21"/>
      <c r="FNS38" s="21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1"/>
      <c r="FOQ38" s="21"/>
      <c r="FOR38" s="21"/>
      <c r="FOS38" s="21"/>
      <c r="FOT38" s="21"/>
      <c r="FOU38" s="21"/>
      <c r="FOV38" s="21"/>
      <c r="FOW38" s="21"/>
      <c r="FOX38" s="21"/>
      <c r="FOY38" s="21"/>
      <c r="FOZ38" s="21"/>
      <c r="FPA38" s="21"/>
      <c r="FPB38" s="21"/>
      <c r="FPC38" s="21"/>
      <c r="FPD38" s="21"/>
      <c r="FPE38" s="21"/>
      <c r="FPF38" s="21"/>
      <c r="FPG38" s="21"/>
      <c r="FPH38" s="21"/>
      <c r="FPI38" s="21"/>
      <c r="FPJ38" s="21"/>
      <c r="FPK38" s="21"/>
      <c r="FPL38" s="21"/>
      <c r="FPM38" s="21"/>
      <c r="FPN38" s="21"/>
      <c r="FPO38" s="21"/>
      <c r="FPP38" s="21"/>
      <c r="FPQ38" s="21"/>
      <c r="FPR38" s="21"/>
      <c r="FPS38" s="21"/>
      <c r="FPT38" s="21"/>
      <c r="FPU38" s="21"/>
      <c r="FPV38" s="21"/>
      <c r="FPW38" s="21"/>
      <c r="FPX38" s="21"/>
      <c r="FPY38" s="21"/>
      <c r="FPZ38" s="21"/>
      <c r="FQA38" s="21"/>
      <c r="FQB38" s="21"/>
      <c r="FQC38" s="21"/>
      <c r="FQD38" s="21"/>
      <c r="FQE38" s="21"/>
      <c r="FQF38" s="21"/>
      <c r="FQG38" s="21"/>
      <c r="FQH38" s="21"/>
      <c r="FQI38" s="21"/>
      <c r="FQJ38" s="21"/>
      <c r="FQK38" s="21"/>
      <c r="FQL38" s="21"/>
      <c r="FQM38" s="21"/>
      <c r="FQN38" s="21"/>
      <c r="FQO38" s="21"/>
      <c r="FQP38" s="21"/>
      <c r="FQQ38" s="21"/>
      <c r="FQR38" s="21"/>
      <c r="FQS38" s="21"/>
      <c r="FQT38" s="21"/>
      <c r="FQU38" s="21"/>
      <c r="FQV38" s="21"/>
      <c r="FQW38" s="21"/>
      <c r="FQX38" s="21"/>
      <c r="FQY38" s="21"/>
      <c r="FQZ38" s="21"/>
      <c r="FRA38" s="21"/>
      <c r="FRB38" s="21"/>
      <c r="FRC38" s="21"/>
      <c r="FRD38" s="21"/>
      <c r="FRE38" s="21"/>
      <c r="FRF38" s="21"/>
      <c r="FRG38" s="21"/>
      <c r="FRH38" s="21"/>
      <c r="FRI38" s="21"/>
      <c r="FRJ38" s="21"/>
      <c r="FRK38" s="21"/>
      <c r="FRL38" s="21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1"/>
      <c r="FSJ38" s="21"/>
      <c r="FSK38" s="21"/>
      <c r="FSL38" s="21"/>
      <c r="FSM38" s="21"/>
      <c r="FSN38" s="21"/>
      <c r="FSO38" s="21"/>
      <c r="FSP38" s="21"/>
      <c r="FSQ38" s="21"/>
      <c r="FSR38" s="21"/>
      <c r="FSS38" s="21"/>
      <c r="FST38" s="21"/>
      <c r="FSU38" s="21"/>
      <c r="FSV38" s="21"/>
      <c r="FSW38" s="21"/>
      <c r="FSX38" s="21"/>
      <c r="FSY38" s="21"/>
      <c r="FSZ38" s="21"/>
      <c r="FTA38" s="21"/>
      <c r="FTB38" s="21"/>
      <c r="FTC38" s="21"/>
      <c r="FTD38" s="21"/>
      <c r="FTE38" s="21"/>
      <c r="FTF38" s="21"/>
      <c r="FTG38" s="21"/>
      <c r="FTH38" s="21"/>
      <c r="FTI38" s="21"/>
      <c r="FTJ38" s="21"/>
      <c r="FTK38" s="21"/>
      <c r="FTL38" s="21"/>
      <c r="FTM38" s="21"/>
      <c r="FTN38" s="21"/>
      <c r="FTO38" s="21"/>
      <c r="FTP38" s="21"/>
      <c r="FTQ38" s="21"/>
      <c r="FTR38" s="21"/>
      <c r="FTS38" s="21"/>
      <c r="FTT38" s="21"/>
      <c r="FTU38" s="21"/>
      <c r="FTV38" s="21"/>
      <c r="FTW38" s="21"/>
      <c r="FTX38" s="21"/>
      <c r="FTY38" s="21"/>
      <c r="FTZ38" s="21"/>
      <c r="FUA38" s="21"/>
      <c r="FUB38" s="21"/>
      <c r="FUC38" s="21"/>
      <c r="FUD38" s="21"/>
      <c r="FUE38" s="21"/>
      <c r="FUF38" s="21"/>
      <c r="FUG38" s="21"/>
      <c r="FUH38" s="21"/>
      <c r="FUI38" s="21"/>
      <c r="FUJ38" s="21"/>
      <c r="FUK38" s="21"/>
      <c r="FUL38" s="21"/>
      <c r="FUM38" s="21"/>
      <c r="FUN38" s="21"/>
      <c r="FUO38" s="21"/>
      <c r="FUP38" s="21"/>
      <c r="FUQ38" s="21"/>
      <c r="FUR38" s="21"/>
      <c r="FUS38" s="21"/>
      <c r="FUT38" s="21"/>
      <c r="FUU38" s="21"/>
      <c r="FUV38" s="21"/>
      <c r="FUW38" s="21"/>
      <c r="FUX38" s="21"/>
      <c r="FUY38" s="21"/>
      <c r="FUZ38" s="21"/>
      <c r="FVA38" s="21"/>
      <c r="FVB38" s="21"/>
      <c r="FVC38" s="21"/>
      <c r="FVD38" s="21"/>
      <c r="FVE38" s="21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1"/>
      <c r="FWC38" s="21"/>
      <c r="FWD38" s="21"/>
      <c r="FWE38" s="21"/>
      <c r="FWF38" s="21"/>
      <c r="FWG38" s="21"/>
      <c r="FWH38" s="21"/>
      <c r="FWI38" s="21"/>
      <c r="FWJ38" s="21"/>
      <c r="FWK38" s="21"/>
      <c r="FWL38" s="21"/>
      <c r="FWM38" s="21"/>
      <c r="FWN38" s="21"/>
      <c r="FWO38" s="21"/>
      <c r="FWP38" s="21"/>
      <c r="FWQ38" s="21"/>
      <c r="FWR38" s="21"/>
      <c r="FWS38" s="21"/>
      <c r="FWT38" s="21"/>
      <c r="FWU38" s="21"/>
      <c r="FWV38" s="21"/>
      <c r="FWW38" s="21"/>
      <c r="FWX38" s="21"/>
      <c r="FWY38" s="21"/>
      <c r="FWZ38" s="21"/>
      <c r="FXA38" s="21"/>
      <c r="FXB38" s="21"/>
      <c r="FXC38" s="21"/>
      <c r="FXD38" s="21"/>
      <c r="FXE38" s="21"/>
      <c r="FXF38" s="21"/>
      <c r="FXG38" s="21"/>
      <c r="FXH38" s="21"/>
      <c r="FXI38" s="21"/>
      <c r="FXJ38" s="21"/>
      <c r="FXK38" s="21"/>
      <c r="FXL38" s="21"/>
      <c r="FXM38" s="21"/>
      <c r="FXN38" s="21"/>
      <c r="FXO38" s="21"/>
      <c r="FXP38" s="21"/>
      <c r="FXQ38" s="21"/>
      <c r="FXR38" s="21"/>
      <c r="FXS38" s="21"/>
      <c r="FXT38" s="21"/>
      <c r="FXU38" s="21"/>
      <c r="FXV38" s="21"/>
      <c r="FXW38" s="21"/>
      <c r="FXX38" s="21"/>
      <c r="FXY38" s="21"/>
      <c r="FXZ38" s="21"/>
      <c r="FYA38" s="21"/>
      <c r="FYB38" s="21"/>
      <c r="FYC38" s="21"/>
      <c r="FYD38" s="21"/>
      <c r="FYE38" s="21"/>
      <c r="FYF38" s="21"/>
      <c r="FYG38" s="21"/>
      <c r="FYH38" s="21"/>
      <c r="FYI38" s="21"/>
      <c r="FYJ38" s="21"/>
      <c r="FYK38" s="21"/>
      <c r="FYL38" s="21"/>
      <c r="FYM38" s="21"/>
      <c r="FYN38" s="21"/>
      <c r="FYO38" s="21"/>
      <c r="FYP38" s="21"/>
      <c r="FYQ38" s="21"/>
      <c r="FYR38" s="21"/>
      <c r="FYS38" s="21"/>
      <c r="FYT38" s="21"/>
      <c r="FYU38" s="21"/>
      <c r="FYV38" s="21"/>
      <c r="FYW38" s="21"/>
      <c r="FYX38" s="21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1"/>
      <c r="FZV38" s="21"/>
      <c r="FZW38" s="21"/>
      <c r="FZX38" s="21"/>
      <c r="FZY38" s="21"/>
      <c r="FZZ38" s="21"/>
      <c r="GAA38" s="21"/>
      <c r="GAB38" s="21"/>
      <c r="GAC38" s="21"/>
      <c r="GAD38" s="21"/>
      <c r="GAE38" s="21"/>
      <c r="GAF38" s="21"/>
      <c r="GAG38" s="21"/>
      <c r="GAH38" s="21"/>
      <c r="GAI38" s="21"/>
      <c r="GAJ38" s="21"/>
      <c r="GAK38" s="21"/>
      <c r="GAL38" s="21"/>
      <c r="GAM38" s="21"/>
      <c r="GAN38" s="21"/>
      <c r="GAO38" s="21"/>
      <c r="GAP38" s="21"/>
      <c r="GAQ38" s="21"/>
      <c r="GAR38" s="21"/>
      <c r="GAS38" s="21"/>
      <c r="GAT38" s="21"/>
      <c r="GAU38" s="21"/>
      <c r="GAV38" s="21"/>
      <c r="GAW38" s="21"/>
      <c r="GAX38" s="21"/>
      <c r="GAY38" s="21"/>
      <c r="GAZ38" s="21"/>
      <c r="GBA38" s="21"/>
      <c r="GBB38" s="21"/>
      <c r="GBC38" s="21"/>
      <c r="GBD38" s="21"/>
      <c r="GBE38" s="21"/>
      <c r="GBF38" s="21"/>
      <c r="GBG38" s="21"/>
      <c r="GBH38" s="21"/>
      <c r="GBI38" s="21"/>
      <c r="GBJ38" s="21"/>
      <c r="GBK38" s="21"/>
      <c r="GBL38" s="21"/>
      <c r="GBM38" s="21"/>
      <c r="GBN38" s="21"/>
      <c r="GBO38" s="21"/>
      <c r="GBP38" s="21"/>
      <c r="GBQ38" s="21"/>
      <c r="GBR38" s="21"/>
      <c r="GBS38" s="21"/>
      <c r="GBT38" s="21"/>
      <c r="GBU38" s="21"/>
      <c r="GBV38" s="21"/>
      <c r="GBW38" s="21"/>
      <c r="GBX38" s="21"/>
      <c r="GBY38" s="21"/>
      <c r="GBZ38" s="21"/>
      <c r="GCA38" s="21"/>
      <c r="GCB38" s="21"/>
      <c r="GCC38" s="21"/>
      <c r="GCD38" s="21"/>
      <c r="GCE38" s="21"/>
      <c r="GCF38" s="21"/>
      <c r="GCG38" s="21"/>
      <c r="GCH38" s="21"/>
      <c r="GCI38" s="21"/>
      <c r="GCJ38" s="21"/>
      <c r="GCK38" s="21"/>
      <c r="GCL38" s="21"/>
      <c r="GCM38" s="21"/>
      <c r="GCN38" s="21"/>
      <c r="GCO38" s="21"/>
      <c r="GCP38" s="21"/>
      <c r="GCQ38" s="21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1"/>
      <c r="GDO38" s="21"/>
      <c r="GDP38" s="21"/>
      <c r="GDQ38" s="21"/>
      <c r="GDR38" s="21"/>
      <c r="GDS38" s="21"/>
      <c r="GDT38" s="21"/>
      <c r="GDU38" s="21"/>
      <c r="GDV38" s="21"/>
      <c r="GDW38" s="21"/>
      <c r="GDX38" s="21"/>
      <c r="GDY38" s="21"/>
      <c r="GDZ38" s="21"/>
      <c r="GEA38" s="21"/>
      <c r="GEB38" s="21"/>
      <c r="GEC38" s="21"/>
      <c r="GED38" s="21"/>
      <c r="GEE38" s="21"/>
      <c r="GEF38" s="21"/>
      <c r="GEG38" s="21"/>
      <c r="GEH38" s="21"/>
      <c r="GEI38" s="21"/>
      <c r="GEJ38" s="21"/>
      <c r="GEK38" s="21"/>
      <c r="GEL38" s="21"/>
      <c r="GEM38" s="21"/>
      <c r="GEN38" s="21"/>
      <c r="GEO38" s="21"/>
      <c r="GEP38" s="21"/>
      <c r="GEQ38" s="21"/>
      <c r="GER38" s="21"/>
      <c r="GES38" s="21"/>
      <c r="GET38" s="21"/>
      <c r="GEU38" s="21"/>
      <c r="GEV38" s="21"/>
      <c r="GEW38" s="21"/>
      <c r="GEX38" s="21"/>
      <c r="GEY38" s="21"/>
      <c r="GEZ38" s="21"/>
      <c r="GFA38" s="21"/>
      <c r="GFB38" s="21"/>
      <c r="GFC38" s="21"/>
      <c r="GFD38" s="21"/>
      <c r="GFE38" s="21"/>
      <c r="GFF38" s="21"/>
      <c r="GFG38" s="21"/>
      <c r="GFH38" s="21"/>
      <c r="GFI38" s="21"/>
      <c r="GFJ38" s="21"/>
      <c r="GFK38" s="21"/>
      <c r="GFL38" s="21"/>
      <c r="GFM38" s="21"/>
      <c r="GFN38" s="21"/>
      <c r="GFO38" s="21"/>
      <c r="GFP38" s="21"/>
      <c r="GFQ38" s="21"/>
      <c r="GFR38" s="21"/>
      <c r="GFS38" s="21"/>
      <c r="GFT38" s="21"/>
      <c r="GFU38" s="21"/>
      <c r="GFV38" s="21"/>
      <c r="GFW38" s="21"/>
      <c r="GFX38" s="21"/>
      <c r="GFY38" s="21"/>
      <c r="GFZ38" s="21"/>
      <c r="GGA38" s="21"/>
      <c r="GGB38" s="21"/>
      <c r="GGC38" s="21"/>
      <c r="GGD38" s="21"/>
      <c r="GGE38" s="21"/>
      <c r="GGF38" s="21"/>
      <c r="GGG38" s="21"/>
      <c r="GGH38" s="21"/>
      <c r="GGI38" s="21"/>
      <c r="GGJ38" s="21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1"/>
      <c r="GHH38" s="21"/>
      <c r="GHI38" s="21"/>
      <c r="GHJ38" s="21"/>
      <c r="GHK38" s="21"/>
      <c r="GHL38" s="21"/>
      <c r="GHM38" s="21"/>
      <c r="GHN38" s="21"/>
      <c r="GHO38" s="21"/>
      <c r="GHP38" s="21"/>
      <c r="GHQ38" s="21"/>
      <c r="GHR38" s="21"/>
      <c r="GHS38" s="21"/>
      <c r="GHT38" s="21"/>
      <c r="GHU38" s="21"/>
      <c r="GHV38" s="21"/>
      <c r="GHW38" s="21"/>
      <c r="GHX38" s="21"/>
      <c r="GHY38" s="21"/>
      <c r="GHZ38" s="21"/>
      <c r="GIA38" s="21"/>
      <c r="GIB38" s="21"/>
      <c r="GIC38" s="21"/>
      <c r="GID38" s="21"/>
      <c r="GIE38" s="21"/>
      <c r="GIF38" s="21"/>
      <c r="GIG38" s="21"/>
      <c r="GIH38" s="21"/>
      <c r="GII38" s="21"/>
      <c r="GIJ38" s="21"/>
      <c r="GIK38" s="21"/>
      <c r="GIL38" s="21"/>
      <c r="GIM38" s="21"/>
      <c r="GIN38" s="21"/>
      <c r="GIO38" s="21"/>
      <c r="GIP38" s="21"/>
      <c r="GIQ38" s="21"/>
      <c r="GIR38" s="21"/>
      <c r="GIS38" s="21"/>
      <c r="GIT38" s="21"/>
      <c r="GIU38" s="21"/>
      <c r="GIV38" s="21"/>
      <c r="GIW38" s="21"/>
      <c r="GIX38" s="21"/>
      <c r="GIY38" s="21"/>
      <c r="GIZ38" s="21"/>
      <c r="GJA38" s="21"/>
      <c r="GJB38" s="21"/>
      <c r="GJC38" s="21"/>
      <c r="GJD38" s="21"/>
      <c r="GJE38" s="21"/>
      <c r="GJF38" s="21"/>
      <c r="GJG38" s="21"/>
      <c r="GJH38" s="21"/>
      <c r="GJI38" s="21"/>
      <c r="GJJ38" s="21"/>
      <c r="GJK38" s="21"/>
      <c r="GJL38" s="21"/>
      <c r="GJM38" s="21"/>
      <c r="GJN38" s="21"/>
      <c r="GJO38" s="21"/>
      <c r="GJP38" s="21"/>
      <c r="GJQ38" s="21"/>
      <c r="GJR38" s="21"/>
      <c r="GJS38" s="21"/>
      <c r="GJT38" s="21"/>
      <c r="GJU38" s="21"/>
      <c r="GJV38" s="21"/>
      <c r="GJW38" s="21"/>
      <c r="GJX38" s="21"/>
      <c r="GJY38" s="21"/>
      <c r="GJZ38" s="21"/>
      <c r="GKA38" s="21"/>
      <c r="GKB38" s="21"/>
      <c r="GKC38" s="21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1"/>
      <c r="GLA38" s="21"/>
      <c r="GLB38" s="21"/>
      <c r="GLC38" s="21"/>
      <c r="GLD38" s="21"/>
      <c r="GLE38" s="21"/>
      <c r="GLF38" s="21"/>
      <c r="GLG38" s="21"/>
      <c r="GLH38" s="21"/>
      <c r="GLI38" s="21"/>
      <c r="GLJ38" s="21"/>
      <c r="GLK38" s="21"/>
      <c r="GLL38" s="21"/>
      <c r="GLM38" s="21"/>
      <c r="GLN38" s="21"/>
      <c r="GLO38" s="21"/>
      <c r="GLP38" s="21"/>
      <c r="GLQ38" s="21"/>
      <c r="GLR38" s="21"/>
      <c r="GLS38" s="21"/>
      <c r="GLT38" s="21"/>
      <c r="GLU38" s="21"/>
      <c r="GLV38" s="21"/>
      <c r="GLW38" s="21"/>
      <c r="GLX38" s="21"/>
      <c r="GLY38" s="21"/>
      <c r="GLZ38" s="21"/>
      <c r="GMA38" s="21"/>
      <c r="GMB38" s="21"/>
      <c r="GMC38" s="21"/>
      <c r="GMD38" s="21"/>
      <c r="GME38" s="21"/>
      <c r="GMF38" s="21"/>
      <c r="GMG38" s="21"/>
      <c r="GMH38" s="21"/>
      <c r="GMI38" s="21"/>
      <c r="GMJ38" s="21"/>
      <c r="GMK38" s="21"/>
      <c r="GML38" s="21"/>
      <c r="GMM38" s="21"/>
      <c r="GMN38" s="21"/>
      <c r="GMO38" s="21"/>
      <c r="GMP38" s="21"/>
      <c r="GMQ38" s="21"/>
      <c r="GMR38" s="21"/>
      <c r="GMS38" s="21"/>
      <c r="GMT38" s="21"/>
      <c r="GMU38" s="21"/>
      <c r="GMV38" s="21"/>
      <c r="GMW38" s="21"/>
      <c r="GMX38" s="21"/>
      <c r="GMY38" s="21"/>
      <c r="GMZ38" s="21"/>
      <c r="GNA38" s="21"/>
      <c r="GNB38" s="21"/>
      <c r="GNC38" s="21"/>
      <c r="GND38" s="21"/>
      <c r="GNE38" s="21"/>
      <c r="GNF38" s="21"/>
      <c r="GNG38" s="21"/>
      <c r="GNH38" s="21"/>
      <c r="GNI38" s="21"/>
      <c r="GNJ38" s="21"/>
      <c r="GNK38" s="21"/>
      <c r="GNL38" s="21"/>
      <c r="GNM38" s="21"/>
      <c r="GNN38" s="21"/>
      <c r="GNO38" s="21"/>
      <c r="GNP38" s="21"/>
      <c r="GNQ38" s="21"/>
      <c r="GNR38" s="21"/>
      <c r="GNS38" s="21"/>
      <c r="GNT38" s="21"/>
      <c r="GNU38" s="21"/>
      <c r="GNV38" s="21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1"/>
      <c r="GOT38" s="21"/>
      <c r="GOU38" s="21"/>
      <c r="GOV38" s="21"/>
      <c r="GOW38" s="21"/>
      <c r="GOX38" s="21"/>
      <c r="GOY38" s="21"/>
      <c r="GOZ38" s="21"/>
      <c r="GPA38" s="21"/>
      <c r="GPB38" s="21"/>
      <c r="GPC38" s="21"/>
      <c r="GPD38" s="21"/>
      <c r="GPE38" s="21"/>
      <c r="GPF38" s="21"/>
      <c r="GPG38" s="21"/>
      <c r="GPH38" s="21"/>
      <c r="GPI38" s="21"/>
      <c r="GPJ38" s="21"/>
      <c r="GPK38" s="21"/>
      <c r="GPL38" s="21"/>
      <c r="GPM38" s="21"/>
      <c r="GPN38" s="21"/>
      <c r="GPO38" s="21"/>
      <c r="GPP38" s="21"/>
      <c r="GPQ38" s="21"/>
      <c r="GPR38" s="21"/>
      <c r="GPS38" s="21"/>
      <c r="GPT38" s="21"/>
      <c r="GPU38" s="21"/>
      <c r="GPV38" s="21"/>
      <c r="GPW38" s="21"/>
      <c r="GPX38" s="21"/>
      <c r="GPY38" s="21"/>
      <c r="GPZ38" s="21"/>
      <c r="GQA38" s="21"/>
      <c r="GQB38" s="21"/>
      <c r="GQC38" s="21"/>
      <c r="GQD38" s="21"/>
      <c r="GQE38" s="21"/>
      <c r="GQF38" s="21"/>
      <c r="GQG38" s="21"/>
      <c r="GQH38" s="21"/>
      <c r="GQI38" s="21"/>
      <c r="GQJ38" s="21"/>
      <c r="GQK38" s="21"/>
      <c r="GQL38" s="21"/>
      <c r="GQM38" s="21"/>
      <c r="GQN38" s="21"/>
      <c r="GQO38" s="21"/>
      <c r="GQP38" s="21"/>
      <c r="GQQ38" s="21"/>
      <c r="GQR38" s="21"/>
      <c r="GQS38" s="21"/>
      <c r="GQT38" s="21"/>
      <c r="GQU38" s="21"/>
      <c r="GQV38" s="21"/>
      <c r="GQW38" s="21"/>
      <c r="GQX38" s="21"/>
      <c r="GQY38" s="21"/>
      <c r="GQZ38" s="21"/>
      <c r="GRA38" s="21"/>
      <c r="GRB38" s="21"/>
      <c r="GRC38" s="21"/>
      <c r="GRD38" s="21"/>
      <c r="GRE38" s="21"/>
      <c r="GRF38" s="21"/>
      <c r="GRG38" s="21"/>
      <c r="GRH38" s="21"/>
      <c r="GRI38" s="21"/>
      <c r="GRJ38" s="21"/>
      <c r="GRK38" s="21"/>
      <c r="GRL38" s="21"/>
      <c r="GRM38" s="21"/>
      <c r="GRN38" s="21"/>
      <c r="GRO38" s="21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1"/>
      <c r="GSM38" s="21"/>
      <c r="GSN38" s="21"/>
      <c r="GSO38" s="21"/>
      <c r="GSP38" s="21"/>
      <c r="GSQ38" s="21"/>
      <c r="GSR38" s="21"/>
      <c r="GSS38" s="21"/>
      <c r="GST38" s="21"/>
      <c r="GSU38" s="21"/>
      <c r="GSV38" s="21"/>
      <c r="GSW38" s="21"/>
      <c r="GSX38" s="21"/>
      <c r="GSY38" s="21"/>
      <c r="GSZ38" s="21"/>
      <c r="GTA38" s="21"/>
      <c r="GTB38" s="21"/>
      <c r="GTC38" s="21"/>
      <c r="GTD38" s="21"/>
      <c r="GTE38" s="21"/>
      <c r="GTF38" s="21"/>
      <c r="GTG38" s="21"/>
      <c r="GTH38" s="21"/>
      <c r="GTI38" s="21"/>
      <c r="GTJ38" s="21"/>
      <c r="GTK38" s="21"/>
      <c r="GTL38" s="21"/>
      <c r="GTM38" s="21"/>
      <c r="GTN38" s="21"/>
      <c r="GTO38" s="21"/>
      <c r="GTP38" s="21"/>
      <c r="GTQ38" s="21"/>
      <c r="GTR38" s="21"/>
      <c r="GTS38" s="21"/>
      <c r="GTT38" s="21"/>
      <c r="GTU38" s="21"/>
      <c r="GTV38" s="21"/>
      <c r="GTW38" s="21"/>
      <c r="GTX38" s="21"/>
      <c r="GTY38" s="21"/>
      <c r="GTZ38" s="21"/>
      <c r="GUA38" s="21"/>
      <c r="GUB38" s="21"/>
      <c r="GUC38" s="21"/>
      <c r="GUD38" s="21"/>
      <c r="GUE38" s="21"/>
      <c r="GUF38" s="21"/>
      <c r="GUG38" s="21"/>
      <c r="GUH38" s="21"/>
      <c r="GUI38" s="21"/>
      <c r="GUJ38" s="21"/>
      <c r="GUK38" s="21"/>
      <c r="GUL38" s="21"/>
      <c r="GUM38" s="21"/>
      <c r="GUN38" s="21"/>
      <c r="GUO38" s="21"/>
      <c r="GUP38" s="21"/>
      <c r="GUQ38" s="21"/>
      <c r="GUR38" s="21"/>
      <c r="GUS38" s="21"/>
      <c r="GUT38" s="21"/>
      <c r="GUU38" s="21"/>
      <c r="GUV38" s="21"/>
      <c r="GUW38" s="21"/>
      <c r="GUX38" s="21"/>
      <c r="GUY38" s="21"/>
      <c r="GUZ38" s="21"/>
      <c r="GVA38" s="21"/>
      <c r="GVB38" s="21"/>
      <c r="GVC38" s="21"/>
      <c r="GVD38" s="21"/>
      <c r="GVE38" s="21"/>
      <c r="GVF38" s="21"/>
      <c r="GVG38" s="21"/>
      <c r="GVH38" s="21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1"/>
      <c r="GWF38" s="21"/>
      <c r="GWG38" s="21"/>
      <c r="GWH38" s="21"/>
      <c r="GWI38" s="21"/>
      <c r="GWJ38" s="21"/>
      <c r="GWK38" s="21"/>
      <c r="GWL38" s="21"/>
      <c r="GWM38" s="21"/>
      <c r="GWN38" s="21"/>
      <c r="GWO38" s="21"/>
      <c r="GWP38" s="21"/>
      <c r="GWQ38" s="21"/>
      <c r="GWR38" s="21"/>
      <c r="GWS38" s="21"/>
      <c r="GWT38" s="21"/>
      <c r="GWU38" s="21"/>
      <c r="GWV38" s="21"/>
      <c r="GWW38" s="21"/>
      <c r="GWX38" s="21"/>
      <c r="GWY38" s="21"/>
      <c r="GWZ38" s="21"/>
      <c r="GXA38" s="21"/>
      <c r="GXB38" s="21"/>
      <c r="GXC38" s="21"/>
      <c r="GXD38" s="21"/>
      <c r="GXE38" s="21"/>
      <c r="GXF38" s="21"/>
      <c r="GXG38" s="21"/>
      <c r="GXH38" s="21"/>
      <c r="GXI38" s="21"/>
      <c r="GXJ38" s="21"/>
      <c r="GXK38" s="21"/>
      <c r="GXL38" s="21"/>
      <c r="GXM38" s="21"/>
      <c r="GXN38" s="21"/>
      <c r="GXO38" s="21"/>
      <c r="GXP38" s="21"/>
      <c r="GXQ38" s="21"/>
      <c r="GXR38" s="21"/>
      <c r="GXS38" s="21"/>
      <c r="GXT38" s="21"/>
      <c r="GXU38" s="21"/>
      <c r="GXV38" s="21"/>
      <c r="GXW38" s="21"/>
      <c r="GXX38" s="21"/>
      <c r="GXY38" s="21"/>
      <c r="GXZ38" s="21"/>
      <c r="GYA38" s="21"/>
      <c r="GYB38" s="21"/>
      <c r="GYC38" s="21"/>
      <c r="GYD38" s="21"/>
      <c r="GYE38" s="21"/>
      <c r="GYF38" s="21"/>
      <c r="GYG38" s="21"/>
      <c r="GYH38" s="21"/>
      <c r="GYI38" s="21"/>
      <c r="GYJ38" s="21"/>
      <c r="GYK38" s="21"/>
      <c r="GYL38" s="21"/>
      <c r="GYM38" s="21"/>
      <c r="GYN38" s="21"/>
      <c r="GYO38" s="21"/>
      <c r="GYP38" s="21"/>
      <c r="GYQ38" s="21"/>
      <c r="GYR38" s="21"/>
      <c r="GYS38" s="21"/>
      <c r="GYT38" s="21"/>
      <c r="GYU38" s="21"/>
      <c r="GYV38" s="21"/>
      <c r="GYW38" s="21"/>
      <c r="GYX38" s="21"/>
      <c r="GYY38" s="21"/>
      <c r="GYZ38" s="21"/>
      <c r="GZA38" s="21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1"/>
      <c r="GZY38" s="21"/>
      <c r="GZZ38" s="21"/>
      <c r="HAA38" s="21"/>
      <c r="HAB38" s="21"/>
      <c r="HAC38" s="21"/>
      <c r="HAD38" s="21"/>
      <c r="HAE38" s="21"/>
      <c r="HAF38" s="21"/>
      <c r="HAG38" s="21"/>
      <c r="HAH38" s="21"/>
      <c r="HAI38" s="21"/>
      <c r="HAJ38" s="21"/>
      <c r="HAK38" s="21"/>
      <c r="HAL38" s="21"/>
      <c r="HAM38" s="21"/>
      <c r="HAN38" s="21"/>
      <c r="HAO38" s="21"/>
      <c r="HAP38" s="21"/>
      <c r="HAQ38" s="21"/>
      <c r="HAR38" s="21"/>
      <c r="HAS38" s="21"/>
      <c r="HAT38" s="21"/>
      <c r="HAU38" s="21"/>
      <c r="HAV38" s="21"/>
      <c r="HAW38" s="21"/>
      <c r="HAX38" s="21"/>
      <c r="HAY38" s="21"/>
      <c r="HAZ38" s="21"/>
      <c r="HBA38" s="21"/>
      <c r="HBB38" s="21"/>
      <c r="HBC38" s="21"/>
      <c r="HBD38" s="21"/>
      <c r="HBE38" s="21"/>
      <c r="HBF38" s="21"/>
      <c r="HBG38" s="21"/>
      <c r="HBH38" s="21"/>
      <c r="HBI38" s="21"/>
      <c r="HBJ38" s="21"/>
      <c r="HBK38" s="21"/>
      <c r="HBL38" s="21"/>
      <c r="HBM38" s="21"/>
      <c r="HBN38" s="21"/>
      <c r="HBO38" s="21"/>
      <c r="HBP38" s="21"/>
      <c r="HBQ38" s="21"/>
      <c r="HBR38" s="21"/>
      <c r="HBS38" s="21"/>
      <c r="HBT38" s="21"/>
      <c r="HBU38" s="21"/>
      <c r="HBV38" s="21"/>
      <c r="HBW38" s="21"/>
      <c r="HBX38" s="21"/>
      <c r="HBY38" s="21"/>
      <c r="HBZ38" s="21"/>
      <c r="HCA38" s="21"/>
      <c r="HCB38" s="21"/>
      <c r="HCC38" s="21"/>
      <c r="HCD38" s="21"/>
      <c r="HCE38" s="21"/>
      <c r="HCF38" s="21"/>
      <c r="HCG38" s="21"/>
      <c r="HCH38" s="21"/>
      <c r="HCI38" s="21"/>
      <c r="HCJ38" s="21"/>
      <c r="HCK38" s="21"/>
      <c r="HCL38" s="21"/>
      <c r="HCM38" s="21"/>
      <c r="HCN38" s="21"/>
      <c r="HCO38" s="21"/>
      <c r="HCP38" s="21"/>
      <c r="HCQ38" s="21"/>
      <c r="HCR38" s="21"/>
      <c r="HCS38" s="21"/>
      <c r="HCT38" s="21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1"/>
      <c r="HDR38" s="21"/>
      <c r="HDS38" s="21"/>
      <c r="HDT38" s="21"/>
      <c r="HDU38" s="21"/>
      <c r="HDV38" s="21"/>
      <c r="HDW38" s="21"/>
      <c r="HDX38" s="21"/>
      <c r="HDY38" s="21"/>
      <c r="HDZ38" s="21"/>
      <c r="HEA38" s="21"/>
      <c r="HEB38" s="21"/>
      <c r="HEC38" s="21"/>
      <c r="HED38" s="21"/>
      <c r="HEE38" s="21"/>
      <c r="HEF38" s="21"/>
      <c r="HEG38" s="21"/>
      <c r="HEH38" s="21"/>
      <c r="HEI38" s="21"/>
      <c r="HEJ38" s="21"/>
      <c r="HEK38" s="21"/>
      <c r="HEL38" s="21"/>
      <c r="HEM38" s="21"/>
      <c r="HEN38" s="21"/>
      <c r="HEO38" s="21"/>
      <c r="HEP38" s="21"/>
      <c r="HEQ38" s="21"/>
      <c r="HER38" s="21"/>
      <c r="HES38" s="21"/>
      <c r="HET38" s="21"/>
      <c r="HEU38" s="21"/>
      <c r="HEV38" s="21"/>
      <c r="HEW38" s="21"/>
      <c r="HEX38" s="21"/>
      <c r="HEY38" s="21"/>
      <c r="HEZ38" s="21"/>
      <c r="HFA38" s="21"/>
      <c r="HFB38" s="21"/>
      <c r="HFC38" s="21"/>
      <c r="HFD38" s="21"/>
      <c r="HFE38" s="21"/>
      <c r="HFF38" s="21"/>
      <c r="HFG38" s="21"/>
      <c r="HFH38" s="21"/>
      <c r="HFI38" s="21"/>
      <c r="HFJ38" s="21"/>
      <c r="HFK38" s="21"/>
      <c r="HFL38" s="21"/>
      <c r="HFM38" s="21"/>
      <c r="HFN38" s="21"/>
      <c r="HFO38" s="21"/>
      <c r="HFP38" s="21"/>
      <c r="HFQ38" s="21"/>
      <c r="HFR38" s="21"/>
      <c r="HFS38" s="21"/>
      <c r="HFT38" s="21"/>
      <c r="HFU38" s="21"/>
      <c r="HFV38" s="21"/>
      <c r="HFW38" s="21"/>
      <c r="HFX38" s="21"/>
      <c r="HFY38" s="21"/>
      <c r="HFZ38" s="21"/>
      <c r="HGA38" s="21"/>
      <c r="HGB38" s="21"/>
      <c r="HGC38" s="21"/>
      <c r="HGD38" s="21"/>
      <c r="HGE38" s="21"/>
      <c r="HGF38" s="21"/>
      <c r="HGG38" s="21"/>
      <c r="HGH38" s="21"/>
      <c r="HGI38" s="21"/>
      <c r="HGJ38" s="21"/>
      <c r="HGK38" s="21"/>
      <c r="HGL38" s="21"/>
      <c r="HGM38" s="21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1"/>
      <c r="HHK38" s="21"/>
      <c r="HHL38" s="21"/>
      <c r="HHM38" s="21"/>
      <c r="HHN38" s="21"/>
      <c r="HHO38" s="21"/>
      <c r="HHP38" s="21"/>
      <c r="HHQ38" s="21"/>
      <c r="HHR38" s="21"/>
      <c r="HHS38" s="21"/>
      <c r="HHT38" s="21"/>
      <c r="HHU38" s="21"/>
      <c r="HHV38" s="21"/>
      <c r="HHW38" s="21"/>
      <c r="HHX38" s="21"/>
      <c r="HHY38" s="21"/>
      <c r="HHZ38" s="21"/>
      <c r="HIA38" s="21"/>
      <c r="HIB38" s="21"/>
      <c r="HIC38" s="21"/>
      <c r="HID38" s="21"/>
      <c r="HIE38" s="21"/>
      <c r="HIF38" s="21"/>
      <c r="HIG38" s="21"/>
      <c r="HIH38" s="21"/>
      <c r="HII38" s="21"/>
      <c r="HIJ38" s="21"/>
      <c r="HIK38" s="21"/>
      <c r="HIL38" s="21"/>
      <c r="HIM38" s="21"/>
      <c r="HIN38" s="21"/>
      <c r="HIO38" s="21"/>
      <c r="HIP38" s="21"/>
      <c r="HIQ38" s="21"/>
      <c r="HIR38" s="21"/>
      <c r="HIS38" s="21"/>
      <c r="HIT38" s="21"/>
      <c r="HIU38" s="21"/>
      <c r="HIV38" s="21"/>
      <c r="HIW38" s="21"/>
      <c r="HIX38" s="21"/>
      <c r="HIY38" s="21"/>
      <c r="HIZ38" s="21"/>
      <c r="HJA38" s="21"/>
      <c r="HJB38" s="21"/>
      <c r="HJC38" s="21"/>
      <c r="HJD38" s="21"/>
      <c r="HJE38" s="21"/>
      <c r="HJF38" s="21"/>
      <c r="HJG38" s="21"/>
      <c r="HJH38" s="21"/>
      <c r="HJI38" s="21"/>
      <c r="HJJ38" s="21"/>
      <c r="HJK38" s="21"/>
      <c r="HJL38" s="21"/>
      <c r="HJM38" s="21"/>
      <c r="HJN38" s="21"/>
      <c r="HJO38" s="21"/>
      <c r="HJP38" s="21"/>
      <c r="HJQ38" s="21"/>
      <c r="HJR38" s="21"/>
      <c r="HJS38" s="21"/>
      <c r="HJT38" s="21"/>
      <c r="HJU38" s="21"/>
      <c r="HJV38" s="21"/>
      <c r="HJW38" s="21"/>
      <c r="HJX38" s="21"/>
      <c r="HJY38" s="21"/>
      <c r="HJZ38" s="21"/>
      <c r="HKA38" s="21"/>
      <c r="HKB38" s="21"/>
      <c r="HKC38" s="21"/>
      <c r="HKD38" s="21"/>
      <c r="HKE38" s="21"/>
      <c r="HKF38" s="21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1"/>
      <c r="HLD38" s="21"/>
      <c r="HLE38" s="21"/>
      <c r="HLF38" s="21"/>
      <c r="HLG38" s="21"/>
      <c r="HLH38" s="21"/>
      <c r="HLI38" s="21"/>
      <c r="HLJ38" s="21"/>
      <c r="HLK38" s="21"/>
      <c r="HLL38" s="21"/>
      <c r="HLM38" s="21"/>
      <c r="HLN38" s="21"/>
      <c r="HLO38" s="21"/>
      <c r="HLP38" s="21"/>
      <c r="HLQ38" s="21"/>
      <c r="HLR38" s="21"/>
      <c r="HLS38" s="21"/>
      <c r="HLT38" s="21"/>
      <c r="HLU38" s="21"/>
      <c r="HLV38" s="21"/>
      <c r="HLW38" s="21"/>
      <c r="HLX38" s="21"/>
      <c r="HLY38" s="21"/>
      <c r="HLZ38" s="21"/>
      <c r="HMA38" s="21"/>
      <c r="HMB38" s="21"/>
      <c r="HMC38" s="21"/>
      <c r="HMD38" s="21"/>
      <c r="HME38" s="21"/>
      <c r="HMF38" s="21"/>
      <c r="HMG38" s="21"/>
      <c r="HMH38" s="21"/>
      <c r="HMI38" s="21"/>
      <c r="HMJ38" s="21"/>
      <c r="HMK38" s="21"/>
      <c r="HML38" s="21"/>
      <c r="HMM38" s="21"/>
      <c r="HMN38" s="21"/>
      <c r="HMO38" s="21"/>
      <c r="HMP38" s="21"/>
      <c r="HMQ38" s="21"/>
      <c r="HMR38" s="21"/>
      <c r="HMS38" s="21"/>
      <c r="HMT38" s="21"/>
      <c r="HMU38" s="21"/>
      <c r="HMV38" s="21"/>
      <c r="HMW38" s="21"/>
      <c r="HMX38" s="21"/>
      <c r="HMY38" s="21"/>
      <c r="HMZ38" s="21"/>
      <c r="HNA38" s="21"/>
      <c r="HNB38" s="21"/>
      <c r="HNC38" s="21"/>
      <c r="HND38" s="21"/>
      <c r="HNE38" s="21"/>
      <c r="HNF38" s="21"/>
      <c r="HNG38" s="21"/>
      <c r="HNH38" s="21"/>
      <c r="HNI38" s="21"/>
      <c r="HNJ38" s="21"/>
      <c r="HNK38" s="21"/>
      <c r="HNL38" s="21"/>
      <c r="HNM38" s="21"/>
      <c r="HNN38" s="21"/>
      <c r="HNO38" s="21"/>
      <c r="HNP38" s="21"/>
      <c r="HNQ38" s="21"/>
      <c r="HNR38" s="21"/>
      <c r="HNS38" s="21"/>
      <c r="HNT38" s="21"/>
      <c r="HNU38" s="21"/>
      <c r="HNV38" s="21"/>
      <c r="HNW38" s="21"/>
      <c r="HNX38" s="21"/>
      <c r="HNY38" s="21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1"/>
      <c r="HOW38" s="21"/>
      <c r="HOX38" s="21"/>
      <c r="HOY38" s="21"/>
      <c r="HOZ38" s="21"/>
      <c r="HPA38" s="21"/>
      <c r="HPB38" s="21"/>
      <c r="HPC38" s="21"/>
      <c r="HPD38" s="21"/>
      <c r="HPE38" s="21"/>
      <c r="HPF38" s="21"/>
      <c r="HPG38" s="21"/>
      <c r="HPH38" s="21"/>
      <c r="HPI38" s="21"/>
      <c r="HPJ38" s="21"/>
      <c r="HPK38" s="21"/>
      <c r="HPL38" s="21"/>
      <c r="HPM38" s="21"/>
      <c r="HPN38" s="21"/>
      <c r="HPO38" s="21"/>
      <c r="HPP38" s="21"/>
      <c r="HPQ38" s="21"/>
      <c r="HPR38" s="21"/>
      <c r="HPS38" s="21"/>
      <c r="HPT38" s="21"/>
      <c r="HPU38" s="21"/>
      <c r="HPV38" s="21"/>
      <c r="HPW38" s="21"/>
      <c r="HPX38" s="21"/>
      <c r="HPY38" s="21"/>
      <c r="HPZ38" s="21"/>
      <c r="HQA38" s="21"/>
      <c r="HQB38" s="21"/>
      <c r="HQC38" s="21"/>
      <c r="HQD38" s="21"/>
      <c r="HQE38" s="21"/>
      <c r="HQF38" s="21"/>
      <c r="HQG38" s="21"/>
      <c r="HQH38" s="21"/>
      <c r="HQI38" s="21"/>
      <c r="HQJ38" s="21"/>
      <c r="HQK38" s="21"/>
      <c r="HQL38" s="21"/>
      <c r="HQM38" s="21"/>
      <c r="HQN38" s="21"/>
      <c r="HQO38" s="21"/>
      <c r="HQP38" s="21"/>
      <c r="HQQ38" s="21"/>
      <c r="HQR38" s="21"/>
      <c r="HQS38" s="21"/>
      <c r="HQT38" s="21"/>
      <c r="HQU38" s="21"/>
      <c r="HQV38" s="21"/>
      <c r="HQW38" s="21"/>
      <c r="HQX38" s="21"/>
      <c r="HQY38" s="21"/>
      <c r="HQZ38" s="21"/>
      <c r="HRA38" s="21"/>
      <c r="HRB38" s="21"/>
      <c r="HRC38" s="21"/>
      <c r="HRD38" s="21"/>
      <c r="HRE38" s="21"/>
      <c r="HRF38" s="21"/>
      <c r="HRG38" s="21"/>
      <c r="HRH38" s="21"/>
      <c r="HRI38" s="21"/>
      <c r="HRJ38" s="21"/>
      <c r="HRK38" s="21"/>
      <c r="HRL38" s="21"/>
      <c r="HRM38" s="21"/>
      <c r="HRN38" s="21"/>
      <c r="HRO38" s="21"/>
      <c r="HRP38" s="21"/>
      <c r="HRQ38" s="21"/>
      <c r="HRR38" s="21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1"/>
      <c r="HSP38" s="21"/>
      <c r="HSQ38" s="21"/>
      <c r="HSR38" s="21"/>
      <c r="HSS38" s="21"/>
      <c r="HST38" s="21"/>
      <c r="HSU38" s="21"/>
      <c r="HSV38" s="21"/>
      <c r="HSW38" s="21"/>
      <c r="HSX38" s="21"/>
      <c r="HSY38" s="21"/>
      <c r="HSZ38" s="21"/>
      <c r="HTA38" s="21"/>
      <c r="HTB38" s="21"/>
      <c r="HTC38" s="21"/>
      <c r="HTD38" s="21"/>
      <c r="HTE38" s="21"/>
      <c r="HTF38" s="21"/>
      <c r="HTG38" s="21"/>
      <c r="HTH38" s="21"/>
      <c r="HTI38" s="21"/>
      <c r="HTJ38" s="21"/>
      <c r="HTK38" s="21"/>
      <c r="HTL38" s="21"/>
      <c r="HTM38" s="21"/>
      <c r="HTN38" s="21"/>
      <c r="HTO38" s="21"/>
      <c r="HTP38" s="21"/>
      <c r="HTQ38" s="21"/>
      <c r="HTR38" s="21"/>
      <c r="HTS38" s="21"/>
      <c r="HTT38" s="21"/>
      <c r="HTU38" s="21"/>
      <c r="HTV38" s="21"/>
      <c r="HTW38" s="21"/>
      <c r="HTX38" s="21"/>
      <c r="HTY38" s="21"/>
      <c r="HTZ38" s="21"/>
      <c r="HUA38" s="21"/>
      <c r="HUB38" s="21"/>
      <c r="HUC38" s="21"/>
      <c r="HUD38" s="21"/>
      <c r="HUE38" s="21"/>
      <c r="HUF38" s="21"/>
      <c r="HUG38" s="21"/>
      <c r="HUH38" s="21"/>
      <c r="HUI38" s="21"/>
      <c r="HUJ38" s="21"/>
      <c r="HUK38" s="21"/>
      <c r="HUL38" s="21"/>
      <c r="HUM38" s="21"/>
      <c r="HUN38" s="21"/>
      <c r="HUO38" s="21"/>
      <c r="HUP38" s="21"/>
      <c r="HUQ38" s="21"/>
      <c r="HUR38" s="21"/>
      <c r="HUS38" s="21"/>
      <c r="HUT38" s="21"/>
      <c r="HUU38" s="21"/>
      <c r="HUV38" s="21"/>
      <c r="HUW38" s="21"/>
      <c r="HUX38" s="21"/>
      <c r="HUY38" s="21"/>
      <c r="HUZ38" s="21"/>
      <c r="HVA38" s="21"/>
      <c r="HVB38" s="21"/>
      <c r="HVC38" s="21"/>
      <c r="HVD38" s="21"/>
      <c r="HVE38" s="21"/>
      <c r="HVF38" s="21"/>
      <c r="HVG38" s="21"/>
      <c r="HVH38" s="21"/>
      <c r="HVI38" s="21"/>
      <c r="HVJ38" s="21"/>
      <c r="HVK38" s="21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1"/>
      <c r="HWI38" s="21"/>
      <c r="HWJ38" s="21"/>
      <c r="HWK38" s="21"/>
      <c r="HWL38" s="21"/>
      <c r="HWM38" s="21"/>
      <c r="HWN38" s="21"/>
      <c r="HWO38" s="21"/>
      <c r="HWP38" s="21"/>
      <c r="HWQ38" s="21"/>
      <c r="HWR38" s="21"/>
      <c r="HWS38" s="21"/>
      <c r="HWT38" s="21"/>
      <c r="HWU38" s="21"/>
      <c r="HWV38" s="21"/>
      <c r="HWW38" s="21"/>
      <c r="HWX38" s="21"/>
      <c r="HWY38" s="21"/>
      <c r="HWZ38" s="21"/>
      <c r="HXA38" s="21"/>
      <c r="HXB38" s="21"/>
      <c r="HXC38" s="21"/>
      <c r="HXD38" s="21"/>
      <c r="HXE38" s="21"/>
      <c r="HXF38" s="21"/>
      <c r="HXG38" s="21"/>
      <c r="HXH38" s="21"/>
      <c r="HXI38" s="21"/>
      <c r="HXJ38" s="21"/>
      <c r="HXK38" s="21"/>
      <c r="HXL38" s="21"/>
      <c r="HXM38" s="21"/>
      <c r="HXN38" s="21"/>
      <c r="HXO38" s="21"/>
      <c r="HXP38" s="21"/>
      <c r="HXQ38" s="21"/>
      <c r="HXR38" s="21"/>
      <c r="HXS38" s="21"/>
      <c r="HXT38" s="21"/>
      <c r="HXU38" s="21"/>
      <c r="HXV38" s="21"/>
      <c r="HXW38" s="21"/>
      <c r="HXX38" s="21"/>
      <c r="HXY38" s="21"/>
      <c r="HXZ38" s="21"/>
      <c r="HYA38" s="21"/>
      <c r="HYB38" s="21"/>
      <c r="HYC38" s="21"/>
      <c r="HYD38" s="21"/>
      <c r="HYE38" s="21"/>
      <c r="HYF38" s="21"/>
      <c r="HYG38" s="21"/>
      <c r="HYH38" s="21"/>
      <c r="HYI38" s="21"/>
      <c r="HYJ38" s="21"/>
      <c r="HYK38" s="21"/>
      <c r="HYL38" s="21"/>
      <c r="HYM38" s="21"/>
      <c r="HYN38" s="21"/>
      <c r="HYO38" s="21"/>
      <c r="HYP38" s="21"/>
      <c r="HYQ38" s="21"/>
      <c r="HYR38" s="21"/>
      <c r="HYS38" s="21"/>
      <c r="HYT38" s="21"/>
      <c r="HYU38" s="21"/>
      <c r="HYV38" s="21"/>
      <c r="HYW38" s="21"/>
      <c r="HYX38" s="21"/>
      <c r="HYY38" s="21"/>
      <c r="HYZ38" s="21"/>
      <c r="HZA38" s="21"/>
      <c r="HZB38" s="21"/>
      <c r="HZC38" s="21"/>
      <c r="HZD38" s="21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1"/>
      <c r="IAB38" s="21"/>
      <c r="IAC38" s="21"/>
      <c r="IAD38" s="21"/>
      <c r="IAE38" s="21"/>
      <c r="IAF38" s="21"/>
      <c r="IAG38" s="21"/>
      <c r="IAH38" s="21"/>
      <c r="IAI38" s="21"/>
      <c r="IAJ38" s="21"/>
      <c r="IAK38" s="21"/>
      <c r="IAL38" s="21"/>
      <c r="IAM38" s="21"/>
      <c r="IAN38" s="21"/>
      <c r="IAO38" s="21"/>
      <c r="IAP38" s="21"/>
      <c r="IAQ38" s="21"/>
      <c r="IAR38" s="21"/>
      <c r="IAS38" s="21"/>
      <c r="IAT38" s="21"/>
      <c r="IAU38" s="21"/>
      <c r="IAV38" s="21"/>
      <c r="IAW38" s="21"/>
      <c r="IAX38" s="21"/>
      <c r="IAY38" s="21"/>
      <c r="IAZ38" s="21"/>
      <c r="IBA38" s="21"/>
      <c r="IBB38" s="21"/>
      <c r="IBC38" s="21"/>
      <c r="IBD38" s="21"/>
      <c r="IBE38" s="21"/>
      <c r="IBF38" s="21"/>
      <c r="IBG38" s="21"/>
      <c r="IBH38" s="21"/>
      <c r="IBI38" s="21"/>
      <c r="IBJ38" s="21"/>
      <c r="IBK38" s="21"/>
      <c r="IBL38" s="21"/>
      <c r="IBM38" s="21"/>
      <c r="IBN38" s="21"/>
      <c r="IBO38" s="21"/>
      <c r="IBP38" s="21"/>
      <c r="IBQ38" s="21"/>
      <c r="IBR38" s="21"/>
      <c r="IBS38" s="21"/>
      <c r="IBT38" s="21"/>
      <c r="IBU38" s="21"/>
      <c r="IBV38" s="21"/>
      <c r="IBW38" s="21"/>
      <c r="IBX38" s="21"/>
      <c r="IBY38" s="21"/>
      <c r="IBZ38" s="21"/>
      <c r="ICA38" s="21"/>
      <c r="ICB38" s="21"/>
      <c r="ICC38" s="21"/>
      <c r="ICD38" s="21"/>
      <c r="ICE38" s="21"/>
      <c r="ICF38" s="21"/>
      <c r="ICG38" s="21"/>
      <c r="ICH38" s="21"/>
      <c r="ICI38" s="21"/>
      <c r="ICJ38" s="21"/>
      <c r="ICK38" s="21"/>
      <c r="ICL38" s="21"/>
      <c r="ICM38" s="21"/>
      <c r="ICN38" s="21"/>
      <c r="ICO38" s="21"/>
      <c r="ICP38" s="21"/>
      <c r="ICQ38" s="21"/>
      <c r="ICR38" s="21"/>
      <c r="ICS38" s="21"/>
      <c r="ICT38" s="21"/>
      <c r="ICU38" s="21"/>
      <c r="ICV38" s="21"/>
      <c r="ICW38" s="21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1"/>
      <c r="IDU38" s="21"/>
      <c r="IDV38" s="21"/>
      <c r="IDW38" s="21"/>
      <c r="IDX38" s="21"/>
      <c r="IDY38" s="21"/>
      <c r="IDZ38" s="21"/>
      <c r="IEA38" s="21"/>
      <c r="IEB38" s="21"/>
      <c r="IEC38" s="21"/>
      <c r="IED38" s="21"/>
      <c r="IEE38" s="21"/>
      <c r="IEF38" s="21"/>
      <c r="IEG38" s="21"/>
      <c r="IEH38" s="21"/>
      <c r="IEI38" s="21"/>
      <c r="IEJ38" s="21"/>
      <c r="IEK38" s="21"/>
      <c r="IEL38" s="21"/>
      <c r="IEM38" s="21"/>
      <c r="IEN38" s="21"/>
      <c r="IEO38" s="21"/>
      <c r="IEP38" s="21"/>
      <c r="IEQ38" s="21"/>
      <c r="IER38" s="21"/>
      <c r="IES38" s="21"/>
      <c r="IET38" s="21"/>
      <c r="IEU38" s="21"/>
      <c r="IEV38" s="21"/>
      <c r="IEW38" s="21"/>
      <c r="IEX38" s="21"/>
      <c r="IEY38" s="21"/>
      <c r="IEZ38" s="21"/>
      <c r="IFA38" s="21"/>
      <c r="IFB38" s="21"/>
      <c r="IFC38" s="21"/>
      <c r="IFD38" s="21"/>
      <c r="IFE38" s="21"/>
      <c r="IFF38" s="21"/>
      <c r="IFG38" s="21"/>
      <c r="IFH38" s="21"/>
      <c r="IFI38" s="21"/>
      <c r="IFJ38" s="21"/>
      <c r="IFK38" s="21"/>
      <c r="IFL38" s="21"/>
      <c r="IFM38" s="21"/>
      <c r="IFN38" s="21"/>
      <c r="IFO38" s="21"/>
      <c r="IFP38" s="21"/>
      <c r="IFQ38" s="21"/>
      <c r="IFR38" s="21"/>
      <c r="IFS38" s="21"/>
      <c r="IFT38" s="21"/>
      <c r="IFU38" s="21"/>
      <c r="IFV38" s="21"/>
      <c r="IFW38" s="21"/>
      <c r="IFX38" s="21"/>
      <c r="IFY38" s="21"/>
      <c r="IFZ38" s="21"/>
      <c r="IGA38" s="21"/>
      <c r="IGB38" s="21"/>
      <c r="IGC38" s="21"/>
      <c r="IGD38" s="21"/>
      <c r="IGE38" s="21"/>
      <c r="IGF38" s="21"/>
      <c r="IGG38" s="21"/>
      <c r="IGH38" s="21"/>
      <c r="IGI38" s="21"/>
      <c r="IGJ38" s="21"/>
      <c r="IGK38" s="21"/>
      <c r="IGL38" s="21"/>
      <c r="IGM38" s="21"/>
      <c r="IGN38" s="21"/>
      <c r="IGO38" s="21"/>
      <c r="IGP38" s="21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1"/>
      <c r="IHN38" s="21"/>
      <c r="IHO38" s="21"/>
      <c r="IHP38" s="21"/>
      <c r="IHQ38" s="21"/>
      <c r="IHR38" s="21"/>
      <c r="IHS38" s="21"/>
      <c r="IHT38" s="21"/>
      <c r="IHU38" s="21"/>
      <c r="IHV38" s="21"/>
      <c r="IHW38" s="21"/>
      <c r="IHX38" s="21"/>
      <c r="IHY38" s="21"/>
      <c r="IHZ38" s="21"/>
      <c r="IIA38" s="21"/>
      <c r="IIB38" s="21"/>
      <c r="IIC38" s="21"/>
      <c r="IID38" s="21"/>
      <c r="IIE38" s="21"/>
      <c r="IIF38" s="21"/>
      <c r="IIG38" s="21"/>
      <c r="IIH38" s="21"/>
      <c r="III38" s="21"/>
      <c r="IIJ38" s="21"/>
      <c r="IIK38" s="21"/>
      <c r="IIL38" s="21"/>
      <c r="IIM38" s="21"/>
      <c r="IIN38" s="21"/>
      <c r="IIO38" s="21"/>
      <c r="IIP38" s="21"/>
      <c r="IIQ38" s="21"/>
      <c r="IIR38" s="21"/>
      <c r="IIS38" s="21"/>
      <c r="IIT38" s="21"/>
      <c r="IIU38" s="21"/>
      <c r="IIV38" s="21"/>
      <c r="IIW38" s="21"/>
      <c r="IIX38" s="21"/>
      <c r="IIY38" s="21"/>
      <c r="IIZ38" s="21"/>
      <c r="IJA38" s="21"/>
      <c r="IJB38" s="21"/>
      <c r="IJC38" s="21"/>
      <c r="IJD38" s="21"/>
      <c r="IJE38" s="21"/>
      <c r="IJF38" s="21"/>
      <c r="IJG38" s="21"/>
      <c r="IJH38" s="21"/>
      <c r="IJI38" s="21"/>
      <c r="IJJ38" s="21"/>
      <c r="IJK38" s="21"/>
      <c r="IJL38" s="21"/>
      <c r="IJM38" s="21"/>
      <c r="IJN38" s="21"/>
      <c r="IJO38" s="21"/>
      <c r="IJP38" s="21"/>
      <c r="IJQ38" s="21"/>
      <c r="IJR38" s="21"/>
      <c r="IJS38" s="21"/>
      <c r="IJT38" s="21"/>
      <c r="IJU38" s="21"/>
      <c r="IJV38" s="21"/>
      <c r="IJW38" s="21"/>
      <c r="IJX38" s="21"/>
      <c r="IJY38" s="21"/>
      <c r="IJZ38" s="21"/>
      <c r="IKA38" s="21"/>
      <c r="IKB38" s="21"/>
      <c r="IKC38" s="21"/>
      <c r="IKD38" s="21"/>
      <c r="IKE38" s="21"/>
      <c r="IKF38" s="21"/>
      <c r="IKG38" s="21"/>
      <c r="IKH38" s="21"/>
      <c r="IKI38" s="21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1"/>
      <c r="ILG38" s="21"/>
      <c r="ILH38" s="21"/>
      <c r="ILI38" s="21"/>
      <c r="ILJ38" s="21"/>
      <c r="ILK38" s="21"/>
      <c r="ILL38" s="21"/>
      <c r="ILM38" s="21"/>
      <c r="ILN38" s="21"/>
      <c r="ILO38" s="21"/>
      <c r="ILP38" s="21"/>
      <c r="ILQ38" s="21"/>
      <c r="ILR38" s="21"/>
      <c r="ILS38" s="21"/>
      <c r="ILT38" s="21"/>
      <c r="ILU38" s="21"/>
      <c r="ILV38" s="21"/>
      <c r="ILW38" s="21"/>
      <c r="ILX38" s="21"/>
      <c r="ILY38" s="21"/>
      <c r="ILZ38" s="21"/>
      <c r="IMA38" s="21"/>
      <c r="IMB38" s="21"/>
      <c r="IMC38" s="21"/>
      <c r="IMD38" s="21"/>
      <c r="IME38" s="21"/>
      <c r="IMF38" s="21"/>
      <c r="IMG38" s="21"/>
      <c r="IMH38" s="21"/>
      <c r="IMI38" s="21"/>
      <c r="IMJ38" s="21"/>
      <c r="IMK38" s="21"/>
      <c r="IML38" s="21"/>
      <c r="IMM38" s="21"/>
      <c r="IMN38" s="21"/>
      <c r="IMO38" s="21"/>
      <c r="IMP38" s="21"/>
      <c r="IMQ38" s="21"/>
      <c r="IMR38" s="21"/>
      <c r="IMS38" s="21"/>
      <c r="IMT38" s="21"/>
      <c r="IMU38" s="21"/>
      <c r="IMV38" s="21"/>
      <c r="IMW38" s="21"/>
      <c r="IMX38" s="21"/>
      <c r="IMY38" s="21"/>
      <c r="IMZ38" s="21"/>
      <c r="INA38" s="21"/>
      <c r="INB38" s="21"/>
      <c r="INC38" s="21"/>
      <c r="IND38" s="21"/>
      <c r="INE38" s="21"/>
      <c r="INF38" s="21"/>
      <c r="ING38" s="21"/>
      <c r="INH38" s="21"/>
      <c r="INI38" s="21"/>
      <c r="INJ38" s="21"/>
      <c r="INK38" s="21"/>
      <c r="INL38" s="21"/>
      <c r="INM38" s="21"/>
      <c r="INN38" s="21"/>
      <c r="INO38" s="21"/>
      <c r="INP38" s="21"/>
      <c r="INQ38" s="21"/>
      <c r="INR38" s="21"/>
      <c r="INS38" s="21"/>
      <c r="INT38" s="21"/>
      <c r="INU38" s="21"/>
      <c r="INV38" s="21"/>
      <c r="INW38" s="21"/>
      <c r="INX38" s="21"/>
      <c r="INY38" s="21"/>
      <c r="INZ38" s="21"/>
      <c r="IOA38" s="21"/>
      <c r="IOB38" s="21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1"/>
      <c r="IOZ38" s="21"/>
      <c r="IPA38" s="21"/>
      <c r="IPB38" s="21"/>
      <c r="IPC38" s="21"/>
      <c r="IPD38" s="21"/>
      <c r="IPE38" s="21"/>
      <c r="IPF38" s="21"/>
      <c r="IPG38" s="21"/>
      <c r="IPH38" s="21"/>
      <c r="IPI38" s="21"/>
      <c r="IPJ38" s="21"/>
      <c r="IPK38" s="21"/>
      <c r="IPL38" s="21"/>
      <c r="IPM38" s="21"/>
      <c r="IPN38" s="21"/>
      <c r="IPO38" s="21"/>
      <c r="IPP38" s="21"/>
      <c r="IPQ38" s="21"/>
      <c r="IPR38" s="21"/>
      <c r="IPS38" s="21"/>
      <c r="IPT38" s="21"/>
      <c r="IPU38" s="21"/>
      <c r="IPV38" s="21"/>
      <c r="IPW38" s="21"/>
      <c r="IPX38" s="21"/>
      <c r="IPY38" s="21"/>
      <c r="IPZ38" s="21"/>
      <c r="IQA38" s="21"/>
      <c r="IQB38" s="21"/>
      <c r="IQC38" s="21"/>
      <c r="IQD38" s="21"/>
      <c r="IQE38" s="21"/>
      <c r="IQF38" s="21"/>
      <c r="IQG38" s="21"/>
      <c r="IQH38" s="21"/>
      <c r="IQI38" s="21"/>
      <c r="IQJ38" s="21"/>
      <c r="IQK38" s="21"/>
      <c r="IQL38" s="21"/>
      <c r="IQM38" s="21"/>
      <c r="IQN38" s="21"/>
      <c r="IQO38" s="21"/>
      <c r="IQP38" s="21"/>
      <c r="IQQ38" s="21"/>
      <c r="IQR38" s="21"/>
      <c r="IQS38" s="21"/>
      <c r="IQT38" s="21"/>
      <c r="IQU38" s="21"/>
      <c r="IQV38" s="21"/>
      <c r="IQW38" s="21"/>
      <c r="IQX38" s="21"/>
      <c r="IQY38" s="21"/>
      <c r="IQZ38" s="21"/>
      <c r="IRA38" s="21"/>
      <c r="IRB38" s="21"/>
      <c r="IRC38" s="21"/>
      <c r="IRD38" s="21"/>
      <c r="IRE38" s="21"/>
      <c r="IRF38" s="21"/>
      <c r="IRG38" s="21"/>
      <c r="IRH38" s="21"/>
      <c r="IRI38" s="21"/>
      <c r="IRJ38" s="21"/>
      <c r="IRK38" s="21"/>
      <c r="IRL38" s="21"/>
      <c r="IRM38" s="21"/>
      <c r="IRN38" s="21"/>
      <c r="IRO38" s="21"/>
      <c r="IRP38" s="21"/>
      <c r="IRQ38" s="21"/>
      <c r="IRR38" s="21"/>
      <c r="IRS38" s="21"/>
      <c r="IRT38" s="21"/>
      <c r="IRU38" s="21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1"/>
      <c r="ISS38" s="21"/>
      <c r="IST38" s="21"/>
      <c r="ISU38" s="21"/>
      <c r="ISV38" s="21"/>
      <c r="ISW38" s="21"/>
      <c r="ISX38" s="21"/>
      <c r="ISY38" s="21"/>
      <c r="ISZ38" s="21"/>
      <c r="ITA38" s="21"/>
      <c r="ITB38" s="21"/>
      <c r="ITC38" s="21"/>
      <c r="ITD38" s="21"/>
      <c r="ITE38" s="21"/>
      <c r="ITF38" s="21"/>
      <c r="ITG38" s="21"/>
      <c r="ITH38" s="21"/>
      <c r="ITI38" s="21"/>
      <c r="ITJ38" s="21"/>
      <c r="ITK38" s="21"/>
      <c r="ITL38" s="21"/>
      <c r="ITM38" s="21"/>
      <c r="ITN38" s="21"/>
      <c r="ITO38" s="21"/>
      <c r="ITP38" s="21"/>
      <c r="ITQ38" s="21"/>
      <c r="ITR38" s="21"/>
      <c r="ITS38" s="21"/>
      <c r="ITT38" s="21"/>
      <c r="ITU38" s="21"/>
      <c r="ITV38" s="21"/>
      <c r="ITW38" s="21"/>
      <c r="ITX38" s="21"/>
      <c r="ITY38" s="21"/>
      <c r="ITZ38" s="21"/>
      <c r="IUA38" s="21"/>
      <c r="IUB38" s="21"/>
      <c r="IUC38" s="21"/>
      <c r="IUD38" s="21"/>
      <c r="IUE38" s="21"/>
      <c r="IUF38" s="21"/>
      <c r="IUG38" s="21"/>
      <c r="IUH38" s="21"/>
      <c r="IUI38" s="21"/>
      <c r="IUJ38" s="21"/>
      <c r="IUK38" s="21"/>
      <c r="IUL38" s="21"/>
      <c r="IUM38" s="21"/>
      <c r="IUN38" s="21"/>
      <c r="IUO38" s="21"/>
      <c r="IUP38" s="21"/>
      <c r="IUQ38" s="21"/>
      <c r="IUR38" s="21"/>
      <c r="IUS38" s="21"/>
      <c r="IUT38" s="21"/>
      <c r="IUU38" s="21"/>
      <c r="IUV38" s="21"/>
      <c r="IUW38" s="21"/>
      <c r="IUX38" s="21"/>
      <c r="IUY38" s="21"/>
      <c r="IUZ38" s="21"/>
      <c r="IVA38" s="21"/>
      <c r="IVB38" s="21"/>
      <c r="IVC38" s="21"/>
      <c r="IVD38" s="21"/>
      <c r="IVE38" s="21"/>
      <c r="IVF38" s="21"/>
      <c r="IVG38" s="21"/>
      <c r="IVH38" s="21"/>
      <c r="IVI38" s="21"/>
      <c r="IVJ38" s="21"/>
      <c r="IVK38" s="21"/>
      <c r="IVL38" s="21"/>
      <c r="IVM38" s="21"/>
      <c r="IVN38" s="21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1"/>
      <c r="IWL38" s="21"/>
      <c r="IWM38" s="21"/>
      <c r="IWN38" s="21"/>
      <c r="IWO38" s="21"/>
      <c r="IWP38" s="21"/>
      <c r="IWQ38" s="21"/>
      <c r="IWR38" s="21"/>
      <c r="IWS38" s="21"/>
      <c r="IWT38" s="21"/>
      <c r="IWU38" s="21"/>
      <c r="IWV38" s="21"/>
      <c r="IWW38" s="21"/>
      <c r="IWX38" s="21"/>
      <c r="IWY38" s="21"/>
      <c r="IWZ38" s="21"/>
      <c r="IXA38" s="21"/>
      <c r="IXB38" s="21"/>
      <c r="IXC38" s="21"/>
      <c r="IXD38" s="21"/>
      <c r="IXE38" s="21"/>
      <c r="IXF38" s="21"/>
      <c r="IXG38" s="21"/>
      <c r="IXH38" s="21"/>
      <c r="IXI38" s="21"/>
      <c r="IXJ38" s="21"/>
      <c r="IXK38" s="21"/>
      <c r="IXL38" s="21"/>
      <c r="IXM38" s="21"/>
      <c r="IXN38" s="21"/>
      <c r="IXO38" s="21"/>
      <c r="IXP38" s="21"/>
      <c r="IXQ38" s="21"/>
      <c r="IXR38" s="21"/>
      <c r="IXS38" s="21"/>
      <c r="IXT38" s="21"/>
      <c r="IXU38" s="21"/>
      <c r="IXV38" s="21"/>
      <c r="IXW38" s="21"/>
      <c r="IXX38" s="21"/>
      <c r="IXY38" s="21"/>
      <c r="IXZ38" s="21"/>
      <c r="IYA38" s="21"/>
      <c r="IYB38" s="21"/>
      <c r="IYC38" s="21"/>
      <c r="IYD38" s="21"/>
      <c r="IYE38" s="21"/>
      <c r="IYF38" s="21"/>
      <c r="IYG38" s="21"/>
      <c r="IYH38" s="21"/>
      <c r="IYI38" s="21"/>
      <c r="IYJ38" s="21"/>
      <c r="IYK38" s="21"/>
      <c r="IYL38" s="21"/>
      <c r="IYM38" s="21"/>
      <c r="IYN38" s="21"/>
      <c r="IYO38" s="21"/>
      <c r="IYP38" s="21"/>
      <c r="IYQ38" s="21"/>
      <c r="IYR38" s="21"/>
      <c r="IYS38" s="21"/>
      <c r="IYT38" s="21"/>
      <c r="IYU38" s="21"/>
      <c r="IYV38" s="21"/>
      <c r="IYW38" s="21"/>
      <c r="IYX38" s="21"/>
      <c r="IYY38" s="21"/>
      <c r="IYZ38" s="21"/>
      <c r="IZA38" s="21"/>
      <c r="IZB38" s="21"/>
      <c r="IZC38" s="21"/>
      <c r="IZD38" s="21"/>
      <c r="IZE38" s="21"/>
      <c r="IZF38" s="21"/>
      <c r="IZG38" s="21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1"/>
      <c r="JAE38" s="21"/>
      <c r="JAF38" s="21"/>
      <c r="JAG38" s="21"/>
      <c r="JAH38" s="21"/>
      <c r="JAI38" s="21"/>
      <c r="JAJ38" s="21"/>
      <c r="JAK38" s="21"/>
      <c r="JAL38" s="21"/>
      <c r="JAM38" s="21"/>
      <c r="JAN38" s="21"/>
      <c r="JAO38" s="21"/>
      <c r="JAP38" s="21"/>
      <c r="JAQ38" s="21"/>
      <c r="JAR38" s="21"/>
      <c r="JAS38" s="21"/>
      <c r="JAT38" s="21"/>
      <c r="JAU38" s="21"/>
      <c r="JAV38" s="21"/>
      <c r="JAW38" s="21"/>
      <c r="JAX38" s="21"/>
      <c r="JAY38" s="21"/>
      <c r="JAZ38" s="21"/>
      <c r="JBA38" s="21"/>
      <c r="JBB38" s="21"/>
      <c r="JBC38" s="21"/>
      <c r="JBD38" s="21"/>
      <c r="JBE38" s="21"/>
      <c r="JBF38" s="21"/>
      <c r="JBG38" s="21"/>
      <c r="JBH38" s="21"/>
      <c r="JBI38" s="21"/>
      <c r="JBJ38" s="21"/>
      <c r="JBK38" s="21"/>
      <c r="JBL38" s="21"/>
      <c r="JBM38" s="21"/>
      <c r="JBN38" s="21"/>
      <c r="JBO38" s="21"/>
      <c r="JBP38" s="21"/>
      <c r="JBQ38" s="21"/>
      <c r="JBR38" s="21"/>
      <c r="JBS38" s="21"/>
      <c r="JBT38" s="21"/>
      <c r="JBU38" s="21"/>
      <c r="JBV38" s="21"/>
      <c r="JBW38" s="21"/>
      <c r="JBX38" s="21"/>
      <c r="JBY38" s="21"/>
      <c r="JBZ38" s="21"/>
      <c r="JCA38" s="21"/>
      <c r="JCB38" s="21"/>
      <c r="JCC38" s="21"/>
      <c r="JCD38" s="21"/>
      <c r="JCE38" s="21"/>
      <c r="JCF38" s="21"/>
      <c r="JCG38" s="21"/>
      <c r="JCH38" s="21"/>
      <c r="JCI38" s="21"/>
      <c r="JCJ38" s="21"/>
      <c r="JCK38" s="21"/>
      <c r="JCL38" s="21"/>
      <c r="JCM38" s="21"/>
      <c r="JCN38" s="21"/>
      <c r="JCO38" s="21"/>
      <c r="JCP38" s="21"/>
      <c r="JCQ38" s="21"/>
      <c r="JCR38" s="21"/>
      <c r="JCS38" s="21"/>
      <c r="JCT38" s="21"/>
      <c r="JCU38" s="21"/>
      <c r="JCV38" s="21"/>
      <c r="JCW38" s="21"/>
      <c r="JCX38" s="21"/>
      <c r="JCY38" s="21"/>
      <c r="JCZ38" s="21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1"/>
      <c r="JDX38" s="21"/>
      <c r="JDY38" s="21"/>
      <c r="JDZ38" s="21"/>
      <c r="JEA38" s="21"/>
      <c r="JEB38" s="21"/>
      <c r="JEC38" s="21"/>
      <c r="JED38" s="21"/>
      <c r="JEE38" s="21"/>
      <c r="JEF38" s="21"/>
      <c r="JEG38" s="21"/>
      <c r="JEH38" s="21"/>
      <c r="JEI38" s="21"/>
      <c r="JEJ38" s="21"/>
      <c r="JEK38" s="21"/>
      <c r="JEL38" s="21"/>
      <c r="JEM38" s="21"/>
      <c r="JEN38" s="21"/>
      <c r="JEO38" s="21"/>
      <c r="JEP38" s="21"/>
      <c r="JEQ38" s="21"/>
      <c r="JER38" s="21"/>
      <c r="JES38" s="21"/>
      <c r="JET38" s="21"/>
      <c r="JEU38" s="21"/>
      <c r="JEV38" s="21"/>
      <c r="JEW38" s="21"/>
      <c r="JEX38" s="21"/>
      <c r="JEY38" s="21"/>
      <c r="JEZ38" s="21"/>
      <c r="JFA38" s="21"/>
      <c r="JFB38" s="21"/>
      <c r="JFC38" s="21"/>
      <c r="JFD38" s="21"/>
      <c r="JFE38" s="21"/>
      <c r="JFF38" s="21"/>
      <c r="JFG38" s="21"/>
      <c r="JFH38" s="21"/>
      <c r="JFI38" s="21"/>
      <c r="JFJ38" s="21"/>
      <c r="JFK38" s="21"/>
      <c r="JFL38" s="21"/>
      <c r="JFM38" s="21"/>
      <c r="JFN38" s="21"/>
      <c r="JFO38" s="21"/>
      <c r="JFP38" s="21"/>
      <c r="JFQ38" s="21"/>
      <c r="JFR38" s="21"/>
      <c r="JFS38" s="21"/>
      <c r="JFT38" s="21"/>
      <c r="JFU38" s="21"/>
      <c r="JFV38" s="21"/>
      <c r="JFW38" s="21"/>
      <c r="JFX38" s="21"/>
      <c r="JFY38" s="21"/>
      <c r="JFZ38" s="21"/>
      <c r="JGA38" s="21"/>
      <c r="JGB38" s="21"/>
      <c r="JGC38" s="21"/>
      <c r="JGD38" s="21"/>
      <c r="JGE38" s="21"/>
      <c r="JGF38" s="21"/>
      <c r="JGG38" s="21"/>
      <c r="JGH38" s="21"/>
      <c r="JGI38" s="21"/>
      <c r="JGJ38" s="21"/>
      <c r="JGK38" s="21"/>
      <c r="JGL38" s="21"/>
      <c r="JGM38" s="21"/>
      <c r="JGN38" s="21"/>
      <c r="JGO38" s="21"/>
      <c r="JGP38" s="21"/>
      <c r="JGQ38" s="21"/>
      <c r="JGR38" s="21"/>
      <c r="JGS38" s="21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1"/>
      <c r="JHQ38" s="21"/>
      <c r="JHR38" s="21"/>
      <c r="JHS38" s="21"/>
      <c r="JHT38" s="21"/>
      <c r="JHU38" s="21"/>
      <c r="JHV38" s="21"/>
      <c r="JHW38" s="21"/>
      <c r="JHX38" s="21"/>
      <c r="JHY38" s="21"/>
      <c r="JHZ38" s="21"/>
      <c r="JIA38" s="21"/>
      <c r="JIB38" s="21"/>
      <c r="JIC38" s="21"/>
      <c r="JID38" s="21"/>
      <c r="JIE38" s="21"/>
      <c r="JIF38" s="21"/>
      <c r="JIG38" s="21"/>
      <c r="JIH38" s="21"/>
      <c r="JII38" s="21"/>
      <c r="JIJ38" s="21"/>
      <c r="JIK38" s="21"/>
      <c r="JIL38" s="21"/>
      <c r="JIM38" s="21"/>
      <c r="JIN38" s="21"/>
      <c r="JIO38" s="21"/>
      <c r="JIP38" s="21"/>
      <c r="JIQ38" s="21"/>
      <c r="JIR38" s="21"/>
      <c r="JIS38" s="21"/>
      <c r="JIT38" s="21"/>
      <c r="JIU38" s="21"/>
      <c r="JIV38" s="21"/>
      <c r="JIW38" s="21"/>
      <c r="JIX38" s="21"/>
      <c r="JIY38" s="21"/>
      <c r="JIZ38" s="21"/>
      <c r="JJA38" s="21"/>
      <c r="JJB38" s="21"/>
      <c r="JJC38" s="21"/>
      <c r="JJD38" s="21"/>
      <c r="JJE38" s="21"/>
      <c r="JJF38" s="21"/>
      <c r="JJG38" s="21"/>
      <c r="JJH38" s="21"/>
      <c r="JJI38" s="21"/>
      <c r="JJJ38" s="21"/>
      <c r="JJK38" s="21"/>
      <c r="JJL38" s="21"/>
      <c r="JJM38" s="21"/>
      <c r="JJN38" s="21"/>
      <c r="JJO38" s="21"/>
      <c r="JJP38" s="21"/>
      <c r="JJQ38" s="21"/>
      <c r="JJR38" s="21"/>
      <c r="JJS38" s="21"/>
      <c r="JJT38" s="21"/>
      <c r="JJU38" s="21"/>
      <c r="JJV38" s="21"/>
      <c r="JJW38" s="21"/>
      <c r="JJX38" s="21"/>
      <c r="JJY38" s="21"/>
      <c r="JJZ38" s="21"/>
      <c r="JKA38" s="21"/>
      <c r="JKB38" s="21"/>
      <c r="JKC38" s="21"/>
      <c r="JKD38" s="21"/>
      <c r="JKE38" s="21"/>
      <c r="JKF38" s="21"/>
      <c r="JKG38" s="21"/>
      <c r="JKH38" s="21"/>
      <c r="JKI38" s="21"/>
      <c r="JKJ38" s="21"/>
      <c r="JKK38" s="21"/>
      <c r="JKL38" s="21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1"/>
      <c r="JLJ38" s="21"/>
      <c r="JLK38" s="21"/>
      <c r="JLL38" s="21"/>
      <c r="JLM38" s="21"/>
      <c r="JLN38" s="21"/>
      <c r="JLO38" s="21"/>
      <c r="JLP38" s="21"/>
      <c r="JLQ38" s="21"/>
      <c r="JLR38" s="21"/>
      <c r="JLS38" s="21"/>
      <c r="JLT38" s="21"/>
      <c r="JLU38" s="21"/>
      <c r="JLV38" s="21"/>
      <c r="JLW38" s="21"/>
      <c r="JLX38" s="21"/>
      <c r="JLY38" s="21"/>
      <c r="JLZ38" s="21"/>
      <c r="JMA38" s="21"/>
      <c r="JMB38" s="21"/>
      <c r="JMC38" s="21"/>
      <c r="JMD38" s="21"/>
      <c r="JME38" s="21"/>
      <c r="JMF38" s="21"/>
      <c r="JMG38" s="21"/>
      <c r="JMH38" s="21"/>
      <c r="JMI38" s="21"/>
      <c r="JMJ38" s="21"/>
      <c r="JMK38" s="21"/>
      <c r="JML38" s="21"/>
      <c r="JMM38" s="21"/>
      <c r="JMN38" s="21"/>
      <c r="JMO38" s="21"/>
      <c r="JMP38" s="21"/>
      <c r="JMQ38" s="21"/>
      <c r="JMR38" s="21"/>
      <c r="JMS38" s="21"/>
      <c r="JMT38" s="21"/>
      <c r="JMU38" s="21"/>
      <c r="JMV38" s="21"/>
      <c r="JMW38" s="21"/>
      <c r="JMX38" s="21"/>
      <c r="JMY38" s="21"/>
      <c r="JMZ38" s="21"/>
      <c r="JNA38" s="21"/>
      <c r="JNB38" s="21"/>
      <c r="JNC38" s="21"/>
      <c r="JND38" s="21"/>
      <c r="JNE38" s="21"/>
      <c r="JNF38" s="21"/>
      <c r="JNG38" s="21"/>
      <c r="JNH38" s="21"/>
      <c r="JNI38" s="21"/>
      <c r="JNJ38" s="21"/>
      <c r="JNK38" s="21"/>
      <c r="JNL38" s="21"/>
      <c r="JNM38" s="21"/>
      <c r="JNN38" s="21"/>
      <c r="JNO38" s="21"/>
      <c r="JNP38" s="21"/>
      <c r="JNQ38" s="21"/>
      <c r="JNR38" s="21"/>
      <c r="JNS38" s="21"/>
      <c r="JNT38" s="21"/>
      <c r="JNU38" s="21"/>
      <c r="JNV38" s="21"/>
      <c r="JNW38" s="21"/>
      <c r="JNX38" s="21"/>
      <c r="JNY38" s="21"/>
      <c r="JNZ38" s="21"/>
      <c r="JOA38" s="21"/>
      <c r="JOB38" s="21"/>
      <c r="JOC38" s="21"/>
      <c r="JOD38" s="21"/>
      <c r="JOE38" s="21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1"/>
      <c r="JPC38" s="21"/>
      <c r="JPD38" s="21"/>
      <c r="JPE38" s="21"/>
      <c r="JPF38" s="21"/>
      <c r="JPG38" s="21"/>
      <c r="JPH38" s="21"/>
      <c r="JPI38" s="21"/>
      <c r="JPJ38" s="21"/>
      <c r="JPK38" s="21"/>
      <c r="JPL38" s="21"/>
      <c r="JPM38" s="21"/>
      <c r="JPN38" s="21"/>
      <c r="JPO38" s="21"/>
      <c r="JPP38" s="21"/>
      <c r="JPQ38" s="21"/>
      <c r="JPR38" s="21"/>
      <c r="JPS38" s="21"/>
      <c r="JPT38" s="21"/>
      <c r="JPU38" s="21"/>
      <c r="JPV38" s="21"/>
      <c r="JPW38" s="21"/>
      <c r="JPX38" s="21"/>
      <c r="JPY38" s="21"/>
      <c r="JPZ38" s="21"/>
      <c r="JQA38" s="21"/>
      <c r="JQB38" s="21"/>
      <c r="JQC38" s="21"/>
      <c r="JQD38" s="21"/>
      <c r="JQE38" s="21"/>
      <c r="JQF38" s="21"/>
      <c r="JQG38" s="21"/>
      <c r="JQH38" s="21"/>
      <c r="JQI38" s="21"/>
      <c r="JQJ38" s="21"/>
      <c r="JQK38" s="21"/>
      <c r="JQL38" s="21"/>
      <c r="JQM38" s="21"/>
      <c r="JQN38" s="21"/>
      <c r="JQO38" s="21"/>
      <c r="JQP38" s="21"/>
      <c r="JQQ38" s="21"/>
      <c r="JQR38" s="21"/>
      <c r="JQS38" s="21"/>
      <c r="JQT38" s="21"/>
      <c r="JQU38" s="21"/>
      <c r="JQV38" s="21"/>
      <c r="JQW38" s="21"/>
      <c r="JQX38" s="21"/>
      <c r="JQY38" s="21"/>
      <c r="JQZ38" s="21"/>
      <c r="JRA38" s="21"/>
      <c r="JRB38" s="21"/>
      <c r="JRC38" s="21"/>
      <c r="JRD38" s="21"/>
      <c r="JRE38" s="21"/>
      <c r="JRF38" s="21"/>
      <c r="JRG38" s="21"/>
      <c r="JRH38" s="21"/>
      <c r="JRI38" s="21"/>
      <c r="JRJ38" s="21"/>
      <c r="JRK38" s="21"/>
      <c r="JRL38" s="21"/>
      <c r="JRM38" s="21"/>
      <c r="JRN38" s="21"/>
      <c r="JRO38" s="21"/>
      <c r="JRP38" s="21"/>
      <c r="JRQ38" s="21"/>
      <c r="JRR38" s="21"/>
      <c r="JRS38" s="21"/>
      <c r="JRT38" s="21"/>
      <c r="JRU38" s="21"/>
      <c r="JRV38" s="21"/>
      <c r="JRW38" s="21"/>
      <c r="JRX38" s="21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1"/>
      <c r="JSV38" s="21"/>
      <c r="JSW38" s="21"/>
      <c r="JSX38" s="21"/>
      <c r="JSY38" s="21"/>
      <c r="JSZ38" s="21"/>
      <c r="JTA38" s="21"/>
      <c r="JTB38" s="21"/>
      <c r="JTC38" s="21"/>
      <c r="JTD38" s="21"/>
      <c r="JTE38" s="21"/>
      <c r="JTF38" s="21"/>
      <c r="JTG38" s="21"/>
      <c r="JTH38" s="21"/>
      <c r="JTI38" s="21"/>
      <c r="JTJ38" s="21"/>
      <c r="JTK38" s="21"/>
      <c r="JTL38" s="21"/>
      <c r="JTM38" s="21"/>
      <c r="JTN38" s="21"/>
      <c r="JTO38" s="21"/>
      <c r="JTP38" s="21"/>
      <c r="JTQ38" s="21"/>
      <c r="JTR38" s="21"/>
      <c r="JTS38" s="21"/>
      <c r="JTT38" s="21"/>
      <c r="JTU38" s="21"/>
      <c r="JTV38" s="21"/>
      <c r="JTW38" s="21"/>
      <c r="JTX38" s="21"/>
      <c r="JTY38" s="21"/>
      <c r="JTZ38" s="21"/>
      <c r="JUA38" s="21"/>
      <c r="JUB38" s="21"/>
      <c r="JUC38" s="21"/>
      <c r="JUD38" s="21"/>
      <c r="JUE38" s="21"/>
      <c r="JUF38" s="21"/>
      <c r="JUG38" s="21"/>
      <c r="JUH38" s="21"/>
      <c r="JUI38" s="21"/>
      <c r="JUJ38" s="21"/>
      <c r="JUK38" s="21"/>
      <c r="JUL38" s="21"/>
      <c r="JUM38" s="21"/>
      <c r="JUN38" s="21"/>
      <c r="JUO38" s="21"/>
      <c r="JUP38" s="21"/>
      <c r="JUQ38" s="21"/>
      <c r="JUR38" s="21"/>
      <c r="JUS38" s="21"/>
      <c r="JUT38" s="21"/>
      <c r="JUU38" s="21"/>
      <c r="JUV38" s="21"/>
      <c r="JUW38" s="21"/>
      <c r="JUX38" s="21"/>
      <c r="JUY38" s="21"/>
      <c r="JUZ38" s="21"/>
      <c r="JVA38" s="21"/>
      <c r="JVB38" s="21"/>
      <c r="JVC38" s="21"/>
      <c r="JVD38" s="21"/>
      <c r="JVE38" s="21"/>
      <c r="JVF38" s="21"/>
      <c r="JVG38" s="21"/>
      <c r="JVH38" s="21"/>
      <c r="JVI38" s="21"/>
      <c r="JVJ38" s="21"/>
      <c r="JVK38" s="21"/>
      <c r="JVL38" s="21"/>
      <c r="JVM38" s="21"/>
      <c r="JVN38" s="21"/>
      <c r="JVO38" s="21"/>
      <c r="JVP38" s="21"/>
      <c r="JVQ38" s="21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1"/>
      <c r="JWO38" s="21"/>
      <c r="JWP38" s="21"/>
      <c r="JWQ38" s="21"/>
      <c r="JWR38" s="21"/>
      <c r="JWS38" s="21"/>
      <c r="JWT38" s="21"/>
      <c r="JWU38" s="21"/>
      <c r="JWV38" s="21"/>
      <c r="JWW38" s="21"/>
      <c r="JWX38" s="21"/>
      <c r="JWY38" s="21"/>
      <c r="JWZ38" s="21"/>
      <c r="JXA38" s="21"/>
      <c r="JXB38" s="21"/>
      <c r="JXC38" s="21"/>
      <c r="JXD38" s="21"/>
      <c r="JXE38" s="21"/>
      <c r="JXF38" s="21"/>
      <c r="JXG38" s="21"/>
      <c r="JXH38" s="21"/>
      <c r="JXI38" s="21"/>
      <c r="JXJ38" s="21"/>
      <c r="JXK38" s="21"/>
      <c r="JXL38" s="21"/>
      <c r="JXM38" s="21"/>
      <c r="JXN38" s="21"/>
      <c r="JXO38" s="21"/>
      <c r="JXP38" s="21"/>
      <c r="JXQ38" s="21"/>
      <c r="JXR38" s="21"/>
      <c r="JXS38" s="21"/>
      <c r="JXT38" s="21"/>
      <c r="JXU38" s="21"/>
      <c r="JXV38" s="21"/>
      <c r="JXW38" s="21"/>
      <c r="JXX38" s="21"/>
      <c r="JXY38" s="21"/>
      <c r="JXZ38" s="21"/>
      <c r="JYA38" s="21"/>
      <c r="JYB38" s="21"/>
      <c r="JYC38" s="21"/>
      <c r="JYD38" s="21"/>
      <c r="JYE38" s="21"/>
      <c r="JYF38" s="21"/>
      <c r="JYG38" s="21"/>
      <c r="JYH38" s="21"/>
      <c r="JYI38" s="21"/>
      <c r="JYJ38" s="21"/>
      <c r="JYK38" s="21"/>
      <c r="JYL38" s="21"/>
      <c r="JYM38" s="21"/>
      <c r="JYN38" s="21"/>
      <c r="JYO38" s="21"/>
      <c r="JYP38" s="21"/>
      <c r="JYQ38" s="21"/>
      <c r="JYR38" s="21"/>
      <c r="JYS38" s="21"/>
      <c r="JYT38" s="21"/>
      <c r="JYU38" s="21"/>
      <c r="JYV38" s="21"/>
      <c r="JYW38" s="21"/>
      <c r="JYX38" s="21"/>
      <c r="JYY38" s="21"/>
      <c r="JYZ38" s="21"/>
      <c r="JZA38" s="21"/>
      <c r="JZB38" s="21"/>
      <c r="JZC38" s="21"/>
      <c r="JZD38" s="21"/>
      <c r="JZE38" s="21"/>
      <c r="JZF38" s="21"/>
      <c r="JZG38" s="21"/>
      <c r="JZH38" s="21"/>
      <c r="JZI38" s="21"/>
      <c r="JZJ38" s="21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1"/>
      <c r="KAH38" s="21"/>
      <c r="KAI38" s="21"/>
      <c r="KAJ38" s="21"/>
      <c r="KAK38" s="21"/>
      <c r="KAL38" s="21"/>
      <c r="KAM38" s="21"/>
      <c r="KAN38" s="21"/>
      <c r="KAO38" s="21"/>
      <c r="KAP38" s="21"/>
      <c r="KAQ38" s="21"/>
      <c r="KAR38" s="21"/>
      <c r="KAS38" s="21"/>
      <c r="KAT38" s="21"/>
      <c r="KAU38" s="21"/>
      <c r="KAV38" s="21"/>
      <c r="KAW38" s="21"/>
      <c r="KAX38" s="21"/>
      <c r="KAY38" s="21"/>
      <c r="KAZ38" s="21"/>
      <c r="KBA38" s="21"/>
      <c r="KBB38" s="21"/>
      <c r="KBC38" s="21"/>
      <c r="KBD38" s="21"/>
      <c r="KBE38" s="21"/>
      <c r="KBF38" s="21"/>
      <c r="KBG38" s="21"/>
      <c r="KBH38" s="21"/>
      <c r="KBI38" s="21"/>
      <c r="KBJ38" s="21"/>
      <c r="KBK38" s="21"/>
      <c r="KBL38" s="21"/>
      <c r="KBM38" s="21"/>
      <c r="KBN38" s="21"/>
      <c r="KBO38" s="21"/>
      <c r="KBP38" s="21"/>
      <c r="KBQ38" s="21"/>
      <c r="KBR38" s="21"/>
      <c r="KBS38" s="21"/>
      <c r="KBT38" s="21"/>
      <c r="KBU38" s="21"/>
      <c r="KBV38" s="21"/>
      <c r="KBW38" s="21"/>
      <c r="KBX38" s="21"/>
      <c r="KBY38" s="21"/>
      <c r="KBZ38" s="21"/>
      <c r="KCA38" s="21"/>
      <c r="KCB38" s="21"/>
      <c r="KCC38" s="21"/>
      <c r="KCD38" s="21"/>
      <c r="KCE38" s="21"/>
      <c r="KCF38" s="21"/>
      <c r="KCG38" s="21"/>
      <c r="KCH38" s="21"/>
      <c r="KCI38" s="21"/>
      <c r="KCJ38" s="21"/>
      <c r="KCK38" s="21"/>
      <c r="KCL38" s="21"/>
      <c r="KCM38" s="21"/>
      <c r="KCN38" s="21"/>
      <c r="KCO38" s="21"/>
      <c r="KCP38" s="21"/>
      <c r="KCQ38" s="21"/>
      <c r="KCR38" s="21"/>
      <c r="KCS38" s="21"/>
      <c r="KCT38" s="21"/>
      <c r="KCU38" s="21"/>
      <c r="KCV38" s="21"/>
      <c r="KCW38" s="21"/>
      <c r="KCX38" s="21"/>
      <c r="KCY38" s="21"/>
      <c r="KCZ38" s="21"/>
      <c r="KDA38" s="21"/>
      <c r="KDB38" s="21"/>
      <c r="KDC38" s="21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1"/>
      <c r="KEA38" s="21"/>
      <c r="KEB38" s="21"/>
      <c r="KEC38" s="21"/>
      <c r="KED38" s="21"/>
      <c r="KEE38" s="21"/>
      <c r="KEF38" s="21"/>
      <c r="KEG38" s="21"/>
      <c r="KEH38" s="21"/>
      <c r="KEI38" s="21"/>
      <c r="KEJ38" s="21"/>
      <c r="KEK38" s="21"/>
      <c r="KEL38" s="21"/>
      <c r="KEM38" s="21"/>
      <c r="KEN38" s="21"/>
      <c r="KEO38" s="21"/>
      <c r="KEP38" s="21"/>
      <c r="KEQ38" s="21"/>
      <c r="KER38" s="21"/>
      <c r="KES38" s="21"/>
      <c r="KET38" s="21"/>
      <c r="KEU38" s="21"/>
      <c r="KEV38" s="21"/>
      <c r="KEW38" s="21"/>
      <c r="KEX38" s="21"/>
      <c r="KEY38" s="21"/>
      <c r="KEZ38" s="21"/>
      <c r="KFA38" s="21"/>
      <c r="KFB38" s="21"/>
      <c r="KFC38" s="21"/>
      <c r="KFD38" s="21"/>
      <c r="KFE38" s="21"/>
      <c r="KFF38" s="21"/>
      <c r="KFG38" s="21"/>
      <c r="KFH38" s="21"/>
      <c r="KFI38" s="21"/>
      <c r="KFJ38" s="21"/>
      <c r="KFK38" s="21"/>
      <c r="KFL38" s="21"/>
      <c r="KFM38" s="21"/>
      <c r="KFN38" s="21"/>
      <c r="KFO38" s="21"/>
      <c r="KFP38" s="21"/>
      <c r="KFQ38" s="21"/>
      <c r="KFR38" s="21"/>
      <c r="KFS38" s="21"/>
      <c r="KFT38" s="21"/>
      <c r="KFU38" s="21"/>
      <c r="KFV38" s="21"/>
      <c r="KFW38" s="21"/>
      <c r="KFX38" s="21"/>
      <c r="KFY38" s="21"/>
      <c r="KFZ38" s="21"/>
      <c r="KGA38" s="21"/>
      <c r="KGB38" s="21"/>
      <c r="KGC38" s="21"/>
      <c r="KGD38" s="21"/>
      <c r="KGE38" s="21"/>
      <c r="KGF38" s="21"/>
      <c r="KGG38" s="21"/>
      <c r="KGH38" s="21"/>
      <c r="KGI38" s="21"/>
      <c r="KGJ38" s="21"/>
      <c r="KGK38" s="21"/>
      <c r="KGL38" s="21"/>
      <c r="KGM38" s="21"/>
      <c r="KGN38" s="21"/>
      <c r="KGO38" s="21"/>
      <c r="KGP38" s="21"/>
      <c r="KGQ38" s="21"/>
      <c r="KGR38" s="21"/>
      <c r="KGS38" s="21"/>
      <c r="KGT38" s="21"/>
      <c r="KGU38" s="21"/>
      <c r="KGV38" s="21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1"/>
      <c r="KHT38" s="21"/>
      <c r="KHU38" s="21"/>
      <c r="KHV38" s="21"/>
      <c r="KHW38" s="21"/>
      <c r="KHX38" s="21"/>
      <c r="KHY38" s="21"/>
      <c r="KHZ38" s="21"/>
      <c r="KIA38" s="21"/>
      <c r="KIB38" s="21"/>
      <c r="KIC38" s="21"/>
      <c r="KID38" s="21"/>
      <c r="KIE38" s="21"/>
      <c r="KIF38" s="21"/>
      <c r="KIG38" s="21"/>
      <c r="KIH38" s="21"/>
      <c r="KII38" s="21"/>
      <c r="KIJ38" s="21"/>
      <c r="KIK38" s="21"/>
      <c r="KIL38" s="21"/>
      <c r="KIM38" s="21"/>
      <c r="KIN38" s="21"/>
      <c r="KIO38" s="21"/>
      <c r="KIP38" s="21"/>
      <c r="KIQ38" s="21"/>
      <c r="KIR38" s="21"/>
      <c r="KIS38" s="21"/>
      <c r="KIT38" s="21"/>
      <c r="KIU38" s="21"/>
      <c r="KIV38" s="21"/>
      <c r="KIW38" s="21"/>
      <c r="KIX38" s="21"/>
      <c r="KIY38" s="21"/>
      <c r="KIZ38" s="21"/>
      <c r="KJA38" s="21"/>
      <c r="KJB38" s="21"/>
      <c r="KJC38" s="21"/>
      <c r="KJD38" s="21"/>
      <c r="KJE38" s="21"/>
      <c r="KJF38" s="21"/>
      <c r="KJG38" s="21"/>
      <c r="KJH38" s="21"/>
      <c r="KJI38" s="21"/>
      <c r="KJJ38" s="21"/>
      <c r="KJK38" s="21"/>
      <c r="KJL38" s="21"/>
      <c r="KJM38" s="21"/>
      <c r="KJN38" s="21"/>
      <c r="KJO38" s="21"/>
      <c r="KJP38" s="21"/>
      <c r="KJQ38" s="21"/>
      <c r="KJR38" s="21"/>
      <c r="KJS38" s="21"/>
      <c r="KJT38" s="21"/>
      <c r="KJU38" s="21"/>
      <c r="KJV38" s="21"/>
      <c r="KJW38" s="21"/>
      <c r="KJX38" s="21"/>
      <c r="KJY38" s="21"/>
      <c r="KJZ38" s="21"/>
      <c r="KKA38" s="21"/>
      <c r="KKB38" s="21"/>
      <c r="KKC38" s="21"/>
      <c r="KKD38" s="21"/>
      <c r="KKE38" s="21"/>
      <c r="KKF38" s="21"/>
      <c r="KKG38" s="21"/>
      <c r="KKH38" s="21"/>
      <c r="KKI38" s="21"/>
      <c r="KKJ38" s="21"/>
      <c r="KKK38" s="21"/>
      <c r="KKL38" s="21"/>
      <c r="KKM38" s="21"/>
      <c r="KKN38" s="21"/>
      <c r="KKO38" s="21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1"/>
      <c r="KLM38" s="21"/>
      <c r="KLN38" s="21"/>
      <c r="KLO38" s="21"/>
      <c r="KLP38" s="21"/>
      <c r="KLQ38" s="21"/>
      <c r="KLR38" s="21"/>
      <c r="KLS38" s="21"/>
      <c r="KLT38" s="21"/>
      <c r="KLU38" s="21"/>
      <c r="KLV38" s="21"/>
      <c r="KLW38" s="21"/>
      <c r="KLX38" s="21"/>
      <c r="KLY38" s="21"/>
      <c r="KLZ38" s="21"/>
      <c r="KMA38" s="21"/>
      <c r="KMB38" s="21"/>
      <c r="KMC38" s="21"/>
      <c r="KMD38" s="21"/>
      <c r="KME38" s="21"/>
      <c r="KMF38" s="21"/>
      <c r="KMG38" s="21"/>
      <c r="KMH38" s="21"/>
      <c r="KMI38" s="21"/>
      <c r="KMJ38" s="21"/>
      <c r="KMK38" s="21"/>
      <c r="KML38" s="21"/>
      <c r="KMM38" s="21"/>
      <c r="KMN38" s="21"/>
      <c r="KMO38" s="21"/>
      <c r="KMP38" s="21"/>
      <c r="KMQ38" s="21"/>
      <c r="KMR38" s="21"/>
      <c r="KMS38" s="21"/>
      <c r="KMT38" s="21"/>
      <c r="KMU38" s="21"/>
      <c r="KMV38" s="21"/>
      <c r="KMW38" s="21"/>
      <c r="KMX38" s="21"/>
      <c r="KMY38" s="21"/>
      <c r="KMZ38" s="21"/>
      <c r="KNA38" s="21"/>
      <c r="KNB38" s="21"/>
      <c r="KNC38" s="21"/>
      <c r="KND38" s="21"/>
      <c r="KNE38" s="21"/>
      <c r="KNF38" s="21"/>
      <c r="KNG38" s="21"/>
      <c r="KNH38" s="21"/>
      <c r="KNI38" s="21"/>
      <c r="KNJ38" s="21"/>
      <c r="KNK38" s="21"/>
      <c r="KNL38" s="21"/>
      <c r="KNM38" s="21"/>
      <c r="KNN38" s="21"/>
      <c r="KNO38" s="21"/>
      <c r="KNP38" s="21"/>
      <c r="KNQ38" s="21"/>
      <c r="KNR38" s="21"/>
      <c r="KNS38" s="21"/>
      <c r="KNT38" s="21"/>
      <c r="KNU38" s="21"/>
      <c r="KNV38" s="21"/>
      <c r="KNW38" s="21"/>
      <c r="KNX38" s="21"/>
      <c r="KNY38" s="21"/>
      <c r="KNZ38" s="21"/>
      <c r="KOA38" s="21"/>
      <c r="KOB38" s="21"/>
      <c r="KOC38" s="21"/>
      <c r="KOD38" s="21"/>
      <c r="KOE38" s="21"/>
      <c r="KOF38" s="21"/>
      <c r="KOG38" s="21"/>
      <c r="KOH38" s="21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1"/>
      <c r="KPF38" s="21"/>
      <c r="KPG38" s="21"/>
      <c r="KPH38" s="21"/>
      <c r="KPI38" s="21"/>
      <c r="KPJ38" s="21"/>
      <c r="KPK38" s="21"/>
      <c r="KPL38" s="21"/>
      <c r="KPM38" s="21"/>
      <c r="KPN38" s="21"/>
      <c r="KPO38" s="21"/>
      <c r="KPP38" s="21"/>
      <c r="KPQ38" s="21"/>
      <c r="KPR38" s="21"/>
      <c r="KPS38" s="21"/>
      <c r="KPT38" s="21"/>
      <c r="KPU38" s="21"/>
      <c r="KPV38" s="21"/>
      <c r="KPW38" s="21"/>
      <c r="KPX38" s="21"/>
      <c r="KPY38" s="21"/>
      <c r="KPZ38" s="21"/>
      <c r="KQA38" s="21"/>
      <c r="KQB38" s="21"/>
      <c r="KQC38" s="21"/>
      <c r="KQD38" s="21"/>
      <c r="KQE38" s="21"/>
      <c r="KQF38" s="21"/>
      <c r="KQG38" s="21"/>
      <c r="KQH38" s="21"/>
      <c r="KQI38" s="21"/>
      <c r="KQJ38" s="21"/>
      <c r="KQK38" s="21"/>
      <c r="KQL38" s="21"/>
      <c r="KQM38" s="21"/>
      <c r="KQN38" s="21"/>
      <c r="KQO38" s="21"/>
      <c r="KQP38" s="21"/>
      <c r="KQQ38" s="21"/>
      <c r="KQR38" s="21"/>
      <c r="KQS38" s="21"/>
      <c r="KQT38" s="21"/>
      <c r="KQU38" s="21"/>
      <c r="KQV38" s="21"/>
      <c r="KQW38" s="21"/>
      <c r="KQX38" s="21"/>
      <c r="KQY38" s="21"/>
      <c r="KQZ38" s="21"/>
      <c r="KRA38" s="21"/>
      <c r="KRB38" s="21"/>
      <c r="KRC38" s="21"/>
      <c r="KRD38" s="21"/>
      <c r="KRE38" s="21"/>
      <c r="KRF38" s="21"/>
      <c r="KRG38" s="21"/>
      <c r="KRH38" s="21"/>
      <c r="KRI38" s="21"/>
      <c r="KRJ38" s="21"/>
      <c r="KRK38" s="21"/>
      <c r="KRL38" s="21"/>
      <c r="KRM38" s="21"/>
      <c r="KRN38" s="21"/>
      <c r="KRO38" s="21"/>
      <c r="KRP38" s="21"/>
      <c r="KRQ38" s="21"/>
      <c r="KRR38" s="21"/>
      <c r="KRS38" s="21"/>
      <c r="KRT38" s="21"/>
      <c r="KRU38" s="21"/>
      <c r="KRV38" s="21"/>
      <c r="KRW38" s="21"/>
      <c r="KRX38" s="21"/>
      <c r="KRY38" s="21"/>
      <c r="KRZ38" s="21"/>
      <c r="KSA38" s="21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1"/>
      <c r="KSY38" s="21"/>
      <c r="KSZ38" s="21"/>
      <c r="KTA38" s="21"/>
      <c r="KTB38" s="21"/>
      <c r="KTC38" s="21"/>
      <c r="KTD38" s="21"/>
      <c r="KTE38" s="21"/>
      <c r="KTF38" s="21"/>
      <c r="KTG38" s="21"/>
      <c r="KTH38" s="21"/>
      <c r="KTI38" s="21"/>
      <c r="KTJ38" s="21"/>
      <c r="KTK38" s="21"/>
      <c r="KTL38" s="21"/>
      <c r="KTM38" s="21"/>
      <c r="KTN38" s="21"/>
      <c r="KTO38" s="21"/>
      <c r="KTP38" s="21"/>
      <c r="KTQ38" s="21"/>
      <c r="KTR38" s="21"/>
      <c r="KTS38" s="21"/>
      <c r="KTT38" s="21"/>
      <c r="KTU38" s="21"/>
      <c r="KTV38" s="21"/>
      <c r="KTW38" s="21"/>
      <c r="KTX38" s="21"/>
      <c r="KTY38" s="21"/>
      <c r="KTZ38" s="21"/>
      <c r="KUA38" s="21"/>
      <c r="KUB38" s="21"/>
      <c r="KUC38" s="21"/>
      <c r="KUD38" s="21"/>
      <c r="KUE38" s="21"/>
      <c r="KUF38" s="21"/>
      <c r="KUG38" s="21"/>
      <c r="KUH38" s="21"/>
      <c r="KUI38" s="21"/>
      <c r="KUJ38" s="21"/>
      <c r="KUK38" s="21"/>
      <c r="KUL38" s="21"/>
      <c r="KUM38" s="21"/>
      <c r="KUN38" s="21"/>
      <c r="KUO38" s="21"/>
      <c r="KUP38" s="21"/>
      <c r="KUQ38" s="21"/>
      <c r="KUR38" s="21"/>
      <c r="KUS38" s="21"/>
      <c r="KUT38" s="21"/>
      <c r="KUU38" s="21"/>
      <c r="KUV38" s="21"/>
      <c r="KUW38" s="21"/>
      <c r="KUX38" s="21"/>
      <c r="KUY38" s="21"/>
      <c r="KUZ38" s="21"/>
      <c r="KVA38" s="21"/>
      <c r="KVB38" s="21"/>
      <c r="KVC38" s="21"/>
      <c r="KVD38" s="21"/>
      <c r="KVE38" s="21"/>
      <c r="KVF38" s="21"/>
      <c r="KVG38" s="21"/>
      <c r="KVH38" s="21"/>
      <c r="KVI38" s="21"/>
      <c r="KVJ38" s="21"/>
      <c r="KVK38" s="21"/>
      <c r="KVL38" s="21"/>
      <c r="KVM38" s="21"/>
      <c r="KVN38" s="21"/>
      <c r="KVO38" s="21"/>
      <c r="KVP38" s="21"/>
      <c r="KVQ38" s="21"/>
      <c r="KVR38" s="21"/>
      <c r="KVS38" s="21"/>
      <c r="KVT38" s="21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1"/>
      <c r="KWR38" s="21"/>
      <c r="KWS38" s="21"/>
      <c r="KWT38" s="21"/>
      <c r="KWU38" s="21"/>
      <c r="KWV38" s="21"/>
      <c r="KWW38" s="21"/>
      <c r="KWX38" s="21"/>
      <c r="KWY38" s="21"/>
      <c r="KWZ38" s="21"/>
      <c r="KXA38" s="21"/>
      <c r="KXB38" s="21"/>
      <c r="KXC38" s="21"/>
      <c r="KXD38" s="21"/>
      <c r="KXE38" s="21"/>
      <c r="KXF38" s="21"/>
      <c r="KXG38" s="21"/>
      <c r="KXH38" s="21"/>
      <c r="KXI38" s="21"/>
      <c r="KXJ38" s="21"/>
      <c r="KXK38" s="21"/>
      <c r="KXL38" s="21"/>
      <c r="KXM38" s="21"/>
      <c r="KXN38" s="21"/>
      <c r="KXO38" s="21"/>
      <c r="KXP38" s="21"/>
      <c r="KXQ38" s="21"/>
      <c r="KXR38" s="21"/>
      <c r="KXS38" s="21"/>
      <c r="KXT38" s="21"/>
      <c r="KXU38" s="21"/>
      <c r="KXV38" s="21"/>
      <c r="KXW38" s="21"/>
      <c r="KXX38" s="21"/>
      <c r="KXY38" s="21"/>
      <c r="KXZ38" s="21"/>
      <c r="KYA38" s="21"/>
      <c r="KYB38" s="21"/>
      <c r="KYC38" s="21"/>
      <c r="KYD38" s="21"/>
      <c r="KYE38" s="21"/>
      <c r="KYF38" s="21"/>
      <c r="KYG38" s="21"/>
      <c r="KYH38" s="21"/>
      <c r="KYI38" s="21"/>
      <c r="KYJ38" s="21"/>
      <c r="KYK38" s="21"/>
      <c r="KYL38" s="21"/>
      <c r="KYM38" s="21"/>
      <c r="KYN38" s="21"/>
      <c r="KYO38" s="21"/>
      <c r="KYP38" s="21"/>
      <c r="KYQ38" s="21"/>
      <c r="KYR38" s="21"/>
      <c r="KYS38" s="21"/>
      <c r="KYT38" s="21"/>
      <c r="KYU38" s="21"/>
      <c r="KYV38" s="21"/>
      <c r="KYW38" s="21"/>
      <c r="KYX38" s="21"/>
      <c r="KYY38" s="21"/>
      <c r="KYZ38" s="21"/>
      <c r="KZA38" s="21"/>
      <c r="KZB38" s="21"/>
      <c r="KZC38" s="21"/>
      <c r="KZD38" s="21"/>
      <c r="KZE38" s="21"/>
      <c r="KZF38" s="21"/>
      <c r="KZG38" s="21"/>
      <c r="KZH38" s="21"/>
      <c r="KZI38" s="21"/>
      <c r="KZJ38" s="21"/>
      <c r="KZK38" s="21"/>
      <c r="KZL38" s="21"/>
      <c r="KZM38" s="21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1"/>
      <c r="LAK38" s="21"/>
      <c r="LAL38" s="21"/>
      <c r="LAM38" s="21"/>
      <c r="LAN38" s="21"/>
      <c r="LAO38" s="21"/>
      <c r="LAP38" s="21"/>
      <c r="LAQ38" s="21"/>
      <c r="LAR38" s="21"/>
      <c r="LAS38" s="21"/>
      <c r="LAT38" s="21"/>
      <c r="LAU38" s="21"/>
      <c r="LAV38" s="21"/>
      <c r="LAW38" s="21"/>
      <c r="LAX38" s="21"/>
      <c r="LAY38" s="21"/>
      <c r="LAZ38" s="21"/>
      <c r="LBA38" s="21"/>
      <c r="LBB38" s="21"/>
      <c r="LBC38" s="21"/>
      <c r="LBD38" s="21"/>
      <c r="LBE38" s="21"/>
      <c r="LBF38" s="21"/>
      <c r="LBG38" s="21"/>
      <c r="LBH38" s="21"/>
      <c r="LBI38" s="21"/>
      <c r="LBJ38" s="21"/>
      <c r="LBK38" s="21"/>
      <c r="LBL38" s="21"/>
      <c r="LBM38" s="21"/>
      <c r="LBN38" s="21"/>
      <c r="LBO38" s="21"/>
      <c r="LBP38" s="21"/>
      <c r="LBQ38" s="21"/>
      <c r="LBR38" s="21"/>
      <c r="LBS38" s="21"/>
      <c r="LBT38" s="21"/>
      <c r="LBU38" s="21"/>
      <c r="LBV38" s="21"/>
      <c r="LBW38" s="21"/>
      <c r="LBX38" s="21"/>
      <c r="LBY38" s="21"/>
      <c r="LBZ38" s="21"/>
      <c r="LCA38" s="21"/>
      <c r="LCB38" s="21"/>
      <c r="LCC38" s="21"/>
      <c r="LCD38" s="21"/>
      <c r="LCE38" s="21"/>
      <c r="LCF38" s="21"/>
      <c r="LCG38" s="21"/>
      <c r="LCH38" s="21"/>
      <c r="LCI38" s="21"/>
      <c r="LCJ38" s="21"/>
      <c r="LCK38" s="21"/>
      <c r="LCL38" s="21"/>
      <c r="LCM38" s="21"/>
      <c r="LCN38" s="21"/>
      <c r="LCO38" s="21"/>
      <c r="LCP38" s="21"/>
      <c r="LCQ38" s="21"/>
      <c r="LCR38" s="21"/>
      <c r="LCS38" s="21"/>
      <c r="LCT38" s="21"/>
      <c r="LCU38" s="21"/>
      <c r="LCV38" s="21"/>
      <c r="LCW38" s="21"/>
      <c r="LCX38" s="21"/>
      <c r="LCY38" s="21"/>
      <c r="LCZ38" s="21"/>
      <c r="LDA38" s="21"/>
      <c r="LDB38" s="21"/>
      <c r="LDC38" s="21"/>
      <c r="LDD38" s="21"/>
      <c r="LDE38" s="21"/>
      <c r="LDF38" s="21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1"/>
      <c r="LED38" s="21"/>
      <c r="LEE38" s="21"/>
      <c r="LEF38" s="21"/>
      <c r="LEG38" s="21"/>
      <c r="LEH38" s="21"/>
      <c r="LEI38" s="21"/>
      <c r="LEJ38" s="21"/>
      <c r="LEK38" s="21"/>
      <c r="LEL38" s="21"/>
      <c r="LEM38" s="21"/>
      <c r="LEN38" s="21"/>
      <c r="LEO38" s="21"/>
      <c r="LEP38" s="21"/>
      <c r="LEQ38" s="21"/>
      <c r="LER38" s="21"/>
      <c r="LES38" s="21"/>
      <c r="LET38" s="21"/>
      <c r="LEU38" s="21"/>
      <c r="LEV38" s="21"/>
      <c r="LEW38" s="21"/>
      <c r="LEX38" s="21"/>
      <c r="LEY38" s="21"/>
      <c r="LEZ38" s="21"/>
      <c r="LFA38" s="21"/>
      <c r="LFB38" s="21"/>
      <c r="LFC38" s="21"/>
      <c r="LFD38" s="21"/>
      <c r="LFE38" s="21"/>
      <c r="LFF38" s="21"/>
      <c r="LFG38" s="21"/>
      <c r="LFH38" s="21"/>
      <c r="LFI38" s="21"/>
      <c r="LFJ38" s="21"/>
      <c r="LFK38" s="21"/>
      <c r="LFL38" s="21"/>
      <c r="LFM38" s="21"/>
      <c r="LFN38" s="21"/>
      <c r="LFO38" s="21"/>
      <c r="LFP38" s="21"/>
      <c r="LFQ38" s="21"/>
      <c r="LFR38" s="21"/>
      <c r="LFS38" s="21"/>
      <c r="LFT38" s="21"/>
      <c r="LFU38" s="21"/>
      <c r="LFV38" s="21"/>
      <c r="LFW38" s="21"/>
      <c r="LFX38" s="21"/>
      <c r="LFY38" s="21"/>
      <c r="LFZ38" s="21"/>
      <c r="LGA38" s="21"/>
      <c r="LGB38" s="21"/>
      <c r="LGC38" s="21"/>
      <c r="LGD38" s="21"/>
      <c r="LGE38" s="21"/>
      <c r="LGF38" s="21"/>
      <c r="LGG38" s="21"/>
      <c r="LGH38" s="21"/>
      <c r="LGI38" s="21"/>
      <c r="LGJ38" s="21"/>
      <c r="LGK38" s="21"/>
      <c r="LGL38" s="21"/>
      <c r="LGM38" s="21"/>
      <c r="LGN38" s="21"/>
      <c r="LGO38" s="21"/>
      <c r="LGP38" s="21"/>
      <c r="LGQ38" s="21"/>
      <c r="LGR38" s="21"/>
      <c r="LGS38" s="21"/>
      <c r="LGT38" s="21"/>
      <c r="LGU38" s="21"/>
      <c r="LGV38" s="21"/>
      <c r="LGW38" s="21"/>
      <c r="LGX38" s="21"/>
      <c r="LGY38" s="21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1"/>
      <c r="LHW38" s="21"/>
      <c r="LHX38" s="21"/>
      <c r="LHY38" s="21"/>
      <c r="LHZ38" s="21"/>
      <c r="LIA38" s="21"/>
      <c r="LIB38" s="21"/>
      <c r="LIC38" s="21"/>
      <c r="LID38" s="21"/>
      <c r="LIE38" s="21"/>
      <c r="LIF38" s="21"/>
      <c r="LIG38" s="21"/>
      <c r="LIH38" s="21"/>
      <c r="LII38" s="21"/>
      <c r="LIJ38" s="21"/>
      <c r="LIK38" s="21"/>
      <c r="LIL38" s="21"/>
      <c r="LIM38" s="21"/>
      <c r="LIN38" s="21"/>
      <c r="LIO38" s="21"/>
      <c r="LIP38" s="21"/>
      <c r="LIQ38" s="21"/>
      <c r="LIR38" s="21"/>
      <c r="LIS38" s="21"/>
      <c r="LIT38" s="21"/>
      <c r="LIU38" s="21"/>
      <c r="LIV38" s="21"/>
      <c r="LIW38" s="21"/>
      <c r="LIX38" s="21"/>
      <c r="LIY38" s="21"/>
      <c r="LIZ38" s="21"/>
      <c r="LJA38" s="21"/>
      <c r="LJB38" s="21"/>
      <c r="LJC38" s="21"/>
      <c r="LJD38" s="21"/>
      <c r="LJE38" s="21"/>
      <c r="LJF38" s="21"/>
      <c r="LJG38" s="21"/>
      <c r="LJH38" s="21"/>
      <c r="LJI38" s="21"/>
      <c r="LJJ38" s="21"/>
      <c r="LJK38" s="21"/>
      <c r="LJL38" s="21"/>
      <c r="LJM38" s="21"/>
      <c r="LJN38" s="21"/>
      <c r="LJO38" s="21"/>
      <c r="LJP38" s="21"/>
      <c r="LJQ38" s="21"/>
      <c r="LJR38" s="21"/>
      <c r="LJS38" s="21"/>
      <c r="LJT38" s="21"/>
      <c r="LJU38" s="21"/>
      <c r="LJV38" s="21"/>
      <c r="LJW38" s="21"/>
      <c r="LJX38" s="21"/>
      <c r="LJY38" s="21"/>
      <c r="LJZ38" s="21"/>
      <c r="LKA38" s="21"/>
      <c r="LKB38" s="21"/>
      <c r="LKC38" s="21"/>
      <c r="LKD38" s="21"/>
      <c r="LKE38" s="21"/>
      <c r="LKF38" s="21"/>
      <c r="LKG38" s="21"/>
      <c r="LKH38" s="21"/>
      <c r="LKI38" s="21"/>
      <c r="LKJ38" s="21"/>
      <c r="LKK38" s="21"/>
      <c r="LKL38" s="21"/>
      <c r="LKM38" s="21"/>
      <c r="LKN38" s="21"/>
      <c r="LKO38" s="21"/>
      <c r="LKP38" s="21"/>
      <c r="LKQ38" s="21"/>
      <c r="LKR38" s="21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1"/>
      <c r="LLP38" s="21"/>
      <c r="LLQ38" s="21"/>
      <c r="LLR38" s="21"/>
      <c r="LLS38" s="21"/>
      <c r="LLT38" s="21"/>
      <c r="LLU38" s="21"/>
      <c r="LLV38" s="21"/>
      <c r="LLW38" s="21"/>
      <c r="LLX38" s="21"/>
      <c r="LLY38" s="21"/>
      <c r="LLZ38" s="21"/>
      <c r="LMA38" s="21"/>
      <c r="LMB38" s="21"/>
      <c r="LMC38" s="21"/>
      <c r="LMD38" s="21"/>
      <c r="LME38" s="21"/>
      <c r="LMF38" s="21"/>
      <c r="LMG38" s="21"/>
      <c r="LMH38" s="21"/>
      <c r="LMI38" s="21"/>
      <c r="LMJ38" s="21"/>
      <c r="LMK38" s="21"/>
      <c r="LML38" s="21"/>
      <c r="LMM38" s="21"/>
      <c r="LMN38" s="21"/>
      <c r="LMO38" s="21"/>
      <c r="LMP38" s="21"/>
      <c r="LMQ38" s="21"/>
      <c r="LMR38" s="21"/>
      <c r="LMS38" s="21"/>
      <c r="LMT38" s="21"/>
      <c r="LMU38" s="21"/>
      <c r="LMV38" s="21"/>
      <c r="LMW38" s="21"/>
      <c r="LMX38" s="21"/>
      <c r="LMY38" s="21"/>
      <c r="LMZ38" s="21"/>
      <c r="LNA38" s="21"/>
      <c r="LNB38" s="21"/>
      <c r="LNC38" s="21"/>
      <c r="LND38" s="21"/>
      <c r="LNE38" s="21"/>
      <c r="LNF38" s="21"/>
      <c r="LNG38" s="21"/>
      <c r="LNH38" s="21"/>
      <c r="LNI38" s="21"/>
      <c r="LNJ38" s="21"/>
      <c r="LNK38" s="21"/>
      <c r="LNL38" s="21"/>
      <c r="LNM38" s="21"/>
      <c r="LNN38" s="21"/>
      <c r="LNO38" s="21"/>
      <c r="LNP38" s="21"/>
      <c r="LNQ38" s="21"/>
      <c r="LNR38" s="21"/>
      <c r="LNS38" s="21"/>
      <c r="LNT38" s="21"/>
      <c r="LNU38" s="21"/>
      <c r="LNV38" s="21"/>
      <c r="LNW38" s="21"/>
      <c r="LNX38" s="21"/>
      <c r="LNY38" s="21"/>
      <c r="LNZ38" s="21"/>
      <c r="LOA38" s="21"/>
      <c r="LOB38" s="21"/>
      <c r="LOC38" s="21"/>
      <c r="LOD38" s="21"/>
      <c r="LOE38" s="21"/>
      <c r="LOF38" s="21"/>
      <c r="LOG38" s="21"/>
      <c r="LOH38" s="21"/>
      <c r="LOI38" s="21"/>
      <c r="LOJ38" s="21"/>
      <c r="LOK38" s="21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1"/>
      <c r="LPI38" s="21"/>
      <c r="LPJ38" s="21"/>
      <c r="LPK38" s="21"/>
      <c r="LPL38" s="21"/>
      <c r="LPM38" s="21"/>
      <c r="LPN38" s="21"/>
      <c r="LPO38" s="21"/>
      <c r="LPP38" s="21"/>
      <c r="LPQ38" s="21"/>
      <c r="LPR38" s="21"/>
      <c r="LPS38" s="21"/>
      <c r="LPT38" s="21"/>
      <c r="LPU38" s="21"/>
      <c r="LPV38" s="21"/>
      <c r="LPW38" s="21"/>
      <c r="LPX38" s="21"/>
      <c r="LPY38" s="21"/>
      <c r="LPZ38" s="21"/>
      <c r="LQA38" s="21"/>
      <c r="LQB38" s="21"/>
      <c r="LQC38" s="21"/>
      <c r="LQD38" s="21"/>
      <c r="LQE38" s="21"/>
      <c r="LQF38" s="21"/>
      <c r="LQG38" s="21"/>
      <c r="LQH38" s="21"/>
      <c r="LQI38" s="21"/>
      <c r="LQJ38" s="21"/>
      <c r="LQK38" s="21"/>
      <c r="LQL38" s="21"/>
      <c r="LQM38" s="21"/>
      <c r="LQN38" s="21"/>
      <c r="LQO38" s="21"/>
      <c r="LQP38" s="21"/>
      <c r="LQQ38" s="21"/>
      <c r="LQR38" s="21"/>
      <c r="LQS38" s="21"/>
      <c r="LQT38" s="21"/>
      <c r="LQU38" s="21"/>
      <c r="LQV38" s="21"/>
      <c r="LQW38" s="21"/>
      <c r="LQX38" s="21"/>
      <c r="LQY38" s="21"/>
      <c r="LQZ38" s="21"/>
      <c r="LRA38" s="21"/>
      <c r="LRB38" s="21"/>
      <c r="LRC38" s="21"/>
      <c r="LRD38" s="21"/>
      <c r="LRE38" s="21"/>
      <c r="LRF38" s="21"/>
      <c r="LRG38" s="21"/>
      <c r="LRH38" s="21"/>
      <c r="LRI38" s="21"/>
      <c r="LRJ38" s="21"/>
      <c r="LRK38" s="21"/>
      <c r="LRL38" s="21"/>
      <c r="LRM38" s="21"/>
      <c r="LRN38" s="21"/>
      <c r="LRO38" s="21"/>
      <c r="LRP38" s="21"/>
      <c r="LRQ38" s="21"/>
      <c r="LRR38" s="21"/>
      <c r="LRS38" s="21"/>
      <c r="LRT38" s="21"/>
      <c r="LRU38" s="21"/>
      <c r="LRV38" s="21"/>
      <c r="LRW38" s="21"/>
      <c r="LRX38" s="21"/>
      <c r="LRY38" s="21"/>
      <c r="LRZ38" s="21"/>
      <c r="LSA38" s="21"/>
      <c r="LSB38" s="21"/>
      <c r="LSC38" s="21"/>
      <c r="LSD38" s="21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1"/>
      <c r="LTB38" s="21"/>
      <c r="LTC38" s="21"/>
      <c r="LTD38" s="21"/>
      <c r="LTE38" s="21"/>
      <c r="LTF38" s="21"/>
      <c r="LTG38" s="21"/>
      <c r="LTH38" s="21"/>
      <c r="LTI38" s="21"/>
      <c r="LTJ38" s="21"/>
      <c r="LTK38" s="21"/>
      <c r="LTL38" s="21"/>
      <c r="LTM38" s="21"/>
      <c r="LTN38" s="21"/>
      <c r="LTO38" s="21"/>
      <c r="LTP38" s="21"/>
      <c r="LTQ38" s="21"/>
      <c r="LTR38" s="21"/>
      <c r="LTS38" s="21"/>
      <c r="LTT38" s="21"/>
      <c r="LTU38" s="21"/>
      <c r="LTV38" s="21"/>
      <c r="LTW38" s="21"/>
      <c r="LTX38" s="21"/>
      <c r="LTY38" s="21"/>
      <c r="LTZ38" s="21"/>
      <c r="LUA38" s="21"/>
      <c r="LUB38" s="21"/>
      <c r="LUC38" s="21"/>
      <c r="LUD38" s="21"/>
      <c r="LUE38" s="21"/>
      <c r="LUF38" s="21"/>
      <c r="LUG38" s="21"/>
      <c r="LUH38" s="21"/>
      <c r="LUI38" s="21"/>
      <c r="LUJ38" s="21"/>
      <c r="LUK38" s="21"/>
      <c r="LUL38" s="21"/>
      <c r="LUM38" s="21"/>
      <c r="LUN38" s="21"/>
      <c r="LUO38" s="21"/>
      <c r="LUP38" s="21"/>
      <c r="LUQ38" s="21"/>
      <c r="LUR38" s="21"/>
      <c r="LUS38" s="21"/>
      <c r="LUT38" s="21"/>
      <c r="LUU38" s="21"/>
      <c r="LUV38" s="21"/>
      <c r="LUW38" s="21"/>
      <c r="LUX38" s="21"/>
      <c r="LUY38" s="21"/>
      <c r="LUZ38" s="21"/>
      <c r="LVA38" s="21"/>
      <c r="LVB38" s="21"/>
      <c r="LVC38" s="21"/>
      <c r="LVD38" s="21"/>
      <c r="LVE38" s="21"/>
      <c r="LVF38" s="21"/>
      <c r="LVG38" s="21"/>
      <c r="LVH38" s="21"/>
      <c r="LVI38" s="21"/>
      <c r="LVJ38" s="21"/>
      <c r="LVK38" s="21"/>
      <c r="LVL38" s="21"/>
      <c r="LVM38" s="21"/>
      <c r="LVN38" s="21"/>
      <c r="LVO38" s="21"/>
      <c r="LVP38" s="21"/>
      <c r="LVQ38" s="21"/>
      <c r="LVR38" s="21"/>
      <c r="LVS38" s="21"/>
      <c r="LVT38" s="21"/>
      <c r="LVU38" s="21"/>
      <c r="LVV38" s="21"/>
      <c r="LVW38" s="21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1"/>
      <c r="LWU38" s="21"/>
      <c r="LWV38" s="21"/>
      <c r="LWW38" s="21"/>
      <c r="LWX38" s="21"/>
      <c r="LWY38" s="21"/>
      <c r="LWZ38" s="21"/>
      <c r="LXA38" s="21"/>
      <c r="LXB38" s="21"/>
      <c r="LXC38" s="21"/>
      <c r="LXD38" s="21"/>
      <c r="LXE38" s="21"/>
      <c r="LXF38" s="21"/>
      <c r="LXG38" s="21"/>
      <c r="LXH38" s="21"/>
      <c r="LXI38" s="21"/>
      <c r="LXJ38" s="21"/>
      <c r="LXK38" s="21"/>
      <c r="LXL38" s="21"/>
      <c r="LXM38" s="21"/>
      <c r="LXN38" s="21"/>
      <c r="LXO38" s="21"/>
      <c r="LXP38" s="21"/>
      <c r="LXQ38" s="21"/>
      <c r="LXR38" s="21"/>
      <c r="LXS38" s="21"/>
      <c r="LXT38" s="21"/>
      <c r="LXU38" s="21"/>
      <c r="LXV38" s="21"/>
      <c r="LXW38" s="21"/>
      <c r="LXX38" s="21"/>
      <c r="LXY38" s="21"/>
      <c r="LXZ38" s="21"/>
      <c r="LYA38" s="21"/>
      <c r="LYB38" s="21"/>
      <c r="LYC38" s="21"/>
      <c r="LYD38" s="21"/>
      <c r="LYE38" s="21"/>
      <c r="LYF38" s="21"/>
      <c r="LYG38" s="21"/>
      <c r="LYH38" s="21"/>
      <c r="LYI38" s="21"/>
      <c r="LYJ38" s="21"/>
      <c r="LYK38" s="21"/>
      <c r="LYL38" s="21"/>
      <c r="LYM38" s="21"/>
      <c r="LYN38" s="21"/>
      <c r="LYO38" s="21"/>
      <c r="LYP38" s="21"/>
      <c r="LYQ38" s="21"/>
      <c r="LYR38" s="21"/>
      <c r="LYS38" s="21"/>
      <c r="LYT38" s="21"/>
      <c r="LYU38" s="21"/>
      <c r="LYV38" s="21"/>
      <c r="LYW38" s="21"/>
      <c r="LYX38" s="21"/>
      <c r="LYY38" s="21"/>
      <c r="LYZ38" s="21"/>
      <c r="LZA38" s="21"/>
      <c r="LZB38" s="21"/>
      <c r="LZC38" s="21"/>
      <c r="LZD38" s="21"/>
      <c r="LZE38" s="21"/>
      <c r="LZF38" s="21"/>
      <c r="LZG38" s="21"/>
      <c r="LZH38" s="21"/>
      <c r="LZI38" s="21"/>
      <c r="LZJ38" s="21"/>
      <c r="LZK38" s="21"/>
      <c r="LZL38" s="21"/>
      <c r="LZM38" s="21"/>
      <c r="LZN38" s="21"/>
      <c r="LZO38" s="21"/>
      <c r="LZP38" s="21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1"/>
      <c r="MAN38" s="21"/>
      <c r="MAO38" s="21"/>
      <c r="MAP38" s="21"/>
      <c r="MAQ38" s="21"/>
      <c r="MAR38" s="21"/>
      <c r="MAS38" s="21"/>
      <c r="MAT38" s="21"/>
      <c r="MAU38" s="21"/>
      <c r="MAV38" s="21"/>
      <c r="MAW38" s="21"/>
      <c r="MAX38" s="21"/>
      <c r="MAY38" s="21"/>
      <c r="MAZ38" s="21"/>
      <c r="MBA38" s="21"/>
      <c r="MBB38" s="21"/>
      <c r="MBC38" s="21"/>
      <c r="MBD38" s="21"/>
      <c r="MBE38" s="21"/>
      <c r="MBF38" s="21"/>
      <c r="MBG38" s="21"/>
      <c r="MBH38" s="21"/>
      <c r="MBI38" s="21"/>
      <c r="MBJ38" s="21"/>
      <c r="MBK38" s="21"/>
      <c r="MBL38" s="21"/>
      <c r="MBM38" s="21"/>
      <c r="MBN38" s="21"/>
      <c r="MBO38" s="21"/>
      <c r="MBP38" s="21"/>
      <c r="MBQ38" s="21"/>
      <c r="MBR38" s="21"/>
      <c r="MBS38" s="21"/>
      <c r="MBT38" s="21"/>
      <c r="MBU38" s="21"/>
      <c r="MBV38" s="21"/>
      <c r="MBW38" s="21"/>
      <c r="MBX38" s="21"/>
      <c r="MBY38" s="21"/>
      <c r="MBZ38" s="21"/>
      <c r="MCA38" s="21"/>
      <c r="MCB38" s="21"/>
      <c r="MCC38" s="21"/>
      <c r="MCD38" s="21"/>
      <c r="MCE38" s="21"/>
      <c r="MCF38" s="21"/>
      <c r="MCG38" s="21"/>
      <c r="MCH38" s="21"/>
      <c r="MCI38" s="21"/>
      <c r="MCJ38" s="21"/>
      <c r="MCK38" s="21"/>
      <c r="MCL38" s="21"/>
      <c r="MCM38" s="21"/>
      <c r="MCN38" s="21"/>
      <c r="MCO38" s="21"/>
      <c r="MCP38" s="21"/>
      <c r="MCQ38" s="21"/>
      <c r="MCR38" s="21"/>
      <c r="MCS38" s="21"/>
      <c r="MCT38" s="21"/>
      <c r="MCU38" s="21"/>
      <c r="MCV38" s="21"/>
      <c r="MCW38" s="21"/>
      <c r="MCX38" s="21"/>
      <c r="MCY38" s="21"/>
      <c r="MCZ38" s="21"/>
      <c r="MDA38" s="21"/>
      <c r="MDB38" s="21"/>
      <c r="MDC38" s="21"/>
      <c r="MDD38" s="21"/>
      <c r="MDE38" s="21"/>
      <c r="MDF38" s="21"/>
      <c r="MDG38" s="21"/>
      <c r="MDH38" s="21"/>
      <c r="MDI38" s="21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1"/>
      <c r="MEG38" s="21"/>
      <c r="MEH38" s="21"/>
      <c r="MEI38" s="21"/>
      <c r="MEJ38" s="21"/>
      <c r="MEK38" s="21"/>
      <c r="MEL38" s="21"/>
      <c r="MEM38" s="21"/>
      <c r="MEN38" s="21"/>
      <c r="MEO38" s="21"/>
      <c r="MEP38" s="21"/>
      <c r="MEQ38" s="21"/>
      <c r="MER38" s="21"/>
      <c r="MES38" s="21"/>
      <c r="MET38" s="21"/>
      <c r="MEU38" s="21"/>
      <c r="MEV38" s="21"/>
      <c r="MEW38" s="21"/>
      <c r="MEX38" s="21"/>
      <c r="MEY38" s="21"/>
      <c r="MEZ38" s="21"/>
      <c r="MFA38" s="21"/>
      <c r="MFB38" s="21"/>
      <c r="MFC38" s="21"/>
      <c r="MFD38" s="21"/>
      <c r="MFE38" s="21"/>
      <c r="MFF38" s="21"/>
      <c r="MFG38" s="21"/>
      <c r="MFH38" s="21"/>
      <c r="MFI38" s="21"/>
      <c r="MFJ38" s="21"/>
      <c r="MFK38" s="21"/>
      <c r="MFL38" s="21"/>
      <c r="MFM38" s="21"/>
      <c r="MFN38" s="21"/>
      <c r="MFO38" s="21"/>
      <c r="MFP38" s="21"/>
      <c r="MFQ38" s="21"/>
      <c r="MFR38" s="21"/>
      <c r="MFS38" s="21"/>
      <c r="MFT38" s="21"/>
      <c r="MFU38" s="21"/>
      <c r="MFV38" s="21"/>
      <c r="MFW38" s="21"/>
      <c r="MFX38" s="21"/>
      <c r="MFY38" s="21"/>
      <c r="MFZ38" s="21"/>
      <c r="MGA38" s="21"/>
      <c r="MGB38" s="21"/>
      <c r="MGC38" s="21"/>
      <c r="MGD38" s="21"/>
      <c r="MGE38" s="21"/>
      <c r="MGF38" s="21"/>
      <c r="MGG38" s="21"/>
      <c r="MGH38" s="21"/>
      <c r="MGI38" s="21"/>
      <c r="MGJ38" s="21"/>
      <c r="MGK38" s="21"/>
      <c r="MGL38" s="21"/>
      <c r="MGM38" s="21"/>
      <c r="MGN38" s="21"/>
      <c r="MGO38" s="21"/>
      <c r="MGP38" s="21"/>
      <c r="MGQ38" s="21"/>
      <c r="MGR38" s="21"/>
      <c r="MGS38" s="21"/>
      <c r="MGT38" s="21"/>
      <c r="MGU38" s="21"/>
      <c r="MGV38" s="21"/>
      <c r="MGW38" s="21"/>
      <c r="MGX38" s="21"/>
      <c r="MGY38" s="21"/>
      <c r="MGZ38" s="21"/>
      <c r="MHA38" s="21"/>
      <c r="MHB38" s="21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1"/>
      <c r="MHZ38" s="21"/>
      <c r="MIA38" s="21"/>
      <c r="MIB38" s="21"/>
      <c r="MIC38" s="21"/>
      <c r="MID38" s="21"/>
      <c r="MIE38" s="21"/>
      <c r="MIF38" s="21"/>
      <c r="MIG38" s="21"/>
      <c r="MIH38" s="21"/>
      <c r="MII38" s="21"/>
      <c r="MIJ38" s="21"/>
      <c r="MIK38" s="21"/>
      <c r="MIL38" s="21"/>
      <c r="MIM38" s="21"/>
      <c r="MIN38" s="21"/>
      <c r="MIO38" s="21"/>
      <c r="MIP38" s="21"/>
      <c r="MIQ38" s="21"/>
      <c r="MIR38" s="21"/>
      <c r="MIS38" s="21"/>
      <c r="MIT38" s="21"/>
      <c r="MIU38" s="21"/>
      <c r="MIV38" s="21"/>
      <c r="MIW38" s="21"/>
      <c r="MIX38" s="21"/>
      <c r="MIY38" s="21"/>
      <c r="MIZ38" s="21"/>
      <c r="MJA38" s="21"/>
      <c r="MJB38" s="21"/>
      <c r="MJC38" s="21"/>
      <c r="MJD38" s="21"/>
      <c r="MJE38" s="21"/>
      <c r="MJF38" s="21"/>
      <c r="MJG38" s="21"/>
      <c r="MJH38" s="21"/>
      <c r="MJI38" s="21"/>
      <c r="MJJ38" s="21"/>
      <c r="MJK38" s="21"/>
      <c r="MJL38" s="21"/>
      <c r="MJM38" s="21"/>
      <c r="MJN38" s="21"/>
      <c r="MJO38" s="21"/>
      <c r="MJP38" s="21"/>
      <c r="MJQ38" s="21"/>
      <c r="MJR38" s="21"/>
      <c r="MJS38" s="21"/>
      <c r="MJT38" s="21"/>
      <c r="MJU38" s="21"/>
      <c r="MJV38" s="21"/>
      <c r="MJW38" s="21"/>
      <c r="MJX38" s="21"/>
      <c r="MJY38" s="21"/>
      <c r="MJZ38" s="21"/>
      <c r="MKA38" s="21"/>
      <c r="MKB38" s="21"/>
      <c r="MKC38" s="21"/>
      <c r="MKD38" s="21"/>
      <c r="MKE38" s="21"/>
      <c r="MKF38" s="21"/>
      <c r="MKG38" s="21"/>
      <c r="MKH38" s="21"/>
      <c r="MKI38" s="21"/>
      <c r="MKJ38" s="21"/>
      <c r="MKK38" s="21"/>
      <c r="MKL38" s="21"/>
      <c r="MKM38" s="21"/>
      <c r="MKN38" s="21"/>
      <c r="MKO38" s="21"/>
      <c r="MKP38" s="21"/>
      <c r="MKQ38" s="21"/>
      <c r="MKR38" s="21"/>
      <c r="MKS38" s="21"/>
      <c r="MKT38" s="21"/>
      <c r="MKU38" s="21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1"/>
      <c r="MLS38" s="21"/>
      <c r="MLT38" s="21"/>
      <c r="MLU38" s="21"/>
      <c r="MLV38" s="21"/>
      <c r="MLW38" s="21"/>
      <c r="MLX38" s="21"/>
      <c r="MLY38" s="21"/>
      <c r="MLZ38" s="21"/>
      <c r="MMA38" s="21"/>
      <c r="MMB38" s="21"/>
      <c r="MMC38" s="21"/>
      <c r="MMD38" s="21"/>
      <c r="MME38" s="21"/>
      <c r="MMF38" s="21"/>
      <c r="MMG38" s="21"/>
      <c r="MMH38" s="21"/>
      <c r="MMI38" s="21"/>
      <c r="MMJ38" s="21"/>
      <c r="MMK38" s="21"/>
      <c r="MML38" s="21"/>
      <c r="MMM38" s="21"/>
      <c r="MMN38" s="21"/>
      <c r="MMO38" s="21"/>
      <c r="MMP38" s="21"/>
      <c r="MMQ38" s="21"/>
      <c r="MMR38" s="21"/>
      <c r="MMS38" s="21"/>
      <c r="MMT38" s="21"/>
      <c r="MMU38" s="21"/>
      <c r="MMV38" s="21"/>
      <c r="MMW38" s="21"/>
      <c r="MMX38" s="21"/>
      <c r="MMY38" s="21"/>
      <c r="MMZ38" s="21"/>
      <c r="MNA38" s="21"/>
      <c r="MNB38" s="21"/>
      <c r="MNC38" s="21"/>
      <c r="MND38" s="21"/>
      <c r="MNE38" s="21"/>
      <c r="MNF38" s="21"/>
      <c r="MNG38" s="21"/>
      <c r="MNH38" s="21"/>
      <c r="MNI38" s="21"/>
      <c r="MNJ38" s="21"/>
      <c r="MNK38" s="21"/>
      <c r="MNL38" s="21"/>
      <c r="MNM38" s="21"/>
      <c r="MNN38" s="21"/>
      <c r="MNO38" s="21"/>
      <c r="MNP38" s="21"/>
      <c r="MNQ38" s="21"/>
      <c r="MNR38" s="21"/>
      <c r="MNS38" s="21"/>
      <c r="MNT38" s="21"/>
      <c r="MNU38" s="21"/>
      <c r="MNV38" s="21"/>
      <c r="MNW38" s="21"/>
      <c r="MNX38" s="21"/>
      <c r="MNY38" s="21"/>
      <c r="MNZ38" s="21"/>
      <c r="MOA38" s="21"/>
      <c r="MOB38" s="21"/>
      <c r="MOC38" s="21"/>
      <c r="MOD38" s="21"/>
      <c r="MOE38" s="21"/>
      <c r="MOF38" s="21"/>
      <c r="MOG38" s="21"/>
      <c r="MOH38" s="21"/>
      <c r="MOI38" s="21"/>
      <c r="MOJ38" s="21"/>
      <c r="MOK38" s="21"/>
      <c r="MOL38" s="21"/>
      <c r="MOM38" s="21"/>
      <c r="MON38" s="21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1"/>
      <c r="MPL38" s="21"/>
      <c r="MPM38" s="21"/>
      <c r="MPN38" s="21"/>
      <c r="MPO38" s="21"/>
      <c r="MPP38" s="21"/>
      <c r="MPQ38" s="21"/>
      <c r="MPR38" s="21"/>
      <c r="MPS38" s="21"/>
      <c r="MPT38" s="21"/>
      <c r="MPU38" s="21"/>
      <c r="MPV38" s="21"/>
      <c r="MPW38" s="21"/>
      <c r="MPX38" s="21"/>
      <c r="MPY38" s="21"/>
      <c r="MPZ38" s="21"/>
      <c r="MQA38" s="21"/>
      <c r="MQB38" s="21"/>
      <c r="MQC38" s="21"/>
      <c r="MQD38" s="21"/>
      <c r="MQE38" s="21"/>
      <c r="MQF38" s="21"/>
      <c r="MQG38" s="21"/>
      <c r="MQH38" s="21"/>
      <c r="MQI38" s="21"/>
      <c r="MQJ38" s="21"/>
      <c r="MQK38" s="21"/>
      <c r="MQL38" s="21"/>
      <c r="MQM38" s="21"/>
      <c r="MQN38" s="21"/>
      <c r="MQO38" s="21"/>
      <c r="MQP38" s="21"/>
      <c r="MQQ38" s="21"/>
      <c r="MQR38" s="21"/>
      <c r="MQS38" s="21"/>
      <c r="MQT38" s="21"/>
      <c r="MQU38" s="21"/>
      <c r="MQV38" s="21"/>
      <c r="MQW38" s="21"/>
      <c r="MQX38" s="21"/>
      <c r="MQY38" s="21"/>
      <c r="MQZ38" s="21"/>
      <c r="MRA38" s="21"/>
      <c r="MRB38" s="21"/>
      <c r="MRC38" s="21"/>
      <c r="MRD38" s="21"/>
      <c r="MRE38" s="21"/>
      <c r="MRF38" s="21"/>
      <c r="MRG38" s="21"/>
      <c r="MRH38" s="21"/>
      <c r="MRI38" s="21"/>
      <c r="MRJ38" s="21"/>
      <c r="MRK38" s="21"/>
      <c r="MRL38" s="21"/>
      <c r="MRM38" s="21"/>
      <c r="MRN38" s="21"/>
      <c r="MRO38" s="21"/>
      <c r="MRP38" s="21"/>
      <c r="MRQ38" s="21"/>
      <c r="MRR38" s="21"/>
      <c r="MRS38" s="21"/>
      <c r="MRT38" s="21"/>
      <c r="MRU38" s="21"/>
      <c r="MRV38" s="21"/>
      <c r="MRW38" s="21"/>
      <c r="MRX38" s="21"/>
      <c r="MRY38" s="21"/>
      <c r="MRZ38" s="21"/>
      <c r="MSA38" s="21"/>
      <c r="MSB38" s="21"/>
      <c r="MSC38" s="21"/>
      <c r="MSD38" s="21"/>
      <c r="MSE38" s="21"/>
      <c r="MSF38" s="21"/>
      <c r="MSG38" s="21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1"/>
      <c r="MTE38" s="21"/>
      <c r="MTF38" s="21"/>
      <c r="MTG38" s="21"/>
      <c r="MTH38" s="21"/>
      <c r="MTI38" s="21"/>
      <c r="MTJ38" s="21"/>
      <c r="MTK38" s="21"/>
      <c r="MTL38" s="21"/>
      <c r="MTM38" s="21"/>
      <c r="MTN38" s="21"/>
      <c r="MTO38" s="21"/>
      <c r="MTP38" s="21"/>
      <c r="MTQ38" s="21"/>
      <c r="MTR38" s="21"/>
      <c r="MTS38" s="21"/>
      <c r="MTT38" s="21"/>
      <c r="MTU38" s="21"/>
      <c r="MTV38" s="21"/>
      <c r="MTW38" s="21"/>
      <c r="MTX38" s="21"/>
      <c r="MTY38" s="21"/>
      <c r="MTZ38" s="21"/>
      <c r="MUA38" s="21"/>
      <c r="MUB38" s="21"/>
      <c r="MUC38" s="21"/>
      <c r="MUD38" s="21"/>
      <c r="MUE38" s="21"/>
      <c r="MUF38" s="21"/>
      <c r="MUG38" s="21"/>
      <c r="MUH38" s="21"/>
      <c r="MUI38" s="21"/>
      <c r="MUJ38" s="21"/>
      <c r="MUK38" s="21"/>
      <c r="MUL38" s="21"/>
      <c r="MUM38" s="21"/>
      <c r="MUN38" s="21"/>
      <c r="MUO38" s="21"/>
      <c r="MUP38" s="21"/>
      <c r="MUQ38" s="21"/>
      <c r="MUR38" s="21"/>
      <c r="MUS38" s="21"/>
      <c r="MUT38" s="21"/>
      <c r="MUU38" s="21"/>
      <c r="MUV38" s="21"/>
      <c r="MUW38" s="21"/>
      <c r="MUX38" s="21"/>
      <c r="MUY38" s="21"/>
      <c r="MUZ38" s="21"/>
      <c r="MVA38" s="21"/>
      <c r="MVB38" s="21"/>
      <c r="MVC38" s="21"/>
      <c r="MVD38" s="21"/>
      <c r="MVE38" s="21"/>
      <c r="MVF38" s="21"/>
      <c r="MVG38" s="21"/>
      <c r="MVH38" s="21"/>
      <c r="MVI38" s="21"/>
      <c r="MVJ38" s="21"/>
      <c r="MVK38" s="21"/>
      <c r="MVL38" s="21"/>
      <c r="MVM38" s="21"/>
      <c r="MVN38" s="21"/>
      <c r="MVO38" s="21"/>
      <c r="MVP38" s="21"/>
      <c r="MVQ38" s="21"/>
      <c r="MVR38" s="21"/>
      <c r="MVS38" s="21"/>
      <c r="MVT38" s="21"/>
      <c r="MVU38" s="21"/>
      <c r="MVV38" s="21"/>
      <c r="MVW38" s="21"/>
      <c r="MVX38" s="21"/>
      <c r="MVY38" s="21"/>
      <c r="MVZ38" s="21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1"/>
      <c r="MWX38" s="21"/>
      <c r="MWY38" s="21"/>
      <c r="MWZ38" s="21"/>
      <c r="MXA38" s="21"/>
      <c r="MXB38" s="21"/>
      <c r="MXC38" s="21"/>
      <c r="MXD38" s="21"/>
      <c r="MXE38" s="21"/>
      <c r="MXF38" s="21"/>
      <c r="MXG38" s="21"/>
      <c r="MXH38" s="21"/>
      <c r="MXI38" s="21"/>
      <c r="MXJ38" s="21"/>
      <c r="MXK38" s="21"/>
      <c r="MXL38" s="21"/>
      <c r="MXM38" s="21"/>
      <c r="MXN38" s="21"/>
      <c r="MXO38" s="21"/>
      <c r="MXP38" s="21"/>
      <c r="MXQ38" s="21"/>
      <c r="MXR38" s="21"/>
      <c r="MXS38" s="21"/>
      <c r="MXT38" s="21"/>
      <c r="MXU38" s="21"/>
      <c r="MXV38" s="21"/>
      <c r="MXW38" s="21"/>
      <c r="MXX38" s="21"/>
      <c r="MXY38" s="21"/>
      <c r="MXZ38" s="21"/>
      <c r="MYA38" s="21"/>
      <c r="MYB38" s="21"/>
      <c r="MYC38" s="21"/>
      <c r="MYD38" s="21"/>
      <c r="MYE38" s="21"/>
      <c r="MYF38" s="21"/>
      <c r="MYG38" s="21"/>
      <c r="MYH38" s="21"/>
      <c r="MYI38" s="21"/>
      <c r="MYJ38" s="21"/>
      <c r="MYK38" s="21"/>
      <c r="MYL38" s="21"/>
      <c r="MYM38" s="21"/>
      <c r="MYN38" s="21"/>
      <c r="MYO38" s="21"/>
      <c r="MYP38" s="21"/>
      <c r="MYQ38" s="21"/>
      <c r="MYR38" s="21"/>
      <c r="MYS38" s="21"/>
      <c r="MYT38" s="21"/>
      <c r="MYU38" s="21"/>
      <c r="MYV38" s="21"/>
      <c r="MYW38" s="21"/>
      <c r="MYX38" s="21"/>
      <c r="MYY38" s="21"/>
      <c r="MYZ38" s="21"/>
      <c r="MZA38" s="21"/>
      <c r="MZB38" s="21"/>
      <c r="MZC38" s="21"/>
      <c r="MZD38" s="21"/>
      <c r="MZE38" s="21"/>
      <c r="MZF38" s="21"/>
      <c r="MZG38" s="21"/>
      <c r="MZH38" s="21"/>
      <c r="MZI38" s="21"/>
      <c r="MZJ38" s="21"/>
      <c r="MZK38" s="21"/>
      <c r="MZL38" s="21"/>
      <c r="MZM38" s="21"/>
      <c r="MZN38" s="21"/>
      <c r="MZO38" s="21"/>
      <c r="MZP38" s="21"/>
      <c r="MZQ38" s="21"/>
      <c r="MZR38" s="21"/>
      <c r="MZS38" s="21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1"/>
      <c r="NAQ38" s="21"/>
      <c r="NAR38" s="21"/>
      <c r="NAS38" s="21"/>
      <c r="NAT38" s="21"/>
      <c r="NAU38" s="21"/>
      <c r="NAV38" s="21"/>
      <c r="NAW38" s="21"/>
      <c r="NAX38" s="21"/>
      <c r="NAY38" s="21"/>
      <c r="NAZ38" s="21"/>
      <c r="NBA38" s="21"/>
      <c r="NBB38" s="21"/>
      <c r="NBC38" s="21"/>
      <c r="NBD38" s="21"/>
      <c r="NBE38" s="21"/>
      <c r="NBF38" s="21"/>
      <c r="NBG38" s="21"/>
      <c r="NBH38" s="21"/>
      <c r="NBI38" s="21"/>
      <c r="NBJ38" s="21"/>
      <c r="NBK38" s="21"/>
      <c r="NBL38" s="21"/>
      <c r="NBM38" s="21"/>
      <c r="NBN38" s="21"/>
      <c r="NBO38" s="21"/>
      <c r="NBP38" s="21"/>
      <c r="NBQ38" s="21"/>
      <c r="NBR38" s="21"/>
      <c r="NBS38" s="21"/>
      <c r="NBT38" s="21"/>
      <c r="NBU38" s="21"/>
      <c r="NBV38" s="21"/>
      <c r="NBW38" s="21"/>
      <c r="NBX38" s="21"/>
      <c r="NBY38" s="21"/>
      <c r="NBZ38" s="21"/>
      <c r="NCA38" s="21"/>
      <c r="NCB38" s="21"/>
      <c r="NCC38" s="21"/>
      <c r="NCD38" s="21"/>
      <c r="NCE38" s="21"/>
      <c r="NCF38" s="21"/>
      <c r="NCG38" s="21"/>
      <c r="NCH38" s="21"/>
      <c r="NCI38" s="21"/>
      <c r="NCJ38" s="21"/>
      <c r="NCK38" s="21"/>
      <c r="NCL38" s="21"/>
      <c r="NCM38" s="21"/>
      <c r="NCN38" s="21"/>
      <c r="NCO38" s="21"/>
      <c r="NCP38" s="21"/>
      <c r="NCQ38" s="21"/>
      <c r="NCR38" s="21"/>
      <c r="NCS38" s="21"/>
      <c r="NCT38" s="21"/>
      <c r="NCU38" s="21"/>
      <c r="NCV38" s="21"/>
      <c r="NCW38" s="21"/>
      <c r="NCX38" s="21"/>
      <c r="NCY38" s="21"/>
      <c r="NCZ38" s="21"/>
      <c r="NDA38" s="21"/>
      <c r="NDB38" s="21"/>
      <c r="NDC38" s="21"/>
      <c r="NDD38" s="21"/>
      <c r="NDE38" s="21"/>
      <c r="NDF38" s="21"/>
      <c r="NDG38" s="21"/>
      <c r="NDH38" s="21"/>
      <c r="NDI38" s="21"/>
      <c r="NDJ38" s="21"/>
      <c r="NDK38" s="21"/>
      <c r="NDL38" s="21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1"/>
      <c r="NEJ38" s="21"/>
      <c r="NEK38" s="21"/>
      <c r="NEL38" s="21"/>
      <c r="NEM38" s="21"/>
      <c r="NEN38" s="21"/>
      <c r="NEO38" s="21"/>
      <c r="NEP38" s="21"/>
      <c r="NEQ38" s="21"/>
      <c r="NER38" s="21"/>
      <c r="NES38" s="21"/>
      <c r="NET38" s="21"/>
      <c r="NEU38" s="21"/>
      <c r="NEV38" s="21"/>
      <c r="NEW38" s="21"/>
      <c r="NEX38" s="21"/>
      <c r="NEY38" s="21"/>
      <c r="NEZ38" s="21"/>
      <c r="NFA38" s="21"/>
      <c r="NFB38" s="21"/>
      <c r="NFC38" s="21"/>
      <c r="NFD38" s="21"/>
      <c r="NFE38" s="21"/>
      <c r="NFF38" s="21"/>
      <c r="NFG38" s="21"/>
      <c r="NFH38" s="21"/>
      <c r="NFI38" s="21"/>
      <c r="NFJ38" s="21"/>
      <c r="NFK38" s="21"/>
      <c r="NFL38" s="21"/>
      <c r="NFM38" s="21"/>
      <c r="NFN38" s="21"/>
      <c r="NFO38" s="21"/>
      <c r="NFP38" s="21"/>
      <c r="NFQ38" s="21"/>
      <c r="NFR38" s="21"/>
      <c r="NFS38" s="21"/>
      <c r="NFT38" s="21"/>
      <c r="NFU38" s="21"/>
      <c r="NFV38" s="21"/>
      <c r="NFW38" s="21"/>
      <c r="NFX38" s="21"/>
      <c r="NFY38" s="21"/>
      <c r="NFZ38" s="21"/>
      <c r="NGA38" s="21"/>
      <c r="NGB38" s="21"/>
      <c r="NGC38" s="21"/>
      <c r="NGD38" s="21"/>
      <c r="NGE38" s="21"/>
      <c r="NGF38" s="21"/>
      <c r="NGG38" s="21"/>
      <c r="NGH38" s="21"/>
      <c r="NGI38" s="21"/>
      <c r="NGJ38" s="21"/>
      <c r="NGK38" s="21"/>
      <c r="NGL38" s="21"/>
      <c r="NGM38" s="21"/>
      <c r="NGN38" s="21"/>
      <c r="NGO38" s="21"/>
      <c r="NGP38" s="21"/>
      <c r="NGQ38" s="21"/>
      <c r="NGR38" s="21"/>
      <c r="NGS38" s="21"/>
      <c r="NGT38" s="21"/>
      <c r="NGU38" s="21"/>
      <c r="NGV38" s="21"/>
      <c r="NGW38" s="21"/>
      <c r="NGX38" s="21"/>
      <c r="NGY38" s="21"/>
      <c r="NGZ38" s="21"/>
      <c r="NHA38" s="21"/>
      <c r="NHB38" s="21"/>
      <c r="NHC38" s="21"/>
      <c r="NHD38" s="21"/>
      <c r="NHE38" s="21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1"/>
      <c r="NIC38" s="21"/>
      <c r="NID38" s="21"/>
      <c r="NIE38" s="21"/>
      <c r="NIF38" s="21"/>
      <c r="NIG38" s="21"/>
      <c r="NIH38" s="21"/>
      <c r="NII38" s="21"/>
      <c r="NIJ38" s="21"/>
      <c r="NIK38" s="21"/>
      <c r="NIL38" s="21"/>
      <c r="NIM38" s="21"/>
      <c r="NIN38" s="21"/>
      <c r="NIO38" s="21"/>
      <c r="NIP38" s="21"/>
      <c r="NIQ38" s="21"/>
      <c r="NIR38" s="21"/>
      <c r="NIS38" s="21"/>
      <c r="NIT38" s="21"/>
      <c r="NIU38" s="21"/>
      <c r="NIV38" s="21"/>
      <c r="NIW38" s="21"/>
      <c r="NIX38" s="21"/>
      <c r="NIY38" s="21"/>
      <c r="NIZ38" s="21"/>
      <c r="NJA38" s="21"/>
      <c r="NJB38" s="21"/>
      <c r="NJC38" s="21"/>
      <c r="NJD38" s="21"/>
      <c r="NJE38" s="21"/>
      <c r="NJF38" s="21"/>
      <c r="NJG38" s="21"/>
      <c r="NJH38" s="21"/>
      <c r="NJI38" s="21"/>
      <c r="NJJ38" s="21"/>
      <c r="NJK38" s="21"/>
      <c r="NJL38" s="21"/>
      <c r="NJM38" s="21"/>
      <c r="NJN38" s="21"/>
      <c r="NJO38" s="21"/>
      <c r="NJP38" s="21"/>
      <c r="NJQ38" s="21"/>
      <c r="NJR38" s="21"/>
      <c r="NJS38" s="21"/>
      <c r="NJT38" s="21"/>
      <c r="NJU38" s="21"/>
      <c r="NJV38" s="21"/>
      <c r="NJW38" s="21"/>
      <c r="NJX38" s="21"/>
      <c r="NJY38" s="21"/>
      <c r="NJZ38" s="21"/>
      <c r="NKA38" s="21"/>
      <c r="NKB38" s="21"/>
      <c r="NKC38" s="21"/>
      <c r="NKD38" s="21"/>
      <c r="NKE38" s="21"/>
      <c r="NKF38" s="21"/>
      <c r="NKG38" s="21"/>
      <c r="NKH38" s="21"/>
      <c r="NKI38" s="21"/>
      <c r="NKJ38" s="21"/>
      <c r="NKK38" s="21"/>
      <c r="NKL38" s="21"/>
      <c r="NKM38" s="21"/>
      <c r="NKN38" s="21"/>
      <c r="NKO38" s="21"/>
      <c r="NKP38" s="21"/>
      <c r="NKQ38" s="21"/>
      <c r="NKR38" s="21"/>
      <c r="NKS38" s="21"/>
      <c r="NKT38" s="21"/>
      <c r="NKU38" s="21"/>
      <c r="NKV38" s="21"/>
      <c r="NKW38" s="21"/>
      <c r="NKX38" s="21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1"/>
      <c r="NLV38" s="21"/>
      <c r="NLW38" s="21"/>
      <c r="NLX38" s="21"/>
      <c r="NLY38" s="21"/>
      <c r="NLZ38" s="21"/>
      <c r="NMA38" s="21"/>
      <c r="NMB38" s="21"/>
      <c r="NMC38" s="21"/>
      <c r="NMD38" s="21"/>
      <c r="NME38" s="21"/>
      <c r="NMF38" s="21"/>
      <c r="NMG38" s="21"/>
      <c r="NMH38" s="21"/>
      <c r="NMI38" s="21"/>
      <c r="NMJ38" s="21"/>
      <c r="NMK38" s="21"/>
      <c r="NML38" s="21"/>
      <c r="NMM38" s="21"/>
      <c r="NMN38" s="21"/>
      <c r="NMO38" s="21"/>
      <c r="NMP38" s="21"/>
      <c r="NMQ38" s="21"/>
      <c r="NMR38" s="21"/>
      <c r="NMS38" s="21"/>
      <c r="NMT38" s="21"/>
      <c r="NMU38" s="21"/>
      <c r="NMV38" s="21"/>
      <c r="NMW38" s="21"/>
      <c r="NMX38" s="21"/>
      <c r="NMY38" s="21"/>
      <c r="NMZ38" s="21"/>
      <c r="NNA38" s="21"/>
      <c r="NNB38" s="21"/>
      <c r="NNC38" s="21"/>
      <c r="NND38" s="21"/>
      <c r="NNE38" s="21"/>
      <c r="NNF38" s="21"/>
      <c r="NNG38" s="21"/>
      <c r="NNH38" s="21"/>
      <c r="NNI38" s="21"/>
      <c r="NNJ38" s="21"/>
      <c r="NNK38" s="21"/>
      <c r="NNL38" s="21"/>
      <c r="NNM38" s="21"/>
      <c r="NNN38" s="21"/>
      <c r="NNO38" s="21"/>
      <c r="NNP38" s="21"/>
      <c r="NNQ38" s="21"/>
      <c r="NNR38" s="21"/>
      <c r="NNS38" s="21"/>
      <c r="NNT38" s="21"/>
      <c r="NNU38" s="21"/>
      <c r="NNV38" s="21"/>
      <c r="NNW38" s="21"/>
      <c r="NNX38" s="21"/>
      <c r="NNY38" s="21"/>
      <c r="NNZ38" s="21"/>
      <c r="NOA38" s="21"/>
      <c r="NOB38" s="21"/>
      <c r="NOC38" s="21"/>
      <c r="NOD38" s="21"/>
      <c r="NOE38" s="21"/>
      <c r="NOF38" s="21"/>
      <c r="NOG38" s="21"/>
      <c r="NOH38" s="21"/>
      <c r="NOI38" s="21"/>
      <c r="NOJ38" s="21"/>
      <c r="NOK38" s="21"/>
      <c r="NOL38" s="21"/>
      <c r="NOM38" s="21"/>
      <c r="NON38" s="21"/>
      <c r="NOO38" s="21"/>
      <c r="NOP38" s="21"/>
      <c r="NOQ38" s="21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1"/>
      <c r="NPO38" s="21"/>
      <c r="NPP38" s="21"/>
      <c r="NPQ38" s="21"/>
      <c r="NPR38" s="21"/>
      <c r="NPS38" s="21"/>
      <c r="NPT38" s="21"/>
      <c r="NPU38" s="21"/>
      <c r="NPV38" s="21"/>
      <c r="NPW38" s="21"/>
      <c r="NPX38" s="21"/>
      <c r="NPY38" s="21"/>
      <c r="NPZ38" s="21"/>
      <c r="NQA38" s="21"/>
      <c r="NQB38" s="21"/>
      <c r="NQC38" s="21"/>
      <c r="NQD38" s="21"/>
      <c r="NQE38" s="21"/>
      <c r="NQF38" s="21"/>
      <c r="NQG38" s="21"/>
      <c r="NQH38" s="21"/>
      <c r="NQI38" s="21"/>
      <c r="NQJ38" s="21"/>
      <c r="NQK38" s="21"/>
      <c r="NQL38" s="21"/>
      <c r="NQM38" s="21"/>
      <c r="NQN38" s="21"/>
      <c r="NQO38" s="21"/>
      <c r="NQP38" s="21"/>
      <c r="NQQ38" s="21"/>
      <c r="NQR38" s="21"/>
      <c r="NQS38" s="21"/>
      <c r="NQT38" s="21"/>
      <c r="NQU38" s="21"/>
      <c r="NQV38" s="21"/>
      <c r="NQW38" s="21"/>
      <c r="NQX38" s="21"/>
      <c r="NQY38" s="21"/>
      <c r="NQZ38" s="21"/>
      <c r="NRA38" s="21"/>
      <c r="NRB38" s="21"/>
      <c r="NRC38" s="21"/>
      <c r="NRD38" s="21"/>
      <c r="NRE38" s="21"/>
      <c r="NRF38" s="21"/>
      <c r="NRG38" s="21"/>
      <c r="NRH38" s="21"/>
      <c r="NRI38" s="21"/>
      <c r="NRJ38" s="21"/>
      <c r="NRK38" s="21"/>
      <c r="NRL38" s="21"/>
      <c r="NRM38" s="21"/>
      <c r="NRN38" s="21"/>
      <c r="NRO38" s="21"/>
      <c r="NRP38" s="21"/>
      <c r="NRQ38" s="21"/>
      <c r="NRR38" s="21"/>
      <c r="NRS38" s="21"/>
      <c r="NRT38" s="21"/>
      <c r="NRU38" s="21"/>
      <c r="NRV38" s="21"/>
      <c r="NRW38" s="21"/>
      <c r="NRX38" s="21"/>
      <c r="NRY38" s="21"/>
      <c r="NRZ38" s="21"/>
      <c r="NSA38" s="21"/>
      <c r="NSB38" s="21"/>
      <c r="NSC38" s="21"/>
      <c r="NSD38" s="21"/>
      <c r="NSE38" s="21"/>
      <c r="NSF38" s="21"/>
      <c r="NSG38" s="21"/>
      <c r="NSH38" s="21"/>
      <c r="NSI38" s="21"/>
      <c r="NSJ38" s="21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1"/>
      <c r="NTH38" s="21"/>
      <c r="NTI38" s="21"/>
      <c r="NTJ38" s="21"/>
      <c r="NTK38" s="21"/>
      <c r="NTL38" s="21"/>
      <c r="NTM38" s="21"/>
      <c r="NTN38" s="21"/>
      <c r="NTO38" s="21"/>
      <c r="NTP38" s="21"/>
      <c r="NTQ38" s="21"/>
      <c r="NTR38" s="21"/>
      <c r="NTS38" s="21"/>
      <c r="NTT38" s="21"/>
      <c r="NTU38" s="21"/>
      <c r="NTV38" s="21"/>
      <c r="NTW38" s="21"/>
      <c r="NTX38" s="21"/>
      <c r="NTY38" s="21"/>
      <c r="NTZ38" s="21"/>
      <c r="NUA38" s="21"/>
      <c r="NUB38" s="21"/>
      <c r="NUC38" s="21"/>
      <c r="NUD38" s="21"/>
      <c r="NUE38" s="21"/>
      <c r="NUF38" s="21"/>
      <c r="NUG38" s="21"/>
      <c r="NUH38" s="21"/>
      <c r="NUI38" s="21"/>
      <c r="NUJ38" s="21"/>
      <c r="NUK38" s="21"/>
      <c r="NUL38" s="21"/>
      <c r="NUM38" s="21"/>
      <c r="NUN38" s="21"/>
      <c r="NUO38" s="21"/>
      <c r="NUP38" s="21"/>
      <c r="NUQ38" s="21"/>
      <c r="NUR38" s="21"/>
      <c r="NUS38" s="21"/>
      <c r="NUT38" s="21"/>
      <c r="NUU38" s="21"/>
      <c r="NUV38" s="21"/>
      <c r="NUW38" s="21"/>
      <c r="NUX38" s="21"/>
      <c r="NUY38" s="21"/>
      <c r="NUZ38" s="21"/>
      <c r="NVA38" s="21"/>
      <c r="NVB38" s="21"/>
      <c r="NVC38" s="21"/>
      <c r="NVD38" s="21"/>
      <c r="NVE38" s="21"/>
      <c r="NVF38" s="21"/>
      <c r="NVG38" s="21"/>
      <c r="NVH38" s="21"/>
      <c r="NVI38" s="21"/>
      <c r="NVJ38" s="21"/>
      <c r="NVK38" s="21"/>
      <c r="NVL38" s="21"/>
      <c r="NVM38" s="21"/>
      <c r="NVN38" s="21"/>
      <c r="NVO38" s="21"/>
      <c r="NVP38" s="21"/>
      <c r="NVQ38" s="21"/>
      <c r="NVR38" s="21"/>
      <c r="NVS38" s="21"/>
      <c r="NVT38" s="21"/>
      <c r="NVU38" s="21"/>
      <c r="NVV38" s="21"/>
      <c r="NVW38" s="21"/>
      <c r="NVX38" s="21"/>
      <c r="NVY38" s="21"/>
      <c r="NVZ38" s="21"/>
      <c r="NWA38" s="21"/>
      <c r="NWB38" s="21"/>
      <c r="NWC38" s="21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1"/>
      <c r="NXA38" s="21"/>
      <c r="NXB38" s="21"/>
      <c r="NXC38" s="21"/>
      <c r="NXD38" s="21"/>
      <c r="NXE38" s="21"/>
      <c r="NXF38" s="21"/>
      <c r="NXG38" s="21"/>
      <c r="NXH38" s="21"/>
      <c r="NXI38" s="21"/>
      <c r="NXJ38" s="21"/>
      <c r="NXK38" s="21"/>
      <c r="NXL38" s="21"/>
      <c r="NXM38" s="21"/>
      <c r="NXN38" s="21"/>
      <c r="NXO38" s="21"/>
      <c r="NXP38" s="21"/>
      <c r="NXQ38" s="21"/>
      <c r="NXR38" s="21"/>
      <c r="NXS38" s="21"/>
      <c r="NXT38" s="21"/>
      <c r="NXU38" s="21"/>
      <c r="NXV38" s="21"/>
      <c r="NXW38" s="21"/>
      <c r="NXX38" s="21"/>
      <c r="NXY38" s="21"/>
      <c r="NXZ38" s="21"/>
      <c r="NYA38" s="21"/>
      <c r="NYB38" s="21"/>
      <c r="NYC38" s="21"/>
      <c r="NYD38" s="21"/>
      <c r="NYE38" s="21"/>
      <c r="NYF38" s="21"/>
      <c r="NYG38" s="21"/>
      <c r="NYH38" s="21"/>
      <c r="NYI38" s="21"/>
      <c r="NYJ38" s="21"/>
      <c r="NYK38" s="21"/>
      <c r="NYL38" s="21"/>
      <c r="NYM38" s="21"/>
      <c r="NYN38" s="21"/>
      <c r="NYO38" s="21"/>
      <c r="NYP38" s="21"/>
      <c r="NYQ38" s="21"/>
      <c r="NYR38" s="21"/>
      <c r="NYS38" s="21"/>
      <c r="NYT38" s="21"/>
      <c r="NYU38" s="21"/>
      <c r="NYV38" s="21"/>
      <c r="NYW38" s="21"/>
      <c r="NYX38" s="21"/>
      <c r="NYY38" s="21"/>
      <c r="NYZ38" s="21"/>
      <c r="NZA38" s="21"/>
      <c r="NZB38" s="21"/>
      <c r="NZC38" s="21"/>
      <c r="NZD38" s="21"/>
      <c r="NZE38" s="21"/>
      <c r="NZF38" s="21"/>
      <c r="NZG38" s="21"/>
      <c r="NZH38" s="21"/>
      <c r="NZI38" s="21"/>
      <c r="NZJ38" s="21"/>
      <c r="NZK38" s="21"/>
      <c r="NZL38" s="21"/>
      <c r="NZM38" s="21"/>
      <c r="NZN38" s="21"/>
      <c r="NZO38" s="21"/>
      <c r="NZP38" s="21"/>
      <c r="NZQ38" s="21"/>
      <c r="NZR38" s="21"/>
      <c r="NZS38" s="21"/>
      <c r="NZT38" s="21"/>
      <c r="NZU38" s="21"/>
      <c r="NZV38" s="21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1"/>
      <c r="OAT38" s="21"/>
      <c r="OAU38" s="21"/>
      <c r="OAV38" s="21"/>
      <c r="OAW38" s="21"/>
      <c r="OAX38" s="21"/>
      <c r="OAY38" s="21"/>
      <c r="OAZ38" s="21"/>
      <c r="OBA38" s="21"/>
      <c r="OBB38" s="21"/>
      <c r="OBC38" s="21"/>
      <c r="OBD38" s="21"/>
      <c r="OBE38" s="21"/>
      <c r="OBF38" s="21"/>
      <c r="OBG38" s="21"/>
      <c r="OBH38" s="21"/>
      <c r="OBI38" s="21"/>
      <c r="OBJ38" s="21"/>
      <c r="OBK38" s="21"/>
      <c r="OBL38" s="21"/>
      <c r="OBM38" s="21"/>
      <c r="OBN38" s="21"/>
      <c r="OBO38" s="21"/>
      <c r="OBP38" s="21"/>
      <c r="OBQ38" s="21"/>
      <c r="OBR38" s="21"/>
      <c r="OBS38" s="21"/>
      <c r="OBT38" s="21"/>
      <c r="OBU38" s="21"/>
      <c r="OBV38" s="21"/>
      <c r="OBW38" s="21"/>
      <c r="OBX38" s="21"/>
      <c r="OBY38" s="21"/>
      <c r="OBZ38" s="21"/>
      <c r="OCA38" s="21"/>
      <c r="OCB38" s="21"/>
      <c r="OCC38" s="21"/>
      <c r="OCD38" s="21"/>
      <c r="OCE38" s="21"/>
      <c r="OCF38" s="21"/>
      <c r="OCG38" s="21"/>
      <c r="OCH38" s="21"/>
      <c r="OCI38" s="21"/>
      <c r="OCJ38" s="21"/>
      <c r="OCK38" s="21"/>
      <c r="OCL38" s="21"/>
      <c r="OCM38" s="21"/>
      <c r="OCN38" s="21"/>
      <c r="OCO38" s="21"/>
      <c r="OCP38" s="21"/>
      <c r="OCQ38" s="21"/>
      <c r="OCR38" s="21"/>
      <c r="OCS38" s="21"/>
      <c r="OCT38" s="21"/>
      <c r="OCU38" s="21"/>
      <c r="OCV38" s="21"/>
      <c r="OCW38" s="21"/>
      <c r="OCX38" s="21"/>
      <c r="OCY38" s="21"/>
      <c r="OCZ38" s="21"/>
      <c r="ODA38" s="21"/>
      <c r="ODB38" s="21"/>
      <c r="ODC38" s="21"/>
      <c r="ODD38" s="21"/>
      <c r="ODE38" s="21"/>
      <c r="ODF38" s="21"/>
      <c r="ODG38" s="21"/>
      <c r="ODH38" s="21"/>
      <c r="ODI38" s="21"/>
      <c r="ODJ38" s="21"/>
      <c r="ODK38" s="21"/>
      <c r="ODL38" s="21"/>
      <c r="ODM38" s="21"/>
      <c r="ODN38" s="21"/>
      <c r="ODO38" s="21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1"/>
      <c r="OEM38" s="21"/>
      <c r="OEN38" s="21"/>
      <c r="OEO38" s="21"/>
      <c r="OEP38" s="21"/>
      <c r="OEQ38" s="21"/>
      <c r="OER38" s="21"/>
      <c r="OES38" s="21"/>
      <c r="OET38" s="21"/>
      <c r="OEU38" s="21"/>
      <c r="OEV38" s="21"/>
      <c r="OEW38" s="21"/>
      <c r="OEX38" s="21"/>
      <c r="OEY38" s="21"/>
      <c r="OEZ38" s="21"/>
      <c r="OFA38" s="21"/>
      <c r="OFB38" s="21"/>
      <c r="OFC38" s="21"/>
      <c r="OFD38" s="21"/>
      <c r="OFE38" s="21"/>
      <c r="OFF38" s="21"/>
      <c r="OFG38" s="21"/>
      <c r="OFH38" s="21"/>
      <c r="OFI38" s="21"/>
      <c r="OFJ38" s="21"/>
      <c r="OFK38" s="21"/>
      <c r="OFL38" s="21"/>
      <c r="OFM38" s="21"/>
      <c r="OFN38" s="21"/>
      <c r="OFO38" s="21"/>
      <c r="OFP38" s="21"/>
      <c r="OFQ38" s="21"/>
      <c r="OFR38" s="21"/>
      <c r="OFS38" s="21"/>
      <c r="OFT38" s="21"/>
      <c r="OFU38" s="21"/>
      <c r="OFV38" s="21"/>
      <c r="OFW38" s="21"/>
      <c r="OFX38" s="21"/>
      <c r="OFY38" s="21"/>
      <c r="OFZ38" s="21"/>
      <c r="OGA38" s="21"/>
      <c r="OGB38" s="21"/>
      <c r="OGC38" s="21"/>
      <c r="OGD38" s="21"/>
      <c r="OGE38" s="21"/>
      <c r="OGF38" s="21"/>
      <c r="OGG38" s="21"/>
      <c r="OGH38" s="21"/>
      <c r="OGI38" s="21"/>
      <c r="OGJ38" s="21"/>
      <c r="OGK38" s="21"/>
      <c r="OGL38" s="21"/>
      <c r="OGM38" s="21"/>
      <c r="OGN38" s="21"/>
      <c r="OGO38" s="21"/>
      <c r="OGP38" s="21"/>
      <c r="OGQ38" s="21"/>
      <c r="OGR38" s="21"/>
      <c r="OGS38" s="21"/>
      <c r="OGT38" s="21"/>
      <c r="OGU38" s="21"/>
      <c r="OGV38" s="21"/>
      <c r="OGW38" s="21"/>
      <c r="OGX38" s="21"/>
      <c r="OGY38" s="21"/>
      <c r="OGZ38" s="21"/>
      <c r="OHA38" s="21"/>
      <c r="OHB38" s="21"/>
      <c r="OHC38" s="21"/>
      <c r="OHD38" s="21"/>
      <c r="OHE38" s="21"/>
      <c r="OHF38" s="21"/>
      <c r="OHG38" s="21"/>
      <c r="OHH38" s="21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1"/>
      <c r="OIF38" s="21"/>
      <c r="OIG38" s="21"/>
      <c r="OIH38" s="21"/>
      <c r="OII38" s="21"/>
      <c r="OIJ38" s="21"/>
      <c r="OIK38" s="21"/>
      <c r="OIL38" s="21"/>
      <c r="OIM38" s="21"/>
      <c r="OIN38" s="21"/>
      <c r="OIO38" s="21"/>
      <c r="OIP38" s="21"/>
      <c r="OIQ38" s="21"/>
      <c r="OIR38" s="21"/>
      <c r="OIS38" s="21"/>
      <c r="OIT38" s="21"/>
      <c r="OIU38" s="21"/>
      <c r="OIV38" s="21"/>
      <c r="OIW38" s="21"/>
      <c r="OIX38" s="21"/>
      <c r="OIY38" s="21"/>
      <c r="OIZ38" s="21"/>
      <c r="OJA38" s="21"/>
      <c r="OJB38" s="21"/>
      <c r="OJC38" s="21"/>
      <c r="OJD38" s="21"/>
      <c r="OJE38" s="21"/>
      <c r="OJF38" s="21"/>
      <c r="OJG38" s="21"/>
      <c r="OJH38" s="21"/>
      <c r="OJI38" s="21"/>
      <c r="OJJ38" s="21"/>
      <c r="OJK38" s="21"/>
      <c r="OJL38" s="21"/>
      <c r="OJM38" s="21"/>
      <c r="OJN38" s="21"/>
      <c r="OJO38" s="21"/>
      <c r="OJP38" s="21"/>
      <c r="OJQ38" s="21"/>
      <c r="OJR38" s="21"/>
      <c r="OJS38" s="21"/>
      <c r="OJT38" s="21"/>
      <c r="OJU38" s="21"/>
      <c r="OJV38" s="21"/>
      <c r="OJW38" s="21"/>
      <c r="OJX38" s="21"/>
      <c r="OJY38" s="21"/>
      <c r="OJZ38" s="21"/>
      <c r="OKA38" s="21"/>
      <c r="OKB38" s="21"/>
      <c r="OKC38" s="21"/>
      <c r="OKD38" s="21"/>
      <c r="OKE38" s="21"/>
      <c r="OKF38" s="21"/>
      <c r="OKG38" s="21"/>
      <c r="OKH38" s="21"/>
      <c r="OKI38" s="21"/>
      <c r="OKJ38" s="21"/>
      <c r="OKK38" s="21"/>
      <c r="OKL38" s="21"/>
      <c r="OKM38" s="21"/>
      <c r="OKN38" s="21"/>
      <c r="OKO38" s="21"/>
      <c r="OKP38" s="21"/>
      <c r="OKQ38" s="21"/>
      <c r="OKR38" s="21"/>
      <c r="OKS38" s="21"/>
      <c r="OKT38" s="21"/>
      <c r="OKU38" s="21"/>
      <c r="OKV38" s="21"/>
      <c r="OKW38" s="21"/>
      <c r="OKX38" s="21"/>
      <c r="OKY38" s="21"/>
      <c r="OKZ38" s="21"/>
      <c r="OLA38" s="21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1"/>
      <c r="OLY38" s="21"/>
      <c r="OLZ38" s="21"/>
      <c r="OMA38" s="21"/>
      <c r="OMB38" s="21"/>
      <c r="OMC38" s="21"/>
      <c r="OMD38" s="21"/>
      <c r="OME38" s="21"/>
      <c r="OMF38" s="21"/>
      <c r="OMG38" s="21"/>
      <c r="OMH38" s="21"/>
      <c r="OMI38" s="21"/>
      <c r="OMJ38" s="21"/>
      <c r="OMK38" s="21"/>
      <c r="OML38" s="21"/>
      <c r="OMM38" s="21"/>
      <c r="OMN38" s="21"/>
      <c r="OMO38" s="21"/>
      <c r="OMP38" s="21"/>
      <c r="OMQ38" s="21"/>
      <c r="OMR38" s="21"/>
      <c r="OMS38" s="21"/>
      <c r="OMT38" s="21"/>
      <c r="OMU38" s="21"/>
      <c r="OMV38" s="21"/>
      <c r="OMW38" s="21"/>
      <c r="OMX38" s="21"/>
      <c r="OMY38" s="21"/>
      <c r="OMZ38" s="21"/>
      <c r="ONA38" s="21"/>
      <c r="ONB38" s="21"/>
      <c r="ONC38" s="21"/>
      <c r="OND38" s="21"/>
      <c r="ONE38" s="21"/>
      <c r="ONF38" s="21"/>
      <c r="ONG38" s="21"/>
      <c r="ONH38" s="21"/>
      <c r="ONI38" s="21"/>
      <c r="ONJ38" s="21"/>
      <c r="ONK38" s="21"/>
      <c r="ONL38" s="21"/>
      <c r="ONM38" s="21"/>
      <c r="ONN38" s="21"/>
      <c r="ONO38" s="21"/>
      <c r="ONP38" s="21"/>
      <c r="ONQ38" s="21"/>
      <c r="ONR38" s="21"/>
      <c r="ONS38" s="21"/>
      <c r="ONT38" s="21"/>
      <c r="ONU38" s="21"/>
      <c r="ONV38" s="21"/>
      <c r="ONW38" s="21"/>
      <c r="ONX38" s="21"/>
      <c r="ONY38" s="21"/>
      <c r="ONZ38" s="21"/>
      <c r="OOA38" s="21"/>
      <c r="OOB38" s="21"/>
      <c r="OOC38" s="21"/>
      <c r="OOD38" s="21"/>
      <c r="OOE38" s="21"/>
      <c r="OOF38" s="21"/>
      <c r="OOG38" s="21"/>
      <c r="OOH38" s="21"/>
      <c r="OOI38" s="21"/>
      <c r="OOJ38" s="21"/>
      <c r="OOK38" s="21"/>
      <c r="OOL38" s="21"/>
      <c r="OOM38" s="21"/>
      <c r="OON38" s="21"/>
      <c r="OOO38" s="21"/>
      <c r="OOP38" s="21"/>
      <c r="OOQ38" s="21"/>
      <c r="OOR38" s="21"/>
      <c r="OOS38" s="21"/>
      <c r="OOT38" s="21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1"/>
      <c r="OPR38" s="21"/>
      <c r="OPS38" s="21"/>
      <c r="OPT38" s="21"/>
      <c r="OPU38" s="21"/>
      <c r="OPV38" s="21"/>
      <c r="OPW38" s="21"/>
      <c r="OPX38" s="21"/>
      <c r="OPY38" s="21"/>
      <c r="OPZ38" s="21"/>
      <c r="OQA38" s="21"/>
      <c r="OQB38" s="21"/>
      <c r="OQC38" s="21"/>
      <c r="OQD38" s="21"/>
      <c r="OQE38" s="21"/>
      <c r="OQF38" s="21"/>
      <c r="OQG38" s="21"/>
      <c r="OQH38" s="21"/>
      <c r="OQI38" s="21"/>
      <c r="OQJ38" s="21"/>
      <c r="OQK38" s="21"/>
      <c r="OQL38" s="21"/>
      <c r="OQM38" s="21"/>
      <c r="OQN38" s="21"/>
      <c r="OQO38" s="21"/>
      <c r="OQP38" s="21"/>
      <c r="OQQ38" s="21"/>
      <c r="OQR38" s="21"/>
      <c r="OQS38" s="21"/>
      <c r="OQT38" s="21"/>
      <c r="OQU38" s="21"/>
      <c r="OQV38" s="21"/>
      <c r="OQW38" s="21"/>
      <c r="OQX38" s="21"/>
      <c r="OQY38" s="21"/>
      <c r="OQZ38" s="21"/>
      <c r="ORA38" s="21"/>
      <c r="ORB38" s="21"/>
      <c r="ORC38" s="21"/>
      <c r="ORD38" s="21"/>
      <c r="ORE38" s="21"/>
      <c r="ORF38" s="21"/>
      <c r="ORG38" s="21"/>
      <c r="ORH38" s="21"/>
      <c r="ORI38" s="21"/>
      <c r="ORJ38" s="21"/>
      <c r="ORK38" s="21"/>
      <c r="ORL38" s="21"/>
      <c r="ORM38" s="21"/>
      <c r="ORN38" s="21"/>
      <c r="ORO38" s="21"/>
      <c r="ORP38" s="21"/>
      <c r="ORQ38" s="21"/>
      <c r="ORR38" s="21"/>
      <c r="ORS38" s="21"/>
      <c r="ORT38" s="21"/>
      <c r="ORU38" s="21"/>
      <c r="ORV38" s="21"/>
      <c r="ORW38" s="21"/>
      <c r="ORX38" s="21"/>
      <c r="ORY38" s="21"/>
      <c r="ORZ38" s="21"/>
      <c r="OSA38" s="21"/>
      <c r="OSB38" s="21"/>
      <c r="OSC38" s="21"/>
      <c r="OSD38" s="21"/>
      <c r="OSE38" s="21"/>
      <c r="OSF38" s="21"/>
      <c r="OSG38" s="21"/>
      <c r="OSH38" s="21"/>
      <c r="OSI38" s="21"/>
      <c r="OSJ38" s="21"/>
      <c r="OSK38" s="21"/>
      <c r="OSL38" s="21"/>
      <c r="OSM38" s="21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1"/>
      <c r="OTK38" s="21"/>
      <c r="OTL38" s="21"/>
      <c r="OTM38" s="21"/>
      <c r="OTN38" s="21"/>
      <c r="OTO38" s="21"/>
      <c r="OTP38" s="21"/>
      <c r="OTQ38" s="21"/>
      <c r="OTR38" s="21"/>
      <c r="OTS38" s="21"/>
      <c r="OTT38" s="21"/>
      <c r="OTU38" s="21"/>
      <c r="OTV38" s="21"/>
      <c r="OTW38" s="21"/>
      <c r="OTX38" s="21"/>
      <c r="OTY38" s="21"/>
      <c r="OTZ38" s="21"/>
      <c r="OUA38" s="21"/>
      <c r="OUB38" s="21"/>
      <c r="OUC38" s="21"/>
      <c r="OUD38" s="21"/>
      <c r="OUE38" s="21"/>
      <c r="OUF38" s="21"/>
      <c r="OUG38" s="21"/>
      <c r="OUH38" s="21"/>
      <c r="OUI38" s="21"/>
      <c r="OUJ38" s="21"/>
      <c r="OUK38" s="21"/>
      <c r="OUL38" s="21"/>
      <c r="OUM38" s="21"/>
      <c r="OUN38" s="21"/>
      <c r="OUO38" s="21"/>
      <c r="OUP38" s="21"/>
      <c r="OUQ38" s="21"/>
      <c r="OUR38" s="21"/>
      <c r="OUS38" s="21"/>
      <c r="OUT38" s="21"/>
      <c r="OUU38" s="21"/>
      <c r="OUV38" s="21"/>
      <c r="OUW38" s="21"/>
      <c r="OUX38" s="21"/>
      <c r="OUY38" s="21"/>
      <c r="OUZ38" s="21"/>
      <c r="OVA38" s="21"/>
      <c r="OVB38" s="21"/>
      <c r="OVC38" s="21"/>
      <c r="OVD38" s="21"/>
      <c r="OVE38" s="21"/>
      <c r="OVF38" s="21"/>
      <c r="OVG38" s="21"/>
      <c r="OVH38" s="21"/>
      <c r="OVI38" s="21"/>
      <c r="OVJ38" s="21"/>
      <c r="OVK38" s="21"/>
      <c r="OVL38" s="21"/>
      <c r="OVM38" s="21"/>
      <c r="OVN38" s="21"/>
      <c r="OVO38" s="21"/>
      <c r="OVP38" s="21"/>
      <c r="OVQ38" s="21"/>
      <c r="OVR38" s="21"/>
      <c r="OVS38" s="21"/>
      <c r="OVT38" s="21"/>
      <c r="OVU38" s="21"/>
      <c r="OVV38" s="21"/>
      <c r="OVW38" s="21"/>
      <c r="OVX38" s="21"/>
      <c r="OVY38" s="21"/>
      <c r="OVZ38" s="21"/>
      <c r="OWA38" s="21"/>
      <c r="OWB38" s="21"/>
      <c r="OWC38" s="21"/>
      <c r="OWD38" s="21"/>
      <c r="OWE38" s="21"/>
      <c r="OWF38" s="21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1"/>
      <c r="OXD38" s="21"/>
      <c r="OXE38" s="21"/>
      <c r="OXF38" s="21"/>
      <c r="OXG38" s="21"/>
      <c r="OXH38" s="21"/>
      <c r="OXI38" s="21"/>
      <c r="OXJ38" s="21"/>
      <c r="OXK38" s="21"/>
      <c r="OXL38" s="21"/>
      <c r="OXM38" s="21"/>
      <c r="OXN38" s="21"/>
      <c r="OXO38" s="21"/>
      <c r="OXP38" s="21"/>
      <c r="OXQ38" s="21"/>
      <c r="OXR38" s="21"/>
      <c r="OXS38" s="21"/>
      <c r="OXT38" s="21"/>
      <c r="OXU38" s="21"/>
      <c r="OXV38" s="21"/>
      <c r="OXW38" s="21"/>
      <c r="OXX38" s="21"/>
      <c r="OXY38" s="21"/>
      <c r="OXZ38" s="21"/>
      <c r="OYA38" s="21"/>
      <c r="OYB38" s="21"/>
      <c r="OYC38" s="21"/>
      <c r="OYD38" s="21"/>
      <c r="OYE38" s="21"/>
      <c r="OYF38" s="21"/>
      <c r="OYG38" s="21"/>
      <c r="OYH38" s="21"/>
      <c r="OYI38" s="21"/>
      <c r="OYJ38" s="21"/>
      <c r="OYK38" s="21"/>
      <c r="OYL38" s="21"/>
      <c r="OYM38" s="21"/>
      <c r="OYN38" s="21"/>
      <c r="OYO38" s="21"/>
      <c r="OYP38" s="21"/>
      <c r="OYQ38" s="21"/>
      <c r="OYR38" s="21"/>
      <c r="OYS38" s="21"/>
      <c r="OYT38" s="21"/>
      <c r="OYU38" s="21"/>
      <c r="OYV38" s="21"/>
      <c r="OYW38" s="21"/>
      <c r="OYX38" s="21"/>
      <c r="OYY38" s="21"/>
      <c r="OYZ38" s="21"/>
      <c r="OZA38" s="21"/>
      <c r="OZB38" s="21"/>
      <c r="OZC38" s="21"/>
      <c r="OZD38" s="21"/>
      <c r="OZE38" s="21"/>
      <c r="OZF38" s="21"/>
      <c r="OZG38" s="21"/>
      <c r="OZH38" s="21"/>
      <c r="OZI38" s="21"/>
      <c r="OZJ38" s="21"/>
      <c r="OZK38" s="21"/>
      <c r="OZL38" s="21"/>
      <c r="OZM38" s="21"/>
      <c r="OZN38" s="21"/>
      <c r="OZO38" s="21"/>
      <c r="OZP38" s="21"/>
      <c r="OZQ38" s="21"/>
      <c r="OZR38" s="21"/>
      <c r="OZS38" s="21"/>
      <c r="OZT38" s="21"/>
      <c r="OZU38" s="21"/>
      <c r="OZV38" s="21"/>
      <c r="OZW38" s="21"/>
      <c r="OZX38" s="21"/>
      <c r="OZY38" s="21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1"/>
      <c r="PAW38" s="21"/>
      <c r="PAX38" s="21"/>
      <c r="PAY38" s="21"/>
      <c r="PAZ38" s="21"/>
      <c r="PBA38" s="21"/>
      <c r="PBB38" s="21"/>
      <c r="PBC38" s="21"/>
      <c r="PBD38" s="21"/>
      <c r="PBE38" s="21"/>
      <c r="PBF38" s="21"/>
      <c r="PBG38" s="21"/>
      <c r="PBH38" s="21"/>
      <c r="PBI38" s="21"/>
      <c r="PBJ38" s="21"/>
      <c r="PBK38" s="21"/>
      <c r="PBL38" s="21"/>
      <c r="PBM38" s="21"/>
      <c r="PBN38" s="21"/>
      <c r="PBO38" s="21"/>
      <c r="PBP38" s="21"/>
      <c r="PBQ38" s="21"/>
      <c r="PBR38" s="21"/>
      <c r="PBS38" s="21"/>
      <c r="PBT38" s="21"/>
      <c r="PBU38" s="21"/>
      <c r="PBV38" s="21"/>
      <c r="PBW38" s="21"/>
      <c r="PBX38" s="21"/>
      <c r="PBY38" s="21"/>
      <c r="PBZ38" s="21"/>
      <c r="PCA38" s="21"/>
      <c r="PCB38" s="21"/>
      <c r="PCC38" s="21"/>
      <c r="PCD38" s="21"/>
      <c r="PCE38" s="21"/>
      <c r="PCF38" s="21"/>
      <c r="PCG38" s="21"/>
      <c r="PCH38" s="21"/>
      <c r="PCI38" s="21"/>
      <c r="PCJ38" s="21"/>
      <c r="PCK38" s="21"/>
      <c r="PCL38" s="21"/>
      <c r="PCM38" s="21"/>
      <c r="PCN38" s="21"/>
      <c r="PCO38" s="21"/>
      <c r="PCP38" s="21"/>
      <c r="PCQ38" s="21"/>
      <c r="PCR38" s="21"/>
      <c r="PCS38" s="21"/>
      <c r="PCT38" s="21"/>
      <c r="PCU38" s="21"/>
      <c r="PCV38" s="21"/>
      <c r="PCW38" s="21"/>
      <c r="PCX38" s="21"/>
      <c r="PCY38" s="21"/>
      <c r="PCZ38" s="21"/>
      <c r="PDA38" s="21"/>
      <c r="PDB38" s="21"/>
      <c r="PDC38" s="21"/>
      <c r="PDD38" s="21"/>
      <c r="PDE38" s="21"/>
      <c r="PDF38" s="21"/>
      <c r="PDG38" s="21"/>
      <c r="PDH38" s="21"/>
      <c r="PDI38" s="21"/>
      <c r="PDJ38" s="21"/>
      <c r="PDK38" s="21"/>
      <c r="PDL38" s="21"/>
      <c r="PDM38" s="21"/>
      <c r="PDN38" s="21"/>
      <c r="PDO38" s="21"/>
      <c r="PDP38" s="21"/>
      <c r="PDQ38" s="21"/>
      <c r="PDR38" s="21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1"/>
      <c r="PEP38" s="21"/>
      <c r="PEQ38" s="21"/>
      <c r="PER38" s="21"/>
      <c r="PES38" s="21"/>
      <c r="PET38" s="21"/>
      <c r="PEU38" s="21"/>
      <c r="PEV38" s="21"/>
      <c r="PEW38" s="21"/>
      <c r="PEX38" s="21"/>
      <c r="PEY38" s="21"/>
      <c r="PEZ38" s="21"/>
      <c r="PFA38" s="21"/>
      <c r="PFB38" s="21"/>
      <c r="PFC38" s="21"/>
      <c r="PFD38" s="21"/>
      <c r="PFE38" s="21"/>
      <c r="PFF38" s="21"/>
      <c r="PFG38" s="21"/>
      <c r="PFH38" s="21"/>
      <c r="PFI38" s="21"/>
      <c r="PFJ38" s="21"/>
      <c r="PFK38" s="21"/>
      <c r="PFL38" s="21"/>
      <c r="PFM38" s="21"/>
      <c r="PFN38" s="21"/>
      <c r="PFO38" s="21"/>
      <c r="PFP38" s="21"/>
      <c r="PFQ38" s="21"/>
      <c r="PFR38" s="21"/>
      <c r="PFS38" s="21"/>
      <c r="PFT38" s="21"/>
      <c r="PFU38" s="21"/>
      <c r="PFV38" s="21"/>
      <c r="PFW38" s="21"/>
      <c r="PFX38" s="21"/>
      <c r="PFY38" s="21"/>
      <c r="PFZ38" s="21"/>
      <c r="PGA38" s="21"/>
      <c r="PGB38" s="21"/>
      <c r="PGC38" s="21"/>
      <c r="PGD38" s="21"/>
      <c r="PGE38" s="21"/>
      <c r="PGF38" s="21"/>
      <c r="PGG38" s="21"/>
      <c r="PGH38" s="21"/>
      <c r="PGI38" s="21"/>
      <c r="PGJ38" s="21"/>
      <c r="PGK38" s="21"/>
      <c r="PGL38" s="21"/>
      <c r="PGM38" s="21"/>
      <c r="PGN38" s="21"/>
      <c r="PGO38" s="21"/>
      <c r="PGP38" s="21"/>
      <c r="PGQ38" s="21"/>
      <c r="PGR38" s="21"/>
      <c r="PGS38" s="21"/>
      <c r="PGT38" s="21"/>
      <c r="PGU38" s="21"/>
      <c r="PGV38" s="21"/>
      <c r="PGW38" s="21"/>
      <c r="PGX38" s="21"/>
      <c r="PGY38" s="21"/>
      <c r="PGZ38" s="21"/>
      <c r="PHA38" s="21"/>
      <c r="PHB38" s="21"/>
      <c r="PHC38" s="21"/>
      <c r="PHD38" s="21"/>
      <c r="PHE38" s="21"/>
      <c r="PHF38" s="21"/>
      <c r="PHG38" s="21"/>
      <c r="PHH38" s="21"/>
      <c r="PHI38" s="21"/>
      <c r="PHJ38" s="21"/>
      <c r="PHK38" s="21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1"/>
      <c r="PII38" s="21"/>
      <c r="PIJ38" s="21"/>
      <c r="PIK38" s="21"/>
      <c r="PIL38" s="21"/>
      <c r="PIM38" s="21"/>
      <c r="PIN38" s="21"/>
      <c r="PIO38" s="21"/>
      <c r="PIP38" s="21"/>
      <c r="PIQ38" s="21"/>
      <c r="PIR38" s="21"/>
      <c r="PIS38" s="21"/>
      <c r="PIT38" s="21"/>
      <c r="PIU38" s="21"/>
      <c r="PIV38" s="21"/>
      <c r="PIW38" s="21"/>
      <c r="PIX38" s="21"/>
      <c r="PIY38" s="21"/>
      <c r="PIZ38" s="21"/>
      <c r="PJA38" s="21"/>
      <c r="PJB38" s="21"/>
      <c r="PJC38" s="21"/>
      <c r="PJD38" s="21"/>
      <c r="PJE38" s="21"/>
      <c r="PJF38" s="21"/>
      <c r="PJG38" s="21"/>
      <c r="PJH38" s="21"/>
      <c r="PJI38" s="21"/>
      <c r="PJJ38" s="21"/>
      <c r="PJK38" s="21"/>
      <c r="PJL38" s="21"/>
      <c r="PJM38" s="21"/>
      <c r="PJN38" s="21"/>
      <c r="PJO38" s="21"/>
      <c r="PJP38" s="21"/>
      <c r="PJQ38" s="21"/>
      <c r="PJR38" s="21"/>
      <c r="PJS38" s="21"/>
      <c r="PJT38" s="21"/>
      <c r="PJU38" s="21"/>
      <c r="PJV38" s="21"/>
      <c r="PJW38" s="21"/>
      <c r="PJX38" s="21"/>
      <c r="PJY38" s="21"/>
      <c r="PJZ38" s="21"/>
      <c r="PKA38" s="21"/>
      <c r="PKB38" s="21"/>
      <c r="PKC38" s="21"/>
      <c r="PKD38" s="21"/>
      <c r="PKE38" s="21"/>
      <c r="PKF38" s="21"/>
      <c r="PKG38" s="21"/>
      <c r="PKH38" s="21"/>
      <c r="PKI38" s="21"/>
      <c r="PKJ38" s="21"/>
      <c r="PKK38" s="21"/>
      <c r="PKL38" s="21"/>
      <c r="PKM38" s="21"/>
      <c r="PKN38" s="21"/>
      <c r="PKO38" s="21"/>
      <c r="PKP38" s="21"/>
      <c r="PKQ38" s="21"/>
      <c r="PKR38" s="21"/>
      <c r="PKS38" s="21"/>
      <c r="PKT38" s="21"/>
      <c r="PKU38" s="21"/>
      <c r="PKV38" s="21"/>
      <c r="PKW38" s="21"/>
      <c r="PKX38" s="21"/>
      <c r="PKY38" s="21"/>
      <c r="PKZ38" s="21"/>
      <c r="PLA38" s="21"/>
      <c r="PLB38" s="21"/>
      <c r="PLC38" s="21"/>
      <c r="PLD38" s="21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1"/>
      <c r="PMB38" s="21"/>
      <c r="PMC38" s="21"/>
      <c r="PMD38" s="21"/>
      <c r="PME38" s="21"/>
      <c r="PMF38" s="21"/>
      <c r="PMG38" s="21"/>
      <c r="PMH38" s="21"/>
      <c r="PMI38" s="21"/>
      <c r="PMJ38" s="21"/>
      <c r="PMK38" s="21"/>
      <c r="PML38" s="21"/>
      <c r="PMM38" s="21"/>
      <c r="PMN38" s="21"/>
      <c r="PMO38" s="21"/>
      <c r="PMP38" s="21"/>
      <c r="PMQ38" s="21"/>
      <c r="PMR38" s="21"/>
      <c r="PMS38" s="21"/>
      <c r="PMT38" s="21"/>
      <c r="PMU38" s="21"/>
      <c r="PMV38" s="21"/>
      <c r="PMW38" s="21"/>
      <c r="PMX38" s="21"/>
      <c r="PMY38" s="21"/>
      <c r="PMZ38" s="21"/>
      <c r="PNA38" s="21"/>
      <c r="PNB38" s="21"/>
      <c r="PNC38" s="21"/>
      <c r="PND38" s="21"/>
      <c r="PNE38" s="21"/>
      <c r="PNF38" s="21"/>
      <c r="PNG38" s="21"/>
      <c r="PNH38" s="21"/>
      <c r="PNI38" s="21"/>
      <c r="PNJ38" s="21"/>
      <c r="PNK38" s="21"/>
      <c r="PNL38" s="21"/>
      <c r="PNM38" s="21"/>
      <c r="PNN38" s="21"/>
      <c r="PNO38" s="21"/>
      <c r="PNP38" s="21"/>
      <c r="PNQ38" s="21"/>
      <c r="PNR38" s="21"/>
      <c r="PNS38" s="21"/>
      <c r="PNT38" s="21"/>
      <c r="PNU38" s="21"/>
      <c r="PNV38" s="21"/>
      <c r="PNW38" s="21"/>
      <c r="PNX38" s="21"/>
      <c r="PNY38" s="21"/>
      <c r="PNZ38" s="21"/>
      <c r="POA38" s="21"/>
      <c r="POB38" s="21"/>
      <c r="POC38" s="21"/>
      <c r="POD38" s="21"/>
      <c r="POE38" s="21"/>
      <c r="POF38" s="21"/>
      <c r="POG38" s="21"/>
      <c r="POH38" s="21"/>
      <c r="POI38" s="21"/>
      <c r="POJ38" s="21"/>
      <c r="POK38" s="21"/>
      <c r="POL38" s="21"/>
      <c r="POM38" s="21"/>
      <c r="PON38" s="21"/>
      <c r="POO38" s="21"/>
      <c r="POP38" s="21"/>
      <c r="POQ38" s="21"/>
      <c r="POR38" s="21"/>
      <c r="POS38" s="21"/>
      <c r="POT38" s="21"/>
      <c r="POU38" s="21"/>
      <c r="POV38" s="21"/>
      <c r="POW38" s="21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1"/>
      <c r="PPU38" s="21"/>
      <c r="PPV38" s="21"/>
      <c r="PPW38" s="21"/>
      <c r="PPX38" s="21"/>
      <c r="PPY38" s="21"/>
      <c r="PPZ38" s="21"/>
      <c r="PQA38" s="21"/>
      <c r="PQB38" s="21"/>
      <c r="PQC38" s="21"/>
      <c r="PQD38" s="21"/>
      <c r="PQE38" s="21"/>
      <c r="PQF38" s="21"/>
      <c r="PQG38" s="21"/>
      <c r="PQH38" s="21"/>
      <c r="PQI38" s="21"/>
      <c r="PQJ38" s="21"/>
      <c r="PQK38" s="21"/>
      <c r="PQL38" s="21"/>
      <c r="PQM38" s="21"/>
      <c r="PQN38" s="21"/>
      <c r="PQO38" s="21"/>
      <c r="PQP38" s="21"/>
      <c r="PQQ38" s="21"/>
      <c r="PQR38" s="21"/>
      <c r="PQS38" s="21"/>
      <c r="PQT38" s="21"/>
      <c r="PQU38" s="21"/>
      <c r="PQV38" s="21"/>
      <c r="PQW38" s="21"/>
      <c r="PQX38" s="21"/>
      <c r="PQY38" s="21"/>
      <c r="PQZ38" s="21"/>
      <c r="PRA38" s="21"/>
      <c r="PRB38" s="21"/>
      <c r="PRC38" s="21"/>
      <c r="PRD38" s="21"/>
      <c r="PRE38" s="21"/>
      <c r="PRF38" s="21"/>
      <c r="PRG38" s="21"/>
      <c r="PRH38" s="21"/>
      <c r="PRI38" s="21"/>
      <c r="PRJ38" s="21"/>
      <c r="PRK38" s="21"/>
      <c r="PRL38" s="21"/>
      <c r="PRM38" s="21"/>
      <c r="PRN38" s="21"/>
      <c r="PRO38" s="21"/>
      <c r="PRP38" s="21"/>
      <c r="PRQ38" s="21"/>
      <c r="PRR38" s="21"/>
      <c r="PRS38" s="21"/>
      <c r="PRT38" s="21"/>
      <c r="PRU38" s="21"/>
      <c r="PRV38" s="21"/>
      <c r="PRW38" s="21"/>
      <c r="PRX38" s="21"/>
      <c r="PRY38" s="21"/>
      <c r="PRZ38" s="21"/>
      <c r="PSA38" s="21"/>
      <c r="PSB38" s="21"/>
      <c r="PSC38" s="21"/>
      <c r="PSD38" s="21"/>
      <c r="PSE38" s="21"/>
      <c r="PSF38" s="21"/>
      <c r="PSG38" s="21"/>
      <c r="PSH38" s="21"/>
      <c r="PSI38" s="21"/>
      <c r="PSJ38" s="21"/>
      <c r="PSK38" s="21"/>
      <c r="PSL38" s="21"/>
      <c r="PSM38" s="21"/>
      <c r="PSN38" s="21"/>
      <c r="PSO38" s="21"/>
      <c r="PSP38" s="21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1"/>
      <c r="PTN38" s="21"/>
      <c r="PTO38" s="21"/>
      <c r="PTP38" s="21"/>
      <c r="PTQ38" s="21"/>
      <c r="PTR38" s="21"/>
      <c r="PTS38" s="21"/>
      <c r="PTT38" s="21"/>
      <c r="PTU38" s="21"/>
      <c r="PTV38" s="21"/>
      <c r="PTW38" s="21"/>
      <c r="PTX38" s="21"/>
      <c r="PTY38" s="21"/>
      <c r="PTZ38" s="21"/>
      <c r="PUA38" s="21"/>
      <c r="PUB38" s="21"/>
      <c r="PUC38" s="21"/>
      <c r="PUD38" s="21"/>
      <c r="PUE38" s="21"/>
      <c r="PUF38" s="21"/>
      <c r="PUG38" s="21"/>
      <c r="PUH38" s="21"/>
      <c r="PUI38" s="21"/>
      <c r="PUJ38" s="21"/>
      <c r="PUK38" s="21"/>
      <c r="PUL38" s="21"/>
      <c r="PUM38" s="21"/>
      <c r="PUN38" s="21"/>
      <c r="PUO38" s="21"/>
      <c r="PUP38" s="21"/>
      <c r="PUQ38" s="21"/>
      <c r="PUR38" s="21"/>
      <c r="PUS38" s="21"/>
      <c r="PUT38" s="21"/>
      <c r="PUU38" s="21"/>
      <c r="PUV38" s="21"/>
      <c r="PUW38" s="21"/>
      <c r="PUX38" s="21"/>
      <c r="PUY38" s="21"/>
      <c r="PUZ38" s="21"/>
      <c r="PVA38" s="21"/>
      <c r="PVB38" s="21"/>
      <c r="PVC38" s="21"/>
      <c r="PVD38" s="21"/>
      <c r="PVE38" s="21"/>
      <c r="PVF38" s="21"/>
      <c r="PVG38" s="21"/>
      <c r="PVH38" s="21"/>
      <c r="PVI38" s="21"/>
      <c r="PVJ38" s="21"/>
      <c r="PVK38" s="21"/>
      <c r="PVL38" s="21"/>
      <c r="PVM38" s="21"/>
      <c r="PVN38" s="21"/>
      <c r="PVO38" s="21"/>
      <c r="PVP38" s="21"/>
      <c r="PVQ38" s="21"/>
      <c r="PVR38" s="21"/>
      <c r="PVS38" s="21"/>
      <c r="PVT38" s="21"/>
      <c r="PVU38" s="21"/>
      <c r="PVV38" s="21"/>
      <c r="PVW38" s="21"/>
      <c r="PVX38" s="21"/>
      <c r="PVY38" s="21"/>
      <c r="PVZ38" s="21"/>
      <c r="PWA38" s="21"/>
      <c r="PWB38" s="21"/>
      <c r="PWC38" s="21"/>
      <c r="PWD38" s="21"/>
      <c r="PWE38" s="21"/>
      <c r="PWF38" s="21"/>
      <c r="PWG38" s="21"/>
      <c r="PWH38" s="21"/>
      <c r="PWI38" s="21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1"/>
      <c r="PXG38" s="21"/>
      <c r="PXH38" s="21"/>
      <c r="PXI38" s="21"/>
      <c r="PXJ38" s="21"/>
      <c r="PXK38" s="21"/>
      <c r="PXL38" s="21"/>
      <c r="PXM38" s="21"/>
      <c r="PXN38" s="21"/>
      <c r="PXO38" s="21"/>
      <c r="PXP38" s="21"/>
      <c r="PXQ38" s="21"/>
      <c r="PXR38" s="21"/>
      <c r="PXS38" s="21"/>
      <c r="PXT38" s="21"/>
      <c r="PXU38" s="21"/>
      <c r="PXV38" s="21"/>
      <c r="PXW38" s="21"/>
      <c r="PXX38" s="21"/>
      <c r="PXY38" s="21"/>
      <c r="PXZ38" s="21"/>
      <c r="PYA38" s="21"/>
      <c r="PYB38" s="21"/>
      <c r="PYC38" s="21"/>
      <c r="PYD38" s="21"/>
      <c r="PYE38" s="21"/>
      <c r="PYF38" s="21"/>
      <c r="PYG38" s="21"/>
      <c r="PYH38" s="21"/>
      <c r="PYI38" s="21"/>
      <c r="PYJ38" s="21"/>
      <c r="PYK38" s="21"/>
      <c r="PYL38" s="21"/>
      <c r="PYM38" s="21"/>
      <c r="PYN38" s="21"/>
      <c r="PYO38" s="21"/>
      <c r="PYP38" s="21"/>
      <c r="PYQ38" s="21"/>
      <c r="PYR38" s="21"/>
      <c r="PYS38" s="21"/>
      <c r="PYT38" s="21"/>
      <c r="PYU38" s="21"/>
      <c r="PYV38" s="21"/>
      <c r="PYW38" s="21"/>
      <c r="PYX38" s="21"/>
      <c r="PYY38" s="21"/>
      <c r="PYZ38" s="21"/>
      <c r="PZA38" s="21"/>
      <c r="PZB38" s="21"/>
      <c r="PZC38" s="21"/>
      <c r="PZD38" s="21"/>
      <c r="PZE38" s="21"/>
      <c r="PZF38" s="21"/>
      <c r="PZG38" s="21"/>
      <c r="PZH38" s="21"/>
      <c r="PZI38" s="21"/>
      <c r="PZJ38" s="21"/>
      <c r="PZK38" s="21"/>
      <c r="PZL38" s="21"/>
      <c r="PZM38" s="21"/>
      <c r="PZN38" s="21"/>
      <c r="PZO38" s="21"/>
      <c r="PZP38" s="21"/>
      <c r="PZQ38" s="21"/>
      <c r="PZR38" s="21"/>
      <c r="PZS38" s="21"/>
      <c r="PZT38" s="21"/>
      <c r="PZU38" s="21"/>
      <c r="PZV38" s="21"/>
      <c r="PZW38" s="21"/>
      <c r="PZX38" s="21"/>
      <c r="PZY38" s="21"/>
      <c r="PZZ38" s="21"/>
      <c r="QAA38" s="21"/>
      <c r="QAB38" s="21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1"/>
      <c r="QAZ38" s="21"/>
      <c r="QBA38" s="21"/>
      <c r="QBB38" s="21"/>
      <c r="QBC38" s="21"/>
      <c r="QBD38" s="21"/>
      <c r="QBE38" s="21"/>
      <c r="QBF38" s="21"/>
      <c r="QBG38" s="21"/>
      <c r="QBH38" s="21"/>
      <c r="QBI38" s="21"/>
      <c r="QBJ38" s="21"/>
      <c r="QBK38" s="21"/>
      <c r="QBL38" s="21"/>
      <c r="QBM38" s="21"/>
      <c r="QBN38" s="21"/>
      <c r="QBO38" s="21"/>
      <c r="QBP38" s="21"/>
      <c r="QBQ38" s="21"/>
      <c r="QBR38" s="21"/>
      <c r="QBS38" s="21"/>
      <c r="QBT38" s="21"/>
      <c r="QBU38" s="21"/>
      <c r="QBV38" s="21"/>
      <c r="QBW38" s="21"/>
      <c r="QBX38" s="21"/>
      <c r="QBY38" s="21"/>
      <c r="QBZ38" s="21"/>
      <c r="QCA38" s="21"/>
      <c r="QCB38" s="21"/>
      <c r="QCC38" s="21"/>
      <c r="QCD38" s="21"/>
      <c r="QCE38" s="21"/>
      <c r="QCF38" s="21"/>
      <c r="QCG38" s="21"/>
      <c r="QCH38" s="21"/>
      <c r="QCI38" s="21"/>
      <c r="QCJ38" s="21"/>
      <c r="QCK38" s="21"/>
      <c r="QCL38" s="21"/>
      <c r="QCM38" s="21"/>
      <c r="QCN38" s="21"/>
      <c r="QCO38" s="21"/>
      <c r="QCP38" s="21"/>
      <c r="QCQ38" s="21"/>
      <c r="QCR38" s="21"/>
      <c r="QCS38" s="21"/>
      <c r="QCT38" s="21"/>
      <c r="QCU38" s="21"/>
      <c r="QCV38" s="21"/>
      <c r="QCW38" s="21"/>
      <c r="QCX38" s="21"/>
      <c r="QCY38" s="21"/>
      <c r="QCZ38" s="21"/>
      <c r="QDA38" s="21"/>
      <c r="QDB38" s="21"/>
      <c r="QDC38" s="21"/>
      <c r="QDD38" s="21"/>
      <c r="QDE38" s="21"/>
      <c r="QDF38" s="21"/>
      <c r="QDG38" s="21"/>
      <c r="QDH38" s="21"/>
      <c r="QDI38" s="21"/>
      <c r="QDJ38" s="21"/>
      <c r="QDK38" s="21"/>
      <c r="QDL38" s="21"/>
      <c r="QDM38" s="21"/>
      <c r="QDN38" s="21"/>
      <c r="QDO38" s="21"/>
      <c r="QDP38" s="21"/>
      <c r="QDQ38" s="21"/>
      <c r="QDR38" s="21"/>
      <c r="QDS38" s="21"/>
      <c r="QDT38" s="21"/>
      <c r="QDU38" s="21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1"/>
      <c r="QES38" s="21"/>
      <c r="QET38" s="21"/>
      <c r="QEU38" s="21"/>
      <c r="QEV38" s="21"/>
      <c r="QEW38" s="21"/>
      <c r="QEX38" s="21"/>
      <c r="QEY38" s="21"/>
      <c r="QEZ38" s="21"/>
      <c r="QFA38" s="21"/>
      <c r="QFB38" s="21"/>
      <c r="QFC38" s="21"/>
      <c r="QFD38" s="21"/>
      <c r="QFE38" s="21"/>
      <c r="QFF38" s="21"/>
      <c r="QFG38" s="21"/>
      <c r="QFH38" s="21"/>
      <c r="QFI38" s="21"/>
      <c r="QFJ38" s="21"/>
      <c r="QFK38" s="21"/>
      <c r="QFL38" s="21"/>
      <c r="QFM38" s="21"/>
      <c r="QFN38" s="21"/>
      <c r="QFO38" s="21"/>
      <c r="QFP38" s="21"/>
      <c r="QFQ38" s="21"/>
      <c r="QFR38" s="21"/>
      <c r="QFS38" s="21"/>
      <c r="QFT38" s="21"/>
      <c r="QFU38" s="21"/>
      <c r="QFV38" s="21"/>
      <c r="QFW38" s="21"/>
      <c r="QFX38" s="21"/>
      <c r="QFY38" s="21"/>
      <c r="QFZ38" s="21"/>
      <c r="QGA38" s="21"/>
      <c r="QGB38" s="21"/>
      <c r="QGC38" s="21"/>
      <c r="QGD38" s="21"/>
      <c r="QGE38" s="21"/>
      <c r="QGF38" s="21"/>
      <c r="QGG38" s="21"/>
      <c r="QGH38" s="21"/>
      <c r="QGI38" s="21"/>
      <c r="QGJ38" s="21"/>
      <c r="QGK38" s="21"/>
      <c r="QGL38" s="21"/>
      <c r="QGM38" s="21"/>
      <c r="QGN38" s="21"/>
      <c r="QGO38" s="21"/>
      <c r="QGP38" s="21"/>
      <c r="QGQ38" s="21"/>
      <c r="QGR38" s="21"/>
      <c r="QGS38" s="21"/>
      <c r="QGT38" s="21"/>
      <c r="QGU38" s="21"/>
      <c r="QGV38" s="21"/>
      <c r="QGW38" s="21"/>
      <c r="QGX38" s="21"/>
      <c r="QGY38" s="21"/>
      <c r="QGZ38" s="21"/>
      <c r="QHA38" s="21"/>
      <c r="QHB38" s="21"/>
      <c r="QHC38" s="21"/>
      <c r="QHD38" s="21"/>
      <c r="QHE38" s="21"/>
      <c r="QHF38" s="21"/>
      <c r="QHG38" s="21"/>
      <c r="QHH38" s="21"/>
      <c r="QHI38" s="21"/>
      <c r="QHJ38" s="21"/>
      <c r="QHK38" s="21"/>
      <c r="QHL38" s="21"/>
      <c r="QHM38" s="21"/>
      <c r="QHN38" s="21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1"/>
      <c r="QIL38" s="21"/>
      <c r="QIM38" s="21"/>
      <c r="QIN38" s="21"/>
      <c r="QIO38" s="21"/>
      <c r="QIP38" s="21"/>
      <c r="QIQ38" s="21"/>
      <c r="QIR38" s="21"/>
      <c r="QIS38" s="21"/>
      <c r="QIT38" s="21"/>
      <c r="QIU38" s="21"/>
      <c r="QIV38" s="21"/>
      <c r="QIW38" s="21"/>
      <c r="QIX38" s="21"/>
      <c r="QIY38" s="21"/>
      <c r="QIZ38" s="21"/>
      <c r="QJA38" s="21"/>
      <c r="QJB38" s="21"/>
      <c r="QJC38" s="21"/>
      <c r="QJD38" s="21"/>
      <c r="QJE38" s="21"/>
      <c r="QJF38" s="21"/>
      <c r="QJG38" s="21"/>
      <c r="QJH38" s="21"/>
      <c r="QJI38" s="21"/>
      <c r="QJJ38" s="21"/>
      <c r="QJK38" s="21"/>
      <c r="QJL38" s="21"/>
      <c r="QJM38" s="21"/>
      <c r="QJN38" s="21"/>
      <c r="QJO38" s="21"/>
      <c r="QJP38" s="21"/>
      <c r="QJQ38" s="21"/>
      <c r="QJR38" s="21"/>
      <c r="QJS38" s="21"/>
      <c r="QJT38" s="21"/>
      <c r="QJU38" s="21"/>
      <c r="QJV38" s="21"/>
      <c r="QJW38" s="21"/>
      <c r="QJX38" s="21"/>
      <c r="QJY38" s="21"/>
      <c r="QJZ38" s="21"/>
      <c r="QKA38" s="21"/>
      <c r="QKB38" s="21"/>
      <c r="QKC38" s="21"/>
      <c r="QKD38" s="21"/>
      <c r="QKE38" s="21"/>
      <c r="QKF38" s="21"/>
      <c r="QKG38" s="21"/>
      <c r="QKH38" s="21"/>
      <c r="QKI38" s="21"/>
      <c r="QKJ38" s="21"/>
      <c r="QKK38" s="21"/>
      <c r="QKL38" s="21"/>
      <c r="QKM38" s="21"/>
      <c r="QKN38" s="21"/>
      <c r="QKO38" s="21"/>
      <c r="QKP38" s="21"/>
      <c r="QKQ38" s="21"/>
      <c r="QKR38" s="21"/>
      <c r="QKS38" s="21"/>
      <c r="QKT38" s="21"/>
      <c r="QKU38" s="21"/>
      <c r="QKV38" s="21"/>
      <c r="QKW38" s="21"/>
      <c r="QKX38" s="21"/>
      <c r="QKY38" s="21"/>
      <c r="QKZ38" s="21"/>
      <c r="QLA38" s="21"/>
      <c r="QLB38" s="21"/>
      <c r="QLC38" s="21"/>
      <c r="QLD38" s="21"/>
      <c r="QLE38" s="21"/>
      <c r="QLF38" s="21"/>
      <c r="QLG38" s="21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1"/>
      <c r="QME38" s="21"/>
      <c r="QMF38" s="21"/>
      <c r="QMG38" s="21"/>
      <c r="QMH38" s="21"/>
      <c r="QMI38" s="21"/>
      <c r="QMJ38" s="21"/>
      <c r="QMK38" s="21"/>
      <c r="QML38" s="21"/>
      <c r="QMM38" s="21"/>
      <c r="QMN38" s="21"/>
      <c r="QMO38" s="21"/>
      <c r="QMP38" s="21"/>
      <c r="QMQ38" s="21"/>
      <c r="QMR38" s="21"/>
      <c r="QMS38" s="21"/>
      <c r="QMT38" s="21"/>
      <c r="QMU38" s="21"/>
      <c r="QMV38" s="21"/>
      <c r="QMW38" s="21"/>
      <c r="QMX38" s="21"/>
      <c r="QMY38" s="21"/>
      <c r="QMZ38" s="21"/>
      <c r="QNA38" s="21"/>
      <c r="QNB38" s="21"/>
      <c r="QNC38" s="21"/>
      <c r="QND38" s="21"/>
      <c r="QNE38" s="21"/>
      <c r="QNF38" s="21"/>
      <c r="QNG38" s="21"/>
      <c r="QNH38" s="21"/>
      <c r="QNI38" s="21"/>
      <c r="QNJ38" s="21"/>
      <c r="QNK38" s="21"/>
      <c r="QNL38" s="21"/>
      <c r="QNM38" s="21"/>
      <c r="QNN38" s="21"/>
      <c r="QNO38" s="21"/>
      <c r="QNP38" s="21"/>
      <c r="QNQ38" s="21"/>
      <c r="QNR38" s="21"/>
      <c r="QNS38" s="21"/>
      <c r="QNT38" s="21"/>
      <c r="QNU38" s="21"/>
      <c r="QNV38" s="21"/>
      <c r="QNW38" s="21"/>
      <c r="QNX38" s="21"/>
      <c r="QNY38" s="21"/>
      <c r="QNZ38" s="21"/>
      <c r="QOA38" s="21"/>
      <c r="QOB38" s="21"/>
      <c r="QOC38" s="21"/>
      <c r="QOD38" s="21"/>
      <c r="QOE38" s="21"/>
      <c r="QOF38" s="21"/>
      <c r="QOG38" s="21"/>
      <c r="QOH38" s="21"/>
      <c r="QOI38" s="21"/>
      <c r="QOJ38" s="21"/>
      <c r="QOK38" s="21"/>
      <c r="QOL38" s="21"/>
      <c r="QOM38" s="21"/>
      <c r="QON38" s="21"/>
      <c r="QOO38" s="21"/>
      <c r="QOP38" s="21"/>
      <c r="QOQ38" s="21"/>
      <c r="QOR38" s="21"/>
      <c r="QOS38" s="21"/>
      <c r="QOT38" s="21"/>
      <c r="QOU38" s="21"/>
      <c r="QOV38" s="21"/>
      <c r="QOW38" s="21"/>
      <c r="QOX38" s="21"/>
      <c r="QOY38" s="21"/>
      <c r="QOZ38" s="21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1"/>
      <c r="QPX38" s="21"/>
      <c r="QPY38" s="21"/>
      <c r="QPZ38" s="21"/>
      <c r="QQA38" s="21"/>
      <c r="QQB38" s="21"/>
      <c r="QQC38" s="21"/>
      <c r="QQD38" s="21"/>
      <c r="QQE38" s="21"/>
      <c r="QQF38" s="21"/>
      <c r="QQG38" s="21"/>
      <c r="QQH38" s="21"/>
      <c r="QQI38" s="21"/>
      <c r="QQJ38" s="21"/>
      <c r="QQK38" s="21"/>
      <c r="QQL38" s="21"/>
      <c r="QQM38" s="21"/>
      <c r="QQN38" s="21"/>
      <c r="QQO38" s="21"/>
      <c r="QQP38" s="21"/>
      <c r="QQQ38" s="21"/>
      <c r="QQR38" s="21"/>
      <c r="QQS38" s="21"/>
      <c r="QQT38" s="21"/>
      <c r="QQU38" s="21"/>
      <c r="QQV38" s="21"/>
      <c r="QQW38" s="21"/>
      <c r="QQX38" s="21"/>
      <c r="QQY38" s="21"/>
      <c r="QQZ38" s="21"/>
      <c r="QRA38" s="21"/>
      <c r="QRB38" s="21"/>
      <c r="QRC38" s="21"/>
      <c r="QRD38" s="21"/>
      <c r="QRE38" s="21"/>
      <c r="QRF38" s="21"/>
      <c r="QRG38" s="21"/>
      <c r="QRH38" s="21"/>
      <c r="QRI38" s="21"/>
      <c r="QRJ38" s="21"/>
      <c r="QRK38" s="21"/>
      <c r="QRL38" s="21"/>
      <c r="QRM38" s="21"/>
      <c r="QRN38" s="21"/>
      <c r="QRO38" s="21"/>
      <c r="QRP38" s="21"/>
      <c r="QRQ38" s="21"/>
      <c r="QRR38" s="21"/>
      <c r="QRS38" s="21"/>
      <c r="QRT38" s="21"/>
      <c r="QRU38" s="21"/>
      <c r="QRV38" s="21"/>
      <c r="QRW38" s="21"/>
      <c r="QRX38" s="21"/>
      <c r="QRY38" s="21"/>
      <c r="QRZ38" s="21"/>
      <c r="QSA38" s="21"/>
      <c r="QSB38" s="21"/>
      <c r="QSC38" s="21"/>
      <c r="QSD38" s="21"/>
      <c r="QSE38" s="21"/>
      <c r="QSF38" s="21"/>
      <c r="QSG38" s="21"/>
      <c r="QSH38" s="21"/>
      <c r="QSI38" s="21"/>
      <c r="QSJ38" s="21"/>
      <c r="QSK38" s="21"/>
      <c r="QSL38" s="21"/>
      <c r="QSM38" s="21"/>
      <c r="QSN38" s="21"/>
      <c r="QSO38" s="21"/>
      <c r="QSP38" s="21"/>
      <c r="QSQ38" s="21"/>
      <c r="QSR38" s="21"/>
      <c r="QSS38" s="21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1"/>
      <c r="QTQ38" s="21"/>
      <c r="QTR38" s="21"/>
      <c r="QTS38" s="21"/>
      <c r="QTT38" s="21"/>
      <c r="QTU38" s="21"/>
      <c r="QTV38" s="21"/>
      <c r="QTW38" s="21"/>
      <c r="QTX38" s="21"/>
      <c r="QTY38" s="21"/>
      <c r="QTZ38" s="21"/>
      <c r="QUA38" s="21"/>
      <c r="QUB38" s="21"/>
      <c r="QUC38" s="21"/>
      <c r="QUD38" s="21"/>
      <c r="QUE38" s="21"/>
      <c r="QUF38" s="21"/>
      <c r="QUG38" s="21"/>
      <c r="QUH38" s="21"/>
      <c r="QUI38" s="21"/>
      <c r="QUJ38" s="21"/>
      <c r="QUK38" s="21"/>
      <c r="QUL38" s="21"/>
      <c r="QUM38" s="21"/>
      <c r="QUN38" s="21"/>
      <c r="QUO38" s="21"/>
      <c r="QUP38" s="21"/>
      <c r="QUQ38" s="21"/>
      <c r="QUR38" s="21"/>
      <c r="QUS38" s="21"/>
      <c r="QUT38" s="21"/>
      <c r="QUU38" s="21"/>
      <c r="QUV38" s="21"/>
      <c r="QUW38" s="21"/>
      <c r="QUX38" s="21"/>
      <c r="QUY38" s="21"/>
      <c r="QUZ38" s="21"/>
      <c r="QVA38" s="21"/>
      <c r="QVB38" s="21"/>
      <c r="QVC38" s="21"/>
      <c r="QVD38" s="21"/>
      <c r="QVE38" s="21"/>
      <c r="QVF38" s="21"/>
      <c r="QVG38" s="21"/>
      <c r="QVH38" s="21"/>
      <c r="QVI38" s="21"/>
      <c r="QVJ38" s="21"/>
      <c r="QVK38" s="21"/>
      <c r="QVL38" s="21"/>
      <c r="QVM38" s="21"/>
      <c r="QVN38" s="21"/>
      <c r="QVO38" s="21"/>
      <c r="QVP38" s="21"/>
      <c r="QVQ38" s="21"/>
      <c r="QVR38" s="21"/>
      <c r="QVS38" s="21"/>
      <c r="QVT38" s="21"/>
      <c r="QVU38" s="21"/>
      <c r="QVV38" s="21"/>
      <c r="QVW38" s="21"/>
      <c r="QVX38" s="21"/>
      <c r="QVY38" s="21"/>
      <c r="QVZ38" s="21"/>
      <c r="QWA38" s="21"/>
      <c r="QWB38" s="21"/>
      <c r="QWC38" s="21"/>
      <c r="QWD38" s="21"/>
      <c r="QWE38" s="21"/>
      <c r="QWF38" s="21"/>
      <c r="QWG38" s="21"/>
      <c r="QWH38" s="21"/>
      <c r="QWI38" s="21"/>
      <c r="QWJ38" s="21"/>
      <c r="QWK38" s="21"/>
      <c r="QWL38" s="21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1"/>
      <c r="QXJ38" s="21"/>
      <c r="QXK38" s="21"/>
      <c r="QXL38" s="21"/>
      <c r="QXM38" s="21"/>
      <c r="QXN38" s="21"/>
      <c r="QXO38" s="21"/>
      <c r="QXP38" s="21"/>
      <c r="QXQ38" s="21"/>
      <c r="QXR38" s="21"/>
      <c r="QXS38" s="21"/>
      <c r="QXT38" s="21"/>
      <c r="QXU38" s="21"/>
      <c r="QXV38" s="21"/>
      <c r="QXW38" s="21"/>
      <c r="QXX38" s="21"/>
      <c r="QXY38" s="21"/>
      <c r="QXZ38" s="21"/>
      <c r="QYA38" s="21"/>
      <c r="QYB38" s="21"/>
      <c r="QYC38" s="21"/>
      <c r="QYD38" s="21"/>
      <c r="QYE38" s="21"/>
      <c r="QYF38" s="21"/>
      <c r="QYG38" s="21"/>
      <c r="QYH38" s="21"/>
      <c r="QYI38" s="21"/>
      <c r="QYJ38" s="21"/>
      <c r="QYK38" s="21"/>
      <c r="QYL38" s="21"/>
      <c r="QYM38" s="21"/>
      <c r="QYN38" s="21"/>
      <c r="QYO38" s="21"/>
      <c r="QYP38" s="21"/>
      <c r="QYQ38" s="21"/>
      <c r="QYR38" s="21"/>
      <c r="QYS38" s="21"/>
      <c r="QYT38" s="21"/>
      <c r="QYU38" s="21"/>
      <c r="QYV38" s="21"/>
      <c r="QYW38" s="21"/>
      <c r="QYX38" s="21"/>
      <c r="QYY38" s="21"/>
      <c r="QYZ38" s="21"/>
      <c r="QZA38" s="21"/>
      <c r="QZB38" s="21"/>
      <c r="QZC38" s="21"/>
      <c r="QZD38" s="21"/>
      <c r="QZE38" s="21"/>
      <c r="QZF38" s="21"/>
      <c r="QZG38" s="21"/>
      <c r="QZH38" s="21"/>
      <c r="QZI38" s="21"/>
      <c r="QZJ38" s="21"/>
      <c r="QZK38" s="21"/>
      <c r="QZL38" s="21"/>
      <c r="QZM38" s="21"/>
      <c r="QZN38" s="21"/>
      <c r="QZO38" s="21"/>
      <c r="QZP38" s="21"/>
      <c r="QZQ38" s="21"/>
      <c r="QZR38" s="21"/>
      <c r="QZS38" s="21"/>
      <c r="QZT38" s="21"/>
      <c r="QZU38" s="21"/>
      <c r="QZV38" s="21"/>
      <c r="QZW38" s="21"/>
      <c r="QZX38" s="21"/>
      <c r="QZY38" s="21"/>
      <c r="QZZ38" s="21"/>
      <c r="RAA38" s="21"/>
      <c r="RAB38" s="21"/>
      <c r="RAC38" s="21"/>
      <c r="RAD38" s="21"/>
      <c r="RAE38" s="21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1"/>
      <c r="RBC38" s="21"/>
      <c r="RBD38" s="21"/>
      <c r="RBE38" s="21"/>
      <c r="RBF38" s="21"/>
      <c r="RBG38" s="21"/>
      <c r="RBH38" s="21"/>
      <c r="RBI38" s="21"/>
      <c r="RBJ38" s="21"/>
      <c r="RBK38" s="21"/>
      <c r="RBL38" s="21"/>
      <c r="RBM38" s="21"/>
      <c r="RBN38" s="21"/>
      <c r="RBO38" s="21"/>
      <c r="RBP38" s="21"/>
      <c r="RBQ38" s="21"/>
      <c r="RBR38" s="21"/>
      <c r="RBS38" s="21"/>
      <c r="RBT38" s="21"/>
      <c r="RBU38" s="21"/>
      <c r="RBV38" s="21"/>
      <c r="RBW38" s="21"/>
      <c r="RBX38" s="21"/>
      <c r="RBY38" s="21"/>
      <c r="RBZ38" s="21"/>
      <c r="RCA38" s="21"/>
      <c r="RCB38" s="21"/>
      <c r="RCC38" s="21"/>
      <c r="RCD38" s="21"/>
      <c r="RCE38" s="21"/>
      <c r="RCF38" s="21"/>
      <c r="RCG38" s="21"/>
      <c r="RCH38" s="21"/>
      <c r="RCI38" s="21"/>
      <c r="RCJ38" s="21"/>
      <c r="RCK38" s="21"/>
      <c r="RCL38" s="21"/>
      <c r="RCM38" s="21"/>
      <c r="RCN38" s="21"/>
      <c r="RCO38" s="21"/>
      <c r="RCP38" s="21"/>
      <c r="RCQ38" s="21"/>
      <c r="RCR38" s="21"/>
      <c r="RCS38" s="21"/>
      <c r="RCT38" s="21"/>
      <c r="RCU38" s="21"/>
      <c r="RCV38" s="21"/>
      <c r="RCW38" s="21"/>
      <c r="RCX38" s="21"/>
      <c r="RCY38" s="21"/>
      <c r="RCZ38" s="21"/>
      <c r="RDA38" s="21"/>
      <c r="RDB38" s="21"/>
      <c r="RDC38" s="21"/>
      <c r="RDD38" s="21"/>
      <c r="RDE38" s="21"/>
      <c r="RDF38" s="21"/>
      <c r="RDG38" s="21"/>
      <c r="RDH38" s="21"/>
      <c r="RDI38" s="21"/>
      <c r="RDJ38" s="21"/>
      <c r="RDK38" s="21"/>
      <c r="RDL38" s="21"/>
      <c r="RDM38" s="21"/>
      <c r="RDN38" s="21"/>
      <c r="RDO38" s="21"/>
      <c r="RDP38" s="21"/>
      <c r="RDQ38" s="21"/>
      <c r="RDR38" s="21"/>
      <c r="RDS38" s="21"/>
      <c r="RDT38" s="21"/>
      <c r="RDU38" s="21"/>
      <c r="RDV38" s="21"/>
      <c r="RDW38" s="21"/>
      <c r="RDX38" s="21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1"/>
      <c r="REV38" s="21"/>
      <c r="REW38" s="21"/>
      <c r="REX38" s="21"/>
      <c r="REY38" s="21"/>
      <c r="REZ38" s="21"/>
      <c r="RFA38" s="21"/>
      <c r="RFB38" s="21"/>
      <c r="RFC38" s="21"/>
      <c r="RFD38" s="21"/>
      <c r="RFE38" s="21"/>
      <c r="RFF38" s="21"/>
      <c r="RFG38" s="21"/>
      <c r="RFH38" s="21"/>
      <c r="RFI38" s="21"/>
      <c r="RFJ38" s="21"/>
      <c r="RFK38" s="21"/>
      <c r="RFL38" s="21"/>
      <c r="RFM38" s="21"/>
      <c r="RFN38" s="21"/>
      <c r="RFO38" s="21"/>
      <c r="RFP38" s="21"/>
      <c r="RFQ38" s="21"/>
      <c r="RFR38" s="21"/>
      <c r="RFS38" s="21"/>
      <c r="RFT38" s="21"/>
      <c r="RFU38" s="21"/>
      <c r="RFV38" s="21"/>
      <c r="RFW38" s="21"/>
      <c r="RFX38" s="21"/>
      <c r="RFY38" s="21"/>
      <c r="RFZ38" s="21"/>
      <c r="RGA38" s="21"/>
      <c r="RGB38" s="21"/>
      <c r="RGC38" s="21"/>
      <c r="RGD38" s="21"/>
      <c r="RGE38" s="21"/>
      <c r="RGF38" s="21"/>
      <c r="RGG38" s="21"/>
      <c r="RGH38" s="21"/>
      <c r="RGI38" s="21"/>
      <c r="RGJ38" s="21"/>
      <c r="RGK38" s="21"/>
      <c r="RGL38" s="21"/>
      <c r="RGM38" s="21"/>
      <c r="RGN38" s="21"/>
      <c r="RGO38" s="21"/>
      <c r="RGP38" s="21"/>
      <c r="RGQ38" s="21"/>
      <c r="RGR38" s="21"/>
      <c r="RGS38" s="21"/>
      <c r="RGT38" s="21"/>
      <c r="RGU38" s="21"/>
      <c r="RGV38" s="21"/>
      <c r="RGW38" s="21"/>
      <c r="RGX38" s="21"/>
      <c r="RGY38" s="21"/>
      <c r="RGZ38" s="21"/>
      <c r="RHA38" s="21"/>
      <c r="RHB38" s="21"/>
      <c r="RHC38" s="21"/>
      <c r="RHD38" s="21"/>
      <c r="RHE38" s="21"/>
      <c r="RHF38" s="21"/>
      <c r="RHG38" s="21"/>
      <c r="RHH38" s="21"/>
      <c r="RHI38" s="21"/>
      <c r="RHJ38" s="21"/>
      <c r="RHK38" s="21"/>
      <c r="RHL38" s="21"/>
      <c r="RHM38" s="21"/>
      <c r="RHN38" s="21"/>
      <c r="RHO38" s="21"/>
      <c r="RHP38" s="21"/>
      <c r="RHQ38" s="21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1"/>
      <c r="RIO38" s="21"/>
      <c r="RIP38" s="21"/>
      <c r="RIQ38" s="21"/>
      <c r="RIR38" s="21"/>
      <c r="RIS38" s="21"/>
      <c r="RIT38" s="21"/>
      <c r="RIU38" s="21"/>
      <c r="RIV38" s="21"/>
      <c r="RIW38" s="21"/>
      <c r="RIX38" s="21"/>
      <c r="RIY38" s="21"/>
      <c r="RIZ38" s="21"/>
      <c r="RJA38" s="21"/>
      <c r="RJB38" s="21"/>
      <c r="RJC38" s="21"/>
      <c r="RJD38" s="21"/>
      <c r="RJE38" s="21"/>
      <c r="RJF38" s="21"/>
      <c r="RJG38" s="21"/>
      <c r="RJH38" s="21"/>
      <c r="RJI38" s="21"/>
      <c r="RJJ38" s="21"/>
      <c r="RJK38" s="21"/>
      <c r="RJL38" s="21"/>
      <c r="RJM38" s="21"/>
      <c r="RJN38" s="21"/>
      <c r="RJO38" s="21"/>
      <c r="RJP38" s="21"/>
      <c r="RJQ38" s="21"/>
      <c r="RJR38" s="21"/>
      <c r="RJS38" s="21"/>
      <c r="RJT38" s="21"/>
      <c r="RJU38" s="21"/>
      <c r="RJV38" s="21"/>
      <c r="RJW38" s="21"/>
      <c r="RJX38" s="21"/>
      <c r="RJY38" s="21"/>
      <c r="RJZ38" s="21"/>
      <c r="RKA38" s="21"/>
      <c r="RKB38" s="21"/>
      <c r="RKC38" s="21"/>
      <c r="RKD38" s="21"/>
      <c r="RKE38" s="21"/>
      <c r="RKF38" s="21"/>
      <c r="RKG38" s="21"/>
      <c r="RKH38" s="21"/>
      <c r="RKI38" s="21"/>
      <c r="RKJ38" s="21"/>
      <c r="RKK38" s="21"/>
      <c r="RKL38" s="21"/>
      <c r="RKM38" s="21"/>
      <c r="RKN38" s="21"/>
      <c r="RKO38" s="21"/>
      <c r="RKP38" s="21"/>
      <c r="RKQ38" s="21"/>
      <c r="RKR38" s="21"/>
      <c r="RKS38" s="21"/>
      <c r="RKT38" s="21"/>
      <c r="RKU38" s="21"/>
      <c r="RKV38" s="21"/>
      <c r="RKW38" s="21"/>
      <c r="RKX38" s="21"/>
      <c r="RKY38" s="21"/>
      <c r="RKZ38" s="21"/>
      <c r="RLA38" s="21"/>
      <c r="RLB38" s="21"/>
      <c r="RLC38" s="21"/>
      <c r="RLD38" s="21"/>
      <c r="RLE38" s="21"/>
      <c r="RLF38" s="21"/>
      <c r="RLG38" s="21"/>
      <c r="RLH38" s="21"/>
      <c r="RLI38" s="21"/>
      <c r="RLJ38" s="21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1"/>
      <c r="RMH38" s="21"/>
      <c r="RMI38" s="21"/>
      <c r="RMJ38" s="21"/>
      <c r="RMK38" s="21"/>
      <c r="RML38" s="21"/>
      <c r="RMM38" s="21"/>
      <c r="RMN38" s="21"/>
      <c r="RMO38" s="21"/>
      <c r="RMP38" s="21"/>
      <c r="RMQ38" s="21"/>
      <c r="RMR38" s="21"/>
      <c r="RMS38" s="21"/>
      <c r="RMT38" s="21"/>
      <c r="RMU38" s="21"/>
      <c r="RMV38" s="21"/>
      <c r="RMW38" s="21"/>
      <c r="RMX38" s="21"/>
      <c r="RMY38" s="21"/>
      <c r="RMZ38" s="21"/>
      <c r="RNA38" s="21"/>
      <c r="RNB38" s="21"/>
      <c r="RNC38" s="21"/>
      <c r="RND38" s="21"/>
      <c r="RNE38" s="21"/>
      <c r="RNF38" s="21"/>
      <c r="RNG38" s="21"/>
      <c r="RNH38" s="21"/>
      <c r="RNI38" s="21"/>
      <c r="RNJ38" s="21"/>
      <c r="RNK38" s="21"/>
      <c r="RNL38" s="21"/>
      <c r="RNM38" s="21"/>
      <c r="RNN38" s="21"/>
      <c r="RNO38" s="21"/>
      <c r="RNP38" s="21"/>
      <c r="RNQ38" s="21"/>
      <c r="RNR38" s="21"/>
      <c r="RNS38" s="21"/>
      <c r="RNT38" s="21"/>
      <c r="RNU38" s="21"/>
      <c r="RNV38" s="21"/>
      <c r="RNW38" s="21"/>
      <c r="RNX38" s="21"/>
      <c r="RNY38" s="21"/>
      <c r="RNZ38" s="21"/>
      <c r="ROA38" s="21"/>
      <c r="ROB38" s="21"/>
      <c r="ROC38" s="21"/>
      <c r="ROD38" s="21"/>
      <c r="ROE38" s="21"/>
      <c r="ROF38" s="21"/>
      <c r="ROG38" s="21"/>
      <c r="ROH38" s="21"/>
      <c r="ROI38" s="21"/>
      <c r="ROJ38" s="21"/>
      <c r="ROK38" s="21"/>
      <c r="ROL38" s="21"/>
      <c r="ROM38" s="21"/>
      <c r="RON38" s="21"/>
      <c r="ROO38" s="21"/>
      <c r="ROP38" s="21"/>
      <c r="ROQ38" s="21"/>
      <c r="ROR38" s="21"/>
      <c r="ROS38" s="21"/>
      <c r="ROT38" s="21"/>
      <c r="ROU38" s="21"/>
      <c r="ROV38" s="21"/>
      <c r="ROW38" s="21"/>
      <c r="ROX38" s="21"/>
      <c r="ROY38" s="21"/>
      <c r="ROZ38" s="21"/>
      <c r="RPA38" s="21"/>
      <c r="RPB38" s="21"/>
      <c r="RPC38" s="21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1"/>
      <c r="RQA38" s="21"/>
      <c r="RQB38" s="21"/>
      <c r="RQC38" s="21"/>
      <c r="RQD38" s="21"/>
      <c r="RQE38" s="21"/>
      <c r="RQF38" s="21"/>
      <c r="RQG38" s="21"/>
      <c r="RQH38" s="21"/>
      <c r="RQI38" s="21"/>
      <c r="RQJ38" s="21"/>
      <c r="RQK38" s="21"/>
      <c r="RQL38" s="21"/>
      <c r="RQM38" s="21"/>
      <c r="RQN38" s="21"/>
      <c r="RQO38" s="21"/>
      <c r="RQP38" s="21"/>
      <c r="RQQ38" s="21"/>
      <c r="RQR38" s="21"/>
      <c r="RQS38" s="21"/>
      <c r="RQT38" s="21"/>
      <c r="RQU38" s="21"/>
      <c r="RQV38" s="21"/>
      <c r="RQW38" s="21"/>
      <c r="RQX38" s="21"/>
      <c r="RQY38" s="21"/>
      <c r="RQZ38" s="21"/>
      <c r="RRA38" s="21"/>
      <c r="RRB38" s="21"/>
      <c r="RRC38" s="21"/>
      <c r="RRD38" s="21"/>
      <c r="RRE38" s="21"/>
      <c r="RRF38" s="21"/>
      <c r="RRG38" s="21"/>
      <c r="RRH38" s="21"/>
      <c r="RRI38" s="21"/>
      <c r="RRJ38" s="21"/>
      <c r="RRK38" s="21"/>
      <c r="RRL38" s="21"/>
      <c r="RRM38" s="21"/>
      <c r="RRN38" s="21"/>
      <c r="RRO38" s="21"/>
      <c r="RRP38" s="21"/>
      <c r="RRQ38" s="21"/>
      <c r="RRR38" s="21"/>
      <c r="RRS38" s="21"/>
      <c r="RRT38" s="21"/>
      <c r="RRU38" s="21"/>
      <c r="RRV38" s="21"/>
      <c r="RRW38" s="21"/>
      <c r="RRX38" s="21"/>
      <c r="RRY38" s="21"/>
      <c r="RRZ38" s="21"/>
      <c r="RSA38" s="21"/>
      <c r="RSB38" s="21"/>
      <c r="RSC38" s="21"/>
      <c r="RSD38" s="21"/>
      <c r="RSE38" s="21"/>
      <c r="RSF38" s="21"/>
      <c r="RSG38" s="21"/>
      <c r="RSH38" s="21"/>
      <c r="RSI38" s="21"/>
      <c r="RSJ38" s="21"/>
      <c r="RSK38" s="21"/>
      <c r="RSL38" s="21"/>
      <c r="RSM38" s="21"/>
      <c r="RSN38" s="21"/>
      <c r="RSO38" s="21"/>
      <c r="RSP38" s="21"/>
      <c r="RSQ38" s="21"/>
      <c r="RSR38" s="21"/>
      <c r="RSS38" s="21"/>
      <c r="RST38" s="21"/>
      <c r="RSU38" s="21"/>
      <c r="RSV38" s="21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1"/>
      <c r="RTT38" s="21"/>
      <c r="RTU38" s="21"/>
      <c r="RTV38" s="21"/>
      <c r="RTW38" s="21"/>
      <c r="RTX38" s="21"/>
      <c r="RTY38" s="21"/>
      <c r="RTZ38" s="21"/>
      <c r="RUA38" s="21"/>
      <c r="RUB38" s="21"/>
      <c r="RUC38" s="21"/>
      <c r="RUD38" s="21"/>
      <c r="RUE38" s="21"/>
      <c r="RUF38" s="21"/>
      <c r="RUG38" s="21"/>
      <c r="RUH38" s="21"/>
      <c r="RUI38" s="21"/>
      <c r="RUJ38" s="21"/>
      <c r="RUK38" s="21"/>
      <c r="RUL38" s="21"/>
      <c r="RUM38" s="21"/>
      <c r="RUN38" s="21"/>
      <c r="RUO38" s="21"/>
      <c r="RUP38" s="21"/>
      <c r="RUQ38" s="21"/>
      <c r="RUR38" s="21"/>
      <c r="RUS38" s="21"/>
      <c r="RUT38" s="21"/>
      <c r="RUU38" s="21"/>
      <c r="RUV38" s="21"/>
      <c r="RUW38" s="21"/>
      <c r="RUX38" s="21"/>
      <c r="RUY38" s="21"/>
      <c r="RUZ38" s="21"/>
      <c r="RVA38" s="21"/>
      <c r="RVB38" s="21"/>
      <c r="RVC38" s="21"/>
      <c r="RVD38" s="21"/>
      <c r="RVE38" s="21"/>
      <c r="RVF38" s="21"/>
      <c r="RVG38" s="21"/>
      <c r="RVH38" s="21"/>
      <c r="RVI38" s="21"/>
      <c r="RVJ38" s="21"/>
      <c r="RVK38" s="21"/>
      <c r="RVL38" s="21"/>
      <c r="RVM38" s="21"/>
      <c r="RVN38" s="21"/>
      <c r="RVO38" s="21"/>
      <c r="RVP38" s="21"/>
      <c r="RVQ38" s="21"/>
      <c r="RVR38" s="21"/>
      <c r="RVS38" s="21"/>
      <c r="RVT38" s="21"/>
      <c r="RVU38" s="21"/>
      <c r="RVV38" s="21"/>
      <c r="RVW38" s="21"/>
      <c r="RVX38" s="21"/>
      <c r="RVY38" s="21"/>
      <c r="RVZ38" s="21"/>
      <c r="RWA38" s="21"/>
      <c r="RWB38" s="21"/>
      <c r="RWC38" s="21"/>
      <c r="RWD38" s="21"/>
      <c r="RWE38" s="21"/>
      <c r="RWF38" s="21"/>
      <c r="RWG38" s="21"/>
      <c r="RWH38" s="21"/>
      <c r="RWI38" s="21"/>
      <c r="RWJ38" s="21"/>
      <c r="RWK38" s="21"/>
      <c r="RWL38" s="21"/>
      <c r="RWM38" s="21"/>
      <c r="RWN38" s="21"/>
      <c r="RWO38" s="21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1"/>
      <c r="RXM38" s="21"/>
      <c r="RXN38" s="21"/>
      <c r="RXO38" s="21"/>
      <c r="RXP38" s="21"/>
      <c r="RXQ38" s="21"/>
      <c r="RXR38" s="21"/>
      <c r="RXS38" s="21"/>
      <c r="RXT38" s="21"/>
      <c r="RXU38" s="21"/>
      <c r="RXV38" s="21"/>
      <c r="RXW38" s="21"/>
      <c r="RXX38" s="21"/>
      <c r="RXY38" s="21"/>
      <c r="RXZ38" s="21"/>
      <c r="RYA38" s="21"/>
      <c r="RYB38" s="21"/>
      <c r="RYC38" s="21"/>
      <c r="RYD38" s="21"/>
      <c r="RYE38" s="21"/>
      <c r="RYF38" s="21"/>
      <c r="RYG38" s="21"/>
      <c r="RYH38" s="21"/>
      <c r="RYI38" s="21"/>
      <c r="RYJ38" s="21"/>
      <c r="RYK38" s="21"/>
      <c r="RYL38" s="21"/>
      <c r="RYM38" s="21"/>
      <c r="RYN38" s="21"/>
      <c r="RYO38" s="21"/>
      <c r="RYP38" s="21"/>
      <c r="RYQ38" s="21"/>
      <c r="RYR38" s="21"/>
      <c r="RYS38" s="21"/>
      <c r="RYT38" s="21"/>
      <c r="RYU38" s="21"/>
      <c r="RYV38" s="21"/>
      <c r="RYW38" s="21"/>
      <c r="RYX38" s="21"/>
      <c r="RYY38" s="21"/>
      <c r="RYZ38" s="21"/>
      <c r="RZA38" s="21"/>
      <c r="RZB38" s="21"/>
      <c r="RZC38" s="21"/>
      <c r="RZD38" s="21"/>
      <c r="RZE38" s="21"/>
      <c r="RZF38" s="21"/>
      <c r="RZG38" s="21"/>
      <c r="RZH38" s="21"/>
      <c r="RZI38" s="21"/>
      <c r="RZJ38" s="21"/>
      <c r="RZK38" s="21"/>
      <c r="RZL38" s="21"/>
      <c r="RZM38" s="21"/>
      <c r="RZN38" s="21"/>
      <c r="RZO38" s="21"/>
      <c r="RZP38" s="21"/>
      <c r="RZQ38" s="21"/>
      <c r="RZR38" s="21"/>
      <c r="RZS38" s="21"/>
      <c r="RZT38" s="21"/>
      <c r="RZU38" s="21"/>
      <c r="RZV38" s="21"/>
      <c r="RZW38" s="21"/>
      <c r="RZX38" s="21"/>
      <c r="RZY38" s="21"/>
      <c r="RZZ38" s="21"/>
      <c r="SAA38" s="21"/>
      <c r="SAB38" s="21"/>
      <c r="SAC38" s="21"/>
      <c r="SAD38" s="21"/>
      <c r="SAE38" s="21"/>
      <c r="SAF38" s="21"/>
      <c r="SAG38" s="21"/>
      <c r="SAH38" s="21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1"/>
      <c r="SBF38" s="21"/>
      <c r="SBG38" s="21"/>
      <c r="SBH38" s="21"/>
      <c r="SBI38" s="21"/>
      <c r="SBJ38" s="21"/>
      <c r="SBK38" s="21"/>
      <c r="SBL38" s="21"/>
      <c r="SBM38" s="21"/>
      <c r="SBN38" s="21"/>
      <c r="SBO38" s="21"/>
      <c r="SBP38" s="21"/>
      <c r="SBQ38" s="21"/>
      <c r="SBR38" s="21"/>
      <c r="SBS38" s="21"/>
      <c r="SBT38" s="21"/>
      <c r="SBU38" s="21"/>
      <c r="SBV38" s="21"/>
      <c r="SBW38" s="21"/>
      <c r="SBX38" s="21"/>
      <c r="SBY38" s="21"/>
      <c r="SBZ38" s="21"/>
      <c r="SCA38" s="21"/>
      <c r="SCB38" s="21"/>
      <c r="SCC38" s="21"/>
      <c r="SCD38" s="21"/>
      <c r="SCE38" s="21"/>
      <c r="SCF38" s="21"/>
      <c r="SCG38" s="21"/>
      <c r="SCH38" s="21"/>
      <c r="SCI38" s="21"/>
      <c r="SCJ38" s="21"/>
      <c r="SCK38" s="21"/>
      <c r="SCL38" s="21"/>
      <c r="SCM38" s="21"/>
      <c r="SCN38" s="21"/>
      <c r="SCO38" s="21"/>
      <c r="SCP38" s="21"/>
      <c r="SCQ38" s="21"/>
      <c r="SCR38" s="21"/>
      <c r="SCS38" s="21"/>
      <c r="SCT38" s="21"/>
      <c r="SCU38" s="21"/>
      <c r="SCV38" s="21"/>
      <c r="SCW38" s="21"/>
      <c r="SCX38" s="21"/>
      <c r="SCY38" s="21"/>
      <c r="SCZ38" s="21"/>
      <c r="SDA38" s="21"/>
      <c r="SDB38" s="21"/>
      <c r="SDC38" s="21"/>
      <c r="SDD38" s="21"/>
      <c r="SDE38" s="21"/>
      <c r="SDF38" s="21"/>
      <c r="SDG38" s="21"/>
      <c r="SDH38" s="21"/>
      <c r="SDI38" s="21"/>
      <c r="SDJ38" s="21"/>
      <c r="SDK38" s="21"/>
      <c r="SDL38" s="21"/>
      <c r="SDM38" s="21"/>
      <c r="SDN38" s="21"/>
      <c r="SDO38" s="21"/>
      <c r="SDP38" s="21"/>
      <c r="SDQ38" s="21"/>
      <c r="SDR38" s="21"/>
      <c r="SDS38" s="21"/>
      <c r="SDT38" s="21"/>
      <c r="SDU38" s="21"/>
      <c r="SDV38" s="21"/>
      <c r="SDW38" s="21"/>
      <c r="SDX38" s="21"/>
      <c r="SDY38" s="21"/>
      <c r="SDZ38" s="21"/>
      <c r="SEA38" s="21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1"/>
      <c r="SEY38" s="21"/>
      <c r="SEZ38" s="21"/>
      <c r="SFA38" s="21"/>
      <c r="SFB38" s="21"/>
      <c r="SFC38" s="21"/>
      <c r="SFD38" s="21"/>
      <c r="SFE38" s="21"/>
      <c r="SFF38" s="21"/>
      <c r="SFG38" s="21"/>
      <c r="SFH38" s="21"/>
      <c r="SFI38" s="21"/>
      <c r="SFJ38" s="21"/>
      <c r="SFK38" s="21"/>
      <c r="SFL38" s="21"/>
      <c r="SFM38" s="21"/>
      <c r="SFN38" s="21"/>
      <c r="SFO38" s="21"/>
      <c r="SFP38" s="21"/>
      <c r="SFQ38" s="21"/>
      <c r="SFR38" s="21"/>
      <c r="SFS38" s="21"/>
      <c r="SFT38" s="21"/>
      <c r="SFU38" s="21"/>
      <c r="SFV38" s="21"/>
      <c r="SFW38" s="21"/>
      <c r="SFX38" s="21"/>
      <c r="SFY38" s="21"/>
      <c r="SFZ38" s="21"/>
      <c r="SGA38" s="21"/>
      <c r="SGB38" s="21"/>
      <c r="SGC38" s="21"/>
      <c r="SGD38" s="21"/>
      <c r="SGE38" s="21"/>
      <c r="SGF38" s="21"/>
      <c r="SGG38" s="21"/>
      <c r="SGH38" s="21"/>
      <c r="SGI38" s="21"/>
      <c r="SGJ38" s="21"/>
      <c r="SGK38" s="21"/>
      <c r="SGL38" s="21"/>
      <c r="SGM38" s="21"/>
      <c r="SGN38" s="21"/>
      <c r="SGO38" s="21"/>
      <c r="SGP38" s="21"/>
      <c r="SGQ38" s="21"/>
      <c r="SGR38" s="21"/>
      <c r="SGS38" s="21"/>
      <c r="SGT38" s="21"/>
      <c r="SGU38" s="21"/>
      <c r="SGV38" s="21"/>
      <c r="SGW38" s="21"/>
      <c r="SGX38" s="21"/>
      <c r="SGY38" s="21"/>
      <c r="SGZ38" s="21"/>
      <c r="SHA38" s="21"/>
      <c r="SHB38" s="21"/>
      <c r="SHC38" s="21"/>
      <c r="SHD38" s="21"/>
      <c r="SHE38" s="21"/>
      <c r="SHF38" s="21"/>
      <c r="SHG38" s="21"/>
      <c r="SHH38" s="21"/>
      <c r="SHI38" s="21"/>
      <c r="SHJ38" s="21"/>
      <c r="SHK38" s="21"/>
      <c r="SHL38" s="21"/>
      <c r="SHM38" s="21"/>
      <c r="SHN38" s="21"/>
      <c r="SHO38" s="21"/>
      <c r="SHP38" s="21"/>
      <c r="SHQ38" s="21"/>
      <c r="SHR38" s="21"/>
      <c r="SHS38" s="21"/>
      <c r="SHT38" s="21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1"/>
      <c r="SIR38" s="21"/>
      <c r="SIS38" s="21"/>
      <c r="SIT38" s="21"/>
      <c r="SIU38" s="21"/>
      <c r="SIV38" s="21"/>
      <c r="SIW38" s="21"/>
      <c r="SIX38" s="21"/>
      <c r="SIY38" s="21"/>
      <c r="SIZ38" s="21"/>
      <c r="SJA38" s="21"/>
      <c r="SJB38" s="21"/>
      <c r="SJC38" s="21"/>
      <c r="SJD38" s="21"/>
      <c r="SJE38" s="21"/>
      <c r="SJF38" s="21"/>
      <c r="SJG38" s="21"/>
      <c r="SJH38" s="21"/>
      <c r="SJI38" s="21"/>
      <c r="SJJ38" s="21"/>
      <c r="SJK38" s="21"/>
      <c r="SJL38" s="21"/>
      <c r="SJM38" s="21"/>
      <c r="SJN38" s="21"/>
      <c r="SJO38" s="21"/>
      <c r="SJP38" s="21"/>
      <c r="SJQ38" s="21"/>
      <c r="SJR38" s="21"/>
      <c r="SJS38" s="21"/>
      <c r="SJT38" s="21"/>
      <c r="SJU38" s="21"/>
      <c r="SJV38" s="21"/>
      <c r="SJW38" s="21"/>
      <c r="SJX38" s="21"/>
      <c r="SJY38" s="21"/>
      <c r="SJZ38" s="21"/>
      <c r="SKA38" s="21"/>
      <c r="SKB38" s="21"/>
      <c r="SKC38" s="21"/>
      <c r="SKD38" s="21"/>
      <c r="SKE38" s="21"/>
      <c r="SKF38" s="21"/>
      <c r="SKG38" s="21"/>
      <c r="SKH38" s="21"/>
      <c r="SKI38" s="21"/>
      <c r="SKJ38" s="21"/>
      <c r="SKK38" s="21"/>
      <c r="SKL38" s="21"/>
      <c r="SKM38" s="21"/>
      <c r="SKN38" s="21"/>
      <c r="SKO38" s="21"/>
      <c r="SKP38" s="21"/>
      <c r="SKQ38" s="21"/>
      <c r="SKR38" s="21"/>
      <c r="SKS38" s="21"/>
      <c r="SKT38" s="21"/>
      <c r="SKU38" s="21"/>
      <c r="SKV38" s="21"/>
      <c r="SKW38" s="21"/>
      <c r="SKX38" s="21"/>
      <c r="SKY38" s="21"/>
      <c r="SKZ38" s="21"/>
      <c r="SLA38" s="21"/>
      <c r="SLB38" s="21"/>
      <c r="SLC38" s="21"/>
      <c r="SLD38" s="21"/>
      <c r="SLE38" s="21"/>
      <c r="SLF38" s="21"/>
      <c r="SLG38" s="21"/>
      <c r="SLH38" s="21"/>
      <c r="SLI38" s="21"/>
      <c r="SLJ38" s="21"/>
      <c r="SLK38" s="21"/>
      <c r="SLL38" s="21"/>
      <c r="SLM38" s="21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1"/>
      <c r="SMK38" s="21"/>
      <c r="SML38" s="21"/>
      <c r="SMM38" s="21"/>
      <c r="SMN38" s="21"/>
      <c r="SMO38" s="21"/>
      <c r="SMP38" s="21"/>
      <c r="SMQ38" s="21"/>
      <c r="SMR38" s="21"/>
      <c r="SMS38" s="21"/>
      <c r="SMT38" s="21"/>
      <c r="SMU38" s="21"/>
      <c r="SMV38" s="21"/>
      <c r="SMW38" s="21"/>
      <c r="SMX38" s="21"/>
      <c r="SMY38" s="21"/>
      <c r="SMZ38" s="21"/>
      <c r="SNA38" s="21"/>
      <c r="SNB38" s="21"/>
      <c r="SNC38" s="21"/>
      <c r="SND38" s="21"/>
      <c r="SNE38" s="21"/>
      <c r="SNF38" s="21"/>
      <c r="SNG38" s="21"/>
      <c r="SNH38" s="21"/>
      <c r="SNI38" s="21"/>
      <c r="SNJ38" s="21"/>
      <c r="SNK38" s="21"/>
      <c r="SNL38" s="21"/>
      <c r="SNM38" s="21"/>
      <c r="SNN38" s="21"/>
      <c r="SNO38" s="21"/>
      <c r="SNP38" s="21"/>
      <c r="SNQ38" s="21"/>
      <c r="SNR38" s="21"/>
      <c r="SNS38" s="21"/>
      <c r="SNT38" s="21"/>
      <c r="SNU38" s="21"/>
      <c r="SNV38" s="21"/>
      <c r="SNW38" s="21"/>
      <c r="SNX38" s="21"/>
      <c r="SNY38" s="21"/>
      <c r="SNZ38" s="21"/>
      <c r="SOA38" s="21"/>
      <c r="SOB38" s="21"/>
      <c r="SOC38" s="21"/>
      <c r="SOD38" s="21"/>
      <c r="SOE38" s="21"/>
      <c r="SOF38" s="21"/>
      <c r="SOG38" s="21"/>
      <c r="SOH38" s="21"/>
      <c r="SOI38" s="21"/>
      <c r="SOJ38" s="21"/>
      <c r="SOK38" s="21"/>
      <c r="SOL38" s="21"/>
      <c r="SOM38" s="21"/>
      <c r="SON38" s="21"/>
      <c r="SOO38" s="21"/>
      <c r="SOP38" s="21"/>
      <c r="SOQ38" s="21"/>
      <c r="SOR38" s="21"/>
      <c r="SOS38" s="21"/>
      <c r="SOT38" s="21"/>
      <c r="SOU38" s="21"/>
      <c r="SOV38" s="21"/>
      <c r="SOW38" s="21"/>
      <c r="SOX38" s="21"/>
      <c r="SOY38" s="21"/>
      <c r="SOZ38" s="21"/>
      <c r="SPA38" s="21"/>
      <c r="SPB38" s="21"/>
      <c r="SPC38" s="21"/>
      <c r="SPD38" s="21"/>
      <c r="SPE38" s="21"/>
      <c r="SPF38" s="21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1"/>
      <c r="SQD38" s="21"/>
      <c r="SQE38" s="21"/>
      <c r="SQF38" s="21"/>
      <c r="SQG38" s="21"/>
      <c r="SQH38" s="21"/>
      <c r="SQI38" s="21"/>
      <c r="SQJ38" s="21"/>
      <c r="SQK38" s="21"/>
      <c r="SQL38" s="21"/>
      <c r="SQM38" s="21"/>
      <c r="SQN38" s="21"/>
      <c r="SQO38" s="21"/>
      <c r="SQP38" s="21"/>
      <c r="SQQ38" s="21"/>
      <c r="SQR38" s="21"/>
      <c r="SQS38" s="21"/>
      <c r="SQT38" s="21"/>
      <c r="SQU38" s="21"/>
      <c r="SQV38" s="21"/>
      <c r="SQW38" s="21"/>
      <c r="SQX38" s="21"/>
      <c r="SQY38" s="21"/>
      <c r="SQZ38" s="21"/>
      <c r="SRA38" s="21"/>
      <c r="SRB38" s="21"/>
      <c r="SRC38" s="21"/>
      <c r="SRD38" s="21"/>
      <c r="SRE38" s="21"/>
      <c r="SRF38" s="21"/>
      <c r="SRG38" s="21"/>
      <c r="SRH38" s="21"/>
      <c r="SRI38" s="21"/>
      <c r="SRJ38" s="21"/>
      <c r="SRK38" s="21"/>
      <c r="SRL38" s="21"/>
      <c r="SRM38" s="21"/>
      <c r="SRN38" s="21"/>
      <c r="SRO38" s="21"/>
      <c r="SRP38" s="21"/>
      <c r="SRQ38" s="21"/>
      <c r="SRR38" s="21"/>
      <c r="SRS38" s="21"/>
      <c r="SRT38" s="21"/>
      <c r="SRU38" s="21"/>
      <c r="SRV38" s="21"/>
      <c r="SRW38" s="21"/>
      <c r="SRX38" s="21"/>
      <c r="SRY38" s="21"/>
      <c r="SRZ38" s="21"/>
      <c r="SSA38" s="21"/>
      <c r="SSB38" s="21"/>
      <c r="SSC38" s="21"/>
      <c r="SSD38" s="21"/>
      <c r="SSE38" s="21"/>
      <c r="SSF38" s="21"/>
      <c r="SSG38" s="21"/>
      <c r="SSH38" s="21"/>
      <c r="SSI38" s="21"/>
      <c r="SSJ38" s="21"/>
      <c r="SSK38" s="21"/>
      <c r="SSL38" s="21"/>
      <c r="SSM38" s="21"/>
      <c r="SSN38" s="21"/>
      <c r="SSO38" s="21"/>
      <c r="SSP38" s="21"/>
      <c r="SSQ38" s="21"/>
      <c r="SSR38" s="21"/>
      <c r="SSS38" s="21"/>
      <c r="SST38" s="21"/>
      <c r="SSU38" s="21"/>
      <c r="SSV38" s="21"/>
      <c r="SSW38" s="21"/>
      <c r="SSX38" s="21"/>
      <c r="SSY38" s="21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1"/>
      <c r="STW38" s="21"/>
      <c r="STX38" s="21"/>
      <c r="STY38" s="21"/>
      <c r="STZ38" s="21"/>
      <c r="SUA38" s="21"/>
      <c r="SUB38" s="21"/>
      <c r="SUC38" s="21"/>
      <c r="SUD38" s="21"/>
      <c r="SUE38" s="21"/>
      <c r="SUF38" s="21"/>
      <c r="SUG38" s="21"/>
      <c r="SUH38" s="21"/>
      <c r="SUI38" s="21"/>
      <c r="SUJ38" s="21"/>
      <c r="SUK38" s="21"/>
      <c r="SUL38" s="21"/>
      <c r="SUM38" s="21"/>
      <c r="SUN38" s="21"/>
      <c r="SUO38" s="21"/>
      <c r="SUP38" s="21"/>
      <c r="SUQ38" s="21"/>
      <c r="SUR38" s="21"/>
      <c r="SUS38" s="21"/>
      <c r="SUT38" s="21"/>
      <c r="SUU38" s="21"/>
      <c r="SUV38" s="21"/>
      <c r="SUW38" s="21"/>
      <c r="SUX38" s="21"/>
      <c r="SUY38" s="21"/>
      <c r="SUZ38" s="21"/>
      <c r="SVA38" s="21"/>
      <c r="SVB38" s="21"/>
      <c r="SVC38" s="21"/>
      <c r="SVD38" s="21"/>
      <c r="SVE38" s="21"/>
      <c r="SVF38" s="21"/>
      <c r="SVG38" s="21"/>
      <c r="SVH38" s="21"/>
      <c r="SVI38" s="21"/>
      <c r="SVJ38" s="21"/>
      <c r="SVK38" s="21"/>
      <c r="SVL38" s="21"/>
      <c r="SVM38" s="21"/>
      <c r="SVN38" s="21"/>
      <c r="SVO38" s="21"/>
      <c r="SVP38" s="21"/>
      <c r="SVQ38" s="21"/>
      <c r="SVR38" s="21"/>
      <c r="SVS38" s="21"/>
      <c r="SVT38" s="21"/>
      <c r="SVU38" s="21"/>
      <c r="SVV38" s="21"/>
      <c r="SVW38" s="21"/>
      <c r="SVX38" s="21"/>
      <c r="SVY38" s="21"/>
      <c r="SVZ38" s="21"/>
      <c r="SWA38" s="21"/>
      <c r="SWB38" s="21"/>
      <c r="SWC38" s="21"/>
      <c r="SWD38" s="21"/>
      <c r="SWE38" s="21"/>
      <c r="SWF38" s="21"/>
      <c r="SWG38" s="21"/>
      <c r="SWH38" s="21"/>
      <c r="SWI38" s="21"/>
      <c r="SWJ38" s="21"/>
      <c r="SWK38" s="21"/>
      <c r="SWL38" s="21"/>
      <c r="SWM38" s="21"/>
      <c r="SWN38" s="21"/>
      <c r="SWO38" s="21"/>
      <c r="SWP38" s="21"/>
      <c r="SWQ38" s="21"/>
      <c r="SWR38" s="21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1"/>
      <c r="SXP38" s="21"/>
      <c r="SXQ38" s="21"/>
      <c r="SXR38" s="21"/>
      <c r="SXS38" s="21"/>
      <c r="SXT38" s="21"/>
      <c r="SXU38" s="21"/>
      <c r="SXV38" s="21"/>
      <c r="SXW38" s="21"/>
      <c r="SXX38" s="21"/>
      <c r="SXY38" s="21"/>
      <c r="SXZ38" s="21"/>
      <c r="SYA38" s="21"/>
      <c r="SYB38" s="21"/>
      <c r="SYC38" s="21"/>
      <c r="SYD38" s="21"/>
      <c r="SYE38" s="21"/>
      <c r="SYF38" s="21"/>
      <c r="SYG38" s="21"/>
      <c r="SYH38" s="21"/>
      <c r="SYI38" s="21"/>
      <c r="SYJ38" s="21"/>
      <c r="SYK38" s="21"/>
      <c r="SYL38" s="21"/>
      <c r="SYM38" s="21"/>
      <c r="SYN38" s="21"/>
      <c r="SYO38" s="21"/>
      <c r="SYP38" s="21"/>
      <c r="SYQ38" s="21"/>
      <c r="SYR38" s="21"/>
      <c r="SYS38" s="21"/>
      <c r="SYT38" s="21"/>
      <c r="SYU38" s="21"/>
      <c r="SYV38" s="21"/>
      <c r="SYW38" s="21"/>
      <c r="SYX38" s="21"/>
      <c r="SYY38" s="21"/>
      <c r="SYZ38" s="21"/>
      <c r="SZA38" s="21"/>
      <c r="SZB38" s="21"/>
      <c r="SZC38" s="21"/>
      <c r="SZD38" s="21"/>
      <c r="SZE38" s="21"/>
      <c r="SZF38" s="21"/>
      <c r="SZG38" s="21"/>
      <c r="SZH38" s="21"/>
      <c r="SZI38" s="21"/>
      <c r="SZJ38" s="21"/>
      <c r="SZK38" s="21"/>
      <c r="SZL38" s="21"/>
      <c r="SZM38" s="21"/>
      <c r="SZN38" s="21"/>
      <c r="SZO38" s="21"/>
      <c r="SZP38" s="21"/>
      <c r="SZQ38" s="21"/>
      <c r="SZR38" s="21"/>
      <c r="SZS38" s="21"/>
      <c r="SZT38" s="21"/>
      <c r="SZU38" s="21"/>
      <c r="SZV38" s="21"/>
      <c r="SZW38" s="21"/>
      <c r="SZX38" s="21"/>
      <c r="SZY38" s="21"/>
      <c r="SZZ38" s="21"/>
      <c r="TAA38" s="21"/>
      <c r="TAB38" s="21"/>
      <c r="TAC38" s="21"/>
      <c r="TAD38" s="21"/>
      <c r="TAE38" s="21"/>
      <c r="TAF38" s="21"/>
      <c r="TAG38" s="21"/>
      <c r="TAH38" s="21"/>
      <c r="TAI38" s="21"/>
      <c r="TAJ38" s="21"/>
      <c r="TAK38" s="21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1"/>
      <c r="TBI38" s="21"/>
      <c r="TBJ38" s="21"/>
      <c r="TBK38" s="21"/>
      <c r="TBL38" s="21"/>
      <c r="TBM38" s="21"/>
      <c r="TBN38" s="21"/>
      <c r="TBO38" s="21"/>
      <c r="TBP38" s="21"/>
      <c r="TBQ38" s="21"/>
      <c r="TBR38" s="21"/>
      <c r="TBS38" s="21"/>
      <c r="TBT38" s="21"/>
      <c r="TBU38" s="21"/>
      <c r="TBV38" s="21"/>
      <c r="TBW38" s="21"/>
      <c r="TBX38" s="21"/>
      <c r="TBY38" s="21"/>
      <c r="TBZ38" s="21"/>
      <c r="TCA38" s="21"/>
      <c r="TCB38" s="21"/>
      <c r="TCC38" s="21"/>
      <c r="TCD38" s="21"/>
      <c r="TCE38" s="21"/>
      <c r="TCF38" s="21"/>
      <c r="TCG38" s="21"/>
      <c r="TCH38" s="21"/>
      <c r="TCI38" s="21"/>
      <c r="TCJ38" s="21"/>
      <c r="TCK38" s="21"/>
      <c r="TCL38" s="21"/>
      <c r="TCM38" s="21"/>
      <c r="TCN38" s="21"/>
      <c r="TCO38" s="21"/>
      <c r="TCP38" s="21"/>
      <c r="TCQ38" s="21"/>
      <c r="TCR38" s="21"/>
      <c r="TCS38" s="21"/>
      <c r="TCT38" s="21"/>
      <c r="TCU38" s="21"/>
      <c r="TCV38" s="21"/>
      <c r="TCW38" s="21"/>
      <c r="TCX38" s="21"/>
      <c r="TCY38" s="21"/>
      <c r="TCZ38" s="21"/>
      <c r="TDA38" s="21"/>
      <c r="TDB38" s="21"/>
      <c r="TDC38" s="21"/>
      <c r="TDD38" s="21"/>
      <c r="TDE38" s="21"/>
      <c r="TDF38" s="21"/>
      <c r="TDG38" s="21"/>
      <c r="TDH38" s="21"/>
      <c r="TDI38" s="21"/>
      <c r="TDJ38" s="21"/>
      <c r="TDK38" s="21"/>
      <c r="TDL38" s="21"/>
      <c r="TDM38" s="21"/>
      <c r="TDN38" s="21"/>
      <c r="TDO38" s="21"/>
      <c r="TDP38" s="21"/>
      <c r="TDQ38" s="21"/>
      <c r="TDR38" s="21"/>
      <c r="TDS38" s="21"/>
      <c r="TDT38" s="21"/>
      <c r="TDU38" s="21"/>
      <c r="TDV38" s="21"/>
      <c r="TDW38" s="21"/>
      <c r="TDX38" s="21"/>
      <c r="TDY38" s="21"/>
      <c r="TDZ38" s="21"/>
      <c r="TEA38" s="21"/>
      <c r="TEB38" s="21"/>
      <c r="TEC38" s="21"/>
      <c r="TED38" s="21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1"/>
      <c r="TFB38" s="21"/>
      <c r="TFC38" s="21"/>
      <c r="TFD38" s="21"/>
      <c r="TFE38" s="21"/>
      <c r="TFF38" s="21"/>
      <c r="TFG38" s="21"/>
      <c r="TFH38" s="21"/>
      <c r="TFI38" s="21"/>
      <c r="TFJ38" s="21"/>
      <c r="TFK38" s="21"/>
      <c r="TFL38" s="21"/>
      <c r="TFM38" s="21"/>
      <c r="TFN38" s="21"/>
      <c r="TFO38" s="21"/>
      <c r="TFP38" s="21"/>
      <c r="TFQ38" s="21"/>
      <c r="TFR38" s="21"/>
      <c r="TFS38" s="21"/>
      <c r="TFT38" s="21"/>
      <c r="TFU38" s="21"/>
      <c r="TFV38" s="21"/>
      <c r="TFW38" s="21"/>
      <c r="TFX38" s="21"/>
      <c r="TFY38" s="21"/>
      <c r="TFZ38" s="21"/>
      <c r="TGA38" s="21"/>
      <c r="TGB38" s="21"/>
      <c r="TGC38" s="21"/>
      <c r="TGD38" s="21"/>
      <c r="TGE38" s="21"/>
      <c r="TGF38" s="21"/>
      <c r="TGG38" s="21"/>
      <c r="TGH38" s="21"/>
      <c r="TGI38" s="21"/>
      <c r="TGJ38" s="21"/>
      <c r="TGK38" s="21"/>
      <c r="TGL38" s="21"/>
      <c r="TGM38" s="21"/>
      <c r="TGN38" s="21"/>
      <c r="TGO38" s="21"/>
      <c r="TGP38" s="21"/>
      <c r="TGQ38" s="21"/>
      <c r="TGR38" s="21"/>
      <c r="TGS38" s="21"/>
      <c r="TGT38" s="21"/>
      <c r="TGU38" s="21"/>
      <c r="TGV38" s="21"/>
      <c r="TGW38" s="21"/>
      <c r="TGX38" s="21"/>
      <c r="TGY38" s="21"/>
      <c r="TGZ38" s="21"/>
      <c r="THA38" s="21"/>
      <c r="THB38" s="21"/>
      <c r="THC38" s="21"/>
      <c r="THD38" s="21"/>
      <c r="THE38" s="21"/>
      <c r="THF38" s="21"/>
      <c r="THG38" s="21"/>
      <c r="THH38" s="21"/>
      <c r="THI38" s="21"/>
      <c r="THJ38" s="21"/>
      <c r="THK38" s="21"/>
      <c r="THL38" s="21"/>
      <c r="THM38" s="21"/>
      <c r="THN38" s="21"/>
      <c r="THO38" s="21"/>
      <c r="THP38" s="21"/>
      <c r="THQ38" s="21"/>
      <c r="THR38" s="21"/>
      <c r="THS38" s="21"/>
      <c r="THT38" s="21"/>
      <c r="THU38" s="21"/>
      <c r="THV38" s="21"/>
      <c r="THW38" s="21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1"/>
      <c r="TIU38" s="21"/>
      <c r="TIV38" s="21"/>
      <c r="TIW38" s="21"/>
      <c r="TIX38" s="21"/>
      <c r="TIY38" s="21"/>
      <c r="TIZ38" s="21"/>
      <c r="TJA38" s="21"/>
      <c r="TJB38" s="21"/>
      <c r="TJC38" s="21"/>
      <c r="TJD38" s="21"/>
      <c r="TJE38" s="21"/>
      <c r="TJF38" s="21"/>
      <c r="TJG38" s="21"/>
      <c r="TJH38" s="21"/>
      <c r="TJI38" s="21"/>
      <c r="TJJ38" s="21"/>
      <c r="TJK38" s="21"/>
      <c r="TJL38" s="21"/>
      <c r="TJM38" s="21"/>
      <c r="TJN38" s="21"/>
      <c r="TJO38" s="21"/>
      <c r="TJP38" s="21"/>
      <c r="TJQ38" s="21"/>
      <c r="TJR38" s="21"/>
      <c r="TJS38" s="21"/>
      <c r="TJT38" s="21"/>
      <c r="TJU38" s="21"/>
      <c r="TJV38" s="21"/>
      <c r="TJW38" s="21"/>
      <c r="TJX38" s="21"/>
      <c r="TJY38" s="21"/>
      <c r="TJZ38" s="21"/>
      <c r="TKA38" s="21"/>
      <c r="TKB38" s="21"/>
      <c r="TKC38" s="21"/>
      <c r="TKD38" s="21"/>
      <c r="TKE38" s="21"/>
      <c r="TKF38" s="21"/>
      <c r="TKG38" s="21"/>
      <c r="TKH38" s="21"/>
      <c r="TKI38" s="21"/>
      <c r="TKJ38" s="21"/>
      <c r="TKK38" s="21"/>
      <c r="TKL38" s="21"/>
      <c r="TKM38" s="21"/>
      <c r="TKN38" s="21"/>
      <c r="TKO38" s="21"/>
      <c r="TKP38" s="21"/>
      <c r="TKQ38" s="21"/>
      <c r="TKR38" s="21"/>
      <c r="TKS38" s="21"/>
      <c r="TKT38" s="21"/>
      <c r="TKU38" s="21"/>
      <c r="TKV38" s="21"/>
      <c r="TKW38" s="21"/>
      <c r="TKX38" s="21"/>
      <c r="TKY38" s="21"/>
      <c r="TKZ38" s="21"/>
      <c r="TLA38" s="21"/>
      <c r="TLB38" s="21"/>
      <c r="TLC38" s="21"/>
      <c r="TLD38" s="21"/>
      <c r="TLE38" s="21"/>
      <c r="TLF38" s="21"/>
      <c r="TLG38" s="21"/>
      <c r="TLH38" s="21"/>
      <c r="TLI38" s="21"/>
      <c r="TLJ38" s="21"/>
      <c r="TLK38" s="21"/>
      <c r="TLL38" s="21"/>
      <c r="TLM38" s="21"/>
      <c r="TLN38" s="21"/>
      <c r="TLO38" s="21"/>
      <c r="TLP38" s="21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1"/>
      <c r="TMN38" s="21"/>
      <c r="TMO38" s="21"/>
      <c r="TMP38" s="21"/>
      <c r="TMQ38" s="21"/>
      <c r="TMR38" s="21"/>
      <c r="TMS38" s="21"/>
      <c r="TMT38" s="21"/>
      <c r="TMU38" s="21"/>
      <c r="TMV38" s="21"/>
      <c r="TMW38" s="21"/>
      <c r="TMX38" s="21"/>
      <c r="TMY38" s="21"/>
      <c r="TMZ38" s="21"/>
      <c r="TNA38" s="21"/>
      <c r="TNB38" s="21"/>
      <c r="TNC38" s="21"/>
      <c r="TND38" s="21"/>
      <c r="TNE38" s="21"/>
      <c r="TNF38" s="21"/>
      <c r="TNG38" s="21"/>
      <c r="TNH38" s="21"/>
      <c r="TNI38" s="21"/>
      <c r="TNJ38" s="21"/>
      <c r="TNK38" s="21"/>
      <c r="TNL38" s="21"/>
      <c r="TNM38" s="21"/>
      <c r="TNN38" s="21"/>
      <c r="TNO38" s="21"/>
      <c r="TNP38" s="21"/>
      <c r="TNQ38" s="21"/>
      <c r="TNR38" s="21"/>
      <c r="TNS38" s="21"/>
      <c r="TNT38" s="21"/>
      <c r="TNU38" s="21"/>
      <c r="TNV38" s="21"/>
      <c r="TNW38" s="21"/>
      <c r="TNX38" s="21"/>
      <c r="TNY38" s="21"/>
      <c r="TNZ38" s="21"/>
      <c r="TOA38" s="21"/>
      <c r="TOB38" s="21"/>
      <c r="TOC38" s="21"/>
      <c r="TOD38" s="21"/>
      <c r="TOE38" s="21"/>
      <c r="TOF38" s="21"/>
      <c r="TOG38" s="21"/>
      <c r="TOH38" s="21"/>
      <c r="TOI38" s="21"/>
      <c r="TOJ38" s="21"/>
      <c r="TOK38" s="21"/>
      <c r="TOL38" s="21"/>
      <c r="TOM38" s="21"/>
      <c r="TON38" s="21"/>
      <c r="TOO38" s="21"/>
      <c r="TOP38" s="21"/>
      <c r="TOQ38" s="21"/>
      <c r="TOR38" s="21"/>
      <c r="TOS38" s="21"/>
      <c r="TOT38" s="21"/>
      <c r="TOU38" s="21"/>
      <c r="TOV38" s="21"/>
      <c r="TOW38" s="21"/>
      <c r="TOX38" s="21"/>
      <c r="TOY38" s="21"/>
      <c r="TOZ38" s="21"/>
      <c r="TPA38" s="21"/>
      <c r="TPB38" s="21"/>
      <c r="TPC38" s="21"/>
      <c r="TPD38" s="21"/>
      <c r="TPE38" s="21"/>
      <c r="TPF38" s="21"/>
      <c r="TPG38" s="21"/>
      <c r="TPH38" s="21"/>
      <c r="TPI38" s="21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1"/>
      <c r="TQG38" s="21"/>
      <c r="TQH38" s="21"/>
      <c r="TQI38" s="21"/>
      <c r="TQJ38" s="21"/>
      <c r="TQK38" s="21"/>
      <c r="TQL38" s="21"/>
      <c r="TQM38" s="21"/>
      <c r="TQN38" s="21"/>
      <c r="TQO38" s="21"/>
      <c r="TQP38" s="21"/>
      <c r="TQQ38" s="21"/>
      <c r="TQR38" s="21"/>
      <c r="TQS38" s="21"/>
      <c r="TQT38" s="21"/>
      <c r="TQU38" s="21"/>
      <c r="TQV38" s="21"/>
      <c r="TQW38" s="21"/>
      <c r="TQX38" s="21"/>
      <c r="TQY38" s="21"/>
      <c r="TQZ38" s="21"/>
      <c r="TRA38" s="21"/>
      <c r="TRB38" s="21"/>
      <c r="TRC38" s="21"/>
      <c r="TRD38" s="21"/>
      <c r="TRE38" s="21"/>
      <c r="TRF38" s="21"/>
      <c r="TRG38" s="21"/>
      <c r="TRH38" s="21"/>
      <c r="TRI38" s="21"/>
      <c r="TRJ38" s="21"/>
      <c r="TRK38" s="21"/>
      <c r="TRL38" s="21"/>
      <c r="TRM38" s="21"/>
      <c r="TRN38" s="21"/>
      <c r="TRO38" s="21"/>
      <c r="TRP38" s="21"/>
      <c r="TRQ38" s="21"/>
      <c r="TRR38" s="21"/>
      <c r="TRS38" s="21"/>
      <c r="TRT38" s="21"/>
      <c r="TRU38" s="21"/>
      <c r="TRV38" s="21"/>
      <c r="TRW38" s="21"/>
      <c r="TRX38" s="21"/>
      <c r="TRY38" s="21"/>
      <c r="TRZ38" s="21"/>
      <c r="TSA38" s="21"/>
      <c r="TSB38" s="21"/>
      <c r="TSC38" s="21"/>
      <c r="TSD38" s="21"/>
      <c r="TSE38" s="21"/>
      <c r="TSF38" s="21"/>
      <c r="TSG38" s="21"/>
      <c r="TSH38" s="21"/>
      <c r="TSI38" s="21"/>
      <c r="TSJ38" s="21"/>
      <c r="TSK38" s="21"/>
      <c r="TSL38" s="21"/>
      <c r="TSM38" s="21"/>
      <c r="TSN38" s="21"/>
      <c r="TSO38" s="21"/>
      <c r="TSP38" s="21"/>
      <c r="TSQ38" s="21"/>
      <c r="TSR38" s="21"/>
      <c r="TSS38" s="21"/>
      <c r="TST38" s="21"/>
      <c r="TSU38" s="21"/>
      <c r="TSV38" s="21"/>
      <c r="TSW38" s="21"/>
      <c r="TSX38" s="21"/>
      <c r="TSY38" s="21"/>
      <c r="TSZ38" s="21"/>
      <c r="TTA38" s="21"/>
      <c r="TTB38" s="21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1"/>
      <c r="TTZ38" s="21"/>
      <c r="TUA38" s="21"/>
      <c r="TUB38" s="21"/>
      <c r="TUC38" s="21"/>
      <c r="TUD38" s="21"/>
      <c r="TUE38" s="21"/>
      <c r="TUF38" s="21"/>
      <c r="TUG38" s="21"/>
      <c r="TUH38" s="21"/>
      <c r="TUI38" s="21"/>
      <c r="TUJ38" s="21"/>
      <c r="TUK38" s="21"/>
      <c r="TUL38" s="21"/>
      <c r="TUM38" s="21"/>
      <c r="TUN38" s="21"/>
      <c r="TUO38" s="21"/>
      <c r="TUP38" s="21"/>
      <c r="TUQ38" s="21"/>
      <c r="TUR38" s="21"/>
      <c r="TUS38" s="21"/>
      <c r="TUT38" s="21"/>
      <c r="TUU38" s="21"/>
      <c r="TUV38" s="21"/>
      <c r="TUW38" s="21"/>
      <c r="TUX38" s="21"/>
      <c r="TUY38" s="21"/>
      <c r="TUZ38" s="21"/>
      <c r="TVA38" s="21"/>
      <c r="TVB38" s="21"/>
      <c r="TVC38" s="21"/>
      <c r="TVD38" s="21"/>
      <c r="TVE38" s="21"/>
      <c r="TVF38" s="21"/>
      <c r="TVG38" s="21"/>
      <c r="TVH38" s="21"/>
      <c r="TVI38" s="21"/>
      <c r="TVJ38" s="21"/>
      <c r="TVK38" s="21"/>
      <c r="TVL38" s="21"/>
      <c r="TVM38" s="21"/>
      <c r="TVN38" s="21"/>
      <c r="TVO38" s="21"/>
      <c r="TVP38" s="21"/>
      <c r="TVQ38" s="21"/>
      <c r="TVR38" s="21"/>
      <c r="TVS38" s="21"/>
      <c r="TVT38" s="21"/>
      <c r="TVU38" s="21"/>
      <c r="TVV38" s="21"/>
      <c r="TVW38" s="21"/>
      <c r="TVX38" s="21"/>
      <c r="TVY38" s="21"/>
      <c r="TVZ38" s="21"/>
      <c r="TWA38" s="21"/>
      <c r="TWB38" s="21"/>
      <c r="TWC38" s="21"/>
      <c r="TWD38" s="21"/>
      <c r="TWE38" s="21"/>
      <c r="TWF38" s="21"/>
      <c r="TWG38" s="21"/>
      <c r="TWH38" s="21"/>
      <c r="TWI38" s="21"/>
      <c r="TWJ38" s="21"/>
      <c r="TWK38" s="21"/>
      <c r="TWL38" s="21"/>
      <c r="TWM38" s="21"/>
      <c r="TWN38" s="21"/>
      <c r="TWO38" s="21"/>
      <c r="TWP38" s="21"/>
      <c r="TWQ38" s="21"/>
      <c r="TWR38" s="21"/>
      <c r="TWS38" s="21"/>
      <c r="TWT38" s="21"/>
      <c r="TWU38" s="21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1"/>
      <c r="TXS38" s="21"/>
      <c r="TXT38" s="21"/>
      <c r="TXU38" s="21"/>
      <c r="TXV38" s="21"/>
      <c r="TXW38" s="21"/>
      <c r="TXX38" s="21"/>
      <c r="TXY38" s="21"/>
      <c r="TXZ38" s="21"/>
      <c r="TYA38" s="21"/>
      <c r="TYB38" s="21"/>
      <c r="TYC38" s="21"/>
      <c r="TYD38" s="21"/>
      <c r="TYE38" s="21"/>
      <c r="TYF38" s="21"/>
      <c r="TYG38" s="21"/>
      <c r="TYH38" s="21"/>
      <c r="TYI38" s="21"/>
      <c r="TYJ38" s="21"/>
      <c r="TYK38" s="21"/>
      <c r="TYL38" s="21"/>
      <c r="TYM38" s="21"/>
      <c r="TYN38" s="21"/>
      <c r="TYO38" s="21"/>
      <c r="TYP38" s="21"/>
      <c r="TYQ38" s="21"/>
      <c r="TYR38" s="21"/>
      <c r="TYS38" s="21"/>
      <c r="TYT38" s="21"/>
      <c r="TYU38" s="21"/>
      <c r="TYV38" s="21"/>
      <c r="TYW38" s="21"/>
      <c r="TYX38" s="21"/>
      <c r="TYY38" s="21"/>
      <c r="TYZ38" s="21"/>
      <c r="TZA38" s="21"/>
      <c r="TZB38" s="21"/>
      <c r="TZC38" s="21"/>
      <c r="TZD38" s="21"/>
      <c r="TZE38" s="21"/>
      <c r="TZF38" s="21"/>
      <c r="TZG38" s="21"/>
      <c r="TZH38" s="21"/>
      <c r="TZI38" s="21"/>
      <c r="TZJ38" s="21"/>
      <c r="TZK38" s="21"/>
      <c r="TZL38" s="21"/>
      <c r="TZM38" s="21"/>
      <c r="TZN38" s="21"/>
      <c r="TZO38" s="21"/>
      <c r="TZP38" s="21"/>
      <c r="TZQ38" s="21"/>
      <c r="TZR38" s="21"/>
      <c r="TZS38" s="21"/>
      <c r="TZT38" s="21"/>
      <c r="TZU38" s="21"/>
      <c r="TZV38" s="21"/>
      <c r="TZW38" s="21"/>
      <c r="TZX38" s="21"/>
      <c r="TZY38" s="21"/>
      <c r="TZZ38" s="21"/>
      <c r="UAA38" s="21"/>
      <c r="UAB38" s="21"/>
      <c r="UAC38" s="21"/>
      <c r="UAD38" s="21"/>
      <c r="UAE38" s="21"/>
      <c r="UAF38" s="21"/>
      <c r="UAG38" s="21"/>
      <c r="UAH38" s="21"/>
      <c r="UAI38" s="21"/>
      <c r="UAJ38" s="21"/>
      <c r="UAK38" s="21"/>
      <c r="UAL38" s="21"/>
      <c r="UAM38" s="21"/>
      <c r="UAN38" s="21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1"/>
      <c r="UBL38" s="21"/>
      <c r="UBM38" s="21"/>
      <c r="UBN38" s="21"/>
      <c r="UBO38" s="21"/>
      <c r="UBP38" s="21"/>
      <c r="UBQ38" s="21"/>
      <c r="UBR38" s="21"/>
      <c r="UBS38" s="21"/>
      <c r="UBT38" s="21"/>
      <c r="UBU38" s="21"/>
      <c r="UBV38" s="21"/>
      <c r="UBW38" s="21"/>
      <c r="UBX38" s="21"/>
      <c r="UBY38" s="21"/>
      <c r="UBZ38" s="21"/>
      <c r="UCA38" s="21"/>
      <c r="UCB38" s="21"/>
      <c r="UCC38" s="21"/>
      <c r="UCD38" s="21"/>
      <c r="UCE38" s="21"/>
      <c r="UCF38" s="21"/>
      <c r="UCG38" s="21"/>
      <c r="UCH38" s="21"/>
      <c r="UCI38" s="21"/>
      <c r="UCJ38" s="21"/>
      <c r="UCK38" s="21"/>
      <c r="UCL38" s="21"/>
      <c r="UCM38" s="21"/>
      <c r="UCN38" s="21"/>
      <c r="UCO38" s="21"/>
      <c r="UCP38" s="21"/>
      <c r="UCQ38" s="21"/>
      <c r="UCR38" s="21"/>
      <c r="UCS38" s="21"/>
      <c r="UCT38" s="21"/>
      <c r="UCU38" s="21"/>
      <c r="UCV38" s="21"/>
      <c r="UCW38" s="21"/>
      <c r="UCX38" s="21"/>
      <c r="UCY38" s="21"/>
      <c r="UCZ38" s="21"/>
      <c r="UDA38" s="21"/>
      <c r="UDB38" s="21"/>
      <c r="UDC38" s="21"/>
      <c r="UDD38" s="21"/>
      <c r="UDE38" s="21"/>
      <c r="UDF38" s="21"/>
      <c r="UDG38" s="21"/>
      <c r="UDH38" s="21"/>
      <c r="UDI38" s="21"/>
      <c r="UDJ38" s="21"/>
      <c r="UDK38" s="21"/>
      <c r="UDL38" s="21"/>
      <c r="UDM38" s="21"/>
      <c r="UDN38" s="21"/>
      <c r="UDO38" s="21"/>
      <c r="UDP38" s="21"/>
      <c r="UDQ38" s="21"/>
      <c r="UDR38" s="21"/>
      <c r="UDS38" s="21"/>
      <c r="UDT38" s="21"/>
      <c r="UDU38" s="21"/>
      <c r="UDV38" s="21"/>
      <c r="UDW38" s="21"/>
      <c r="UDX38" s="21"/>
      <c r="UDY38" s="21"/>
      <c r="UDZ38" s="21"/>
      <c r="UEA38" s="21"/>
      <c r="UEB38" s="21"/>
      <c r="UEC38" s="21"/>
      <c r="UED38" s="21"/>
      <c r="UEE38" s="21"/>
      <c r="UEF38" s="21"/>
      <c r="UEG38" s="21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1"/>
      <c r="UFE38" s="21"/>
      <c r="UFF38" s="21"/>
      <c r="UFG38" s="21"/>
      <c r="UFH38" s="21"/>
      <c r="UFI38" s="21"/>
      <c r="UFJ38" s="21"/>
      <c r="UFK38" s="21"/>
      <c r="UFL38" s="21"/>
      <c r="UFM38" s="21"/>
      <c r="UFN38" s="21"/>
      <c r="UFO38" s="21"/>
      <c r="UFP38" s="21"/>
      <c r="UFQ38" s="21"/>
      <c r="UFR38" s="21"/>
      <c r="UFS38" s="21"/>
      <c r="UFT38" s="21"/>
      <c r="UFU38" s="21"/>
      <c r="UFV38" s="21"/>
      <c r="UFW38" s="21"/>
      <c r="UFX38" s="21"/>
      <c r="UFY38" s="21"/>
      <c r="UFZ38" s="21"/>
      <c r="UGA38" s="21"/>
      <c r="UGB38" s="21"/>
      <c r="UGC38" s="21"/>
      <c r="UGD38" s="21"/>
      <c r="UGE38" s="21"/>
      <c r="UGF38" s="21"/>
      <c r="UGG38" s="21"/>
      <c r="UGH38" s="21"/>
      <c r="UGI38" s="21"/>
      <c r="UGJ38" s="21"/>
      <c r="UGK38" s="21"/>
      <c r="UGL38" s="21"/>
      <c r="UGM38" s="21"/>
      <c r="UGN38" s="21"/>
      <c r="UGO38" s="21"/>
      <c r="UGP38" s="21"/>
      <c r="UGQ38" s="21"/>
      <c r="UGR38" s="21"/>
      <c r="UGS38" s="21"/>
      <c r="UGT38" s="21"/>
      <c r="UGU38" s="21"/>
      <c r="UGV38" s="21"/>
      <c r="UGW38" s="21"/>
      <c r="UGX38" s="21"/>
      <c r="UGY38" s="21"/>
      <c r="UGZ38" s="21"/>
      <c r="UHA38" s="21"/>
      <c r="UHB38" s="21"/>
      <c r="UHC38" s="21"/>
      <c r="UHD38" s="21"/>
      <c r="UHE38" s="21"/>
      <c r="UHF38" s="21"/>
      <c r="UHG38" s="21"/>
      <c r="UHH38" s="21"/>
      <c r="UHI38" s="21"/>
      <c r="UHJ38" s="21"/>
      <c r="UHK38" s="21"/>
      <c r="UHL38" s="21"/>
      <c r="UHM38" s="21"/>
      <c r="UHN38" s="21"/>
      <c r="UHO38" s="21"/>
      <c r="UHP38" s="21"/>
      <c r="UHQ38" s="21"/>
      <c r="UHR38" s="21"/>
      <c r="UHS38" s="21"/>
      <c r="UHT38" s="21"/>
      <c r="UHU38" s="21"/>
      <c r="UHV38" s="21"/>
      <c r="UHW38" s="21"/>
      <c r="UHX38" s="21"/>
      <c r="UHY38" s="21"/>
      <c r="UHZ38" s="21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1"/>
      <c r="UIX38" s="21"/>
      <c r="UIY38" s="21"/>
      <c r="UIZ38" s="21"/>
      <c r="UJA38" s="21"/>
      <c r="UJB38" s="21"/>
      <c r="UJC38" s="21"/>
      <c r="UJD38" s="21"/>
      <c r="UJE38" s="21"/>
      <c r="UJF38" s="21"/>
      <c r="UJG38" s="21"/>
      <c r="UJH38" s="21"/>
      <c r="UJI38" s="21"/>
      <c r="UJJ38" s="21"/>
      <c r="UJK38" s="21"/>
      <c r="UJL38" s="21"/>
      <c r="UJM38" s="21"/>
      <c r="UJN38" s="21"/>
      <c r="UJO38" s="21"/>
      <c r="UJP38" s="21"/>
      <c r="UJQ38" s="21"/>
      <c r="UJR38" s="21"/>
      <c r="UJS38" s="21"/>
      <c r="UJT38" s="21"/>
      <c r="UJU38" s="21"/>
      <c r="UJV38" s="21"/>
      <c r="UJW38" s="21"/>
      <c r="UJX38" s="21"/>
      <c r="UJY38" s="21"/>
      <c r="UJZ38" s="21"/>
      <c r="UKA38" s="21"/>
      <c r="UKB38" s="21"/>
      <c r="UKC38" s="21"/>
      <c r="UKD38" s="21"/>
      <c r="UKE38" s="21"/>
      <c r="UKF38" s="21"/>
      <c r="UKG38" s="21"/>
      <c r="UKH38" s="21"/>
      <c r="UKI38" s="21"/>
      <c r="UKJ38" s="21"/>
      <c r="UKK38" s="21"/>
      <c r="UKL38" s="21"/>
      <c r="UKM38" s="21"/>
      <c r="UKN38" s="21"/>
      <c r="UKO38" s="21"/>
      <c r="UKP38" s="21"/>
      <c r="UKQ38" s="21"/>
      <c r="UKR38" s="21"/>
      <c r="UKS38" s="21"/>
      <c r="UKT38" s="21"/>
      <c r="UKU38" s="21"/>
      <c r="UKV38" s="21"/>
      <c r="UKW38" s="21"/>
      <c r="UKX38" s="21"/>
      <c r="UKY38" s="21"/>
      <c r="UKZ38" s="21"/>
      <c r="ULA38" s="21"/>
      <c r="ULB38" s="21"/>
      <c r="ULC38" s="21"/>
      <c r="ULD38" s="21"/>
      <c r="ULE38" s="21"/>
      <c r="ULF38" s="21"/>
      <c r="ULG38" s="21"/>
      <c r="ULH38" s="21"/>
      <c r="ULI38" s="21"/>
      <c r="ULJ38" s="21"/>
      <c r="ULK38" s="21"/>
      <c r="ULL38" s="21"/>
      <c r="ULM38" s="21"/>
      <c r="ULN38" s="21"/>
      <c r="ULO38" s="21"/>
      <c r="ULP38" s="21"/>
      <c r="ULQ38" s="21"/>
      <c r="ULR38" s="21"/>
      <c r="ULS38" s="21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1"/>
      <c r="UMQ38" s="21"/>
      <c r="UMR38" s="21"/>
      <c r="UMS38" s="21"/>
      <c r="UMT38" s="21"/>
      <c r="UMU38" s="21"/>
      <c r="UMV38" s="21"/>
      <c r="UMW38" s="21"/>
      <c r="UMX38" s="21"/>
      <c r="UMY38" s="21"/>
      <c r="UMZ38" s="21"/>
      <c r="UNA38" s="21"/>
      <c r="UNB38" s="21"/>
      <c r="UNC38" s="21"/>
      <c r="UND38" s="21"/>
      <c r="UNE38" s="21"/>
      <c r="UNF38" s="21"/>
      <c r="UNG38" s="21"/>
      <c r="UNH38" s="21"/>
      <c r="UNI38" s="21"/>
      <c r="UNJ38" s="21"/>
      <c r="UNK38" s="21"/>
      <c r="UNL38" s="21"/>
      <c r="UNM38" s="21"/>
      <c r="UNN38" s="21"/>
      <c r="UNO38" s="21"/>
      <c r="UNP38" s="21"/>
      <c r="UNQ38" s="21"/>
      <c r="UNR38" s="21"/>
      <c r="UNS38" s="21"/>
      <c r="UNT38" s="21"/>
      <c r="UNU38" s="21"/>
      <c r="UNV38" s="21"/>
      <c r="UNW38" s="21"/>
      <c r="UNX38" s="21"/>
      <c r="UNY38" s="21"/>
      <c r="UNZ38" s="21"/>
      <c r="UOA38" s="21"/>
      <c r="UOB38" s="21"/>
      <c r="UOC38" s="21"/>
      <c r="UOD38" s="21"/>
      <c r="UOE38" s="21"/>
      <c r="UOF38" s="21"/>
      <c r="UOG38" s="21"/>
      <c r="UOH38" s="21"/>
      <c r="UOI38" s="21"/>
      <c r="UOJ38" s="21"/>
      <c r="UOK38" s="21"/>
      <c r="UOL38" s="21"/>
      <c r="UOM38" s="21"/>
      <c r="UON38" s="21"/>
      <c r="UOO38" s="21"/>
      <c r="UOP38" s="21"/>
      <c r="UOQ38" s="21"/>
      <c r="UOR38" s="21"/>
      <c r="UOS38" s="21"/>
      <c r="UOT38" s="21"/>
      <c r="UOU38" s="21"/>
      <c r="UOV38" s="21"/>
      <c r="UOW38" s="21"/>
      <c r="UOX38" s="21"/>
      <c r="UOY38" s="21"/>
      <c r="UOZ38" s="21"/>
      <c r="UPA38" s="21"/>
      <c r="UPB38" s="21"/>
      <c r="UPC38" s="21"/>
      <c r="UPD38" s="21"/>
      <c r="UPE38" s="21"/>
      <c r="UPF38" s="21"/>
      <c r="UPG38" s="21"/>
      <c r="UPH38" s="21"/>
      <c r="UPI38" s="21"/>
      <c r="UPJ38" s="21"/>
      <c r="UPK38" s="21"/>
      <c r="UPL38" s="21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1"/>
      <c r="UQJ38" s="21"/>
      <c r="UQK38" s="21"/>
      <c r="UQL38" s="21"/>
      <c r="UQM38" s="21"/>
      <c r="UQN38" s="21"/>
      <c r="UQO38" s="21"/>
      <c r="UQP38" s="21"/>
      <c r="UQQ38" s="21"/>
      <c r="UQR38" s="21"/>
      <c r="UQS38" s="21"/>
      <c r="UQT38" s="21"/>
      <c r="UQU38" s="21"/>
      <c r="UQV38" s="21"/>
      <c r="UQW38" s="21"/>
      <c r="UQX38" s="21"/>
      <c r="UQY38" s="21"/>
      <c r="UQZ38" s="21"/>
      <c r="URA38" s="21"/>
      <c r="URB38" s="21"/>
      <c r="URC38" s="21"/>
      <c r="URD38" s="21"/>
      <c r="URE38" s="21"/>
      <c r="URF38" s="21"/>
      <c r="URG38" s="21"/>
      <c r="URH38" s="21"/>
      <c r="URI38" s="21"/>
      <c r="URJ38" s="21"/>
      <c r="URK38" s="21"/>
      <c r="URL38" s="21"/>
      <c r="URM38" s="21"/>
      <c r="URN38" s="21"/>
      <c r="URO38" s="21"/>
      <c r="URP38" s="21"/>
      <c r="URQ38" s="21"/>
      <c r="URR38" s="21"/>
      <c r="URS38" s="21"/>
      <c r="URT38" s="21"/>
      <c r="URU38" s="21"/>
      <c r="URV38" s="21"/>
      <c r="URW38" s="21"/>
      <c r="URX38" s="21"/>
      <c r="URY38" s="21"/>
      <c r="URZ38" s="21"/>
      <c r="USA38" s="21"/>
      <c r="USB38" s="21"/>
      <c r="USC38" s="21"/>
      <c r="USD38" s="21"/>
      <c r="USE38" s="21"/>
      <c r="USF38" s="21"/>
      <c r="USG38" s="21"/>
      <c r="USH38" s="21"/>
      <c r="USI38" s="21"/>
      <c r="USJ38" s="21"/>
      <c r="USK38" s="21"/>
      <c r="USL38" s="21"/>
      <c r="USM38" s="21"/>
      <c r="USN38" s="21"/>
      <c r="USO38" s="21"/>
      <c r="USP38" s="21"/>
      <c r="USQ38" s="21"/>
      <c r="USR38" s="21"/>
      <c r="USS38" s="21"/>
      <c r="UST38" s="21"/>
      <c r="USU38" s="21"/>
      <c r="USV38" s="21"/>
      <c r="USW38" s="21"/>
      <c r="USX38" s="21"/>
      <c r="USY38" s="21"/>
      <c r="USZ38" s="21"/>
      <c r="UTA38" s="21"/>
      <c r="UTB38" s="21"/>
      <c r="UTC38" s="21"/>
      <c r="UTD38" s="21"/>
      <c r="UTE38" s="21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1"/>
      <c r="UUC38" s="21"/>
      <c r="UUD38" s="21"/>
      <c r="UUE38" s="21"/>
      <c r="UUF38" s="21"/>
      <c r="UUG38" s="21"/>
      <c r="UUH38" s="21"/>
      <c r="UUI38" s="21"/>
      <c r="UUJ38" s="21"/>
      <c r="UUK38" s="21"/>
      <c r="UUL38" s="21"/>
      <c r="UUM38" s="21"/>
      <c r="UUN38" s="21"/>
      <c r="UUO38" s="21"/>
      <c r="UUP38" s="21"/>
      <c r="UUQ38" s="21"/>
      <c r="UUR38" s="21"/>
      <c r="UUS38" s="21"/>
      <c r="UUT38" s="21"/>
      <c r="UUU38" s="21"/>
      <c r="UUV38" s="21"/>
      <c r="UUW38" s="21"/>
      <c r="UUX38" s="21"/>
      <c r="UUY38" s="21"/>
      <c r="UUZ38" s="21"/>
      <c r="UVA38" s="21"/>
      <c r="UVB38" s="21"/>
      <c r="UVC38" s="21"/>
      <c r="UVD38" s="21"/>
      <c r="UVE38" s="21"/>
      <c r="UVF38" s="21"/>
      <c r="UVG38" s="21"/>
      <c r="UVH38" s="21"/>
      <c r="UVI38" s="21"/>
      <c r="UVJ38" s="21"/>
      <c r="UVK38" s="21"/>
      <c r="UVL38" s="21"/>
      <c r="UVM38" s="21"/>
      <c r="UVN38" s="21"/>
      <c r="UVO38" s="21"/>
      <c r="UVP38" s="21"/>
      <c r="UVQ38" s="21"/>
      <c r="UVR38" s="21"/>
      <c r="UVS38" s="21"/>
      <c r="UVT38" s="21"/>
      <c r="UVU38" s="21"/>
      <c r="UVV38" s="21"/>
      <c r="UVW38" s="21"/>
      <c r="UVX38" s="21"/>
      <c r="UVY38" s="21"/>
      <c r="UVZ38" s="21"/>
      <c r="UWA38" s="21"/>
      <c r="UWB38" s="21"/>
      <c r="UWC38" s="21"/>
      <c r="UWD38" s="21"/>
      <c r="UWE38" s="21"/>
      <c r="UWF38" s="21"/>
      <c r="UWG38" s="21"/>
      <c r="UWH38" s="21"/>
      <c r="UWI38" s="21"/>
      <c r="UWJ38" s="21"/>
      <c r="UWK38" s="21"/>
      <c r="UWL38" s="21"/>
      <c r="UWM38" s="21"/>
      <c r="UWN38" s="21"/>
      <c r="UWO38" s="21"/>
      <c r="UWP38" s="21"/>
      <c r="UWQ38" s="21"/>
      <c r="UWR38" s="21"/>
      <c r="UWS38" s="21"/>
      <c r="UWT38" s="21"/>
      <c r="UWU38" s="21"/>
      <c r="UWV38" s="21"/>
      <c r="UWW38" s="21"/>
      <c r="UWX38" s="21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1"/>
      <c r="UXV38" s="21"/>
      <c r="UXW38" s="21"/>
      <c r="UXX38" s="21"/>
      <c r="UXY38" s="21"/>
      <c r="UXZ38" s="21"/>
      <c r="UYA38" s="21"/>
      <c r="UYB38" s="21"/>
      <c r="UYC38" s="21"/>
      <c r="UYD38" s="21"/>
      <c r="UYE38" s="21"/>
      <c r="UYF38" s="21"/>
      <c r="UYG38" s="21"/>
      <c r="UYH38" s="21"/>
      <c r="UYI38" s="21"/>
      <c r="UYJ38" s="21"/>
      <c r="UYK38" s="21"/>
      <c r="UYL38" s="21"/>
      <c r="UYM38" s="21"/>
      <c r="UYN38" s="21"/>
      <c r="UYO38" s="21"/>
      <c r="UYP38" s="21"/>
      <c r="UYQ38" s="21"/>
      <c r="UYR38" s="21"/>
      <c r="UYS38" s="21"/>
      <c r="UYT38" s="21"/>
      <c r="UYU38" s="21"/>
      <c r="UYV38" s="21"/>
      <c r="UYW38" s="21"/>
      <c r="UYX38" s="21"/>
      <c r="UYY38" s="21"/>
      <c r="UYZ38" s="21"/>
      <c r="UZA38" s="21"/>
      <c r="UZB38" s="21"/>
      <c r="UZC38" s="21"/>
      <c r="UZD38" s="21"/>
      <c r="UZE38" s="21"/>
      <c r="UZF38" s="21"/>
      <c r="UZG38" s="21"/>
      <c r="UZH38" s="21"/>
      <c r="UZI38" s="21"/>
      <c r="UZJ38" s="21"/>
      <c r="UZK38" s="21"/>
      <c r="UZL38" s="21"/>
      <c r="UZM38" s="21"/>
      <c r="UZN38" s="21"/>
      <c r="UZO38" s="21"/>
      <c r="UZP38" s="21"/>
      <c r="UZQ38" s="21"/>
      <c r="UZR38" s="21"/>
      <c r="UZS38" s="21"/>
      <c r="UZT38" s="21"/>
      <c r="UZU38" s="21"/>
      <c r="UZV38" s="21"/>
      <c r="UZW38" s="21"/>
      <c r="UZX38" s="21"/>
      <c r="UZY38" s="21"/>
      <c r="UZZ38" s="21"/>
      <c r="VAA38" s="21"/>
      <c r="VAB38" s="21"/>
      <c r="VAC38" s="21"/>
      <c r="VAD38" s="21"/>
      <c r="VAE38" s="21"/>
      <c r="VAF38" s="21"/>
      <c r="VAG38" s="21"/>
      <c r="VAH38" s="21"/>
      <c r="VAI38" s="21"/>
      <c r="VAJ38" s="21"/>
      <c r="VAK38" s="21"/>
      <c r="VAL38" s="21"/>
      <c r="VAM38" s="21"/>
      <c r="VAN38" s="21"/>
      <c r="VAO38" s="21"/>
      <c r="VAP38" s="21"/>
      <c r="VAQ38" s="21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1"/>
      <c r="VBO38" s="21"/>
      <c r="VBP38" s="21"/>
      <c r="VBQ38" s="21"/>
      <c r="VBR38" s="21"/>
      <c r="VBS38" s="21"/>
      <c r="VBT38" s="21"/>
      <c r="VBU38" s="21"/>
      <c r="VBV38" s="21"/>
      <c r="VBW38" s="21"/>
      <c r="VBX38" s="21"/>
      <c r="VBY38" s="21"/>
      <c r="VBZ38" s="21"/>
      <c r="VCA38" s="21"/>
      <c r="VCB38" s="21"/>
      <c r="VCC38" s="21"/>
      <c r="VCD38" s="21"/>
      <c r="VCE38" s="21"/>
      <c r="VCF38" s="21"/>
      <c r="VCG38" s="21"/>
      <c r="VCH38" s="21"/>
      <c r="VCI38" s="21"/>
      <c r="VCJ38" s="21"/>
      <c r="VCK38" s="21"/>
      <c r="VCL38" s="21"/>
      <c r="VCM38" s="21"/>
      <c r="VCN38" s="21"/>
      <c r="VCO38" s="21"/>
      <c r="VCP38" s="21"/>
      <c r="VCQ38" s="21"/>
      <c r="VCR38" s="21"/>
      <c r="VCS38" s="21"/>
      <c r="VCT38" s="21"/>
      <c r="VCU38" s="21"/>
      <c r="VCV38" s="21"/>
      <c r="VCW38" s="21"/>
      <c r="VCX38" s="21"/>
      <c r="VCY38" s="21"/>
      <c r="VCZ38" s="21"/>
      <c r="VDA38" s="21"/>
      <c r="VDB38" s="21"/>
      <c r="VDC38" s="21"/>
      <c r="VDD38" s="21"/>
      <c r="VDE38" s="21"/>
      <c r="VDF38" s="21"/>
      <c r="VDG38" s="21"/>
      <c r="VDH38" s="21"/>
      <c r="VDI38" s="21"/>
      <c r="VDJ38" s="21"/>
      <c r="VDK38" s="21"/>
      <c r="VDL38" s="21"/>
      <c r="VDM38" s="21"/>
      <c r="VDN38" s="21"/>
      <c r="VDO38" s="21"/>
      <c r="VDP38" s="21"/>
      <c r="VDQ38" s="21"/>
      <c r="VDR38" s="21"/>
      <c r="VDS38" s="21"/>
      <c r="VDT38" s="21"/>
      <c r="VDU38" s="21"/>
      <c r="VDV38" s="21"/>
      <c r="VDW38" s="21"/>
      <c r="VDX38" s="21"/>
      <c r="VDY38" s="21"/>
      <c r="VDZ38" s="21"/>
      <c r="VEA38" s="21"/>
      <c r="VEB38" s="21"/>
      <c r="VEC38" s="21"/>
      <c r="VED38" s="21"/>
      <c r="VEE38" s="21"/>
      <c r="VEF38" s="21"/>
      <c r="VEG38" s="21"/>
      <c r="VEH38" s="21"/>
      <c r="VEI38" s="21"/>
      <c r="VEJ38" s="21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1"/>
      <c r="VFH38" s="21"/>
      <c r="VFI38" s="21"/>
      <c r="VFJ38" s="21"/>
      <c r="VFK38" s="21"/>
      <c r="VFL38" s="21"/>
      <c r="VFM38" s="21"/>
      <c r="VFN38" s="21"/>
      <c r="VFO38" s="21"/>
      <c r="VFP38" s="21"/>
      <c r="VFQ38" s="21"/>
      <c r="VFR38" s="21"/>
      <c r="VFS38" s="21"/>
      <c r="VFT38" s="21"/>
      <c r="VFU38" s="21"/>
      <c r="VFV38" s="21"/>
      <c r="VFW38" s="21"/>
      <c r="VFX38" s="21"/>
      <c r="VFY38" s="21"/>
      <c r="VFZ38" s="21"/>
      <c r="VGA38" s="21"/>
      <c r="VGB38" s="21"/>
      <c r="VGC38" s="21"/>
      <c r="VGD38" s="21"/>
      <c r="VGE38" s="21"/>
      <c r="VGF38" s="21"/>
      <c r="VGG38" s="21"/>
      <c r="VGH38" s="21"/>
      <c r="VGI38" s="21"/>
      <c r="VGJ38" s="21"/>
      <c r="VGK38" s="21"/>
      <c r="VGL38" s="21"/>
      <c r="VGM38" s="21"/>
      <c r="VGN38" s="21"/>
      <c r="VGO38" s="21"/>
      <c r="VGP38" s="21"/>
      <c r="VGQ38" s="21"/>
      <c r="VGR38" s="21"/>
      <c r="VGS38" s="21"/>
      <c r="VGT38" s="21"/>
      <c r="VGU38" s="21"/>
      <c r="VGV38" s="21"/>
      <c r="VGW38" s="21"/>
      <c r="VGX38" s="21"/>
      <c r="VGY38" s="21"/>
      <c r="VGZ38" s="21"/>
      <c r="VHA38" s="21"/>
      <c r="VHB38" s="21"/>
      <c r="VHC38" s="21"/>
      <c r="VHD38" s="21"/>
      <c r="VHE38" s="21"/>
      <c r="VHF38" s="21"/>
      <c r="VHG38" s="21"/>
      <c r="VHH38" s="21"/>
      <c r="VHI38" s="21"/>
      <c r="VHJ38" s="21"/>
      <c r="VHK38" s="21"/>
      <c r="VHL38" s="21"/>
      <c r="VHM38" s="21"/>
      <c r="VHN38" s="21"/>
      <c r="VHO38" s="21"/>
      <c r="VHP38" s="21"/>
      <c r="VHQ38" s="21"/>
      <c r="VHR38" s="21"/>
      <c r="VHS38" s="21"/>
      <c r="VHT38" s="21"/>
      <c r="VHU38" s="21"/>
      <c r="VHV38" s="21"/>
      <c r="VHW38" s="21"/>
      <c r="VHX38" s="21"/>
      <c r="VHY38" s="21"/>
      <c r="VHZ38" s="21"/>
      <c r="VIA38" s="21"/>
      <c r="VIB38" s="21"/>
      <c r="VIC38" s="21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1"/>
      <c r="VJA38" s="21"/>
      <c r="VJB38" s="21"/>
      <c r="VJC38" s="21"/>
      <c r="VJD38" s="21"/>
      <c r="VJE38" s="21"/>
      <c r="VJF38" s="21"/>
      <c r="VJG38" s="21"/>
      <c r="VJH38" s="21"/>
      <c r="VJI38" s="21"/>
      <c r="VJJ38" s="21"/>
      <c r="VJK38" s="21"/>
      <c r="VJL38" s="21"/>
      <c r="VJM38" s="21"/>
      <c r="VJN38" s="21"/>
      <c r="VJO38" s="21"/>
      <c r="VJP38" s="21"/>
      <c r="VJQ38" s="21"/>
      <c r="VJR38" s="21"/>
      <c r="VJS38" s="21"/>
      <c r="VJT38" s="21"/>
      <c r="VJU38" s="21"/>
      <c r="VJV38" s="21"/>
      <c r="VJW38" s="21"/>
      <c r="VJX38" s="21"/>
      <c r="VJY38" s="21"/>
      <c r="VJZ38" s="21"/>
      <c r="VKA38" s="21"/>
      <c r="VKB38" s="21"/>
      <c r="VKC38" s="21"/>
      <c r="VKD38" s="21"/>
      <c r="VKE38" s="21"/>
      <c r="VKF38" s="21"/>
      <c r="VKG38" s="21"/>
      <c r="VKH38" s="21"/>
      <c r="VKI38" s="21"/>
      <c r="VKJ38" s="21"/>
      <c r="VKK38" s="21"/>
      <c r="VKL38" s="21"/>
      <c r="VKM38" s="21"/>
      <c r="VKN38" s="21"/>
      <c r="VKO38" s="21"/>
      <c r="VKP38" s="21"/>
      <c r="VKQ38" s="21"/>
      <c r="VKR38" s="21"/>
      <c r="VKS38" s="21"/>
      <c r="VKT38" s="21"/>
      <c r="VKU38" s="21"/>
      <c r="VKV38" s="21"/>
      <c r="VKW38" s="21"/>
      <c r="VKX38" s="21"/>
      <c r="VKY38" s="21"/>
      <c r="VKZ38" s="21"/>
      <c r="VLA38" s="21"/>
      <c r="VLB38" s="21"/>
      <c r="VLC38" s="21"/>
      <c r="VLD38" s="21"/>
      <c r="VLE38" s="21"/>
      <c r="VLF38" s="21"/>
      <c r="VLG38" s="21"/>
      <c r="VLH38" s="21"/>
      <c r="VLI38" s="21"/>
      <c r="VLJ38" s="21"/>
      <c r="VLK38" s="21"/>
      <c r="VLL38" s="21"/>
      <c r="VLM38" s="21"/>
      <c r="VLN38" s="21"/>
      <c r="VLO38" s="21"/>
      <c r="VLP38" s="21"/>
      <c r="VLQ38" s="21"/>
      <c r="VLR38" s="21"/>
      <c r="VLS38" s="21"/>
      <c r="VLT38" s="21"/>
      <c r="VLU38" s="21"/>
      <c r="VLV38" s="21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1"/>
      <c r="VMT38" s="21"/>
      <c r="VMU38" s="21"/>
      <c r="VMV38" s="21"/>
      <c r="VMW38" s="21"/>
      <c r="VMX38" s="21"/>
      <c r="VMY38" s="21"/>
      <c r="VMZ38" s="21"/>
      <c r="VNA38" s="21"/>
      <c r="VNB38" s="21"/>
      <c r="VNC38" s="21"/>
      <c r="VND38" s="21"/>
      <c r="VNE38" s="21"/>
      <c r="VNF38" s="21"/>
      <c r="VNG38" s="21"/>
      <c r="VNH38" s="21"/>
      <c r="VNI38" s="21"/>
      <c r="VNJ38" s="21"/>
      <c r="VNK38" s="21"/>
      <c r="VNL38" s="21"/>
      <c r="VNM38" s="21"/>
      <c r="VNN38" s="21"/>
      <c r="VNO38" s="21"/>
      <c r="VNP38" s="21"/>
      <c r="VNQ38" s="21"/>
      <c r="VNR38" s="21"/>
      <c r="VNS38" s="21"/>
      <c r="VNT38" s="21"/>
      <c r="VNU38" s="21"/>
      <c r="VNV38" s="21"/>
      <c r="VNW38" s="21"/>
      <c r="VNX38" s="21"/>
      <c r="VNY38" s="21"/>
      <c r="VNZ38" s="21"/>
      <c r="VOA38" s="21"/>
      <c r="VOB38" s="21"/>
      <c r="VOC38" s="21"/>
      <c r="VOD38" s="21"/>
      <c r="VOE38" s="21"/>
      <c r="VOF38" s="21"/>
      <c r="VOG38" s="21"/>
      <c r="VOH38" s="21"/>
      <c r="VOI38" s="21"/>
      <c r="VOJ38" s="21"/>
      <c r="VOK38" s="21"/>
      <c r="VOL38" s="21"/>
      <c r="VOM38" s="21"/>
      <c r="VON38" s="21"/>
      <c r="VOO38" s="21"/>
      <c r="VOP38" s="21"/>
      <c r="VOQ38" s="21"/>
      <c r="VOR38" s="21"/>
      <c r="VOS38" s="21"/>
      <c r="VOT38" s="21"/>
      <c r="VOU38" s="21"/>
      <c r="VOV38" s="21"/>
      <c r="VOW38" s="21"/>
      <c r="VOX38" s="21"/>
      <c r="VOY38" s="21"/>
      <c r="VOZ38" s="21"/>
      <c r="VPA38" s="21"/>
      <c r="VPB38" s="21"/>
      <c r="VPC38" s="21"/>
      <c r="VPD38" s="21"/>
      <c r="VPE38" s="21"/>
      <c r="VPF38" s="21"/>
      <c r="VPG38" s="21"/>
      <c r="VPH38" s="21"/>
      <c r="VPI38" s="21"/>
      <c r="VPJ38" s="21"/>
      <c r="VPK38" s="21"/>
      <c r="VPL38" s="21"/>
      <c r="VPM38" s="21"/>
      <c r="VPN38" s="21"/>
      <c r="VPO38" s="21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1"/>
      <c r="VQM38" s="21"/>
      <c r="VQN38" s="21"/>
      <c r="VQO38" s="21"/>
      <c r="VQP38" s="21"/>
      <c r="VQQ38" s="21"/>
      <c r="VQR38" s="21"/>
      <c r="VQS38" s="21"/>
      <c r="VQT38" s="21"/>
      <c r="VQU38" s="21"/>
      <c r="VQV38" s="21"/>
      <c r="VQW38" s="21"/>
      <c r="VQX38" s="21"/>
      <c r="VQY38" s="21"/>
      <c r="VQZ38" s="21"/>
      <c r="VRA38" s="21"/>
      <c r="VRB38" s="21"/>
      <c r="VRC38" s="21"/>
      <c r="VRD38" s="21"/>
      <c r="VRE38" s="21"/>
      <c r="VRF38" s="21"/>
      <c r="VRG38" s="21"/>
      <c r="VRH38" s="21"/>
      <c r="VRI38" s="21"/>
      <c r="VRJ38" s="21"/>
      <c r="VRK38" s="21"/>
      <c r="VRL38" s="21"/>
      <c r="VRM38" s="21"/>
      <c r="VRN38" s="21"/>
      <c r="VRO38" s="21"/>
      <c r="VRP38" s="21"/>
      <c r="VRQ38" s="21"/>
      <c r="VRR38" s="21"/>
      <c r="VRS38" s="21"/>
      <c r="VRT38" s="21"/>
      <c r="VRU38" s="21"/>
      <c r="VRV38" s="21"/>
      <c r="VRW38" s="21"/>
      <c r="VRX38" s="21"/>
      <c r="VRY38" s="21"/>
      <c r="VRZ38" s="21"/>
      <c r="VSA38" s="21"/>
      <c r="VSB38" s="21"/>
      <c r="VSC38" s="21"/>
      <c r="VSD38" s="21"/>
      <c r="VSE38" s="21"/>
      <c r="VSF38" s="21"/>
      <c r="VSG38" s="21"/>
      <c r="VSH38" s="21"/>
      <c r="VSI38" s="21"/>
      <c r="VSJ38" s="21"/>
      <c r="VSK38" s="21"/>
      <c r="VSL38" s="21"/>
      <c r="VSM38" s="21"/>
      <c r="VSN38" s="21"/>
      <c r="VSO38" s="21"/>
      <c r="VSP38" s="21"/>
      <c r="VSQ38" s="21"/>
      <c r="VSR38" s="21"/>
      <c r="VSS38" s="21"/>
      <c r="VST38" s="21"/>
      <c r="VSU38" s="21"/>
      <c r="VSV38" s="21"/>
      <c r="VSW38" s="21"/>
      <c r="VSX38" s="21"/>
      <c r="VSY38" s="21"/>
      <c r="VSZ38" s="21"/>
      <c r="VTA38" s="21"/>
      <c r="VTB38" s="21"/>
      <c r="VTC38" s="21"/>
      <c r="VTD38" s="21"/>
      <c r="VTE38" s="21"/>
      <c r="VTF38" s="21"/>
      <c r="VTG38" s="21"/>
      <c r="VTH38" s="21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1"/>
      <c r="VUF38" s="21"/>
      <c r="VUG38" s="21"/>
      <c r="VUH38" s="21"/>
      <c r="VUI38" s="21"/>
      <c r="VUJ38" s="21"/>
      <c r="VUK38" s="21"/>
      <c r="VUL38" s="21"/>
      <c r="VUM38" s="21"/>
      <c r="VUN38" s="21"/>
      <c r="VUO38" s="21"/>
      <c r="VUP38" s="21"/>
      <c r="VUQ38" s="21"/>
      <c r="VUR38" s="21"/>
      <c r="VUS38" s="21"/>
      <c r="VUT38" s="21"/>
      <c r="VUU38" s="21"/>
      <c r="VUV38" s="21"/>
      <c r="VUW38" s="21"/>
      <c r="VUX38" s="21"/>
      <c r="VUY38" s="21"/>
      <c r="VUZ38" s="21"/>
      <c r="VVA38" s="21"/>
      <c r="VVB38" s="21"/>
      <c r="VVC38" s="21"/>
      <c r="VVD38" s="21"/>
      <c r="VVE38" s="21"/>
      <c r="VVF38" s="21"/>
      <c r="VVG38" s="21"/>
      <c r="VVH38" s="21"/>
      <c r="VVI38" s="21"/>
      <c r="VVJ38" s="21"/>
      <c r="VVK38" s="21"/>
      <c r="VVL38" s="21"/>
      <c r="VVM38" s="21"/>
      <c r="VVN38" s="21"/>
      <c r="VVO38" s="21"/>
      <c r="VVP38" s="21"/>
      <c r="VVQ38" s="21"/>
      <c r="VVR38" s="21"/>
      <c r="VVS38" s="21"/>
      <c r="VVT38" s="21"/>
      <c r="VVU38" s="21"/>
      <c r="VVV38" s="21"/>
      <c r="VVW38" s="21"/>
      <c r="VVX38" s="21"/>
      <c r="VVY38" s="21"/>
      <c r="VVZ38" s="21"/>
      <c r="VWA38" s="21"/>
      <c r="VWB38" s="21"/>
      <c r="VWC38" s="21"/>
      <c r="VWD38" s="21"/>
      <c r="VWE38" s="21"/>
      <c r="VWF38" s="21"/>
      <c r="VWG38" s="21"/>
      <c r="VWH38" s="21"/>
      <c r="VWI38" s="21"/>
      <c r="VWJ38" s="21"/>
      <c r="VWK38" s="21"/>
      <c r="VWL38" s="21"/>
      <c r="VWM38" s="21"/>
      <c r="VWN38" s="21"/>
      <c r="VWO38" s="21"/>
      <c r="VWP38" s="21"/>
      <c r="VWQ38" s="21"/>
      <c r="VWR38" s="21"/>
      <c r="VWS38" s="21"/>
      <c r="VWT38" s="21"/>
      <c r="VWU38" s="21"/>
      <c r="VWV38" s="21"/>
      <c r="VWW38" s="21"/>
      <c r="VWX38" s="21"/>
      <c r="VWY38" s="21"/>
      <c r="VWZ38" s="21"/>
      <c r="VXA38" s="21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1"/>
      <c r="VXY38" s="21"/>
      <c r="VXZ38" s="21"/>
      <c r="VYA38" s="21"/>
      <c r="VYB38" s="21"/>
      <c r="VYC38" s="21"/>
      <c r="VYD38" s="21"/>
      <c r="VYE38" s="21"/>
      <c r="VYF38" s="21"/>
      <c r="VYG38" s="21"/>
      <c r="VYH38" s="21"/>
      <c r="VYI38" s="21"/>
      <c r="VYJ38" s="21"/>
      <c r="VYK38" s="21"/>
      <c r="VYL38" s="21"/>
      <c r="VYM38" s="21"/>
      <c r="VYN38" s="21"/>
      <c r="VYO38" s="21"/>
      <c r="VYP38" s="21"/>
      <c r="VYQ38" s="21"/>
      <c r="VYR38" s="21"/>
      <c r="VYS38" s="21"/>
      <c r="VYT38" s="21"/>
      <c r="VYU38" s="21"/>
      <c r="VYV38" s="21"/>
      <c r="VYW38" s="21"/>
      <c r="VYX38" s="21"/>
      <c r="VYY38" s="21"/>
      <c r="VYZ38" s="21"/>
      <c r="VZA38" s="21"/>
      <c r="VZB38" s="21"/>
      <c r="VZC38" s="21"/>
      <c r="VZD38" s="21"/>
      <c r="VZE38" s="21"/>
      <c r="VZF38" s="21"/>
      <c r="VZG38" s="21"/>
      <c r="VZH38" s="21"/>
      <c r="VZI38" s="21"/>
      <c r="VZJ38" s="21"/>
      <c r="VZK38" s="21"/>
      <c r="VZL38" s="21"/>
      <c r="VZM38" s="21"/>
      <c r="VZN38" s="21"/>
      <c r="VZO38" s="21"/>
      <c r="VZP38" s="21"/>
      <c r="VZQ38" s="21"/>
      <c r="VZR38" s="21"/>
      <c r="VZS38" s="21"/>
      <c r="VZT38" s="21"/>
      <c r="VZU38" s="21"/>
      <c r="VZV38" s="21"/>
      <c r="VZW38" s="21"/>
      <c r="VZX38" s="21"/>
      <c r="VZY38" s="21"/>
      <c r="VZZ38" s="21"/>
      <c r="WAA38" s="21"/>
      <c r="WAB38" s="21"/>
      <c r="WAC38" s="21"/>
      <c r="WAD38" s="21"/>
      <c r="WAE38" s="21"/>
      <c r="WAF38" s="21"/>
      <c r="WAG38" s="21"/>
      <c r="WAH38" s="21"/>
      <c r="WAI38" s="21"/>
      <c r="WAJ38" s="21"/>
      <c r="WAK38" s="21"/>
      <c r="WAL38" s="21"/>
      <c r="WAM38" s="21"/>
      <c r="WAN38" s="21"/>
      <c r="WAO38" s="21"/>
      <c r="WAP38" s="21"/>
      <c r="WAQ38" s="21"/>
      <c r="WAR38" s="21"/>
      <c r="WAS38" s="21"/>
      <c r="WAT38" s="21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1"/>
      <c r="WBR38" s="21"/>
      <c r="WBS38" s="21"/>
      <c r="WBT38" s="21"/>
      <c r="WBU38" s="21"/>
      <c r="WBV38" s="21"/>
      <c r="WBW38" s="21"/>
      <c r="WBX38" s="21"/>
      <c r="WBY38" s="21"/>
      <c r="WBZ38" s="21"/>
      <c r="WCA38" s="21"/>
      <c r="WCB38" s="21"/>
      <c r="WCC38" s="21"/>
      <c r="WCD38" s="21"/>
      <c r="WCE38" s="21"/>
      <c r="WCF38" s="21"/>
      <c r="WCG38" s="21"/>
      <c r="WCH38" s="21"/>
      <c r="WCI38" s="21"/>
      <c r="WCJ38" s="21"/>
      <c r="WCK38" s="21"/>
      <c r="WCL38" s="21"/>
      <c r="WCM38" s="21"/>
      <c r="WCN38" s="21"/>
      <c r="WCO38" s="21"/>
      <c r="WCP38" s="21"/>
      <c r="WCQ38" s="21"/>
      <c r="WCR38" s="21"/>
      <c r="WCS38" s="21"/>
      <c r="WCT38" s="21"/>
      <c r="WCU38" s="21"/>
      <c r="WCV38" s="21"/>
      <c r="WCW38" s="21"/>
      <c r="WCX38" s="21"/>
      <c r="WCY38" s="21"/>
      <c r="WCZ38" s="21"/>
      <c r="WDA38" s="21"/>
      <c r="WDB38" s="21"/>
      <c r="WDC38" s="21"/>
      <c r="WDD38" s="21"/>
      <c r="WDE38" s="21"/>
      <c r="WDF38" s="21"/>
      <c r="WDG38" s="21"/>
      <c r="WDH38" s="21"/>
      <c r="WDI38" s="21"/>
      <c r="WDJ38" s="21"/>
      <c r="WDK38" s="21"/>
      <c r="WDL38" s="21"/>
      <c r="WDM38" s="21"/>
      <c r="WDN38" s="21"/>
      <c r="WDO38" s="21"/>
      <c r="WDP38" s="21"/>
      <c r="WDQ38" s="21"/>
      <c r="WDR38" s="21"/>
      <c r="WDS38" s="21"/>
      <c r="WDT38" s="21"/>
      <c r="WDU38" s="21"/>
      <c r="WDV38" s="21"/>
      <c r="WDW38" s="21"/>
      <c r="WDX38" s="21"/>
      <c r="WDY38" s="21"/>
      <c r="WDZ38" s="21"/>
      <c r="WEA38" s="21"/>
      <c r="WEB38" s="21"/>
      <c r="WEC38" s="21"/>
      <c r="WED38" s="21"/>
      <c r="WEE38" s="21"/>
      <c r="WEF38" s="21"/>
      <c r="WEG38" s="21"/>
      <c r="WEH38" s="21"/>
      <c r="WEI38" s="21"/>
      <c r="WEJ38" s="21"/>
      <c r="WEK38" s="21"/>
      <c r="WEL38" s="21"/>
      <c r="WEM38" s="21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1"/>
      <c r="WFK38" s="21"/>
      <c r="WFL38" s="21"/>
      <c r="WFM38" s="21"/>
      <c r="WFN38" s="21"/>
      <c r="WFO38" s="21"/>
      <c r="WFP38" s="21"/>
      <c r="WFQ38" s="21"/>
      <c r="WFR38" s="21"/>
      <c r="WFS38" s="21"/>
      <c r="WFT38" s="21"/>
      <c r="WFU38" s="21"/>
      <c r="WFV38" s="21"/>
      <c r="WFW38" s="21"/>
      <c r="WFX38" s="21"/>
      <c r="WFY38" s="21"/>
      <c r="WFZ38" s="21"/>
      <c r="WGA38" s="21"/>
      <c r="WGB38" s="21"/>
      <c r="WGC38" s="21"/>
      <c r="WGD38" s="21"/>
      <c r="WGE38" s="21"/>
      <c r="WGF38" s="21"/>
      <c r="WGG38" s="21"/>
      <c r="WGH38" s="21"/>
      <c r="WGI38" s="21"/>
      <c r="WGJ38" s="21"/>
      <c r="WGK38" s="21"/>
      <c r="WGL38" s="21"/>
      <c r="WGM38" s="21"/>
      <c r="WGN38" s="21"/>
      <c r="WGO38" s="21"/>
      <c r="WGP38" s="21"/>
      <c r="WGQ38" s="21"/>
      <c r="WGR38" s="21"/>
      <c r="WGS38" s="21"/>
      <c r="WGT38" s="21"/>
      <c r="WGU38" s="21"/>
      <c r="WGV38" s="21"/>
      <c r="WGW38" s="21"/>
      <c r="WGX38" s="21"/>
      <c r="WGY38" s="21"/>
      <c r="WGZ38" s="21"/>
      <c r="WHA38" s="21"/>
      <c r="WHB38" s="21"/>
      <c r="WHC38" s="21"/>
      <c r="WHD38" s="21"/>
      <c r="WHE38" s="21"/>
      <c r="WHF38" s="21"/>
      <c r="WHG38" s="21"/>
      <c r="WHH38" s="21"/>
      <c r="WHI38" s="21"/>
      <c r="WHJ38" s="21"/>
      <c r="WHK38" s="21"/>
      <c r="WHL38" s="21"/>
      <c r="WHM38" s="21"/>
      <c r="WHN38" s="21"/>
      <c r="WHO38" s="21"/>
      <c r="WHP38" s="21"/>
      <c r="WHQ38" s="21"/>
      <c r="WHR38" s="21"/>
      <c r="WHS38" s="21"/>
      <c r="WHT38" s="21"/>
      <c r="WHU38" s="21"/>
      <c r="WHV38" s="21"/>
      <c r="WHW38" s="21"/>
      <c r="WHX38" s="21"/>
      <c r="WHY38" s="21"/>
      <c r="WHZ38" s="21"/>
      <c r="WIA38" s="21"/>
      <c r="WIB38" s="21"/>
      <c r="WIC38" s="21"/>
      <c r="WID38" s="21"/>
      <c r="WIE38" s="21"/>
      <c r="WIF38" s="21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1"/>
      <c r="WJD38" s="21"/>
      <c r="WJE38" s="21"/>
      <c r="WJF38" s="21"/>
      <c r="WJG38" s="21"/>
      <c r="WJH38" s="21"/>
      <c r="WJI38" s="21"/>
      <c r="WJJ38" s="21"/>
      <c r="WJK38" s="21"/>
      <c r="WJL38" s="21"/>
      <c r="WJM38" s="21"/>
      <c r="WJN38" s="21"/>
      <c r="WJO38" s="21"/>
      <c r="WJP38" s="21"/>
      <c r="WJQ38" s="21"/>
      <c r="WJR38" s="21"/>
      <c r="WJS38" s="21"/>
      <c r="WJT38" s="21"/>
      <c r="WJU38" s="21"/>
      <c r="WJV38" s="21"/>
      <c r="WJW38" s="21"/>
      <c r="WJX38" s="21"/>
      <c r="WJY38" s="21"/>
      <c r="WJZ38" s="21"/>
      <c r="WKA38" s="21"/>
      <c r="WKB38" s="21"/>
      <c r="WKC38" s="21"/>
      <c r="WKD38" s="21"/>
      <c r="WKE38" s="21"/>
      <c r="WKF38" s="21"/>
      <c r="WKG38" s="21"/>
      <c r="WKH38" s="21"/>
      <c r="WKI38" s="21"/>
      <c r="WKJ38" s="21"/>
      <c r="WKK38" s="21"/>
      <c r="WKL38" s="21"/>
      <c r="WKM38" s="21"/>
      <c r="WKN38" s="21"/>
      <c r="WKO38" s="21"/>
      <c r="WKP38" s="21"/>
      <c r="WKQ38" s="21"/>
      <c r="WKR38" s="21"/>
      <c r="WKS38" s="21"/>
      <c r="WKT38" s="21"/>
      <c r="WKU38" s="21"/>
      <c r="WKV38" s="21"/>
      <c r="WKW38" s="21"/>
      <c r="WKX38" s="21"/>
      <c r="WKY38" s="21"/>
      <c r="WKZ38" s="21"/>
      <c r="WLA38" s="21"/>
      <c r="WLB38" s="21"/>
      <c r="WLC38" s="21"/>
      <c r="WLD38" s="21"/>
      <c r="WLE38" s="21"/>
      <c r="WLF38" s="21"/>
      <c r="WLG38" s="21"/>
      <c r="WLH38" s="21"/>
      <c r="WLI38" s="21"/>
      <c r="WLJ38" s="21"/>
      <c r="WLK38" s="21"/>
      <c r="WLL38" s="21"/>
      <c r="WLM38" s="21"/>
      <c r="WLN38" s="21"/>
      <c r="WLO38" s="21"/>
      <c r="WLP38" s="21"/>
      <c r="WLQ38" s="21"/>
      <c r="WLR38" s="21"/>
      <c r="WLS38" s="21"/>
      <c r="WLT38" s="21"/>
      <c r="WLU38" s="21"/>
      <c r="WLV38" s="21"/>
      <c r="WLW38" s="21"/>
      <c r="WLX38" s="21"/>
      <c r="WLY38" s="21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1"/>
      <c r="WMW38" s="21"/>
      <c r="WMX38" s="21"/>
      <c r="WMY38" s="21"/>
      <c r="WMZ38" s="21"/>
      <c r="WNA38" s="21"/>
      <c r="WNB38" s="21"/>
      <c r="WNC38" s="21"/>
      <c r="WND38" s="21"/>
      <c r="WNE38" s="21"/>
      <c r="WNF38" s="21"/>
      <c r="WNG38" s="21"/>
      <c r="WNH38" s="21"/>
      <c r="WNI38" s="21"/>
      <c r="WNJ38" s="21"/>
      <c r="WNK38" s="21"/>
      <c r="WNL38" s="21"/>
      <c r="WNM38" s="21"/>
      <c r="WNN38" s="21"/>
      <c r="WNO38" s="21"/>
      <c r="WNP38" s="21"/>
      <c r="WNQ38" s="21"/>
      <c r="WNR38" s="21"/>
      <c r="WNS38" s="21"/>
      <c r="WNT38" s="21"/>
      <c r="WNU38" s="21"/>
      <c r="WNV38" s="21"/>
      <c r="WNW38" s="21"/>
      <c r="WNX38" s="21"/>
      <c r="WNY38" s="21"/>
      <c r="WNZ38" s="21"/>
      <c r="WOA38" s="21"/>
      <c r="WOB38" s="21"/>
      <c r="WOC38" s="21"/>
      <c r="WOD38" s="21"/>
      <c r="WOE38" s="21"/>
      <c r="WOF38" s="21"/>
      <c r="WOG38" s="21"/>
      <c r="WOH38" s="21"/>
      <c r="WOI38" s="21"/>
      <c r="WOJ38" s="21"/>
      <c r="WOK38" s="21"/>
      <c r="WOL38" s="21"/>
      <c r="WOM38" s="21"/>
      <c r="WON38" s="21"/>
      <c r="WOO38" s="21"/>
      <c r="WOP38" s="21"/>
      <c r="WOQ38" s="21"/>
      <c r="WOR38" s="21"/>
      <c r="WOS38" s="21"/>
      <c r="WOT38" s="21"/>
      <c r="WOU38" s="21"/>
      <c r="WOV38" s="21"/>
      <c r="WOW38" s="21"/>
      <c r="WOX38" s="21"/>
      <c r="WOY38" s="21"/>
      <c r="WOZ38" s="21"/>
      <c r="WPA38" s="21"/>
      <c r="WPB38" s="21"/>
      <c r="WPC38" s="21"/>
      <c r="WPD38" s="21"/>
      <c r="WPE38" s="21"/>
      <c r="WPF38" s="21"/>
      <c r="WPG38" s="21"/>
      <c r="WPH38" s="21"/>
      <c r="WPI38" s="21"/>
      <c r="WPJ38" s="21"/>
      <c r="WPK38" s="21"/>
      <c r="WPL38" s="21"/>
      <c r="WPM38" s="21"/>
      <c r="WPN38" s="21"/>
      <c r="WPO38" s="21"/>
      <c r="WPP38" s="21"/>
      <c r="WPQ38" s="21"/>
      <c r="WPR38" s="21"/>
      <c r="WPS38" s="21"/>
      <c r="WPT38" s="21"/>
      <c r="WPU38" s="21"/>
      <c r="WPV38" s="21"/>
      <c r="WPW38" s="21"/>
      <c r="WPX38" s="21"/>
      <c r="WPY38" s="21"/>
      <c r="WPZ38" s="21"/>
      <c r="WQA38" s="21"/>
      <c r="WQB38" s="21"/>
      <c r="WQC38" s="21"/>
      <c r="WQD38" s="21"/>
      <c r="WQE38" s="21"/>
      <c r="WQF38" s="21"/>
      <c r="WQG38" s="21"/>
      <c r="WQH38" s="21"/>
      <c r="WQI38" s="21"/>
      <c r="WQJ38" s="21"/>
      <c r="WQK38" s="21"/>
      <c r="WQL38" s="21"/>
      <c r="WQM38" s="21"/>
      <c r="WQN38" s="21"/>
      <c r="WQO38" s="21"/>
      <c r="WQP38" s="21"/>
      <c r="WQQ38" s="21"/>
      <c r="WQR38" s="21"/>
      <c r="WQS38" s="21"/>
      <c r="WQT38" s="21"/>
      <c r="WQU38" s="21"/>
      <c r="WQV38" s="21"/>
      <c r="WQW38" s="21"/>
      <c r="WQX38" s="21"/>
      <c r="WQY38" s="21"/>
      <c r="WQZ38" s="21"/>
      <c r="WRA38" s="21"/>
      <c r="WRB38" s="21"/>
      <c r="WRC38" s="21"/>
      <c r="WRD38" s="21"/>
      <c r="WRE38" s="21"/>
      <c r="WRF38" s="21"/>
      <c r="WRG38" s="21"/>
      <c r="WRH38" s="21"/>
      <c r="WRI38" s="21"/>
      <c r="WRJ38" s="21"/>
      <c r="WRK38" s="21"/>
      <c r="WRL38" s="21"/>
      <c r="WRM38" s="21"/>
      <c r="WRN38" s="21"/>
      <c r="WRO38" s="21"/>
      <c r="WRP38" s="21"/>
      <c r="WRQ38" s="21"/>
      <c r="WRR38" s="21"/>
      <c r="WRS38" s="21"/>
      <c r="WRT38" s="21"/>
      <c r="WRU38" s="21"/>
      <c r="WRV38" s="21"/>
      <c r="WRW38" s="21"/>
      <c r="WRX38" s="21"/>
      <c r="WRY38" s="21"/>
      <c r="WRZ38" s="21"/>
      <c r="WSA38" s="21"/>
      <c r="WSB38" s="21"/>
      <c r="WSC38" s="21"/>
      <c r="WSD38" s="21"/>
      <c r="WSE38" s="21"/>
      <c r="WSF38" s="21"/>
      <c r="WSG38" s="21"/>
      <c r="WSH38" s="21"/>
      <c r="WSI38" s="21"/>
      <c r="WSJ38" s="21"/>
      <c r="WSK38" s="21"/>
      <c r="WSL38" s="21"/>
      <c r="WSM38" s="21"/>
      <c r="WSN38" s="21"/>
      <c r="WSO38" s="21"/>
      <c r="WSP38" s="21"/>
      <c r="WSQ38" s="21"/>
      <c r="WSR38" s="21"/>
      <c r="WSS38" s="21"/>
      <c r="WST38" s="21"/>
      <c r="WSU38" s="21"/>
      <c r="WSV38" s="21"/>
      <c r="WSW38" s="21"/>
      <c r="WSX38" s="21"/>
      <c r="WSY38" s="21"/>
      <c r="WSZ38" s="21"/>
      <c r="WTA38" s="21"/>
      <c r="WTB38" s="21"/>
      <c r="WTC38" s="21"/>
      <c r="WTD38" s="21"/>
      <c r="WTE38" s="21"/>
      <c r="WTF38" s="21"/>
      <c r="WTG38" s="21"/>
      <c r="WTH38" s="21"/>
      <c r="WTI38" s="21"/>
      <c r="WTJ38" s="21"/>
      <c r="WTK38" s="21"/>
      <c r="WTL38" s="21"/>
      <c r="WTM38" s="21"/>
      <c r="WTN38" s="21"/>
      <c r="WTO38" s="21"/>
      <c r="WTP38" s="21"/>
      <c r="WTQ38" s="21"/>
      <c r="WTR38" s="21"/>
      <c r="WTS38" s="21"/>
      <c r="WTT38" s="21"/>
      <c r="WTU38" s="21"/>
      <c r="WTV38" s="21"/>
      <c r="WTW38" s="21"/>
      <c r="WTX38" s="21"/>
      <c r="WTY38" s="21"/>
      <c r="WTZ38" s="21"/>
      <c r="WUA38" s="21"/>
      <c r="WUB38" s="21"/>
      <c r="WUC38" s="21"/>
      <c r="WUD38" s="21"/>
      <c r="WUE38" s="21"/>
      <c r="WUF38" s="21"/>
      <c r="WUG38" s="21"/>
      <c r="WUH38" s="21"/>
      <c r="WUI38" s="21"/>
      <c r="WUJ38" s="21"/>
      <c r="WUK38" s="21"/>
      <c r="WUL38" s="21"/>
      <c r="WUM38" s="21"/>
      <c r="WUN38" s="21"/>
      <c r="WUO38" s="21"/>
      <c r="WUP38" s="21"/>
      <c r="WUQ38" s="21"/>
      <c r="WUR38" s="21"/>
      <c r="WUS38" s="21"/>
      <c r="WUT38" s="21"/>
      <c r="WUU38" s="21"/>
      <c r="WUV38" s="21"/>
      <c r="WUW38" s="21"/>
      <c r="WUX38" s="21"/>
      <c r="WUY38" s="21"/>
      <c r="WUZ38" s="21"/>
      <c r="WVA38" s="21"/>
      <c r="WVB38" s="21"/>
      <c r="WVC38" s="21"/>
      <c r="WVD38" s="21"/>
      <c r="WVE38" s="21"/>
      <c r="WVF38" s="21"/>
      <c r="WVG38" s="21"/>
      <c r="WVH38" s="21"/>
      <c r="WVI38" s="21"/>
      <c r="WVJ38" s="21"/>
      <c r="WVK38" s="21"/>
      <c r="WVL38" s="21"/>
      <c r="WVM38" s="21"/>
      <c r="WVN38" s="21"/>
      <c r="WVO38" s="21"/>
      <c r="WVP38" s="21"/>
      <c r="WVQ38" s="21"/>
      <c r="WVR38" s="21"/>
      <c r="WVS38" s="21"/>
      <c r="WVT38" s="21"/>
    </row>
    <row r="39" spans="1:16140" s="22" customFormat="1" x14ac:dyDescent="0.2">
      <c r="A39" s="25"/>
      <c r="B39" s="28"/>
      <c r="C39" s="27"/>
      <c r="D39" s="26"/>
      <c r="E39" s="25"/>
      <c r="F39" s="25"/>
      <c r="G39" s="24"/>
      <c r="H39" s="32"/>
      <c r="I39" s="33"/>
      <c r="J39" s="3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  <c r="AMR39" s="21"/>
      <c r="AMS39" s="21"/>
      <c r="AMT39" s="21"/>
      <c r="AMU39" s="21"/>
      <c r="AMV39" s="21"/>
      <c r="AMW39" s="21"/>
      <c r="AMX39" s="21"/>
      <c r="AMY39" s="21"/>
      <c r="AMZ39" s="21"/>
      <c r="ANA39" s="21"/>
      <c r="ANB39" s="21"/>
      <c r="ANC39" s="21"/>
      <c r="AND39" s="21"/>
      <c r="ANE39" s="21"/>
      <c r="ANF39" s="21"/>
      <c r="ANG39" s="21"/>
      <c r="ANH39" s="21"/>
      <c r="ANI39" s="21"/>
      <c r="ANJ39" s="21"/>
      <c r="ANK39" s="21"/>
      <c r="ANL39" s="21"/>
      <c r="ANM39" s="21"/>
      <c r="ANN39" s="21"/>
      <c r="ANO39" s="21"/>
      <c r="ANP39" s="21"/>
      <c r="ANQ39" s="21"/>
      <c r="ANR39" s="21"/>
      <c r="ANS39" s="21"/>
      <c r="ANT39" s="21"/>
      <c r="ANU39" s="21"/>
      <c r="ANV39" s="21"/>
      <c r="ANW39" s="21"/>
      <c r="ANX39" s="21"/>
      <c r="ANY39" s="21"/>
      <c r="ANZ39" s="21"/>
      <c r="AOA39" s="21"/>
      <c r="AOB39" s="21"/>
      <c r="AOC39" s="21"/>
      <c r="AOD39" s="21"/>
      <c r="AOE39" s="21"/>
      <c r="AOF39" s="21"/>
      <c r="AOG39" s="21"/>
      <c r="AOH39" s="21"/>
      <c r="AOI39" s="21"/>
      <c r="AOJ39" s="21"/>
      <c r="AOK39" s="21"/>
      <c r="AOL39" s="21"/>
      <c r="AOM39" s="21"/>
      <c r="AON39" s="21"/>
      <c r="AOO39" s="21"/>
      <c r="AOP39" s="21"/>
      <c r="AOQ39" s="21"/>
      <c r="AOR39" s="21"/>
      <c r="AOS39" s="21"/>
      <c r="AOT39" s="21"/>
      <c r="AOU39" s="21"/>
      <c r="AOV39" s="21"/>
      <c r="AOW39" s="21"/>
      <c r="AOX39" s="21"/>
      <c r="AOY39" s="21"/>
      <c r="AOZ39" s="21"/>
      <c r="APA39" s="21"/>
      <c r="APB39" s="21"/>
      <c r="APC39" s="21"/>
      <c r="APD39" s="21"/>
      <c r="APE39" s="21"/>
      <c r="APF39" s="21"/>
      <c r="APG39" s="21"/>
      <c r="APH39" s="21"/>
      <c r="API39" s="21"/>
      <c r="APJ39" s="21"/>
      <c r="APK39" s="21"/>
      <c r="APL39" s="21"/>
      <c r="APM39" s="21"/>
      <c r="APN39" s="21"/>
      <c r="APO39" s="21"/>
      <c r="APP39" s="21"/>
      <c r="APQ39" s="21"/>
      <c r="APR39" s="21"/>
      <c r="APS39" s="21"/>
      <c r="APT39" s="21"/>
      <c r="APU39" s="21"/>
      <c r="APV39" s="21"/>
      <c r="APW39" s="21"/>
      <c r="APX39" s="21"/>
      <c r="APY39" s="21"/>
      <c r="APZ39" s="21"/>
      <c r="AQA39" s="21"/>
      <c r="AQB39" s="21"/>
      <c r="AQC39" s="21"/>
      <c r="AQD39" s="21"/>
      <c r="AQE39" s="21"/>
      <c r="AQF39" s="21"/>
      <c r="AQG39" s="21"/>
      <c r="AQH39" s="21"/>
      <c r="AQI39" s="21"/>
      <c r="AQJ39" s="21"/>
      <c r="AQK39" s="21"/>
      <c r="AQL39" s="21"/>
      <c r="AQM39" s="21"/>
      <c r="AQN39" s="21"/>
      <c r="AQO39" s="21"/>
      <c r="AQP39" s="21"/>
      <c r="AQQ39" s="21"/>
      <c r="AQR39" s="21"/>
      <c r="AQS39" s="21"/>
      <c r="AQT39" s="21"/>
      <c r="AQU39" s="21"/>
      <c r="AQV39" s="21"/>
      <c r="AQW39" s="21"/>
      <c r="AQX39" s="21"/>
      <c r="AQY39" s="21"/>
      <c r="AQZ39" s="21"/>
      <c r="ARA39" s="21"/>
      <c r="ARB39" s="21"/>
      <c r="ARC39" s="21"/>
      <c r="ARD39" s="21"/>
      <c r="ARE39" s="21"/>
      <c r="ARF39" s="21"/>
      <c r="ARG39" s="21"/>
      <c r="ARH39" s="21"/>
      <c r="ARI39" s="21"/>
      <c r="ARJ39" s="21"/>
      <c r="ARK39" s="21"/>
      <c r="ARL39" s="21"/>
      <c r="ARM39" s="21"/>
      <c r="ARN39" s="21"/>
      <c r="ARO39" s="21"/>
      <c r="ARP39" s="21"/>
      <c r="ARQ39" s="21"/>
      <c r="ARR39" s="21"/>
      <c r="ARS39" s="21"/>
      <c r="ART39" s="21"/>
      <c r="ARU39" s="21"/>
      <c r="ARV39" s="21"/>
      <c r="ARW39" s="21"/>
      <c r="ARX39" s="21"/>
      <c r="ARY39" s="21"/>
      <c r="ARZ39" s="21"/>
      <c r="ASA39" s="21"/>
      <c r="ASB39" s="21"/>
      <c r="ASC39" s="21"/>
      <c r="ASD39" s="21"/>
      <c r="ASE39" s="21"/>
      <c r="ASF39" s="21"/>
      <c r="ASG39" s="21"/>
      <c r="ASH39" s="21"/>
      <c r="ASI39" s="21"/>
      <c r="ASJ39" s="21"/>
      <c r="ASK39" s="21"/>
      <c r="ASL39" s="21"/>
      <c r="ASM39" s="21"/>
      <c r="ASN39" s="21"/>
      <c r="ASO39" s="21"/>
      <c r="ASP39" s="21"/>
      <c r="ASQ39" s="21"/>
      <c r="ASR39" s="21"/>
      <c r="ASS39" s="21"/>
      <c r="AST39" s="21"/>
      <c r="ASU39" s="21"/>
      <c r="ASV39" s="21"/>
      <c r="ASW39" s="21"/>
      <c r="ASX39" s="21"/>
      <c r="ASY39" s="21"/>
      <c r="ASZ39" s="21"/>
      <c r="ATA39" s="21"/>
      <c r="ATB39" s="21"/>
      <c r="ATC39" s="21"/>
      <c r="ATD39" s="21"/>
      <c r="ATE39" s="21"/>
      <c r="ATF39" s="21"/>
      <c r="ATG39" s="21"/>
      <c r="ATH39" s="21"/>
      <c r="ATI39" s="21"/>
      <c r="ATJ39" s="21"/>
      <c r="ATK39" s="21"/>
      <c r="ATL39" s="21"/>
      <c r="ATM39" s="21"/>
      <c r="ATN39" s="21"/>
      <c r="ATO39" s="21"/>
      <c r="ATP39" s="21"/>
      <c r="ATQ39" s="21"/>
      <c r="ATR39" s="21"/>
      <c r="ATS39" s="21"/>
      <c r="ATT39" s="21"/>
      <c r="ATU39" s="21"/>
      <c r="ATV39" s="21"/>
      <c r="ATW39" s="21"/>
      <c r="ATX39" s="21"/>
      <c r="ATY39" s="21"/>
      <c r="ATZ39" s="21"/>
      <c r="AUA39" s="21"/>
      <c r="AUB39" s="21"/>
      <c r="AUC39" s="21"/>
      <c r="AUD39" s="21"/>
      <c r="AUE39" s="21"/>
      <c r="AUF39" s="21"/>
      <c r="AUG39" s="21"/>
      <c r="AUH39" s="21"/>
      <c r="AUI39" s="21"/>
      <c r="AUJ39" s="21"/>
      <c r="AUK39" s="21"/>
      <c r="AUL39" s="21"/>
      <c r="AUM39" s="21"/>
      <c r="AUN39" s="21"/>
      <c r="AUO39" s="21"/>
      <c r="AUP39" s="21"/>
      <c r="AUQ39" s="21"/>
      <c r="AUR39" s="21"/>
      <c r="AUS39" s="21"/>
      <c r="AUT39" s="21"/>
      <c r="AUU39" s="21"/>
      <c r="AUV39" s="21"/>
      <c r="AUW39" s="21"/>
      <c r="AUX39" s="21"/>
      <c r="AUY39" s="21"/>
      <c r="AUZ39" s="21"/>
      <c r="AVA39" s="21"/>
      <c r="AVB39" s="21"/>
      <c r="AVC39" s="21"/>
      <c r="AVD39" s="21"/>
      <c r="AVE39" s="21"/>
      <c r="AVF39" s="21"/>
      <c r="AVG39" s="21"/>
      <c r="AVH39" s="21"/>
      <c r="AVI39" s="21"/>
      <c r="AVJ39" s="21"/>
      <c r="AVK39" s="21"/>
      <c r="AVL39" s="21"/>
      <c r="AVM39" s="21"/>
      <c r="AVN39" s="21"/>
      <c r="AVO39" s="21"/>
      <c r="AVP39" s="21"/>
      <c r="AVQ39" s="21"/>
      <c r="AVR39" s="21"/>
      <c r="AVS39" s="21"/>
      <c r="AVT39" s="21"/>
      <c r="AVU39" s="21"/>
      <c r="AVV39" s="21"/>
      <c r="AVW39" s="21"/>
      <c r="AVX39" s="21"/>
      <c r="AVY39" s="21"/>
      <c r="AVZ39" s="21"/>
      <c r="AWA39" s="21"/>
      <c r="AWB39" s="21"/>
      <c r="AWC39" s="21"/>
      <c r="AWD39" s="21"/>
      <c r="AWE39" s="21"/>
      <c r="AWF39" s="21"/>
      <c r="AWG39" s="21"/>
      <c r="AWH39" s="21"/>
      <c r="AWI39" s="21"/>
      <c r="AWJ39" s="21"/>
      <c r="AWK39" s="21"/>
      <c r="AWL39" s="21"/>
      <c r="AWM39" s="21"/>
      <c r="AWN39" s="21"/>
      <c r="AWO39" s="21"/>
      <c r="AWP39" s="21"/>
      <c r="AWQ39" s="21"/>
      <c r="AWR39" s="21"/>
      <c r="AWS39" s="21"/>
      <c r="AWT39" s="21"/>
      <c r="AWU39" s="21"/>
      <c r="AWV39" s="21"/>
      <c r="AWW39" s="21"/>
      <c r="AWX39" s="21"/>
      <c r="AWY39" s="21"/>
      <c r="AWZ39" s="21"/>
      <c r="AXA39" s="21"/>
      <c r="AXB39" s="21"/>
      <c r="AXC39" s="21"/>
      <c r="AXD39" s="21"/>
      <c r="AXE39" s="21"/>
      <c r="AXF39" s="21"/>
      <c r="AXG39" s="21"/>
      <c r="AXH39" s="21"/>
      <c r="AXI39" s="21"/>
      <c r="AXJ39" s="21"/>
      <c r="AXK39" s="21"/>
      <c r="AXL39" s="21"/>
      <c r="AXM39" s="21"/>
      <c r="AXN39" s="21"/>
      <c r="AXO39" s="21"/>
      <c r="AXP39" s="21"/>
      <c r="AXQ39" s="21"/>
      <c r="AXR39" s="21"/>
      <c r="AXS39" s="21"/>
      <c r="AXT39" s="21"/>
      <c r="AXU39" s="21"/>
      <c r="AXV39" s="21"/>
      <c r="AXW39" s="21"/>
      <c r="AXX39" s="21"/>
      <c r="AXY39" s="21"/>
      <c r="AXZ39" s="21"/>
      <c r="AYA39" s="21"/>
      <c r="AYB39" s="21"/>
      <c r="AYC39" s="21"/>
      <c r="AYD39" s="21"/>
      <c r="AYE39" s="21"/>
      <c r="AYF39" s="21"/>
      <c r="AYG39" s="21"/>
      <c r="AYH39" s="21"/>
      <c r="AYI39" s="21"/>
      <c r="AYJ39" s="21"/>
      <c r="AYK39" s="21"/>
      <c r="AYL39" s="21"/>
      <c r="AYM39" s="21"/>
      <c r="AYN39" s="21"/>
      <c r="AYO39" s="21"/>
      <c r="AYP39" s="21"/>
      <c r="AYQ39" s="21"/>
      <c r="AYR39" s="21"/>
      <c r="AYS39" s="21"/>
      <c r="AYT39" s="21"/>
      <c r="AYU39" s="21"/>
      <c r="AYV39" s="21"/>
      <c r="AYW39" s="21"/>
      <c r="AYX39" s="21"/>
      <c r="AYY39" s="21"/>
      <c r="AYZ39" s="21"/>
      <c r="AZA39" s="21"/>
      <c r="AZB39" s="21"/>
      <c r="AZC39" s="21"/>
      <c r="AZD39" s="21"/>
      <c r="AZE39" s="21"/>
      <c r="AZF39" s="21"/>
      <c r="AZG39" s="21"/>
      <c r="AZH39" s="21"/>
      <c r="AZI39" s="21"/>
      <c r="AZJ39" s="21"/>
      <c r="AZK39" s="21"/>
      <c r="AZL39" s="21"/>
      <c r="AZM39" s="21"/>
      <c r="AZN39" s="21"/>
      <c r="AZO39" s="21"/>
      <c r="AZP39" s="21"/>
      <c r="AZQ39" s="21"/>
      <c r="AZR39" s="21"/>
      <c r="AZS39" s="21"/>
      <c r="AZT39" s="21"/>
      <c r="AZU39" s="21"/>
      <c r="AZV39" s="21"/>
      <c r="AZW39" s="21"/>
      <c r="AZX39" s="21"/>
      <c r="AZY39" s="21"/>
      <c r="AZZ39" s="21"/>
      <c r="BAA39" s="21"/>
      <c r="BAB39" s="21"/>
      <c r="BAC39" s="21"/>
      <c r="BAD39" s="21"/>
      <c r="BAE39" s="21"/>
      <c r="BAF39" s="21"/>
      <c r="BAG39" s="21"/>
      <c r="BAH39" s="21"/>
      <c r="BAI39" s="21"/>
      <c r="BAJ39" s="21"/>
      <c r="BAK39" s="21"/>
      <c r="BAL39" s="21"/>
      <c r="BAM39" s="21"/>
      <c r="BAN39" s="21"/>
      <c r="BAO39" s="21"/>
      <c r="BAP39" s="21"/>
      <c r="BAQ39" s="21"/>
      <c r="BAR39" s="21"/>
      <c r="BAS39" s="21"/>
      <c r="BAT39" s="21"/>
      <c r="BAU39" s="21"/>
      <c r="BAV39" s="21"/>
      <c r="BAW39" s="21"/>
      <c r="BAX39" s="21"/>
      <c r="BAY39" s="21"/>
      <c r="BAZ39" s="21"/>
      <c r="BBA39" s="21"/>
      <c r="BBB39" s="21"/>
      <c r="BBC39" s="21"/>
      <c r="BBD39" s="21"/>
      <c r="BBE39" s="21"/>
      <c r="BBF39" s="21"/>
      <c r="BBG39" s="21"/>
      <c r="BBH39" s="21"/>
      <c r="BBI39" s="21"/>
      <c r="BBJ39" s="21"/>
      <c r="BBK39" s="21"/>
      <c r="BBL39" s="21"/>
      <c r="BBM39" s="21"/>
      <c r="BBN39" s="21"/>
      <c r="BBO39" s="21"/>
      <c r="BBP39" s="21"/>
      <c r="BBQ39" s="21"/>
      <c r="BBR39" s="21"/>
      <c r="BBS39" s="21"/>
      <c r="BBT39" s="21"/>
      <c r="BBU39" s="21"/>
      <c r="BBV39" s="21"/>
      <c r="BBW39" s="21"/>
      <c r="BBX39" s="21"/>
      <c r="BBY39" s="21"/>
      <c r="BBZ39" s="21"/>
      <c r="BCA39" s="21"/>
      <c r="BCB39" s="21"/>
      <c r="BCC39" s="21"/>
      <c r="BCD39" s="21"/>
      <c r="BCE39" s="21"/>
      <c r="BCF39" s="21"/>
      <c r="BCG39" s="21"/>
      <c r="BCH39" s="21"/>
      <c r="BCI39" s="21"/>
      <c r="BCJ39" s="21"/>
      <c r="BCK39" s="21"/>
      <c r="BCL39" s="21"/>
      <c r="BCM39" s="21"/>
      <c r="BCN39" s="21"/>
      <c r="BCO39" s="21"/>
      <c r="BCP39" s="21"/>
      <c r="BCQ39" s="21"/>
      <c r="BCR39" s="21"/>
      <c r="BCS39" s="21"/>
      <c r="BCT39" s="21"/>
      <c r="BCU39" s="21"/>
      <c r="BCV39" s="21"/>
      <c r="BCW39" s="21"/>
      <c r="BCX39" s="21"/>
      <c r="BCY39" s="21"/>
      <c r="BCZ39" s="21"/>
      <c r="BDA39" s="21"/>
      <c r="BDB39" s="21"/>
      <c r="BDC39" s="21"/>
      <c r="BDD39" s="21"/>
      <c r="BDE39" s="21"/>
      <c r="BDF39" s="21"/>
      <c r="BDG39" s="21"/>
      <c r="BDH39" s="21"/>
      <c r="BDI39" s="21"/>
      <c r="BDJ39" s="21"/>
      <c r="BDK39" s="21"/>
      <c r="BDL39" s="21"/>
      <c r="BDM39" s="21"/>
      <c r="BDN39" s="21"/>
      <c r="BDO39" s="21"/>
      <c r="BDP39" s="21"/>
      <c r="BDQ39" s="21"/>
      <c r="BDR39" s="21"/>
      <c r="BDS39" s="21"/>
      <c r="BDT39" s="21"/>
      <c r="BDU39" s="21"/>
      <c r="BDV39" s="21"/>
      <c r="BDW39" s="21"/>
      <c r="BDX39" s="21"/>
      <c r="BDY39" s="21"/>
      <c r="BDZ39" s="21"/>
      <c r="BEA39" s="21"/>
      <c r="BEB39" s="21"/>
      <c r="BEC39" s="21"/>
      <c r="BED39" s="21"/>
      <c r="BEE39" s="21"/>
      <c r="BEF39" s="21"/>
      <c r="BEG39" s="21"/>
      <c r="BEH39" s="21"/>
      <c r="BEI39" s="21"/>
      <c r="BEJ39" s="21"/>
      <c r="BEK39" s="21"/>
      <c r="BEL39" s="21"/>
      <c r="BEM39" s="21"/>
      <c r="BEN39" s="21"/>
      <c r="BEO39" s="21"/>
      <c r="BEP39" s="21"/>
      <c r="BEQ39" s="21"/>
      <c r="BER39" s="21"/>
      <c r="BES39" s="21"/>
      <c r="BET39" s="21"/>
      <c r="BEU39" s="21"/>
      <c r="BEV39" s="21"/>
      <c r="BEW39" s="21"/>
      <c r="BEX39" s="21"/>
      <c r="BEY39" s="21"/>
      <c r="BEZ39" s="21"/>
      <c r="BFA39" s="21"/>
      <c r="BFB39" s="21"/>
      <c r="BFC39" s="21"/>
      <c r="BFD39" s="21"/>
      <c r="BFE39" s="21"/>
      <c r="BFF39" s="21"/>
      <c r="BFG39" s="21"/>
      <c r="BFH39" s="21"/>
      <c r="BFI39" s="21"/>
      <c r="BFJ39" s="21"/>
      <c r="BFK39" s="21"/>
      <c r="BFL39" s="21"/>
      <c r="BFM39" s="21"/>
      <c r="BFN39" s="21"/>
      <c r="BFO39" s="21"/>
      <c r="BFP39" s="21"/>
      <c r="BFQ39" s="21"/>
      <c r="BFR39" s="21"/>
      <c r="BFS39" s="21"/>
      <c r="BFT39" s="21"/>
      <c r="BFU39" s="21"/>
      <c r="BFV39" s="21"/>
      <c r="BFW39" s="21"/>
      <c r="BFX39" s="21"/>
      <c r="BFY39" s="21"/>
      <c r="BFZ39" s="21"/>
      <c r="BGA39" s="21"/>
      <c r="BGB39" s="21"/>
      <c r="BGC39" s="21"/>
      <c r="BGD39" s="21"/>
      <c r="BGE39" s="21"/>
      <c r="BGF39" s="21"/>
      <c r="BGG39" s="21"/>
      <c r="BGH39" s="21"/>
      <c r="BGI39" s="21"/>
      <c r="BGJ39" s="21"/>
      <c r="BGK39" s="21"/>
      <c r="BGL39" s="21"/>
      <c r="BGM39" s="21"/>
      <c r="BGN39" s="21"/>
      <c r="BGO39" s="21"/>
      <c r="BGP39" s="21"/>
      <c r="BGQ39" s="21"/>
      <c r="BGR39" s="21"/>
      <c r="BGS39" s="21"/>
      <c r="BGT39" s="21"/>
      <c r="BGU39" s="21"/>
      <c r="BGV39" s="21"/>
      <c r="BGW39" s="21"/>
      <c r="BGX39" s="21"/>
      <c r="BGY39" s="21"/>
      <c r="BGZ39" s="21"/>
      <c r="BHA39" s="21"/>
      <c r="BHB39" s="21"/>
      <c r="BHC39" s="21"/>
      <c r="BHD39" s="21"/>
      <c r="BHE39" s="21"/>
      <c r="BHF39" s="21"/>
      <c r="BHG39" s="21"/>
      <c r="BHH39" s="21"/>
      <c r="BHI39" s="21"/>
      <c r="BHJ39" s="21"/>
      <c r="BHK39" s="21"/>
      <c r="BHL39" s="21"/>
      <c r="BHM39" s="21"/>
      <c r="BHN39" s="21"/>
      <c r="BHO39" s="21"/>
      <c r="BHP39" s="21"/>
      <c r="BHQ39" s="21"/>
      <c r="BHR39" s="21"/>
      <c r="BHS39" s="21"/>
      <c r="BHT39" s="21"/>
      <c r="BHU39" s="21"/>
      <c r="BHV39" s="21"/>
      <c r="BHW39" s="21"/>
      <c r="BHX39" s="21"/>
      <c r="BHY39" s="21"/>
      <c r="BHZ39" s="21"/>
      <c r="BIA39" s="21"/>
      <c r="BIB39" s="21"/>
      <c r="BIC39" s="21"/>
      <c r="BID39" s="21"/>
      <c r="BIE39" s="21"/>
      <c r="BIF39" s="21"/>
      <c r="BIG39" s="21"/>
      <c r="BIH39" s="21"/>
      <c r="BII39" s="21"/>
      <c r="BIJ39" s="21"/>
      <c r="BIK39" s="21"/>
      <c r="BIL39" s="21"/>
      <c r="BIM39" s="21"/>
      <c r="BIN39" s="21"/>
      <c r="BIO39" s="21"/>
      <c r="BIP39" s="21"/>
      <c r="BIQ39" s="21"/>
      <c r="BIR39" s="21"/>
      <c r="BIS39" s="21"/>
      <c r="BIT39" s="21"/>
      <c r="BIU39" s="21"/>
      <c r="BIV39" s="21"/>
      <c r="BIW39" s="21"/>
      <c r="BIX39" s="21"/>
      <c r="BIY39" s="21"/>
      <c r="BIZ39" s="21"/>
      <c r="BJA39" s="21"/>
      <c r="BJB39" s="21"/>
      <c r="BJC39" s="21"/>
      <c r="BJD39" s="21"/>
      <c r="BJE39" s="21"/>
      <c r="BJF39" s="21"/>
      <c r="BJG39" s="21"/>
      <c r="BJH39" s="21"/>
      <c r="BJI39" s="21"/>
      <c r="BJJ39" s="21"/>
      <c r="BJK39" s="21"/>
      <c r="BJL39" s="21"/>
      <c r="BJM39" s="21"/>
      <c r="BJN39" s="21"/>
      <c r="BJO39" s="21"/>
      <c r="BJP39" s="21"/>
      <c r="BJQ39" s="21"/>
      <c r="BJR39" s="21"/>
      <c r="BJS39" s="21"/>
      <c r="BJT39" s="21"/>
      <c r="BJU39" s="21"/>
      <c r="BJV39" s="21"/>
      <c r="BJW39" s="21"/>
      <c r="BJX39" s="21"/>
      <c r="BJY39" s="21"/>
      <c r="BJZ39" s="21"/>
      <c r="BKA39" s="21"/>
      <c r="BKB39" s="21"/>
      <c r="BKC39" s="21"/>
      <c r="BKD39" s="21"/>
      <c r="BKE39" s="21"/>
      <c r="BKF39" s="21"/>
      <c r="BKG39" s="21"/>
      <c r="BKH39" s="21"/>
      <c r="BKI39" s="21"/>
      <c r="BKJ39" s="21"/>
      <c r="BKK39" s="21"/>
      <c r="BKL39" s="21"/>
      <c r="BKM39" s="21"/>
      <c r="BKN39" s="21"/>
      <c r="BKO39" s="21"/>
      <c r="BKP39" s="21"/>
      <c r="BKQ39" s="21"/>
      <c r="BKR39" s="21"/>
      <c r="BKS39" s="21"/>
      <c r="BKT39" s="21"/>
      <c r="BKU39" s="21"/>
      <c r="BKV39" s="21"/>
      <c r="BKW39" s="21"/>
      <c r="BKX39" s="21"/>
      <c r="BKY39" s="21"/>
      <c r="BKZ39" s="21"/>
      <c r="BLA39" s="21"/>
      <c r="BLB39" s="21"/>
      <c r="BLC39" s="21"/>
      <c r="BLD39" s="21"/>
      <c r="BLE39" s="21"/>
      <c r="BLF39" s="21"/>
      <c r="BLG39" s="21"/>
      <c r="BLH39" s="21"/>
      <c r="BLI39" s="21"/>
      <c r="BLJ39" s="21"/>
      <c r="BLK39" s="21"/>
      <c r="BLL39" s="21"/>
      <c r="BLM39" s="21"/>
      <c r="BLN39" s="21"/>
      <c r="BLO39" s="21"/>
      <c r="BLP39" s="21"/>
      <c r="BLQ39" s="21"/>
      <c r="BLR39" s="21"/>
      <c r="BLS39" s="21"/>
      <c r="BLT39" s="21"/>
      <c r="BLU39" s="21"/>
      <c r="BLV39" s="21"/>
      <c r="BLW39" s="21"/>
      <c r="BLX39" s="21"/>
      <c r="BLY39" s="21"/>
      <c r="BLZ39" s="21"/>
      <c r="BMA39" s="21"/>
      <c r="BMB39" s="21"/>
      <c r="BMC39" s="21"/>
      <c r="BMD39" s="21"/>
      <c r="BME39" s="21"/>
      <c r="BMF39" s="21"/>
      <c r="BMG39" s="21"/>
      <c r="BMH39" s="21"/>
      <c r="BMI39" s="21"/>
      <c r="BMJ39" s="21"/>
      <c r="BMK39" s="21"/>
      <c r="BML39" s="21"/>
      <c r="BMM39" s="21"/>
      <c r="BMN39" s="21"/>
      <c r="BMO39" s="21"/>
      <c r="BMP39" s="21"/>
      <c r="BMQ39" s="21"/>
      <c r="BMR39" s="21"/>
      <c r="BMS39" s="21"/>
      <c r="BMT39" s="21"/>
      <c r="BMU39" s="21"/>
      <c r="BMV39" s="21"/>
      <c r="BMW39" s="21"/>
      <c r="BMX39" s="21"/>
      <c r="BMY39" s="21"/>
      <c r="BMZ39" s="21"/>
      <c r="BNA39" s="21"/>
      <c r="BNB39" s="21"/>
      <c r="BNC39" s="21"/>
      <c r="BND39" s="21"/>
      <c r="BNE39" s="21"/>
      <c r="BNF39" s="21"/>
      <c r="BNG39" s="21"/>
      <c r="BNH39" s="21"/>
      <c r="BNI39" s="21"/>
      <c r="BNJ39" s="21"/>
      <c r="BNK39" s="21"/>
      <c r="BNL39" s="21"/>
      <c r="BNM39" s="21"/>
      <c r="BNN39" s="21"/>
      <c r="BNO39" s="21"/>
      <c r="BNP39" s="21"/>
      <c r="BNQ39" s="21"/>
      <c r="BNR39" s="21"/>
      <c r="BNS39" s="21"/>
      <c r="BNT39" s="21"/>
      <c r="BNU39" s="21"/>
      <c r="BNV39" s="21"/>
      <c r="BNW39" s="21"/>
      <c r="BNX39" s="21"/>
      <c r="BNY39" s="21"/>
      <c r="BNZ39" s="21"/>
      <c r="BOA39" s="21"/>
      <c r="BOB39" s="21"/>
      <c r="BOC39" s="21"/>
      <c r="BOD39" s="21"/>
      <c r="BOE39" s="21"/>
      <c r="BOF39" s="21"/>
      <c r="BOG39" s="21"/>
      <c r="BOH39" s="21"/>
      <c r="BOI39" s="21"/>
      <c r="BOJ39" s="21"/>
      <c r="BOK39" s="21"/>
      <c r="BOL39" s="21"/>
      <c r="BOM39" s="21"/>
      <c r="BON39" s="21"/>
      <c r="BOO39" s="21"/>
      <c r="BOP39" s="21"/>
      <c r="BOQ39" s="21"/>
      <c r="BOR39" s="21"/>
      <c r="BOS39" s="21"/>
      <c r="BOT39" s="21"/>
      <c r="BOU39" s="21"/>
      <c r="BOV39" s="21"/>
      <c r="BOW39" s="21"/>
      <c r="BOX39" s="21"/>
      <c r="BOY39" s="21"/>
      <c r="BOZ39" s="21"/>
      <c r="BPA39" s="21"/>
      <c r="BPB39" s="21"/>
      <c r="BPC39" s="21"/>
      <c r="BPD39" s="21"/>
      <c r="BPE39" s="21"/>
      <c r="BPF39" s="21"/>
      <c r="BPG39" s="21"/>
      <c r="BPH39" s="21"/>
      <c r="BPI39" s="21"/>
      <c r="BPJ39" s="21"/>
      <c r="BPK39" s="21"/>
      <c r="BPL39" s="21"/>
      <c r="BPM39" s="21"/>
      <c r="BPN39" s="21"/>
      <c r="BPO39" s="21"/>
      <c r="BPP39" s="21"/>
      <c r="BPQ39" s="21"/>
      <c r="BPR39" s="21"/>
      <c r="BPS39" s="21"/>
      <c r="BPT39" s="21"/>
      <c r="BPU39" s="21"/>
      <c r="BPV39" s="21"/>
      <c r="BPW39" s="21"/>
      <c r="BPX39" s="21"/>
      <c r="BPY39" s="21"/>
      <c r="BPZ39" s="21"/>
      <c r="BQA39" s="21"/>
      <c r="BQB39" s="21"/>
      <c r="BQC39" s="21"/>
      <c r="BQD39" s="21"/>
      <c r="BQE39" s="21"/>
      <c r="BQF39" s="21"/>
      <c r="BQG39" s="21"/>
      <c r="BQH39" s="21"/>
      <c r="BQI39" s="21"/>
      <c r="BQJ39" s="21"/>
      <c r="BQK39" s="21"/>
      <c r="BQL39" s="21"/>
      <c r="BQM39" s="21"/>
      <c r="BQN39" s="21"/>
      <c r="BQO39" s="21"/>
      <c r="BQP39" s="21"/>
      <c r="BQQ39" s="21"/>
      <c r="BQR39" s="21"/>
      <c r="BQS39" s="21"/>
      <c r="BQT39" s="21"/>
      <c r="BQU39" s="21"/>
      <c r="BQV39" s="21"/>
      <c r="BQW39" s="21"/>
      <c r="BQX39" s="21"/>
      <c r="BQY39" s="21"/>
      <c r="BQZ39" s="21"/>
      <c r="BRA39" s="21"/>
      <c r="BRB39" s="21"/>
      <c r="BRC39" s="21"/>
      <c r="BRD39" s="21"/>
      <c r="BRE39" s="21"/>
      <c r="BRF39" s="21"/>
      <c r="BRG39" s="21"/>
      <c r="BRH39" s="21"/>
      <c r="BRI39" s="21"/>
      <c r="BRJ39" s="21"/>
      <c r="BRK39" s="21"/>
      <c r="BRL39" s="21"/>
      <c r="BRM39" s="21"/>
      <c r="BRN39" s="21"/>
      <c r="BRO39" s="21"/>
      <c r="BRP39" s="21"/>
      <c r="BRQ39" s="21"/>
      <c r="BRR39" s="21"/>
      <c r="BRS39" s="21"/>
      <c r="BRT39" s="21"/>
      <c r="BRU39" s="21"/>
      <c r="BRV39" s="21"/>
      <c r="BRW39" s="21"/>
      <c r="BRX39" s="21"/>
      <c r="BRY39" s="21"/>
      <c r="BRZ39" s="21"/>
      <c r="BSA39" s="21"/>
      <c r="BSB39" s="21"/>
      <c r="BSC39" s="21"/>
      <c r="BSD39" s="21"/>
      <c r="BSE39" s="21"/>
      <c r="BSF39" s="21"/>
      <c r="BSG39" s="21"/>
      <c r="BSH39" s="21"/>
      <c r="BSI39" s="21"/>
      <c r="BSJ39" s="21"/>
      <c r="BSK39" s="21"/>
      <c r="BSL39" s="21"/>
      <c r="BSM39" s="21"/>
      <c r="BSN39" s="21"/>
      <c r="BSO39" s="21"/>
      <c r="BSP39" s="21"/>
      <c r="BSQ39" s="21"/>
      <c r="BSR39" s="21"/>
      <c r="BSS39" s="21"/>
      <c r="BST39" s="21"/>
      <c r="BSU39" s="21"/>
      <c r="BSV39" s="21"/>
      <c r="BSW39" s="21"/>
      <c r="BSX39" s="21"/>
      <c r="BSY39" s="21"/>
      <c r="BSZ39" s="21"/>
      <c r="BTA39" s="21"/>
      <c r="BTB39" s="21"/>
      <c r="BTC39" s="21"/>
      <c r="BTD39" s="21"/>
      <c r="BTE39" s="21"/>
      <c r="BTF39" s="21"/>
      <c r="BTG39" s="21"/>
      <c r="BTH39" s="21"/>
      <c r="BTI39" s="21"/>
      <c r="BTJ39" s="21"/>
      <c r="BTK39" s="21"/>
      <c r="BTL39" s="21"/>
      <c r="BTM39" s="21"/>
      <c r="BTN39" s="21"/>
      <c r="BTO39" s="21"/>
      <c r="BTP39" s="21"/>
      <c r="BTQ39" s="21"/>
      <c r="BTR39" s="21"/>
      <c r="BTS39" s="21"/>
      <c r="BTT39" s="21"/>
      <c r="BTU39" s="21"/>
      <c r="BTV39" s="21"/>
      <c r="BTW39" s="21"/>
      <c r="BTX39" s="21"/>
      <c r="BTY39" s="21"/>
      <c r="BTZ39" s="21"/>
      <c r="BUA39" s="21"/>
      <c r="BUB39" s="21"/>
      <c r="BUC39" s="21"/>
      <c r="BUD39" s="21"/>
      <c r="BUE39" s="21"/>
      <c r="BUF39" s="21"/>
      <c r="BUG39" s="21"/>
      <c r="BUH39" s="21"/>
      <c r="BUI39" s="21"/>
      <c r="BUJ39" s="21"/>
      <c r="BUK39" s="21"/>
      <c r="BUL39" s="21"/>
      <c r="BUM39" s="21"/>
      <c r="BUN39" s="21"/>
      <c r="BUO39" s="21"/>
      <c r="BUP39" s="21"/>
      <c r="BUQ39" s="21"/>
      <c r="BUR39" s="21"/>
      <c r="BUS39" s="21"/>
      <c r="BUT39" s="21"/>
      <c r="BUU39" s="21"/>
      <c r="BUV39" s="21"/>
      <c r="BUW39" s="21"/>
      <c r="BUX39" s="21"/>
      <c r="BUY39" s="21"/>
      <c r="BUZ39" s="21"/>
      <c r="BVA39" s="21"/>
      <c r="BVB39" s="21"/>
      <c r="BVC39" s="21"/>
      <c r="BVD39" s="21"/>
      <c r="BVE39" s="21"/>
      <c r="BVF39" s="21"/>
      <c r="BVG39" s="21"/>
      <c r="BVH39" s="21"/>
      <c r="BVI39" s="21"/>
      <c r="BVJ39" s="21"/>
      <c r="BVK39" s="21"/>
      <c r="BVL39" s="21"/>
      <c r="BVM39" s="21"/>
      <c r="BVN39" s="21"/>
      <c r="BVO39" s="21"/>
      <c r="BVP39" s="21"/>
      <c r="BVQ39" s="21"/>
      <c r="BVR39" s="21"/>
      <c r="BVS39" s="21"/>
      <c r="BVT39" s="21"/>
      <c r="BVU39" s="21"/>
      <c r="BVV39" s="21"/>
      <c r="BVW39" s="21"/>
      <c r="BVX39" s="21"/>
      <c r="BVY39" s="21"/>
      <c r="BVZ39" s="21"/>
      <c r="BWA39" s="21"/>
      <c r="BWB39" s="21"/>
      <c r="BWC39" s="21"/>
      <c r="BWD39" s="21"/>
      <c r="BWE39" s="21"/>
      <c r="BWF39" s="21"/>
      <c r="BWG39" s="21"/>
      <c r="BWH39" s="21"/>
      <c r="BWI39" s="21"/>
      <c r="BWJ39" s="21"/>
      <c r="BWK39" s="21"/>
      <c r="BWL39" s="21"/>
      <c r="BWM39" s="21"/>
      <c r="BWN39" s="21"/>
      <c r="BWO39" s="21"/>
      <c r="BWP39" s="21"/>
      <c r="BWQ39" s="21"/>
      <c r="BWR39" s="21"/>
      <c r="BWS39" s="21"/>
      <c r="BWT39" s="21"/>
      <c r="BWU39" s="21"/>
      <c r="BWV39" s="21"/>
      <c r="BWW39" s="21"/>
      <c r="BWX39" s="21"/>
      <c r="BWY39" s="21"/>
      <c r="BWZ39" s="21"/>
      <c r="BXA39" s="21"/>
      <c r="BXB39" s="21"/>
      <c r="BXC39" s="21"/>
      <c r="BXD39" s="21"/>
      <c r="BXE39" s="21"/>
      <c r="BXF39" s="21"/>
      <c r="BXG39" s="21"/>
      <c r="BXH39" s="21"/>
      <c r="BXI39" s="21"/>
      <c r="BXJ39" s="21"/>
      <c r="BXK39" s="21"/>
      <c r="BXL39" s="21"/>
      <c r="BXM39" s="21"/>
      <c r="BXN39" s="21"/>
      <c r="BXO39" s="21"/>
      <c r="BXP39" s="21"/>
      <c r="BXQ39" s="21"/>
      <c r="BXR39" s="21"/>
      <c r="BXS39" s="21"/>
      <c r="BXT39" s="21"/>
      <c r="BXU39" s="21"/>
      <c r="BXV39" s="21"/>
      <c r="BXW39" s="21"/>
      <c r="BXX39" s="21"/>
      <c r="BXY39" s="21"/>
      <c r="BXZ39" s="21"/>
      <c r="BYA39" s="21"/>
      <c r="BYB39" s="21"/>
      <c r="BYC39" s="21"/>
      <c r="BYD39" s="21"/>
      <c r="BYE39" s="21"/>
      <c r="BYF39" s="21"/>
      <c r="BYG39" s="21"/>
      <c r="BYH39" s="21"/>
      <c r="BYI39" s="21"/>
      <c r="BYJ39" s="21"/>
      <c r="BYK39" s="21"/>
      <c r="BYL39" s="21"/>
      <c r="BYM39" s="21"/>
      <c r="BYN39" s="21"/>
      <c r="BYO39" s="21"/>
      <c r="BYP39" s="21"/>
      <c r="BYQ39" s="21"/>
      <c r="BYR39" s="21"/>
      <c r="BYS39" s="21"/>
      <c r="BYT39" s="21"/>
      <c r="BYU39" s="21"/>
      <c r="BYV39" s="21"/>
      <c r="BYW39" s="21"/>
      <c r="BYX39" s="21"/>
      <c r="BYY39" s="21"/>
      <c r="BYZ39" s="21"/>
      <c r="BZA39" s="21"/>
      <c r="BZB39" s="21"/>
      <c r="BZC39" s="21"/>
      <c r="BZD39" s="21"/>
      <c r="BZE39" s="21"/>
      <c r="BZF39" s="21"/>
      <c r="BZG39" s="21"/>
      <c r="BZH39" s="21"/>
      <c r="BZI39" s="21"/>
      <c r="BZJ39" s="21"/>
      <c r="BZK39" s="21"/>
      <c r="BZL39" s="21"/>
      <c r="BZM39" s="21"/>
      <c r="BZN39" s="21"/>
      <c r="BZO39" s="21"/>
      <c r="BZP39" s="21"/>
      <c r="BZQ39" s="21"/>
      <c r="BZR39" s="21"/>
      <c r="BZS39" s="21"/>
      <c r="BZT39" s="21"/>
      <c r="BZU39" s="21"/>
      <c r="BZV39" s="21"/>
      <c r="BZW39" s="21"/>
      <c r="BZX39" s="21"/>
      <c r="BZY39" s="21"/>
      <c r="BZZ39" s="21"/>
      <c r="CAA39" s="21"/>
      <c r="CAB39" s="21"/>
      <c r="CAC39" s="21"/>
      <c r="CAD39" s="21"/>
      <c r="CAE39" s="21"/>
      <c r="CAF39" s="21"/>
      <c r="CAG39" s="21"/>
      <c r="CAH39" s="21"/>
      <c r="CAI39" s="21"/>
      <c r="CAJ39" s="21"/>
      <c r="CAK39" s="21"/>
      <c r="CAL39" s="21"/>
      <c r="CAM39" s="21"/>
      <c r="CAN39" s="21"/>
      <c r="CAO39" s="21"/>
      <c r="CAP39" s="21"/>
      <c r="CAQ39" s="21"/>
      <c r="CAR39" s="21"/>
      <c r="CAS39" s="21"/>
      <c r="CAT39" s="21"/>
      <c r="CAU39" s="21"/>
      <c r="CAV39" s="21"/>
      <c r="CAW39" s="21"/>
      <c r="CAX39" s="21"/>
      <c r="CAY39" s="21"/>
      <c r="CAZ39" s="21"/>
      <c r="CBA39" s="21"/>
      <c r="CBB39" s="21"/>
      <c r="CBC39" s="21"/>
      <c r="CBD39" s="21"/>
      <c r="CBE39" s="21"/>
      <c r="CBF39" s="21"/>
      <c r="CBG39" s="21"/>
      <c r="CBH39" s="21"/>
      <c r="CBI39" s="21"/>
      <c r="CBJ39" s="21"/>
      <c r="CBK39" s="21"/>
      <c r="CBL39" s="21"/>
      <c r="CBM39" s="21"/>
      <c r="CBN39" s="21"/>
      <c r="CBO39" s="21"/>
      <c r="CBP39" s="21"/>
      <c r="CBQ39" s="21"/>
      <c r="CBR39" s="21"/>
      <c r="CBS39" s="21"/>
      <c r="CBT39" s="21"/>
      <c r="CBU39" s="21"/>
      <c r="CBV39" s="21"/>
      <c r="CBW39" s="21"/>
      <c r="CBX39" s="21"/>
      <c r="CBY39" s="21"/>
      <c r="CBZ39" s="21"/>
      <c r="CCA39" s="21"/>
      <c r="CCB39" s="21"/>
      <c r="CCC39" s="21"/>
      <c r="CCD39" s="21"/>
      <c r="CCE39" s="21"/>
      <c r="CCF39" s="21"/>
      <c r="CCG39" s="21"/>
      <c r="CCH39" s="21"/>
      <c r="CCI39" s="21"/>
      <c r="CCJ39" s="21"/>
      <c r="CCK39" s="21"/>
      <c r="CCL39" s="21"/>
      <c r="CCM39" s="21"/>
      <c r="CCN39" s="21"/>
      <c r="CCO39" s="21"/>
      <c r="CCP39" s="21"/>
      <c r="CCQ39" s="21"/>
      <c r="CCR39" s="21"/>
      <c r="CCS39" s="21"/>
      <c r="CCT39" s="21"/>
      <c r="CCU39" s="21"/>
      <c r="CCV39" s="21"/>
      <c r="CCW39" s="21"/>
      <c r="CCX39" s="21"/>
      <c r="CCY39" s="21"/>
      <c r="CCZ39" s="21"/>
      <c r="CDA39" s="21"/>
      <c r="CDB39" s="21"/>
      <c r="CDC39" s="21"/>
      <c r="CDD39" s="21"/>
      <c r="CDE39" s="21"/>
      <c r="CDF39" s="21"/>
      <c r="CDG39" s="21"/>
      <c r="CDH39" s="21"/>
      <c r="CDI39" s="21"/>
      <c r="CDJ39" s="21"/>
      <c r="CDK39" s="21"/>
      <c r="CDL39" s="21"/>
      <c r="CDM39" s="21"/>
      <c r="CDN39" s="21"/>
      <c r="CDO39" s="21"/>
      <c r="CDP39" s="21"/>
      <c r="CDQ39" s="21"/>
      <c r="CDR39" s="21"/>
      <c r="CDS39" s="21"/>
      <c r="CDT39" s="21"/>
      <c r="CDU39" s="21"/>
      <c r="CDV39" s="21"/>
      <c r="CDW39" s="21"/>
      <c r="CDX39" s="21"/>
      <c r="CDY39" s="21"/>
      <c r="CDZ39" s="21"/>
      <c r="CEA39" s="21"/>
      <c r="CEB39" s="21"/>
      <c r="CEC39" s="21"/>
      <c r="CED39" s="21"/>
      <c r="CEE39" s="21"/>
      <c r="CEF39" s="21"/>
      <c r="CEG39" s="21"/>
      <c r="CEH39" s="21"/>
      <c r="CEI39" s="21"/>
      <c r="CEJ39" s="21"/>
      <c r="CEK39" s="21"/>
      <c r="CEL39" s="21"/>
      <c r="CEM39" s="21"/>
      <c r="CEN39" s="21"/>
      <c r="CEO39" s="21"/>
      <c r="CEP39" s="21"/>
      <c r="CEQ39" s="21"/>
      <c r="CER39" s="21"/>
      <c r="CES39" s="21"/>
      <c r="CET39" s="21"/>
      <c r="CEU39" s="21"/>
      <c r="CEV39" s="21"/>
      <c r="CEW39" s="21"/>
      <c r="CEX39" s="21"/>
      <c r="CEY39" s="21"/>
      <c r="CEZ39" s="21"/>
      <c r="CFA39" s="21"/>
      <c r="CFB39" s="21"/>
      <c r="CFC39" s="21"/>
      <c r="CFD39" s="21"/>
      <c r="CFE39" s="21"/>
      <c r="CFF39" s="21"/>
      <c r="CFG39" s="21"/>
      <c r="CFH39" s="21"/>
      <c r="CFI39" s="21"/>
      <c r="CFJ39" s="21"/>
      <c r="CFK39" s="21"/>
      <c r="CFL39" s="21"/>
      <c r="CFM39" s="21"/>
      <c r="CFN39" s="21"/>
      <c r="CFO39" s="21"/>
      <c r="CFP39" s="21"/>
      <c r="CFQ39" s="21"/>
      <c r="CFR39" s="21"/>
      <c r="CFS39" s="21"/>
      <c r="CFT39" s="21"/>
      <c r="CFU39" s="21"/>
      <c r="CFV39" s="21"/>
      <c r="CFW39" s="21"/>
      <c r="CFX39" s="21"/>
      <c r="CFY39" s="21"/>
      <c r="CFZ39" s="21"/>
      <c r="CGA39" s="21"/>
      <c r="CGB39" s="21"/>
      <c r="CGC39" s="21"/>
      <c r="CGD39" s="21"/>
      <c r="CGE39" s="21"/>
      <c r="CGF39" s="21"/>
      <c r="CGG39" s="21"/>
      <c r="CGH39" s="21"/>
      <c r="CGI39" s="21"/>
      <c r="CGJ39" s="21"/>
      <c r="CGK39" s="21"/>
      <c r="CGL39" s="21"/>
      <c r="CGM39" s="21"/>
      <c r="CGN39" s="21"/>
      <c r="CGO39" s="21"/>
      <c r="CGP39" s="21"/>
      <c r="CGQ39" s="21"/>
      <c r="CGR39" s="21"/>
      <c r="CGS39" s="21"/>
      <c r="CGT39" s="21"/>
      <c r="CGU39" s="21"/>
      <c r="CGV39" s="21"/>
      <c r="CGW39" s="21"/>
      <c r="CGX39" s="21"/>
      <c r="CGY39" s="21"/>
      <c r="CGZ39" s="21"/>
      <c r="CHA39" s="21"/>
      <c r="CHB39" s="21"/>
      <c r="CHC39" s="21"/>
      <c r="CHD39" s="21"/>
      <c r="CHE39" s="21"/>
      <c r="CHF39" s="21"/>
      <c r="CHG39" s="21"/>
      <c r="CHH39" s="21"/>
      <c r="CHI39" s="21"/>
      <c r="CHJ39" s="21"/>
      <c r="CHK39" s="21"/>
      <c r="CHL39" s="21"/>
      <c r="CHM39" s="21"/>
      <c r="CHN39" s="21"/>
      <c r="CHO39" s="21"/>
      <c r="CHP39" s="21"/>
      <c r="CHQ39" s="21"/>
      <c r="CHR39" s="21"/>
      <c r="CHS39" s="21"/>
      <c r="CHT39" s="21"/>
      <c r="CHU39" s="21"/>
      <c r="CHV39" s="21"/>
      <c r="CHW39" s="21"/>
      <c r="CHX39" s="21"/>
      <c r="CHY39" s="21"/>
      <c r="CHZ39" s="21"/>
      <c r="CIA39" s="21"/>
      <c r="CIB39" s="21"/>
      <c r="CIC39" s="21"/>
      <c r="CID39" s="21"/>
      <c r="CIE39" s="21"/>
      <c r="CIF39" s="21"/>
      <c r="CIG39" s="21"/>
      <c r="CIH39" s="21"/>
      <c r="CII39" s="21"/>
      <c r="CIJ39" s="21"/>
      <c r="CIK39" s="21"/>
      <c r="CIL39" s="21"/>
      <c r="CIM39" s="21"/>
      <c r="CIN39" s="21"/>
      <c r="CIO39" s="21"/>
      <c r="CIP39" s="21"/>
      <c r="CIQ39" s="21"/>
      <c r="CIR39" s="21"/>
      <c r="CIS39" s="21"/>
      <c r="CIT39" s="21"/>
      <c r="CIU39" s="21"/>
      <c r="CIV39" s="21"/>
      <c r="CIW39" s="21"/>
      <c r="CIX39" s="21"/>
      <c r="CIY39" s="21"/>
      <c r="CIZ39" s="21"/>
      <c r="CJA39" s="21"/>
      <c r="CJB39" s="21"/>
      <c r="CJC39" s="21"/>
      <c r="CJD39" s="21"/>
      <c r="CJE39" s="21"/>
      <c r="CJF39" s="21"/>
      <c r="CJG39" s="21"/>
      <c r="CJH39" s="21"/>
      <c r="CJI39" s="21"/>
      <c r="CJJ39" s="21"/>
      <c r="CJK39" s="21"/>
      <c r="CJL39" s="21"/>
      <c r="CJM39" s="21"/>
      <c r="CJN39" s="21"/>
      <c r="CJO39" s="21"/>
      <c r="CJP39" s="21"/>
      <c r="CJQ39" s="21"/>
      <c r="CJR39" s="21"/>
      <c r="CJS39" s="21"/>
      <c r="CJT39" s="21"/>
      <c r="CJU39" s="21"/>
      <c r="CJV39" s="21"/>
      <c r="CJW39" s="21"/>
      <c r="CJX39" s="21"/>
      <c r="CJY39" s="21"/>
      <c r="CJZ39" s="21"/>
      <c r="CKA39" s="21"/>
      <c r="CKB39" s="21"/>
      <c r="CKC39" s="21"/>
      <c r="CKD39" s="21"/>
      <c r="CKE39" s="21"/>
      <c r="CKF39" s="21"/>
      <c r="CKG39" s="21"/>
      <c r="CKH39" s="21"/>
      <c r="CKI39" s="21"/>
      <c r="CKJ39" s="21"/>
      <c r="CKK39" s="21"/>
      <c r="CKL39" s="21"/>
      <c r="CKM39" s="21"/>
      <c r="CKN39" s="21"/>
      <c r="CKO39" s="21"/>
      <c r="CKP39" s="21"/>
      <c r="CKQ39" s="21"/>
      <c r="CKR39" s="21"/>
      <c r="CKS39" s="21"/>
      <c r="CKT39" s="21"/>
      <c r="CKU39" s="21"/>
      <c r="CKV39" s="21"/>
      <c r="CKW39" s="21"/>
      <c r="CKX39" s="21"/>
      <c r="CKY39" s="21"/>
      <c r="CKZ39" s="21"/>
      <c r="CLA39" s="21"/>
      <c r="CLB39" s="21"/>
      <c r="CLC39" s="21"/>
      <c r="CLD39" s="21"/>
      <c r="CLE39" s="21"/>
      <c r="CLF39" s="21"/>
      <c r="CLG39" s="21"/>
      <c r="CLH39" s="21"/>
      <c r="CLI39" s="21"/>
      <c r="CLJ39" s="21"/>
      <c r="CLK39" s="21"/>
      <c r="CLL39" s="21"/>
      <c r="CLM39" s="21"/>
      <c r="CLN39" s="21"/>
      <c r="CLO39" s="21"/>
      <c r="CLP39" s="21"/>
      <c r="CLQ39" s="21"/>
      <c r="CLR39" s="21"/>
      <c r="CLS39" s="21"/>
      <c r="CLT39" s="21"/>
      <c r="CLU39" s="21"/>
      <c r="CLV39" s="21"/>
      <c r="CLW39" s="21"/>
      <c r="CLX39" s="21"/>
      <c r="CLY39" s="21"/>
      <c r="CLZ39" s="21"/>
      <c r="CMA39" s="21"/>
      <c r="CMB39" s="21"/>
      <c r="CMC39" s="21"/>
      <c r="CMD39" s="21"/>
      <c r="CME39" s="21"/>
      <c r="CMF39" s="21"/>
      <c r="CMG39" s="21"/>
      <c r="CMH39" s="21"/>
      <c r="CMI39" s="21"/>
      <c r="CMJ39" s="21"/>
      <c r="CMK39" s="21"/>
      <c r="CML39" s="21"/>
      <c r="CMM39" s="21"/>
      <c r="CMN39" s="21"/>
      <c r="CMO39" s="21"/>
      <c r="CMP39" s="21"/>
      <c r="CMQ39" s="21"/>
      <c r="CMR39" s="21"/>
      <c r="CMS39" s="21"/>
      <c r="CMT39" s="21"/>
      <c r="CMU39" s="21"/>
      <c r="CMV39" s="21"/>
      <c r="CMW39" s="21"/>
      <c r="CMX39" s="21"/>
      <c r="CMY39" s="21"/>
      <c r="CMZ39" s="21"/>
      <c r="CNA39" s="21"/>
      <c r="CNB39" s="21"/>
      <c r="CNC39" s="21"/>
      <c r="CND39" s="21"/>
      <c r="CNE39" s="21"/>
      <c r="CNF39" s="21"/>
      <c r="CNG39" s="21"/>
      <c r="CNH39" s="21"/>
      <c r="CNI39" s="21"/>
      <c r="CNJ39" s="21"/>
      <c r="CNK39" s="21"/>
      <c r="CNL39" s="21"/>
      <c r="CNM39" s="21"/>
      <c r="CNN39" s="21"/>
      <c r="CNO39" s="21"/>
      <c r="CNP39" s="21"/>
      <c r="CNQ39" s="21"/>
      <c r="CNR39" s="21"/>
      <c r="CNS39" s="21"/>
      <c r="CNT39" s="21"/>
      <c r="CNU39" s="21"/>
      <c r="CNV39" s="21"/>
      <c r="CNW39" s="21"/>
      <c r="CNX39" s="21"/>
      <c r="CNY39" s="21"/>
      <c r="CNZ39" s="21"/>
      <c r="COA39" s="21"/>
      <c r="COB39" s="21"/>
      <c r="COC39" s="21"/>
      <c r="COD39" s="21"/>
      <c r="COE39" s="21"/>
      <c r="COF39" s="21"/>
      <c r="COG39" s="21"/>
      <c r="COH39" s="21"/>
      <c r="COI39" s="21"/>
      <c r="COJ39" s="21"/>
      <c r="COK39" s="21"/>
      <c r="COL39" s="21"/>
      <c r="COM39" s="21"/>
      <c r="CON39" s="21"/>
      <c r="COO39" s="21"/>
      <c r="COP39" s="21"/>
      <c r="COQ39" s="21"/>
      <c r="COR39" s="21"/>
      <c r="COS39" s="21"/>
      <c r="COT39" s="21"/>
      <c r="COU39" s="21"/>
      <c r="COV39" s="21"/>
      <c r="COW39" s="21"/>
      <c r="COX39" s="21"/>
      <c r="COY39" s="21"/>
      <c r="COZ39" s="21"/>
      <c r="CPA39" s="21"/>
      <c r="CPB39" s="21"/>
      <c r="CPC39" s="21"/>
      <c r="CPD39" s="21"/>
      <c r="CPE39" s="21"/>
      <c r="CPF39" s="21"/>
      <c r="CPG39" s="21"/>
      <c r="CPH39" s="21"/>
      <c r="CPI39" s="21"/>
      <c r="CPJ39" s="21"/>
      <c r="CPK39" s="21"/>
      <c r="CPL39" s="21"/>
      <c r="CPM39" s="21"/>
      <c r="CPN39" s="21"/>
      <c r="CPO39" s="21"/>
      <c r="CPP39" s="21"/>
      <c r="CPQ39" s="21"/>
      <c r="CPR39" s="21"/>
      <c r="CPS39" s="21"/>
      <c r="CPT39" s="21"/>
      <c r="CPU39" s="21"/>
      <c r="CPV39" s="21"/>
      <c r="CPW39" s="21"/>
      <c r="CPX39" s="21"/>
      <c r="CPY39" s="21"/>
      <c r="CPZ39" s="21"/>
      <c r="CQA39" s="21"/>
      <c r="CQB39" s="21"/>
      <c r="CQC39" s="21"/>
      <c r="CQD39" s="21"/>
      <c r="CQE39" s="21"/>
      <c r="CQF39" s="21"/>
      <c r="CQG39" s="21"/>
      <c r="CQH39" s="21"/>
      <c r="CQI39" s="21"/>
      <c r="CQJ39" s="21"/>
      <c r="CQK39" s="21"/>
      <c r="CQL39" s="21"/>
      <c r="CQM39" s="21"/>
      <c r="CQN39" s="21"/>
      <c r="CQO39" s="21"/>
      <c r="CQP39" s="21"/>
      <c r="CQQ39" s="21"/>
      <c r="CQR39" s="21"/>
      <c r="CQS39" s="21"/>
      <c r="CQT39" s="21"/>
      <c r="CQU39" s="21"/>
      <c r="CQV39" s="21"/>
      <c r="CQW39" s="21"/>
      <c r="CQX39" s="21"/>
      <c r="CQY39" s="21"/>
      <c r="CQZ39" s="21"/>
      <c r="CRA39" s="21"/>
      <c r="CRB39" s="21"/>
      <c r="CRC39" s="21"/>
      <c r="CRD39" s="21"/>
      <c r="CRE39" s="21"/>
      <c r="CRF39" s="21"/>
      <c r="CRG39" s="21"/>
      <c r="CRH39" s="21"/>
      <c r="CRI39" s="21"/>
      <c r="CRJ39" s="21"/>
      <c r="CRK39" s="21"/>
      <c r="CRL39" s="21"/>
      <c r="CRM39" s="21"/>
      <c r="CRN39" s="21"/>
      <c r="CRO39" s="21"/>
      <c r="CRP39" s="21"/>
      <c r="CRQ39" s="21"/>
      <c r="CRR39" s="21"/>
      <c r="CRS39" s="21"/>
      <c r="CRT39" s="21"/>
      <c r="CRU39" s="21"/>
      <c r="CRV39" s="21"/>
      <c r="CRW39" s="21"/>
      <c r="CRX39" s="21"/>
      <c r="CRY39" s="21"/>
      <c r="CRZ39" s="21"/>
      <c r="CSA39" s="21"/>
      <c r="CSB39" s="21"/>
      <c r="CSC39" s="21"/>
      <c r="CSD39" s="21"/>
      <c r="CSE39" s="21"/>
      <c r="CSF39" s="21"/>
      <c r="CSG39" s="21"/>
      <c r="CSH39" s="21"/>
      <c r="CSI39" s="21"/>
      <c r="CSJ39" s="21"/>
      <c r="CSK39" s="21"/>
      <c r="CSL39" s="21"/>
      <c r="CSM39" s="21"/>
      <c r="CSN39" s="21"/>
      <c r="CSO39" s="21"/>
      <c r="CSP39" s="21"/>
      <c r="CSQ39" s="21"/>
      <c r="CSR39" s="21"/>
      <c r="CSS39" s="21"/>
      <c r="CST39" s="21"/>
      <c r="CSU39" s="21"/>
      <c r="CSV39" s="21"/>
      <c r="CSW39" s="21"/>
      <c r="CSX39" s="21"/>
      <c r="CSY39" s="21"/>
      <c r="CSZ39" s="21"/>
      <c r="CTA39" s="21"/>
      <c r="CTB39" s="21"/>
      <c r="CTC39" s="21"/>
      <c r="CTD39" s="21"/>
      <c r="CTE39" s="21"/>
      <c r="CTF39" s="21"/>
      <c r="CTG39" s="21"/>
      <c r="CTH39" s="21"/>
      <c r="CTI39" s="21"/>
      <c r="CTJ39" s="21"/>
      <c r="CTK39" s="21"/>
      <c r="CTL39" s="21"/>
      <c r="CTM39" s="21"/>
      <c r="CTN39" s="21"/>
      <c r="CTO39" s="21"/>
      <c r="CTP39" s="21"/>
      <c r="CTQ39" s="21"/>
      <c r="CTR39" s="21"/>
      <c r="CTS39" s="21"/>
      <c r="CTT39" s="21"/>
      <c r="CTU39" s="21"/>
      <c r="CTV39" s="21"/>
      <c r="CTW39" s="21"/>
      <c r="CTX39" s="21"/>
      <c r="CTY39" s="21"/>
      <c r="CTZ39" s="21"/>
      <c r="CUA39" s="21"/>
      <c r="CUB39" s="21"/>
      <c r="CUC39" s="21"/>
      <c r="CUD39" s="21"/>
      <c r="CUE39" s="21"/>
      <c r="CUF39" s="21"/>
      <c r="CUG39" s="21"/>
      <c r="CUH39" s="21"/>
      <c r="CUI39" s="21"/>
      <c r="CUJ39" s="21"/>
      <c r="CUK39" s="21"/>
      <c r="CUL39" s="21"/>
      <c r="CUM39" s="21"/>
      <c r="CUN39" s="21"/>
      <c r="CUO39" s="21"/>
      <c r="CUP39" s="21"/>
      <c r="CUQ39" s="21"/>
      <c r="CUR39" s="21"/>
      <c r="CUS39" s="21"/>
      <c r="CUT39" s="21"/>
      <c r="CUU39" s="21"/>
      <c r="CUV39" s="21"/>
      <c r="CUW39" s="21"/>
      <c r="CUX39" s="21"/>
      <c r="CUY39" s="21"/>
      <c r="CUZ39" s="21"/>
      <c r="CVA39" s="21"/>
      <c r="CVB39" s="21"/>
      <c r="CVC39" s="21"/>
      <c r="CVD39" s="21"/>
      <c r="CVE39" s="21"/>
      <c r="CVF39" s="21"/>
      <c r="CVG39" s="21"/>
      <c r="CVH39" s="21"/>
      <c r="CVI39" s="21"/>
      <c r="CVJ39" s="21"/>
      <c r="CVK39" s="21"/>
      <c r="CVL39" s="21"/>
      <c r="CVM39" s="21"/>
      <c r="CVN39" s="21"/>
      <c r="CVO39" s="21"/>
      <c r="CVP39" s="21"/>
      <c r="CVQ39" s="21"/>
      <c r="CVR39" s="21"/>
      <c r="CVS39" s="21"/>
      <c r="CVT39" s="21"/>
      <c r="CVU39" s="21"/>
      <c r="CVV39" s="21"/>
      <c r="CVW39" s="21"/>
      <c r="CVX39" s="21"/>
      <c r="CVY39" s="21"/>
      <c r="CVZ39" s="21"/>
      <c r="CWA39" s="21"/>
      <c r="CWB39" s="21"/>
      <c r="CWC39" s="21"/>
      <c r="CWD39" s="21"/>
      <c r="CWE39" s="21"/>
      <c r="CWF39" s="21"/>
      <c r="CWG39" s="21"/>
      <c r="CWH39" s="21"/>
      <c r="CWI39" s="21"/>
      <c r="CWJ39" s="21"/>
      <c r="CWK39" s="21"/>
      <c r="CWL39" s="21"/>
      <c r="CWM39" s="21"/>
      <c r="CWN39" s="21"/>
      <c r="CWO39" s="21"/>
      <c r="CWP39" s="21"/>
      <c r="CWQ39" s="21"/>
      <c r="CWR39" s="21"/>
      <c r="CWS39" s="21"/>
      <c r="CWT39" s="21"/>
      <c r="CWU39" s="21"/>
      <c r="CWV39" s="21"/>
      <c r="CWW39" s="21"/>
      <c r="CWX39" s="21"/>
      <c r="CWY39" s="21"/>
      <c r="CWZ39" s="21"/>
      <c r="CXA39" s="21"/>
      <c r="CXB39" s="21"/>
      <c r="CXC39" s="21"/>
      <c r="CXD39" s="21"/>
      <c r="CXE39" s="21"/>
      <c r="CXF39" s="21"/>
      <c r="CXG39" s="21"/>
      <c r="CXH39" s="21"/>
      <c r="CXI39" s="21"/>
      <c r="CXJ39" s="21"/>
      <c r="CXK39" s="21"/>
      <c r="CXL39" s="21"/>
      <c r="CXM39" s="21"/>
      <c r="CXN39" s="21"/>
      <c r="CXO39" s="21"/>
      <c r="CXP39" s="21"/>
      <c r="CXQ39" s="21"/>
      <c r="CXR39" s="21"/>
      <c r="CXS39" s="21"/>
      <c r="CXT39" s="21"/>
      <c r="CXU39" s="21"/>
      <c r="CXV39" s="21"/>
      <c r="CXW39" s="21"/>
      <c r="CXX39" s="21"/>
      <c r="CXY39" s="21"/>
      <c r="CXZ39" s="21"/>
      <c r="CYA39" s="21"/>
      <c r="CYB39" s="21"/>
      <c r="CYC39" s="21"/>
      <c r="CYD39" s="21"/>
      <c r="CYE39" s="21"/>
      <c r="CYF39" s="21"/>
      <c r="CYG39" s="21"/>
      <c r="CYH39" s="21"/>
      <c r="CYI39" s="21"/>
      <c r="CYJ39" s="21"/>
      <c r="CYK39" s="21"/>
      <c r="CYL39" s="21"/>
      <c r="CYM39" s="21"/>
      <c r="CYN39" s="21"/>
      <c r="CYO39" s="21"/>
      <c r="CYP39" s="21"/>
      <c r="CYQ39" s="21"/>
      <c r="CYR39" s="21"/>
      <c r="CYS39" s="21"/>
      <c r="CYT39" s="21"/>
      <c r="CYU39" s="21"/>
      <c r="CYV39" s="21"/>
      <c r="CYW39" s="21"/>
      <c r="CYX39" s="21"/>
      <c r="CYY39" s="21"/>
      <c r="CYZ39" s="21"/>
      <c r="CZA39" s="21"/>
      <c r="CZB39" s="21"/>
      <c r="CZC39" s="21"/>
      <c r="CZD39" s="21"/>
      <c r="CZE39" s="21"/>
      <c r="CZF39" s="21"/>
      <c r="CZG39" s="21"/>
      <c r="CZH39" s="21"/>
      <c r="CZI39" s="21"/>
      <c r="CZJ39" s="21"/>
      <c r="CZK39" s="21"/>
      <c r="CZL39" s="21"/>
      <c r="CZM39" s="21"/>
      <c r="CZN39" s="21"/>
      <c r="CZO39" s="21"/>
      <c r="CZP39" s="21"/>
      <c r="CZQ39" s="21"/>
      <c r="CZR39" s="21"/>
      <c r="CZS39" s="21"/>
      <c r="CZT39" s="21"/>
      <c r="CZU39" s="21"/>
      <c r="CZV39" s="21"/>
      <c r="CZW39" s="21"/>
      <c r="CZX39" s="21"/>
      <c r="CZY39" s="21"/>
      <c r="CZZ39" s="21"/>
      <c r="DAA39" s="21"/>
      <c r="DAB39" s="21"/>
      <c r="DAC39" s="21"/>
      <c r="DAD39" s="21"/>
      <c r="DAE39" s="21"/>
      <c r="DAF39" s="21"/>
      <c r="DAG39" s="21"/>
      <c r="DAH39" s="21"/>
      <c r="DAI39" s="21"/>
      <c r="DAJ39" s="21"/>
      <c r="DAK39" s="21"/>
      <c r="DAL39" s="21"/>
      <c r="DAM39" s="21"/>
      <c r="DAN39" s="21"/>
      <c r="DAO39" s="21"/>
      <c r="DAP39" s="21"/>
      <c r="DAQ39" s="21"/>
      <c r="DAR39" s="21"/>
      <c r="DAS39" s="21"/>
      <c r="DAT39" s="21"/>
      <c r="DAU39" s="21"/>
      <c r="DAV39" s="21"/>
      <c r="DAW39" s="21"/>
      <c r="DAX39" s="21"/>
      <c r="DAY39" s="21"/>
      <c r="DAZ39" s="21"/>
      <c r="DBA39" s="21"/>
      <c r="DBB39" s="21"/>
      <c r="DBC39" s="21"/>
      <c r="DBD39" s="21"/>
      <c r="DBE39" s="21"/>
      <c r="DBF39" s="21"/>
      <c r="DBG39" s="21"/>
      <c r="DBH39" s="21"/>
      <c r="DBI39" s="21"/>
      <c r="DBJ39" s="21"/>
      <c r="DBK39" s="21"/>
      <c r="DBL39" s="21"/>
      <c r="DBM39" s="21"/>
      <c r="DBN39" s="21"/>
      <c r="DBO39" s="21"/>
      <c r="DBP39" s="21"/>
      <c r="DBQ39" s="21"/>
      <c r="DBR39" s="21"/>
      <c r="DBS39" s="21"/>
      <c r="DBT39" s="21"/>
      <c r="DBU39" s="21"/>
      <c r="DBV39" s="21"/>
      <c r="DBW39" s="21"/>
      <c r="DBX39" s="21"/>
      <c r="DBY39" s="21"/>
      <c r="DBZ39" s="21"/>
      <c r="DCA39" s="21"/>
      <c r="DCB39" s="21"/>
      <c r="DCC39" s="21"/>
      <c r="DCD39" s="21"/>
      <c r="DCE39" s="21"/>
      <c r="DCF39" s="21"/>
      <c r="DCG39" s="21"/>
      <c r="DCH39" s="21"/>
      <c r="DCI39" s="21"/>
      <c r="DCJ39" s="21"/>
      <c r="DCK39" s="21"/>
      <c r="DCL39" s="21"/>
      <c r="DCM39" s="21"/>
      <c r="DCN39" s="21"/>
      <c r="DCO39" s="21"/>
      <c r="DCP39" s="21"/>
      <c r="DCQ39" s="21"/>
      <c r="DCR39" s="21"/>
      <c r="DCS39" s="21"/>
      <c r="DCT39" s="21"/>
      <c r="DCU39" s="21"/>
      <c r="DCV39" s="21"/>
      <c r="DCW39" s="21"/>
      <c r="DCX39" s="21"/>
      <c r="DCY39" s="21"/>
      <c r="DCZ39" s="21"/>
      <c r="DDA39" s="21"/>
      <c r="DDB39" s="21"/>
      <c r="DDC39" s="21"/>
      <c r="DDD39" s="21"/>
      <c r="DDE39" s="21"/>
      <c r="DDF39" s="21"/>
      <c r="DDG39" s="21"/>
      <c r="DDH39" s="21"/>
      <c r="DDI39" s="21"/>
      <c r="DDJ39" s="21"/>
      <c r="DDK39" s="21"/>
      <c r="DDL39" s="21"/>
      <c r="DDM39" s="21"/>
      <c r="DDN39" s="21"/>
      <c r="DDO39" s="21"/>
      <c r="DDP39" s="21"/>
      <c r="DDQ39" s="21"/>
      <c r="DDR39" s="21"/>
      <c r="DDS39" s="21"/>
      <c r="DDT39" s="21"/>
      <c r="DDU39" s="21"/>
      <c r="DDV39" s="21"/>
      <c r="DDW39" s="21"/>
      <c r="DDX39" s="21"/>
      <c r="DDY39" s="21"/>
      <c r="DDZ39" s="21"/>
      <c r="DEA39" s="21"/>
      <c r="DEB39" s="21"/>
      <c r="DEC39" s="21"/>
      <c r="DED39" s="21"/>
      <c r="DEE39" s="21"/>
      <c r="DEF39" s="21"/>
      <c r="DEG39" s="21"/>
      <c r="DEH39" s="21"/>
      <c r="DEI39" s="21"/>
      <c r="DEJ39" s="21"/>
      <c r="DEK39" s="21"/>
      <c r="DEL39" s="21"/>
      <c r="DEM39" s="21"/>
      <c r="DEN39" s="21"/>
      <c r="DEO39" s="21"/>
      <c r="DEP39" s="21"/>
      <c r="DEQ39" s="21"/>
      <c r="DER39" s="21"/>
      <c r="DES39" s="21"/>
      <c r="DET39" s="21"/>
      <c r="DEU39" s="21"/>
      <c r="DEV39" s="21"/>
      <c r="DEW39" s="21"/>
      <c r="DEX39" s="21"/>
      <c r="DEY39" s="21"/>
      <c r="DEZ39" s="21"/>
      <c r="DFA39" s="21"/>
      <c r="DFB39" s="21"/>
      <c r="DFC39" s="21"/>
      <c r="DFD39" s="21"/>
      <c r="DFE39" s="21"/>
      <c r="DFF39" s="21"/>
      <c r="DFG39" s="21"/>
      <c r="DFH39" s="21"/>
      <c r="DFI39" s="21"/>
      <c r="DFJ39" s="21"/>
      <c r="DFK39" s="21"/>
      <c r="DFL39" s="21"/>
      <c r="DFM39" s="21"/>
      <c r="DFN39" s="21"/>
      <c r="DFO39" s="21"/>
      <c r="DFP39" s="21"/>
      <c r="DFQ39" s="21"/>
      <c r="DFR39" s="21"/>
      <c r="DFS39" s="21"/>
      <c r="DFT39" s="21"/>
      <c r="DFU39" s="21"/>
      <c r="DFV39" s="21"/>
      <c r="DFW39" s="21"/>
      <c r="DFX39" s="21"/>
      <c r="DFY39" s="21"/>
      <c r="DFZ39" s="21"/>
      <c r="DGA39" s="21"/>
      <c r="DGB39" s="21"/>
      <c r="DGC39" s="21"/>
      <c r="DGD39" s="21"/>
      <c r="DGE39" s="21"/>
      <c r="DGF39" s="21"/>
      <c r="DGG39" s="21"/>
      <c r="DGH39" s="21"/>
      <c r="DGI39" s="21"/>
      <c r="DGJ39" s="21"/>
      <c r="DGK39" s="21"/>
      <c r="DGL39" s="21"/>
      <c r="DGM39" s="21"/>
      <c r="DGN39" s="21"/>
      <c r="DGO39" s="21"/>
      <c r="DGP39" s="21"/>
      <c r="DGQ39" s="21"/>
      <c r="DGR39" s="21"/>
      <c r="DGS39" s="21"/>
      <c r="DGT39" s="21"/>
      <c r="DGU39" s="21"/>
      <c r="DGV39" s="21"/>
      <c r="DGW39" s="21"/>
      <c r="DGX39" s="21"/>
      <c r="DGY39" s="21"/>
      <c r="DGZ39" s="21"/>
      <c r="DHA39" s="21"/>
      <c r="DHB39" s="21"/>
      <c r="DHC39" s="21"/>
      <c r="DHD39" s="21"/>
      <c r="DHE39" s="21"/>
      <c r="DHF39" s="21"/>
      <c r="DHG39" s="21"/>
      <c r="DHH39" s="21"/>
      <c r="DHI39" s="21"/>
      <c r="DHJ39" s="21"/>
      <c r="DHK39" s="21"/>
      <c r="DHL39" s="21"/>
      <c r="DHM39" s="21"/>
      <c r="DHN39" s="21"/>
      <c r="DHO39" s="21"/>
      <c r="DHP39" s="21"/>
      <c r="DHQ39" s="21"/>
      <c r="DHR39" s="21"/>
      <c r="DHS39" s="21"/>
      <c r="DHT39" s="21"/>
      <c r="DHU39" s="21"/>
      <c r="DHV39" s="21"/>
      <c r="DHW39" s="21"/>
      <c r="DHX39" s="21"/>
      <c r="DHY39" s="21"/>
      <c r="DHZ39" s="21"/>
      <c r="DIA39" s="21"/>
      <c r="DIB39" s="21"/>
      <c r="DIC39" s="21"/>
      <c r="DID39" s="21"/>
      <c r="DIE39" s="21"/>
      <c r="DIF39" s="21"/>
      <c r="DIG39" s="21"/>
      <c r="DIH39" s="21"/>
      <c r="DII39" s="21"/>
      <c r="DIJ39" s="21"/>
      <c r="DIK39" s="21"/>
      <c r="DIL39" s="21"/>
      <c r="DIM39" s="21"/>
      <c r="DIN39" s="21"/>
      <c r="DIO39" s="21"/>
      <c r="DIP39" s="21"/>
      <c r="DIQ39" s="21"/>
      <c r="DIR39" s="21"/>
      <c r="DIS39" s="21"/>
      <c r="DIT39" s="21"/>
      <c r="DIU39" s="21"/>
      <c r="DIV39" s="21"/>
      <c r="DIW39" s="21"/>
      <c r="DIX39" s="21"/>
      <c r="DIY39" s="21"/>
      <c r="DIZ39" s="21"/>
      <c r="DJA39" s="21"/>
      <c r="DJB39" s="21"/>
      <c r="DJC39" s="21"/>
      <c r="DJD39" s="21"/>
      <c r="DJE39" s="21"/>
      <c r="DJF39" s="21"/>
      <c r="DJG39" s="21"/>
      <c r="DJH39" s="21"/>
      <c r="DJI39" s="21"/>
      <c r="DJJ39" s="21"/>
      <c r="DJK39" s="21"/>
      <c r="DJL39" s="21"/>
      <c r="DJM39" s="21"/>
      <c r="DJN39" s="21"/>
      <c r="DJO39" s="21"/>
      <c r="DJP39" s="21"/>
      <c r="DJQ39" s="21"/>
      <c r="DJR39" s="21"/>
      <c r="DJS39" s="21"/>
      <c r="DJT39" s="21"/>
      <c r="DJU39" s="21"/>
      <c r="DJV39" s="21"/>
      <c r="DJW39" s="21"/>
      <c r="DJX39" s="21"/>
      <c r="DJY39" s="21"/>
      <c r="DJZ39" s="21"/>
      <c r="DKA39" s="21"/>
      <c r="DKB39" s="21"/>
      <c r="DKC39" s="21"/>
      <c r="DKD39" s="21"/>
      <c r="DKE39" s="21"/>
      <c r="DKF39" s="21"/>
      <c r="DKG39" s="21"/>
      <c r="DKH39" s="21"/>
      <c r="DKI39" s="21"/>
      <c r="DKJ39" s="21"/>
      <c r="DKK39" s="21"/>
      <c r="DKL39" s="21"/>
      <c r="DKM39" s="21"/>
      <c r="DKN39" s="21"/>
      <c r="DKO39" s="21"/>
      <c r="DKP39" s="21"/>
      <c r="DKQ39" s="21"/>
      <c r="DKR39" s="21"/>
      <c r="DKS39" s="21"/>
      <c r="DKT39" s="21"/>
      <c r="DKU39" s="21"/>
      <c r="DKV39" s="21"/>
      <c r="DKW39" s="21"/>
      <c r="DKX39" s="21"/>
      <c r="DKY39" s="21"/>
      <c r="DKZ39" s="21"/>
      <c r="DLA39" s="21"/>
      <c r="DLB39" s="21"/>
      <c r="DLC39" s="21"/>
      <c r="DLD39" s="21"/>
      <c r="DLE39" s="21"/>
      <c r="DLF39" s="21"/>
      <c r="DLG39" s="21"/>
      <c r="DLH39" s="21"/>
      <c r="DLI39" s="21"/>
      <c r="DLJ39" s="21"/>
      <c r="DLK39" s="21"/>
      <c r="DLL39" s="21"/>
      <c r="DLM39" s="21"/>
      <c r="DLN39" s="21"/>
      <c r="DLO39" s="21"/>
      <c r="DLP39" s="21"/>
      <c r="DLQ39" s="21"/>
      <c r="DLR39" s="21"/>
      <c r="DLS39" s="21"/>
      <c r="DLT39" s="21"/>
      <c r="DLU39" s="21"/>
      <c r="DLV39" s="21"/>
      <c r="DLW39" s="21"/>
      <c r="DLX39" s="21"/>
      <c r="DLY39" s="21"/>
      <c r="DLZ39" s="21"/>
      <c r="DMA39" s="21"/>
      <c r="DMB39" s="21"/>
      <c r="DMC39" s="21"/>
      <c r="DMD39" s="21"/>
      <c r="DME39" s="21"/>
      <c r="DMF39" s="21"/>
      <c r="DMG39" s="21"/>
      <c r="DMH39" s="21"/>
      <c r="DMI39" s="21"/>
      <c r="DMJ39" s="21"/>
      <c r="DMK39" s="21"/>
      <c r="DML39" s="21"/>
      <c r="DMM39" s="21"/>
      <c r="DMN39" s="21"/>
      <c r="DMO39" s="21"/>
      <c r="DMP39" s="21"/>
      <c r="DMQ39" s="21"/>
      <c r="DMR39" s="21"/>
      <c r="DMS39" s="21"/>
      <c r="DMT39" s="21"/>
      <c r="DMU39" s="21"/>
      <c r="DMV39" s="21"/>
      <c r="DMW39" s="21"/>
      <c r="DMX39" s="21"/>
      <c r="DMY39" s="21"/>
      <c r="DMZ39" s="21"/>
      <c r="DNA39" s="21"/>
      <c r="DNB39" s="21"/>
      <c r="DNC39" s="21"/>
      <c r="DND39" s="21"/>
      <c r="DNE39" s="21"/>
      <c r="DNF39" s="21"/>
      <c r="DNG39" s="21"/>
      <c r="DNH39" s="21"/>
      <c r="DNI39" s="21"/>
      <c r="DNJ39" s="21"/>
      <c r="DNK39" s="21"/>
      <c r="DNL39" s="21"/>
      <c r="DNM39" s="21"/>
      <c r="DNN39" s="21"/>
      <c r="DNO39" s="21"/>
      <c r="DNP39" s="21"/>
      <c r="DNQ39" s="21"/>
      <c r="DNR39" s="21"/>
      <c r="DNS39" s="21"/>
      <c r="DNT39" s="21"/>
      <c r="DNU39" s="21"/>
      <c r="DNV39" s="21"/>
      <c r="DNW39" s="21"/>
      <c r="DNX39" s="21"/>
      <c r="DNY39" s="21"/>
      <c r="DNZ39" s="21"/>
      <c r="DOA39" s="21"/>
      <c r="DOB39" s="21"/>
      <c r="DOC39" s="21"/>
      <c r="DOD39" s="21"/>
      <c r="DOE39" s="21"/>
      <c r="DOF39" s="21"/>
      <c r="DOG39" s="21"/>
      <c r="DOH39" s="21"/>
      <c r="DOI39" s="21"/>
      <c r="DOJ39" s="21"/>
      <c r="DOK39" s="21"/>
      <c r="DOL39" s="21"/>
      <c r="DOM39" s="21"/>
      <c r="DON39" s="21"/>
      <c r="DOO39" s="21"/>
      <c r="DOP39" s="21"/>
      <c r="DOQ39" s="21"/>
      <c r="DOR39" s="21"/>
      <c r="DOS39" s="21"/>
      <c r="DOT39" s="21"/>
      <c r="DOU39" s="21"/>
      <c r="DOV39" s="21"/>
      <c r="DOW39" s="21"/>
      <c r="DOX39" s="21"/>
      <c r="DOY39" s="21"/>
      <c r="DOZ39" s="21"/>
      <c r="DPA39" s="21"/>
      <c r="DPB39" s="21"/>
      <c r="DPC39" s="21"/>
      <c r="DPD39" s="21"/>
      <c r="DPE39" s="21"/>
      <c r="DPF39" s="21"/>
      <c r="DPG39" s="21"/>
      <c r="DPH39" s="21"/>
      <c r="DPI39" s="21"/>
      <c r="DPJ39" s="21"/>
      <c r="DPK39" s="21"/>
      <c r="DPL39" s="21"/>
      <c r="DPM39" s="21"/>
      <c r="DPN39" s="21"/>
      <c r="DPO39" s="21"/>
      <c r="DPP39" s="21"/>
      <c r="DPQ39" s="21"/>
      <c r="DPR39" s="21"/>
      <c r="DPS39" s="21"/>
      <c r="DPT39" s="21"/>
      <c r="DPU39" s="21"/>
      <c r="DPV39" s="21"/>
      <c r="DPW39" s="21"/>
      <c r="DPX39" s="21"/>
      <c r="DPY39" s="21"/>
      <c r="DPZ39" s="21"/>
      <c r="DQA39" s="21"/>
      <c r="DQB39" s="21"/>
      <c r="DQC39" s="21"/>
      <c r="DQD39" s="21"/>
      <c r="DQE39" s="21"/>
      <c r="DQF39" s="21"/>
      <c r="DQG39" s="21"/>
      <c r="DQH39" s="21"/>
      <c r="DQI39" s="21"/>
      <c r="DQJ39" s="21"/>
      <c r="DQK39" s="21"/>
      <c r="DQL39" s="21"/>
      <c r="DQM39" s="21"/>
      <c r="DQN39" s="21"/>
      <c r="DQO39" s="21"/>
      <c r="DQP39" s="21"/>
      <c r="DQQ39" s="21"/>
      <c r="DQR39" s="21"/>
      <c r="DQS39" s="21"/>
      <c r="DQT39" s="21"/>
      <c r="DQU39" s="21"/>
      <c r="DQV39" s="21"/>
      <c r="DQW39" s="21"/>
      <c r="DQX39" s="21"/>
      <c r="DQY39" s="21"/>
      <c r="DQZ39" s="21"/>
      <c r="DRA39" s="21"/>
      <c r="DRB39" s="21"/>
      <c r="DRC39" s="21"/>
      <c r="DRD39" s="21"/>
      <c r="DRE39" s="21"/>
      <c r="DRF39" s="21"/>
      <c r="DRG39" s="21"/>
      <c r="DRH39" s="21"/>
      <c r="DRI39" s="21"/>
      <c r="DRJ39" s="21"/>
      <c r="DRK39" s="21"/>
      <c r="DRL39" s="21"/>
      <c r="DRM39" s="21"/>
      <c r="DRN39" s="21"/>
      <c r="DRO39" s="21"/>
      <c r="DRP39" s="21"/>
      <c r="DRQ39" s="21"/>
      <c r="DRR39" s="21"/>
      <c r="DRS39" s="21"/>
      <c r="DRT39" s="21"/>
      <c r="DRU39" s="21"/>
      <c r="DRV39" s="21"/>
      <c r="DRW39" s="21"/>
      <c r="DRX39" s="21"/>
      <c r="DRY39" s="21"/>
      <c r="DRZ39" s="21"/>
      <c r="DSA39" s="21"/>
      <c r="DSB39" s="21"/>
      <c r="DSC39" s="21"/>
      <c r="DSD39" s="21"/>
      <c r="DSE39" s="21"/>
      <c r="DSF39" s="21"/>
      <c r="DSG39" s="21"/>
      <c r="DSH39" s="21"/>
      <c r="DSI39" s="21"/>
      <c r="DSJ39" s="21"/>
      <c r="DSK39" s="21"/>
      <c r="DSL39" s="21"/>
      <c r="DSM39" s="21"/>
      <c r="DSN39" s="21"/>
      <c r="DSO39" s="21"/>
      <c r="DSP39" s="21"/>
      <c r="DSQ39" s="21"/>
      <c r="DSR39" s="21"/>
      <c r="DSS39" s="21"/>
      <c r="DST39" s="21"/>
      <c r="DSU39" s="21"/>
      <c r="DSV39" s="21"/>
      <c r="DSW39" s="21"/>
      <c r="DSX39" s="21"/>
      <c r="DSY39" s="21"/>
      <c r="DSZ39" s="21"/>
      <c r="DTA39" s="21"/>
      <c r="DTB39" s="21"/>
      <c r="DTC39" s="21"/>
      <c r="DTD39" s="21"/>
      <c r="DTE39" s="21"/>
      <c r="DTF39" s="21"/>
      <c r="DTG39" s="21"/>
      <c r="DTH39" s="21"/>
      <c r="DTI39" s="21"/>
      <c r="DTJ39" s="21"/>
      <c r="DTK39" s="21"/>
      <c r="DTL39" s="21"/>
      <c r="DTM39" s="21"/>
      <c r="DTN39" s="21"/>
      <c r="DTO39" s="21"/>
      <c r="DTP39" s="21"/>
      <c r="DTQ39" s="21"/>
      <c r="DTR39" s="21"/>
      <c r="DTS39" s="21"/>
      <c r="DTT39" s="21"/>
      <c r="DTU39" s="21"/>
      <c r="DTV39" s="21"/>
      <c r="DTW39" s="21"/>
      <c r="DTX39" s="21"/>
      <c r="DTY39" s="21"/>
      <c r="DTZ39" s="21"/>
      <c r="DUA39" s="21"/>
      <c r="DUB39" s="21"/>
      <c r="DUC39" s="21"/>
      <c r="DUD39" s="21"/>
      <c r="DUE39" s="21"/>
      <c r="DUF39" s="21"/>
      <c r="DUG39" s="21"/>
      <c r="DUH39" s="21"/>
      <c r="DUI39" s="21"/>
      <c r="DUJ39" s="21"/>
      <c r="DUK39" s="21"/>
      <c r="DUL39" s="21"/>
      <c r="DUM39" s="21"/>
      <c r="DUN39" s="21"/>
      <c r="DUO39" s="21"/>
      <c r="DUP39" s="21"/>
      <c r="DUQ39" s="21"/>
      <c r="DUR39" s="21"/>
      <c r="DUS39" s="21"/>
      <c r="DUT39" s="21"/>
      <c r="DUU39" s="21"/>
      <c r="DUV39" s="21"/>
      <c r="DUW39" s="21"/>
      <c r="DUX39" s="21"/>
      <c r="DUY39" s="21"/>
      <c r="DUZ39" s="21"/>
      <c r="DVA39" s="21"/>
      <c r="DVB39" s="21"/>
      <c r="DVC39" s="21"/>
      <c r="DVD39" s="21"/>
      <c r="DVE39" s="21"/>
      <c r="DVF39" s="21"/>
      <c r="DVG39" s="21"/>
      <c r="DVH39" s="21"/>
      <c r="DVI39" s="21"/>
      <c r="DVJ39" s="21"/>
      <c r="DVK39" s="21"/>
      <c r="DVL39" s="21"/>
      <c r="DVM39" s="21"/>
      <c r="DVN39" s="21"/>
      <c r="DVO39" s="21"/>
      <c r="DVP39" s="21"/>
      <c r="DVQ39" s="21"/>
      <c r="DVR39" s="21"/>
      <c r="DVS39" s="21"/>
      <c r="DVT39" s="21"/>
      <c r="DVU39" s="21"/>
      <c r="DVV39" s="21"/>
      <c r="DVW39" s="21"/>
      <c r="DVX39" s="21"/>
      <c r="DVY39" s="21"/>
      <c r="DVZ39" s="21"/>
      <c r="DWA39" s="21"/>
      <c r="DWB39" s="21"/>
      <c r="DWC39" s="21"/>
      <c r="DWD39" s="21"/>
      <c r="DWE39" s="21"/>
      <c r="DWF39" s="21"/>
      <c r="DWG39" s="21"/>
      <c r="DWH39" s="21"/>
      <c r="DWI39" s="21"/>
      <c r="DWJ39" s="21"/>
      <c r="DWK39" s="21"/>
      <c r="DWL39" s="21"/>
      <c r="DWM39" s="21"/>
      <c r="DWN39" s="21"/>
      <c r="DWO39" s="21"/>
      <c r="DWP39" s="21"/>
      <c r="DWQ39" s="21"/>
      <c r="DWR39" s="21"/>
      <c r="DWS39" s="21"/>
      <c r="DWT39" s="21"/>
      <c r="DWU39" s="21"/>
      <c r="DWV39" s="21"/>
      <c r="DWW39" s="21"/>
      <c r="DWX39" s="21"/>
      <c r="DWY39" s="21"/>
      <c r="DWZ39" s="21"/>
      <c r="DXA39" s="21"/>
      <c r="DXB39" s="21"/>
      <c r="DXC39" s="21"/>
      <c r="DXD39" s="21"/>
      <c r="DXE39" s="21"/>
      <c r="DXF39" s="21"/>
      <c r="DXG39" s="21"/>
      <c r="DXH39" s="21"/>
      <c r="DXI39" s="21"/>
      <c r="DXJ39" s="21"/>
      <c r="DXK39" s="21"/>
      <c r="DXL39" s="21"/>
      <c r="DXM39" s="21"/>
      <c r="DXN39" s="21"/>
      <c r="DXO39" s="21"/>
      <c r="DXP39" s="21"/>
      <c r="DXQ39" s="21"/>
      <c r="DXR39" s="21"/>
      <c r="DXS39" s="21"/>
      <c r="DXT39" s="21"/>
      <c r="DXU39" s="21"/>
      <c r="DXV39" s="21"/>
      <c r="DXW39" s="21"/>
      <c r="DXX39" s="21"/>
      <c r="DXY39" s="21"/>
      <c r="DXZ39" s="21"/>
      <c r="DYA39" s="21"/>
      <c r="DYB39" s="21"/>
      <c r="DYC39" s="21"/>
      <c r="DYD39" s="21"/>
      <c r="DYE39" s="21"/>
      <c r="DYF39" s="21"/>
      <c r="DYG39" s="21"/>
      <c r="DYH39" s="21"/>
      <c r="DYI39" s="21"/>
      <c r="DYJ39" s="21"/>
      <c r="DYK39" s="21"/>
      <c r="DYL39" s="21"/>
      <c r="DYM39" s="21"/>
      <c r="DYN39" s="21"/>
      <c r="DYO39" s="21"/>
      <c r="DYP39" s="21"/>
      <c r="DYQ39" s="21"/>
      <c r="DYR39" s="21"/>
      <c r="DYS39" s="21"/>
      <c r="DYT39" s="21"/>
      <c r="DYU39" s="21"/>
      <c r="DYV39" s="21"/>
      <c r="DYW39" s="21"/>
      <c r="DYX39" s="21"/>
      <c r="DYY39" s="21"/>
      <c r="DYZ39" s="21"/>
      <c r="DZA39" s="21"/>
      <c r="DZB39" s="21"/>
      <c r="DZC39" s="21"/>
      <c r="DZD39" s="21"/>
      <c r="DZE39" s="21"/>
      <c r="DZF39" s="21"/>
      <c r="DZG39" s="21"/>
      <c r="DZH39" s="21"/>
      <c r="DZI39" s="21"/>
      <c r="DZJ39" s="21"/>
      <c r="DZK39" s="21"/>
      <c r="DZL39" s="21"/>
      <c r="DZM39" s="21"/>
      <c r="DZN39" s="21"/>
      <c r="DZO39" s="21"/>
      <c r="DZP39" s="21"/>
      <c r="DZQ39" s="21"/>
      <c r="DZR39" s="21"/>
      <c r="DZS39" s="21"/>
      <c r="DZT39" s="21"/>
      <c r="DZU39" s="21"/>
      <c r="DZV39" s="21"/>
      <c r="DZW39" s="21"/>
      <c r="DZX39" s="21"/>
      <c r="DZY39" s="21"/>
      <c r="DZZ39" s="21"/>
      <c r="EAA39" s="21"/>
      <c r="EAB39" s="21"/>
      <c r="EAC39" s="21"/>
      <c r="EAD39" s="21"/>
      <c r="EAE39" s="21"/>
      <c r="EAF39" s="21"/>
      <c r="EAG39" s="21"/>
      <c r="EAH39" s="21"/>
      <c r="EAI39" s="21"/>
      <c r="EAJ39" s="21"/>
      <c r="EAK39" s="21"/>
      <c r="EAL39" s="21"/>
      <c r="EAM39" s="21"/>
      <c r="EAN39" s="21"/>
      <c r="EAO39" s="21"/>
      <c r="EAP39" s="21"/>
      <c r="EAQ39" s="21"/>
      <c r="EAR39" s="21"/>
      <c r="EAS39" s="21"/>
      <c r="EAT39" s="21"/>
      <c r="EAU39" s="21"/>
      <c r="EAV39" s="21"/>
      <c r="EAW39" s="21"/>
      <c r="EAX39" s="21"/>
      <c r="EAY39" s="21"/>
      <c r="EAZ39" s="21"/>
      <c r="EBA39" s="21"/>
      <c r="EBB39" s="21"/>
      <c r="EBC39" s="21"/>
      <c r="EBD39" s="21"/>
      <c r="EBE39" s="21"/>
      <c r="EBF39" s="21"/>
      <c r="EBG39" s="21"/>
      <c r="EBH39" s="21"/>
      <c r="EBI39" s="21"/>
      <c r="EBJ39" s="21"/>
      <c r="EBK39" s="21"/>
      <c r="EBL39" s="21"/>
      <c r="EBM39" s="21"/>
      <c r="EBN39" s="21"/>
      <c r="EBO39" s="21"/>
      <c r="EBP39" s="21"/>
      <c r="EBQ39" s="21"/>
      <c r="EBR39" s="21"/>
      <c r="EBS39" s="21"/>
      <c r="EBT39" s="21"/>
      <c r="EBU39" s="21"/>
      <c r="EBV39" s="21"/>
      <c r="EBW39" s="21"/>
      <c r="EBX39" s="21"/>
      <c r="EBY39" s="21"/>
      <c r="EBZ39" s="21"/>
      <c r="ECA39" s="21"/>
      <c r="ECB39" s="21"/>
      <c r="ECC39" s="21"/>
      <c r="ECD39" s="21"/>
      <c r="ECE39" s="21"/>
      <c r="ECF39" s="21"/>
      <c r="ECG39" s="21"/>
      <c r="ECH39" s="21"/>
      <c r="ECI39" s="21"/>
      <c r="ECJ39" s="21"/>
      <c r="ECK39" s="21"/>
      <c r="ECL39" s="21"/>
      <c r="ECM39" s="21"/>
      <c r="ECN39" s="21"/>
      <c r="ECO39" s="21"/>
      <c r="ECP39" s="21"/>
      <c r="ECQ39" s="21"/>
      <c r="ECR39" s="21"/>
      <c r="ECS39" s="21"/>
      <c r="ECT39" s="21"/>
      <c r="ECU39" s="21"/>
      <c r="ECV39" s="21"/>
      <c r="ECW39" s="21"/>
      <c r="ECX39" s="21"/>
      <c r="ECY39" s="21"/>
      <c r="ECZ39" s="21"/>
      <c r="EDA39" s="21"/>
      <c r="EDB39" s="21"/>
      <c r="EDC39" s="21"/>
      <c r="EDD39" s="21"/>
      <c r="EDE39" s="21"/>
      <c r="EDF39" s="21"/>
      <c r="EDG39" s="21"/>
      <c r="EDH39" s="21"/>
      <c r="EDI39" s="21"/>
      <c r="EDJ39" s="21"/>
      <c r="EDK39" s="21"/>
      <c r="EDL39" s="21"/>
      <c r="EDM39" s="21"/>
      <c r="EDN39" s="21"/>
      <c r="EDO39" s="21"/>
      <c r="EDP39" s="21"/>
      <c r="EDQ39" s="21"/>
      <c r="EDR39" s="21"/>
      <c r="EDS39" s="21"/>
      <c r="EDT39" s="21"/>
      <c r="EDU39" s="21"/>
      <c r="EDV39" s="21"/>
      <c r="EDW39" s="21"/>
      <c r="EDX39" s="21"/>
      <c r="EDY39" s="21"/>
      <c r="EDZ39" s="21"/>
      <c r="EEA39" s="21"/>
      <c r="EEB39" s="21"/>
      <c r="EEC39" s="21"/>
      <c r="EED39" s="21"/>
      <c r="EEE39" s="21"/>
      <c r="EEF39" s="21"/>
      <c r="EEG39" s="21"/>
      <c r="EEH39" s="21"/>
      <c r="EEI39" s="21"/>
      <c r="EEJ39" s="21"/>
      <c r="EEK39" s="21"/>
      <c r="EEL39" s="21"/>
      <c r="EEM39" s="21"/>
      <c r="EEN39" s="21"/>
      <c r="EEO39" s="21"/>
      <c r="EEP39" s="21"/>
      <c r="EEQ39" s="21"/>
      <c r="EER39" s="21"/>
      <c r="EES39" s="21"/>
      <c r="EET39" s="21"/>
      <c r="EEU39" s="21"/>
      <c r="EEV39" s="21"/>
      <c r="EEW39" s="21"/>
      <c r="EEX39" s="21"/>
      <c r="EEY39" s="21"/>
      <c r="EEZ39" s="21"/>
      <c r="EFA39" s="21"/>
      <c r="EFB39" s="21"/>
      <c r="EFC39" s="21"/>
      <c r="EFD39" s="21"/>
      <c r="EFE39" s="21"/>
      <c r="EFF39" s="21"/>
      <c r="EFG39" s="21"/>
      <c r="EFH39" s="21"/>
      <c r="EFI39" s="21"/>
      <c r="EFJ39" s="21"/>
      <c r="EFK39" s="21"/>
      <c r="EFL39" s="21"/>
      <c r="EFM39" s="21"/>
      <c r="EFN39" s="21"/>
      <c r="EFO39" s="21"/>
      <c r="EFP39" s="21"/>
      <c r="EFQ39" s="21"/>
      <c r="EFR39" s="21"/>
      <c r="EFS39" s="21"/>
      <c r="EFT39" s="21"/>
      <c r="EFU39" s="21"/>
      <c r="EFV39" s="21"/>
      <c r="EFW39" s="21"/>
      <c r="EFX39" s="21"/>
      <c r="EFY39" s="21"/>
      <c r="EFZ39" s="21"/>
      <c r="EGA39" s="21"/>
      <c r="EGB39" s="21"/>
      <c r="EGC39" s="21"/>
      <c r="EGD39" s="21"/>
      <c r="EGE39" s="21"/>
      <c r="EGF39" s="21"/>
      <c r="EGG39" s="21"/>
      <c r="EGH39" s="21"/>
      <c r="EGI39" s="21"/>
      <c r="EGJ39" s="21"/>
      <c r="EGK39" s="21"/>
      <c r="EGL39" s="21"/>
      <c r="EGM39" s="21"/>
      <c r="EGN39" s="21"/>
      <c r="EGO39" s="21"/>
      <c r="EGP39" s="21"/>
      <c r="EGQ39" s="21"/>
      <c r="EGR39" s="21"/>
      <c r="EGS39" s="21"/>
      <c r="EGT39" s="21"/>
      <c r="EGU39" s="21"/>
      <c r="EGV39" s="21"/>
      <c r="EGW39" s="21"/>
      <c r="EGX39" s="21"/>
      <c r="EGY39" s="21"/>
      <c r="EGZ39" s="21"/>
      <c r="EHA39" s="21"/>
      <c r="EHB39" s="21"/>
      <c r="EHC39" s="21"/>
      <c r="EHD39" s="21"/>
      <c r="EHE39" s="21"/>
      <c r="EHF39" s="21"/>
      <c r="EHG39" s="21"/>
      <c r="EHH39" s="21"/>
      <c r="EHI39" s="21"/>
      <c r="EHJ39" s="21"/>
      <c r="EHK39" s="21"/>
      <c r="EHL39" s="21"/>
      <c r="EHM39" s="21"/>
      <c r="EHN39" s="21"/>
      <c r="EHO39" s="21"/>
      <c r="EHP39" s="21"/>
      <c r="EHQ39" s="21"/>
      <c r="EHR39" s="21"/>
      <c r="EHS39" s="21"/>
      <c r="EHT39" s="21"/>
      <c r="EHU39" s="21"/>
      <c r="EHV39" s="21"/>
      <c r="EHW39" s="21"/>
      <c r="EHX39" s="21"/>
      <c r="EHY39" s="21"/>
      <c r="EHZ39" s="21"/>
      <c r="EIA39" s="21"/>
      <c r="EIB39" s="21"/>
      <c r="EIC39" s="21"/>
      <c r="EID39" s="21"/>
      <c r="EIE39" s="21"/>
      <c r="EIF39" s="21"/>
      <c r="EIG39" s="21"/>
      <c r="EIH39" s="21"/>
      <c r="EII39" s="21"/>
      <c r="EIJ39" s="21"/>
      <c r="EIK39" s="21"/>
      <c r="EIL39" s="21"/>
      <c r="EIM39" s="21"/>
      <c r="EIN39" s="21"/>
      <c r="EIO39" s="21"/>
      <c r="EIP39" s="21"/>
      <c r="EIQ39" s="21"/>
      <c r="EIR39" s="21"/>
      <c r="EIS39" s="21"/>
      <c r="EIT39" s="21"/>
      <c r="EIU39" s="21"/>
      <c r="EIV39" s="21"/>
      <c r="EIW39" s="21"/>
      <c r="EIX39" s="21"/>
      <c r="EIY39" s="21"/>
      <c r="EIZ39" s="21"/>
      <c r="EJA39" s="21"/>
      <c r="EJB39" s="21"/>
      <c r="EJC39" s="21"/>
      <c r="EJD39" s="21"/>
      <c r="EJE39" s="21"/>
      <c r="EJF39" s="21"/>
      <c r="EJG39" s="21"/>
      <c r="EJH39" s="21"/>
      <c r="EJI39" s="21"/>
      <c r="EJJ39" s="21"/>
      <c r="EJK39" s="21"/>
      <c r="EJL39" s="21"/>
      <c r="EJM39" s="21"/>
      <c r="EJN39" s="21"/>
      <c r="EJO39" s="21"/>
      <c r="EJP39" s="21"/>
      <c r="EJQ39" s="21"/>
      <c r="EJR39" s="21"/>
      <c r="EJS39" s="21"/>
      <c r="EJT39" s="21"/>
      <c r="EJU39" s="21"/>
      <c r="EJV39" s="21"/>
      <c r="EJW39" s="21"/>
      <c r="EJX39" s="21"/>
      <c r="EJY39" s="21"/>
      <c r="EJZ39" s="21"/>
      <c r="EKA39" s="21"/>
      <c r="EKB39" s="21"/>
      <c r="EKC39" s="21"/>
      <c r="EKD39" s="21"/>
      <c r="EKE39" s="21"/>
      <c r="EKF39" s="21"/>
      <c r="EKG39" s="21"/>
      <c r="EKH39" s="21"/>
      <c r="EKI39" s="21"/>
      <c r="EKJ39" s="21"/>
      <c r="EKK39" s="21"/>
      <c r="EKL39" s="21"/>
      <c r="EKM39" s="21"/>
      <c r="EKN39" s="21"/>
      <c r="EKO39" s="21"/>
      <c r="EKP39" s="21"/>
      <c r="EKQ39" s="21"/>
      <c r="EKR39" s="21"/>
      <c r="EKS39" s="21"/>
      <c r="EKT39" s="21"/>
      <c r="EKU39" s="21"/>
      <c r="EKV39" s="21"/>
      <c r="EKW39" s="21"/>
      <c r="EKX39" s="21"/>
      <c r="EKY39" s="21"/>
      <c r="EKZ39" s="21"/>
      <c r="ELA39" s="21"/>
      <c r="ELB39" s="21"/>
      <c r="ELC39" s="21"/>
      <c r="ELD39" s="21"/>
      <c r="ELE39" s="21"/>
      <c r="ELF39" s="21"/>
      <c r="ELG39" s="21"/>
      <c r="ELH39" s="21"/>
      <c r="ELI39" s="21"/>
      <c r="ELJ39" s="21"/>
      <c r="ELK39" s="21"/>
      <c r="ELL39" s="21"/>
      <c r="ELM39" s="21"/>
      <c r="ELN39" s="21"/>
      <c r="ELO39" s="21"/>
      <c r="ELP39" s="21"/>
      <c r="ELQ39" s="21"/>
      <c r="ELR39" s="21"/>
      <c r="ELS39" s="21"/>
      <c r="ELT39" s="21"/>
      <c r="ELU39" s="21"/>
      <c r="ELV39" s="21"/>
      <c r="ELW39" s="21"/>
      <c r="ELX39" s="21"/>
      <c r="ELY39" s="21"/>
      <c r="ELZ39" s="21"/>
      <c r="EMA39" s="21"/>
      <c r="EMB39" s="21"/>
      <c r="EMC39" s="21"/>
      <c r="EMD39" s="21"/>
      <c r="EME39" s="21"/>
      <c r="EMF39" s="21"/>
      <c r="EMG39" s="21"/>
      <c r="EMH39" s="21"/>
      <c r="EMI39" s="21"/>
      <c r="EMJ39" s="21"/>
      <c r="EMK39" s="21"/>
      <c r="EML39" s="21"/>
      <c r="EMM39" s="21"/>
      <c r="EMN39" s="21"/>
      <c r="EMO39" s="21"/>
      <c r="EMP39" s="21"/>
      <c r="EMQ39" s="21"/>
      <c r="EMR39" s="21"/>
      <c r="EMS39" s="21"/>
      <c r="EMT39" s="21"/>
      <c r="EMU39" s="21"/>
      <c r="EMV39" s="21"/>
      <c r="EMW39" s="21"/>
      <c r="EMX39" s="21"/>
      <c r="EMY39" s="21"/>
      <c r="EMZ39" s="21"/>
      <c r="ENA39" s="21"/>
      <c r="ENB39" s="21"/>
      <c r="ENC39" s="21"/>
      <c r="END39" s="21"/>
      <c r="ENE39" s="21"/>
      <c r="ENF39" s="21"/>
      <c r="ENG39" s="21"/>
      <c r="ENH39" s="21"/>
      <c r="ENI39" s="21"/>
      <c r="ENJ39" s="21"/>
      <c r="ENK39" s="21"/>
      <c r="ENL39" s="21"/>
      <c r="ENM39" s="21"/>
      <c r="ENN39" s="21"/>
      <c r="ENO39" s="21"/>
      <c r="ENP39" s="21"/>
      <c r="ENQ39" s="21"/>
      <c r="ENR39" s="21"/>
      <c r="ENS39" s="21"/>
      <c r="ENT39" s="21"/>
      <c r="ENU39" s="21"/>
      <c r="ENV39" s="21"/>
      <c r="ENW39" s="21"/>
      <c r="ENX39" s="21"/>
      <c r="ENY39" s="21"/>
      <c r="ENZ39" s="21"/>
      <c r="EOA39" s="21"/>
      <c r="EOB39" s="21"/>
      <c r="EOC39" s="21"/>
      <c r="EOD39" s="21"/>
      <c r="EOE39" s="21"/>
      <c r="EOF39" s="21"/>
      <c r="EOG39" s="21"/>
      <c r="EOH39" s="21"/>
      <c r="EOI39" s="21"/>
      <c r="EOJ39" s="21"/>
      <c r="EOK39" s="21"/>
      <c r="EOL39" s="21"/>
      <c r="EOM39" s="21"/>
      <c r="EON39" s="21"/>
      <c r="EOO39" s="21"/>
      <c r="EOP39" s="21"/>
      <c r="EOQ39" s="21"/>
      <c r="EOR39" s="21"/>
      <c r="EOS39" s="21"/>
      <c r="EOT39" s="21"/>
      <c r="EOU39" s="21"/>
      <c r="EOV39" s="21"/>
      <c r="EOW39" s="21"/>
      <c r="EOX39" s="21"/>
      <c r="EOY39" s="21"/>
      <c r="EOZ39" s="21"/>
      <c r="EPA39" s="21"/>
      <c r="EPB39" s="21"/>
      <c r="EPC39" s="21"/>
      <c r="EPD39" s="21"/>
      <c r="EPE39" s="21"/>
      <c r="EPF39" s="21"/>
      <c r="EPG39" s="21"/>
      <c r="EPH39" s="21"/>
      <c r="EPI39" s="21"/>
      <c r="EPJ39" s="21"/>
      <c r="EPK39" s="21"/>
      <c r="EPL39" s="21"/>
      <c r="EPM39" s="21"/>
      <c r="EPN39" s="21"/>
      <c r="EPO39" s="21"/>
      <c r="EPP39" s="21"/>
      <c r="EPQ39" s="21"/>
      <c r="EPR39" s="21"/>
      <c r="EPS39" s="21"/>
      <c r="EPT39" s="21"/>
      <c r="EPU39" s="21"/>
      <c r="EPV39" s="21"/>
      <c r="EPW39" s="21"/>
      <c r="EPX39" s="21"/>
      <c r="EPY39" s="21"/>
      <c r="EPZ39" s="21"/>
      <c r="EQA39" s="21"/>
      <c r="EQB39" s="21"/>
      <c r="EQC39" s="21"/>
      <c r="EQD39" s="21"/>
      <c r="EQE39" s="21"/>
      <c r="EQF39" s="21"/>
      <c r="EQG39" s="21"/>
      <c r="EQH39" s="21"/>
      <c r="EQI39" s="21"/>
      <c r="EQJ39" s="21"/>
      <c r="EQK39" s="21"/>
      <c r="EQL39" s="21"/>
      <c r="EQM39" s="21"/>
      <c r="EQN39" s="21"/>
      <c r="EQO39" s="21"/>
      <c r="EQP39" s="21"/>
      <c r="EQQ39" s="21"/>
      <c r="EQR39" s="21"/>
      <c r="EQS39" s="21"/>
      <c r="EQT39" s="21"/>
      <c r="EQU39" s="21"/>
      <c r="EQV39" s="21"/>
      <c r="EQW39" s="21"/>
      <c r="EQX39" s="21"/>
      <c r="EQY39" s="21"/>
      <c r="EQZ39" s="21"/>
      <c r="ERA39" s="21"/>
      <c r="ERB39" s="21"/>
      <c r="ERC39" s="21"/>
      <c r="ERD39" s="21"/>
      <c r="ERE39" s="21"/>
      <c r="ERF39" s="21"/>
      <c r="ERG39" s="21"/>
      <c r="ERH39" s="21"/>
      <c r="ERI39" s="21"/>
      <c r="ERJ39" s="21"/>
      <c r="ERK39" s="21"/>
      <c r="ERL39" s="21"/>
      <c r="ERM39" s="21"/>
      <c r="ERN39" s="21"/>
      <c r="ERO39" s="21"/>
      <c r="ERP39" s="21"/>
      <c r="ERQ39" s="21"/>
      <c r="ERR39" s="21"/>
      <c r="ERS39" s="21"/>
      <c r="ERT39" s="21"/>
      <c r="ERU39" s="21"/>
      <c r="ERV39" s="21"/>
      <c r="ERW39" s="21"/>
      <c r="ERX39" s="21"/>
      <c r="ERY39" s="21"/>
      <c r="ERZ39" s="21"/>
      <c r="ESA39" s="21"/>
      <c r="ESB39" s="21"/>
      <c r="ESC39" s="21"/>
      <c r="ESD39" s="21"/>
      <c r="ESE39" s="21"/>
      <c r="ESF39" s="21"/>
      <c r="ESG39" s="21"/>
      <c r="ESH39" s="21"/>
      <c r="ESI39" s="21"/>
      <c r="ESJ39" s="21"/>
      <c r="ESK39" s="21"/>
      <c r="ESL39" s="21"/>
      <c r="ESM39" s="21"/>
      <c r="ESN39" s="21"/>
      <c r="ESO39" s="21"/>
      <c r="ESP39" s="21"/>
      <c r="ESQ39" s="21"/>
      <c r="ESR39" s="21"/>
      <c r="ESS39" s="21"/>
      <c r="EST39" s="21"/>
      <c r="ESU39" s="21"/>
      <c r="ESV39" s="21"/>
      <c r="ESW39" s="21"/>
      <c r="ESX39" s="21"/>
      <c r="ESY39" s="21"/>
      <c r="ESZ39" s="21"/>
      <c r="ETA39" s="21"/>
      <c r="ETB39" s="21"/>
      <c r="ETC39" s="21"/>
      <c r="ETD39" s="21"/>
      <c r="ETE39" s="21"/>
      <c r="ETF39" s="21"/>
      <c r="ETG39" s="21"/>
      <c r="ETH39" s="21"/>
      <c r="ETI39" s="21"/>
      <c r="ETJ39" s="21"/>
      <c r="ETK39" s="21"/>
      <c r="ETL39" s="21"/>
      <c r="ETM39" s="21"/>
      <c r="ETN39" s="21"/>
      <c r="ETO39" s="21"/>
      <c r="ETP39" s="21"/>
      <c r="ETQ39" s="21"/>
      <c r="ETR39" s="21"/>
      <c r="ETS39" s="21"/>
      <c r="ETT39" s="21"/>
      <c r="ETU39" s="21"/>
      <c r="ETV39" s="21"/>
      <c r="ETW39" s="21"/>
      <c r="ETX39" s="21"/>
      <c r="ETY39" s="21"/>
      <c r="ETZ39" s="21"/>
      <c r="EUA39" s="21"/>
      <c r="EUB39" s="21"/>
      <c r="EUC39" s="21"/>
      <c r="EUD39" s="21"/>
      <c r="EUE39" s="21"/>
      <c r="EUF39" s="21"/>
      <c r="EUG39" s="21"/>
      <c r="EUH39" s="21"/>
      <c r="EUI39" s="21"/>
      <c r="EUJ39" s="21"/>
      <c r="EUK39" s="21"/>
      <c r="EUL39" s="21"/>
      <c r="EUM39" s="21"/>
      <c r="EUN39" s="21"/>
      <c r="EUO39" s="21"/>
      <c r="EUP39" s="21"/>
      <c r="EUQ39" s="21"/>
      <c r="EUR39" s="21"/>
      <c r="EUS39" s="21"/>
      <c r="EUT39" s="21"/>
      <c r="EUU39" s="21"/>
      <c r="EUV39" s="21"/>
      <c r="EUW39" s="21"/>
      <c r="EUX39" s="21"/>
      <c r="EUY39" s="21"/>
      <c r="EUZ39" s="21"/>
      <c r="EVA39" s="21"/>
      <c r="EVB39" s="21"/>
      <c r="EVC39" s="21"/>
      <c r="EVD39" s="21"/>
      <c r="EVE39" s="21"/>
      <c r="EVF39" s="21"/>
      <c r="EVG39" s="21"/>
      <c r="EVH39" s="21"/>
      <c r="EVI39" s="21"/>
      <c r="EVJ39" s="21"/>
      <c r="EVK39" s="21"/>
      <c r="EVL39" s="21"/>
      <c r="EVM39" s="21"/>
      <c r="EVN39" s="21"/>
      <c r="EVO39" s="21"/>
      <c r="EVP39" s="21"/>
      <c r="EVQ39" s="21"/>
      <c r="EVR39" s="21"/>
      <c r="EVS39" s="21"/>
      <c r="EVT39" s="21"/>
      <c r="EVU39" s="21"/>
      <c r="EVV39" s="21"/>
      <c r="EVW39" s="21"/>
      <c r="EVX39" s="21"/>
      <c r="EVY39" s="21"/>
      <c r="EVZ39" s="21"/>
      <c r="EWA39" s="21"/>
      <c r="EWB39" s="21"/>
      <c r="EWC39" s="21"/>
      <c r="EWD39" s="21"/>
      <c r="EWE39" s="21"/>
      <c r="EWF39" s="21"/>
      <c r="EWG39" s="21"/>
      <c r="EWH39" s="21"/>
      <c r="EWI39" s="21"/>
      <c r="EWJ39" s="21"/>
      <c r="EWK39" s="21"/>
      <c r="EWL39" s="21"/>
      <c r="EWM39" s="21"/>
      <c r="EWN39" s="21"/>
      <c r="EWO39" s="21"/>
      <c r="EWP39" s="21"/>
      <c r="EWQ39" s="21"/>
      <c r="EWR39" s="21"/>
      <c r="EWS39" s="21"/>
      <c r="EWT39" s="21"/>
      <c r="EWU39" s="21"/>
      <c r="EWV39" s="21"/>
      <c r="EWW39" s="21"/>
      <c r="EWX39" s="21"/>
      <c r="EWY39" s="21"/>
      <c r="EWZ39" s="21"/>
      <c r="EXA39" s="21"/>
      <c r="EXB39" s="21"/>
      <c r="EXC39" s="21"/>
      <c r="EXD39" s="21"/>
      <c r="EXE39" s="21"/>
      <c r="EXF39" s="21"/>
      <c r="EXG39" s="21"/>
      <c r="EXH39" s="21"/>
      <c r="EXI39" s="21"/>
      <c r="EXJ39" s="21"/>
      <c r="EXK39" s="21"/>
      <c r="EXL39" s="21"/>
      <c r="EXM39" s="21"/>
      <c r="EXN39" s="21"/>
      <c r="EXO39" s="21"/>
      <c r="EXP39" s="21"/>
      <c r="EXQ39" s="21"/>
      <c r="EXR39" s="21"/>
      <c r="EXS39" s="21"/>
      <c r="EXT39" s="21"/>
      <c r="EXU39" s="21"/>
      <c r="EXV39" s="21"/>
      <c r="EXW39" s="21"/>
      <c r="EXX39" s="21"/>
      <c r="EXY39" s="21"/>
      <c r="EXZ39" s="21"/>
      <c r="EYA39" s="21"/>
      <c r="EYB39" s="21"/>
      <c r="EYC39" s="21"/>
      <c r="EYD39" s="21"/>
      <c r="EYE39" s="21"/>
      <c r="EYF39" s="21"/>
      <c r="EYG39" s="21"/>
      <c r="EYH39" s="21"/>
      <c r="EYI39" s="21"/>
      <c r="EYJ39" s="21"/>
      <c r="EYK39" s="21"/>
      <c r="EYL39" s="21"/>
      <c r="EYM39" s="21"/>
      <c r="EYN39" s="21"/>
      <c r="EYO39" s="21"/>
      <c r="EYP39" s="21"/>
      <c r="EYQ39" s="21"/>
      <c r="EYR39" s="21"/>
      <c r="EYS39" s="21"/>
      <c r="EYT39" s="21"/>
      <c r="EYU39" s="21"/>
      <c r="EYV39" s="21"/>
      <c r="EYW39" s="21"/>
      <c r="EYX39" s="21"/>
      <c r="EYY39" s="21"/>
      <c r="EYZ39" s="21"/>
      <c r="EZA39" s="21"/>
      <c r="EZB39" s="21"/>
      <c r="EZC39" s="21"/>
      <c r="EZD39" s="21"/>
      <c r="EZE39" s="21"/>
      <c r="EZF39" s="21"/>
      <c r="EZG39" s="21"/>
      <c r="EZH39" s="21"/>
      <c r="EZI39" s="21"/>
      <c r="EZJ39" s="21"/>
      <c r="EZK39" s="21"/>
      <c r="EZL39" s="21"/>
      <c r="EZM39" s="21"/>
      <c r="EZN39" s="21"/>
      <c r="EZO39" s="21"/>
      <c r="EZP39" s="21"/>
      <c r="EZQ39" s="21"/>
      <c r="EZR39" s="21"/>
      <c r="EZS39" s="21"/>
      <c r="EZT39" s="21"/>
      <c r="EZU39" s="21"/>
      <c r="EZV39" s="21"/>
      <c r="EZW39" s="21"/>
      <c r="EZX39" s="21"/>
      <c r="EZY39" s="21"/>
      <c r="EZZ39" s="21"/>
      <c r="FAA39" s="21"/>
      <c r="FAB39" s="21"/>
      <c r="FAC39" s="21"/>
      <c r="FAD39" s="21"/>
      <c r="FAE39" s="21"/>
      <c r="FAF39" s="21"/>
      <c r="FAG39" s="21"/>
      <c r="FAH39" s="21"/>
      <c r="FAI39" s="21"/>
      <c r="FAJ39" s="21"/>
      <c r="FAK39" s="21"/>
      <c r="FAL39" s="21"/>
      <c r="FAM39" s="21"/>
      <c r="FAN39" s="21"/>
      <c r="FAO39" s="21"/>
      <c r="FAP39" s="21"/>
      <c r="FAQ39" s="21"/>
      <c r="FAR39" s="21"/>
      <c r="FAS39" s="21"/>
      <c r="FAT39" s="21"/>
      <c r="FAU39" s="21"/>
      <c r="FAV39" s="21"/>
      <c r="FAW39" s="21"/>
      <c r="FAX39" s="21"/>
      <c r="FAY39" s="21"/>
      <c r="FAZ39" s="21"/>
      <c r="FBA39" s="21"/>
      <c r="FBB39" s="21"/>
      <c r="FBC39" s="21"/>
      <c r="FBD39" s="21"/>
      <c r="FBE39" s="21"/>
      <c r="FBF39" s="21"/>
      <c r="FBG39" s="21"/>
      <c r="FBH39" s="21"/>
      <c r="FBI39" s="21"/>
      <c r="FBJ39" s="21"/>
      <c r="FBK39" s="21"/>
      <c r="FBL39" s="21"/>
      <c r="FBM39" s="21"/>
      <c r="FBN39" s="21"/>
      <c r="FBO39" s="21"/>
      <c r="FBP39" s="21"/>
      <c r="FBQ39" s="21"/>
      <c r="FBR39" s="21"/>
      <c r="FBS39" s="21"/>
      <c r="FBT39" s="21"/>
      <c r="FBU39" s="21"/>
      <c r="FBV39" s="21"/>
      <c r="FBW39" s="21"/>
      <c r="FBX39" s="21"/>
      <c r="FBY39" s="21"/>
      <c r="FBZ39" s="21"/>
      <c r="FCA39" s="21"/>
      <c r="FCB39" s="21"/>
      <c r="FCC39" s="21"/>
      <c r="FCD39" s="21"/>
      <c r="FCE39" s="21"/>
      <c r="FCF39" s="21"/>
      <c r="FCG39" s="21"/>
      <c r="FCH39" s="21"/>
      <c r="FCI39" s="21"/>
      <c r="FCJ39" s="21"/>
      <c r="FCK39" s="21"/>
      <c r="FCL39" s="21"/>
      <c r="FCM39" s="21"/>
      <c r="FCN39" s="21"/>
      <c r="FCO39" s="21"/>
      <c r="FCP39" s="21"/>
      <c r="FCQ39" s="21"/>
      <c r="FCR39" s="21"/>
      <c r="FCS39" s="21"/>
      <c r="FCT39" s="21"/>
      <c r="FCU39" s="21"/>
      <c r="FCV39" s="21"/>
      <c r="FCW39" s="21"/>
      <c r="FCX39" s="21"/>
      <c r="FCY39" s="21"/>
      <c r="FCZ39" s="21"/>
      <c r="FDA39" s="21"/>
      <c r="FDB39" s="21"/>
      <c r="FDC39" s="21"/>
      <c r="FDD39" s="21"/>
      <c r="FDE39" s="21"/>
      <c r="FDF39" s="21"/>
      <c r="FDG39" s="21"/>
      <c r="FDH39" s="21"/>
      <c r="FDI39" s="21"/>
      <c r="FDJ39" s="21"/>
      <c r="FDK39" s="21"/>
      <c r="FDL39" s="21"/>
      <c r="FDM39" s="21"/>
      <c r="FDN39" s="21"/>
      <c r="FDO39" s="21"/>
      <c r="FDP39" s="21"/>
      <c r="FDQ39" s="21"/>
      <c r="FDR39" s="21"/>
      <c r="FDS39" s="21"/>
      <c r="FDT39" s="21"/>
      <c r="FDU39" s="21"/>
      <c r="FDV39" s="21"/>
      <c r="FDW39" s="21"/>
      <c r="FDX39" s="21"/>
      <c r="FDY39" s="21"/>
      <c r="FDZ39" s="21"/>
      <c r="FEA39" s="21"/>
      <c r="FEB39" s="21"/>
      <c r="FEC39" s="21"/>
      <c r="FED39" s="21"/>
      <c r="FEE39" s="21"/>
      <c r="FEF39" s="21"/>
      <c r="FEG39" s="21"/>
      <c r="FEH39" s="21"/>
      <c r="FEI39" s="21"/>
      <c r="FEJ39" s="21"/>
      <c r="FEK39" s="21"/>
      <c r="FEL39" s="21"/>
      <c r="FEM39" s="21"/>
      <c r="FEN39" s="21"/>
      <c r="FEO39" s="21"/>
      <c r="FEP39" s="21"/>
      <c r="FEQ39" s="21"/>
      <c r="FER39" s="21"/>
      <c r="FES39" s="21"/>
      <c r="FET39" s="21"/>
      <c r="FEU39" s="21"/>
      <c r="FEV39" s="21"/>
      <c r="FEW39" s="21"/>
      <c r="FEX39" s="21"/>
      <c r="FEY39" s="21"/>
      <c r="FEZ39" s="21"/>
      <c r="FFA39" s="21"/>
      <c r="FFB39" s="21"/>
      <c r="FFC39" s="21"/>
      <c r="FFD39" s="21"/>
      <c r="FFE39" s="21"/>
      <c r="FFF39" s="21"/>
      <c r="FFG39" s="21"/>
      <c r="FFH39" s="21"/>
      <c r="FFI39" s="21"/>
      <c r="FFJ39" s="21"/>
      <c r="FFK39" s="21"/>
      <c r="FFL39" s="21"/>
      <c r="FFM39" s="21"/>
      <c r="FFN39" s="21"/>
      <c r="FFO39" s="21"/>
      <c r="FFP39" s="21"/>
      <c r="FFQ39" s="21"/>
      <c r="FFR39" s="21"/>
      <c r="FFS39" s="21"/>
      <c r="FFT39" s="21"/>
      <c r="FFU39" s="21"/>
      <c r="FFV39" s="21"/>
      <c r="FFW39" s="21"/>
      <c r="FFX39" s="21"/>
      <c r="FFY39" s="21"/>
      <c r="FFZ39" s="21"/>
      <c r="FGA39" s="21"/>
      <c r="FGB39" s="21"/>
      <c r="FGC39" s="21"/>
      <c r="FGD39" s="21"/>
      <c r="FGE39" s="21"/>
      <c r="FGF39" s="21"/>
      <c r="FGG39" s="21"/>
      <c r="FGH39" s="21"/>
      <c r="FGI39" s="21"/>
      <c r="FGJ39" s="21"/>
      <c r="FGK39" s="21"/>
      <c r="FGL39" s="21"/>
      <c r="FGM39" s="21"/>
      <c r="FGN39" s="21"/>
      <c r="FGO39" s="21"/>
      <c r="FGP39" s="21"/>
      <c r="FGQ39" s="21"/>
      <c r="FGR39" s="21"/>
      <c r="FGS39" s="21"/>
      <c r="FGT39" s="21"/>
      <c r="FGU39" s="21"/>
      <c r="FGV39" s="21"/>
      <c r="FGW39" s="21"/>
      <c r="FGX39" s="21"/>
      <c r="FGY39" s="21"/>
      <c r="FGZ39" s="21"/>
      <c r="FHA39" s="21"/>
      <c r="FHB39" s="21"/>
      <c r="FHC39" s="21"/>
      <c r="FHD39" s="21"/>
      <c r="FHE39" s="21"/>
      <c r="FHF39" s="21"/>
      <c r="FHG39" s="21"/>
      <c r="FHH39" s="21"/>
      <c r="FHI39" s="21"/>
      <c r="FHJ39" s="21"/>
      <c r="FHK39" s="21"/>
      <c r="FHL39" s="21"/>
      <c r="FHM39" s="21"/>
      <c r="FHN39" s="21"/>
      <c r="FHO39" s="21"/>
      <c r="FHP39" s="21"/>
      <c r="FHQ39" s="21"/>
      <c r="FHR39" s="21"/>
      <c r="FHS39" s="21"/>
      <c r="FHT39" s="21"/>
      <c r="FHU39" s="21"/>
      <c r="FHV39" s="21"/>
      <c r="FHW39" s="21"/>
      <c r="FHX39" s="21"/>
      <c r="FHY39" s="21"/>
      <c r="FHZ39" s="21"/>
      <c r="FIA39" s="21"/>
      <c r="FIB39" s="21"/>
      <c r="FIC39" s="21"/>
      <c r="FID39" s="21"/>
      <c r="FIE39" s="21"/>
      <c r="FIF39" s="21"/>
      <c r="FIG39" s="21"/>
      <c r="FIH39" s="21"/>
      <c r="FII39" s="21"/>
      <c r="FIJ39" s="21"/>
      <c r="FIK39" s="21"/>
      <c r="FIL39" s="21"/>
      <c r="FIM39" s="21"/>
      <c r="FIN39" s="21"/>
      <c r="FIO39" s="21"/>
      <c r="FIP39" s="21"/>
      <c r="FIQ39" s="21"/>
      <c r="FIR39" s="21"/>
      <c r="FIS39" s="21"/>
      <c r="FIT39" s="21"/>
      <c r="FIU39" s="21"/>
      <c r="FIV39" s="21"/>
      <c r="FIW39" s="21"/>
      <c r="FIX39" s="21"/>
      <c r="FIY39" s="21"/>
      <c r="FIZ39" s="21"/>
      <c r="FJA39" s="21"/>
      <c r="FJB39" s="21"/>
      <c r="FJC39" s="21"/>
      <c r="FJD39" s="21"/>
      <c r="FJE39" s="21"/>
      <c r="FJF39" s="21"/>
      <c r="FJG39" s="21"/>
      <c r="FJH39" s="21"/>
      <c r="FJI39" s="21"/>
      <c r="FJJ39" s="21"/>
      <c r="FJK39" s="21"/>
      <c r="FJL39" s="21"/>
      <c r="FJM39" s="21"/>
      <c r="FJN39" s="21"/>
      <c r="FJO39" s="21"/>
      <c r="FJP39" s="21"/>
      <c r="FJQ39" s="21"/>
      <c r="FJR39" s="21"/>
      <c r="FJS39" s="21"/>
      <c r="FJT39" s="21"/>
      <c r="FJU39" s="21"/>
      <c r="FJV39" s="21"/>
      <c r="FJW39" s="21"/>
      <c r="FJX39" s="21"/>
      <c r="FJY39" s="21"/>
      <c r="FJZ39" s="21"/>
      <c r="FKA39" s="21"/>
      <c r="FKB39" s="21"/>
      <c r="FKC39" s="21"/>
      <c r="FKD39" s="21"/>
      <c r="FKE39" s="21"/>
      <c r="FKF39" s="21"/>
      <c r="FKG39" s="21"/>
      <c r="FKH39" s="21"/>
      <c r="FKI39" s="21"/>
      <c r="FKJ39" s="21"/>
      <c r="FKK39" s="21"/>
      <c r="FKL39" s="21"/>
      <c r="FKM39" s="21"/>
      <c r="FKN39" s="21"/>
      <c r="FKO39" s="21"/>
      <c r="FKP39" s="21"/>
      <c r="FKQ39" s="21"/>
      <c r="FKR39" s="21"/>
      <c r="FKS39" s="21"/>
      <c r="FKT39" s="21"/>
      <c r="FKU39" s="21"/>
      <c r="FKV39" s="21"/>
      <c r="FKW39" s="21"/>
      <c r="FKX39" s="21"/>
      <c r="FKY39" s="21"/>
      <c r="FKZ39" s="21"/>
      <c r="FLA39" s="21"/>
      <c r="FLB39" s="21"/>
      <c r="FLC39" s="21"/>
      <c r="FLD39" s="21"/>
      <c r="FLE39" s="21"/>
      <c r="FLF39" s="21"/>
      <c r="FLG39" s="21"/>
      <c r="FLH39" s="21"/>
      <c r="FLI39" s="21"/>
      <c r="FLJ39" s="21"/>
      <c r="FLK39" s="21"/>
      <c r="FLL39" s="21"/>
      <c r="FLM39" s="21"/>
      <c r="FLN39" s="21"/>
      <c r="FLO39" s="21"/>
      <c r="FLP39" s="21"/>
      <c r="FLQ39" s="21"/>
      <c r="FLR39" s="21"/>
      <c r="FLS39" s="21"/>
      <c r="FLT39" s="21"/>
      <c r="FLU39" s="21"/>
      <c r="FLV39" s="21"/>
      <c r="FLW39" s="21"/>
      <c r="FLX39" s="21"/>
      <c r="FLY39" s="21"/>
      <c r="FLZ39" s="21"/>
      <c r="FMA39" s="21"/>
      <c r="FMB39" s="21"/>
      <c r="FMC39" s="21"/>
      <c r="FMD39" s="21"/>
      <c r="FME39" s="21"/>
      <c r="FMF39" s="21"/>
      <c r="FMG39" s="21"/>
      <c r="FMH39" s="21"/>
      <c r="FMI39" s="21"/>
      <c r="FMJ39" s="21"/>
      <c r="FMK39" s="21"/>
      <c r="FML39" s="21"/>
      <c r="FMM39" s="21"/>
      <c r="FMN39" s="21"/>
      <c r="FMO39" s="21"/>
      <c r="FMP39" s="21"/>
      <c r="FMQ39" s="21"/>
      <c r="FMR39" s="21"/>
      <c r="FMS39" s="21"/>
      <c r="FMT39" s="21"/>
      <c r="FMU39" s="21"/>
      <c r="FMV39" s="21"/>
      <c r="FMW39" s="21"/>
      <c r="FMX39" s="21"/>
      <c r="FMY39" s="21"/>
      <c r="FMZ39" s="21"/>
      <c r="FNA39" s="21"/>
      <c r="FNB39" s="21"/>
      <c r="FNC39" s="21"/>
      <c r="FND39" s="21"/>
      <c r="FNE39" s="21"/>
      <c r="FNF39" s="21"/>
      <c r="FNG39" s="21"/>
      <c r="FNH39" s="21"/>
      <c r="FNI39" s="21"/>
      <c r="FNJ39" s="21"/>
      <c r="FNK39" s="21"/>
      <c r="FNL39" s="21"/>
      <c r="FNM39" s="21"/>
      <c r="FNN39" s="21"/>
      <c r="FNO39" s="21"/>
      <c r="FNP39" s="21"/>
      <c r="FNQ39" s="21"/>
      <c r="FNR39" s="21"/>
      <c r="FNS39" s="21"/>
      <c r="FNT39" s="21"/>
      <c r="FNU39" s="21"/>
      <c r="FNV39" s="21"/>
      <c r="FNW39" s="21"/>
      <c r="FNX39" s="21"/>
      <c r="FNY39" s="21"/>
      <c r="FNZ39" s="21"/>
      <c r="FOA39" s="21"/>
      <c r="FOB39" s="21"/>
      <c r="FOC39" s="21"/>
      <c r="FOD39" s="21"/>
      <c r="FOE39" s="21"/>
      <c r="FOF39" s="21"/>
      <c r="FOG39" s="21"/>
      <c r="FOH39" s="21"/>
      <c r="FOI39" s="21"/>
      <c r="FOJ39" s="21"/>
      <c r="FOK39" s="21"/>
      <c r="FOL39" s="21"/>
      <c r="FOM39" s="21"/>
      <c r="FON39" s="21"/>
      <c r="FOO39" s="21"/>
      <c r="FOP39" s="21"/>
      <c r="FOQ39" s="21"/>
      <c r="FOR39" s="21"/>
      <c r="FOS39" s="21"/>
      <c r="FOT39" s="21"/>
      <c r="FOU39" s="21"/>
      <c r="FOV39" s="21"/>
      <c r="FOW39" s="21"/>
      <c r="FOX39" s="21"/>
      <c r="FOY39" s="21"/>
      <c r="FOZ39" s="21"/>
      <c r="FPA39" s="21"/>
      <c r="FPB39" s="21"/>
      <c r="FPC39" s="21"/>
      <c r="FPD39" s="21"/>
      <c r="FPE39" s="21"/>
      <c r="FPF39" s="21"/>
      <c r="FPG39" s="21"/>
      <c r="FPH39" s="21"/>
      <c r="FPI39" s="21"/>
      <c r="FPJ39" s="21"/>
      <c r="FPK39" s="21"/>
      <c r="FPL39" s="21"/>
      <c r="FPM39" s="21"/>
      <c r="FPN39" s="21"/>
      <c r="FPO39" s="21"/>
      <c r="FPP39" s="21"/>
      <c r="FPQ39" s="21"/>
      <c r="FPR39" s="21"/>
      <c r="FPS39" s="21"/>
      <c r="FPT39" s="21"/>
      <c r="FPU39" s="21"/>
      <c r="FPV39" s="21"/>
      <c r="FPW39" s="21"/>
      <c r="FPX39" s="21"/>
      <c r="FPY39" s="21"/>
      <c r="FPZ39" s="21"/>
      <c r="FQA39" s="21"/>
      <c r="FQB39" s="21"/>
      <c r="FQC39" s="21"/>
      <c r="FQD39" s="21"/>
      <c r="FQE39" s="21"/>
      <c r="FQF39" s="21"/>
      <c r="FQG39" s="21"/>
      <c r="FQH39" s="21"/>
      <c r="FQI39" s="21"/>
      <c r="FQJ39" s="21"/>
      <c r="FQK39" s="21"/>
      <c r="FQL39" s="21"/>
      <c r="FQM39" s="21"/>
      <c r="FQN39" s="21"/>
      <c r="FQO39" s="21"/>
      <c r="FQP39" s="21"/>
      <c r="FQQ39" s="21"/>
      <c r="FQR39" s="21"/>
      <c r="FQS39" s="21"/>
      <c r="FQT39" s="21"/>
      <c r="FQU39" s="21"/>
      <c r="FQV39" s="21"/>
      <c r="FQW39" s="21"/>
      <c r="FQX39" s="21"/>
      <c r="FQY39" s="21"/>
      <c r="FQZ39" s="21"/>
      <c r="FRA39" s="21"/>
      <c r="FRB39" s="21"/>
      <c r="FRC39" s="21"/>
      <c r="FRD39" s="21"/>
      <c r="FRE39" s="21"/>
      <c r="FRF39" s="21"/>
      <c r="FRG39" s="21"/>
      <c r="FRH39" s="21"/>
      <c r="FRI39" s="21"/>
      <c r="FRJ39" s="21"/>
      <c r="FRK39" s="21"/>
      <c r="FRL39" s="21"/>
      <c r="FRM39" s="21"/>
      <c r="FRN39" s="21"/>
      <c r="FRO39" s="21"/>
      <c r="FRP39" s="21"/>
      <c r="FRQ39" s="21"/>
      <c r="FRR39" s="21"/>
      <c r="FRS39" s="21"/>
      <c r="FRT39" s="21"/>
      <c r="FRU39" s="21"/>
      <c r="FRV39" s="21"/>
      <c r="FRW39" s="21"/>
      <c r="FRX39" s="21"/>
      <c r="FRY39" s="21"/>
      <c r="FRZ39" s="21"/>
      <c r="FSA39" s="21"/>
      <c r="FSB39" s="21"/>
      <c r="FSC39" s="21"/>
      <c r="FSD39" s="21"/>
      <c r="FSE39" s="21"/>
      <c r="FSF39" s="21"/>
      <c r="FSG39" s="21"/>
      <c r="FSH39" s="21"/>
      <c r="FSI39" s="21"/>
      <c r="FSJ39" s="21"/>
      <c r="FSK39" s="21"/>
      <c r="FSL39" s="21"/>
      <c r="FSM39" s="21"/>
      <c r="FSN39" s="21"/>
      <c r="FSO39" s="21"/>
      <c r="FSP39" s="21"/>
      <c r="FSQ39" s="21"/>
      <c r="FSR39" s="21"/>
      <c r="FSS39" s="21"/>
      <c r="FST39" s="21"/>
      <c r="FSU39" s="21"/>
      <c r="FSV39" s="21"/>
      <c r="FSW39" s="21"/>
      <c r="FSX39" s="21"/>
      <c r="FSY39" s="21"/>
      <c r="FSZ39" s="21"/>
      <c r="FTA39" s="21"/>
      <c r="FTB39" s="21"/>
      <c r="FTC39" s="21"/>
      <c r="FTD39" s="21"/>
      <c r="FTE39" s="21"/>
      <c r="FTF39" s="21"/>
      <c r="FTG39" s="21"/>
      <c r="FTH39" s="21"/>
      <c r="FTI39" s="21"/>
      <c r="FTJ39" s="21"/>
      <c r="FTK39" s="21"/>
      <c r="FTL39" s="21"/>
      <c r="FTM39" s="21"/>
      <c r="FTN39" s="21"/>
      <c r="FTO39" s="21"/>
      <c r="FTP39" s="21"/>
      <c r="FTQ39" s="21"/>
      <c r="FTR39" s="21"/>
      <c r="FTS39" s="21"/>
      <c r="FTT39" s="21"/>
      <c r="FTU39" s="21"/>
      <c r="FTV39" s="21"/>
      <c r="FTW39" s="21"/>
      <c r="FTX39" s="21"/>
      <c r="FTY39" s="21"/>
      <c r="FTZ39" s="21"/>
      <c r="FUA39" s="21"/>
      <c r="FUB39" s="21"/>
      <c r="FUC39" s="21"/>
      <c r="FUD39" s="21"/>
      <c r="FUE39" s="21"/>
      <c r="FUF39" s="21"/>
      <c r="FUG39" s="21"/>
      <c r="FUH39" s="21"/>
      <c r="FUI39" s="21"/>
      <c r="FUJ39" s="21"/>
      <c r="FUK39" s="21"/>
      <c r="FUL39" s="21"/>
      <c r="FUM39" s="21"/>
      <c r="FUN39" s="21"/>
      <c r="FUO39" s="21"/>
      <c r="FUP39" s="21"/>
      <c r="FUQ39" s="21"/>
      <c r="FUR39" s="21"/>
      <c r="FUS39" s="21"/>
      <c r="FUT39" s="21"/>
      <c r="FUU39" s="21"/>
      <c r="FUV39" s="21"/>
      <c r="FUW39" s="21"/>
      <c r="FUX39" s="21"/>
      <c r="FUY39" s="21"/>
      <c r="FUZ39" s="21"/>
      <c r="FVA39" s="21"/>
      <c r="FVB39" s="21"/>
      <c r="FVC39" s="21"/>
      <c r="FVD39" s="21"/>
      <c r="FVE39" s="21"/>
      <c r="FVF39" s="21"/>
      <c r="FVG39" s="21"/>
      <c r="FVH39" s="21"/>
      <c r="FVI39" s="21"/>
      <c r="FVJ39" s="21"/>
      <c r="FVK39" s="21"/>
      <c r="FVL39" s="21"/>
      <c r="FVM39" s="21"/>
      <c r="FVN39" s="21"/>
      <c r="FVO39" s="21"/>
      <c r="FVP39" s="21"/>
      <c r="FVQ39" s="21"/>
      <c r="FVR39" s="21"/>
      <c r="FVS39" s="21"/>
      <c r="FVT39" s="21"/>
      <c r="FVU39" s="21"/>
      <c r="FVV39" s="21"/>
      <c r="FVW39" s="21"/>
      <c r="FVX39" s="21"/>
      <c r="FVY39" s="21"/>
      <c r="FVZ39" s="21"/>
      <c r="FWA39" s="21"/>
      <c r="FWB39" s="21"/>
      <c r="FWC39" s="21"/>
      <c r="FWD39" s="21"/>
      <c r="FWE39" s="21"/>
      <c r="FWF39" s="21"/>
      <c r="FWG39" s="21"/>
      <c r="FWH39" s="21"/>
      <c r="FWI39" s="21"/>
      <c r="FWJ39" s="21"/>
      <c r="FWK39" s="21"/>
      <c r="FWL39" s="21"/>
      <c r="FWM39" s="21"/>
      <c r="FWN39" s="21"/>
      <c r="FWO39" s="21"/>
      <c r="FWP39" s="21"/>
      <c r="FWQ39" s="21"/>
      <c r="FWR39" s="21"/>
      <c r="FWS39" s="21"/>
      <c r="FWT39" s="21"/>
      <c r="FWU39" s="21"/>
      <c r="FWV39" s="21"/>
      <c r="FWW39" s="21"/>
      <c r="FWX39" s="21"/>
      <c r="FWY39" s="21"/>
      <c r="FWZ39" s="21"/>
      <c r="FXA39" s="21"/>
      <c r="FXB39" s="21"/>
      <c r="FXC39" s="21"/>
      <c r="FXD39" s="21"/>
      <c r="FXE39" s="21"/>
      <c r="FXF39" s="21"/>
      <c r="FXG39" s="21"/>
      <c r="FXH39" s="21"/>
      <c r="FXI39" s="21"/>
      <c r="FXJ39" s="21"/>
      <c r="FXK39" s="21"/>
      <c r="FXL39" s="21"/>
      <c r="FXM39" s="21"/>
      <c r="FXN39" s="21"/>
      <c r="FXO39" s="21"/>
      <c r="FXP39" s="21"/>
      <c r="FXQ39" s="21"/>
      <c r="FXR39" s="21"/>
      <c r="FXS39" s="21"/>
      <c r="FXT39" s="21"/>
      <c r="FXU39" s="21"/>
      <c r="FXV39" s="21"/>
      <c r="FXW39" s="21"/>
      <c r="FXX39" s="21"/>
      <c r="FXY39" s="21"/>
      <c r="FXZ39" s="21"/>
      <c r="FYA39" s="21"/>
      <c r="FYB39" s="21"/>
      <c r="FYC39" s="21"/>
      <c r="FYD39" s="21"/>
      <c r="FYE39" s="21"/>
      <c r="FYF39" s="21"/>
      <c r="FYG39" s="21"/>
      <c r="FYH39" s="21"/>
      <c r="FYI39" s="21"/>
      <c r="FYJ39" s="21"/>
      <c r="FYK39" s="21"/>
      <c r="FYL39" s="21"/>
      <c r="FYM39" s="21"/>
      <c r="FYN39" s="21"/>
      <c r="FYO39" s="21"/>
      <c r="FYP39" s="21"/>
      <c r="FYQ39" s="21"/>
      <c r="FYR39" s="21"/>
      <c r="FYS39" s="21"/>
      <c r="FYT39" s="21"/>
      <c r="FYU39" s="21"/>
      <c r="FYV39" s="21"/>
      <c r="FYW39" s="21"/>
      <c r="FYX39" s="21"/>
      <c r="FYY39" s="21"/>
      <c r="FYZ39" s="21"/>
      <c r="FZA39" s="21"/>
      <c r="FZB39" s="21"/>
      <c r="FZC39" s="21"/>
      <c r="FZD39" s="21"/>
      <c r="FZE39" s="21"/>
      <c r="FZF39" s="21"/>
      <c r="FZG39" s="21"/>
      <c r="FZH39" s="21"/>
      <c r="FZI39" s="21"/>
      <c r="FZJ39" s="21"/>
      <c r="FZK39" s="21"/>
      <c r="FZL39" s="21"/>
      <c r="FZM39" s="21"/>
      <c r="FZN39" s="21"/>
      <c r="FZO39" s="21"/>
      <c r="FZP39" s="21"/>
      <c r="FZQ39" s="21"/>
      <c r="FZR39" s="21"/>
      <c r="FZS39" s="21"/>
      <c r="FZT39" s="21"/>
      <c r="FZU39" s="21"/>
      <c r="FZV39" s="21"/>
      <c r="FZW39" s="21"/>
      <c r="FZX39" s="21"/>
      <c r="FZY39" s="21"/>
      <c r="FZZ39" s="21"/>
      <c r="GAA39" s="21"/>
      <c r="GAB39" s="21"/>
      <c r="GAC39" s="21"/>
      <c r="GAD39" s="21"/>
      <c r="GAE39" s="21"/>
      <c r="GAF39" s="21"/>
      <c r="GAG39" s="21"/>
      <c r="GAH39" s="21"/>
      <c r="GAI39" s="21"/>
      <c r="GAJ39" s="21"/>
      <c r="GAK39" s="21"/>
      <c r="GAL39" s="21"/>
      <c r="GAM39" s="21"/>
      <c r="GAN39" s="21"/>
      <c r="GAO39" s="21"/>
      <c r="GAP39" s="21"/>
      <c r="GAQ39" s="21"/>
      <c r="GAR39" s="21"/>
      <c r="GAS39" s="21"/>
      <c r="GAT39" s="21"/>
      <c r="GAU39" s="21"/>
      <c r="GAV39" s="21"/>
      <c r="GAW39" s="21"/>
      <c r="GAX39" s="21"/>
      <c r="GAY39" s="21"/>
      <c r="GAZ39" s="21"/>
      <c r="GBA39" s="21"/>
      <c r="GBB39" s="21"/>
      <c r="GBC39" s="21"/>
      <c r="GBD39" s="21"/>
      <c r="GBE39" s="21"/>
      <c r="GBF39" s="21"/>
      <c r="GBG39" s="21"/>
      <c r="GBH39" s="21"/>
      <c r="GBI39" s="21"/>
      <c r="GBJ39" s="21"/>
      <c r="GBK39" s="21"/>
      <c r="GBL39" s="21"/>
      <c r="GBM39" s="21"/>
      <c r="GBN39" s="21"/>
      <c r="GBO39" s="21"/>
      <c r="GBP39" s="21"/>
      <c r="GBQ39" s="21"/>
      <c r="GBR39" s="21"/>
      <c r="GBS39" s="21"/>
      <c r="GBT39" s="21"/>
      <c r="GBU39" s="21"/>
      <c r="GBV39" s="21"/>
      <c r="GBW39" s="21"/>
      <c r="GBX39" s="21"/>
      <c r="GBY39" s="21"/>
      <c r="GBZ39" s="21"/>
      <c r="GCA39" s="21"/>
      <c r="GCB39" s="21"/>
      <c r="GCC39" s="21"/>
      <c r="GCD39" s="21"/>
      <c r="GCE39" s="21"/>
      <c r="GCF39" s="21"/>
      <c r="GCG39" s="21"/>
      <c r="GCH39" s="21"/>
      <c r="GCI39" s="21"/>
      <c r="GCJ39" s="21"/>
      <c r="GCK39" s="21"/>
      <c r="GCL39" s="21"/>
      <c r="GCM39" s="21"/>
      <c r="GCN39" s="21"/>
      <c r="GCO39" s="21"/>
      <c r="GCP39" s="21"/>
      <c r="GCQ39" s="21"/>
      <c r="GCR39" s="21"/>
      <c r="GCS39" s="21"/>
      <c r="GCT39" s="21"/>
      <c r="GCU39" s="21"/>
      <c r="GCV39" s="21"/>
      <c r="GCW39" s="21"/>
      <c r="GCX39" s="21"/>
      <c r="GCY39" s="21"/>
      <c r="GCZ39" s="21"/>
      <c r="GDA39" s="21"/>
      <c r="GDB39" s="21"/>
      <c r="GDC39" s="21"/>
      <c r="GDD39" s="21"/>
      <c r="GDE39" s="21"/>
      <c r="GDF39" s="21"/>
      <c r="GDG39" s="21"/>
      <c r="GDH39" s="21"/>
      <c r="GDI39" s="21"/>
      <c r="GDJ39" s="21"/>
      <c r="GDK39" s="21"/>
      <c r="GDL39" s="21"/>
      <c r="GDM39" s="21"/>
      <c r="GDN39" s="21"/>
      <c r="GDO39" s="21"/>
      <c r="GDP39" s="21"/>
      <c r="GDQ39" s="21"/>
      <c r="GDR39" s="21"/>
      <c r="GDS39" s="21"/>
      <c r="GDT39" s="21"/>
      <c r="GDU39" s="21"/>
      <c r="GDV39" s="21"/>
      <c r="GDW39" s="21"/>
      <c r="GDX39" s="21"/>
      <c r="GDY39" s="21"/>
      <c r="GDZ39" s="21"/>
      <c r="GEA39" s="21"/>
      <c r="GEB39" s="21"/>
      <c r="GEC39" s="21"/>
      <c r="GED39" s="21"/>
      <c r="GEE39" s="21"/>
      <c r="GEF39" s="21"/>
      <c r="GEG39" s="21"/>
      <c r="GEH39" s="21"/>
      <c r="GEI39" s="21"/>
      <c r="GEJ39" s="21"/>
      <c r="GEK39" s="21"/>
      <c r="GEL39" s="21"/>
      <c r="GEM39" s="21"/>
      <c r="GEN39" s="21"/>
      <c r="GEO39" s="21"/>
      <c r="GEP39" s="21"/>
      <c r="GEQ39" s="21"/>
      <c r="GER39" s="21"/>
      <c r="GES39" s="21"/>
      <c r="GET39" s="21"/>
      <c r="GEU39" s="21"/>
      <c r="GEV39" s="21"/>
      <c r="GEW39" s="21"/>
      <c r="GEX39" s="21"/>
      <c r="GEY39" s="21"/>
      <c r="GEZ39" s="21"/>
      <c r="GFA39" s="21"/>
      <c r="GFB39" s="21"/>
      <c r="GFC39" s="21"/>
      <c r="GFD39" s="21"/>
      <c r="GFE39" s="21"/>
      <c r="GFF39" s="21"/>
      <c r="GFG39" s="21"/>
      <c r="GFH39" s="21"/>
      <c r="GFI39" s="21"/>
      <c r="GFJ39" s="21"/>
      <c r="GFK39" s="21"/>
      <c r="GFL39" s="21"/>
      <c r="GFM39" s="21"/>
      <c r="GFN39" s="21"/>
      <c r="GFO39" s="21"/>
      <c r="GFP39" s="21"/>
      <c r="GFQ39" s="21"/>
      <c r="GFR39" s="21"/>
      <c r="GFS39" s="21"/>
      <c r="GFT39" s="21"/>
      <c r="GFU39" s="21"/>
      <c r="GFV39" s="21"/>
      <c r="GFW39" s="21"/>
      <c r="GFX39" s="21"/>
      <c r="GFY39" s="21"/>
      <c r="GFZ39" s="21"/>
      <c r="GGA39" s="21"/>
      <c r="GGB39" s="21"/>
      <c r="GGC39" s="21"/>
      <c r="GGD39" s="21"/>
      <c r="GGE39" s="21"/>
      <c r="GGF39" s="21"/>
      <c r="GGG39" s="21"/>
      <c r="GGH39" s="21"/>
      <c r="GGI39" s="21"/>
      <c r="GGJ39" s="21"/>
      <c r="GGK39" s="21"/>
      <c r="GGL39" s="21"/>
      <c r="GGM39" s="21"/>
      <c r="GGN39" s="21"/>
      <c r="GGO39" s="21"/>
      <c r="GGP39" s="21"/>
      <c r="GGQ39" s="21"/>
      <c r="GGR39" s="21"/>
      <c r="GGS39" s="21"/>
      <c r="GGT39" s="21"/>
      <c r="GGU39" s="21"/>
      <c r="GGV39" s="21"/>
      <c r="GGW39" s="21"/>
      <c r="GGX39" s="21"/>
      <c r="GGY39" s="21"/>
      <c r="GGZ39" s="21"/>
      <c r="GHA39" s="21"/>
      <c r="GHB39" s="21"/>
      <c r="GHC39" s="21"/>
      <c r="GHD39" s="21"/>
      <c r="GHE39" s="21"/>
      <c r="GHF39" s="21"/>
      <c r="GHG39" s="21"/>
      <c r="GHH39" s="21"/>
      <c r="GHI39" s="21"/>
      <c r="GHJ39" s="21"/>
      <c r="GHK39" s="21"/>
      <c r="GHL39" s="21"/>
      <c r="GHM39" s="21"/>
      <c r="GHN39" s="21"/>
      <c r="GHO39" s="21"/>
      <c r="GHP39" s="21"/>
      <c r="GHQ39" s="21"/>
      <c r="GHR39" s="21"/>
      <c r="GHS39" s="21"/>
      <c r="GHT39" s="21"/>
      <c r="GHU39" s="21"/>
      <c r="GHV39" s="21"/>
      <c r="GHW39" s="21"/>
      <c r="GHX39" s="21"/>
      <c r="GHY39" s="21"/>
      <c r="GHZ39" s="21"/>
      <c r="GIA39" s="21"/>
      <c r="GIB39" s="21"/>
      <c r="GIC39" s="21"/>
      <c r="GID39" s="21"/>
      <c r="GIE39" s="21"/>
      <c r="GIF39" s="21"/>
      <c r="GIG39" s="21"/>
      <c r="GIH39" s="21"/>
      <c r="GII39" s="21"/>
      <c r="GIJ39" s="21"/>
      <c r="GIK39" s="21"/>
      <c r="GIL39" s="21"/>
      <c r="GIM39" s="21"/>
      <c r="GIN39" s="21"/>
      <c r="GIO39" s="21"/>
      <c r="GIP39" s="21"/>
      <c r="GIQ39" s="21"/>
      <c r="GIR39" s="21"/>
      <c r="GIS39" s="21"/>
      <c r="GIT39" s="21"/>
      <c r="GIU39" s="21"/>
      <c r="GIV39" s="21"/>
      <c r="GIW39" s="21"/>
      <c r="GIX39" s="21"/>
      <c r="GIY39" s="21"/>
      <c r="GIZ39" s="21"/>
      <c r="GJA39" s="21"/>
      <c r="GJB39" s="21"/>
      <c r="GJC39" s="21"/>
      <c r="GJD39" s="21"/>
      <c r="GJE39" s="21"/>
      <c r="GJF39" s="21"/>
      <c r="GJG39" s="21"/>
      <c r="GJH39" s="21"/>
      <c r="GJI39" s="21"/>
      <c r="GJJ39" s="21"/>
      <c r="GJK39" s="21"/>
      <c r="GJL39" s="21"/>
      <c r="GJM39" s="21"/>
      <c r="GJN39" s="21"/>
      <c r="GJO39" s="21"/>
      <c r="GJP39" s="21"/>
      <c r="GJQ39" s="21"/>
      <c r="GJR39" s="21"/>
      <c r="GJS39" s="21"/>
      <c r="GJT39" s="21"/>
      <c r="GJU39" s="21"/>
      <c r="GJV39" s="21"/>
      <c r="GJW39" s="21"/>
      <c r="GJX39" s="21"/>
      <c r="GJY39" s="21"/>
      <c r="GJZ39" s="21"/>
      <c r="GKA39" s="21"/>
      <c r="GKB39" s="21"/>
      <c r="GKC39" s="21"/>
      <c r="GKD39" s="21"/>
      <c r="GKE39" s="21"/>
      <c r="GKF39" s="21"/>
      <c r="GKG39" s="21"/>
      <c r="GKH39" s="21"/>
      <c r="GKI39" s="21"/>
      <c r="GKJ39" s="21"/>
      <c r="GKK39" s="21"/>
      <c r="GKL39" s="21"/>
      <c r="GKM39" s="21"/>
      <c r="GKN39" s="21"/>
      <c r="GKO39" s="21"/>
      <c r="GKP39" s="21"/>
      <c r="GKQ39" s="21"/>
      <c r="GKR39" s="21"/>
      <c r="GKS39" s="21"/>
      <c r="GKT39" s="21"/>
      <c r="GKU39" s="21"/>
      <c r="GKV39" s="21"/>
      <c r="GKW39" s="21"/>
      <c r="GKX39" s="21"/>
      <c r="GKY39" s="21"/>
      <c r="GKZ39" s="21"/>
      <c r="GLA39" s="21"/>
      <c r="GLB39" s="21"/>
      <c r="GLC39" s="21"/>
      <c r="GLD39" s="21"/>
      <c r="GLE39" s="21"/>
      <c r="GLF39" s="21"/>
      <c r="GLG39" s="21"/>
      <c r="GLH39" s="21"/>
      <c r="GLI39" s="21"/>
      <c r="GLJ39" s="21"/>
      <c r="GLK39" s="21"/>
      <c r="GLL39" s="21"/>
      <c r="GLM39" s="21"/>
      <c r="GLN39" s="21"/>
      <c r="GLO39" s="21"/>
      <c r="GLP39" s="21"/>
      <c r="GLQ39" s="21"/>
      <c r="GLR39" s="21"/>
      <c r="GLS39" s="21"/>
      <c r="GLT39" s="21"/>
      <c r="GLU39" s="21"/>
      <c r="GLV39" s="21"/>
      <c r="GLW39" s="21"/>
      <c r="GLX39" s="21"/>
      <c r="GLY39" s="21"/>
      <c r="GLZ39" s="21"/>
      <c r="GMA39" s="21"/>
      <c r="GMB39" s="21"/>
      <c r="GMC39" s="21"/>
      <c r="GMD39" s="21"/>
      <c r="GME39" s="21"/>
      <c r="GMF39" s="21"/>
      <c r="GMG39" s="21"/>
      <c r="GMH39" s="21"/>
      <c r="GMI39" s="21"/>
      <c r="GMJ39" s="21"/>
      <c r="GMK39" s="21"/>
      <c r="GML39" s="21"/>
      <c r="GMM39" s="21"/>
      <c r="GMN39" s="21"/>
      <c r="GMO39" s="21"/>
      <c r="GMP39" s="21"/>
      <c r="GMQ39" s="21"/>
      <c r="GMR39" s="21"/>
      <c r="GMS39" s="21"/>
      <c r="GMT39" s="21"/>
      <c r="GMU39" s="21"/>
      <c r="GMV39" s="21"/>
      <c r="GMW39" s="21"/>
      <c r="GMX39" s="21"/>
      <c r="GMY39" s="21"/>
      <c r="GMZ39" s="21"/>
      <c r="GNA39" s="21"/>
      <c r="GNB39" s="21"/>
      <c r="GNC39" s="21"/>
      <c r="GND39" s="21"/>
      <c r="GNE39" s="21"/>
      <c r="GNF39" s="21"/>
      <c r="GNG39" s="21"/>
      <c r="GNH39" s="21"/>
      <c r="GNI39" s="21"/>
      <c r="GNJ39" s="21"/>
      <c r="GNK39" s="21"/>
      <c r="GNL39" s="21"/>
      <c r="GNM39" s="21"/>
      <c r="GNN39" s="21"/>
      <c r="GNO39" s="21"/>
      <c r="GNP39" s="21"/>
      <c r="GNQ39" s="21"/>
      <c r="GNR39" s="21"/>
      <c r="GNS39" s="21"/>
      <c r="GNT39" s="21"/>
      <c r="GNU39" s="21"/>
      <c r="GNV39" s="21"/>
      <c r="GNW39" s="21"/>
      <c r="GNX39" s="21"/>
      <c r="GNY39" s="21"/>
      <c r="GNZ39" s="21"/>
      <c r="GOA39" s="21"/>
      <c r="GOB39" s="21"/>
      <c r="GOC39" s="21"/>
      <c r="GOD39" s="21"/>
      <c r="GOE39" s="21"/>
      <c r="GOF39" s="21"/>
      <c r="GOG39" s="21"/>
      <c r="GOH39" s="21"/>
      <c r="GOI39" s="21"/>
      <c r="GOJ39" s="21"/>
      <c r="GOK39" s="21"/>
      <c r="GOL39" s="21"/>
      <c r="GOM39" s="21"/>
      <c r="GON39" s="21"/>
      <c r="GOO39" s="21"/>
      <c r="GOP39" s="21"/>
      <c r="GOQ39" s="21"/>
      <c r="GOR39" s="21"/>
      <c r="GOS39" s="21"/>
      <c r="GOT39" s="21"/>
      <c r="GOU39" s="21"/>
      <c r="GOV39" s="21"/>
      <c r="GOW39" s="21"/>
      <c r="GOX39" s="21"/>
      <c r="GOY39" s="21"/>
      <c r="GOZ39" s="21"/>
      <c r="GPA39" s="21"/>
      <c r="GPB39" s="21"/>
      <c r="GPC39" s="21"/>
      <c r="GPD39" s="21"/>
      <c r="GPE39" s="21"/>
      <c r="GPF39" s="21"/>
      <c r="GPG39" s="21"/>
      <c r="GPH39" s="21"/>
      <c r="GPI39" s="21"/>
      <c r="GPJ39" s="21"/>
      <c r="GPK39" s="21"/>
      <c r="GPL39" s="21"/>
      <c r="GPM39" s="21"/>
      <c r="GPN39" s="21"/>
      <c r="GPO39" s="21"/>
      <c r="GPP39" s="21"/>
      <c r="GPQ39" s="21"/>
      <c r="GPR39" s="21"/>
      <c r="GPS39" s="21"/>
      <c r="GPT39" s="21"/>
      <c r="GPU39" s="21"/>
      <c r="GPV39" s="21"/>
      <c r="GPW39" s="21"/>
      <c r="GPX39" s="21"/>
      <c r="GPY39" s="21"/>
      <c r="GPZ39" s="21"/>
      <c r="GQA39" s="21"/>
      <c r="GQB39" s="21"/>
      <c r="GQC39" s="21"/>
      <c r="GQD39" s="21"/>
      <c r="GQE39" s="21"/>
      <c r="GQF39" s="21"/>
      <c r="GQG39" s="21"/>
      <c r="GQH39" s="21"/>
      <c r="GQI39" s="21"/>
      <c r="GQJ39" s="21"/>
      <c r="GQK39" s="21"/>
      <c r="GQL39" s="21"/>
      <c r="GQM39" s="21"/>
      <c r="GQN39" s="21"/>
      <c r="GQO39" s="21"/>
      <c r="GQP39" s="21"/>
      <c r="GQQ39" s="21"/>
      <c r="GQR39" s="21"/>
      <c r="GQS39" s="21"/>
      <c r="GQT39" s="21"/>
      <c r="GQU39" s="21"/>
      <c r="GQV39" s="21"/>
      <c r="GQW39" s="21"/>
      <c r="GQX39" s="21"/>
      <c r="GQY39" s="21"/>
      <c r="GQZ39" s="21"/>
      <c r="GRA39" s="21"/>
      <c r="GRB39" s="21"/>
      <c r="GRC39" s="21"/>
      <c r="GRD39" s="21"/>
      <c r="GRE39" s="21"/>
      <c r="GRF39" s="21"/>
      <c r="GRG39" s="21"/>
      <c r="GRH39" s="21"/>
      <c r="GRI39" s="21"/>
      <c r="GRJ39" s="21"/>
      <c r="GRK39" s="21"/>
      <c r="GRL39" s="21"/>
      <c r="GRM39" s="21"/>
      <c r="GRN39" s="21"/>
      <c r="GRO39" s="21"/>
      <c r="GRP39" s="21"/>
      <c r="GRQ39" s="21"/>
      <c r="GRR39" s="21"/>
      <c r="GRS39" s="21"/>
      <c r="GRT39" s="21"/>
      <c r="GRU39" s="21"/>
      <c r="GRV39" s="21"/>
      <c r="GRW39" s="21"/>
      <c r="GRX39" s="21"/>
      <c r="GRY39" s="21"/>
      <c r="GRZ39" s="21"/>
      <c r="GSA39" s="21"/>
      <c r="GSB39" s="21"/>
      <c r="GSC39" s="21"/>
      <c r="GSD39" s="21"/>
      <c r="GSE39" s="21"/>
      <c r="GSF39" s="21"/>
      <c r="GSG39" s="21"/>
      <c r="GSH39" s="21"/>
      <c r="GSI39" s="21"/>
      <c r="GSJ39" s="21"/>
      <c r="GSK39" s="21"/>
      <c r="GSL39" s="21"/>
      <c r="GSM39" s="21"/>
      <c r="GSN39" s="21"/>
      <c r="GSO39" s="21"/>
      <c r="GSP39" s="21"/>
      <c r="GSQ39" s="21"/>
      <c r="GSR39" s="21"/>
      <c r="GSS39" s="21"/>
      <c r="GST39" s="21"/>
      <c r="GSU39" s="21"/>
      <c r="GSV39" s="21"/>
      <c r="GSW39" s="21"/>
      <c r="GSX39" s="21"/>
      <c r="GSY39" s="21"/>
      <c r="GSZ39" s="21"/>
      <c r="GTA39" s="21"/>
      <c r="GTB39" s="21"/>
      <c r="GTC39" s="21"/>
      <c r="GTD39" s="21"/>
      <c r="GTE39" s="21"/>
      <c r="GTF39" s="21"/>
      <c r="GTG39" s="21"/>
      <c r="GTH39" s="21"/>
      <c r="GTI39" s="21"/>
      <c r="GTJ39" s="21"/>
      <c r="GTK39" s="21"/>
      <c r="GTL39" s="21"/>
      <c r="GTM39" s="21"/>
      <c r="GTN39" s="21"/>
      <c r="GTO39" s="21"/>
      <c r="GTP39" s="21"/>
      <c r="GTQ39" s="21"/>
      <c r="GTR39" s="21"/>
      <c r="GTS39" s="21"/>
      <c r="GTT39" s="21"/>
      <c r="GTU39" s="21"/>
      <c r="GTV39" s="21"/>
      <c r="GTW39" s="21"/>
      <c r="GTX39" s="21"/>
      <c r="GTY39" s="21"/>
      <c r="GTZ39" s="21"/>
      <c r="GUA39" s="21"/>
      <c r="GUB39" s="21"/>
      <c r="GUC39" s="21"/>
      <c r="GUD39" s="21"/>
      <c r="GUE39" s="21"/>
      <c r="GUF39" s="21"/>
      <c r="GUG39" s="21"/>
      <c r="GUH39" s="21"/>
      <c r="GUI39" s="21"/>
      <c r="GUJ39" s="21"/>
      <c r="GUK39" s="21"/>
      <c r="GUL39" s="21"/>
      <c r="GUM39" s="21"/>
      <c r="GUN39" s="21"/>
      <c r="GUO39" s="21"/>
      <c r="GUP39" s="21"/>
      <c r="GUQ39" s="21"/>
      <c r="GUR39" s="21"/>
      <c r="GUS39" s="21"/>
      <c r="GUT39" s="21"/>
      <c r="GUU39" s="21"/>
      <c r="GUV39" s="21"/>
      <c r="GUW39" s="21"/>
      <c r="GUX39" s="21"/>
      <c r="GUY39" s="21"/>
      <c r="GUZ39" s="21"/>
      <c r="GVA39" s="21"/>
      <c r="GVB39" s="21"/>
      <c r="GVC39" s="21"/>
      <c r="GVD39" s="21"/>
      <c r="GVE39" s="21"/>
      <c r="GVF39" s="21"/>
      <c r="GVG39" s="21"/>
      <c r="GVH39" s="21"/>
      <c r="GVI39" s="21"/>
      <c r="GVJ39" s="21"/>
      <c r="GVK39" s="21"/>
      <c r="GVL39" s="21"/>
      <c r="GVM39" s="21"/>
      <c r="GVN39" s="21"/>
      <c r="GVO39" s="21"/>
      <c r="GVP39" s="21"/>
      <c r="GVQ39" s="21"/>
      <c r="GVR39" s="21"/>
      <c r="GVS39" s="21"/>
      <c r="GVT39" s="21"/>
      <c r="GVU39" s="21"/>
      <c r="GVV39" s="21"/>
      <c r="GVW39" s="21"/>
      <c r="GVX39" s="21"/>
      <c r="GVY39" s="21"/>
      <c r="GVZ39" s="21"/>
      <c r="GWA39" s="21"/>
      <c r="GWB39" s="21"/>
      <c r="GWC39" s="21"/>
      <c r="GWD39" s="21"/>
      <c r="GWE39" s="21"/>
      <c r="GWF39" s="21"/>
      <c r="GWG39" s="21"/>
      <c r="GWH39" s="21"/>
      <c r="GWI39" s="21"/>
      <c r="GWJ39" s="21"/>
      <c r="GWK39" s="21"/>
      <c r="GWL39" s="21"/>
      <c r="GWM39" s="21"/>
      <c r="GWN39" s="21"/>
      <c r="GWO39" s="21"/>
      <c r="GWP39" s="21"/>
      <c r="GWQ39" s="21"/>
      <c r="GWR39" s="21"/>
      <c r="GWS39" s="21"/>
      <c r="GWT39" s="21"/>
      <c r="GWU39" s="21"/>
      <c r="GWV39" s="21"/>
      <c r="GWW39" s="21"/>
      <c r="GWX39" s="21"/>
      <c r="GWY39" s="21"/>
      <c r="GWZ39" s="21"/>
      <c r="GXA39" s="21"/>
      <c r="GXB39" s="21"/>
      <c r="GXC39" s="21"/>
      <c r="GXD39" s="21"/>
      <c r="GXE39" s="21"/>
      <c r="GXF39" s="21"/>
      <c r="GXG39" s="21"/>
      <c r="GXH39" s="21"/>
      <c r="GXI39" s="21"/>
      <c r="GXJ39" s="21"/>
      <c r="GXK39" s="21"/>
      <c r="GXL39" s="21"/>
      <c r="GXM39" s="21"/>
      <c r="GXN39" s="21"/>
      <c r="GXO39" s="21"/>
      <c r="GXP39" s="21"/>
      <c r="GXQ39" s="21"/>
      <c r="GXR39" s="21"/>
      <c r="GXS39" s="21"/>
      <c r="GXT39" s="21"/>
      <c r="GXU39" s="21"/>
      <c r="GXV39" s="21"/>
      <c r="GXW39" s="21"/>
      <c r="GXX39" s="21"/>
      <c r="GXY39" s="21"/>
      <c r="GXZ39" s="21"/>
      <c r="GYA39" s="21"/>
      <c r="GYB39" s="21"/>
      <c r="GYC39" s="21"/>
      <c r="GYD39" s="21"/>
      <c r="GYE39" s="21"/>
      <c r="GYF39" s="21"/>
      <c r="GYG39" s="21"/>
      <c r="GYH39" s="21"/>
      <c r="GYI39" s="21"/>
      <c r="GYJ39" s="21"/>
      <c r="GYK39" s="21"/>
      <c r="GYL39" s="21"/>
      <c r="GYM39" s="21"/>
      <c r="GYN39" s="21"/>
      <c r="GYO39" s="21"/>
      <c r="GYP39" s="21"/>
      <c r="GYQ39" s="21"/>
      <c r="GYR39" s="21"/>
      <c r="GYS39" s="21"/>
      <c r="GYT39" s="21"/>
      <c r="GYU39" s="21"/>
      <c r="GYV39" s="21"/>
      <c r="GYW39" s="21"/>
      <c r="GYX39" s="21"/>
      <c r="GYY39" s="21"/>
      <c r="GYZ39" s="21"/>
      <c r="GZA39" s="21"/>
      <c r="GZB39" s="21"/>
      <c r="GZC39" s="21"/>
      <c r="GZD39" s="21"/>
      <c r="GZE39" s="21"/>
      <c r="GZF39" s="21"/>
      <c r="GZG39" s="21"/>
      <c r="GZH39" s="21"/>
      <c r="GZI39" s="21"/>
      <c r="GZJ39" s="21"/>
      <c r="GZK39" s="21"/>
      <c r="GZL39" s="21"/>
      <c r="GZM39" s="21"/>
      <c r="GZN39" s="21"/>
      <c r="GZO39" s="21"/>
      <c r="GZP39" s="21"/>
      <c r="GZQ39" s="21"/>
      <c r="GZR39" s="21"/>
      <c r="GZS39" s="21"/>
      <c r="GZT39" s="21"/>
      <c r="GZU39" s="21"/>
      <c r="GZV39" s="21"/>
      <c r="GZW39" s="21"/>
      <c r="GZX39" s="21"/>
      <c r="GZY39" s="21"/>
      <c r="GZZ39" s="21"/>
      <c r="HAA39" s="21"/>
      <c r="HAB39" s="21"/>
      <c r="HAC39" s="21"/>
      <c r="HAD39" s="21"/>
      <c r="HAE39" s="21"/>
      <c r="HAF39" s="21"/>
      <c r="HAG39" s="21"/>
      <c r="HAH39" s="21"/>
      <c r="HAI39" s="21"/>
      <c r="HAJ39" s="21"/>
      <c r="HAK39" s="21"/>
      <c r="HAL39" s="21"/>
      <c r="HAM39" s="21"/>
      <c r="HAN39" s="21"/>
      <c r="HAO39" s="21"/>
      <c r="HAP39" s="21"/>
      <c r="HAQ39" s="21"/>
      <c r="HAR39" s="21"/>
      <c r="HAS39" s="21"/>
      <c r="HAT39" s="21"/>
      <c r="HAU39" s="21"/>
      <c r="HAV39" s="21"/>
      <c r="HAW39" s="21"/>
      <c r="HAX39" s="21"/>
      <c r="HAY39" s="21"/>
      <c r="HAZ39" s="21"/>
      <c r="HBA39" s="21"/>
      <c r="HBB39" s="21"/>
      <c r="HBC39" s="21"/>
      <c r="HBD39" s="21"/>
      <c r="HBE39" s="21"/>
      <c r="HBF39" s="21"/>
      <c r="HBG39" s="21"/>
      <c r="HBH39" s="21"/>
      <c r="HBI39" s="21"/>
      <c r="HBJ39" s="21"/>
      <c r="HBK39" s="21"/>
      <c r="HBL39" s="21"/>
      <c r="HBM39" s="21"/>
      <c r="HBN39" s="21"/>
      <c r="HBO39" s="21"/>
      <c r="HBP39" s="21"/>
      <c r="HBQ39" s="21"/>
      <c r="HBR39" s="21"/>
      <c r="HBS39" s="21"/>
      <c r="HBT39" s="21"/>
      <c r="HBU39" s="21"/>
      <c r="HBV39" s="21"/>
      <c r="HBW39" s="21"/>
      <c r="HBX39" s="21"/>
      <c r="HBY39" s="21"/>
      <c r="HBZ39" s="21"/>
      <c r="HCA39" s="21"/>
      <c r="HCB39" s="21"/>
      <c r="HCC39" s="21"/>
      <c r="HCD39" s="21"/>
      <c r="HCE39" s="21"/>
      <c r="HCF39" s="21"/>
      <c r="HCG39" s="21"/>
      <c r="HCH39" s="21"/>
      <c r="HCI39" s="21"/>
      <c r="HCJ39" s="21"/>
      <c r="HCK39" s="21"/>
      <c r="HCL39" s="21"/>
      <c r="HCM39" s="21"/>
      <c r="HCN39" s="21"/>
      <c r="HCO39" s="21"/>
      <c r="HCP39" s="21"/>
      <c r="HCQ39" s="21"/>
      <c r="HCR39" s="21"/>
      <c r="HCS39" s="21"/>
      <c r="HCT39" s="21"/>
      <c r="HCU39" s="21"/>
      <c r="HCV39" s="21"/>
      <c r="HCW39" s="21"/>
      <c r="HCX39" s="21"/>
      <c r="HCY39" s="21"/>
      <c r="HCZ39" s="21"/>
      <c r="HDA39" s="21"/>
      <c r="HDB39" s="21"/>
      <c r="HDC39" s="21"/>
      <c r="HDD39" s="21"/>
      <c r="HDE39" s="21"/>
      <c r="HDF39" s="21"/>
      <c r="HDG39" s="21"/>
      <c r="HDH39" s="21"/>
      <c r="HDI39" s="21"/>
      <c r="HDJ39" s="21"/>
      <c r="HDK39" s="21"/>
      <c r="HDL39" s="21"/>
      <c r="HDM39" s="21"/>
      <c r="HDN39" s="21"/>
      <c r="HDO39" s="21"/>
      <c r="HDP39" s="21"/>
      <c r="HDQ39" s="21"/>
      <c r="HDR39" s="21"/>
      <c r="HDS39" s="21"/>
      <c r="HDT39" s="21"/>
      <c r="HDU39" s="21"/>
      <c r="HDV39" s="21"/>
      <c r="HDW39" s="21"/>
      <c r="HDX39" s="21"/>
      <c r="HDY39" s="21"/>
      <c r="HDZ39" s="21"/>
      <c r="HEA39" s="21"/>
      <c r="HEB39" s="21"/>
      <c r="HEC39" s="21"/>
      <c r="HED39" s="21"/>
      <c r="HEE39" s="21"/>
      <c r="HEF39" s="21"/>
      <c r="HEG39" s="21"/>
      <c r="HEH39" s="21"/>
      <c r="HEI39" s="21"/>
      <c r="HEJ39" s="21"/>
      <c r="HEK39" s="21"/>
      <c r="HEL39" s="21"/>
      <c r="HEM39" s="21"/>
      <c r="HEN39" s="21"/>
      <c r="HEO39" s="21"/>
      <c r="HEP39" s="21"/>
      <c r="HEQ39" s="21"/>
      <c r="HER39" s="21"/>
      <c r="HES39" s="21"/>
      <c r="HET39" s="21"/>
      <c r="HEU39" s="21"/>
      <c r="HEV39" s="21"/>
      <c r="HEW39" s="21"/>
      <c r="HEX39" s="21"/>
      <c r="HEY39" s="21"/>
      <c r="HEZ39" s="21"/>
      <c r="HFA39" s="21"/>
      <c r="HFB39" s="21"/>
      <c r="HFC39" s="21"/>
      <c r="HFD39" s="21"/>
      <c r="HFE39" s="21"/>
      <c r="HFF39" s="21"/>
      <c r="HFG39" s="21"/>
      <c r="HFH39" s="21"/>
      <c r="HFI39" s="21"/>
      <c r="HFJ39" s="21"/>
      <c r="HFK39" s="21"/>
      <c r="HFL39" s="21"/>
      <c r="HFM39" s="21"/>
      <c r="HFN39" s="21"/>
      <c r="HFO39" s="21"/>
      <c r="HFP39" s="21"/>
      <c r="HFQ39" s="21"/>
      <c r="HFR39" s="21"/>
      <c r="HFS39" s="21"/>
      <c r="HFT39" s="21"/>
      <c r="HFU39" s="21"/>
      <c r="HFV39" s="21"/>
      <c r="HFW39" s="21"/>
      <c r="HFX39" s="21"/>
      <c r="HFY39" s="21"/>
      <c r="HFZ39" s="21"/>
      <c r="HGA39" s="21"/>
      <c r="HGB39" s="21"/>
      <c r="HGC39" s="21"/>
      <c r="HGD39" s="21"/>
      <c r="HGE39" s="21"/>
      <c r="HGF39" s="21"/>
      <c r="HGG39" s="21"/>
      <c r="HGH39" s="21"/>
      <c r="HGI39" s="21"/>
      <c r="HGJ39" s="21"/>
      <c r="HGK39" s="21"/>
      <c r="HGL39" s="21"/>
      <c r="HGM39" s="21"/>
      <c r="HGN39" s="21"/>
      <c r="HGO39" s="21"/>
      <c r="HGP39" s="21"/>
      <c r="HGQ39" s="21"/>
      <c r="HGR39" s="21"/>
      <c r="HGS39" s="21"/>
      <c r="HGT39" s="21"/>
      <c r="HGU39" s="21"/>
      <c r="HGV39" s="21"/>
      <c r="HGW39" s="21"/>
      <c r="HGX39" s="21"/>
      <c r="HGY39" s="21"/>
      <c r="HGZ39" s="21"/>
      <c r="HHA39" s="21"/>
      <c r="HHB39" s="21"/>
      <c r="HHC39" s="21"/>
      <c r="HHD39" s="21"/>
      <c r="HHE39" s="21"/>
      <c r="HHF39" s="21"/>
      <c r="HHG39" s="21"/>
      <c r="HHH39" s="21"/>
      <c r="HHI39" s="21"/>
      <c r="HHJ39" s="21"/>
      <c r="HHK39" s="21"/>
      <c r="HHL39" s="21"/>
      <c r="HHM39" s="21"/>
      <c r="HHN39" s="21"/>
      <c r="HHO39" s="21"/>
      <c r="HHP39" s="21"/>
      <c r="HHQ39" s="21"/>
      <c r="HHR39" s="21"/>
      <c r="HHS39" s="21"/>
      <c r="HHT39" s="21"/>
      <c r="HHU39" s="21"/>
      <c r="HHV39" s="21"/>
      <c r="HHW39" s="21"/>
      <c r="HHX39" s="21"/>
      <c r="HHY39" s="21"/>
      <c r="HHZ39" s="21"/>
      <c r="HIA39" s="21"/>
      <c r="HIB39" s="21"/>
      <c r="HIC39" s="21"/>
      <c r="HID39" s="21"/>
      <c r="HIE39" s="21"/>
      <c r="HIF39" s="21"/>
      <c r="HIG39" s="21"/>
      <c r="HIH39" s="21"/>
      <c r="HII39" s="21"/>
      <c r="HIJ39" s="21"/>
      <c r="HIK39" s="21"/>
      <c r="HIL39" s="21"/>
      <c r="HIM39" s="21"/>
      <c r="HIN39" s="21"/>
      <c r="HIO39" s="21"/>
      <c r="HIP39" s="21"/>
      <c r="HIQ39" s="21"/>
      <c r="HIR39" s="21"/>
      <c r="HIS39" s="21"/>
      <c r="HIT39" s="21"/>
      <c r="HIU39" s="21"/>
      <c r="HIV39" s="21"/>
      <c r="HIW39" s="21"/>
      <c r="HIX39" s="21"/>
      <c r="HIY39" s="21"/>
      <c r="HIZ39" s="21"/>
      <c r="HJA39" s="21"/>
      <c r="HJB39" s="21"/>
      <c r="HJC39" s="21"/>
      <c r="HJD39" s="21"/>
      <c r="HJE39" s="21"/>
      <c r="HJF39" s="21"/>
      <c r="HJG39" s="21"/>
      <c r="HJH39" s="21"/>
      <c r="HJI39" s="21"/>
      <c r="HJJ39" s="21"/>
      <c r="HJK39" s="21"/>
      <c r="HJL39" s="21"/>
      <c r="HJM39" s="21"/>
      <c r="HJN39" s="21"/>
      <c r="HJO39" s="21"/>
      <c r="HJP39" s="21"/>
      <c r="HJQ39" s="21"/>
      <c r="HJR39" s="21"/>
      <c r="HJS39" s="21"/>
      <c r="HJT39" s="21"/>
      <c r="HJU39" s="21"/>
      <c r="HJV39" s="21"/>
      <c r="HJW39" s="21"/>
      <c r="HJX39" s="21"/>
      <c r="HJY39" s="21"/>
      <c r="HJZ39" s="21"/>
      <c r="HKA39" s="21"/>
      <c r="HKB39" s="21"/>
      <c r="HKC39" s="21"/>
      <c r="HKD39" s="21"/>
      <c r="HKE39" s="21"/>
      <c r="HKF39" s="21"/>
      <c r="HKG39" s="21"/>
      <c r="HKH39" s="21"/>
      <c r="HKI39" s="21"/>
      <c r="HKJ39" s="21"/>
      <c r="HKK39" s="21"/>
      <c r="HKL39" s="21"/>
      <c r="HKM39" s="21"/>
      <c r="HKN39" s="21"/>
      <c r="HKO39" s="21"/>
      <c r="HKP39" s="21"/>
      <c r="HKQ39" s="21"/>
      <c r="HKR39" s="21"/>
      <c r="HKS39" s="21"/>
      <c r="HKT39" s="21"/>
      <c r="HKU39" s="21"/>
      <c r="HKV39" s="21"/>
      <c r="HKW39" s="21"/>
      <c r="HKX39" s="21"/>
      <c r="HKY39" s="21"/>
      <c r="HKZ39" s="21"/>
      <c r="HLA39" s="21"/>
      <c r="HLB39" s="21"/>
      <c r="HLC39" s="21"/>
      <c r="HLD39" s="21"/>
      <c r="HLE39" s="21"/>
      <c r="HLF39" s="21"/>
      <c r="HLG39" s="21"/>
      <c r="HLH39" s="21"/>
      <c r="HLI39" s="21"/>
      <c r="HLJ39" s="21"/>
      <c r="HLK39" s="21"/>
      <c r="HLL39" s="21"/>
      <c r="HLM39" s="21"/>
      <c r="HLN39" s="21"/>
      <c r="HLO39" s="21"/>
      <c r="HLP39" s="21"/>
      <c r="HLQ39" s="21"/>
      <c r="HLR39" s="21"/>
      <c r="HLS39" s="21"/>
      <c r="HLT39" s="21"/>
      <c r="HLU39" s="21"/>
      <c r="HLV39" s="21"/>
      <c r="HLW39" s="21"/>
      <c r="HLX39" s="21"/>
      <c r="HLY39" s="21"/>
      <c r="HLZ39" s="21"/>
      <c r="HMA39" s="21"/>
      <c r="HMB39" s="21"/>
      <c r="HMC39" s="21"/>
      <c r="HMD39" s="21"/>
      <c r="HME39" s="21"/>
      <c r="HMF39" s="21"/>
      <c r="HMG39" s="21"/>
      <c r="HMH39" s="21"/>
      <c r="HMI39" s="21"/>
      <c r="HMJ39" s="21"/>
      <c r="HMK39" s="21"/>
      <c r="HML39" s="21"/>
      <c r="HMM39" s="21"/>
      <c r="HMN39" s="21"/>
      <c r="HMO39" s="21"/>
      <c r="HMP39" s="21"/>
      <c r="HMQ39" s="21"/>
      <c r="HMR39" s="21"/>
      <c r="HMS39" s="21"/>
      <c r="HMT39" s="21"/>
      <c r="HMU39" s="21"/>
      <c r="HMV39" s="21"/>
      <c r="HMW39" s="21"/>
      <c r="HMX39" s="21"/>
      <c r="HMY39" s="21"/>
      <c r="HMZ39" s="21"/>
      <c r="HNA39" s="21"/>
      <c r="HNB39" s="21"/>
      <c r="HNC39" s="21"/>
      <c r="HND39" s="21"/>
      <c r="HNE39" s="21"/>
      <c r="HNF39" s="21"/>
      <c r="HNG39" s="21"/>
      <c r="HNH39" s="21"/>
      <c r="HNI39" s="21"/>
      <c r="HNJ39" s="21"/>
      <c r="HNK39" s="21"/>
      <c r="HNL39" s="21"/>
      <c r="HNM39" s="21"/>
      <c r="HNN39" s="21"/>
      <c r="HNO39" s="21"/>
      <c r="HNP39" s="21"/>
      <c r="HNQ39" s="21"/>
      <c r="HNR39" s="21"/>
      <c r="HNS39" s="21"/>
      <c r="HNT39" s="21"/>
      <c r="HNU39" s="21"/>
      <c r="HNV39" s="21"/>
      <c r="HNW39" s="21"/>
      <c r="HNX39" s="21"/>
      <c r="HNY39" s="21"/>
      <c r="HNZ39" s="21"/>
      <c r="HOA39" s="21"/>
      <c r="HOB39" s="21"/>
      <c r="HOC39" s="21"/>
      <c r="HOD39" s="21"/>
      <c r="HOE39" s="21"/>
      <c r="HOF39" s="21"/>
      <c r="HOG39" s="21"/>
      <c r="HOH39" s="21"/>
      <c r="HOI39" s="21"/>
      <c r="HOJ39" s="21"/>
      <c r="HOK39" s="21"/>
      <c r="HOL39" s="21"/>
      <c r="HOM39" s="21"/>
      <c r="HON39" s="21"/>
      <c r="HOO39" s="21"/>
      <c r="HOP39" s="21"/>
      <c r="HOQ39" s="21"/>
      <c r="HOR39" s="21"/>
      <c r="HOS39" s="21"/>
      <c r="HOT39" s="21"/>
      <c r="HOU39" s="21"/>
      <c r="HOV39" s="21"/>
      <c r="HOW39" s="21"/>
      <c r="HOX39" s="21"/>
      <c r="HOY39" s="21"/>
      <c r="HOZ39" s="21"/>
      <c r="HPA39" s="21"/>
      <c r="HPB39" s="21"/>
      <c r="HPC39" s="21"/>
      <c r="HPD39" s="21"/>
      <c r="HPE39" s="21"/>
      <c r="HPF39" s="21"/>
      <c r="HPG39" s="21"/>
      <c r="HPH39" s="21"/>
      <c r="HPI39" s="21"/>
      <c r="HPJ39" s="21"/>
      <c r="HPK39" s="21"/>
      <c r="HPL39" s="21"/>
      <c r="HPM39" s="21"/>
      <c r="HPN39" s="21"/>
      <c r="HPO39" s="21"/>
      <c r="HPP39" s="21"/>
      <c r="HPQ39" s="21"/>
      <c r="HPR39" s="21"/>
      <c r="HPS39" s="21"/>
      <c r="HPT39" s="21"/>
      <c r="HPU39" s="21"/>
      <c r="HPV39" s="21"/>
      <c r="HPW39" s="21"/>
      <c r="HPX39" s="21"/>
      <c r="HPY39" s="21"/>
      <c r="HPZ39" s="21"/>
      <c r="HQA39" s="21"/>
      <c r="HQB39" s="21"/>
      <c r="HQC39" s="21"/>
      <c r="HQD39" s="21"/>
      <c r="HQE39" s="21"/>
      <c r="HQF39" s="21"/>
      <c r="HQG39" s="21"/>
      <c r="HQH39" s="21"/>
      <c r="HQI39" s="21"/>
      <c r="HQJ39" s="21"/>
      <c r="HQK39" s="21"/>
      <c r="HQL39" s="21"/>
      <c r="HQM39" s="21"/>
      <c r="HQN39" s="21"/>
      <c r="HQO39" s="21"/>
      <c r="HQP39" s="21"/>
      <c r="HQQ39" s="21"/>
      <c r="HQR39" s="21"/>
      <c r="HQS39" s="21"/>
      <c r="HQT39" s="21"/>
      <c r="HQU39" s="21"/>
      <c r="HQV39" s="21"/>
      <c r="HQW39" s="21"/>
      <c r="HQX39" s="21"/>
      <c r="HQY39" s="21"/>
      <c r="HQZ39" s="21"/>
      <c r="HRA39" s="21"/>
      <c r="HRB39" s="21"/>
      <c r="HRC39" s="21"/>
      <c r="HRD39" s="21"/>
      <c r="HRE39" s="21"/>
      <c r="HRF39" s="21"/>
      <c r="HRG39" s="21"/>
      <c r="HRH39" s="21"/>
      <c r="HRI39" s="21"/>
      <c r="HRJ39" s="21"/>
      <c r="HRK39" s="21"/>
      <c r="HRL39" s="21"/>
      <c r="HRM39" s="21"/>
      <c r="HRN39" s="21"/>
      <c r="HRO39" s="21"/>
      <c r="HRP39" s="21"/>
      <c r="HRQ39" s="21"/>
      <c r="HRR39" s="21"/>
      <c r="HRS39" s="21"/>
      <c r="HRT39" s="21"/>
      <c r="HRU39" s="21"/>
      <c r="HRV39" s="21"/>
      <c r="HRW39" s="21"/>
      <c r="HRX39" s="21"/>
      <c r="HRY39" s="21"/>
      <c r="HRZ39" s="21"/>
      <c r="HSA39" s="21"/>
      <c r="HSB39" s="21"/>
      <c r="HSC39" s="21"/>
      <c r="HSD39" s="21"/>
      <c r="HSE39" s="21"/>
      <c r="HSF39" s="21"/>
      <c r="HSG39" s="21"/>
      <c r="HSH39" s="21"/>
      <c r="HSI39" s="21"/>
      <c r="HSJ39" s="21"/>
      <c r="HSK39" s="21"/>
      <c r="HSL39" s="21"/>
      <c r="HSM39" s="21"/>
      <c r="HSN39" s="21"/>
      <c r="HSO39" s="21"/>
      <c r="HSP39" s="21"/>
      <c r="HSQ39" s="21"/>
      <c r="HSR39" s="21"/>
      <c r="HSS39" s="21"/>
      <c r="HST39" s="21"/>
      <c r="HSU39" s="21"/>
      <c r="HSV39" s="21"/>
      <c r="HSW39" s="21"/>
      <c r="HSX39" s="21"/>
      <c r="HSY39" s="21"/>
      <c r="HSZ39" s="21"/>
      <c r="HTA39" s="21"/>
      <c r="HTB39" s="21"/>
      <c r="HTC39" s="21"/>
      <c r="HTD39" s="21"/>
      <c r="HTE39" s="21"/>
      <c r="HTF39" s="21"/>
      <c r="HTG39" s="21"/>
      <c r="HTH39" s="21"/>
      <c r="HTI39" s="21"/>
      <c r="HTJ39" s="21"/>
      <c r="HTK39" s="21"/>
      <c r="HTL39" s="21"/>
      <c r="HTM39" s="21"/>
      <c r="HTN39" s="21"/>
      <c r="HTO39" s="21"/>
      <c r="HTP39" s="21"/>
      <c r="HTQ39" s="21"/>
      <c r="HTR39" s="21"/>
      <c r="HTS39" s="21"/>
      <c r="HTT39" s="21"/>
      <c r="HTU39" s="21"/>
      <c r="HTV39" s="21"/>
      <c r="HTW39" s="21"/>
      <c r="HTX39" s="21"/>
      <c r="HTY39" s="21"/>
      <c r="HTZ39" s="21"/>
      <c r="HUA39" s="21"/>
      <c r="HUB39" s="21"/>
      <c r="HUC39" s="21"/>
      <c r="HUD39" s="21"/>
      <c r="HUE39" s="21"/>
      <c r="HUF39" s="21"/>
      <c r="HUG39" s="21"/>
      <c r="HUH39" s="21"/>
      <c r="HUI39" s="21"/>
      <c r="HUJ39" s="21"/>
      <c r="HUK39" s="21"/>
      <c r="HUL39" s="21"/>
      <c r="HUM39" s="21"/>
      <c r="HUN39" s="21"/>
      <c r="HUO39" s="21"/>
      <c r="HUP39" s="21"/>
      <c r="HUQ39" s="21"/>
      <c r="HUR39" s="21"/>
      <c r="HUS39" s="21"/>
      <c r="HUT39" s="21"/>
      <c r="HUU39" s="21"/>
      <c r="HUV39" s="21"/>
      <c r="HUW39" s="21"/>
      <c r="HUX39" s="21"/>
      <c r="HUY39" s="21"/>
      <c r="HUZ39" s="21"/>
      <c r="HVA39" s="21"/>
      <c r="HVB39" s="21"/>
      <c r="HVC39" s="21"/>
      <c r="HVD39" s="21"/>
      <c r="HVE39" s="21"/>
      <c r="HVF39" s="21"/>
      <c r="HVG39" s="21"/>
      <c r="HVH39" s="21"/>
      <c r="HVI39" s="21"/>
      <c r="HVJ39" s="21"/>
      <c r="HVK39" s="21"/>
      <c r="HVL39" s="21"/>
      <c r="HVM39" s="21"/>
      <c r="HVN39" s="21"/>
      <c r="HVO39" s="21"/>
      <c r="HVP39" s="21"/>
      <c r="HVQ39" s="21"/>
      <c r="HVR39" s="21"/>
      <c r="HVS39" s="21"/>
      <c r="HVT39" s="21"/>
      <c r="HVU39" s="21"/>
      <c r="HVV39" s="21"/>
      <c r="HVW39" s="21"/>
      <c r="HVX39" s="21"/>
      <c r="HVY39" s="21"/>
      <c r="HVZ39" s="21"/>
      <c r="HWA39" s="21"/>
      <c r="HWB39" s="21"/>
      <c r="HWC39" s="21"/>
      <c r="HWD39" s="21"/>
      <c r="HWE39" s="21"/>
      <c r="HWF39" s="21"/>
      <c r="HWG39" s="21"/>
      <c r="HWH39" s="21"/>
      <c r="HWI39" s="21"/>
      <c r="HWJ39" s="21"/>
      <c r="HWK39" s="21"/>
      <c r="HWL39" s="21"/>
      <c r="HWM39" s="21"/>
      <c r="HWN39" s="21"/>
      <c r="HWO39" s="21"/>
      <c r="HWP39" s="21"/>
      <c r="HWQ39" s="21"/>
      <c r="HWR39" s="21"/>
      <c r="HWS39" s="21"/>
      <c r="HWT39" s="21"/>
      <c r="HWU39" s="21"/>
      <c r="HWV39" s="21"/>
      <c r="HWW39" s="21"/>
      <c r="HWX39" s="21"/>
      <c r="HWY39" s="21"/>
      <c r="HWZ39" s="21"/>
      <c r="HXA39" s="21"/>
      <c r="HXB39" s="21"/>
      <c r="HXC39" s="21"/>
      <c r="HXD39" s="21"/>
      <c r="HXE39" s="21"/>
      <c r="HXF39" s="21"/>
      <c r="HXG39" s="21"/>
      <c r="HXH39" s="21"/>
      <c r="HXI39" s="21"/>
      <c r="HXJ39" s="21"/>
      <c r="HXK39" s="21"/>
      <c r="HXL39" s="21"/>
      <c r="HXM39" s="21"/>
      <c r="HXN39" s="21"/>
      <c r="HXO39" s="21"/>
      <c r="HXP39" s="21"/>
      <c r="HXQ39" s="21"/>
      <c r="HXR39" s="21"/>
      <c r="HXS39" s="21"/>
      <c r="HXT39" s="21"/>
      <c r="HXU39" s="21"/>
      <c r="HXV39" s="21"/>
      <c r="HXW39" s="21"/>
      <c r="HXX39" s="21"/>
      <c r="HXY39" s="21"/>
      <c r="HXZ39" s="21"/>
      <c r="HYA39" s="21"/>
      <c r="HYB39" s="21"/>
      <c r="HYC39" s="21"/>
      <c r="HYD39" s="21"/>
      <c r="HYE39" s="21"/>
      <c r="HYF39" s="21"/>
      <c r="HYG39" s="21"/>
      <c r="HYH39" s="21"/>
      <c r="HYI39" s="21"/>
      <c r="HYJ39" s="21"/>
      <c r="HYK39" s="21"/>
      <c r="HYL39" s="21"/>
      <c r="HYM39" s="21"/>
      <c r="HYN39" s="21"/>
      <c r="HYO39" s="21"/>
      <c r="HYP39" s="21"/>
      <c r="HYQ39" s="21"/>
      <c r="HYR39" s="21"/>
      <c r="HYS39" s="21"/>
      <c r="HYT39" s="21"/>
      <c r="HYU39" s="21"/>
      <c r="HYV39" s="21"/>
      <c r="HYW39" s="21"/>
      <c r="HYX39" s="21"/>
      <c r="HYY39" s="21"/>
      <c r="HYZ39" s="21"/>
      <c r="HZA39" s="21"/>
      <c r="HZB39" s="21"/>
      <c r="HZC39" s="21"/>
      <c r="HZD39" s="21"/>
      <c r="HZE39" s="21"/>
      <c r="HZF39" s="21"/>
      <c r="HZG39" s="21"/>
      <c r="HZH39" s="21"/>
      <c r="HZI39" s="21"/>
      <c r="HZJ39" s="21"/>
      <c r="HZK39" s="21"/>
      <c r="HZL39" s="21"/>
      <c r="HZM39" s="21"/>
      <c r="HZN39" s="21"/>
      <c r="HZO39" s="21"/>
      <c r="HZP39" s="21"/>
      <c r="HZQ39" s="21"/>
      <c r="HZR39" s="21"/>
      <c r="HZS39" s="21"/>
      <c r="HZT39" s="21"/>
      <c r="HZU39" s="21"/>
      <c r="HZV39" s="21"/>
      <c r="HZW39" s="21"/>
      <c r="HZX39" s="21"/>
      <c r="HZY39" s="21"/>
      <c r="HZZ39" s="21"/>
      <c r="IAA39" s="21"/>
      <c r="IAB39" s="21"/>
      <c r="IAC39" s="21"/>
      <c r="IAD39" s="21"/>
      <c r="IAE39" s="21"/>
      <c r="IAF39" s="21"/>
      <c r="IAG39" s="21"/>
      <c r="IAH39" s="21"/>
      <c r="IAI39" s="21"/>
      <c r="IAJ39" s="21"/>
      <c r="IAK39" s="21"/>
      <c r="IAL39" s="21"/>
      <c r="IAM39" s="21"/>
      <c r="IAN39" s="21"/>
      <c r="IAO39" s="21"/>
      <c r="IAP39" s="21"/>
      <c r="IAQ39" s="21"/>
      <c r="IAR39" s="21"/>
      <c r="IAS39" s="21"/>
      <c r="IAT39" s="21"/>
      <c r="IAU39" s="21"/>
      <c r="IAV39" s="21"/>
      <c r="IAW39" s="21"/>
      <c r="IAX39" s="21"/>
      <c r="IAY39" s="21"/>
      <c r="IAZ39" s="21"/>
      <c r="IBA39" s="21"/>
      <c r="IBB39" s="21"/>
      <c r="IBC39" s="21"/>
      <c r="IBD39" s="21"/>
      <c r="IBE39" s="21"/>
      <c r="IBF39" s="21"/>
      <c r="IBG39" s="21"/>
      <c r="IBH39" s="21"/>
      <c r="IBI39" s="21"/>
      <c r="IBJ39" s="21"/>
      <c r="IBK39" s="21"/>
      <c r="IBL39" s="21"/>
      <c r="IBM39" s="21"/>
      <c r="IBN39" s="21"/>
      <c r="IBO39" s="21"/>
      <c r="IBP39" s="21"/>
      <c r="IBQ39" s="21"/>
      <c r="IBR39" s="21"/>
      <c r="IBS39" s="21"/>
      <c r="IBT39" s="21"/>
      <c r="IBU39" s="21"/>
      <c r="IBV39" s="21"/>
      <c r="IBW39" s="21"/>
      <c r="IBX39" s="21"/>
      <c r="IBY39" s="21"/>
      <c r="IBZ39" s="21"/>
      <c r="ICA39" s="21"/>
      <c r="ICB39" s="21"/>
      <c r="ICC39" s="21"/>
      <c r="ICD39" s="21"/>
      <c r="ICE39" s="21"/>
      <c r="ICF39" s="21"/>
      <c r="ICG39" s="21"/>
      <c r="ICH39" s="21"/>
      <c r="ICI39" s="21"/>
      <c r="ICJ39" s="21"/>
      <c r="ICK39" s="21"/>
      <c r="ICL39" s="21"/>
      <c r="ICM39" s="21"/>
      <c r="ICN39" s="21"/>
      <c r="ICO39" s="21"/>
      <c r="ICP39" s="21"/>
      <c r="ICQ39" s="21"/>
      <c r="ICR39" s="21"/>
      <c r="ICS39" s="21"/>
      <c r="ICT39" s="21"/>
      <c r="ICU39" s="21"/>
      <c r="ICV39" s="21"/>
      <c r="ICW39" s="21"/>
      <c r="ICX39" s="21"/>
      <c r="ICY39" s="21"/>
      <c r="ICZ39" s="21"/>
      <c r="IDA39" s="21"/>
      <c r="IDB39" s="21"/>
      <c r="IDC39" s="21"/>
      <c r="IDD39" s="21"/>
      <c r="IDE39" s="21"/>
      <c r="IDF39" s="21"/>
      <c r="IDG39" s="21"/>
      <c r="IDH39" s="21"/>
      <c r="IDI39" s="21"/>
      <c r="IDJ39" s="21"/>
      <c r="IDK39" s="21"/>
      <c r="IDL39" s="21"/>
      <c r="IDM39" s="21"/>
      <c r="IDN39" s="21"/>
      <c r="IDO39" s="21"/>
      <c r="IDP39" s="21"/>
      <c r="IDQ39" s="21"/>
      <c r="IDR39" s="21"/>
      <c r="IDS39" s="21"/>
      <c r="IDT39" s="21"/>
      <c r="IDU39" s="21"/>
      <c r="IDV39" s="21"/>
      <c r="IDW39" s="21"/>
      <c r="IDX39" s="21"/>
      <c r="IDY39" s="21"/>
      <c r="IDZ39" s="21"/>
      <c r="IEA39" s="21"/>
      <c r="IEB39" s="21"/>
      <c r="IEC39" s="21"/>
      <c r="IED39" s="21"/>
      <c r="IEE39" s="21"/>
      <c r="IEF39" s="21"/>
      <c r="IEG39" s="21"/>
      <c r="IEH39" s="21"/>
      <c r="IEI39" s="21"/>
      <c r="IEJ39" s="21"/>
      <c r="IEK39" s="21"/>
      <c r="IEL39" s="21"/>
      <c r="IEM39" s="21"/>
      <c r="IEN39" s="21"/>
      <c r="IEO39" s="21"/>
      <c r="IEP39" s="21"/>
      <c r="IEQ39" s="21"/>
      <c r="IER39" s="21"/>
      <c r="IES39" s="21"/>
      <c r="IET39" s="21"/>
      <c r="IEU39" s="21"/>
      <c r="IEV39" s="21"/>
      <c r="IEW39" s="21"/>
      <c r="IEX39" s="21"/>
      <c r="IEY39" s="21"/>
      <c r="IEZ39" s="21"/>
      <c r="IFA39" s="21"/>
      <c r="IFB39" s="21"/>
      <c r="IFC39" s="21"/>
      <c r="IFD39" s="21"/>
      <c r="IFE39" s="21"/>
      <c r="IFF39" s="21"/>
      <c r="IFG39" s="21"/>
      <c r="IFH39" s="21"/>
      <c r="IFI39" s="21"/>
      <c r="IFJ39" s="21"/>
      <c r="IFK39" s="21"/>
      <c r="IFL39" s="21"/>
      <c r="IFM39" s="21"/>
      <c r="IFN39" s="21"/>
      <c r="IFO39" s="21"/>
      <c r="IFP39" s="21"/>
      <c r="IFQ39" s="21"/>
      <c r="IFR39" s="21"/>
      <c r="IFS39" s="21"/>
      <c r="IFT39" s="21"/>
      <c r="IFU39" s="21"/>
      <c r="IFV39" s="21"/>
      <c r="IFW39" s="21"/>
      <c r="IFX39" s="21"/>
      <c r="IFY39" s="21"/>
      <c r="IFZ39" s="21"/>
      <c r="IGA39" s="21"/>
      <c r="IGB39" s="21"/>
      <c r="IGC39" s="21"/>
      <c r="IGD39" s="21"/>
      <c r="IGE39" s="21"/>
      <c r="IGF39" s="21"/>
      <c r="IGG39" s="21"/>
      <c r="IGH39" s="21"/>
      <c r="IGI39" s="21"/>
      <c r="IGJ39" s="21"/>
      <c r="IGK39" s="21"/>
      <c r="IGL39" s="21"/>
      <c r="IGM39" s="21"/>
      <c r="IGN39" s="21"/>
      <c r="IGO39" s="21"/>
      <c r="IGP39" s="21"/>
      <c r="IGQ39" s="21"/>
      <c r="IGR39" s="21"/>
      <c r="IGS39" s="21"/>
      <c r="IGT39" s="21"/>
      <c r="IGU39" s="21"/>
      <c r="IGV39" s="21"/>
      <c r="IGW39" s="21"/>
      <c r="IGX39" s="21"/>
      <c r="IGY39" s="21"/>
      <c r="IGZ39" s="21"/>
      <c r="IHA39" s="21"/>
      <c r="IHB39" s="21"/>
      <c r="IHC39" s="21"/>
      <c r="IHD39" s="21"/>
      <c r="IHE39" s="21"/>
      <c r="IHF39" s="21"/>
      <c r="IHG39" s="21"/>
      <c r="IHH39" s="21"/>
      <c r="IHI39" s="21"/>
      <c r="IHJ39" s="21"/>
      <c r="IHK39" s="21"/>
      <c r="IHL39" s="21"/>
      <c r="IHM39" s="21"/>
      <c r="IHN39" s="21"/>
      <c r="IHO39" s="21"/>
      <c r="IHP39" s="21"/>
      <c r="IHQ39" s="21"/>
      <c r="IHR39" s="21"/>
      <c r="IHS39" s="21"/>
      <c r="IHT39" s="21"/>
      <c r="IHU39" s="21"/>
      <c r="IHV39" s="21"/>
      <c r="IHW39" s="21"/>
      <c r="IHX39" s="21"/>
      <c r="IHY39" s="21"/>
      <c r="IHZ39" s="21"/>
      <c r="IIA39" s="21"/>
      <c r="IIB39" s="21"/>
      <c r="IIC39" s="21"/>
      <c r="IID39" s="21"/>
      <c r="IIE39" s="21"/>
      <c r="IIF39" s="21"/>
      <c r="IIG39" s="21"/>
      <c r="IIH39" s="21"/>
      <c r="III39" s="21"/>
      <c r="IIJ39" s="21"/>
      <c r="IIK39" s="21"/>
      <c r="IIL39" s="21"/>
      <c r="IIM39" s="21"/>
      <c r="IIN39" s="21"/>
      <c r="IIO39" s="21"/>
      <c r="IIP39" s="21"/>
      <c r="IIQ39" s="21"/>
      <c r="IIR39" s="21"/>
      <c r="IIS39" s="21"/>
      <c r="IIT39" s="21"/>
      <c r="IIU39" s="21"/>
      <c r="IIV39" s="21"/>
      <c r="IIW39" s="21"/>
      <c r="IIX39" s="21"/>
      <c r="IIY39" s="21"/>
      <c r="IIZ39" s="21"/>
      <c r="IJA39" s="21"/>
      <c r="IJB39" s="21"/>
      <c r="IJC39" s="21"/>
      <c r="IJD39" s="21"/>
      <c r="IJE39" s="21"/>
      <c r="IJF39" s="21"/>
      <c r="IJG39" s="21"/>
      <c r="IJH39" s="21"/>
      <c r="IJI39" s="21"/>
      <c r="IJJ39" s="21"/>
      <c r="IJK39" s="21"/>
      <c r="IJL39" s="21"/>
      <c r="IJM39" s="21"/>
      <c r="IJN39" s="21"/>
      <c r="IJO39" s="21"/>
      <c r="IJP39" s="21"/>
      <c r="IJQ39" s="21"/>
      <c r="IJR39" s="21"/>
      <c r="IJS39" s="21"/>
      <c r="IJT39" s="21"/>
      <c r="IJU39" s="21"/>
      <c r="IJV39" s="21"/>
      <c r="IJW39" s="21"/>
      <c r="IJX39" s="21"/>
      <c r="IJY39" s="21"/>
      <c r="IJZ39" s="21"/>
      <c r="IKA39" s="21"/>
      <c r="IKB39" s="21"/>
      <c r="IKC39" s="21"/>
      <c r="IKD39" s="21"/>
      <c r="IKE39" s="21"/>
      <c r="IKF39" s="21"/>
      <c r="IKG39" s="21"/>
      <c r="IKH39" s="21"/>
      <c r="IKI39" s="21"/>
      <c r="IKJ39" s="21"/>
      <c r="IKK39" s="21"/>
      <c r="IKL39" s="21"/>
      <c r="IKM39" s="21"/>
      <c r="IKN39" s="21"/>
      <c r="IKO39" s="21"/>
      <c r="IKP39" s="21"/>
      <c r="IKQ39" s="21"/>
      <c r="IKR39" s="21"/>
      <c r="IKS39" s="21"/>
      <c r="IKT39" s="21"/>
      <c r="IKU39" s="21"/>
      <c r="IKV39" s="21"/>
      <c r="IKW39" s="21"/>
      <c r="IKX39" s="21"/>
      <c r="IKY39" s="21"/>
      <c r="IKZ39" s="21"/>
      <c r="ILA39" s="21"/>
      <c r="ILB39" s="21"/>
      <c r="ILC39" s="21"/>
      <c r="ILD39" s="21"/>
      <c r="ILE39" s="21"/>
      <c r="ILF39" s="21"/>
      <c r="ILG39" s="21"/>
      <c r="ILH39" s="21"/>
      <c r="ILI39" s="21"/>
      <c r="ILJ39" s="21"/>
      <c r="ILK39" s="21"/>
      <c r="ILL39" s="21"/>
      <c r="ILM39" s="21"/>
      <c r="ILN39" s="21"/>
      <c r="ILO39" s="21"/>
      <c r="ILP39" s="21"/>
      <c r="ILQ39" s="21"/>
      <c r="ILR39" s="21"/>
      <c r="ILS39" s="21"/>
      <c r="ILT39" s="21"/>
      <c r="ILU39" s="21"/>
      <c r="ILV39" s="21"/>
      <c r="ILW39" s="21"/>
      <c r="ILX39" s="21"/>
      <c r="ILY39" s="21"/>
      <c r="ILZ39" s="21"/>
      <c r="IMA39" s="21"/>
      <c r="IMB39" s="21"/>
      <c r="IMC39" s="21"/>
      <c r="IMD39" s="21"/>
      <c r="IME39" s="21"/>
      <c r="IMF39" s="21"/>
      <c r="IMG39" s="21"/>
      <c r="IMH39" s="21"/>
      <c r="IMI39" s="21"/>
      <c r="IMJ39" s="21"/>
      <c r="IMK39" s="21"/>
      <c r="IML39" s="21"/>
      <c r="IMM39" s="21"/>
      <c r="IMN39" s="21"/>
      <c r="IMO39" s="21"/>
      <c r="IMP39" s="21"/>
      <c r="IMQ39" s="21"/>
      <c r="IMR39" s="21"/>
      <c r="IMS39" s="21"/>
      <c r="IMT39" s="21"/>
      <c r="IMU39" s="21"/>
      <c r="IMV39" s="21"/>
      <c r="IMW39" s="21"/>
      <c r="IMX39" s="21"/>
      <c r="IMY39" s="21"/>
      <c r="IMZ39" s="21"/>
      <c r="INA39" s="21"/>
      <c r="INB39" s="21"/>
      <c r="INC39" s="21"/>
      <c r="IND39" s="21"/>
      <c r="INE39" s="21"/>
      <c r="INF39" s="21"/>
      <c r="ING39" s="21"/>
      <c r="INH39" s="21"/>
      <c r="INI39" s="21"/>
      <c r="INJ39" s="21"/>
      <c r="INK39" s="21"/>
      <c r="INL39" s="21"/>
      <c r="INM39" s="21"/>
      <c r="INN39" s="21"/>
      <c r="INO39" s="21"/>
      <c r="INP39" s="21"/>
      <c r="INQ39" s="21"/>
      <c r="INR39" s="21"/>
      <c r="INS39" s="21"/>
      <c r="INT39" s="21"/>
      <c r="INU39" s="21"/>
      <c r="INV39" s="21"/>
      <c r="INW39" s="21"/>
      <c r="INX39" s="21"/>
      <c r="INY39" s="21"/>
      <c r="INZ39" s="21"/>
      <c r="IOA39" s="21"/>
      <c r="IOB39" s="21"/>
      <c r="IOC39" s="21"/>
      <c r="IOD39" s="21"/>
      <c r="IOE39" s="21"/>
      <c r="IOF39" s="21"/>
      <c r="IOG39" s="21"/>
      <c r="IOH39" s="21"/>
      <c r="IOI39" s="21"/>
      <c r="IOJ39" s="21"/>
      <c r="IOK39" s="21"/>
      <c r="IOL39" s="21"/>
      <c r="IOM39" s="21"/>
      <c r="ION39" s="21"/>
      <c r="IOO39" s="21"/>
      <c r="IOP39" s="21"/>
      <c r="IOQ39" s="21"/>
      <c r="IOR39" s="21"/>
      <c r="IOS39" s="21"/>
      <c r="IOT39" s="21"/>
      <c r="IOU39" s="21"/>
      <c r="IOV39" s="21"/>
      <c r="IOW39" s="21"/>
      <c r="IOX39" s="21"/>
      <c r="IOY39" s="21"/>
      <c r="IOZ39" s="21"/>
      <c r="IPA39" s="21"/>
      <c r="IPB39" s="21"/>
      <c r="IPC39" s="21"/>
      <c r="IPD39" s="21"/>
      <c r="IPE39" s="21"/>
      <c r="IPF39" s="21"/>
      <c r="IPG39" s="21"/>
      <c r="IPH39" s="21"/>
      <c r="IPI39" s="21"/>
      <c r="IPJ39" s="21"/>
      <c r="IPK39" s="21"/>
      <c r="IPL39" s="21"/>
      <c r="IPM39" s="21"/>
      <c r="IPN39" s="21"/>
      <c r="IPO39" s="21"/>
      <c r="IPP39" s="21"/>
      <c r="IPQ39" s="21"/>
      <c r="IPR39" s="21"/>
      <c r="IPS39" s="21"/>
      <c r="IPT39" s="21"/>
      <c r="IPU39" s="21"/>
      <c r="IPV39" s="21"/>
      <c r="IPW39" s="21"/>
      <c r="IPX39" s="21"/>
      <c r="IPY39" s="21"/>
      <c r="IPZ39" s="21"/>
      <c r="IQA39" s="21"/>
      <c r="IQB39" s="21"/>
      <c r="IQC39" s="21"/>
      <c r="IQD39" s="21"/>
      <c r="IQE39" s="21"/>
      <c r="IQF39" s="21"/>
      <c r="IQG39" s="21"/>
      <c r="IQH39" s="21"/>
      <c r="IQI39" s="21"/>
      <c r="IQJ39" s="21"/>
      <c r="IQK39" s="21"/>
      <c r="IQL39" s="21"/>
      <c r="IQM39" s="21"/>
      <c r="IQN39" s="21"/>
      <c r="IQO39" s="21"/>
      <c r="IQP39" s="21"/>
      <c r="IQQ39" s="21"/>
      <c r="IQR39" s="21"/>
      <c r="IQS39" s="21"/>
      <c r="IQT39" s="21"/>
      <c r="IQU39" s="21"/>
      <c r="IQV39" s="21"/>
      <c r="IQW39" s="21"/>
      <c r="IQX39" s="21"/>
      <c r="IQY39" s="21"/>
      <c r="IQZ39" s="21"/>
      <c r="IRA39" s="21"/>
      <c r="IRB39" s="21"/>
      <c r="IRC39" s="21"/>
      <c r="IRD39" s="21"/>
      <c r="IRE39" s="21"/>
      <c r="IRF39" s="21"/>
      <c r="IRG39" s="21"/>
      <c r="IRH39" s="21"/>
      <c r="IRI39" s="21"/>
      <c r="IRJ39" s="21"/>
      <c r="IRK39" s="21"/>
      <c r="IRL39" s="21"/>
      <c r="IRM39" s="21"/>
      <c r="IRN39" s="21"/>
      <c r="IRO39" s="21"/>
      <c r="IRP39" s="21"/>
      <c r="IRQ39" s="21"/>
      <c r="IRR39" s="21"/>
      <c r="IRS39" s="21"/>
      <c r="IRT39" s="21"/>
      <c r="IRU39" s="21"/>
      <c r="IRV39" s="21"/>
      <c r="IRW39" s="21"/>
      <c r="IRX39" s="21"/>
      <c r="IRY39" s="21"/>
      <c r="IRZ39" s="21"/>
      <c r="ISA39" s="21"/>
      <c r="ISB39" s="21"/>
      <c r="ISC39" s="21"/>
      <c r="ISD39" s="21"/>
      <c r="ISE39" s="21"/>
      <c r="ISF39" s="21"/>
      <c r="ISG39" s="21"/>
      <c r="ISH39" s="21"/>
      <c r="ISI39" s="21"/>
      <c r="ISJ39" s="21"/>
      <c r="ISK39" s="21"/>
      <c r="ISL39" s="21"/>
      <c r="ISM39" s="21"/>
      <c r="ISN39" s="21"/>
      <c r="ISO39" s="21"/>
      <c r="ISP39" s="21"/>
      <c r="ISQ39" s="21"/>
      <c r="ISR39" s="21"/>
      <c r="ISS39" s="21"/>
      <c r="IST39" s="21"/>
      <c r="ISU39" s="21"/>
      <c r="ISV39" s="21"/>
      <c r="ISW39" s="21"/>
      <c r="ISX39" s="21"/>
      <c r="ISY39" s="21"/>
      <c r="ISZ39" s="21"/>
      <c r="ITA39" s="21"/>
      <c r="ITB39" s="21"/>
      <c r="ITC39" s="21"/>
      <c r="ITD39" s="21"/>
      <c r="ITE39" s="21"/>
      <c r="ITF39" s="21"/>
      <c r="ITG39" s="21"/>
      <c r="ITH39" s="21"/>
      <c r="ITI39" s="21"/>
      <c r="ITJ39" s="21"/>
      <c r="ITK39" s="21"/>
      <c r="ITL39" s="21"/>
      <c r="ITM39" s="21"/>
      <c r="ITN39" s="21"/>
      <c r="ITO39" s="21"/>
      <c r="ITP39" s="21"/>
      <c r="ITQ39" s="21"/>
      <c r="ITR39" s="21"/>
      <c r="ITS39" s="21"/>
      <c r="ITT39" s="21"/>
      <c r="ITU39" s="21"/>
      <c r="ITV39" s="21"/>
      <c r="ITW39" s="21"/>
      <c r="ITX39" s="21"/>
      <c r="ITY39" s="21"/>
      <c r="ITZ39" s="21"/>
      <c r="IUA39" s="21"/>
      <c r="IUB39" s="21"/>
      <c r="IUC39" s="21"/>
      <c r="IUD39" s="21"/>
      <c r="IUE39" s="21"/>
      <c r="IUF39" s="21"/>
      <c r="IUG39" s="21"/>
      <c r="IUH39" s="21"/>
      <c r="IUI39" s="21"/>
      <c r="IUJ39" s="21"/>
      <c r="IUK39" s="21"/>
      <c r="IUL39" s="21"/>
      <c r="IUM39" s="21"/>
      <c r="IUN39" s="21"/>
      <c r="IUO39" s="21"/>
      <c r="IUP39" s="21"/>
      <c r="IUQ39" s="21"/>
      <c r="IUR39" s="21"/>
      <c r="IUS39" s="21"/>
      <c r="IUT39" s="21"/>
      <c r="IUU39" s="21"/>
      <c r="IUV39" s="21"/>
      <c r="IUW39" s="21"/>
      <c r="IUX39" s="21"/>
      <c r="IUY39" s="21"/>
      <c r="IUZ39" s="21"/>
      <c r="IVA39" s="21"/>
      <c r="IVB39" s="21"/>
      <c r="IVC39" s="21"/>
      <c r="IVD39" s="21"/>
      <c r="IVE39" s="21"/>
      <c r="IVF39" s="21"/>
      <c r="IVG39" s="21"/>
      <c r="IVH39" s="21"/>
      <c r="IVI39" s="21"/>
      <c r="IVJ39" s="21"/>
      <c r="IVK39" s="21"/>
      <c r="IVL39" s="21"/>
      <c r="IVM39" s="21"/>
      <c r="IVN39" s="21"/>
      <c r="IVO39" s="21"/>
      <c r="IVP39" s="21"/>
      <c r="IVQ39" s="21"/>
      <c r="IVR39" s="21"/>
      <c r="IVS39" s="21"/>
      <c r="IVT39" s="21"/>
      <c r="IVU39" s="21"/>
      <c r="IVV39" s="21"/>
      <c r="IVW39" s="21"/>
      <c r="IVX39" s="21"/>
      <c r="IVY39" s="21"/>
      <c r="IVZ39" s="21"/>
      <c r="IWA39" s="21"/>
      <c r="IWB39" s="21"/>
      <c r="IWC39" s="21"/>
      <c r="IWD39" s="21"/>
      <c r="IWE39" s="21"/>
      <c r="IWF39" s="21"/>
      <c r="IWG39" s="21"/>
      <c r="IWH39" s="21"/>
      <c r="IWI39" s="21"/>
      <c r="IWJ39" s="21"/>
      <c r="IWK39" s="21"/>
      <c r="IWL39" s="21"/>
      <c r="IWM39" s="21"/>
      <c r="IWN39" s="21"/>
      <c r="IWO39" s="21"/>
      <c r="IWP39" s="21"/>
      <c r="IWQ39" s="21"/>
      <c r="IWR39" s="21"/>
      <c r="IWS39" s="21"/>
      <c r="IWT39" s="21"/>
      <c r="IWU39" s="21"/>
      <c r="IWV39" s="21"/>
      <c r="IWW39" s="21"/>
      <c r="IWX39" s="21"/>
      <c r="IWY39" s="21"/>
      <c r="IWZ39" s="21"/>
      <c r="IXA39" s="21"/>
      <c r="IXB39" s="21"/>
      <c r="IXC39" s="21"/>
      <c r="IXD39" s="21"/>
      <c r="IXE39" s="21"/>
      <c r="IXF39" s="21"/>
      <c r="IXG39" s="21"/>
      <c r="IXH39" s="21"/>
      <c r="IXI39" s="21"/>
      <c r="IXJ39" s="21"/>
      <c r="IXK39" s="21"/>
      <c r="IXL39" s="21"/>
      <c r="IXM39" s="21"/>
      <c r="IXN39" s="21"/>
      <c r="IXO39" s="21"/>
      <c r="IXP39" s="21"/>
      <c r="IXQ39" s="21"/>
      <c r="IXR39" s="21"/>
      <c r="IXS39" s="21"/>
      <c r="IXT39" s="21"/>
      <c r="IXU39" s="21"/>
      <c r="IXV39" s="21"/>
      <c r="IXW39" s="21"/>
      <c r="IXX39" s="21"/>
      <c r="IXY39" s="21"/>
      <c r="IXZ39" s="21"/>
      <c r="IYA39" s="21"/>
      <c r="IYB39" s="21"/>
      <c r="IYC39" s="21"/>
      <c r="IYD39" s="21"/>
      <c r="IYE39" s="21"/>
      <c r="IYF39" s="21"/>
      <c r="IYG39" s="21"/>
      <c r="IYH39" s="21"/>
      <c r="IYI39" s="21"/>
      <c r="IYJ39" s="21"/>
      <c r="IYK39" s="21"/>
      <c r="IYL39" s="21"/>
      <c r="IYM39" s="21"/>
      <c r="IYN39" s="21"/>
      <c r="IYO39" s="21"/>
      <c r="IYP39" s="21"/>
      <c r="IYQ39" s="21"/>
      <c r="IYR39" s="21"/>
      <c r="IYS39" s="21"/>
      <c r="IYT39" s="21"/>
      <c r="IYU39" s="21"/>
      <c r="IYV39" s="21"/>
      <c r="IYW39" s="21"/>
      <c r="IYX39" s="21"/>
      <c r="IYY39" s="21"/>
      <c r="IYZ39" s="21"/>
      <c r="IZA39" s="21"/>
      <c r="IZB39" s="21"/>
      <c r="IZC39" s="21"/>
      <c r="IZD39" s="21"/>
      <c r="IZE39" s="21"/>
      <c r="IZF39" s="21"/>
      <c r="IZG39" s="21"/>
      <c r="IZH39" s="21"/>
      <c r="IZI39" s="21"/>
      <c r="IZJ39" s="21"/>
      <c r="IZK39" s="21"/>
      <c r="IZL39" s="21"/>
      <c r="IZM39" s="21"/>
      <c r="IZN39" s="21"/>
      <c r="IZO39" s="21"/>
      <c r="IZP39" s="21"/>
      <c r="IZQ39" s="21"/>
      <c r="IZR39" s="21"/>
      <c r="IZS39" s="21"/>
      <c r="IZT39" s="21"/>
      <c r="IZU39" s="21"/>
      <c r="IZV39" s="21"/>
      <c r="IZW39" s="21"/>
      <c r="IZX39" s="21"/>
      <c r="IZY39" s="21"/>
      <c r="IZZ39" s="21"/>
      <c r="JAA39" s="21"/>
      <c r="JAB39" s="21"/>
      <c r="JAC39" s="21"/>
      <c r="JAD39" s="21"/>
      <c r="JAE39" s="21"/>
      <c r="JAF39" s="21"/>
      <c r="JAG39" s="21"/>
      <c r="JAH39" s="21"/>
      <c r="JAI39" s="21"/>
      <c r="JAJ39" s="21"/>
      <c r="JAK39" s="21"/>
      <c r="JAL39" s="21"/>
      <c r="JAM39" s="21"/>
      <c r="JAN39" s="21"/>
      <c r="JAO39" s="21"/>
      <c r="JAP39" s="21"/>
      <c r="JAQ39" s="21"/>
      <c r="JAR39" s="21"/>
      <c r="JAS39" s="21"/>
      <c r="JAT39" s="21"/>
      <c r="JAU39" s="21"/>
      <c r="JAV39" s="21"/>
      <c r="JAW39" s="21"/>
      <c r="JAX39" s="21"/>
      <c r="JAY39" s="21"/>
      <c r="JAZ39" s="21"/>
      <c r="JBA39" s="21"/>
      <c r="JBB39" s="21"/>
      <c r="JBC39" s="21"/>
      <c r="JBD39" s="21"/>
      <c r="JBE39" s="21"/>
      <c r="JBF39" s="21"/>
      <c r="JBG39" s="21"/>
      <c r="JBH39" s="21"/>
      <c r="JBI39" s="21"/>
      <c r="JBJ39" s="21"/>
      <c r="JBK39" s="21"/>
      <c r="JBL39" s="21"/>
      <c r="JBM39" s="21"/>
      <c r="JBN39" s="21"/>
      <c r="JBO39" s="21"/>
      <c r="JBP39" s="21"/>
      <c r="JBQ39" s="21"/>
      <c r="JBR39" s="21"/>
      <c r="JBS39" s="21"/>
      <c r="JBT39" s="21"/>
      <c r="JBU39" s="21"/>
      <c r="JBV39" s="21"/>
      <c r="JBW39" s="21"/>
      <c r="JBX39" s="21"/>
      <c r="JBY39" s="21"/>
      <c r="JBZ39" s="21"/>
      <c r="JCA39" s="21"/>
      <c r="JCB39" s="21"/>
      <c r="JCC39" s="21"/>
      <c r="JCD39" s="21"/>
      <c r="JCE39" s="21"/>
      <c r="JCF39" s="21"/>
      <c r="JCG39" s="21"/>
      <c r="JCH39" s="21"/>
      <c r="JCI39" s="21"/>
      <c r="JCJ39" s="21"/>
      <c r="JCK39" s="21"/>
      <c r="JCL39" s="21"/>
      <c r="JCM39" s="21"/>
      <c r="JCN39" s="21"/>
      <c r="JCO39" s="21"/>
      <c r="JCP39" s="21"/>
      <c r="JCQ39" s="21"/>
      <c r="JCR39" s="21"/>
      <c r="JCS39" s="21"/>
      <c r="JCT39" s="21"/>
      <c r="JCU39" s="21"/>
      <c r="JCV39" s="21"/>
      <c r="JCW39" s="21"/>
      <c r="JCX39" s="21"/>
      <c r="JCY39" s="21"/>
      <c r="JCZ39" s="21"/>
      <c r="JDA39" s="21"/>
      <c r="JDB39" s="21"/>
      <c r="JDC39" s="21"/>
      <c r="JDD39" s="21"/>
      <c r="JDE39" s="21"/>
      <c r="JDF39" s="21"/>
      <c r="JDG39" s="21"/>
      <c r="JDH39" s="21"/>
      <c r="JDI39" s="21"/>
      <c r="JDJ39" s="21"/>
      <c r="JDK39" s="21"/>
      <c r="JDL39" s="21"/>
      <c r="JDM39" s="21"/>
      <c r="JDN39" s="21"/>
      <c r="JDO39" s="21"/>
      <c r="JDP39" s="21"/>
      <c r="JDQ39" s="21"/>
      <c r="JDR39" s="21"/>
      <c r="JDS39" s="21"/>
      <c r="JDT39" s="21"/>
      <c r="JDU39" s="21"/>
      <c r="JDV39" s="21"/>
      <c r="JDW39" s="21"/>
      <c r="JDX39" s="21"/>
      <c r="JDY39" s="21"/>
      <c r="JDZ39" s="21"/>
      <c r="JEA39" s="21"/>
      <c r="JEB39" s="21"/>
      <c r="JEC39" s="21"/>
      <c r="JED39" s="21"/>
      <c r="JEE39" s="21"/>
      <c r="JEF39" s="21"/>
      <c r="JEG39" s="21"/>
      <c r="JEH39" s="21"/>
      <c r="JEI39" s="21"/>
      <c r="JEJ39" s="21"/>
      <c r="JEK39" s="21"/>
      <c r="JEL39" s="21"/>
      <c r="JEM39" s="21"/>
      <c r="JEN39" s="21"/>
      <c r="JEO39" s="21"/>
      <c r="JEP39" s="21"/>
      <c r="JEQ39" s="21"/>
      <c r="JER39" s="21"/>
      <c r="JES39" s="21"/>
      <c r="JET39" s="21"/>
      <c r="JEU39" s="21"/>
      <c r="JEV39" s="21"/>
      <c r="JEW39" s="21"/>
      <c r="JEX39" s="21"/>
      <c r="JEY39" s="21"/>
      <c r="JEZ39" s="21"/>
      <c r="JFA39" s="21"/>
      <c r="JFB39" s="21"/>
      <c r="JFC39" s="21"/>
      <c r="JFD39" s="21"/>
      <c r="JFE39" s="21"/>
      <c r="JFF39" s="21"/>
      <c r="JFG39" s="21"/>
      <c r="JFH39" s="21"/>
      <c r="JFI39" s="21"/>
      <c r="JFJ39" s="21"/>
      <c r="JFK39" s="21"/>
      <c r="JFL39" s="21"/>
      <c r="JFM39" s="21"/>
      <c r="JFN39" s="21"/>
      <c r="JFO39" s="21"/>
      <c r="JFP39" s="21"/>
      <c r="JFQ39" s="21"/>
      <c r="JFR39" s="21"/>
      <c r="JFS39" s="21"/>
      <c r="JFT39" s="21"/>
      <c r="JFU39" s="21"/>
      <c r="JFV39" s="21"/>
      <c r="JFW39" s="21"/>
      <c r="JFX39" s="21"/>
      <c r="JFY39" s="21"/>
      <c r="JFZ39" s="21"/>
      <c r="JGA39" s="21"/>
      <c r="JGB39" s="21"/>
      <c r="JGC39" s="21"/>
      <c r="JGD39" s="21"/>
      <c r="JGE39" s="21"/>
      <c r="JGF39" s="21"/>
      <c r="JGG39" s="21"/>
      <c r="JGH39" s="21"/>
      <c r="JGI39" s="21"/>
      <c r="JGJ39" s="21"/>
      <c r="JGK39" s="21"/>
      <c r="JGL39" s="21"/>
      <c r="JGM39" s="21"/>
      <c r="JGN39" s="21"/>
      <c r="JGO39" s="21"/>
      <c r="JGP39" s="21"/>
      <c r="JGQ39" s="21"/>
      <c r="JGR39" s="21"/>
      <c r="JGS39" s="21"/>
      <c r="JGT39" s="21"/>
      <c r="JGU39" s="21"/>
      <c r="JGV39" s="21"/>
      <c r="JGW39" s="21"/>
      <c r="JGX39" s="21"/>
      <c r="JGY39" s="21"/>
      <c r="JGZ39" s="21"/>
      <c r="JHA39" s="21"/>
      <c r="JHB39" s="21"/>
      <c r="JHC39" s="21"/>
      <c r="JHD39" s="21"/>
      <c r="JHE39" s="21"/>
      <c r="JHF39" s="21"/>
      <c r="JHG39" s="21"/>
      <c r="JHH39" s="21"/>
      <c r="JHI39" s="21"/>
      <c r="JHJ39" s="21"/>
      <c r="JHK39" s="21"/>
      <c r="JHL39" s="21"/>
      <c r="JHM39" s="21"/>
      <c r="JHN39" s="21"/>
      <c r="JHO39" s="21"/>
      <c r="JHP39" s="21"/>
      <c r="JHQ39" s="21"/>
      <c r="JHR39" s="21"/>
      <c r="JHS39" s="21"/>
      <c r="JHT39" s="21"/>
      <c r="JHU39" s="21"/>
      <c r="JHV39" s="21"/>
      <c r="JHW39" s="21"/>
      <c r="JHX39" s="21"/>
      <c r="JHY39" s="21"/>
      <c r="JHZ39" s="21"/>
      <c r="JIA39" s="21"/>
      <c r="JIB39" s="21"/>
      <c r="JIC39" s="21"/>
      <c r="JID39" s="21"/>
      <c r="JIE39" s="21"/>
      <c r="JIF39" s="21"/>
      <c r="JIG39" s="21"/>
      <c r="JIH39" s="21"/>
      <c r="JII39" s="21"/>
      <c r="JIJ39" s="21"/>
      <c r="JIK39" s="21"/>
      <c r="JIL39" s="21"/>
      <c r="JIM39" s="21"/>
      <c r="JIN39" s="21"/>
      <c r="JIO39" s="21"/>
      <c r="JIP39" s="21"/>
      <c r="JIQ39" s="21"/>
      <c r="JIR39" s="21"/>
      <c r="JIS39" s="21"/>
      <c r="JIT39" s="21"/>
      <c r="JIU39" s="21"/>
      <c r="JIV39" s="21"/>
      <c r="JIW39" s="21"/>
      <c r="JIX39" s="21"/>
      <c r="JIY39" s="21"/>
      <c r="JIZ39" s="21"/>
      <c r="JJA39" s="21"/>
      <c r="JJB39" s="21"/>
      <c r="JJC39" s="21"/>
      <c r="JJD39" s="21"/>
      <c r="JJE39" s="21"/>
      <c r="JJF39" s="21"/>
      <c r="JJG39" s="21"/>
      <c r="JJH39" s="21"/>
      <c r="JJI39" s="21"/>
      <c r="JJJ39" s="21"/>
      <c r="JJK39" s="21"/>
      <c r="JJL39" s="21"/>
      <c r="JJM39" s="21"/>
      <c r="JJN39" s="21"/>
      <c r="JJO39" s="21"/>
      <c r="JJP39" s="21"/>
      <c r="JJQ39" s="21"/>
      <c r="JJR39" s="21"/>
      <c r="JJS39" s="21"/>
      <c r="JJT39" s="21"/>
      <c r="JJU39" s="21"/>
      <c r="JJV39" s="21"/>
      <c r="JJW39" s="21"/>
      <c r="JJX39" s="21"/>
      <c r="JJY39" s="21"/>
      <c r="JJZ39" s="21"/>
      <c r="JKA39" s="21"/>
      <c r="JKB39" s="21"/>
      <c r="JKC39" s="21"/>
      <c r="JKD39" s="21"/>
      <c r="JKE39" s="21"/>
      <c r="JKF39" s="21"/>
      <c r="JKG39" s="21"/>
      <c r="JKH39" s="21"/>
      <c r="JKI39" s="21"/>
      <c r="JKJ39" s="21"/>
      <c r="JKK39" s="21"/>
      <c r="JKL39" s="21"/>
      <c r="JKM39" s="21"/>
      <c r="JKN39" s="21"/>
      <c r="JKO39" s="21"/>
      <c r="JKP39" s="21"/>
      <c r="JKQ39" s="21"/>
      <c r="JKR39" s="21"/>
      <c r="JKS39" s="21"/>
      <c r="JKT39" s="21"/>
      <c r="JKU39" s="21"/>
      <c r="JKV39" s="21"/>
      <c r="JKW39" s="21"/>
      <c r="JKX39" s="21"/>
      <c r="JKY39" s="21"/>
      <c r="JKZ39" s="21"/>
      <c r="JLA39" s="21"/>
      <c r="JLB39" s="21"/>
      <c r="JLC39" s="21"/>
      <c r="JLD39" s="21"/>
      <c r="JLE39" s="21"/>
      <c r="JLF39" s="21"/>
      <c r="JLG39" s="21"/>
      <c r="JLH39" s="21"/>
      <c r="JLI39" s="21"/>
      <c r="JLJ39" s="21"/>
      <c r="JLK39" s="21"/>
      <c r="JLL39" s="21"/>
      <c r="JLM39" s="21"/>
      <c r="JLN39" s="21"/>
      <c r="JLO39" s="21"/>
      <c r="JLP39" s="21"/>
      <c r="JLQ39" s="21"/>
      <c r="JLR39" s="21"/>
      <c r="JLS39" s="21"/>
      <c r="JLT39" s="21"/>
      <c r="JLU39" s="21"/>
      <c r="JLV39" s="21"/>
      <c r="JLW39" s="21"/>
      <c r="JLX39" s="21"/>
      <c r="JLY39" s="21"/>
      <c r="JLZ39" s="21"/>
      <c r="JMA39" s="21"/>
      <c r="JMB39" s="21"/>
      <c r="JMC39" s="21"/>
      <c r="JMD39" s="21"/>
      <c r="JME39" s="21"/>
      <c r="JMF39" s="21"/>
      <c r="JMG39" s="21"/>
      <c r="JMH39" s="21"/>
      <c r="JMI39" s="21"/>
      <c r="JMJ39" s="21"/>
      <c r="JMK39" s="21"/>
      <c r="JML39" s="21"/>
      <c r="JMM39" s="21"/>
      <c r="JMN39" s="21"/>
      <c r="JMO39" s="21"/>
      <c r="JMP39" s="21"/>
      <c r="JMQ39" s="21"/>
      <c r="JMR39" s="21"/>
      <c r="JMS39" s="21"/>
      <c r="JMT39" s="21"/>
      <c r="JMU39" s="21"/>
      <c r="JMV39" s="21"/>
      <c r="JMW39" s="21"/>
      <c r="JMX39" s="21"/>
      <c r="JMY39" s="21"/>
      <c r="JMZ39" s="21"/>
      <c r="JNA39" s="21"/>
      <c r="JNB39" s="21"/>
      <c r="JNC39" s="21"/>
      <c r="JND39" s="21"/>
      <c r="JNE39" s="21"/>
      <c r="JNF39" s="21"/>
      <c r="JNG39" s="21"/>
      <c r="JNH39" s="21"/>
      <c r="JNI39" s="21"/>
      <c r="JNJ39" s="21"/>
      <c r="JNK39" s="21"/>
      <c r="JNL39" s="21"/>
      <c r="JNM39" s="21"/>
      <c r="JNN39" s="21"/>
      <c r="JNO39" s="21"/>
      <c r="JNP39" s="21"/>
      <c r="JNQ39" s="21"/>
      <c r="JNR39" s="21"/>
      <c r="JNS39" s="21"/>
      <c r="JNT39" s="21"/>
      <c r="JNU39" s="21"/>
      <c r="JNV39" s="21"/>
      <c r="JNW39" s="21"/>
      <c r="JNX39" s="21"/>
      <c r="JNY39" s="21"/>
      <c r="JNZ39" s="21"/>
      <c r="JOA39" s="21"/>
      <c r="JOB39" s="21"/>
      <c r="JOC39" s="21"/>
      <c r="JOD39" s="21"/>
      <c r="JOE39" s="21"/>
      <c r="JOF39" s="21"/>
      <c r="JOG39" s="21"/>
      <c r="JOH39" s="21"/>
      <c r="JOI39" s="21"/>
      <c r="JOJ39" s="21"/>
      <c r="JOK39" s="21"/>
      <c r="JOL39" s="21"/>
      <c r="JOM39" s="21"/>
      <c r="JON39" s="21"/>
      <c r="JOO39" s="21"/>
      <c r="JOP39" s="21"/>
      <c r="JOQ39" s="21"/>
      <c r="JOR39" s="21"/>
      <c r="JOS39" s="21"/>
      <c r="JOT39" s="21"/>
      <c r="JOU39" s="21"/>
      <c r="JOV39" s="21"/>
      <c r="JOW39" s="21"/>
      <c r="JOX39" s="21"/>
      <c r="JOY39" s="21"/>
      <c r="JOZ39" s="21"/>
      <c r="JPA39" s="21"/>
      <c r="JPB39" s="21"/>
      <c r="JPC39" s="21"/>
      <c r="JPD39" s="21"/>
      <c r="JPE39" s="21"/>
      <c r="JPF39" s="21"/>
      <c r="JPG39" s="21"/>
      <c r="JPH39" s="21"/>
      <c r="JPI39" s="21"/>
      <c r="JPJ39" s="21"/>
      <c r="JPK39" s="21"/>
      <c r="JPL39" s="21"/>
      <c r="JPM39" s="21"/>
      <c r="JPN39" s="21"/>
      <c r="JPO39" s="21"/>
      <c r="JPP39" s="21"/>
      <c r="JPQ39" s="21"/>
      <c r="JPR39" s="21"/>
      <c r="JPS39" s="21"/>
      <c r="JPT39" s="21"/>
      <c r="JPU39" s="21"/>
      <c r="JPV39" s="21"/>
      <c r="JPW39" s="21"/>
      <c r="JPX39" s="21"/>
      <c r="JPY39" s="21"/>
      <c r="JPZ39" s="21"/>
      <c r="JQA39" s="21"/>
      <c r="JQB39" s="21"/>
      <c r="JQC39" s="21"/>
      <c r="JQD39" s="21"/>
      <c r="JQE39" s="21"/>
      <c r="JQF39" s="21"/>
      <c r="JQG39" s="21"/>
      <c r="JQH39" s="21"/>
      <c r="JQI39" s="21"/>
      <c r="JQJ39" s="21"/>
      <c r="JQK39" s="21"/>
      <c r="JQL39" s="21"/>
      <c r="JQM39" s="21"/>
      <c r="JQN39" s="21"/>
      <c r="JQO39" s="21"/>
      <c r="JQP39" s="21"/>
      <c r="JQQ39" s="21"/>
      <c r="JQR39" s="21"/>
      <c r="JQS39" s="21"/>
      <c r="JQT39" s="21"/>
      <c r="JQU39" s="21"/>
      <c r="JQV39" s="21"/>
      <c r="JQW39" s="21"/>
      <c r="JQX39" s="21"/>
      <c r="JQY39" s="21"/>
      <c r="JQZ39" s="21"/>
      <c r="JRA39" s="21"/>
      <c r="JRB39" s="21"/>
      <c r="JRC39" s="21"/>
      <c r="JRD39" s="21"/>
      <c r="JRE39" s="21"/>
      <c r="JRF39" s="21"/>
      <c r="JRG39" s="21"/>
      <c r="JRH39" s="21"/>
      <c r="JRI39" s="21"/>
      <c r="JRJ39" s="21"/>
      <c r="JRK39" s="21"/>
      <c r="JRL39" s="21"/>
      <c r="JRM39" s="21"/>
      <c r="JRN39" s="21"/>
      <c r="JRO39" s="21"/>
      <c r="JRP39" s="21"/>
      <c r="JRQ39" s="21"/>
      <c r="JRR39" s="21"/>
      <c r="JRS39" s="21"/>
      <c r="JRT39" s="21"/>
      <c r="JRU39" s="21"/>
      <c r="JRV39" s="21"/>
      <c r="JRW39" s="21"/>
      <c r="JRX39" s="21"/>
      <c r="JRY39" s="21"/>
      <c r="JRZ39" s="21"/>
      <c r="JSA39" s="21"/>
      <c r="JSB39" s="21"/>
      <c r="JSC39" s="21"/>
      <c r="JSD39" s="21"/>
      <c r="JSE39" s="21"/>
      <c r="JSF39" s="21"/>
      <c r="JSG39" s="21"/>
      <c r="JSH39" s="21"/>
      <c r="JSI39" s="21"/>
      <c r="JSJ39" s="21"/>
      <c r="JSK39" s="21"/>
      <c r="JSL39" s="21"/>
      <c r="JSM39" s="21"/>
      <c r="JSN39" s="21"/>
      <c r="JSO39" s="21"/>
      <c r="JSP39" s="21"/>
      <c r="JSQ39" s="21"/>
      <c r="JSR39" s="21"/>
      <c r="JSS39" s="21"/>
      <c r="JST39" s="21"/>
      <c r="JSU39" s="21"/>
      <c r="JSV39" s="21"/>
      <c r="JSW39" s="21"/>
      <c r="JSX39" s="21"/>
      <c r="JSY39" s="21"/>
      <c r="JSZ39" s="21"/>
      <c r="JTA39" s="21"/>
      <c r="JTB39" s="21"/>
      <c r="JTC39" s="21"/>
      <c r="JTD39" s="21"/>
      <c r="JTE39" s="21"/>
      <c r="JTF39" s="21"/>
      <c r="JTG39" s="21"/>
      <c r="JTH39" s="21"/>
      <c r="JTI39" s="21"/>
      <c r="JTJ39" s="21"/>
      <c r="JTK39" s="21"/>
      <c r="JTL39" s="21"/>
      <c r="JTM39" s="21"/>
      <c r="JTN39" s="21"/>
      <c r="JTO39" s="21"/>
      <c r="JTP39" s="21"/>
      <c r="JTQ39" s="21"/>
      <c r="JTR39" s="21"/>
      <c r="JTS39" s="21"/>
      <c r="JTT39" s="21"/>
      <c r="JTU39" s="21"/>
      <c r="JTV39" s="21"/>
      <c r="JTW39" s="21"/>
      <c r="JTX39" s="21"/>
      <c r="JTY39" s="21"/>
      <c r="JTZ39" s="21"/>
      <c r="JUA39" s="21"/>
      <c r="JUB39" s="21"/>
      <c r="JUC39" s="21"/>
      <c r="JUD39" s="21"/>
      <c r="JUE39" s="21"/>
      <c r="JUF39" s="21"/>
      <c r="JUG39" s="21"/>
      <c r="JUH39" s="21"/>
      <c r="JUI39" s="21"/>
      <c r="JUJ39" s="21"/>
      <c r="JUK39" s="21"/>
      <c r="JUL39" s="21"/>
      <c r="JUM39" s="21"/>
      <c r="JUN39" s="21"/>
      <c r="JUO39" s="21"/>
      <c r="JUP39" s="21"/>
      <c r="JUQ39" s="21"/>
      <c r="JUR39" s="21"/>
      <c r="JUS39" s="21"/>
      <c r="JUT39" s="21"/>
      <c r="JUU39" s="21"/>
      <c r="JUV39" s="21"/>
      <c r="JUW39" s="21"/>
      <c r="JUX39" s="21"/>
      <c r="JUY39" s="21"/>
      <c r="JUZ39" s="21"/>
      <c r="JVA39" s="21"/>
      <c r="JVB39" s="21"/>
      <c r="JVC39" s="21"/>
      <c r="JVD39" s="21"/>
      <c r="JVE39" s="21"/>
      <c r="JVF39" s="21"/>
      <c r="JVG39" s="21"/>
      <c r="JVH39" s="21"/>
      <c r="JVI39" s="21"/>
      <c r="JVJ39" s="21"/>
      <c r="JVK39" s="21"/>
      <c r="JVL39" s="21"/>
      <c r="JVM39" s="21"/>
      <c r="JVN39" s="21"/>
      <c r="JVO39" s="21"/>
      <c r="JVP39" s="21"/>
      <c r="JVQ39" s="21"/>
      <c r="JVR39" s="21"/>
      <c r="JVS39" s="21"/>
      <c r="JVT39" s="21"/>
      <c r="JVU39" s="21"/>
      <c r="JVV39" s="21"/>
      <c r="JVW39" s="21"/>
      <c r="JVX39" s="21"/>
      <c r="JVY39" s="21"/>
      <c r="JVZ39" s="21"/>
      <c r="JWA39" s="21"/>
      <c r="JWB39" s="21"/>
      <c r="JWC39" s="21"/>
      <c r="JWD39" s="21"/>
      <c r="JWE39" s="21"/>
      <c r="JWF39" s="21"/>
      <c r="JWG39" s="21"/>
      <c r="JWH39" s="21"/>
      <c r="JWI39" s="21"/>
      <c r="JWJ39" s="21"/>
      <c r="JWK39" s="21"/>
      <c r="JWL39" s="21"/>
      <c r="JWM39" s="21"/>
      <c r="JWN39" s="21"/>
      <c r="JWO39" s="21"/>
      <c r="JWP39" s="21"/>
      <c r="JWQ39" s="21"/>
      <c r="JWR39" s="21"/>
      <c r="JWS39" s="21"/>
      <c r="JWT39" s="21"/>
      <c r="JWU39" s="21"/>
      <c r="JWV39" s="21"/>
      <c r="JWW39" s="21"/>
      <c r="JWX39" s="21"/>
      <c r="JWY39" s="21"/>
      <c r="JWZ39" s="21"/>
      <c r="JXA39" s="21"/>
      <c r="JXB39" s="21"/>
      <c r="JXC39" s="21"/>
      <c r="JXD39" s="21"/>
      <c r="JXE39" s="21"/>
      <c r="JXF39" s="21"/>
      <c r="JXG39" s="21"/>
      <c r="JXH39" s="21"/>
      <c r="JXI39" s="21"/>
      <c r="JXJ39" s="21"/>
      <c r="JXK39" s="21"/>
      <c r="JXL39" s="21"/>
      <c r="JXM39" s="21"/>
      <c r="JXN39" s="21"/>
      <c r="JXO39" s="21"/>
      <c r="JXP39" s="21"/>
      <c r="JXQ39" s="21"/>
      <c r="JXR39" s="21"/>
      <c r="JXS39" s="21"/>
      <c r="JXT39" s="21"/>
      <c r="JXU39" s="21"/>
      <c r="JXV39" s="21"/>
      <c r="JXW39" s="21"/>
      <c r="JXX39" s="21"/>
      <c r="JXY39" s="21"/>
      <c r="JXZ39" s="21"/>
      <c r="JYA39" s="21"/>
      <c r="JYB39" s="21"/>
      <c r="JYC39" s="21"/>
      <c r="JYD39" s="21"/>
      <c r="JYE39" s="21"/>
      <c r="JYF39" s="21"/>
      <c r="JYG39" s="21"/>
      <c r="JYH39" s="21"/>
      <c r="JYI39" s="21"/>
      <c r="JYJ39" s="21"/>
      <c r="JYK39" s="21"/>
      <c r="JYL39" s="21"/>
      <c r="JYM39" s="21"/>
      <c r="JYN39" s="21"/>
      <c r="JYO39" s="21"/>
      <c r="JYP39" s="21"/>
      <c r="JYQ39" s="21"/>
      <c r="JYR39" s="21"/>
      <c r="JYS39" s="21"/>
      <c r="JYT39" s="21"/>
      <c r="JYU39" s="21"/>
      <c r="JYV39" s="21"/>
      <c r="JYW39" s="21"/>
      <c r="JYX39" s="21"/>
      <c r="JYY39" s="21"/>
      <c r="JYZ39" s="21"/>
      <c r="JZA39" s="21"/>
      <c r="JZB39" s="21"/>
      <c r="JZC39" s="21"/>
      <c r="JZD39" s="21"/>
      <c r="JZE39" s="21"/>
      <c r="JZF39" s="21"/>
      <c r="JZG39" s="21"/>
      <c r="JZH39" s="21"/>
      <c r="JZI39" s="21"/>
      <c r="JZJ39" s="21"/>
      <c r="JZK39" s="21"/>
      <c r="JZL39" s="21"/>
      <c r="JZM39" s="21"/>
      <c r="JZN39" s="21"/>
      <c r="JZO39" s="21"/>
      <c r="JZP39" s="21"/>
      <c r="JZQ39" s="21"/>
      <c r="JZR39" s="21"/>
      <c r="JZS39" s="21"/>
      <c r="JZT39" s="21"/>
      <c r="JZU39" s="21"/>
      <c r="JZV39" s="21"/>
      <c r="JZW39" s="21"/>
      <c r="JZX39" s="21"/>
      <c r="JZY39" s="21"/>
      <c r="JZZ39" s="21"/>
      <c r="KAA39" s="21"/>
      <c r="KAB39" s="21"/>
      <c r="KAC39" s="21"/>
      <c r="KAD39" s="21"/>
      <c r="KAE39" s="21"/>
      <c r="KAF39" s="21"/>
      <c r="KAG39" s="21"/>
      <c r="KAH39" s="21"/>
      <c r="KAI39" s="21"/>
      <c r="KAJ39" s="21"/>
      <c r="KAK39" s="21"/>
      <c r="KAL39" s="21"/>
      <c r="KAM39" s="21"/>
      <c r="KAN39" s="21"/>
      <c r="KAO39" s="21"/>
      <c r="KAP39" s="21"/>
      <c r="KAQ39" s="21"/>
      <c r="KAR39" s="21"/>
      <c r="KAS39" s="21"/>
      <c r="KAT39" s="21"/>
      <c r="KAU39" s="21"/>
      <c r="KAV39" s="21"/>
      <c r="KAW39" s="21"/>
      <c r="KAX39" s="21"/>
      <c r="KAY39" s="21"/>
      <c r="KAZ39" s="21"/>
      <c r="KBA39" s="21"/>
      <c r="KBB39" s="21"/>
      <c r="KBC39" s="21"/>
      <c r="KBD39" s="21"/>
      <c r="KBE39" s="21"/>
      <c r="KBF39" s="21"/>
      <c r="KBG39" s="21"/>
      <c r="KBH39" s="21"/>
      <c r="KBI39" s="21"/>
      <c r="KBJ39" s="21"/>
      <c r="KBK39" s="21"/>
      <c r="KBL39" s="21"/>
      <c r="KBM39" s="21"/>
      <c r="KBN39" s="21"/>
      <c r="KBO39" s="21"/>
      <c r="KBP39" s="21"/>
      <c r="KBQ39" s="21"/>
      <c r="KBR39" s="21"/>
      <c r="KBS39" s="21"/>
      <c r="KBT39" s="21"/>
      <c r="KBU39" s="21"/>
      <c r="KBV39" s="21"/>
      <c r="KBW39" s="21"/>
      <c r="KBX39" s="21"/>
      <c r="KBY39" s="21"/>
      <c r="KBZ39" s="21"/>
      <c r="KCA39" s="21"/>
      <c r="KCB39" s="21"/>
      <c r="KCC39" s="21"/>
      <c r="KCD39" s="21"/>
      <c r="KCE39" s="21"/>
      <c r="KCF39" s="21"/>
      <c r="KCG39" s="21"/>
      <c r="KCH39" s="21"/>
      <c r="KCI39" s="21"/>
      <c r="KCJ39" s="21"/>
      <c r="KCK39" s="21"/>
      <c r="KCL39" s="21"/>
      <c r="KCM39" s="21"/>
      <c r="KCN39" s="21"/>
      <c r="KCO39" s="21"/>
      <c r="KCP39" s="21"/>
      <c r="KCQ39" s="21"/>
      <c r="KCR39" s="21"/>
      <c r="KCS39" s="21"/>
      <c r="KCT39" s="21"/>
      <c r="KCU39" s="21"/>
      <c r="KCV39" s="21"/>
      <c r="KCW39" s="21"/>
      <c r="KCX39" s="21"/>
      <c r="KCY39" s="21"/>
      <c r="KCZ39" s="21"/>
      <c r="KDA39" s="21"/>
      <c r="KDB39" s="21"/>
      <c r="KDC39" s="21"/>
      <c r="KDD39" s="21"/>
      <c r="KDE39" s="21"/>
      <c r="KDF39" s="21"/>
      <c r="KDG39" s="21"/>
      <c r="KDH39" s="21"/>
      <c r="KDI39" s="21"/>
      <c r="KDJ39" s="21"/>
      <c r="KDK39" s="21"/>
      <c r="KDL39" s="21"/>
      <c r="KDM39" s="21"/>
      <c r="KDN39" s="21"/>
      <c r="KDO39" s="21"/>
      <c r="KDP39" s="21"/>
      <c r="KDQ39" s="21"/>
      <c r="KDR39" s="21"/>
      <c r="KDS39" s="21"/>
      <c r="KDT39" s="21"/>
      <c r="KDU39" s="21"/>
      <c r="KDV39" s="21"/>
      <c r="KDW39" s="21"/>
      <c r="KDX39" s="21"/>
      <c r="KDY39" s="21"/>
      <c r="KDZ39" s="21"/>
      <c r="KEA39" s="21"/>
      <c r="KEB39" s="21"/>
      <c r="KEC39" s="21"/>
      <c r="KED39" s="21"/>
      <c r="KEE39" s="21"/>
      <c r="KEF39" s="21"/>
      <c r="KEG39" s="21"/>
      <c r="KEH39" s="21"/>
      <c r="KEI39" s="21"/>
      <c r="KEJ39" s="21"/>
      <c r="KEK39" s="21"/>
      <c r="KEL39" s="21"/>
      <c r="KEM39" s="21"/>
      <c r="KEN39" s="21"/>
      <c r="KEO39" s="21"/>
      <c r="KEP39" s="21"/>
      <c r="KEQ39" s="21"/>
      <c r="KER39" s="21"/>
      <c r="KES39" s="21"/>
      <c r="KET39" s="21"/>
      <c r="KEU39" s="21"/>
      <c r="KEV39" s="21"/>
      <c r="KEW39" s="21"/>
      <c r="KEX39" s="21"/>
      <c r="KEY39" s="21"/>
      <c r="KEZ39" s="21"/>
      <c r="KFA39" s="21"/>
      <c r="KFB39" s="21"/>
      <c r="KFC39" s="21"/>
      <c r="KFD39" s="21"/>
      <c r="KFE39" s="21"/>
      <c r="KFF39" s="21"/>
      <c r="KFG39" s="21"/>
      <c r="KFH39" s="21"/>
      <c r="KFI39" s="21"/>
      <c r="KFJ39" s="21"/>
      <c r="KFK39" s="21"/>
      <c r="KFL39" s="21"/>
      <c r="KFM39" s="21"/>
      <c r="KFN39" s="21"/>
      <c r="KFO39" s="21"/>
      <c r="KFP39" s="21"/>
      <c r="KFQ39" s="21"/>
      <c r="KFR39" s="21"/>
      <c r="KFS39" s="21"/>
      <c r="KFT39" s="21"/>
      <c r="KFU39" s="21"/>
      <c r="KFV39" s="21"/>
      <c r="KFW39" s="21"/>
      <c r="KFX39" s="21"/>
      <c r="KFY39" s="21"/>
      <c r="KFZ39" s="21"/>
      <c r="KGA39" s="21"/>
      <c r="KGB39" s="21"/>
      <c r="KGC39" s="21"/>
      <c r="KGD39" s="21"/>
      <c r="KGE39" s="21"/>
      <c r="KGF39" s="21"/>
      <c r="KGG39" s="21"/>
      <c r="KGH39" s="21"/>
      <c r="KGI39" s="21"/>
      <c r="KGJ39" s="21"/>
      <c r="KGK39" s="21"/>
      <c r="KGL39" s="21"/>
      <c r="KGM39" s="21"/>
      <c r="KGN39" s="21"/>
      <c r="KGO39" s="21"/>
      <c r="KGP39" s="21"/>
      <c r="KGQ39" s="21"/>
      <c r="KGR39" s="21"/>
      <c r="KGS39" s="21"/>
      <c r="KGT39" s="21"/>
      <c r="KGU39" s="21"/>
      <c r="KGV39" s="21"/>
      <c r="KGW39" s="21"/>
      <c r="KGX39" s="21"/>
      <c r="KGY39" s="21"/>
      <c r="KGZ39" s="21"/>
      <c r="KHA39" s="21"/>
      <c r="KHB39" s="21"/>
      <c r="KHC39" s="21"/>
      <c r="KHD39" s="21"/>
      <c r="KHE39" s="21"/>
      <c r="KHF39" s="21"/>
      <c r="KHG39" s="21"/>
      <c r="KHH39" s="21"/>
      <c r="KHI39" s="21"/>
      <c r="KHJ39" s="21"/>
      <c r="KHK39" s="21"/>
      <c r="KHL39" s="21"/>
      <c r="KHM39" s="21"/>
      <c r="KHN39" s="21"/>
      <c r="KHO39" s="21"/>
      <c r="KHP39" s="21"/>
      <c r="KHQ39" s="21"/>
      <c r="KHR39" s="21"/>
      <c r="KHS39" s="21"/>
      <c r="KHT39" s="21"/>
      <c r="KHU39" s="21"/>
      <c r="KHV39" s="21"/>
      <c r="KHW39" s="21"/>
      <c r="KHX39" s="21"/>
      <c r="KHY39" s="21"/>
      <c r="KHZ39" s="21"/>
      <c r="KIA39" s="21"/>
      <c r="KIB39" s="21"/>
      <c r="KIC39" s="21"/>
      <c r="KID39" s="21"/>
      <c r="KIE39" s="21"/>
      <c r="KIF39" s="21"/>
      <c r="KIG39" s="21"/>
      <c r="KIH39" s="21"/>
      <c r="KII39" s="21"/>
      <c r="KIJ39" s="21"/>
      <c r="KIK39" s="21"/>
      <c r="KIL39" s="21"/>
      <c r="KIM39" s="21"/>
      <c r="KIN39" s="21"/>
      <c r="KIO39" s="21"/>
      <c r="KIP39" s="21"/>
      <c r="KIQ39" s="21"/>
      <c r="KIR39" s="21"/>
      <c r="KIS39" s="21"/>
      <c r="KIT39" s="21"/>
      <c r="KIU39" s="21"/>
      <c r="KIV39" s="21"/>
      <c r="KIW39" s="21"/>
      <c r="KIX39" s="21"/>
      <c r="KIY39" s="21"/>
      <c r="KIZ39" s="21"/>
      <c r="KJA39" s="21"/>
      <c r="KJB39" s="21"/>
      <c r="KJC39" s="21"/>
      <c r="KJD39" s="21"/>
      <c r="KJE39" s="21"/>
      <c r="KJF39" s="21"/>
      <c r="KJG39" s="21"/>
      <c r="KJH39" s="21"/>
      <c r="KJI39" s="21"/>
      <c r="KJJ39" s="21"/>
      <c r="KJK39" s="21"/>
      <c r="KJL39" s="21"/>
      <c r="KJM39" s="21"/>
      <c r="KJN39" s="21"/>
      <c r="KJO39" s="21"/>
      <c r="KJP39" s="21"/>
      <c r="KJQ39" s="21"/>
      <c r="KJR39" s="21"/>
      <c r="KJS39" s="21"/>
      <c r="KJT39" s="21"/>
      <c r="KJU39" s="21"/>
      <c r="KJV39" s="21"/>
      <c r="KJW39" s="21"/>
      <c r="KJX39" s="21"/>
      <c r="KJY39" s="21"/>
      <c r="KJZ39" s="21"/>
      <c r="KKA39" s="21"/>
      <c r="KKB39" s="21"/>
      <c r="KKC39" s="21"/>
      <c r="KKD39" s="21"/>
      <c r="KKE39" s="21"/>
      <c r="KKF39" s="21"/>
      <c r="KKG39" s="21"/>
      <c r="KKH39" s="21"/>
      <c r="KKI39" s="21"/>
      <c r="KKJ39" s="21"/>
      <c r="KKK39" s="21"/>
      <c r="KKL39" s="21"/>
      <c r="KKM39" s="21"/>
      <c r="KKN39" s="21"/>
      <c r="KKO39" s="21"/>
      <c r="KKP39" s="21"/>
      <c r="KKQ39" s="21"/>
      <c r="KKR39" s="21"/>
      <c r="KKS39" s="21"/>
      <c r="KKT39" s="21"/>
      <c r="KKU39" s="21"/>
      <c r="KKV39" s="21"/>
      <c r="KKW39" s="21"/>
      <c r="KKX39" s="21"/>
      <c r="KKY39" s="21"/>
      <c r="KKZ39" s="21"/>
      <c r="KLA39" s="21"/>
      <c r="KLB39" s="21"/>
      <c r="KLC39" s="21"/>
      <c r="KLD39" s="21"/>
      <c r="KLE39" s="21"/>
      <c r="KLF39" s="21"/>
      <c r="KLG39" s="21"/>
      <c r="KLH39" s="21"/>
      <c r="KLI39" s="21"/>
      <c r="KLJ39" s="21"/>
      <c r="KLK39" s="21"/>
      <c r="KLL39" s="21"/>
      <c r="KLM39" s="21"/>
      <c r="KLN39" s="21"/>
      <c r="KLO39" s="21"/>
      <c r="KLP39" s="21"/>
      <c r="KLQ39" s="21"/>
      <c r="KLR39" s="21"/>
      <c r="KLS39" s="21"/>
      <c r="KLT39" s="21"/>
      <c r="KLU39" s="21"/>
      <c r="KLV39" s="21"/>
      <c r="KLW39" s="21"/>
      <c r="KLX39" s="21"/>
      <c r="KLY39" s="21"/>
      <c r="KLZ39" s="21"/>
      <c r="KMA39" s="21"/>
      <c r="KMB39" s="21"/>
      <c r="KMC39" s="21"/>
      <c r="KMD39" s="21"/>
      <c r="KME39" s="21"/>
      <c r="KMF39" s="21"/>
      <c r="KMG39" s="21"/>
      <c r="KMH39" s="21"/>
      <c r="KMI39" s="21"/>
      <c r="KMJ39" s="21"/>
      <c r="KMK39" s="21"/>
      <c r="KML39" s="21"/>
      <c r="KMM39" s="21"/>
      <c r="KMN39" s="21"/>
      <c r="KMO39" s="21"/>
      <c r="KMP39" s="21"/>
      <c r="KMQ39" s="21"/>
      <c r="KMR39" s="21"/>
      <c r="KMS39" s="21"/>
      <c r="KMT39" s="21"/>
      <c r="KMU39" s="21"/>
      <c r="KMV39" s="21"/>
      <c r="KMW39" s="21"/>
      <c r="KMX39" s="21"/>
      <c r="KMY39" s="21"/>
      <c r="KMZ39" s="21"/>
      <c r="KNA39" s="21"/>
      <c r="KNB39" s="21"/>
      <c r="KNC39" s="21"/>
      <c r="KND39" s="21"/>
      <c r="KNE39" s="21"/>
      <c r="KNF39" s="21"/>
      <c r="KNG39" s="21"/>
      <c r="KNH39" s="21"/>
      <c r="KNI39" s="21"/>
      <c r="KNJ39" s="21"/>
      <c r="KNK39" s="21"/>
      <c r="KNL39" s="21"/>
      <c r="KNM39" s="21"/>
      <c r="KNN39" s="21"/>
      <c r="KNO39" s="21"/>
      <c r="KNP39" s="21"/>
      <c r="KNQ39" s="21"/>
      <c r="KNR39" s="21"/>
      <c r="KNS39" s="21"/>
      <c r="KNT39" s="21"/>
      <c r="KNU39" s="21"/>
      <c r="KNV39" s="21"/>
      <c r="KNW39" s="21"/>
      <c r="KNX39" s="21"/>
      <c r="KNY39" s="21"/>
      <c r="KNZ39" s="21"/>
      <c r="KOA39" s="21"/>
      <c r="KOB39" s="21"/>
      <c r="KOC39" s="21"/>
      <c r="KOD39" s="21"/>
      <c r="KOE39" s="21"/>
      <c r="KOF39" s="21"/>
      <c r="KOG39" s="21"/>
      <c r="KOH39" s="21"/>
      <c r="KOI39" s="21"/>
      <c r="KOJ39" s="21"/>
      <c r="KOK39" s="21"/>
      <c r="KOL39" s="21"/>
      <c r="KOM39" s="21"/>
      <c r="KON39" s="21"/>
      <c r="KOO39" s="21"/>
      <c r="KOP39" s="21"/>
      <c r="KOQ39" s="21"/>
      <c r="KOR39" s="21"/>
      <c r="KOS39" s="21"/>
      <c r="KOT39" s="21"/>
      <c r="KOU39" s="21"/>
      <c r="KOV39" s="21"/>
      <c r="KOW39" s="21"/>
      <c r="KOX39" s="21"/>
      <c r="KOY39" s="21"/>
      <c r="KOZ39" s="21"/>
      <c r="KPA39" s="21"/>
      <c r="KPB39" s="21"/>
      <c r="KPC39" s="21"/>
      <c r="KPD39" s="21"/>
      <c r="KPE39" s="21"/>
      <c r="KPF39" s="21"/>
      <c r="KPG39" s="21"/>
      <c r="KPH39" s="21"/>
      <c r="KPI39" s="21"/>
      <c r="KPJ39" s="21"/>
      <c r="KPK39" s="21"/>
      <c r="KPL39" s="21"/>
      <c r="KPM39" s="21"/>
      <c r="KPN39" s="21"/>
      <c r="KPO39" s="21"/>
      <c r="KPP39" s="21"/>
      <c r="KPQ39" s="21"/>
      <c r="KPR39" s="21"/>
      <c r="KPS39" s="21"/>
      <c r="KPT39" s="21"/>
      <c r="KPU39" s="21"/>
      <c r="KPV39" s="21"/>
      <c r="KPW39" s="21"/>
      <c r="KPX39" s="21"/>
      <c r="KPY39" s="21"/>
      <c r="KPZ39" s="21"/>
      <c r="KQA39" s="21"/>
      <c r="KQB39" s="21"/>
      <c r="KQC39" s="21"/>
      <c r="KQD39" s="21"/>
      <c r="KQE39" s="21"/>
      <c r="KQF39" s="21"/>
      <c r="KQG39" s="21"/>
      <c r="KQH39" s="21"/>
      <c r="KQI39" s="21"/>
      <c r="KQJ39" s="21"/>
      <c r="KQK39" s="21"/>
      <c r="KQL39" s="21"/>
      <c r="KQM39" s="21"/>
      <c r="KQN39" s="21"/>
      <c r="KQO39" s="21"/>
      <c r="KQP39" s="21"/>
      <c r="KQQ39" s="21"/>
      <c r="KQR39" s="21"/>
      <c r="KQS39" s="21"/>
      <c r="KQT39" s="21"/>
      <c r="KQU39" s="21"/>
      <c r="KQV39" s="21"/>
      <c r="KQW39" s="21"/>
      <c r="KQX39" s="21"/>
      <c r="KQY39" s="21"/>
      <c r="KQZ39" s="21"/>
      <c r="KRA39" s="21"/>
      <c r="KRB39" s="21"/>
      <c r="KRC39" s="21"/>
      <c r="KRD39" s="21"/>
      <c r="KRE39" s="21"/>
      <c r="KRF39" s="21"/>
      <c r="KRG39" s="21"/>
      <c r="KRH39" s="21"/>
      <c r="KRI39" s="21"/>
      <c r="KRJ39" s="21"/>
      <c r="KRK39" s="21"/>
      <c r="KRL39" s="21"/>
      <c r="KRM39" s="21"/>
      <c r="KRN39" s="21"/>
      <c r="KRO39" s="21"/>
      <c r="KRP39" s="21"/>
      <c r="KRQ39" s="21"/>
      <c r="KRR39" s="21"/>
      <c r="KRS39" s="21"/>
      <c r="KRT39" s="21"/>
      <c r="KRU39" s="21"/>
      <c r="KRV39" s="21"/>
      <c r="KRW39" s="21"/>
      <c r="KRX39" s="21"/>
      <c r="KRY39" s="21"/>
      <c r="KRZ39" s="21"/>
      <c r="KSA39" s="21"/>
      <c r="KSB39" s="21"/>
      <c r="KSC39" s="21"/>
      <c r="KSD39" s="21"/>
      <c r="KSE39" s="21"/>
      <c r="KSF39" s="21"/>
      <c r="KSG39" s="21"/>
      <c r="KSH39" s="21"/>
      <c r="KSI39" s="21"/>
      <c r="KSJ39" s="21"/>
      <c r="KSK39" s="21"/>
      <c r="KSL39" s="21"/>
      <c r="KSM39" s="21"/>
      <c r="KSN39" s="21"/>
      <c r="KSO39" s="21"/>
      <c r="KSP39" s="21"/>
      <c r="KSQ39" s="21"/>
      <c r="KSR39" s="21"/>
      <c r="KSS39" s="21"/>
      <c r="KST39" s="21"/>
      <c r="KSU39" s="21"/>
      <c r="KSV39" s="21"/>
      <c r="KSW39" s="21"/>
      <c r="KSX39" s="21"/>
      <c r="KSY39" s="21"/>
      <c r="KSZ39" s="21"/>
      <c r="KTA39" s="21"/>
      <c r="KTB39" s="21"/>
      <c r="KTC39" s="21"/>
      <c r="KTD39" s="21"/>
      <c r="KTE39" s="21"/>
      <c r="KTF39" s="21"/>
      <c r="KTG39" s="21"/>
      <c r="KTH39" s="21"/>
      <c r="KTI39" s="21"/>
      <c r="KTJ39" s="21"/>
      <c r="KTK39" s="21"/>
      <c r="KTL39" s="21"/>
      <c r="KTM39" s="21"/>
      <c r="KTN39" s="21"/>
      <c r="KTO39" s="21"/>
      <c r="KTP39" s="21"/>
      <c r="KTQ39" s="21"/>
      <c r="KTR39" s="21"/>
      <c r="KTS39" s="21"/>
      <c r="KTT39" s="21"/>
      <c r="KTU39" s="21"/>
      <c r="KTV39" s="21"/>
      <c r="KTW39" s="21"/>
      <c r="KTX39" s="21"/>
      <c r="KTY39" s="21"/>
      <c r="KTZ39" s="21"/>
      <c r="KUA39" s="21"/>
      <c r="KUB39" s="21"/>
      <c r="KUC39" s="21"/>
      <c r="KUD39" s="21"/>
      <c r="KUE39" s="21"/>
      <c r="KUF39" s="21"/>
      <c r="KUG39" s="21"/>
      <c r="KUH39" s="21"/>
      <c r="KUI39" s="21"/>
      <c r="KUJ39" s="21"/>
      <c r="KUK39" s="21"/>
      <c r="KUL39" s="21"/>
      <c r="KUM39" s="21"/>
      <c r="KUN39" s="21"/>
      <c r="KUO39" s="21"/>
      <c r="KUP39" s="21"/>
      <c r="KUQ39" s="21"/>
      <c r="KUR39" s="21"/>
      <c r="KUS39" s="21"/>
      <c r="KUT39" s="21"/>
      <c r="KUU39" s="21"/>
      <c r="KUV39" s="21"/>
      <c r="KUW39" s="21"/>
      <c r="KUX39" s="21"/>
      <c r="KUY39" s="21"/>
      <c r="KUZ39" s="21"/>
      <c r="KVA39" s="21"/>
      <c r="KVB39" s="21"/>
      <c r="KVC39" s="21"/>
      <c r="KVD39" s="21"/>
      <c r="KVE39" s="21"/>
      <c r="KVF39" s="21"/>
      <c r="KVG39" s="21"/>
      <c r="KVH39" s="21"/>
      <c r="KVI39" s="21"/>
      <c r="KVJ39" s="21"/>
      <c r="KVK39" s="21"/>
      <c r="KVL39" s="21"/>
      <c r="KVM39" s="21"/>
      <c r="KVN39" s="21"/>
      <c r="KVO39" s="21"/>
      <c r="KVP39" s="21"/>
      <c r="KVQ39" s="21"/>
      <c r="KVR39" s="21"/>
      <c r="KVS39" s="21"/>
      <c r="KVT39" s="21"/>
      <c r="KVU39" s="21"/>
      <c r="KVV39" s="21"/>
      <c r="KVW39" s="21"/>
      <c r="KVX39" s="21"/>
      <c r="KVY39" s="21"/>
      <c r="KVZ39" s="21"/>
      <c r="KWA39" s="21"/>
      <c r="KWB39" s="21"/>
      <c r="KWC39" s="21"/>
      <c r="KWD39" s="21"/>
      <c r="KWE39" s="21"/>
      <c r="KWF39" s="21"/>
      <c r="KWG39" s="21"/>
      <c r="KWH39" s="21"/>
      <c r="KWI39" s="21"/>
      <c r="KWJ39" s="21"/>
      <c r="KWK39" s="21"/>
      <c r="KWL39" s="21"/>
      <c r="KWM39" s="21"/>
      <c r="KWN39" s="21"/>
      <c r="KWO39" s="21"/>
      <c r="KWP39" s="21"/>
      <c r="KWQ39" s="21"/>
      <c r="KWR39" s="21"/>
      <c r="KWS39" s="21"/>
      <c r="KWT39" s="21"/>
      <c r="KWU39" s="21"/>
      <c r="KWV39" s="21"/>
      <c r="KWW39" s="21"/>
      <c r="KWX39" s="21"/>
      <c r="KWY39" s="21"/>
      <c r="KWZ39" s="21"/>
      <c r="KXA39" s="21"/>
      <c r="KXB39" s="21"/>
      <c r="KXC39" s="21"/>
      <c r="KXD39" s="21"/>
      <c r="KXE39" s="21"/>
      <c r="KXF39" s="21"/>
      <c r="KXG39" s="21"/>
      <c r="KXH39" s="21"/>
      <c r="KXI39" s="21"/>
      <c r="KXJ39" s="21"/>
      <c r="KXK39" s="21"/>
      <c r="KXL39" s="21"/>
      <c r="KXM39" s="21"/>
      <c r="KXN39" s="21"/>
      <c r="KXO39" s="21"/>
      <c r="KXP39" s="21"/>
      <c r="KXQ39" s="21"/>
      <c r="KXR39" s="21"/>
      <c r="KXS39" s="21"/>
      <c r="KXT39" s="21"/>
      <c r="KXU39" s="21"/>
      <c r="KXV39" s="21"/>
      <c r="KXW39" s="21"/>
      <c r="KXX39" s="21"/>
      <c r="KXY39" s="21"/>
      <c r="KXZ39" s="21"/>
      <c r="KYA39" s="21"/>
      <c r="KYB39" s="21"/>
      <c r="KYC39" s="21"/>
      <c r="KYD39" s="21"/>
      <c r="KYE39" s="21"/>
      <c r="KYF39" s="21"/>
      <c r="KYG39" s="21"/>
      <c r="KYH39" s="21"/>
      <c r="KYI39" s="21"/>
      <c r="KYJ39" s="21"/>
      <c r="KYK39" s="21"/>
      <c r="KYL39" s="21"/>
      <c r="KYM39" s="21"/>
      <c r="KYN39" s="21"/>
      <c r="KYO39" s="21"/>
      <c r="KYP39" s="21"/>
      <c r="KYQ39" s="21"/>
      <c r="KYR39" s="21"/>
      <c r="KYS39" s="21"/>
      <c r="KYT39" s="21"/>
      <c r="KYU39" s="21"/>
      <c r="KYV39" s="21"/>
      <c r="KYW39" s="21"/>
      <c r="KYX39" s="21"/>
      <c r="KYY39" s="21"/>
      <c r="KYZ39" s="21"/>
      <c r="KZA39" s="21"/>
      <c r="KZB39" s="21"/>
      <c r="KZC39" s="21"/>
      <c r="KZD39" s="21"/>
      <c r="KZE39" s="21"/>
      <c r="KZF39" s="21"/>
      <c r="KZG39" s="21"/>
      <c r="KZH39" s="21"/>
      <c r="KZI39" s="21"/>
      <c r="KZJ39" s="21"/>
      <c r="KZK39" s="21"/>
      <c r="KZL39" s="21"/>
      <c r="KZM39" s="21"/>
      <c r="KZN39" s="21"/>
      <c r="KZO39" s="21"/>
      <c r="KZP39" s="21"/>
      <c r="KZQ39" s="21"/>
      <c r="KZR39" s="21"/>
      <c r="KZS39" s="21"/>
      <c r="KZT39" s="21"/>
      <c r="KZU39" s="21"/>
      <c r="KZV39" s="21"/>
      <c r="KZW39" s="21"/>
      <c r="KZX39" s="21"/>
      <c r="KZY39" s="21"/>
      <c r="KZZ39" s="21"/>
      <c r="LAA39" s="21"/>
      <c r="LAB39" s="21"/>
      <c r="LAC39" s="21"/>
      <c r="LAD39" s="21"/>
      <c r="LAE39" s="21"/>
      <c r="LAF39" s="21"/>
      <c r="LAG39" s="21"/>
      <c r="LAH39" s="21"/>
      <c r="LAI39" s="21"/>
      <c r="LAJ39" s="21"/>
      <c r="LAK39" s="21"/>
      <c r="LAL39" s="21"/>
      <c r="LAM39" s="21"/>
      <c r="LAN39" s="21"/>
      <c r="LAO39" s="21"/>
      <c r="LAP39" s="21"/>
      <c r="LAQ39" s="21"/>
      <c r="LAR39" s="21"/>
      <c r="LAS39" s="21"/>
      <c r="LAT39" s="21"/>
      <c r="LAU39" s="21"/>
      <c r="LAV39" s="21"/>
      <c r="LAW39" s="21"/>
      <c r="LAX39" s="21"/>
      <c r="LAY39" s="21"/>
      <c r="LAZ39" s="21"/>
      <c r="LBA39" s="21"/>
      <c r="LBB39" s="21"/>
      <c r="LBC39" s="21"/>
      <c r="LBD39" s="21"/>
      <c r="LBE39" s="21"/>
      <c r="LBF39" s="21"/>
      <c r="LBG39" s="21"/>
      <c r="LBH39" s="21"/>
      <c r="LBI39" s="21"/>
      <c r="LBJ39" s="21"/>
      <c r="LBK39" s="21"/>
      <c r="LBL39" s="21"/>
      <c r="LBM39" s="21"/>
      <c r="LBN39" s="21"/>
      <c r="LBO39" s="21"/>
      <c r="LBP39" s="21"/>
      <c r="LBQ39" s="21"/>
      <c r="LBR39" s="21"/>
      <c r="LBS39" s="21"/>
      <c r="LBT39" s="21"/>
      <c r="LBU39" s="21"/>
      <c r="LBV39" s="21"/>
      <c r="LBW39" s="21"/>
      <c r="LBX39" s="21"/>
      <c r="LBY39" s="21"/>
      <c r="LBZ39" s="21"/>
      <c r="LCA39" s="21"/>
      <c r="LCB39" s="21"/>
      <c r="LCC39" s="21"/>
      <c r="LCD39" s="21"/>
      <c r="LCE39" s="21"/>
      <c r="LCF39" s="21"/>
      <c r="LCG39" s="21"/>
      <c r="LCH39" s="21"/>
      <c r="LCI39" s="21"/>
      <c r="LCJ39" s="21"/>
      <c r="LCK39" s="21"/>
      <c r="LCL39" s="21"/>
      <c r="LCM39" s="21"/>
      <c r="LCN39" s="21"/>
      <c r="LCO39" s="21"/>
      <c r="LCP39" s="21"/>
      <c r="LCQ39" s="21"/>
      <c r="LCR39" s="21"/>
      <c r="LCS39" s="21"/>
      <c r="LCT39" s="21"/>
      <c r="LCU39" s="21"/>
      <c r="LCV39" s="21"/>
      <c r="LCW39" s="21"/>
      <c r="LCX39" s="21"/>
      <c r="LCY39" s="21"/>
      <c r="LCZ39" s="21"/>
      <c r="LDA39" s="21"/>
      <c r="LDB39" s="21"/>
      <c r="LDC39" s="21"/>
      <c r="LDD39" s="21"/>
      <c r="LDE39" s="21"/>
      <c r="LDF39" s="21"/>
      <c r="LDG39" s="21"/>
      <c r="LDH39" s="21"/>
      <c r="LDI39" s="21"/>
      <c r="LDJ39" s="21"/>
      <c r="LDK39" s="21"/>
      <c r="LDL39" s="21"/>
      <c r="LDM39" s="21"/>
      <c r="LDN39" s="21"/>
      <c r="LDO39" s="21"/>
      <c r="LDP39" s="21"/>
      <c r="LDQ39" s="21"/>
      <c r="LDR39" s="21"/>
      <c r="LDS39" s="21"/>
      <c r="LDT39" s="21"/>
      <c r="LDU39" s="21"/>
      <c r="LDV39" s="21"/>
      <c r="LDW39" s="21"/>
      <c r="LDX39" s="21"/>
      <c r="LDY39" s="21"/>
      <c r="LDZ39" s="21"/>
      <c r="LEA39" s="21"/>
      <c r="LEB39" s="21"/>
      <c r="LEC39" s="21"/>
      <c r="LED39" s="21"/>
      <c r="LEE39" s="21"/>
      <c r="LEF39" s="21"/>
      <c r="LEG39" s="21"/>
      <c r="LEH39" s="21"/>
      <c r="LEI39" s="21"/>
      <c r="LEJ39" s="21"/>
      <c r="LEK39" s="21"/>
      <c r="LEL39" s="21"/>
      <c r="LEM39" s="21"/>
      <c r="LEN39" s="21"/>
      <c r="LEO39" s="21"/>
      <c r="LEP39" s="21"/>
      <c r="LEQ39" s="21"/>
      <c r="LER39" s="21"/>
      <c r="LES39" s="21"/>
      <c r="LET39" s="21"/>
      <c r="LEU39" s="21"/>
      <c r="LEV39" s="21"/>
      <c r="LEW39" s="21"/>
      <c r="LEX39" s="21"/>
      <c r="LEY39" s="21"/>
      <c r="LEZ39" s="21"/>
      <c r="LFA39" s="21"/>
      <c r="LFB39" s="21"/>
      <c r="LFC39" s="21"/>
      <c r="LFD39" s="21"/>
      <c r="LFE39" s="21"/>
      <c r="LFF39" s="21"/>
      <c r="LFG39" s="21"/>
      <c r="LFH39" s="21"/>
      <c r="LFI39" s="21"/>
      <c r="LFJ39" s="21"/>
      <c r="LFK39" s="21"/>
      <c r="LFL39" s="21"/>
      <c r="LFM39" s="21"/>
      <c r="LFN39" s="21"/>
      <c r="LFO39" s="21"/>
      <c r="LFP39" s="21"/>
      <c r="LFQ39" s="21"/>
      <c r="LFR39" s="21"/>
      <c r="LFS39" s="21"/>
      <c r="LFT39" s="21"/>
      <c r="LFU39" s="21"/>
      <c r="LFV39" s="21"/>
      <c r="LFW39" s="21"/>
      <c r="LFX39" s="21"/>
      <c r="LFY39" s="21"/>
      <c r="LFZ39" s="21"/>
      <c r="LGA39" s="21"/>
      <c r="LGB39" s="21"/>
      <c r="LGC39" s="21"/>
      <c r="LGD39" s="21"/>
      <c r="LGE39" s="21"/>
      <c r="LGF39" s="21"/>
      <c r="LGG39" s="21"/>
      <c r="LGH39" s="21"/>
      <c r="LGI39" s="21"/>
      <c r="LGJ39" s="21"/>
      <c r="LGK39" s="21"/>
      <c r="LGL39" s="21"/>
      <c r="LGM39" s="21"/>
      <c r="LGN39" s="21"/>
      <c r="LGO39" s="21"/>
      <c r="LGP39" s="21"/>
      <c r="LGQ39" s="21"/>
      <c r="LGR39" s="21"/>
      <c r="LGS39" s="21"/>
      <c r="LGT39" s="21"/>
      <c r="LGU39" s="21"/>
      <c r="LGV39" s="21"/>
      <c r="LGW39" s="21"/>
      <c r="LGX39" s="21"/>
      <c r="LGY39" s="21"/>
      <c r="LGZ39" s="21"/>
      <c r="LHA39" s="21"/>
      <c r="LHB39" s="21"/>
      <c r="LHC39" s="21"/>
      <c r="LHD39" s="21"/>
      <c r="LHE39" s="21"/>
      <c r="LHF39" s="21"/>
      <c r="LHG39" s="21"/>
      <c r="LHH39" s="21"/>
      <c r="LHI39" s="21"/>
      <c r="LHJ39" s="21"/>
      <c r="LHK39" s="21"/>
      <c r="LHL39" s="21"/>
      <c r="LHM39" s="21"/>
      <c r="LHN39" s="21"/>
      <c r="LHO39" s="21"/>
      <c r="LHP39" s="21"/>
      <c r="LHQ39" s="21"/>
      <c r="LHR39" s="21"/>
      <c r="LHS39" s="21"/>
      <c r="LHT39" s="21"/>
      <c r="LHU39" s="21"/>
      <c r="LHV39" s="21"/>
      <c r="LHW39" s="21"/>
      <c r="LHX39" s="21"/>
      <c r="LHY39" s="21"/>
      <c r="LHZ39" s="21"/>
      <c r="LIA39" s="21"/>
      <c r="LIB39" s="21"/>
      <c r="LIC39" s="21"/>
      <c r="LID39" s="21"/>
      <c r="LIE39" s="21"/>
      <c r="LIF39" s="21"/>
      <c r="LIG39" s="21"/>
      <c r="LIH39" s="21"/>
      <c r="LII39" s="21"/>
      <c r="LIJ39" s="21"/>
      <c r="LIK39" s="21"/>
      <c r="LIL39" s="21"/>
      <c r="LIM39" s="21"/>
      <c r="LIN39" s="21"/>
      <c r="LIO39" s="21"/>
      <c r="LIP39" s="21"/>
      <c r="LIQ39" s="21"/>
      <c r="LIR39" s="21"/>
      <c r="LIS39" s="21"/>
      <c r="LIT39" s="21"/>
      <c r="LIU39" s="21"/>
      <c r="LIV39" s="21"/>
      <c r="LIW39" s="21"/>
      <c r="LIX39" s="21"/>
      <c r="LIY39" s="21"/>
      <c r="LIZ39" s="21"/>
      <c r="LJA39" s="21"/>
      <c r="LJB39" s="21"/>
      <c r="LJC39" s="21"/>
      <c r="LJD39" s="21"/>
      <c r="LJE39" s="21"/>
      <c r="LJF39" s="21"/>
      <c r="LJG39" s="21"/>
      <c r="LJH39" s="21"/>
      <c r="LJI39" s="21"/>
      <c r="LJJ39" s="21"/>
      <c r="LJK39" s="21"/>
      <c r="LJL39" s="21"/>
      <c r="LJM39" s="21"/>
      <c r="LJN39" s="21"/>
      <c r="LJO39" s="21"/>
      <c r="LJP39" s="21"/>
      <c r="LJQ39" s="21"/>
      <c r="LJR39" s="21"/>
      <c r="LJS39" s="21"/>
      <c r="LJT39" s="21"/>
      <c r="LJU39" s="21"/>
      <c r="LJV39" s="21"/>
      <c r="LJW39" s="21"/>
      <c r="LJX39" s="21"/>
      <c r="LJY39" s="21"/>
      <c r="LJZ39" s="21"/>
      <c r="LKA39" s="21"/>
      <c r="LKB39" s="21"/>
      <c r="LKC39" s="21"/>
      <c r="LKD39" s="21"/>
      <c r="LKE39" s="21"/>
      <c r="LKF39" s="21"/>
      <c r="LKG39" s="21"/>
      <c r="LKH39" s="21"/>
      <c r="LKI39" s="21"/>
      <c r="LKJ39" s="21"/>
      <c r="LKK39" s="21"/>
      <c r="LKL39" s="21"/>
      <c r="LKM39" s="21"/>
      <c r="LKN39" s="21"/>
      <c r="LKO39" s="21"/>
      <c r="LKP39" s="21"/>
      <c r="LKQ39" s="21"/>
      <c r="LKR39" s="21"/>
      <c r="LKS39" s="21"/>
      <c r="LKT39" s="21"/>
      <c r="LKU39" s="21"/>
      <c r="LKV39" s="21"/>
      <c r="LKW39" s="21"/>
      <c r="LKX39" s="21"/>
      <c r="LKY39" s="21"/>
      <c r="LKZ39" s="21"/>
      <c r="LLA39" s="21"/>
      <c r="LLB39" s="21"/>
      <c r="LLC39" s="21"/>
      <c r="LLD39" s="21"/>
      <c r="LLE39" s="21"/>
      <c r="LLF39" s="21"/>
      <c r="LLG39" s="21"/>
      <c r="LLH39" s="21"/>
      <c r="LLI39" s="21"/>
      <c r="LLJ39" s="21"/>
      <c r="LLK39" s="21"/>
      <c r="LLL39" s="21"/>
      <c r="LLM39" s="21"/>
      <c r="LLN39" s="21"/>
      <c r="LLO39" s="21"/>
      <c r="LLP39" s="21"/>
      <c r="LLQ39" s="21"/>
      <c r="LLR39" s="21"/>
      <c r="LLS39" s="21"/>
      <c r="LLT39" s="21"/>
      <c r="LLU39" s="21"/>
      <c r="LLV39" s="21"/>
      <c r="LLW39" s="21"/>
      <c r="LLX39" s="21"/>
      <c r="LLY39" s="21"/>
      <c r="LLZ39" s="21"/>
      <c r="LMA39" s="21"/>
      <c r="LMB39" s="21"/>
      <c r="LMC39" s="21"/>
      <c r="LMD39" s="21"/>
      <c r="LME39" s="21"/>
      <c r="LMF39" s="21"/>
      <c r="LMG39" s="21"/>
      <c r="LMH39" s="21"/>
      <c r="LMI39" s="21"/>
      <c r="LMJ39" s="21"/>
      <c r="LMK39" s="21"/>
      <c r="LML39" s="21"/>
      <c r="LMM39" s="21"/>
      <c r="LMN39" s="21"/>
      <c r="LMO39" s="21"/>
      <c r="LMP39" s="21"/>
      <c r="LMQ39" s="21"/>
      <c r="LMR39" s="21"/>
      <c r="LMS39" s="21"/>
      <c r="LMT39" s="21"/>
      <c r="LMU39" s="21"/>
      <c r="LMV39" s="21"/>
      <c r="LMW39" s="21"/>
      <c r="LMX39" s="21"/>
      <c r="LMY39" s="21"/>
      <c r="LMZ39" s="21"/>
      <c r="LNA39" s="21"/>
      <c r="LNB39" s="21"/>
      <c r="LNC39" s="21"/>
      <c r="LND39" s="21"/>
      <c r="LNE39" s="21"/>
      <c r="LNF39" s="21"/>
      <c r="LNG39" s="21"/>
      <c r="LNH39" s="21"/>
      <c r="LNI39" s="21"/>
      <c r="LNJ39" s="21"/>
      <c r="LNK39" s="21"/>
      <c r="LNL39" s="21"/>
      <c r="LNM39" s="21"/>
      <c r="LNN39" s="21"/>
      <c r="LNO39" s="21"/>
      <c r="LNP39" s="21"/>
      <c r="LNQ39" s="21"/>
      <c r="LNR39" s="21"/>
      <c r="LNS39" s="21"/>
      <c r="LNT39" s="21"/>
      <c r="LNU39" s="21"/>
      <c r="LNV39" s="21"/>
      <c r="LNW39" s="21"/>
      <c r="LNX39" s="21"/>
      <c r="LNY39" s="21"/>
      <c r="LNZ39" s="21"/>
      <c r="LOA39" s="21"/>
      <c r="LOB39" s="21"/>
      <c r="LOC39" s="21"/>
      <c r="LOD39" s="21"/>
      <c r="LOE39" s="21"/>
      <c r="LOF39" s="21"/>
      <c r="LOG39" s="21"/>
      <c r="LOH39" s="21"/>
      <c r="LOI39" s="21"/>
      <c r="LOJ39" s="21"/>
      <c r="LOK39" s="21"/>
      <c r="LOL39" s="21"/>
      <c r="LOM39" s="21"/>
      <c r="LON39" s="21"/>
      <c r="LOO39" s="21"/>
      <c r="LOP39" s="21"/>
      <c r="LOQ39" s="21"/>
      <c r="LOR39" s="21"/>
      <c r="LOS39" s="21"/>
      <c r="LOT39" s="21"/>
      <c r="LOU39" s="21"/>
      <c r="LOV39" s="21"/>
      <c r="LOW39" s="21"/>
      <c r="LOX39" s="21"/>
      <c r="LOY39" s="21"/>
      <c r="LOZ39" s="21"/>
      <c r="LPA39" s="21"/>
      <c r="LPB39" s="21"/>
      <c r="LPC39" s="21"/>
      <c r="LPD39" s="21"/>
      <c r="LPE39" s="21"/>
      <c r="LPF39" s="21"/>
      <c r="LPG39" s="21"/>
      <c r="LPH39" s="21"/>
      <c r="LPI39" s="21"/>
      <c r="LPJ39" s="21"/>
      <c r="LPK39" s="21"/>
      <c r="LPL39" s="21"/>
      <c r="LPM39" s="21"/>
      <c r="LPN39" s="21"/>
      <c r="LPO39" s="21"/>
      <c r="LPP39" s="21"/>
      <c r="LPQ39" s="21"/>
      <c r="LPR39" s="21"/>
      <c r="LPS39" s="21"/>
      <c r="LPT39" s="21"/>
      <c r="LPU39" s="21"/>
      <c r="LPV39" s="21"/>
      <c r="LPW39" s="21"/>
      <c r="LPX39" s="21"/>
      <c r="LPY39" s="21"/>
      <c r="LPZ39" s="21"/>
      <c r="LQA39" s="21"/>
      <c r="LQB39" s="21"/>
      <c r="LQC39" s="21"/>
      <c r="LQD39" s="21"/>
      <c r="LQE39" s="21"/>
      <c r="LQF39" s="21"/>
      <c r="LQG39" s="21"/>
      <c r="LQH39" s="21"/>
      <c r="LQI39" s="21"/>
      <c r="LQJ39" s="21"/>
      <c r="LQK39" s="21"/>
      <c r="LQL39" s="21"/>
      <c r="LQM39" s="21"/>
      <c r="LQN39" s="21"/>
      <c r="LQO39" s="21"/>
      <c r="LQP39" s="21"/>
      <c r="LQQ39" s="21"/>
      <c r="LQR39" s="21"/>
      <c r="LQS39" s="21"/>
      <c r="LQT39" s="21"/>
      <c r="LQU39" s="21"/>
      <c r="LQV39" s="21"/>
      <c r="LQW39" s="21"/>
      <c r="LQX39" s="21"/>
      <c r="LQY39" s="21"/>
      <c r="LQZ39" s="21"/>
      <c r="LRA39" s="21"/>
      <c r="LRB39" s="21"/>
      <c r="LRC39" s="21"/>
      <c r="LRD39" s="21"/>
      <c r="LRE39" s="21"/>
      <c r="LRF39" s="21"/>
      <c r="LRG39" s="21"/>
      <c r="LRH39" s="21"/>
      <c r="LRI39" s="21"/>
      <c r="LRJ39" s="21"/>
      <c r="LRK39" s="21"/>
      <c r="LRL39" s="21"/>
      <c r="LRM39" s="21"/>
      <c r="LRN39" s="21"/>
      <c r="LRO39" s="21"/>
      <c r="LRP39" s="21"/>
      <c r="LRQ39" s="21"/>
      <c r="LRR39" s="21"/>
      <c r="LRS39" s="21"/>
      <c r="LRT39" s="21"/>
      <c r="LRU39" s="21"/>
      <c r="LRV39" s="21"/>
      <c r="LRW39" s="21"/>
      <c r="LRX39" s="21"/>
      <c r="LRY39" s="21"/>
      <c r="LRZ39" s="21"/>
      <c r="LSA39" s="21"/>
      <c r="LSB39" s="21"/>
      <c r="LSC39" s="21"/>
      <c r="LSD39" s="21"/>
      <c r="LSE39" s="21"/>
      <c r="LSF39" s="21"/>
      <c r="LSG39" s="21"/>
      <c r="LSH39" s="21"/>
      <c r="LSI39" s="21"/>
      <c r="LSJ39" s="21"/>
      <c r="LSK39" s="21"/>
      <c r="LSL39" s="21"/>
      <c r="LSM39" s="21"/>
      <c r="LSN39" s="21"/>
      <c r="LSO39" s="21"/>
      <c r="LSP39" s="21"/>
      <c r="LSQ39" s="21"/>
      <c r="LSR39" s="21"/>
      <c r="LSS39" s="21"/>
      <c r="LST39" s="21"/>
      <c r="LSU39" s="21"/>
      <c r="LSV39" s="21"/>
      <c r="LSW39" s="21"/>
      <c r="LSX39" s="21"/>
      <c r="LSY39" s="21"/>
      <c r="LSZ39" s="21"/>
      <c r="LTA39" s="21"/>
      <c r="LTB39" s="21"/>
      <c r="LTC39" s="21"/>
      <c r="LTD39" s="21"/>
      <c r="LTE39" s="21"/>
      <c r="LTF39" s="21"/>
      <c r="LTG39" s="21"/>
      <c r="LTH39" s="21"/>
      <c r="LTI39" s="21"/>
      <c r="LTJ39" s="21"/>
      <c r="LTK39" s="21"/>
      <c r="LTL39" s="21"/>
      <c r="LTM39" s="21"/>
      <c r="LTN39" s="21"/>
      <c r="LTO39" s="21"/>
      <c r="LTP39" s="21"/>
      <c r="LTQ39" s="21"/>
      <c r="LTR39" s="21"/>
      <c r="LTS39" s="21"/>
      <c r="LTT39" s="21"/>
      <c r="LTU39" s="21"/>
      <c r="LTV39" s="21"/>
      <c r="LTW39" s="21"/>
      <c r="LTX39" s="21"/>
      <c r="LTY39" s="21"/>
      <c r="LTZ39" s="21"/>
      <c r="LUA39" s="21"/>
      <c r="LUB39" s="21"/>
      <c r="LUC39" s="21"/>
      <c r="LUD39" s="21"/>
      <c r="LUE39" s="21"/>
      <c r="LUF39" s="21"/>
      <c r="LUG39" s="21"/>
      <c r="LUH39" s="21"/>
      <c r="LUI39" s="21"/>
      <c r="LUJ39" s="21"/>
      <c r="LUK39" s="21"/>
      <c r="LUL39" s="21"/>
      <c r="LUM39" s="21"/>
      <c r="LUN39" s="21"/>
      <c r="LUO39" s="21"/>
      <c r="LUP39" s="21"/>
      <c r="LUQ39" s="21"/>
      <c r="LUR39" s="21"/>
      <c r="LUS39" s="21"/>
      <c r="LUT39" s="21"/>
      <c r="LUU39" s="21"/>
      <c r="LUV39" s="21"/>
      <c r="LUW39" s="21"/>
      <c r="LUX39" s="21"/>
      <c r="LUY39" s="21"/>
      <c r="LUZ39" s="21"/>
      <c r="LVA39" s="21"/>
      <c r="LVB39" s="21"/>
      <c r="LVC39" s="21"/>
      <c r="LVD39" s="21"/>
      <c r="LVE39" s="21"/>
      <c r="LVF39" s="21"/>
      <c r="LVG39" s="21"/>
      <c r="LVH39" s="21"/>
      <c r="LVI39" s="21"/>
      <c r="LVJ39" s="21"/>
      <c r="LVK39" s="21"/>
      <c r="LVL39" s="21"/>
      <c r="LVM39" s="21"/>
      <c r="LVN39" s="21"/>
      <c r="LVO39" s="21"/>
      <c r="LVP39" s="21"/>
      <c r="LVQ39" s="21"/>
      <c r="LVR39" s="21"/>
      <c r="LVS39" s="21"/>
      <c r="LVT39" s="21"/>
      <c r="LVU39" s="21"/>
      <c r="LVV39" s="21"/>
      <c r="LVW39" s="21"/>
      <c r="LVX39" s="21"/>
      <c r="LVY39" s="21"/>
      <c r="LVZ39" s="21"/>
      <c r="LWA39" s="21"/>
      <c r="LWB39" s="21"/>
      <c r="LWC39" s="21"/>
      <c r="LWD39" s="21"/>
      <c r="LWE39" s="21"/>
      <c r="LWF39" s="21"/>
      <c r="LWG39" s="21"/>
      <c r="LWH39" s="21"/>
      <c r="LWI39" s="21"/>
      <c r="LWJ39" s="21"/>
      <c r="LWK39" s="21"/>
      <c r="LWL39" s="21"/>
      <c r="LWM39" s="21"/>
      <c r="LWN39" s="21"/>
      <c r="LWO39" s="21"/>
      <c r="LWP39" s="21"/>
      <c r="LWQ39" s="21"/>
      <c r="LWR39" s="21"/>
      <c r="LWS39" s="21"/>
      <c r="LWT39" s="21"/>
      <c r="LWU39" s="21"/>
      <c r="LWV39" s="21"/>
      <c r="LWW39" s="21"/>
      <c r="LWX39" s="21"/>
      <c r="LWY39" s="21"/>
      <c r="LWZ39" s="21"/>
      <c r="LXA39" s="21"/>
      <c r="LXB39" s="21"/>
      <c r="LXC39" s="21"/>
      <c r="LXD39" s="21"/>
      <c r="LXE39" s="21"/>
      <c r="LXF39" s="21"/>
      <c r="LXG39" s="21"/>
      <c r="LXH39" s="21"/>
      <c r="LXI39" s="21"/>
      <c r="LXJ39" s="21"/>
      <c r="LXK39" s="21"/>
      <c r="LXL39" s="21"/>
      <c r="LXM39" s="21"/>
      <c r="LXN39" s="21"/>
      <c r="LXO39" s="21"/>
      <c r="LXP39" s="21"/>
      <c r="LXQ39" s="21"/>
      <c r="LXR39" s="21"/>
      <c r="LXS39" s="21"/>
      <c r="LXT39" s="21"/>
      <c r="LXU39" s="21"/>
      <c r="LXV39" s="21"/>
      <c r="LXW39" s="21"/>
      <c r="LXX39" s="21"/>
      <c r="LXY39" s="21"/>
      <c r="LXZ39" s="21"/>
      <c r="LYA39" s="21"/>
      <c r="LYB39" s="21"/>
      <c r="LYC39" s="21"/>
      <c r="LYD39" s="21"/>
      <c r="LYE39" s="21"/>
      <c r="LYF39" s="21"/>
      <c r="LYG39" s="21"/>
      <c r="LYH39" s="21"/>
      <c r="LYI39" s="21"/>
      <c r="LYJ39" s="21"/>
      <c r="LYK39" s="21"/>
      <c r="LYL39" s="21"/>
      <c r="LYM39" s="21"/>
      <c r="LYN39" s="21"/>
      <c r="LYO39" s="21"/>
      <c r="LYP39" s="21"/>
      <c r="LYQ39" s="21"/>
      <c r="LYR39" s="21"/>
      <c r="LYS39" s="21"/>
      <c r="LYT39" s="21"/>
      <c r="LYU39" s="21"/>
      <c r="LYV39" s="21"/>
      <c r="LYW39" s="21"/>
      <c r="LYX39" s="21"/>
      <c r="LYY39" s="21"/>
      <c r="LYZ39" s="21"/>
      <c r="LZA39" s="21"/>
      <c r="LZB39" s="21"/>
      <c r="LZC39" s="21"/>
      <c r="LZD39" s="21"/>
      <c r="LZE39" s="21"/>
      <c r="LZF39" s="21"/>
      <c r="LZG39" s="21"/>
      <c r="LZH39" s="21"/>
      <c r="LZI39" s="21"/>
      <c r="LZJ39" s="21"/>
      <c r="LZK39" s="21"/>
      <c r="LZL39" s="21"/>
      <c r="LZM39" s="21"/>
      <c r="LZN39" s="21"/>
      <c r="LZO39" s="21"/>
      <c r="LZP39" s="21"/>
      <c r="LZQ39" s="21"/>
      <c r="LZR39" s="21"/>
      <c r="LZS39" s="21"/>
      <c r="LZT39" s="21"/>
      <c r="LZU39" s="21"/>
      <c r="LZV39" s="21"/>
      <c r="LZW39" s="21"/>
      <c r="LZX39" s="21"/>
      <c r="LZY39" s="21"/>
      <c r="LZZ39" s="21"/>
      <c r="MAA39" s="21"/>
      <c r="MAB39" s="21"/>
      <c r="MAC39" s="21"/>
      <c r="MAD39" s="21"/>
      <c r="MAE39" s="21"/>
      <c r="MAF39" s="21"/>
      <c r="MAG39" s="21"/>
      <c r="MAH39" s="21"/>
      <c r="MAI39" s="21"/>
      <c r="MAJ39" s="21"/>
      <c r="MAK39" s="21"/>
      <c r="MAL39" s="21"/>
      <c r="MAM39" s="21"/>
      <c r="MAN39" s="21"/>
      <c r="MAO39" s="21"/>
      <c r="MAP39" s="21"/>
      <c r="MAQ39" s="21"/>
      <c r="MAR39" s="21"/>
      <c r="MAS39" s="21"/>
      <c r="MAT39" s="21"/>
      <c r="MAU39" s="21"/>
      <c r="MAV39" s="21"/>
      <c r="MAW39" s="21"/>
      <c r="MAX39" s="21"/>
      <c r="MAY39" s="21"/>
      <c r="MAZ39" s="21"/>
      <c r="MBA39" s="21"/>
      <c r="MBB39" s="21"/>
      <c r="MBC39" s="21"/>
      <c r="MBD39" s="21"/>
      <c r="MBE39" s="21"/>
      <c r="MBF39" s="21"/>
      <c r="MBG39" s="21"/>
      <c r="MBH39" s="21"/>
      <c r="MBI39" s="21"/>
      <c r="MBJ39" s="21"/>
      <c r="MBK39" s="21"/>
      <c r="MBL39" s="21"/>
      <c r="MBM39" s="21"/>
      <c r="MBN39" s="21"/>
      <c r="MBO39" s="21"/>
      <c r="MBP39" s="21"/>
      <c r="MBQ39" s="21"/>
      <c r="MBR39" s="21"/>
      <c r="MBS39" s="21"/>
      <c r="MBT39" s="21"/>
      <c r="MBU39" s="21"/>
      <c r="MBV39" s="21"/>
      <c r="MBW39" s="21"/>
      <c r="MBX39" s="21"/>
      <c r="MBY39" s="21"/>
      <c r="MBZ39" s="21"/>
      <c r="MCA39" s="21"/>
      <c r="MCB39" s="21"/>
      <c r="MCC39" s="21"/>
      <c r="MCD39" s="21"/>
      <c r="MCE39" s="21"/>
      <c r="MCF39" s="21"/>
      <c r="MCG39" s="21"/>
      <c r="MCH39" s="21"/>
      <c r="MCI39" s="21"/>
      <c r="MCJ39" s="21"/>
      <c r="MCK39" s="21"/>
      <c r="MCL39" s="21"/>
      <c r="MCM39" s="21"/>
      <c r="MCN39" s="21"/>
      <c r="MCO39" s="21"/>
      <c r="MCP39" s="21"/>
      <c r="MCQ39" s="21"/>
      <c r="MCR39" s="21"/>
      <c r="MCS39" s="21"/>
      <c r="MCT39" s="21"/>
      <c r="MCU39" s="21"/>
      <c r="MCV39" s="21"/>
      <c r="MCW39" s="21"/>
      <c r="MCX39" s="21"/>
      <c r="MCY39" s="21"/>
      <c r="MCZ39" s="21"/>
      <c r="MDA39" s="21"/>
      <c r="MDB39" s="21"/>
      <c r="MDC39" s="21"/>
      <c r="MDD39" s="21"/>
      <c r="MDE39" s="21"/>
      <c r="MDF39" s="21"/>
      <c r="MDG39" s="21"/>
      <c r="MDH39" s="21"/>
      <c r="MDI39" s="21"/>
      <c r="MDJ39" s="21"/>
      <c r="MDK39" s="21"/>
      <c r="MDL39" s="21"/>
      <c r="MDM39" s="21"/>
      <c r="MDN39" s="21"/>
      <c r="MDO39" s="21"/>
      <c r="MDP39" s="21"/>
      <c r="MDQ39" s="21"/>
      <c r="MDR39" s="21"/>
      <c r="MDS39" s="21"/>
      <c r="MDT39" s="21"/>
      <c r="MDU39" s="21"/>
      <c r="MDV39" s="21"/>
      <c r="MDW39" s="21"/>
      <c r="MDX39" s="21"/>
      <c r="MDY39" s="21"/>
      <c r="MDZ39" s="21"/>
      <c r="MEA39" s="21"/>
      <c r="MEB39" s="21"/>
      <c r="MEC39" s="21"/>
      <c r="MED39" s="21"/>
      <c r="MEE39" s="21"/>
      <c r="MEF39" s="21"/>
      <c r="MEG39" s="21"/>
      <c r="MEH39" s="21"/>
      <c r="MEI39" s="21"/>
      <c r="MEJ39" s="21"/>
      <c r="MEK39" s="21"/>
      <c r="MEL39" s="21"/>
      <c r="MEM39" s="21"/>
      <c r="MEN39" s="21"/>
      <c r="MEO39" s="21"/>
      <c r="MEP39" s="21"/>
      <c r="MEQ39" s="21"/>
      <c r="MER39" s="21"/>
      <c r="MES39" s="21"/>
      <c r="MET39" s="21"/>
      <c r="MEU39" s="21"/>
      <c r="MEV39" s="21"/>
      <c r="MEW39" s="21"/>
      <c r="MEX39" s="21"/>
      <c r="MEY39" s="21"/>
      <c r="MEZ39" s="21"/>
      <c r="MFA39" s="21"/>
      <c r="MFB39" s="21"/>
      <c r="MFC39" s="21"/>
      <c r="MFD39" s="21"/>
      <c r="MFE39" s="21"/>
      <c r="MFF39" s="21"/>
      <c r="MFG39" s="21"/>
      <c r="MFH39" s="21"/>
      <c r="MFI39" s="21"/>
      <c r="MFJ39" s="21"/>
      <c r="MFK39" s="21"/>
      <c r="MFL39" s="21"/>
      <c r="MFM39" s="21"/>
      <c r="MFN39" s="21"/>
      <c r="MFO39" s="21"/>
      <c r="MFP39" s="21"/>
      <c r="MFQ39" s="21"/>
      <c r="MFR39" s="21"/>
      <c r="MFS39" s="21"/>
      <c r="MFT39" s="21"/>
      <c r="MFU39" s="21"/>
      <c r="MFV39" s="21"/>
      <c r="MFW39" s="21"/>
      <c r="MFX39" s="21"/>
      <c r="MFY39" s="21"/>
      <c r="MFZ39" s="21"/>
      <c r="MGA39" s="21"/>
      <c r="MGB39" s="21"/>
      <c r="MGC39" s="21"/>
      <c r="MGD39" s="21"/>
      <c r="MGE39" s="21"/>
      <c r="MGF39" s="21"/>
      <c r="MGG39" s="21"/>
      <c r="MGH39" s="21"/>
      <c r="MGI39" s="21"/>
      <c r="MGJ39" s="21"/>
      <c r="MGK39" s="21"/>
      <c r="MGL39" s="21"/>
      <c r="MGM39" s="21"/>
      <c r="MGN39" s="21"/>
      <c r="MGO39" s="21"/>
      <c r="MGP39" s="21"/>
      <c r="MGQ39" s="21"/>
      <c r="MGR39" s="21"/>
      <c r="MGS39" s="21"/>
      <c r="MGT39" s="21"/>
      <c r="MGU39" s="21"/>
      <c r="MGV39" s="21"/>
      <c r="MGW39" s="21"/>
      <c r="MGX39" s="21"/>
      <c r="MGY39" s="21"/>
      <c r="MGZ39" s="21"/>
      <c r="MHA39" s="21"/>
      <c r="MHB39" s="21"/>
      <c r="MHC39" s="21"/>
      <c r="MHD39" s="21"/>
      <c r="MHE39" s="21"/>
      <c r="MHF39" s="21"/>
      <c r="MHG39" s="21"/>
      <c r="MHH39" s="21"/>
      <c r="MHI39" s="21"/>
      <c r="MHJ39" s="21"/>
      <c r="MHK39" s="21"/>
      <c r="MHL39" s="21"/>
      <c r="MHM39" s="21"/>
      <c r="MHN39" s="21"/>
      <c r="MHO39" s="21"/>
      <c r="MHP39" s="21"/>
      <c r="MHQ39" s="21"/>
      <c r="MHR39" s="21"/>
      <c r="MHS39" s="21"/>
      <c r="MHT39" s="21"/>
      <c r="MHU39" s="21"/>
      <c r="MHV39" s="21"/>
      <c r="MHW39" s="21"/>
      <c r="MHX39" s="21"/>
      <c r="MHY39" s="21"/>
      <c r="MHZ39" s="21"/>
      <c r="MIA39" s="21"/>
      <c r="MIB39" s="21"/>
      <c r="MIC39" s="21"/>
      <c r="MID39" s="21"/>
      <c r="MIE39" s="21"/>
      <c r="MIF39" s="21"/>
      <c r="MIG39" s="21"/>
      <c r="MIH39" s="21"/>
      <c r="MII39" s="21"/>
      <c r="MIJ39" s="21"/>
      <c r="MIK39" s="21"/>
      <c r="MIL39" s="21"/>
      <c r="MIM39" s="21"/>
      <c r="MIN39" s="21"/>
      <c r="MIO39" s="21"/>
      <c r="MIP39" s="21"/>
      <c r="MIQ39" s="21"/>
      <c r="MIR39" s="21"/>
      <c r="MIS39" s="21"/>
      <c r="MIT39" s="21"/>
      <c r="MIU39" s="21"/>
      <c r="MIV39" s="21"/>
      <c r="MIW39" s="21"/>
      <c r="MIX39" s="21"/>
      <c r="MIY39" s="21"/>
      <c r="MIZ39" s="21"/>
      <c r="MJA39" s="21"/>
      <c r="MJB39" s="21"/>
      <c r="MJC39" s="21"/>
      <c r="MJD39" s="21"/>
      <c r="MJE39" s="21"/>
      <c r="MJF39" s="21"/>
      <c r="MJG39" s="21"/>
      <c r="MJH39" s="21"/>
      <c r="MJI39" s="21"/>
      <c r="MJJ39" s="21"/>
      <c r="MJK39" s="21"/>
      <c r="MJL39" s="21"/>
      <c r="MJM39" s="21"/>
      <c r="MJN39" s="21"/>
      <c r="MJO39" s="21"/>
      <c r="MJP39" s="21"/>
      <c r="MJQ39" s="21"/>
      <c r="MJR39" s="21"/>
      <c r="MJS39" s="21"/>
      <c r="MJT39" s="21"/>
      <c r="MJU39" s="21"/>
      <c r="MJV39" s="21"/>
      <c r="MJW39" s="21"/>
      <c r="MJX39" s="21"/>
      <c r="MJY39" s="21"/>
      <c r="MJZ39" s="21"/>
      <c r="MKA39" s="21"/>
      <c r="MKB39" s="21"/>
      <c r="MKC39" s="21"/>
      <c r="MKD39" s="21"/>
      <c r="MKE39" s="21"/>
      <c r="MKF39" s="21"/>
      <c r="MKG39" s="21"/>
      <c r="MKH39" s="21"/>
      <c r="MKI39" s="21"/>
      <c r="MKJ39" s="21"/>
      <c r="MKK39" s="21"/>
      <c r="MKL39" s="21"/>
      <c r="MKM39" s="21"/>
      <c r="MKN39" s="21"/>
      <c r="MKO39" s="21"/>
      <c r="MKP39" s="21"/>
      <c r="MKQ39" s="21"/>
      <c r="MKR39" s="21"/>
      <c r="MKS39" s="21"/>
      <c r="MKT39" s="21"/>
      <c r="MKU39" s="21"/>
      <c r="MKV39" s="21"/>
      <c r="MKW39" s="21"/>
      <c r="MKX39" s="21"/>
      <c r="MKY39" s="21"/>
      <c r="MKZ39" s="21"/>
      <c r="MLA39" s="21"/>
      <c r="MLB39" s="21"/>
      <c r="MLC39" s="21"/>
      <c r="MLD39" s="21"/>
      <c r="MLE39" s="21"/>
      <c r="MLF39" s="21"/>
      <c r="MLG39" s="21"/>
      <c r="MLH39" s="21"/>
      <c r="MLI39" s="21"/>
      <c r="MLJ39" s="21"/>
      <c r="MLK39" s="21"/>
      <c r="MLL39" s="21"/>
      <c r="MLM39" s="21"/>
      <c r="MLN39" s="21"/>
      <c r="MLO39" s="21"/>
      <c r="MLP39" s="21"/>
      <c r="MLQ39" s="21"/>
      <c r="MLR39" s="21"/>
      <c r="MLS39" s="21"/>
      <c r="MLT39" s="21"/>
      <c r="MLU39" s="21"/>
      <c r="MLV39" s="21"/>
      <c r="MLW39" s="21"/>
      <c r="MLX39" s="21"/>
      <c r="MLY39" s="21"/>
      <c r="MLZ39" s="21"/>
      <c r="MMA39" s="21"/>
      <c r="MMB39" s="21"/>
      <c r="MMC39" s="21"/>
      <c r="MMD39" s="21"/>
      <c r="MME39" s="21"/>
      <c r="MMF39" s="21"/>
      <c r="MMG39" s="21"/>
      <c r="MMH39" s="21"/>
      <c r="MMI39" s="21"/>
      <c r="MMJ39" s="21"/>
      <c r="MMK39" s="21"/>
      <c r="MML39" s="21"/>
      <c r="MMM39" s="21"/>
      <c r="MMN39" s="21"/>
      <c r="MMO39" s="21"/>
      <c r="MMP39" s="21"/>
      <c r="MMQ39" s="21"/>
      <c r="MMR39" s="21"/>
      <c r="MMS39" s="21"/>
      <c r="MMT39" s="21"/>
      <c r="MMU39" s="21"/>
      <c r="MMV39" s="21"/>
      <c r="MMW39" s="21"/>
      <c r="MMX39" s="21"/>
      <c r="MMY39" s="21"/>
      <c r="MMZ39" s="21"/>
      <c r="MNA39" s="21"/>
      <c r="MNB39" s="21"/>
      <c r="MNC39" s="21"/>
      <c r="MND39" s="21"/>
      <c r="MNE39" s="21"/>
      <c r="MNF39" s="21"/>
      <c r="MNG39" s="21"/>
      <c r="MNH39" s="21"/>
      <c r="MNI39" s="21"/>
      <c r="MNJ39" s="21"/>
      <c r="MNK39" s="21"/>
      <c r="MNL39" s="21"/>
      <c r="MNM39" s="21"/>
      <c r="MNN39" s="21"/>
      <c r="MNO39" s="21"/>
      <c r="MNP39" s="21"/>
      <c r="MNQ39" s="21"/>
      <c r="MNR39" s="21"/>
      <c r="MNS39" s="21"/>
      <c r="MNT39" s="21"/>
      <c r="MNU39" s="21"/>
      <c r="MNV39" s="21"/>
      <c r="MNW39" s="21"/>
      <c r="MNX39" s="21"/>
      <c r="MNY39" s="21"/>
      <c r="MNZ39" s="21"/>
      <c r="MOA39" s="21"/>
      <c r="MOB39" s="21"/>
      <c r="MOC39" s="21"/>
      <c r="MOD39" s="21"/>
      <c r="MOE39" s="21"/>
      <c r="MOF39" s="21"/>
      <c r="MOG39" s="21"/>
      <c r="MOH39" s="21"/>
      <c r="MOI39" s="21"/>
      <c r="MOJ39" s="21"/>
      <c r="MOK39" s="21"/>
      <c r="MOL39" s="21"/>
      <c r="MOM39" s="21"/>
      <c r="MON39" s="21"/>
      <c r="MOO39" s="21"/>
      <c r="MOP39" s="21"/>
      <c r="MOQ39" s="21"/>
      <c r="MOR39" s="21"/>
      <c r="MOS39" s="21"/>
      <c r="MOT39" s="21"/>
      <c r="MOU39" s="21"/>
      <c r="MOV39" s="21"/>
      <c r="MOW39" s="21"/>
      <c r="MOX39" s="21"/>
      <c r="MOY39" s="21"/>
      <c r="MOZ39" s="21"/>
      <c r="MPA39" s="21"/>
      <c r="MPB39" s="21"/>
      <c r="MPC39" s="21"/>
      <c r="MPD39" s="21"/>
      <c r="MPE39" s="21"/>
      <c r="MPF39" s="21"/>
      <c r="MPG39" s="21"/>
      <c r="MPH39" s="21"/>
      <c r="MPI39" s="21"/>
      <c r="MPJ39" s="21"/>
      <c r="MPK39" s="21"/>
      <c r="MPL39" s="21"/>
      <c r="MPM39" s="21"/>
      <c r="MPN39" s="21"/>
      <c r="MPO39" s="21"/>
      <c r="MPP39" s="21"/>
      <c r="MPQ39" s="21"/>
      <c r="MPR39" s="21"/>
      <c r="MPS39" s="21"/>
      <c r="MPT39" s="21"/>
      <c r="MPU39" s="21"/>
      <c r="MPV39" s="21"/>
      <c r="MPW39" s="21"/>
      <c r="MPX39" s="21"/>
      <c r="MPY39" s="21"/>
      <c r="MPZ39" s="21"/>
      <c r="MQA39" s="21"/>
      <c r="MQB39" s="21"/>
      <c r="MQC39" s="21"/>
      <c r="MQD39" s="21"/>
      <c r="MQE39" s="21"/>
      <c r="MQF39" s="21"/>
      <c r="MQG39" s="21"/>
      <c r="MQH39" s="21"/>
      <c r="MQI39" s="21"/>
      <c r="MQJ39" s="21"/>
      <c r="MQK39" s="21"/>
      <c r="MQL39" s="21"/>
      <c r="MQM39" s="21"/>
      <c r="MQN39" s="21"/>
      <c r="MQO39" s="21"/>
      <c r="MQP39" s="21"/>
      <c r="MQQ39" s="21"/>
      <c r="MQR39" s="21"/>
      <c r="MQS39" s="21"/>
      <c r="MQT39" s="21"/>
      <c r="MQU39" s="21"/>
      <c r="MQV39" s="21"/>
      <c r="MQW39" s="21"/>
      <c r="MQX39" s="21"/>
      <c r="MQY39" s="21"/>
      <c r="MQZ39" s="21"/>
      <c r="MRA39" s="21"/>
      <c r="MRB39" s="21"/>
      <c r="MRC39" s="21"/>
      <c r="MRD39" s="21"/>
      <c r="MRE39" s="21"/>
      <c r="MRF39" s="21"/>
      <c r="MRG39" s="21"/>
      <c r="MRH39" s="21"/>
      <c r="MRI39" s="21"/>
      <c r="MRJ39" s="21"/>
      <c r="MRK39" s="21"/>
      <c r="MRL39" s="21"/>
      <c r="MRM39" s="21"/>
      <c r="MRN39" s="21"/>
      <c r="MRO39" s="21"/>
      <c r="MRP39" s="21"/>
      <c r="MRQ39" s="21"/>
      <c r="MRR39" s="21"/>
      <c r="MRS39" s="21"/>
      <c r="MRT39" s="21"/>
      <c r="MRU39" s="21"/>
      <c r="MRV39" s="21"/>
      <c r="MRW39" s="21"/>
      <c r="MRX39" s="21"/>
      <c r="MRY39" s="21"/>
      <c r="MRZ39" s="21"/>
      <c r="MSA39" s="21"/>
      <c r="MSB39" s="21"/>
      <c r="MSC39" s="21"/>
      <c r="MSD39" s="21"/>
      <c r="MSE39" s="21"/>
      <c r="MSF39" s="21"/>
      <c r="MSG39" s="21"/>
      <c r="MSH39" s="21"/>
      <c r="MSI39" s="21"/>
      <c r="MSJ39" s="21"/>
      <c r="MSK39" s="21"/>
      <c r="MSL39" s="21"/>
      <c r="MSM39" s="21"/>
      <c r="MSN39" s="21"/>
      <c r="MSO39" s="21"/>
      <c r="MSP39" s="21"/>
      <c r="MSQ39" s="21"/>
      <c r="MSR39" s="21"/>
      <c r="MSS39" s="21"/>
      <c r="MST39" s="21"/>
      <c r="MSU39" s="21"/>
      <c r="MSV39" s="21"/>
      <c r="MSW39" s="21"/>
      <c r="MSX39" s="21"/>
      <c r="MSY39" s="21"/>
      <c r="MSZ39" s="21"/>
      <c r="MTA39" s="21"/>
      <c r="MTB39" s="21"/>
      <c r="MTC39" s="21"/>
      <c r="MTD39" s="21"/>
      <c r="MTE39" s="21"/>
      <c r="MTF39" s="21"/>
      <c r="MTG39" s="21"/>
      <c r="MTH39" s="21"/>
      <c r="MTI39" s="21"/>
      <c r="MTJ39" s="21"/>
      <c r="MTK39" s="21"/>
      <c r="MTL39" s="21"/>
      <c r="MTM39" s="21"/>
      <c r="MTN39" s="21"/>
      <c r="MTO39" s="21"/>
      <c r="MTP39" s="21"/>
      <c r="MTQ39" s="21"/>
      <c r="MTR39" s="21"/>
      <c r="MTS39" s="21"/>
      <c r="MTT39" s="21"/>
      <c r="MTU39" s="21"/>
      <c r="MTV39" s="21"/>
      <c r="MTW39" s="21"/>
      <c r="MTX39" s="21"/>
      <c r="MTY39" s="21"/>
      <c r="MTZ39" s="21"/>
      <c r="MUA39" s="21"/>
      <c r="MUB39" s="21"/>
      <c r="MUC39" s="21"/>
      <c r="MUD39" s="21"/>
      <c r="MUE39" s="21"/>
      <c r="MUF39" s="21"/>
      <c r="MUG39" s="21"/>
      <c r="MUH39" s="21"/>
      <c r="MUI39" s="21"/>
      <c r="MUJ39" s="21"/>
      <c r="MUK39" s="21"/>
      <c r="MUL39" s="21"/>
      <c r="MUM39" s="21"/>
      <c r="MUN39" s="21"/>
      <c r="MUO39" s="21"/>
      <c r="MUP39" s="21"/>
      <c r="MUQ39" s="21"/>
      <c r="MUR39" s="21"/>
      <c r="MUS39" s="21"/>
      <c r="MUT39" s="21"/>
      <c r="MUU39" s="21"/>
      <c r="MUV39" s="21"/>
      <c r="MUW39" s="21"/>
      <c r="MUX39" s="21"/>
      <c r="MUY39" s="21"/>
      <c r="MUZ39" s="21"/>
      <c r="MVA39" s="21"/>
      <c r="MVB39" s="21"/>
      <c r="MVC39" s="21"/>
      <c r="MVD39" s="21"/>
      <c r="MVE39" s="21"/>
      <c r="MVF39" s="21"/>
      <c r="MVG39" s="21"/>
      <c r="MVH39" s="21"/>
      <c r="MVI39" s="21"/>
      <c r="MVJ39" s="21"/>
      <c r="MVK39" s="21"/>
      <c r="MVL39" s="21"/>
      <c r="MVM39" s="21"/>
      <c r="MVN39" s="21"/>
      <c r="MVO39" s="21"/>
      <c r="MVP39" s="21"/>
      <c r="MVQ39" s="21"/>
      <c r="MVR39" s="21"/>
      <c r="MVS39" s="21"/>
      <c r="MVT39" s="21"/>
      <c r="MVU39" s="21"/>
      <c r="MVV39" s="21"/>
      <c r="MVW39" s="21"/>
      <c r="MVX39" s="21"/>
      <c r="MVY39" s="21"/>
      <c r="MVZ39" s="21"/>
      <c r="MWA39" s="21"/>
      <c r="MWB39" s="21"/>
      <c r="MWC39" s="21"/>
      <c r="MWD39" s="21"/>
      <c r="MWE39" s="21"/>
      <c r="MWF39" s="21"/>
      <c r="MWG39" s="21"/>
      <c r="MWH39" s="21"/>
      <c r="MWI39" s="21"/>
      <c r="MWJ39" s="21"/>
      <c r="MWK39" s="21"/>
      <c r="MWL39" s="21"/>
      <c r="MWM39" s="21"/>
      <c r="MWN39" s="21"/>
      <c r="MWO39" s="21"/>
      <c r="MWP39" s="21"/>
      <c r="MWQ39" s="21"/>
      <c r="MWR39" s="21"/>
      <c r="MWS39" s="21"/>
      <c r="MWT39" s="21"/>
      <c r="MWU39" s="21"/>
      <c r="MWV39" s="21"/>
      <c r="MWW39" s="21"/>
      <c r="MWX39" s="21"/>
      <c r="MWY39" s="21"/>
      <c r="MWZ39" s="21"/>
      <c r="MXA39" s="21"/>
      <c r="MXB39" s="21"/>
      <c r="MXC39" s="21"/>
      <c r="MXD39" s="21"/>
      <c r="MXE39" s="21"/>
      <c r="MXF39" s="21"/>
      <c r="MXG39" s="21"/>
      <c r="MXH39" s="21"/>
      <c r="MXI39" s="21"/>
      <c r="MXJ39" s="21"/>
      <c r="MXK39" s="21"/>
      <c r="MXL39" s="21"/>
      <c r="MXM39" s="21"/>
      <c r="MXN39" s="21"/>
      <c r="MXO39" s="21"/>
      <c r="MXP39" s="21"/>
      <c r="MXQ39" s="21"/>
      <c r="MXR39" s="21"/>
      <c r="MXS39" s="21"/>
      <c r="MXT39" s="21"/>
      <c r="MXU39" s="21"/>
      <c r="MXV39" s="21"/>
      <c r="MXW39" s="21"/>
      <c r="MXX39" s="21"/>
      <c r="MXY39" s="21"/>
      <c r="MXZ39" s="21"/>
      <c r="MYA39" s="21"/>
      <c r="MYB39" s="21"/>
      <c r="MYC39" s="21"/>
      <c r="MYD39" s="21"/>
      <c r="MYE39" s="21"/>
      <c r="MYF39" s="21"/>
      <c r="MYG39" s="21"/>
      <c r="MYH39" s="21"/>
      <c r="MYI39" s="21"/>
      <c r="MYJ39" s="21"/>
      <c r="MYK39" s="21"/>
      <c r="MYL39" s="21"/>
      <c r="MYM39" s="21"/>
      <c r="MYN39" s="21"/>
      <c r="MYO39" s="21"/>
      <c r="MYP39" s="21"/>
      <c r="MYQ39" s="21"/>
      <c r="MYR39" s="21"/>
      <c r="MYS39" s="21"/>
      <c r="MYT39" s="21"/>
      <c r="MYU39" s="21"/>
      <c r="MYV39" s="21"/>
      <c r="MYW39" s="21"/>
      <c r="MYX39" s="21"/>
      <c r="MYY39" s="21"/>
      <c r="MYZ39" s="21"/>
      <c r="MZA39" s="21"/>
      <c r="MZB39" s="21"/>
      <c r="MZC39" s="21"/>
      <c r="MZD39" s="21"/>
      <c r="MZE39" s="21"/>
      <c r="MZF39" s="21"/>
      <c r="MZG39" s="21"/>
      <c r="MZH39" s="21"/>
      <c r="MZI39" s="21"/>
      <c r="MZJ39" s="21"/>
      <c r="MZK39" s="21"/>
      <c r="MZL39" s="21"/>
      <c r="MZM39" s="21"/>
      <c r="MZN39" s="21"/>
      <c r="MZO39" s="21"/>
      <c r="MZP39" s="21"/>
      <c r="MZQ39" s="21"/>
      <c r="MZR39" s="21"/>
      <c r="MZS39" s="21"/>
      <c r="MZT39" s="21"/>
      <c r="MZU39" s="21"/>
      <c r="MZV39" s="21"/>
      <c r="MZW39" s="21"/>
      <c r="MZX39" s="21"/>
      <c r="MZY39" s="21"/>
      <c r="MZZ39" s="21"/>
      <c r="NAA39" s="21"/>
      <c r="NAB39" s="21"/>
      <c r="NAC39" s="21"/>
      <c r="NAD39" s="21"/>
      <c r="NAE39" s="21"/>
      <c r="NAF39" s="21"/>
      <c r="NAG39" s="21"/>
      <c r="NAH39" s="21"/>
      <c r="NAI39" s="21"/>
      <c r="NAJ39" s="21"/>
      <c r="NAK39" s="21"/>
      <c r="NAL39" s="21"/>
      <c r="NAM39" s="21"/>
      <c r="NAN39" s="21"/>
      <c r="NAO39" s="21"/>
      <c r="NAP39" s="21"/>
      <c r="NAQ39" s="21"/>
      <c r="NAR39" s="21"/>
      <c r="NAS39" s="21"/>
      <c r="NAT39" s="21"/>
      <c r="NAU39" s="21"/>
      <c r="NAV39" s="21"/>
      <c r="NAW39" s="21"/>
      <c r="NAX39" s="21"/>
      <c r="NAY39" s="21"/>
      <c r="NAZ39" s="21"/>
      <c r="NBA39" s="21"/>
      <c r="NBB39" s="21"/>
      <c r="NBC39" s="21"/>
      <c r="NBD39" s="21"/>
      <c r="NBE39" s="21"/>
      <c r="NBF39" s="21"/>
      <c r="NBG39" s="21"/>
      <c r="NBH39" s="21"/>
      <c r="NBI39" s="21"/>
      <c r="NBJ39" s="21"/>
      <c r="NBK39" s="21"/>
      <c r="NBL39" s="21"/>
      <c r="NBM39" s="21"/>
      <c r="NBN39" s="21"/>
      <c r="NBO39" s="21"/>
      <c r="NBP39" s="21"/>
      <c r="NBQ39" s="21"/>
      <c r="NBR39" s="21"/>
      <c r="NBS39" s="21"/>
      <c r="NBT39" s="21"/>
      <c r="NBU39" s="21"/>
      <c r="NBV39" s="21"/>
      <c r="NBW39" s="21"/>
      <c r="NBX39" s="21"/>
      <c r="NBY39" s="21"/>
      <c r="NBZ39" s="21"/>
      <c r="NCA39" s="21"/>
      <c r="NCB39" s="21"/>
      <c r="NCC39" s="21"/>
      <c r="NCD39" s="21"/>
      <c r="NCE39" s="21"/>
      <c r="NCF39" s="21"/>
      <c r="NCG39" s="21"/>
      <c r="NCH39" s="21"/>
      <c r="NCI39" s="21"/>
      <c r="NCJ39" s="21"/>
      <c r="NCK39" s="21"/>
      <c r="NCL39" s="21"/>
      <c r="NCM39" s="21"/>
      <c r="NCN39" s="21"/>
      <c r="NCO39" s="21"/>
      <c r="NCP39" s="21"/>
      <c r="NCQ39" s="21"/>
      <c r="NCR39" s="21"/>
      <c r="NCS39" s="21"/>
      <c r="NCT39" s="21"/>
      <c r="NCU39" s="21"/>
      <c r="NCV39" s="21"/>
      <c r="NCW39" s="21"/>
      <c r="NCX39" s="21"/>
      <c r="NCY39" s="21"/>
      <c r="NCZ39" s="21"/>
      <c r="NDA39" s="21"/>
      <c r="NDB39" s="21"/>
      <c r="NDC39" s="21"/>
      <c r="NDD39" s="21"/>
      <c r="NDE39" s="21"/>
      <c r="NDF39" s="21"/>
      <c r="NDG39" s="21"/>
      <c r="NDH39" s="21"/>
      <c r="NDI39" s="21"/>
      <c r="NDJ39" s="21"/>
      <c r="NDK39" s="21"/>
      <c r="NDL39" s="21"/>
      <c r="NDM39" s="21"/>
      <c r="NDN39" s="21"/>
      <c r="NDO39" s="21"/>
      <c r="NDP39" s="21"/>
      <c r="NDQ39" s="21"/>
      <c r="NDR39" s="21"/>
      <c r="NDS39" s="21"/>
      <c r="NDT39" s="21"/>
      <c r="NDU39" s="21"/>
      <c r="NDV39" s="21"/>
      <c r="NDW39" s="21"/>
      <c r="NDX39" s="21"/>
      <c r="NDY39" s="21"/>
      <c r="NDZ39" s="21"/>
      <c r="NEA39" s="21"/>
      <c r="NEB39" s="21"/>
      <c r="NEC39" s="21"/>
      <c r="NED39" s="21"/>
      <c r="NEE39" s="21"/>
      <c r="NEF39" s="21"/>
      <c r="NEG39" s="21"/>
      <c r="NEH39" s="21"/>
      <c r="NEI39" s="21"/>
      <c r="NEJ39" s="21"/>
      <c r="NEK39" s="21"/>
      <c r="NEL39" s="21"/>
      <c r="NEM39" s="21"/>
      <c r="NEN39" s="21"/>
      <c r="NEO39" s="21"/>
      <c r="NEP39" s="21"/>
      <c r="NEQ39" s="21"/>
      <c r="NER39" s="21"/>
      <c r="NES39" s="21"/>
      <c r="NET39" s="21"/>
      <c r="NEU39" s="21"/>
      <c r="NEV39" s="21"/>
      <c r="NEW39" s="21"/>
      <c r="NEX39" s="21"/>
      <c r="NEY39" s="21"/>
      <c r="NEZ39" s="21"/>
      <c r="NFA39" s="21"/>
      <c r="NFB39" s="21"/>
      <c r="NFC39" s="21"/>
      <c r="NFD39" s="21"/>
      <c r="NFE39" s="21"/>
      <c r="NFF39" s="21"/>
      <c r="NFG39" s="21"/>
      <c r="NFH39" s="21"/>
      <c r="NFI39" s="21"/>
      <c r="NFJ39" s="21"/>
      <c r="NFK39" s="21"/>
      <c r="NFL39" s="21"/>
      <c r="NFM39" s="21"/>
      <c r="NFN39" s="21"/>
      <c r="NFO39" s="21"/>
      <c r="NFP39" s="21"/>
      <c r="NFQ39" s="21"/>
      <c r="NFR39" s="21"/>
      <c r="NFS39" s="21"/>
      <c r="NFT39" s="21"/>
      <c r="NFU39" s="21"/>
      <c r="NFV39" s="21"/>
      <c r="NFW39" s="21"/>
      <c r="NFX39" s="21"/>
      <c r="NFY39" s="21"/>
      <c r="NFZ39" s="21"/>
      <c r="NGA39" s="21"/>
      <c r="NGB39" s="21"/>
      <c r="NGC39" s="21"/>
      <c r="NGD39" s="21"/>
      <c r="NGE39" s="21"/>
      <c r="NGF39" s="21"/>
      <c r="NGG39" s="21"/>
      <c r="NGH39" s="21"/>
      <c r="NGI39" s="21"/>
      <c r="NGJ39" s="21"/>
      <c r="NGK39" s="21"/>
      <c r="NGL39" s="21"/>
      <c r="NGM39" s="21"/>
      <c r="NGN39" s="21"/>
      <c r="NGO39" s="21"/>
      <c r="NGP39" s="21"/>
      <c r="NGQ39" s="21"/>
      <c r="NGR39" s="21"/>
      <c r="NGS39" s="21"/>
      <c r="NGT39" s="21"/>
      <c r="NGU39" s="21"/>
      <c r="NGV39" s="21"/>
      <c r="NGW39" s="21"/>
      <c r="NGX39" s="21"/>
      <c r="NGY39" s="21"/>
      <c r="NGZ39" s="21"/>
      <c r="NHA39" s="21"/>
      <c r="NHB39" s="21"/>
      <c r="NHC39" s="21"/>
      <c r="NHD39" s="21"/>
      <c r="NHE39" s="21"/>
      <c r="NHF39" s="21"/>
      <c r="NHG39" s="21"/>
      <c r="NHH39" s="21"/>
      <c r="NHI39" s="21"/>
      <c r="NHJ39" s="21"/>
      <c r="NHK39" s="21"/>
      <c r="NHL39" s="21"/>
      <c r="NHM39" s="21"/>
      <c r="NHN39" s="21"/>
      <c r="NHO39" s="21"/>
      <c r="NHP39" s="21"/>
      <c r="NHQ39" s="21"/>
      <c r="NHR39" s="21"/>
      <c r="NHS39" s="21"/>
      <c r="NHT39" s="21"/>
      <c r="NHU39" s="21"/>
      <c r="NHV39" s="21"/>
      <c r="NHW39" s="21"/>
      <c r="NHX39" s="21"/>
      <c r="NHY39" s="21"/>
      <c r="NHZ39" s="21"/>
      <c r="NIA39" s="21"/>
      <c r="NIB39" s="21"/>
      <c r="NIC39" s="21"/>
      <c r="NID39" s="21"/>
      <c r="NIE39" s="21"/>
      <c r="NIF39" s="21"/>
      <c r="NIG39" s="21"/>
      <c r="NIH39" s="21"/>
      <c r="NII39" s="21"/>
      <c r="NIJ39" s="21"/>
      <c r="NIK39" s="21"/>
      <c r="NIL39" s="21"/>
      <c r="NIM39" s="21"/>
      <c r="NIN39" s="21"/>
      <c r="NIO39" s="21"/>
      <c r="NIP39" s="21"/>
      <c r="NIQ39" s="21"/>
      <c r="NIR39" s="21"/>
      <c r="NIS39" s="21"/>
      <c r="NIT39" s="21"/>
      <c r="NIU39" s="21"/>
      <c r="NIV39" s="21"/>
      <c r="NIW39" s="21"/>
      <c r="NIX39" s="21"/>
      <c r="NIY39" s="21"/>
      <c r="NIZ39" s="21"/>
      <c r="NJA39" s="21"/>
      <c r="NJB39" s="21"/>
      <c r="NJC39" s="21"/>
      <c r="NJD39" s="21"/>
      <c r="NJE39" s="21"/>
      <c r="NJF39" s="21"/>
      <c r="NJG39" s="21"/>
      <c r="NJH39" s="21"/>
      <c r="NJI39" s="21"/>
      <c r="NJJ39" s="21"/>
      <c r="NJK39" s="21"/>
      <c r="NJL39" s="21"/>
      <c r="NJM39" s="21"/>
      <c r="NJN39" s="21"/>
      <c r="NJO39" s="21"/>
      <c r="NJP39" s="21"/>
      <c r="NJQ39" s="21"/>
      <c r="NJR39" s="21"/>
      <c r="NJS39" s="21"/>
      <c r="NJT39" s="21"/>
      <c r="NJU39" s="21"/>
      <c r="NJV39" s="21"/>
      <c r="NJW39" s="21"/>
      <c r="NJX39" s="21"/>
      <c r="NJY39" s="21"/>
      <c r="NJZ39" s="21"/>
      <c r="NKA39" s="21"/>
      <c r="NKB39" s="21"/>
      <c r="NKC39" s="21"/>
      <c r="NKD39" s="21"/>
      <c r="NKE39" s="21"/>
      <c r="NKF39" s="21"/>
      <c r="NKG39" s="21"/>
      <c r="NKH39" s="21"/>
      <c r="NKI39" s="21"/>
      <c r="NKJ39" s="21"/>
      <c r="NKK39" s="21"/>
      <c r="NKL39" s="21"/>
      <c r="NKM39" s="21"/>
      <c r="NKN39" s="21"/>
      <c r="NKO39" s="21"/>
      <c r="NKP39" s="21"/>
      <c r="NKQ39" s="21"/>
      <c r="NKR39" s="21"/>
      <c r="NKS39" s="21"/>
      <c r="NKT39" s="21"/>
      <c r="NKU39" s="21"/>
      <c r="NKV39" s="21"/>
      <c r="NKW39" s="21"/>
      <c r="NKX39" s="21"/>
      <c r="NKY39" s="21"/>
      <c r="NKZ39" s="21"/>
      <c r="NLA39" s="21"/>
      <c r="NLB39" s="21"/>
      <c r="NLC39" s="21"/>
      <c r="NLD39" s="21"/>
      <c r="NLE39" s="21"/>
      <c r="NLF39" s="21"/>
      <c r="NLG39" s="21"/>
      <c r="NLH39" s="21"/>
      <c r="NLI39" s="21"/>
      <c r="NLJ39" s="21"/>
      <c r="NLK39" s="21"/>
      <c r="NLL39" s="21"/>
      <c r="NLM39" s="21"/>
      <c r="NLN39" s="21"/>
      <c r="NLO39" s="21"/>
      <c r="NLP39" s="21"/>
      <c r="NLQ39" s="21"/>
      <c r="NLR39" s="21"/>
      <c r="NLS39" s="21"/>
      <c r="NLT39" s="21"/>
      <c r="NLU39" s="21"/>
      <c r="NLV39" s="21"/>
      <c r="NLW39" s="21"/>
      <c r="NLX39" s="21"/>
      <c r="NLY39" s="21"/>
      <c r="NLZ39" s="21"/>
      <c r="NMA39" s="21"/>
      <c r="NMB39" s="21"/>
      <c r="NMC39" s="21"/>
      <c r="NMD39" s="21"/>
      <c r="NME39" s="21"/>
      <c r="NMF39" s="21"/>
      <c r="NMG39" s="21"/>
      <c r="NMH39" s="21"/>
      <c r="NMI39" s="21"/>
      <c r="NMJ39" s="21"/>
      <c r="NMK39" s="21"/>
      <c r="NML39" s="21"/>
      <c r="NMM39" s="21"/>
      <c r="NMN39" s="21"/>
      <c r="NMO39" s="21"/>
      <c r="NMP39" s="21"/>
      <c r="NMQ39" s="21"/>
      <c r="NMR39" s="21"/>
      <c r="NMS39" s="21"/>
      <c r="NMT39" s="21"/>
      <c r="NMU39" s="21"/>
      <c r="NMV39" s="21"/>
      <c r="NMW39" s="21"/>
      <c r="NMX39" s="21"/>
      <c r="NMY39" s="21"/>
      <c r="NMZ39" s="21"/>
      <c r="NNA39" s="21"/>
      <c r="NNB39" s="21"/>
      <c r="NNC39" s="21"/>
      <c r="NND39" s="21"/>
      <c r="NNE39" s="21"/>
      <c r="NNF39" s="21"/>
      <c r="NNG39" s="21"/>
      <c r="NNH39" s="21"/>
      <c r="NNI39" s="21"/>
      <c r="NNJ39" s="21"/>
      <c r="NNK39" s="21"/>
      <c r="NNL39" s="21"/>
      <c r="NNM39" s="21"/>
      <c r="NNN39" s="21"/>
      <c r="NNO39" s="21"/>
      <c r="NNP39" s="21"/>
      <c r="NNQ39" s="21"/>
      <c r="NNR39" s="21"/>
      <c r="NNS39" s="21"/>
      <c r="NNT39" s="21"/>
      <c r="NNU39" s="21"/>
      <c r="NNV39" s="21"/>
      <c r="NNW39" s="21"/>
      <c r="NNX39" s="21"/>
      <c r="NNY39" s="21"/>
      <c r="NNZ39" s="21"/>
      <c r="NOA39" s="21"/>
      <c r="NOB39" s="21"/>
      <c r="NOC39" s="21"/>
      <c r="NOD39" s="21"/>
      <c r="NOE39" s="21"/>
      <c r="NOF39" s="21"/>
      <c r="NOG39" s="21"/>
      <c r="NOH39" s="21"/>
      <c r="NOI39" s="21"/>
      <c r="NOJ39" s="21"/>
      <c r="NOK39" s="21"/>
      <c r="NOL39" s="21"/>
      <c r="NOM39" s="21"/>
      <c r="NON39" s="21"/>
      <c r="NOO39" s="21"/>
      <c r="NOP39" s="21"/>
      <c r="NOQ39" s="21"/>
      <c r="NOR39" s="21"/>
      <c r="NOS39" s="21"/>
      <c r="NOT39" s="21"/>
      <c r="NOU39" s="21"/>
      <c r="NOV39" s="21"/>
      <c r="NOW39" s="21"/>
      <c r="NOX39" s="21"/>
      <c r="NOY39" s="21"/>
      <c r="NOZ39" s="21"/>
      <c r="NPA39" s="21"/>
      <c r="NPB39" s="21"/>
      <c r="NPC39" s="21"/>
      <c r="NPD39" s="21"/>
      <c r="NPE39" s="21"/>
      <c r="NPF39" s="21"/>
      <c r="NPG39" s="21"/>
      <c r="NPH39" s="21"/>
      <c r="NPI39" s="21"/>
      <c r="NPJ39" s="21"/>
      <c r="NPK39" s="21"/>
      <c r="NPL39" s="21"/>
      <c r="NPM39" s="21"/>
      <c r="NPN39" s="21"/>
      <c r="NPO39" s="21"/>
      <c r="NPP39" s="21"/>
      <c r="NPQ39" s="21"/>
      <c r="NPR39" s="21"/>
      <c r="NPS39" s="21"/>
      <c r="NPT39" s="21"/>
      <c r="NPU39" s="21"/>
      <c r="NPV39" s="21"/>
      <c r="NPW39" s="21"/>
      <c r="NPX39" s="21"/>
      <c r="NPY39" s="21"/>
      <c r="NPZ39" s="21"/>
      <c r="NQA39" s="21"/>
      <c r="NQB39" s="21"/>
      <c r="NQC39" s="21"/>
      <c r="NQD39" s="21"/>
      <c r="NQE39" s="21"/>
      <c r="NQF39" s="21"/>
      <c r="NQG39" s="21"/>
      <c r="NQH39" s="21"/>
      <c r="NQI39" s="21"/>
      <c r="NQJ39" s="21"/>
      <c r="NQK39" s="21"/>
      <c r="NQL39" s="21"/>
      <c r="NQM39" s="21"/>
      <c r="NQN39" s="21"/>
      <c r="NQO39" s="21"/>
      <c r="NQP39" s="21"/>
      <c r="NQQ39" s="21"/>
      <c r="NQR39" s="21"/>
      <c r="NQS39" s="21"/>
      <c r="NQT39" s="21"/>
      <c r="NQU39" s="21"/>
      <c r="NQV39" s="21"/>
      <c r="NQW39" s="21"/>
      <c r="NQX39" s="21"/>
      <c r="NQY39" s="21"/>
      <c r="NQZ39" s="21"/>
      <c r="NRA39" s="21"/>
      <c r="NRB39" s="21"/>
      <c r="NRC39" s="21"/>
      <c r="NRD39" s="21"/>
      <c r="NRE39" s="21"/>
      <c r="NRF39" s="21"/>
      <c r="NRG39" s="21"/>
      <c r="NRH39" s="21"/>
      <c r="NRI39" s="21"/>
      <c r="NRJ39" s="21"/>
      <c r="NRK39" s="21"/>
      <c r="NRL39" s="21"/>
      <c r="NRM39" s="21"/>
      <c r="NRN39" s="21"/>
      <c r="NRO39" s="21"/>
      <c r="NRP39" s="21"/>
      <c r="NRQ39" s="21"/>
      <c r="NRR39" s="21"/>
      <c r="NRS39" s="21"/>
      <c r="NRT39" s="21"/>
      <c r="NRU39" s="21"/>
      <c r="NRV39" s="21"/>
      <c r="NRW39" s="21"/>
      <c r="NRX39" s="21"/>
      <c r="NRY39" s="21"/>
      <c r="NRZ39" s="21"/>
      <c r="NSA39" s="21"/>
      <c r="NSB39" s="21"/>
      <c r="NSC39" s="21"/>
      <c r="NSD39" s="21"/>
      <c r="NSE39" s="21"/>
      <c r="NSF39" s="21"/>
      <c r="NSG39" s="21"/>
      <c r="NSH39" s="21"/>
      <c r="NSI39" s="21"/>
      <c r="NSJ39" s="21"/>
      <c r="NSK39" s="21"/>
      <c r="NSL39" s="21"/>
      <c r="NSM39" s="21"/>
      <c r="NSN39" s="21"/>
      <c r="NSO39" s="21"/>
      <c r="NSP39" s="21"/>
      <c r="NSQ39" s="21"/>
      <c r="NSR39" s="21"/>
      <c r="NSS39" s="21"/>
      <c r="NST39" s="21"/>
      <c r="NSU39" s="21"/>
      <c r="NSV39" s="21"/>
      <c r="NSW39" s="21"/>
      <c r="NSX39" s="21"/>
      <c r="NSY39" s="21"/>
      <c r="NSZ39" s="21"/>
      <c r="NTA39" s="21"/>
      <c r="NTB39" s="21"/>
      <c r="NTC39" s="21"/>
      <c r="NTD39" s="21"/>
      <c r="NTE39" s="21"/>
      <c r="NTF39" s="21"/>
      <c r="NTG39" s="21"/>
      <c r="NTH39" s="21"/>
      <c r="NTI39" s="21"/>
      <c r="NTJ39" s="21"/>
      <c r="NTK39" s="21"/>
      <c r="NTL39" s="21"/>
      <c r="NTM39" s="21"/>
      <c r="NTN39" s="21"/>
      <c r="NTO39" s="21"/>
      <c r="NTP39" s="21"/>
      <c r="NTQ39" s="21"/>
      <c r="NTR39" s="21"/>
      <c r="NTS39" s="21"/>
      <c r="NTT39" s="21"/>
      <c r="NTU39" s="21"/>
      <c r="NTV39" s="21"/>
      <c r="NTW39" s="21"/>
      <c r="NTX39" s="21"/>
      <c r="NTY39" s="21"/>
      <c r="NTZ39" s="21"/>
      <c r="NUA39" s="21"/>
      <c r="NUB39" s="21"/>
      <c r="NUC39" s="21"/>
      <c r="NUD39" s="21"/>
      <c r="NUE39" s="21"/>
      <c r="NUF39" s="21"/>
      <c r="NUG39" s="21"/>
      <c r="NUH39" s="21"/>
      <c r="NUI39" s="21"/>
      <c r="NUJ39" s="21"/>
      <c r="NUK39" s="21"/>
      <c r="NUL39" s="21"/>
      <c r="NUM39" s="21"/>
      <c r="NUN39" s="21"/>
      <c r="NUO39" s="21"/>
      <c r="NUP39" s="21"/>
      <c r="NUQ39" s="21"/>
      <c r="NUR39" s="21"/>
      <c r="NUS39" s="21"/>
      <c r="NUT39" s="21"/>
      <c r="NUU39" s="21"/>
      <c r="NUV39" s="21"/>
      <c r="NUW39" s="21"/>
      <c r="NUX39" s="21"/>
      <c r="NUY39" s="21"/>
      <c r="NUZ39" s="21"/>
      <c r="NVA39" s="21"/>
      <c r="NVB39" s="21"/>
      <c r="NVC39" s="21"/>
      <c r="NVD39" s="21"/>
      <c r="NVE39" s="21"/>
      <c r="NVF39" s="21"/>
      <c r="NVG39" s="21"/>
      <c r="NVH39" s="21"/>
      <c r="NVI39" s="21"/>
      <c r="NVJ39" s="21"/>
      <c r="NVK39" s="21"/>
      <c r="NVL39" s="21"/>
      <c r="NVM39" s="21"/>
      <c r="NVN39" s="21"/>
      <c r="NVO39" s="21"/>
      <c r="NVP39" s="21"/>
      <c r="NVQ39" s="21"/>
      <c r="NVR39" s="21"/>
      <c r="NVS39" s="21"/>
      <c r="NVT39" s="21"/>
      <c r="NVU39" s="21"/>
      <c r="NVV39" s="21"/>
      <c r="NVW39" s="21"/>
      <c r="NVX39" s="21"/>
      <c r="NVY39" s="21"/>
      <c r="NVZ39" s="21"/>
      <c r="NWA39" s="21"/>
      <c r="NWB39" s="21"/>
      <c r="NWC39" s="21"/>
      <c r="NWD39" s="21"/>
      <c r="NWE39" s="21"/>
      <c r="NWF39" s="21"/>
      <c r="NWG39" s="21"/>
      <c r="NWH39" s="21"/>
      <c r="NWI39" s="21"/>
      <c r="NWJ39" s="21"/>
      <c r="NWK39" s="21"/>
      <c r="NWL39" s="21"/>
      <c r="NWM39" s="21"/>
      <c r="NWN39" s="21"/>
      <c r="NWO39" s="21"/>
      <c r="NWP39" s="21"/>
      <c r="NWQ39" s="21"/>
      <c r="NWR39" s="21"/>
      <c r="NWS39" s="21"/>
      <c r="NWT39" s="21"/>
      <c r="NWU39" s="21"/>
      <c r="NWV39" s="21"/>
      <c r="NWW39" s="21"/>
      <c r="NWX39" s="21"/>
      <c r="NWY39" s="21"/>
      <c r="NWZ39" s="21"/>
      <c r="NXA39" s="21"/>
      <c r="NXB39" s="21"/>
      <c r="NXC39" s="21"/>
      <c r="NXD39" s="21"/>
      <c r="NXE39" s="21"/>
      <c r="NXF39" s="21"/>
      <c r="NXG39" s="21"/>
      <c r="NXH39" s="21"/>
      <c r="NXI39" s="21"/>
      <c r="NXJ39" s="21"/>
      <c r="NXK39" s="21"/>
      <c r="NXL39" s="21"/>
      <c r="NXM39" s="21"/>
      <c r="NXN39" s="21"/>
      <c r="NXO39" s="21"/>
      <c r="NXP39" s="21"/>
      <c r="NXQ39" s="21"/>
      <c r="NXR39" s="21"/>
      <c r="NXS39" s="21"/>
      <c r="NXT39" s="21"/>
      <c r="NXU39" s="21"/>
      <c r="NXV39" s="21"/>
      <c r="NXW39" s="21"/>
      <c r="NXX39" s="21"/>
      <c r="NXY39" s="21"/>
      <c r="NXZ39" s="21"/>
      <c r="NYA39" s="21"/>
      <c r="NYB39" s="21"/>
      <c r="NYC39" s="21"/>
      <c r="NYD39" s="21"/>
      <c r="NYE39" s="21"/>
      <c r="NYF39" s="21"/>
      <c r="NYG39" s="21"/>
      <c r="NYH39" s="21"/>
      <c r="NYI39" s="21"/>
      <c r="NYJ39" s="21"/>
      <c r="NYK39" s="21"/>
      <c r="NYL39" s="21"/>
      <c r="NYM39" s="21"/>
      <c r="NYN39" s="21"/>
      <c r="NYO39" s="21"/>
      <c r="NYP39" s="21"/>
      <c r="NYQ39" s="21"/>
      <c r="NYR39" s="21"/>
      <c r="NYS39" s="21"/>
      <c r="NYT39" s="21"/>
      <c r="NYU39" s="21"/>
      <c r="NYV39" s="21"/>
      <c r="NYW39" s="21"/>
      <c r="NYX39" s="21"/>
      <c r="NYY39" s="21"/>
      <c r="NYZ39" s="21"/>
      <c r="NZA39" s="21"/>
      <c r="NZB39" s="21"/>
      <c r="NZC39" s="21"/>
      <c r="NZD39" s="21"/>
      <c r="NZE39" s="21"/>
      <c r="NZF39" s="21"/>
      <c r="NZG39" s="21"/>
      <c r="NZH39" s="21"/>
      <c r="NZI39" s="21"/>
      <c r="NZJ39" s="21"/>
      <c r="NZK39" s="21"/>
      <c r="NZL39" s="21"/>
      <c r="NZM39" s="21"/>
      <c r="NZN39" s="21"/>
      <c r="NZO39" s="21"/>
      <c r="NZP39" s="21"/>
      <c r="NZQ39" s="21"/>
      <c r="NZR39" s="21"/>
      <c r="NZS39" s="21"/>
      <c r="NZT39" s="21"/>
      <c r="NZU39" s="21"/>
      <c r="NZV39" s="21"/>
      <c r="NZW39" s="21"/>
      <c r="NZX39" s="21"/>
      <c r="NZY39" s="21"/>
      <c r="NZZ39" s="21"/>
      <c r="OAA39" s="21"/>
      <c r="OAB39" s="21"/>
      <c r="OAC39" s="21"/>
      <c r="OAD39" s="21"/>
      <c r="OAE39" s="21"/>
      <c r="OAF39" s="21"/>
      <c r="OAG39" s="21"/>
      <c r="OAH39" s="21"/>
      <c r="OAI39" s="21"/>
      <c r="OAJ39" s="21"/>
      <c r="OAK39" s="21"/>
      <c r="OAL39" s="21"/>
      <c r="OAM39" s="21"/>
      <c r="OAN39" s="21"/>
      <c r="OAO39" s="21"/>
      <c r="OAP39" s="21"/>
      <c r="OAQ39" s="21"/>
      <c r="OAR39" s="21"/>
      <c r="OAS39" s="21"/>
      <c r="OAT39" s="21"/>
      <c r="OAU39" s="21"/>
      <c r="OAV39" s="21"/>
      <c r="OAW39" s="21"/>
      <c r="OAX39" s="21"/>
      <c r="OAY39" s="21"/>
      <c r="OAZ39" s="21"/>
      <c r="OBA39" s="21"/>
      <c r="OBB39" s="21"/>
      <c r="OBC39" s="21"/>
      <c r="OBD39" s="21"/>
      <c r="OBE39" s="21"/>
      <c r="OBF39" s="21"/>
      <c r="OBG39" s="21"/>
      <c r="OBH39" s="21"/>
      <c r="OBI39" s="21"/>
      <c r="OBJ39" s="21"/>
      <c r="OBK39" s="21"/>
      <c r="OBL39" s="21"/>
      <c r="OBM39" s="21"/>
      <c r="OBN39" s="21"/>
      <c r="OBO39" s="21"/>
      <c r="OBP39" s="21"/>
      <c r="OBQ39" s="21"/>
      <c r="OBR39" s="21"/>
      <c r="OBS39" s="21"/>
      <c r="OBT39" s="21"/>
      <c r="OBU39" s="21"/>
      <c r="OBV39" s="21"/>
      <c r="OBW39" s="21"/>
      <c r="OBX39" s="21"/>
      <c r="OBY39" s="21"/>
      <c r="OBZ39" s="21"/>
      <c r="OCA39" s="21"/>
      <c r="OCB39" s="21"/>
      <c r="OCC39" s="21"/>
      <c r="OCD39" s="21"/>
      <c r="OCE39" s="21"/>
      <c r="OCF39" s="21"/>
      <c r="OCG39" s="21"/>
      <c r="OCH39" s="21"/>
      <c r="OCI39" s="21"/>
      <c r="OCJ39" s="21"/>
      <c r="OCK39" s="21"/>
      <c r="OCL39" s="21"/>
      <c r="OCM39" s="21"/>
      <c r="OCN39" s="21"/>
      <c r="OCO39" s="21"/>
      <c r="OCP39" s="21"/>
      <c r="OCQ39" s="21"/>
      <c r="OCR39" s="21"/>
      <c r="OCS39" s="21"/>
      <c r="OCT39" s="21"/>
      <c r="OCU39" s="21"/>
      <c r="OCV39" s="21"/>
      <c r="OCW39" s="21"/>
      <c r="OCX39" s="21"/>
      <c r="OCY39" s="21"/>
      <c r="OCZ39" s="21"/>
      <c r="ODA39" s="21"/>
      <c r="ODB39" s="21"/>
      <c r="ODC39" s="21"/>
      <c r="ODD39" s="21"/>
      <c r="ODE39" s="21"/>
      <c r="ODF39" s="21"/>
      <c r="ODG39" s="21"/>
      <c r="ODH39" s="21"/>
      <c r="ODI39" s="21"/>
      <c r="ODJ39" s="21"/>
      <c r="ODK39" s="21"/>
      <c r="ODL39" s="21"/>
      <c r="ODM39" s="21"/>
      <c r="ODN39" s="21"/>
      <c r="ODO39" s="21"/>
      <c r="ODP39" s="21"/>
      <c r="ODQ39" s="21"/>
      <c r="ODR39" s="21"/>
      <c r="ODS39" s="21"/>
      <c r="ODT39" s="21"/>
      <c r="ODU39" s="21"/>
      <c r="ODV39" s="21"/>
      <c r="ODW39" s="21"/>
      <c r="ODX39" s="21"/>
      <c r="ODY39" s="21"/>
      <c r="ODZ39" s="21"/>
      <c r="OEA39" s="21"/>
      <c r="OEB39" s="21"/>
      <c r="OEC39" s="21"/>
      <c r="OED39" s="21"/>
      <c r="OEE39" s="21"/>
      <c r="OEF39" s="21"/>
      <c r="OEG39" s="21"/>
      <c r="OEH39" s="21"/>
      <c r="OEI39" s="21"/>
      <c r="OEJ39" s="21"/>
      <c r="OEK39" s="21"/>
      <c r="OEL39" s="21"/>
      <c r="OEM39" s="21"/>
      <c r="OEN39" s="21"/>
      <c r="OEO39" s="21"/>
      <c r="OEP39" s="21"/>
      <c r="OEQ39" s="21"/>
      <c r="OER39" s="21"/>
      <c r="OES39" s="21"/>
      <c r="OET39" s="21"/>
      <c r="OEU39" s="21"/>
      <c r="OEV39" s="21"/>
      <c r="OEW39" s="21"/>
      <c r="OEX39" s="21"/>
      <c r="OEY39" s="21"/>
      <c r="OEZ39" s="21"/>
      <c r="OFA39" s="21"/>
      <c r="OFB39" s="21"/>
      <c r="OFC39" s="21"/>
      <c r="OFD39" s="21"/>
      <c r="OFE39" s="21"/>
      <c r="OFF39" s="21"/>
      <c r="OFG39" s="21"/>
      <c r="OFH39" s="21"/>
      <c r="OFI39" s="21"/>
      <c r="OFJ39" s="21"/>
      <c r="OFK39" s="21"/>
      <c r="OFL39" s="21"/>
      <c r="OFM39" s="21"/>
      <c r="OFN39" s="21"/>
      <c r="OFO39" s="21"/>
      <c r="OFP39" s="21"/>
      <c r="OFQ39" s="21"/>
      <c r="OFR39" s="21"/>
      <c r="OFS39" s="21"/>
      <c r="OFT39" s="21"/>
      <c r="OFU39" s="21"/>
      <c r="OFV39" s="21"/>
      <c r="OFW39" s="21"/>
      <c r="OFX39" s="21"/>
      <c r="OFY39" s="21"/>
      <c r="OFZ39" s="21"/>
      <c r="OGA39" s="21"/>
      <c r="OGB39" s="21"/>
      <c r="OGC39" s="21"/>
      <c r="OGD39" s="21"/>
      <c r="OGE39" s="21"/>
      <c r="OGF39" s="21"/>
      <c r="OGG39" s="21"/>
      <c r="OGH39" s="21"/>
      <c r="OGI39" s="21"/>
      <c r="OGJ39" s="21"/>
      <c r="OGK39" s="21"/>
      <c r="OGL39" s="21"/>
      <c r="OGM39" s="21"/>
      <c r="OGN39" s="21"/>
      <c r="OGO39" s="21"/>
      <c r="OGP39" s="21"/>
      <c r="OGQ39" s="21"/>
      <c r="OGR39" s="21"/>
      <c r="OGS39" s="21"/>
      <c r="OGT39" s="21"/>
      <c r="OGU39" s="21"/>
      <c r="OGV39" s="21"/>
      <c r="OGW39" s="21"/>
      <c r="OGX39" s="21"/>
      <c r="OGY39" s="21"/>
      <c r="OGZ39" s="21"/>
      <c r="OHA39" s="21"/>
      <c r="OHB39" s="21"/>
      <c r="OHC39" s="21"/>
      <c r="OHD39" s="21"/>
      <c r="OHE39" s="21"/>
      <c r="OHF39" s="21"/>
      <c r="OHG39" s="21"/>
      <c r="OHH39" s="21"/>
      <c r="OHI39" s="21"/>
      <c r="OHJ39" s="21"/>
      <c r="OHK39" s="21"/>
      <c r="OHL39" s="21"/>
      <c r="OHM39" s="21"/>
      <c r="OHN39" s="21"/>
      <c r="OHO39" s="21"/>
      <c r="OHP39" s="21"/>
      <c r="OHQ39" s="21"/>
      <c r="OHR39" s="21"/>
      <c r="OHS39" s="21"/>
      <c r="OHT39" s="21"/>
      <c r="OHU39" s="21"/>
      <c r="OHV39" s="21"/>
      <c r="OHW39" s="21"/>
      <c r="OHX39" s="21"/>
      <c r="OHY39" s="21"/>
      <c r="OHZ39" s="21"/>
      <c r="OIA39" s="21"/>
      <c r="OIB39" s="21"/>
      <c r="OIC39" s="21"/>
      <c r="OID39" s="21"/>
      <c r="OIE39" s="21"/>
      <c r="OIF39" s="21"/>
      <c r="OIG39" s="21"/>
      <c r="OIH39" s="21"/>
      <c r="OII39" s="21"/>
      <c r="OIJ39" s="21"/>
      <c r="OIK39" s="21"/>
      <c r="OIL39" s="21"/>
      <c r="OIM39" s="21"/>
      <c r="OIN39" s="21"/>
      <c r="OIO39" s="21"/>
      <c r="OIP39" s="21"/>
      <c r="OIQ39" s="21"/>
      <c r="OIR39" s="21"/>
      <c r="OIS39" s="21"/>
      <c r="OIT39" s="21"/>
      <c r="OIU39" s="21"/>
      <c r="OIV39" s="21"/>
      <c r="OIW39" s="21"/>
      <c r="OIX39" s="21"/>
      <c r="OIY39" s="21"/>
      <c r="OIZ39" s="21"/>
      <c r="OJA39" s="21"/>
      <c r="OJB39" s="21"/>
      <c r="OJC39" s="21"/>
      <c r="OJD39" s="21"/>
      <c r="OJE39" s="21"/>
      <c r="OJF39" s="21"/>
      <c r="OJG39" s="21"/>
      <c r="OJH39" s="21"/>
      <c r="OJI39" s="21"/>
      <c r="OJJ39" s="21"/>
      <c r="OJK39" s="21"/>
      <c r="OJL39" s="21"/>
      <c r="OJM39" s="21"/>
      <c r="OJN39" s="21"/>
      <c r="OJO39" s="21"/>
      <c r="OJP39" s="21"/>
      <c r="OJQ39" s="21"/>
      <c r="OJR39" s="21"/>
      <c r="OJS39" s="21"/>
      <c r="OJT39" s="21"/>
      <c r="OJU39" s="21"/>
      <c r="OJV39" s="21"/>
      <c r="OJW39" s="21"/>
      <c r="OJX39" s="21"/>
      <c r="OJY39" s="21"/>
      <c r="OJZ39" s="21"/>
      <c r="OKA39" s="21"/>
      <c r="OKB39" s="21"/>
      <c r="OKC39" s="21"/>
      <c r="OKD39" s="21"/>
      <c r="OKE39" s="21"/>
      <c r="OKF39" s="21"/>
      <c r="OKG39" s="21"/>
      <c r="OKH39" s="21"/>
      <c r="OKI39" s="21"/>
      <c r="OKJ39" s="21"/>
      <c r="OKK39" s="21"/>
      <c r="OKL39" s="21"/>
      <c r="OKM39" s="21"/>
      <c r="OKN39" s="21"/>
      <c r="OKO39" s="21"/>
      <c r="OKP39" s="21"/>
      <c r="OKQ39" s="21"/>
      <c r="OKR39" s="21"/>
      <c r="OKS39" s="21"/>
      <c r="OKT39" s="21"/>
      <c r="OKU39" s="21"/>
      <c r="OKV39" s="21"/>
      <c r="OKW39" s="21"/>
      <c r="OKX39" s="21"/>
      <c r="OKY39" s="21"/>
      <c r="OKZ39" s="21"/>
      <c r="OLA39" s="21"/>
      <c r="OLB39" s="21"/>
      <c r="OLC39" s="21"/>
      <c r="OLD39" s="21"/>
      <c r="OLE39" s="21"/>
      <c r="OLF39" s="21"/>
      <c r="OLG39" s="21"/>
      <c r="OLH39" s="21"/>
      <c r="OLI39" s="21"/>
      <c r="OLJ39" s="21"/>
      <c r="OLK39" s="21"/>
      <c r="OLL39" s="21"/>
      <c r="OLM39" s="21"/>
      <c r="OLN39" s="21"/>
      <c r="OLO39" s="21"/>
      <c r="OLP39" s="21"/>
      <c r="OLQ39" s="21"/>
      <c r="OLR39" s="21"/>
      <c r="OLS39" s="21"/>
      <c r="OLT39" s="21"/>
      <c r="OLU39" s="21"/>
      <c r="OLV39" s="21"/>
      <c r="OLW39" s="21"/>
      <c r="OLX39" s="21"/>
      <c r="OLY39" s="21"/>
      <c r="OLZ39" s="21"/>
      <c r="OMA39" s="21"/>
      <c r="OMB39" s="21"/>
      <c r="OMC39" s="21"/>
      <c r="OMD39" s="21"/>
      <c r="OME39" s="21"/>
      <c r="OMF39" s="21"/>
      <c r="OMG39" s="21"/>
      <c r="OMH39" s="21"/>
      <c r="OMI39" s="21"/>
      <c r="OMJ39" s="21"/>
      <c r="OMK39" s="21"/>
      <c r="OML39" s="21"/>
      <c r="OMM39" s="21"/>
      <c r="OMN39" s="21"/>
      <c r="OMO39" s="21"/>
      <c r="OMP39" s="21"/>
      <c r="OMQ39" s="21"/>
      <c r="OMR39" s="21"/>
      <c r="OMS39" s="21"/>
      <c r="OMT39" s="21"/>
      <c r="OMU39" s="21"/>
      <c r="OMV39" s="21"/>
      <c r="OMW39" s="21"/>
      <c r="OMX39" s="21"/>
      <c r="OMY39" s="21"/>
      <c r="OMZ39" s="21"/>
      <c r="ONA39" s="21"/>
      <c r="ONB39" s="21"/>
      <c r="ONC39" s="21"/>
      <c r="OND39" s="21"/>
      <c r="ONE39" s="21"/>
      <c r="ONF39" s="21"/>
      <c r="ONG39" s="21"/>
      <c r="ONH39" s="21"/>
      <c r="ONI39" s="21"/>
      <c r="ONJ39" s="21"/>
      <c r="ONK39" s="21"/>
      <c r="ONL39" s="21"/>
      <c r="ONM39" s="21"/>
      <c r="ONN39" s="21"/>
      <c r="ONO39" s="21"/>
      <c r="ONP39" s="21"/>
      <c r="ONQ39" s="21"/>
      <c r="ONR39" s="21"/>
      <c r="ONS39" s="21"/>
      <c r="ONT39" s="21"/>
      <c r="ONU39" s="21"/>
      <c r="ONV39" s="21"/>
      <c r="ONW39" s="21"/>
      <c r="ONX39" s="21"/>
      <c r="ONY39" s="21"/>
      <c r="ONZ39" s="21"/>
      <c r="OOA39" s="21"/>
      <c r="OOB39" s="21"/>
      <c r="OOC39" s="21"/>
      <c r="OOD39" s="21"/>
      <c r="OOE39" s="21"/>
      <c r="OOF39" s="21"/>
      <c r="OOG39" s="21"/>
      <c r="OOH39" s="21"/>
      <c r="OOI39" s="21"/>
      <c r="OOJ39" s="21"/>
      <c r="OOK39" s="21"/>
      <c r="OOL39" s="21"/>
      <c r="OOM39" s="21"/>
      <c r="OON39" s="21"/>
      <c r="OOO39" s="21"/>
      <c r="OOP39" s="21"/>
      <c r="OOQ39" s="21"/>
      <c r="OOR39" s="21"/>
      <c r="OOS39" s="21"/>
      <c r="OOT39" s="21"/>
      <c r="OOU39" s="21"/>
      <c r="OOV39" s="21"/>
      <c r="OOW39" s="21"/>
      <c r="OOX39" s="21"/>
      <c r="OOY39" s="21"/>
      <c r="OOZ39" s="21"/>
      <c r="OPA39" s="21"/>
      <c r="OPB39" s="21"/>
      <c r="OPC39" s="21"/>
      <c r="OPD39" s="21"/>
      <c r="OPE39" s="21"/>
      <c r="OPF39" s="21"/>
      <c r="OPG39" s="21"/>
      <c r="OPH39" s="21"/>
      <c r="OPI39" s="21"/>
      <c r="OPJ39" s="21"/>
      <c r="OPK39" s="21"/>
      <c r="OPL39" s="21"/>
      <c r="OPM39" s="21"/>
      <c r="OPN39" s="21"/>
      <c r="OPO39" s="21"/>
      <c r="OPP39" s="21"/>
      <c r="OPQ39" s="21"/>
      <c r="OPR39" s="21"/>
      <c r="OPS39" s="21"/>
      <c r="OPT39" s="21"/>
      <c r="OPU39" s="21"/>
      <c r="OPV39" s="21"/>
      <c r="OPW39" s="21"/>
      <c r="OPX39" s="21"/>
      <c r="OPY39" s="21"/>
      <c r="OPZ39" s="21"/>
      <c r="OQA39" s="21"/>
      <c r="OQB39" s="21"/>
      <c r="OQC39" s="21"/>
      <c r="OQD39" s="21"/>
      <c r="OQE39" s="21"/>
      <c r="OQF39" s="21"/>
      <c r="OQG39" s="21"/>
      <c r="OQH39" s="21"/>
      <c r="OQI39" s="21"/>
      <c r="OQJ39" s="21"/>
      <c r="OQK39" s="21"/>
      <c r="OQL39" s="21"/>
      <c r="OQM39" s="21"/>
      <c r="OQN39" s="21"/>
      <c r="OQO39" s="21"/>
      <c r="OQP39" s="21"/>
      <c r="OQQ39" s="21"/>
      <c r="OQR39" s="21"/>
      <c r="OQS39" s="21"/>
      <c r="OQT39" s="21"/>
      <c r="OQU39" s="21"/>
      <c r="OQV39" s="21"/>
      <c r="OQW39" s="21"/>
      <c r="OQX39" s="21"/>
      <c r="OQY39" s="21"/>
      <c r="OQZ39" s="21"/>
      <c r="ORA39" s="21"/>
      <c r="ORB39" s="21"/>
      <c r="ORC39" s="21"/>
      <c r="ORD39" s="21"/>
      <c r="ORE39" s="21"/>
      <c r="ORF39" s="21"/>
      <c r="ORG39" s="21"/>
      <c r="ORH39" s="21"/>
      <c r="ORI39" s="21"/>
      <c r="ORJ39" s="21"/>
      <c r="ORK39" s="21"/>
      <c r="ORL39" s="21"/>
      <c r="ORM39" s="21"/>
      <c r="ORN39" s="21"/>
      <c r="ORO39" s="21"/>
      <c r="ORP39" s="21"/>
      <c r="ORQ39" s="21"/>
      <c r="ORR39" s="21"/>
      <c r="ORS39" s="21"/>
      <c r="ORT39" s="21"/>
      <c r="ORU39" s="21"/>
      <c r="ORV39" s="21"/>
      <c r="ORW39" s="21"/>
      <c r="ORX39" s="21"/>
      <c r="ORY39" s="21"/>
      <c r="ORZ39" s="21"/>
      <c r="OSA39" s="21"/>
      <c r="OSB39" s="21"/>
      <c r="OSC39" s="21"/>
      <c r="OSD39" s="21"/>
      <c r="OSE39" s="21"/>
      <c r="OSF39" s="21"/>
      <c r="OSG39" s="21"/>
      <c r="OSH39" s="21"/>
      <c r="OSI39" s="21"/>
      <c r="OSJ39" s="21"/>
      <c r="OSK39" s="21"/>
      <c r="OSL39" s="21"/>
      <c r="OSM39" s="21"/>
      <c r="OSN39" s="21"/>
      <c r="OSO39" s="21"/>
      <c r="OSP39" s="21"/>
      <c r="OSQ39" s="21"/>
      <c r="OSR39" s="21"/>
      <c r="OSS39" s="21"/>
      <c r="OST39" s="21"/>
      <c r="OSU39" s="21"/>
      <c r="OSV39" s="21"/>
      <c r="OSW39" s="21"/>
      <c r="OSX39" s="21"/>
      <c r="OSY39" s="21"/>
      <c r="OSZ39" s="21"/>
      <c r="OTA39" s="21"/>
      <c r="OTB39" s="21"/>
      <c r="OTC39" s="21"/>
      <c r="OTD39" s="21"/>
      <c r="OTE39" s="21"/>
      <c r="OTF39" s="21"/>
      <c r="OTG39" s="21"/>
      <c r="OTH39" s="21"/>
      <c r="OTI39" s="21"/>
      <c r="OTJ39" s="21"/>
      <c r="OTK39" s="21"/>
      <c r="OTL39" s="21"/>
      <c r="OTM39" s="21"/>
      <c r="OTN39" s="21"/>
      <c r="OTO39" s="21"/>
      <c r="OTP39" s="21"/>
      <c r="OTQ39" s="21"/>
      <c r="OTR39" s="21"/>
      <c r="OTS39" s="21"/>
      <c r="OTT39" s="21"/>
      <c r="OTU39" s="21"/>
      <c r="OTV39" s="21"/>
      <c r="OTW39" s="21"/>
      <c r="OTX39" s="21"/>
      <c r="OTY39" s="21"/>
      <c r="OTZ39" s="21"/>
      <c r="OUA39" s="21"/>
      <c r="OUB39" s="21"/>
      <c r="OUC39" s="21"/>
      <c r="OUD39" s="21"/>
      <c r="OUE39" s="21"/>
      <c r="OUF39" s="21"/>
      <c r="OUG39" s="21"/>
      <c r="OUH39" s="21"/>
      <c r="OUI39" s="21"/>
      <c r="OUJ39" s="21"/>
      <c r="OUK39" s="21"/>
      <c r="OUL39" s="21"/>
      <c r="OUM39" s="21"/>
      <c r="OUN39" s="21"/>
      <c r="OUO39" s="21"/>
      <c r="OUP39" s="21"/>
      <c r="OUQ39" s="21"/>
      <c r="OUR39" s="21"/>
      <c r="OUS39" s="21"/>
      <c r="OUT39" s="21"/>
      <c r="OUU39" s="21"/>
      <c r="OUV39" s="21"/>
      <c r="OUW39" s="21"/>
      <c r="OUX39" s="21"/>
      <c r="OUY39" s="21"/>
      <c r="OUZ39" s="21"/>
      <c r="OVA39" s="21"/>
      <c r="OVB39" s="21"/>
      <c r="OVC39" s="21"/>
      <c r="OVD39" s="21"/>
      <c r="OVE39" s="21"/>
      <c r="OVF39" s="21"/>
      <c r="OVG39" s="21"/>
      <c r="OVH39" s="21"/>
      <c r="OVI39" s="21"/>
      <c r="OVJ39" s="21"/>
      <c r="OVK39" s="21"/>
      <c r="OVL39" s="21"/>
      <c r="OVM39" s="21"/>
      <c r="OVN39" s="21"/>
      <c r="OVO39" s="21"/>
      <c r="OVP39" s="21"/>
      <c r="OVQ39" s="21"/>
      <c r="OVR39" s="21"/>
      <c r="OVS39" s="21"/>
      <c r="OVT39" s="21"/>
      <c r="OVU39" s="21"/>
      <c r="OVV39" s="21"/>
      <c r="OVW39" s="21"/>
      <c r="OVX39" s="21"/>
      <c r="OVY39" s="21"/>
      <c r="OVZ39" s="21"/>
      <c r="OWA39" s="21"/>
      <c r="OWB39" s="21"/>
      <c r="OWC39" s="21"/>
      <c r="OWD39" s="21"/>
      <c r="OWE39" s="21"/>
      <c r="OWF39" s="21"/>
      <c r="OWG39" s="21"/>
      <c r="OWH39" s="21"/>
      <c r="OWI39" s="21"/>
      <c r="OWJ39" s="21"/>
      <c r="OWK39" s="21"/>
      <c r="OWL39" s="21"/>
      <c r="OWM39" s="21"/>
      <c r="OWN39" s="21"/>
      <c r="OWO39" s="21"/>
      <c r="OWP39" s="21"/>
      <c r="OWQ39" s="21"/>
      <c r="OWR39" s="21"/>
      <c r="OWS39" s="21"/>
      <c r="OWT39" s="21"/>
      <c r="OWU39" s="21"/>
      <c r="OWV39" s="21"/>
      <c r="OWW39" s="21"/>
      <c r="OWX39" s="21"/>
      <c r="OWY39" s="21"/>
      <c r="OWZ39" s="21"/>
      <c r="OXA39" s="21"/>
      <c r="OXB39" s="21"/>
      <c r="OXC39" s="21"/>
      <c r="OXD39" s="21"/>
      <c r="OXE39" s="21"/>
      <c r="OXF39" s="21"/>
      <c r="OXG39" s="21"/>
      <c r="OXH39" s="21"/>
      <c r="OXI39" s="21"/>
      <c r="OXJ39" s="21"/>
      <c r="OXK39" s="21"/>
      <c r="OXL39" s="21"/>
      <c r="OXM39" s="21"/>
      <c r="OXN39" s="21"/>
      <c r="OXO39" s="21"/>
      <c r="OXP39" s="21"/>
      <c r="OXQ39" s="21"/>
      <c r="OXR39" s="21"/>
      <c r="OXS39" s="21"/>
      <c r="OXT39" s="21"/>
      <c r="OXU39" s="21"/>
      <c r="OXV39" s="21"/>
      <c r="OXW39" s="21"/>
      <c r="OXX39" s="21"/>
      <c r="OXY39" s="21"/>
      <c r="OXZ39" s="21"/>
      <c r="OYA39" s="21"/>
      <c r="OYB39" s="21"/>
      <c r="OYC39" s="21"/>
      <c r="OYD39" s="21"/>
      <c r="OYE39" s="21"/>
      <c r="OYF39" s="21"/>
      <c r="OYG39" s="21"/>
      <c r="OYH39" s="21"/>
      <c r="OYI39" s="21"/>
      <c r="OYJ39" s="21"/>
      <c r="OYK39" s="21"/>
      <c r="OYL39" s="21"/>
      <c r="OYM39" s="21"/>
      <c r="OYN39" s="21"/>
      <c r="OYO39" s="21"/>
      <c r="OYP39" s="21"/>
      <c r="OYQ39" s="21"/>
      <c r="OYR39" s="21"/>
      <c r="OYS39" s="21"/>
      <c r="OYT39" s="21"/>
      <c r="OYU39" s="21"/>
      <c r="OYV39" s="21"/>
      <c r="OYW39" s="21"/>
      <c r="OYX39" s="21"/>
      <c r="OYY39" s="21"/>
      <c r="OYZ39" s="21"/>
      <c r="OZA39" s="21"/>
      <c r="OZB39" s="21"/>
      <c r="OZC39" s="21"/>
      <c r="OZD39" s="21"/>
      <c r="OZE39" s="21"/>
      <c r="OZF39" s="21"/>
      <c r="OZG39" s="21"/>
      <c r="OZH39" s="21"/>
      <c r="OZI39" s="21"/>
      <c r="OZJ39" s="21"/>
      <c r="OZK39" s="21"/>
      <c r="OZL39" s="21"/>
      <c r="OZM39" s="21"/>
      <c r="OZN39" s="21"/>
      <c r="OZO39" s="21"/>
      <c r="OZP39" s="21"/>
      <c r="OZQ39" s="21"/>
      <c r="OZR39" s="21"/>
      <c r="OZS39" s="21"/>
      <c r="OZT39" s="21"/>
      <c r="OZU39" s="21"/>
      <c r="OZV39" s="21"/>
      <c r="OZW39" s="21"/>
      <c r="OZX39" s="21"/>
      <c r="OZY39" s="21"/>
      <c r="OZZ39" s="21"/>
      <c r="PAA39" s="21"/>
      <c r="PAB39" s="21"/>
      <c r="PAC39" s="21"/>
      <c r="PAD39" s="21"/>
      <c r="PAE39" s="21"/>
      <c r="PAF39" s="21"/>
      <c r="PAG39" s="21"/>
      <c r="PAH39" s="21"/>
      <c r="PAI39" s="21"/>
      <c r="PAJ39" s="21"/>
      <c r="PAK39" s="21"/>
      <c r="PAL39" s="21"/>
      <c r="PAM39" s="21"/>
      <c r="PAN39" s="21"/>
      <c r="PAO39" s="21"/>
      <c r="PAP39" s="21"/>
      <c r="PAQ39" s="21"/>
      <c r="PAR39" s="21"/>
      <c r="PAS39" s="21"/>
      <c r="PAT39" s="21"/>
      <c r="PAU39" s="21"/>
      <c r="PAV39" s="21"/>
      <c r="PAW39" s="21"/>
      <c r="PAX39" s="21"/>
      <c r="PAY39" s="21"/>
      <c r="PAZ39" s="21"/>
      <c r="PBA39" s="21"/>
      <c r="PBB39" s="21"/>
      <c r="PBC39" s="21"/>
      <c r="PBD39" s="21"/>
      <c r="PBE39" s="21"/>
      <c r="PBF39" s="21"/>
      <c r="PBG39" s="21"/>
      <c r="PBH39" s="21"/>
      <c r="PBI39" s="21"/>
      <c r="PBJ39" s="21"/>
      <c r="PBK39" s="21"/>
      <c r="PBL39" s="21"/>
      <c r="PBM39" s="21"/>
      <c r="PBN39" s="21"/>
      <c r="PBO39" s="21"/>
      <c r="PBP39" s="21"/>
      <c r="PBQ39" s="21"/>
      <c r="PBR39" s="21"/>
      <c r="PBS39" s="21"/>
      <c r="PBT39" s="21"/>
      <c r="PBU39" s="21"/>
      <c r="PBV39" s="21"/>
      <c r="PBW39" s="21"/>
      <c r="PBX39" s="21"/>
      <c r="PBY39" s="21"/>
      <c r="PBZ39" s="21"/>
      <c r="PCA39" s="21"/>
      <c r="PCB39" s="21"/>
      <c r="PCC39" s="21"/>
      <c r="PCD39" s="21"/>
      <c r="PCE39" s="21"/>
      <c r="PCF39" s="21"/>
      <c r="PCG39" s="21"/>
      <c r="PCH39" s="21"/>
      <c r="PCI39" s="21"/>
      <c r="PCJ39" s="21"/>
      <c r="PCK39" s="21"/>
      <c r="PCL39" s="21"/>
      <c r="PCM39" s="21"/>
      <c r="PCN39" s="21"/>
      <c r="PCO39" s="21"/>
      <c r="PCP39" s="21"/>
      <c r="PCQ39" s="21"/>
      <c r="PCR39" s="21"/>
      <c r="PCS39" s="21"/>
      <c r="PCT39" s="21"/>
      <c r="PCU39" s="21"/>
      <c r="PCV39" s="21"/>
      <c r="PCW39" s="21"/>
      <c r="PCX39" s="21"/>
      <c r="PCY39" s="21"/>
      <c r="PCZ39" s="21"/>
      <c r="PDA39" s="21"/>
      <c r="PDB39" s="21"/>
      <c r="PDC39" s="21"/>
      <c r="PDD39" s="21"/>
      <c r="PDE39" s="21"/>
      <c r="PDF39" s="21"/>
      <c r="PDG39" s="21"/>
      <c r="PDH39" s="21"/>
      <c r="PDI39" s="21"/>
      <c r="PDJ39" s="21"/>
      <c r="PDK39" s="21"/>
      <c r="PDL39" s="21"/>
      <c r="PDM39" s="21"/>
      <c r="PDN39" s="21"/>
      <c r="PDO39" s="21"/>
      <c r="PDP39" s="21"/>
      <c r="PDQ39" s="21"/>
      <c r="PDR39" s="21"/>
      <c r="PDS39" s="21"/>
      <c r="PDT39" s="21"/>
      <c r="PDU39" s="21"/>
      <c r="PDV39" s="21"/>
      <c r="PDW39" s="21"/>
      <c r="PDX39" s="21"/>
      <c r="PDY39" s="21"/>
      <c r="PDZ39" s="21"/>
      <c r="PEA39" s="21"/>
      <c r="PEB39" s="21"/>
      <c r="PEC39" s="21"/>
      <c r="PED39" s="21"/>
      <c r="PEE39" s="21"/>
      <c r="PEF39" s="21"/>
      <c r="PEG39" s="21"/>
      <c r="PEH39" s="21"/>
      <c r="PEI39" s="21"/>
      <c r="PEJ39" s="21"/>
      <c r="PEK39" s="21"/>
      <c r="PEL39" s="21"/>
      <c r="PEM39" s="21"/>
      <c r="PEN39" s="21"/>
      <c r="PEO39" s="21"/>
      <c r="PEP39" s="21"/>
      <c r="PEQ39" s="21"/>
      <c r="PER39" s="21"/>
      <c r="PES39" s="21"/>
      <c r="PET39" s="21"/>
      <c r="PEU39" s="21"/>
      <c r="PEV39" s="21"/>
      <c r="PEW39" s="21"/>
      <c r="PEX39" s="21"/>
      <c r="PEY39" s="21"/>
      <c r="PEZ39" s="21"/>
      <c r="PFA39" s="21"/>
      <c r="PFB39" s="21"/>
      <c r="PFC39" s="21"/>
      <c r="PFD39" s="21"/>
      <c r="PFE39" s="21"/>
      <c r="PFF39" s="21"/>
      <c r="PFG39" s="21"/>
      <c r="PFH39" s="21"/>
      <c r="PFI39" s="21"/>
      <c r="PFJ39" s="21"/>
      <c r="PFK39" s="21"/>
      <c r="PFL39" s="21"/>
      <c r="PFM39" s="21"/>
      <c r="PFN39" s="21"/>
      <c r="PFO39" s="21"/>
      <c r="PFP39" s="21"/>
      <c r="PFQ39" s="21"/>
      <c r="PFR39" s="21"/>
      <c r="PFS39" s="21"/>
      <c r="PFT39" s="21"/>
      <c r="PFU39" s="21"/>
      <c r="PFV39" s="21"/>
      <c r="PFW39" s="21"/>
      <c r="PFX39" s="21"/>
      <c r="PFY39" s="21"/>
      <c r="PFZ39" s="21"/>
      <c r="PGA39" s="21"/>
      <c r="PGB39" s="21"/>
      <c r="PGC39" s="21"/>
      <c r="PGD39" s="21"/>
      <c r="PGE39" s="21"/>
      <c r="PGF39" s="21"/>
      <c r="PGG39" s="21"/>
      <c r="PGH39" s="21"/>
      <c r="PGI39" s="21"/>
      <c r="PGJ39" s="21"/>
      <c r="PGK39" s="21"/>
      <c r="PGL39" s="21"/>
      <c r="PGM39" s="21"/>
      <c r="PGN39" s="21"/>
      <c r="PGO39" s="21"/>
      <c r="PGP39" s="21"/>
      <c r="PGQ39" s="21"/>
      <c r="PGR39" s="21"/>
      <c r="PGS39" s="21"/>
      <c r="PGT39" s="21"/>
      <c r="PGU39" s="21"/>
      <c r="PGV39" s="21"/>
      <c r="PGW39" s="21"/>
      <c r="PGX39" s="21"/>
      <c r="PGY39" s="21"/>
      <c r="PGZ39" s="21"/>
      <c r="PHA39" s="21"/>
      <c r="PHB39" s="21"/>
      <c r="PHC39" s="21"/>
      <c r="PHD39" s="21"/>
      <c r="PHE39" s="21"/>
      <c r="PHF39" s="21"/>
      <c r="PHG39" s="21"/>
      <c r="PHH39" s="21"/>
      <c r="PHI39" s="21"/>
      <c r="PHJ39" s="21"/>
      <c r="PHK39" s="21"/>
      <c r="PHL39" s="21"/>
      <c r="PHM39" s="21"/>
      <c r="PHN39" s="21"/>
      <c r="PHO39" s="21"/>
      <c r="PHP39" s="21"/>
      <c r="PHQ39" s="21"/>
      <c r="PHR39" s="21"/>
      <c r="PHS39" s="21"/>
      <c r="PHT39" s="21"/>
      <c r="PHU39" s="21"/>
      <c r="PHV39" s="21"/>
      <c r="PHW39" s="21"/>
      <c r="PHX39" s="21"/>
      <c r="PHY39" s="21"/>
      <c r="PHZ39" s="21"/>
      <c r="PIA39" s="21"/>
      <c r="PIB39" s="21"/>
      <c r="PIC39" s="21"/>
      <c r="PID39" s="21"/>
      <c r="PIE39" s="21"/>
      <c r="PIF39" s="21"/>
      <c r="PIG39" s="21"/>
      <c r="PIH39" s="21"/>
      <c r="PII39" s="21"/>
      <c r="PIJ39" s="21"/>
      <c r="PIK39" s="21"/>
      <c r="PIL39" s="21"/>
      <c r="PIM39" s="21"/>
      <c r="PIN39" s="21"/>
      <c r="PIO39" s="21"/>
      <c r="PIP39" s="21"/>
      <c r="PIQ39" s="21"/>
      <c r="PIR39" s="21"/>
      <c r="PIS39" s="21"/>
      <c r="PIT39" s="21"/>
      <c r="PIU39" s="21"/>
      <c r="PIV39" s="21"/>
      <c r="PIW39" s="21"/>
      <c r="PIX39" s="21"/>
      <c r="PIY39" s="21"/>
      <c r="PIZ39" s="21"/>
      <c r="PJA39" s="21"/>
      <c r="PJB39" s="21"/>
      <c r="PJC39" s="21"/>
      <c r="PJD39" s="21"/>
      <c r="PJE39" s="21"/>
      <c r="PJF39" s="21"/>
      <c r="PJG39" s="21"/>
      <c r="PJH39" s="21"/>
      <c r="PJI39" s="21"/>
      <c r="PJJ39" s="21"/>
      <c r="PJK39" s="21"/>
      <c r="PJL39" s="21"/>
      <c r="PJM39" s="21"/>
      <c r="PJN39" s="21"/>
      <c r="PJO39" s="21"/>
      <c r="PJP39" s="21"/>
      <c r="PJQ39" s="21"/>
      <c r="PJR39" s="21"/>
      <c r="PJS39" s="21"/>
      <c r="PJT39" s="21"/>
      <c r="PJU39" s="21"/>
      <c r="PJV39" s="21"/>
      <c r="PJW39" s="21"/>
      <c r="PJX39" s="21"/>
      <c r="PJY39" s="21"/>
      <c r="PJZ39" s="21"/>
      <c r="PKA39" s="21"/>
      <c r="PKB39" s="21"/>
      <c r="PKC39" s="21"/>
      <c r="PKD39" s="21"/>
      <c r="PKE39" s="21"/>
      <c r="PKF39" s="21"/>
      <c r="PKG39" s="21"/>
      <c r="PKH39" s="21"/>
      <c r="PKI39" s="21"/>
      <c r="PKJ39" s="21"/>
      <c r="PKK39" s="21"/>
      <c r="PKL39" s="21"/>
      <c r="PKM39" s="21"/>
      <c r="PKN39" s="21"/>
      <c r="PKO39" s="21"/>
      <c r="PKP39" s="21"/>
      <c r="PKQ39" s="21"/>
      <c r="PKR39" s="21"/>
      <c r="PKS39" s="21"/>
      <c r="PKT39" s="21"/>
      <c r="PKU39" s="21"/>
      <c r="PKV39" s="21"/>
      <c r="PKW39" s="21"/>
      <c r="PKX39" s="21"/>
      <c r="PKY39" s="21"/>
      <c r="PKZ39" s="21"/>
      <c r="PLA39" s="21"/>
      <c r="PLB39" s="21"/>
      <c r="PLC39" s="21"/>
      <c r="PLD39" s="21"/>
      <c r="PLE39" s="21"/>
      <c r="PLF39" s="21"/>
      <c r="PLG39" s="21"/>
      <c r="PLH39" s="21"/>
      <c r="PLI39" s="21"/>
      <c r="PLJ39" s="21"/>
      <c r="PLK39" s="21"/>
      <c r="PLL39" s="21"/>
      <c r="PLM39" s="21"/>
      <c r="PLN39" s="21"/>
      <c r="PLO39" s="21"/>
      <c r="PLP39" s="21"/>
      <c r="PLQ39" s="21"/>
      <c r="PLR39" s="21"/>
      <c r="PLS39" s="21"/>
      <c r="PLT39" s="21"/>
      <c r="PLU39" s="21"/>
      <c r="PLV39" s="21"/>
      <c r="PLW39" s="21"/>
      <c r="PLX39" s="21"/>
      <c r="PLY39" s="21"/>
      <c r="PLZ39" s="21"/>
      <c r="PMA39" s="21"/>
      <c r="PMB39" s="21"/>
      <c r="PMC39" s="21"/>
      <c r="PMD39" s="21"/>
      <c r="PME39" s="21"/>
      <c r="PMF39" s="21"/>
      <c r="PMG39" s="21"/>
      <c r="PMH39" s="21"/>
      <c r="PMI39" s="21"/>
      <c r="PMJ39" s="21"/>
      <c r="PMK39" s="21"/>
      <c r="PML39" s="21"/>
      <c r="PMM39" s="21"/>
      <c r="PMN39" s="21"/>
      <c r="PMO39" s="21"/>
      <c r="PMP39" s="21"/>
      <c r="PMQ39" s="21"/>
      <c r="PMR39" s="21"/>
      <c r="PMS39" s="21"/>
      <c r="PMT39" s="21"/>
      <c r="PMU39" s="21"/>
      <c r="PMV39" s="21"/>
      <c r="PMW39" s="21"/>
      <c r="PMX39" s="21"/>
      <c r="PMY39" s="21"/>
      <c r="PMZ39" s="21"/>
      <c r="PNA39" s="21"/>
      <c r="PNB39" s="21"/>
      <c r="PNC39" s="21"/>
      <c r="PND39" s="21"/>
      <c r="PNE39" s="21"/>
      <c r="PNF39" s="21"/>
      <c r="PNG39" s="21"/>
      <c r="PNH39" s="21"/>
      <c r="PNI39" s="21"/>
      <c r="PNJ39" s="21"/>
      <c r="PNK39" s="21"/>
      <c r="PNL39" s="21"/>
      <c r="PNM39" s="21"/>
      <c r="PNN39" s="21"/>
      <c r="PNO39" s="21"/>
      <c r="PNP39" s="21"/>
      <c r="PNQ39" s="21"/>
      <c r="PNR39" s="21"/>
      <c r="PNS39" s="21"/>
      <c r="PNT39" s="21"/>
      <c r="PNU39" s="21"/>
      <c r="PNV39" s="21"/>
      <c r="PNW39" s="21"/>
      <c r="PNX39" s="21"/>
      <c r="PNY39" s="21"/>
      <c r="PNZ39" s="21"/>
      <c r="POA39" s="21"/>
      <c r="POB39" s="21"/>
      <c r="POC39" s="21"/>
      <c r="POD39" s="21"/>
      <c r="POE39" s="21"/>
      <c r="POF39" s="21"/>
      <c r="POG39" s="21"/>
      <c r="POH39" s="21"/>
      <c r="POI39" s="21"/>
      <c r="POJ39" s="21"/>
      <c r="POK39" s="21"/>
      <c r="POL39" s="21"/>
      <c r="POM39" s="21"/>
      <c r="PON39" s="21"/>
      <c r="POO39" s="21"/>
      <c r="POP39" s="21"/>
      <c r="POQ39" s="21"/>
      <c r="POR39" s="21"/>
      <c r="POS39" s="21"/>
      <c r="POT39" s="21"/>
      <c r="POU39" s="21"/>
      <c r="POV39" s="21"/>
      <c r="POW39" s="21"/>
      <c r="POX39" s="21"/>
      <c r="POY39" s="21"/>
      <c r="POZ39" s="21"/>
      <c r="PPA39" s="21"/>
      <c r="PPB39" s="21"/>
      <c r="PPC39" s="21"/>
      <c r="PPD39" s="21"/>
      <c r="PPE39" s="21"/>
      <c r="PPF39" s="21"/>
      <c r="PPG39" s="21"/>
      <c r="PPH39" s="21"/>
      <c r="PPI39" s="21"/>
      <c r="PPJ39" s="21"/>
      <c r="PPK39" s="21"/>
      <c r="PPL39" s="21"/>
      <c r="PPM39" s="21"/>
      <c r="PPN39" s="21"/>
      <c r="PPO39" s="21"/>
      <c r="PPP39" s="21"/>
      <c r="PPQ39" s="21"/>
      <c r="PPR39" s="21"/>
      <c r="PPS39" s="21"/>
      <c r="PPT39" s="21"/>
      <c r="PPU39" s="21"/>
      <c r="PPV39" s="21"/>
      <c r="PPW39" s="21"/>
      <c r="PPX39" s="21"/>
      <c r="PPY39" s="21"/>
      <c r="PPZ39" s="21"/>
      <c r="PQA39" s="21"/>
      <c r="PQB39" s="21"/>
      <c r="PQC39" s="21"/>
      <c r="PQD39" s="21"/>
      <c r="PQE39" s="21"/>
      <c r="PQF39" s="21"/>
      <c r="PQG39" s="21"/>
      <c r="PQH39" s="21"/>
      <c r="PQI39" s="21"/>
      <c r="PQJ39" s="21"/>
      <c r="PQK39" s="21"/>
      <c r="PQL39" s="21"/>
      <c r="PQM39" s="21"/>
      <c r="PQN39" s="21"/>
      <c r="PQO39" s="21"/>
      <c r="PQP39" s="21"/>
      <c r="PQQ39" s="21"/>
      <c r="PQR39" s="21"/>
      <c r="PQS39" s="21"/>
      <c r="PQT39" s="21"/>
      <c r="PQU39" s="21"/>
      <c r="PQV39" s="21"/>
      <c r="PQW39" s="21"/>
      <c r="PQX39" s="21"/>
      <c r="PQY39" s="21"/>
      <c r="PQZ39" s="21"/>
      <c r="PRA39" s="21"/>
      <c r="PRB39" s="21"/>
      <c r="PRC39" s="21"/>
      <c r="PRD39" s="21"/>
      <c r="PRE39" s="21"/>
      <c r="PRF39" s="21"/>
      <c r="PRG39" s="21"/>
      <c r="PRH39" s="21"/>
      <c r="PRI39" s="21"/>
      <c r="PRJ39" s="21"/>
      <c r="PRK39" s="21"/>
      <c r="PRL39" s="21"/>
      <c r="PRM39" s="21"/>
      <c r="PRN39" s="21"/>
      <c r="PRO39" s="21"/>
      <c r="PRP39" s="21"/>
      <c r="PRQ39" s="21"/>
      <c r="PRR39" s="21"/>
      <c r="PRS39" s="21"/>
      <c r="PRT39" s="21"/>
      <c r="PRU39" s="21"/>
      <c r="PRV39" s="21"/>
      <c r="PRW39" s="21"/>
      <c r="PRX39" s="21"/>
      <c r="PRY39" s="21"/>
      <c r="PRZ39" s="21"/>
      <c r="PSA39" s="21"/>
      <c r="PSB39" s="21"/>
      <c r="PSC39" s="21"/>
      <c r="PSD39" s="21"/>
      <c r="PSE39" s="21"/>
      <c r="PSF39" s="21"/>
      <c r="PSG39" s="21"/>
      <c r="PSH39" s="21"/>
      <c r="PSI39" s="21"/>
      <c r="PSJ39" s="21"/>
      <c r="PSK39" s="21"/>
      <c r="PSL39" s="21"/>
      <c r="PSM39" s="21"/>
      <c r="PSN39" s="21"/>
      <c r="PSO39" s="21"/>
      <c r="PSP39" s="21"/>
      <c r="PSQ39" s="21"/>
      <c r="PSR39" s="21"/>
      <c r="PSS39" s="21"/>
      <c r="PST39" s="21"/>
      <c r="PSU39" s="21"/>
      <c r="PSV39" s="21"/>
      <c r="PSW39" s="21"/>
      <c r="PSX39" s="21"/>
      <c r="PSY39" s="21"/>
      <c r="PSZ39" s="21"/>
      <c r="PTA39" s="21"/>
      <c r="PTB39" s="21"/>
      <c r="PTC39" s="21"/>
      <c r="PTD39" s="21"/>
      <c r="PTE39" s="21"/>
      <c r="PTF39" s="21"/>
      <c r="PTG39" s="21"/>
      <c r="PTH39" s="21"/>
      <c r="PTI39" s="21"/>
      <c r="PTJ39" s="21"/>
      <c r="PTK39" s="21"/>
      <c r="PTL39" s="21"/>
      <c r="PTM39" s="21"/>
      <c r="PTN39" s="21"/>
      <c r="PTO39" s="21"/>
      <c r="PTP39" s="21"/>
      <c r="PTQ39" s="21"/>
      <c r="PTR39" s="21"/>
      <c r="PTS39" s="21"/>
      <c r="PTT39" s="21"/>
      <c r="PTU39" s="21"/>
      <c r="PTV39" s="21"/>
      <c r="PTW39" s="21"/>
      <c r="PTX39" s="21"/>
      <c r="PTY39" s="21"/>
      <c r="PTZ39" s="21"/>
      <c r="PUA39" s="21"/>
      <c r="PUB39" s="21"/>
      <c r="PUC39" s="21"/>
      <c r="PUD39" s="21"/>
      <c r="PUE39" s="21"/>
      <c r="PUF39" s="21"/>
      <c r="PUG39" s="21"/>
      <c r="PUH39" s="21"/>
      <c r="PUI39" s="21"/>
      <c r="PUJ39" s="21"/>
      <c r="PUK39" s="21"/>
      <c r="PUL39" s="21"/>
      <c r="PUM39" s="21"/>
      <c r="PUN39" s="21"/>
      <c r="PUO39" s="21"/>
      <c r="PUP39" s="21"/>
      <c r="PUQ39" s="21"/>
      <c r="PUR39" s="21"/>
      <c r="PUS39" s="21"/>
      <c r="PUT39" s="21"/>
      <c r="PUU39" s="21"/>
      <c r="PUV39" s="21"/>
      <c r="PUW39" s="21"/>
      <c r="PUX39" s="21"/>
      <c r="PUY39" s="21"/>
      <c r="PUZ39" s="21"/>
      <c r="PVA39" s="21"/>
      <c r="PVB39" s="21"/>
      <c r="PVC39" s="21"/>
      <c r="PVD39" s="21"/>
      <c r="PVE39" s="21"/>
      <c r="PVF39" s="21"/>
      <c r="PVG39" s="21"/>
      <c r="PVH39" s="21"/>
      <c r="PVI39" s="21"/>
      <c r="PVJ39" s="21"/>
      <c r="PVK39" s="21"/>
      <c r="PVL39" s="21"/>
      <c r="PVM39" s="21"/>
      <c r="PVN39" s="21"/>
      <c r="PVO39" s="21"/>
      <c r="PVP39" s="21"/>
      <c r="PVQ39" s="21"/>
      <c r="PVR39" s="21"/>
      <c r="PVS39" s="21"/>
      <c r="PVT39" s="21"/>
      <c r="PVU39" s="21"/>
      <c r="PVV39" s="21"/>
      <c r="PVW39" s="21"/>
      <c r="PVX39" s="21"/>
      <c r="PVY39" s="21"/>
      <c r="PVZ39" s="21"/>
      <c r="PWA39" s="21"/>
      <c r="PWB39" s="21"/>
      <c r="PWC39" s="21"/>
      <c r="PWD39" s="21"/>
      <c r="PWE39" s="21"/>
      <c r="PWF39" s="21"/>
      <c r="PWG39" s="21"/>
      <c r="PWH39" s="21"/>
      <c r="PWI39" s="21"/>
      <c r="PWJ39" s="21"/>
      <c r="PWK39" s="21"/>
      <c r="PWL39" s="21"/>
      <c r="PWM39" s="21"/>
      <c r="PWN39" s="21"/>
      <c r="PWO39" s="21"/>
      <c r="PWP39" s="21"/>
      <c r="PWQ39" s="21"/>
      <c r="PWR39" s="21"/>
      <c r="PWS39" s="21"/>
      <c r="PWT39" s="21"/>
      <c r="PWU39" s="21"/>
      <c r="PWV39" s="21"/>
      <c r="PWW39" s="21"/>
      <c r="PWX39" s="21"/>
      <c r="PWY39" s="21"/>
      <c r="PWZ39" s="21"/>
      <c r="PXA39" s="21"/>
      <c r="PXB39" s="21"/>
      <c r="PXC39" s="21"/>
      <c r="PXD39" s="21"/>
      <c r="PXE39" s="21"/>
      <c r="PXF39" s="21"/>
      <c r="PXG39" s="21"/>
      <c r="PXH39" s="21"/>
      <c r="PXI39" s="21"/>
      <c r="PXJ39" s="21"/>
      <c r="PXK39" s="21"/>
      <c r="PXL39" s="21"/>
      <c r="PXM39" s="21"/>
      <c r="PXN39" s="21"/>
      <c r="PXO39" s="21"/>
      <c r="PXP39" s="21"/>
      <c r="PXQ39" s="21"/>
      <c r="PXR39" s="21"/>
      <c r="PXS39" s="21"/>
      <c r="PXT39" s="21"/>
      <c r="PXU39" s="21"/>
      <c r="PXV39" s="21"/>
      <c r="PXW39" s="21"/>
      <c r="PXX39" s="21"/>
      <c r="PXY39" s="21"/>
      <c r="PXZ39" s="21"/>
      <c r="PYA39" s="21"/>
      <c r="PYB39" s="21"/>
      <c r="PYC39" s="21"/>
      <c r="PYD39" s="21"/>
      <c r="PYE39" s="21"/>
      <c r="PYF39" s="21"/>
      <c r="PYG39" s="21"/>
      <c r="PYH39" s="21"/>
      <c r="PYI39" s="21"/>
      <c r="PYJ39" s="21"/>
      <c r="PYK39" s="21"/>
      <c r="PYL39" s="21"/>
      <c r="PYM39" s="21"/>
      <c r="PYN39" s="21"/>
      <c r="PYO39" s="21"/>
      <c r="PYP39" s="21"/>
      <c r="PYQ39" s="21"/>
      <c r="PYR39" s="21"/>
      <c r="PYS39" s="21"/>
      <c r="PYT39" s="21"/>
      <c r="PYU39" s="21"/>
      <c r="PYV39" s="21"/>
      <c r="PYW39" s="21"/>
      <c r="PYX39" s="21"/>
      <c r="PYY39" s="21"/>
      <c r="PYZ39" s="21"/>
      <c r="PZA39" s="21"/>
      <c r="PZB39" s="21"/>
      <c r="PZC39" s="21"/>
      <c r="PZD39" s="21"/>
      <c r="PZE39" s="21"/>
      <c r="PZF39" s="21"/>
      <c r="PZG39" s="21"/>
      <c r="PZH39" s="21"/>
      <c r="PZI39" s="21"/>
      <c r="PZJ39" s="21"/>
      <c r="PZK39" s="21"/>
      <c r="PZL39" s="21"/>
      <c r="PZM39" s="21"/>
      <c r="PZN39" s="21"/>
      <c r="PZO39" s="21"/>
      <c r="PZP39" s="21"/>
      <c r="PZQ39" s="21"/>
      <c r="PZR39" s="21"/>
      <c r="PZS39" s="21"/>
      <c r="PZT39" s="21"/>
      <c r="PZU39" s="21"/>
      <c r="PZV39" s="21"/>
      <c r="PZW39" s="21"/>
      <c r="PZX39" s="21"/>
      <c r="PZY39" s="21"/>
      <c r="PZZ39" s="21"/>
      <c r="QAA39" s="21"/>
      <c r="QAB39" s="21"/>
      <c r="QAC39" s="21"/>
      <c r="QAD39" s="21"/>
      <c r="QAE39" s="21"/>
      <c r="QAF39" s="21"/>
      <c r="QAG39" s="21"/>
      <c r="QAH39" s="21"/>
      <c r="QAI39" s="21"/>
      <c r="QAJ39" s="21"/>
      <c r="QAK39" s="21"/>
      <c r="QAL39" s="21"/>
      <c r="QAM39" s="21"/>
      <c r="QAN39" s="21"/>
      <c r="QAO39" s="21"/>
      <c r="QAP39" s="21"/>
      <c r="QAQ39" s="21"/>
      <c r="QAR39" s="21"/>
      <c r="QAS39" s="21"/>
      <c r="QAT39" s="21"/>
      <c r="QAU39" s="21"/>
      <c r="QAV39" s="21"/>
      <c r="QAW39" s="21"/>
      <c r="QAX39" s="21"/>
      <c r="QAY39" s="21"/>
      <c r="QAZ39" s="21"/>
      <c r="QBA39" s="21"/>
      <c r="QBB39" s="21"/>
      <c r="QBC39" s="21"/>
      <c r="QBD39" s="21"/>
      <c r="QBE39" s="21"/>
      <c r="QBF39" s="21"/>
      <c r="QBG39" s="21"/>
      <c r="QBH39" s="21"/>
      <c r="QBI39" s="21"/>
      <c r="QBJ39" s="21"/>
      <c r="QBK39" s="21"/>
      <c r="QBL39" s="21"/>
      <c r="QBM39" s="21"/>
      <c r="QBN39" s="21"/>
      <c r="QBO39" s="21"/>
      <c r="QBP39" s="21"/>
      <c r="QBQ39" s="21"/>
      <c r="QBR39" s="21"/>
      <c r="QBS39" s="21"/>
      <c r="QBT39" s="21"/>
      <c r="QBU39" s="21"/>
      <c r="QBV39" s="21"/>
      <c r="QBW39" s="21"/>
      <c r="QBX39" s="21"/>
      <c r="QBY39" s="21"/>
      <c r="QBZ39" s="21"/>
      <c r="QCA39" s="21"/>
      <c r="QCB39" s="21"/>
      <c r="QCC39" s="21"/>
      <c r="QCD39" s="21"/>
      <c r="QCE39" s="21"/>
      <c r="QCF39" s="21"/>
      <c r="QCG39" s="21"/>
      <c r="QCH39" s="21"/>
      <c r="QCI39" s="21"/>
      <c r="QCJ39" s="21"/>
      <c r="QCK39" s="21"/>
      <c r="QCL39" s="21"/>
      <c r="QCM39" s="21"/>
      <c r="QCN39" s="21"/>
      <c r="QCO39" s="21"/>
      <c r="QCP39" s="21"/>
      <c r="QCQ39" s="21"/>
      <c r="QCR39" s="21"/>
      <c r="QCS39" s="21"/>
      <c r="QCT39" s="21"/>
      <c r="QCU39" s="21"/>
      <c r="QCV39" s="21"/>
      <c r="QCW39" s="21"/>
      <c r="QCX39" s="21"/>
      <c r="QCY39" s="21"/>
      <c r="QCZ39" s="21"/>
      <c r="QDA39" s="21"/>
      <c r="QDB39" s="21"/>
      <c r="QDC39" s="21"/>
      <c r="QDD39" s="21"/>
      <c r="QDE39" s="21"/>
      <c r="QDF39" s="21"/>
      <c r="QDG39" s="21"/>
      <c r="QDH39" s="21"/>
      <c r="QDI39" s="21"/>
      <c r="QDJ39" s="21"/>
      <c r="QDK39" s="21"/>
      <c r="QDL39" s="21"/>
      <c r="QDM39" s="21"/>
      <c r="QDN39" s="21"/>
      <c r="QDO39" s="21"/>
      <c r="QDP39" s="21"/>
      <c r="QDQ39" s="21"/>
      <c r="QDR39" s="21"/>
      <c r="QDS39" s="21"/>
      <c r="QDT39" s="21"/>
      <c r="QDU39" s="21"/>
      <c r="QDV39" s="21"/>
      <c r="QDW39" s="21"/>
      <c r="QDX39" s="21"/>
      <c r="QDY39" s="21"/>
      <c r="QDZ39" s="21"/>
      <c r="QEA39" s="21"/>
      <c r="QEB39" s="21"/>
      <c r="QEC39" s="21"/>
      <c r="QED39" s="21"/>
      <c r="QEE39" s="21"/>
      <c r="QEF39" s="21"/>
      <c r="QEG39" s="21"/>
      <c r="QEH39" s="21"/>
      <c r="QEI39" s="21"/>
      <c r="QEJ39" s="21"/>
      <c r="QEK39" s="21"/>
      <c r="QEL39" s="21"/>
      <c r="QEM39" s="21"/>
      <c r="QEN39" s="21"/>
      <c r="QEO39" s="21"/>
      <c r="QEP39" s="21"/>
      <c r="QEQ39" s="21"/>
      <c r="QER39" s="21"/>
      <c r="QES39" s="21"/>
      <c r="QET39" s="21"/>
      <c r="QEU39" s="21"/>
      <c r="QEV39" s="21"/>
      <c r="QEW39" s="21"/>
      <c r="QEX39" s="21"/>
      <c r="QEY39" s="21"/>
      <c r="QEZ39" s="21"/>
      <c r="QFA39" s="21"/>
      <c r="QFB39" s="21"/>
      <c r="QFC39" s="21"/>
      <c r="QFD39" s="21"/>
      <c r="QFE39" s="21"/>
      <c r="QFF39" s="21"/>
      <c r="QFG39" s="21"/>
      <c r="QFH39" s="21"/>
      <c r="QFI39" s="21"/>
      <c r="QFJ39" s="21"/>
      <c r="QFK39" s="21"/>
      <c r="QFL39" s="21"/>
      <c r="QFM39" s="21"/>
      <c r="QFN39" s="21"/>
      <c r="QFO39" s="21"/>
      <c r="QFP39" s="21"/>
      <c r="QFQ39" s="21"/>
      <c r="QFR39" s="21"/>
      <c r="QFS39" s="21"/>
      <c r="QFT39" s="21"/>
      <c r="QFU39" s="21"/>
      <c r="QFV39" s="21"/>
      <c r="QFW39" s="21"/>
      <c r="QFX39" s="21"/>
      <c r="QFY39" s="21"/>
      <c r="QFZ39" s="21"/>
      <c r="QGA39" s="21"/>
      <c r="QGB39" s="21"/>
      <c r="QGC39" s="21"/>
      <c r="QGD39" s="21"/>
      <c r="QGE39" s="21"/>
      <c r="QGF39" s="21"/>
      <c r="QGG39" s="21"/>
      <c r="QGH39" s="21"/>
      <c r="QGI39" s="21"/>
      <c r="QGJ39" s="21"/>
      <c r="QGK39" s="21"/>
      <c r="QGL39" s="21"/>
      <c r="QGM39" s="21"/>
      <c r="QGN39" s="21"/>
      <c r="QGO39" s="21"/>
      <c r="QGP39" s="21"/>
      <c r="QGQ39" s="21"/>
      <c r="QGR39" s="21"/>
      <c r="QGS39" s="21"/>
      <c r="QGT39" s="21"/>
      <c r="QGU39" s="21"/>
      <c r="QGV39" s="21"/>
      <c r="QGW39" s="21"/>
      <c r="QGX39" s="21"/>
      <c r="QGY39" s="21"/>
      <c r="QGZ39" s="21"/>
      <c r="QHA39" s="21"/>
      <c r="QHB39" s="21"/>
      <c r="QHC39" s="21"/>
      <c r="QHD39" s="21"/>
      <c r="QHE39" s="21"/>
      <c r="QHF39" s="21"/>
      <c r="QHG39" s="21"/>
      <c r="QHH39" s="21"/>
      <c r="QHI39" s="21"/>
      <c r="QHJ39" s="21"/>
      <c r="QHK39" s="21"/>
      <c r="QHL39" s="21"/>
      <c r="QHM39" s="21"/>
      <c r="QHN39" s="21"/>
      <c r="QHO39" s="21"/>
      <c r="QHP39" s="21"/>
      <c r="QHQ39" s="21"/>
      <c r="QHR39" s="21"/>
      <c r="QHS39" s="21"/>
      <c r="QHT39" s="21"/>
      <c r="QHU39" s="21"/>
      <c r="QHV39" s="21"/>
      <c r="QHW39" s="21"/>
      <c r="QHX39" s="21"/>
      <c r="QHY39" s="21"/>
      <c r="QHZ39" s="21"/>
      <c r="QIA39" s="21"/>
      <c r="QIB39" s="21"/>
      <c r="QIC39" s="21"/>
      <c r="QID39" s="21"/>
      <c r="QIE39" s="21"/>
      <c r="QIF39" s="21"/>
      <c r="QIG39" s="21"/>
      <c r="QIH39" s="21"/>
      <c r="QII39" s="21"/>
      <c r="QIJ39" s="21"/>
      <c r="QIK39" s="21"/>
      <c r="QIL39" s="21"/>
      <c r="QIM39" s="21"/>
      <c r="QIN39" s="21"/>
      <c r="QIO39" s="21"/>
      <c r="QIP39" s="21"/>
      <c r="QIQ39" s="21"/>
      <c r="QIR39" s="21"/>
      <c r="QIS39" s="21"/>
      <c r="QIT39" s="21"/>
      <c r="QIU39" s="21"/>
      <c r="QIV39" s="21"/>
      <c r="QIW39" s="21"/>
      <c r="QIX39" s="21"/>
      <c r="QIY39" s="21"/>
      <c r="QIZ39" s="21"/>
      <c r="QJA39" s="21"/>
      <c r="QJB39" s="21"/>
      <c r="QJC39" s="21"/>
      <c r="QJD39" s="21"/>
      <c r="QJE39" s="21"/>
      <c r="QJF39" s="21"/>
      <c r="QJG39" s="21"/>
      <c r="QJH39" s="21"/>
      <c r="QJI39" s="21"/>
      <c r="QJJ39" s="21"/>
      <c r="QJK39" s="21"/>
      <c r="QJL39" s="21"/>
      <c r="QJM39" s="21"/>
      <c r="QJN39" s="21"/>
      <c r="QJO39" s="21"/>
      <c r="QJP39" s="21"/>
      <c r="QJQ39" s="21"/>
      <c r="QJR39" s="21"/>
      <c r="QJS39" s="21"/>
      <c r="QJT39" s="21"/>
      <c r="QJU39" s="21"/>
      <c r="QJV39" s="21"/>
      <c r="QJW39" s="21"/>
      <c r="QJX39" s="21"/>
      <c r="QJY39" s="21"/>
      <c r="QJZ39" s="21"/>
      <c r="QKA39" s="21"/>
      <c r="QKB39" s="21"/>
      <c r="QKC39" s="21"/>
      <c r="QKD39" s="21"/>
      <c r="QKE39" s="21"/>
      <c r="QKF39" s="21"/>
      <c r="QKG39" s="21"/>
      <c r="QKH39" s="21"/>
      <c r="QKI39" s="21"/>
      <c r="QKJ39" s="21"/>
      <c r="QKK39" s="21"/>
      <c r="QKL39" s="21"/>
      <c r="QKM39" s="21"/>
      <c r="QKN39" s="21"/>
      <c r="QKO39" s="21"/>
      <c r="QKP39" s="21"/>
      <c r="QKQ39" s="21"/>
      <c r="QKR39" s="21"/>
      <c r="QKS39" s="21"/>
      <c r="QKT39" s="21"/>
      <c r="QKU39" s="21"/>
      <c r="QKV39" s="21"/>
      <c r="QKW39" s="21"/>
      <c r="QKX39" s="21"/>
      <c r="QKY39" s="21"/>
      <c r="QKZ39" s="21"/>
      <c r="QLA39" s="21"/>
      <c r="QLB39" s="21"/>
      <c r="QLC39" s="21"/>
      <c r="QLD39" s="21"/>
      <c r="QLE39" s="21"/>
      <c r="QLF39" s="21"/>
      <c r="QLG39" s="21"/>
      <c r="QLH39" s="21"/>
      <c r="QLI39" s="21"/>
      <c r="QLJ39" s="21"/>
      <c r="QLK39" s="21"/>
      <c r="QLL39" s="21"/>
      <c r="QLM39" s="21"/>
      <c r="QLN39" s="21"/>
      <c r="QLO39" s="21"/>
      <c r="QLP39" s="21"/>
      <c r="QLQ39" s="21"/>
      <c r="QLR39" s="21"/>
      <c r="QLS39" s="21"/>
      <c r="QLT39" s="21"/>
      <c r="QLU39" s="21"/>
      <c r="QLV39" s="21"/>
      <c r="QLW39" s="21"/>
      <c r="QLX39" s="21"/>
      <c r="QLY39" s="21"/>
      <c r="QLZ39" s="21"/>
      <c r="QMA39" s="21"/>
      <c r="QMB39" s="21"/>
      <c r="QMC39" s="21"/>
      <c r="QMD39" s="21"/>
      <c r="QME39" s="21"/>
      <c r="QMF39" s="21"/>
      <c r="QMG39" s="21"/>
      <c r="QMH39" s="21"/>
      <c r="QMI39" s="21"/>
      <c r="QMJ39" s="21"/>
      <c r="QMK39" s="21"/>
      <c r="QML39" s="21"/>
      <c r="QMM39" s="21"/>
      <c r="QMN39" s="21"/>
      <c r="QMO39" s="21"/>
      <c r="QMP39" s="21"/>
      <c r="QMQ39" s="21"/>
      <c r="QMR39" s="21"/>
      <c r="QMS39" s="21"/>
      <c r="QMT39" s="21"/>
      <c r="QMU39" s="21"/>
      <c r="QMV39" s="21"/>
      <c r="QMW39" s="21"/>
      <c r="QMX39" s="21"/>
      <c r="QMY39" s="21"/>
      <c r="QMZ39" s="21"/>
      <c r="QNA39" s="21"/>
      <c r="QNB39" s="21"/>
      <c r="QNC39" s="21"/>
      <c r="QND39" s="21"/>
      <c r="QNE39" s="21"/>
      <c r="QNF39" s="21"/>
      <c r="QNG39" s="21"/>
      <c r="QNH39" s="21"/>
      <c r="QNI39" s="21"/>
      <c r="QNJ39" s="21"/>
      <c r="QNK39" s="21"/>
      <c r="QNL39" s="21"/>
      <c r="QNM39" s="21"/>
      <c r="QNN39" s="21"/>
      <c r="QNO39" s="21"/>
      <c r="QNP39" s="21"/>
      <c r="QNQ39" s="21"/>
      <c r="QNR39" s="21"/>
      <c r="QNS39" s="21"/>
      <c r="QNT39" s="21"/>
      <c r="QNU39" s="21"/>
      <c r="QNV39" s="21"/>
      <c r="QNW39" s="21"/>
      <c r="QNX39" s="21"/>
      <c r="QNY39" s="21"/>
      <c r="QNZ39" s="21"/>
      <c r="QOA39" s="21"/>
      <c r="QOB39" s="21"/>
      <c r="QOC39" s="21"/>
      <c r="QOD39" s="21"/>
      <c r="QOE39" s="21"/>
      <c r="QOF39" s="21"/>
      <c r="QOG39" s="21"/>
      <c r="QOH39" s="21"/>
      <c r="QOI39" s="21"/>
      <c r="QOJ39" s="21"/>
      <c r="QOK39" s="21"/>
      <c r="QOL39" s="21"/>
      <c r="QOM39" s="21"/>
      <c r="QON39" s="21"/>
      <c r="QOO39" s="21"/>
      <c r="QOP39" s="21"/>
      <c r="QOQ39" s="21"/>
      <c r="QOR39" s="21"/>
      <c r="QOS39" s="21"/>
      <c r="QOT39" s="21"/>
      <c r="QOU39" s="21"/>
      <c r="QOV39" s="21"/>
      <c r="QOW39" s="21"/>
      <c r="QOX39" s="21"/>
      <c r="QOY39" s="21"/>
      <c r="QOZ39" s="21"/>
      <c r="QPA39" s="21"/>
      <c r="QPB39" s="21"/>
      <c r="QPC39" s="21"/>
      <c r="QPD39" s="21"/>
      <c r="QPE39" s="21"/>
      <c r="QPF39" s="21"/>
      <c r="QPG39" s="21"/>
      <c r="QPH39" s="21"/>
      <c r="QPI39" s="21"/>
      <c r="QPJ39" s="21"/>
      <c r="QPK39" s="21"/>
      <c r="QPL39" s="21"/>
      <c r="QPM39" s="21"/>
      <c r="QPN39" s="21"/>
      <c r="QPO39" s="21"/>
      <c r="QPP39" s="21"/>
      <c r="QPQ39" s="21"/>
      <c r="QPR39" s="21"/>
      <c r="QPS39" s="21"/>
      <c r="QPT39" s="21"/>
      <c r="QPU39" s="21"/>
      <c r="QPV39" s="21"/>
      <c r="QPW39" s="21"/>
      <c r="QPX39" s="21"/>
      <c r="QPY39" s="21"/>
      <c r="QPZ39" s="21"/>
      <c r="QQA39" s="21"/>
      <c r="QQB39" s="21"/>
      <c r="QQC39" s="21"/>
      <c r="QQD39" s="21"/>
      <c r="QQE39" s="21"/>
      <c r="QQF39" s="21"/>
      <c r="QQG39" s="21"/>
      <c r="QQH39" s="21"/>
      <c r="QQI39" s="21"/>
      <c r="QQJ39" s="21"/>
      <c r="QQK39" s="21"/>
      <c r="QQL39" s="21"/>
      <c r="QQM39" s="21"/>
      <c r="QQN39" s="21"/>
      <c r="QQO39" s="21"/>
      <c r="QQP39" s="21"/>
      <c r="QQQ39" s="21"/>
      <c r="QQR39" s="21"/>
      <c r="QQS39" s="21"/>
      <c r="QQT39" s="21"/>
      <c r="QQU39" s="21"/>
      <c r="QQV39" s="21"/>
      <c r="QQW39" s="21"/>
      <c r="QQX39" s="21"/>
      <c r="QQY39" s="21"/>
      <c r="QQZ39" s="21"/>
      <c r="QRA39" s="21"/>
      <c r="QRB39" s="21"/>
      <c r="QRC39" s="21"/>
      <c r="QRD39" s="21"/>
      <c r="QRE39" s="21"/>
      <c r="QRF39" s="21"/>
      <c r="QRG39" s="21"/>
      <c r="QRH39" s="21"/>
      <c r="QRI39" s="21"/>
      <c r="QRJ39" s="21"/>
      <c r="QRK39" s="21"/>
      <c r="QRL39" s="21"/>
      <c r="QRM39" s="21"/>
      <c r="QRN39" s="21"/>
      <c r="QRO39" s="21"/>
      <c r="QRP39" s="21"/>
      <c r="QRQ39" s="21"/>
      <c r="QRR39" s="21"/>
      <c r="QRS39" s="21"/>
      <c r="QRT39" s="21"/>
      <c r="QRU39" s="21"/>
      <c r="QRV39" s="21"/>
      <c r="QRW39" s="21"/>
      <c r="QRX39" s="21"/>
      <c r="QRY39" s="21"/>
      <c r="QRZ39" s="21"/>
      <c r="QSA39" s="21"/>
      <c r="QSB39" s="21"/>
      <c r="QSC39" s="21"/>
      <c r="QSD39" s="21"/>
      <c r="QSE39" s="21"/>
      <c r="QSF39" s="21"/>
      <c r="QSG39" s="21"/>
      <c r="QSH39" s="21"/>
      <c r="QSI39" s="21"/>
      <c r="QSJ39" s="21"/>
      <c r="QSK39" s="21"/>
      <c r="QSL39" s="21"/>
      <c r="QSM39" s="21"/>
      <c r="QSN39" s="21"/>
      <c r="QSO39" s="21"/>
      <c r="QSP39" s="21"/>
      <c r="QSQ39" s="21"/>
      <c r="QSR39" s="21"/>
      <c r="QSS39" s="21"/>
      <c r="QST39" s="21"/>
      <c r="QSU39" s="21"/>
      <c r="QSV39" s="21"/>
      <c r="QSW39" s="21"/>
      <c r="QSX39" s="21"/>
      <c r="QSY39" s="21"/>
      <c r="QSZ39" s="21"/>
      <c r="QTA39" s="21"/>
      <c r="QTB39" s="21"/>
      <c r="QTC39" s="21"/>
      <c r="QTD39" s="21"/>
      <c r="QTE39" s="21"/>
      <c r="QTF39" s="21"/>
      <c r="QTG39" s="21"/>
      <c r="QTH39" s="21"/>
      <c r="QTI39" s="21"/>
      <c r="QTJ39" s="21"/>
      <c r="QTK39" s="21"/>
      <c r="QTL39" s="21"/>
      <c r="QTM39" s="21"/>
      <c r="QTN39" s="21"/>
      <c r="QTO39" s="21"/>
      <c r="QTP39" s="21"/>
      <c r="QTQ39" s="21"/>
      <c r="QTR39" s="21"/>
      <c r="QTS39" s="21"/>
      <c r="QTT39" s="21"/>
      <c r="QTU39" s="21"/>
      <c r="QTV39" s="21"/>
      <c r="QTW39" s="21"/>
      <c r="QTX39" s="21"/>
      <c r="QTY39" s="21"/>
      <c r="QTZ39" s="21"/>
      <c r="QUA39" s="21"/>
      <c r="QUB39" s="21"/>
      <c r="QUC39" s="21"/>
      <c r="QUD39" s="21"/>
      <c r="QUE39" s="21"/>
      <c r="QUF39" s="21"/>
      <c r="QUG39" s="21"/>
      <c r="QUH39" s="21"/>
      <c r="QUI39" s="21"/>
      <c r="QUJ39" s="21"/>
      <c r="QUK39" s="21"/>
      <c r="QUL39" s="21"/>
      <c r="QUM39" s="21"/>
      <c r="QUN39" s="21"/>
      <c r="QUO39" s="21"/>
      <c r="QUP39" s="21"/>
      <c r="QUQ39" s="21"/>
      <c r="QUR39" s="21"/>
      <c r="QUS39" s="21"/>
      <c r="QUT39" s="21"/>
      <c r="QUU39" s="21"/>
      <c r="QUV39" s="21"/>
      <c r="QUW39" s="21"/>
      <c r="QUX39" s="21"/>
      <c r="QUY39" s="21"/>
      <c r="QUZ39" s="21"/>
      <c r="QVA39" s="21"/>
      <c r="QVB39" s="21"/>
      <c r="QVC39" s="21"/>
      <c r="QVD39" s="21"/>
      <c r="QVE39" s="21"/>
      <c r="QVF39" s="21"/>
      <c r="QVG39" s="21"/>
      <c r="QVH39" s="21"/>
      <c r="QVI39" s="21"/>
      <c r="QVJ39" s="21"/>
      <c r="QVK39" s="21"/>
      <c r="QVL39" s="21"/>
      <c r="QVM39" s="21"/>
      <c r="QVN39" s="21"/>
      <c r="QVO39" s="21"/>
      <c r="QVP39" s="21"/>
      <c r="QVQ39" s="21"/>
      <c r="QVR39" s="21"/>
      <c r="QVS39" s="21"/>
      <c r="QVT39" s="21"/>
      <c r="QVU39" s="21"/>
      <c r="QVV39" s="21"/>
      <c r="QVW39" s="21"/>
      <c r="QVX39" s="21"/>
      <c r="QVY39" s="21"/>
      <c r="QVZ39" s="21"/>
      <c r="QWA39" s="21"/>
      <c r="QWB39" s="21"/>
      <c r="QWC39" s="21"/>
      <c r="QWD39" s="21"/>
      <c r="QWE39" s="21"/>
      <c r="QWF39" s="21"/>
      <c r="QWG39" s="21"/>
      <c r="QWH39" s="21"/>
      <c r="QWI39" s="21"/>
      <c r="QWJ39" s="21"/>
      <c r="QWK39" s="21"/>
      <c r="QWL39" s="21"/>
      <c r="QWM39" s="21"/>
      <c r="QWN39" s="21"/>
      <c r="QWO39" s="21"/>
      <c r="QWP39" s="21"/>
      <c r="QWQ39" s="21"/>
      <c r="QWR39" s="21"/>
      <c r="QWS39" s="21"/>
      <c r="QWT39" s="21"/>
      <c r="QWU39" s="21"/>
      <c r="QWV39" s="21"/>
      <c r="QWW39" s="21"/>
      <c r="QWX39" s="21"/>
      <c r="QWY39" s="21"/>
      <c r="QWZ39" s="21"/>
      <c r="QXA39" s="21"/>
      <c r="QXB39" s="21"/>
      <c r="QXC39" s="21"/>
      <c r="QXD39" s="21"/>
      <c r="QXE39" s="21"/>
      <c r="QXF39" s="21"/>
      <c r="QXG39" s="21"/>
      <c r="QXH39" s="21"/>
      <c r="QXI39" s="21"/>
      <c r="QXJ39" s="21"/>
      <c r="QXK39" s="21"/>
      <c r="QXL39" s="21"/>
      <c r="QXM39" s="21"/>
      <c r="QXN39" s="21"/>
      <c r="QXO39" s="21"/>
      <c r="QXP39" s="21"/>
      <c r="QXQ39" s="21"/>
      <c r="QXR39" s="21"/>
      <c r="QXS39" s="21"/>
      <c r="QXT39" s="21"/>
      <c r="QXU39" s="21"/>
      <c r="QXV39" s="21"/>
      <c r="QXW39" s="21"/>
      <c r="QXX39" s="21"/>
      <c r="QXY39" s="21"/>
      <c r="QXZ39" s="21"/>
      <c r="QYA39" s="21"/>
      <c r="QYB39" s="21"/>
      <c r="QYC39" s="21"/>
      <c r="QYD39" s="21"/>
      <c r="QYE39" s="21"/>
      <c r="QYF39" s="21"/>
      <c r="QYG39" s="21"/>
      <c r="QYH39" s="21"/>
      <c r="QYI39" s="21"/>
      <c r="QYJ39" s="21"/>
      <c r="QYK39" s="21"/>
      <c r="QYL39" s="21"/>
      <c r="QYM39" s="21"/>
      <c r="QYN39" s="21"/>
      <c r="QYO39" s="21"/>
      <c r="QYP39" s="21"/>
      <c r="QYQ39" s="21"/>
      <c r="QYR39" s="21"/>
      <c r="QYS39" s="21"/>
      <c r="QYT39" s="21"/>
      <c r="QYU39" s="21"/>
      <c r="QYV39" s="21"/>
      <c r="QYW39" s="21"/>
      <c r="QYX39" s="21"/>
      <c r="QYY39" s="21"/>
      <c r="QYZ39" s="21"/>
      <c r="QZA39" s="21"/>
      <c r="QZB39" s="21"/>
      <c r="QZC39" s="21"/>
      <c r="QZD39" s="21"/>
      <c r="QZE39" s="21"/>
      <c r="QZF39" s="21"/>
      <c r="QZG39" s="21"/>
      <c r="QZH39" s="21"/>
      <c r="QZI39" s="21"/>
      <c r="QZJ39" s="21"/>
      <c r="QZK39" s="21"/>
      <c r="QZL39" s="21"/>
      <c r="QZM39" s="21"/>
      <c r="QZN39" s="21"/>
      <c r="QZO39" s="21"/>
      <c r="QZP39" s="21"/>
      <c r="QZQ39" s="21"/>
      <c r="QZR39" s="21"/>
      <c r="QZS39" s="21"/>
      <c r="QZT39" s="21"/>
      <c r="QZU39" s="21"/>
      <c r="QZV39" s="21"/>
      <c r="QZW39" s="21"/>
      <c r="QZX39" s="21"/>
      <c r="QZY39" s="21"/>
      <c r="QZZ39" s="21"/>
      <c r="RAA39" s="21"/>
      <c r="RAB39" s="21"/>
      <c r="RAC39" s="21"/>
      <c r="RAD39" s="21"/>
      <c r="RAE39" s="21"/>
      <c r="RAF39" s="21"/>
      <c r="RAG39" s="21"/>
      <c r="RAH39" s="21"/>
      <c r="RAI39" s="21"/>
      <c r="RAJ39" s="21"/>
      <c r="RAK39" s="21"/>
      <c r="RAL39" s="21"/>
      <c r="RAM39" s="21"/>
      <c r="RAN39" s="21"/>
      <c r="RAO39" s="21"/>
      <c r="RAP39" s="21"/>
      <c r="RAQ39" s="21"/>
      <c r="RAR39" s="21"/>
      <c r="RAS39" s="21"/>
      <c r="RAT39" s="21"/>
      <c r="RAU39" s="21"/>
      <c r="RAV39" s="21"/>
      <c r="RAW39" s="21"/>
      <c r="RAX39" s="21"/>
      <c r="RAY39" s="21"/>
      <c r="RAZ39" s="21"/>
      <c r="RBA39" s="21"/>
      <c r="RBB39" s="21"/>
      <c r="RBC39" s="21"/>
      <c r="RBD39" s="21"/>
      <c r="RBE39" s="21"/>
      <c r="RBF39" s="21"/>
      <c r="RBG39" s="21"/>
      <c r="RBH39" s="21"/>
      <c r="RBI39" s="21"/>
      <c r="RBJ39" s="21"/>
      <c r="RBK39" s="21"/>
      <c r="RBL39" s="21"/>
      <c r="RBM39" s="21"/>
      <c r="RBN39" s="21"/>
      <c r="RBO39" s="21"/>
      <c r="RBP39" s="21"/>
      <c r="RBQ39" s="21"/>
      <c r="RBR39" s="21"/>
      <c r="RBS39" s="21"/>
      <c r="RBT39" s="21"/>
      <c r="RBU39" s="21"/>
      <c r="RBV39" s="21"/>
      <c r="RBW39" s="21"/>
      <c r="RBX39" s="21"/>
      <c r="RBY39" s="21"/>
      <c r="RBZ39" s="21"/>
      <c r="RCA39" s="21"/>
      <c r="RCB39" s="21"/>
      <c r="RCC39" s="21"/>
      <c r="RCD39" s="21"/>
      <c r="RCE39" s="21"/>
      <c r="RCF39" s="21"/>
      <c r="RCG39" s="21"/>
      <c r="RCH39" s="21"/>
      <c r="RCI39" s="21"/>
      <c r="RCJ39" s="21"/>
      <c r="RCK39" s="21"/>
      <c r="RCL39" s="21"/>
      <c r="RCM39" s="21"/>
      <c r="RCN39" s="21"/>
      <c r="RCO39" s="21"/>
      <c r="RCP39" s="21"/>
      <c r="RCQ39" s="21"/>
      <c r="RCR39" s="21"/>
      <c r="RCS39" s="21"/>
      <c r="RCT39" s="21"/>
      <c r="RCU39" s="21"/>
      <c r="RCV39" s="21"/>
      <c r="RCW39" s="21"/>
      <c r="RCX39" s="21"/>
      <c r="RCY39" s="21"/>
      <c r="RCZ39" s="21"/>
      <c r="RDA39" s="21"/>
      <c r="RDB39" s="21"/>
      <c r="RDC39" s="21"/>
      <c r="RDD39" s="21"/>
      <c r="RDE39" s="21"/>
      <c r="RDF39" s="21"/>
      <c r="RDG39" s="21"/>
      <c r="RDH39" s="21"/>
      <c r="RDI39" s="21"/>
      <c r="RDJ39" s="21"/>
      <c r="RDK39" s="21"/>
      <c r="RDL39" s="21"/>
      <c r="RDM39" s="21"/>
      <c r="RDN39" s="21"/>
      <c r="RDO39" s="21"/>
      <c r="RDP39" s="21"/>
      <c r="RDQ39" s="21"/>
      <c r="RDR39" s="21"/>
      <c r="RDS39" s="21"/>
      <c r="RDT39" s="21"/>
      <c r="RDU39" s="21"/>
      <c r="RDV39" s="21"/>
      <c r="RDW39" s="21"/>
      <c r="RDX39" s="21"/>
      <c r="RDY39" s="21"/>
      <c r="RDZ39" s="21"/>
      <c r="REA39" s="21"/>
      <c r="REB39" s="21"/>
      <c r="REC39" s="21"/>
      <c r="RED39" s="21"/>
      <c r="REE39" s="21"/>
      <c r="REF39" s="21"/>
      <c r="REG39" s="21"/>
      <c r="REH39" s="21"/>
      <c r="REI39" s="21"/>
      <c r="REJ39" s="21"/>
      <c r="REK39" s="21"/>
      <c r="REL39" s="21"/>
      <c r="REM39" s="21"/>
      <c r="REN39" s="21"/>
      <c r="REO39" s="21"/>
      <c r="REP39" s="21"/>
      <c r="REQ39" s="21"/>
      <c r="RER39" s="21"/>
      <c r="RES39" s="21"/>
      <c r="RET39" s="21"/>
      <c r="REU39" s="21"/>
      <c r="REV39" s="21"/>
      <c r="REW39" s="21"/>
      <c r="REX39" s="21"/>
      <c r="REY39" s="21"/>
      <c r="REZ39" s="21"/>
      <c r="RFA39" s="21"/>
      <c r="RFB39" s="21"/>
      <c r="RFC39" s="21"/>
      <c r="RFD39" s="21"/>
      <c r="RFE39" s="21"/>
      <c r="RFF39" s="21"/>
      <c r="RFG39" s="21"/>
      <c r="RFH39" s="21"/>
      <c r="RFI39" s="21"/>
      <c r="RFJ39" s="21"/>
      <c r="RFK39" s="21"/>
      <c r="RFL39" s="21"/>
      <c r="RFM39" s="21"/>
      <c r="RFN39" s="21"/>
      <c r="RFO39" s="21"/>
      <c r="RFP39" s="21"/>
      <c r="RFQ39" s="21"/>
      <c r="RFR39" s="21"/>
      <c r="RFS39" s="21"/>
      <c r="RFT39" s="21"/>
      <c r="RFU39" s="21"/>
      <c r="RFV39" s="21"/>
      <c r="RFW39" s="21"/>
      <c r="RFX39" s="21"/>
      <c r="RFY39" s="21"/>
      <c r="RFZ39" s="21"/>
      <c r="RGA39" s="21"/>
      <c r="RGB39" s="21"/>
      <c r="RGC39" s="21"/>
      <c r="RGD39" s="21"/>
      <c r="RGE39" s="21"/>
      <c r="RGF39" s="21"/>
      <c r="RGG39" s="21"/>
      <c r="RGH39" s="21"/>
      <c r="RGI39" s="21"/>
      <c r="RGJ39" s="21"/>
      <c r="RGK39" s="21"/>
      <c r="RGL39" s="21"/>
      <c r="RGM39" s="21"/>
      <c r="RGN39" s="21"/>
      <c r="RGO39" s="21"/>
      <c r="RGP39" s="21"/>
      <c r="RGQ39" s="21"/>
      <c r="RGR39" s="21"/>
      <c r="RGS39" s="21"/>
      <c r="RGT39" s="21"/>
      <c r="RGU39" s="21"/>
      <c r="RGV39" s="21"/>
      <c r="RGW39" s="21"/>
      <c r="RGX39" s="21"/>
      <c r="RGY39" s="21"/>
      <c r="RGZ39" s="21"/>
      <c r="RHA39" s="21"/>
      <c r="RHB39" s="21"/>
      <c r="RHC39" s="21"/>
      <c r="RHD39" s="21"/>
      <c r="RHE39" s="21"/>
      <c r="RHF39" s="21"/>
      <c r="RHG39" s="21"/>
      <c r="RHH39" s="21"/>
      <c r="RHI39" s="21"/>
      <c r="RHJ39" s="21"/>
      <c r="RHK39" s="21"/>
      <c r="RHL39" s="21"/>
      <c r="RHM39" s="21"/>
      <c r="RHN39" s="21"/>
      <c r="RHO39" s="21"/>
      <c r="RHP39" s="21"/>
      <c r="RHQ39" s="21"/>
      <c r="RHR39" s="21"/>
      <c r="RHS39" s="21"/>
      <c r="RHT39" s="21"/>
      <c r="RHU39" s="21"/>
      <c r="RHV39" s="21"/>
      <c r="RHW39" s="21"/>
      <c r="RHX39" s="21"/>
      <c r="RHY39" s="21"/>
      <c r="RHZ39" s="21"/>
      <c r="RIA39" s="21"/>
      <c r="RIB39" s="21"/>
      <c r="RIC39" s="21"/>
      <c r="RID39" s="21"/>
      <c r="RIE39" s="21"/>
      <c r="RIF39" s="21"/>
      <c r="RIG39" s="21"/>
      <c r="RIH39" s="21"/>
      <c r="RII39" s="21"/>
      <c r="RIJ39" s="21"/>
      <c r="RIK39" s="21"/>
      <c r="RIL39" s="21"/>
      <c r="RIM39" s="21"/>
      <c r="RIN39" s="21"/>
      <c r="RIO39" s="21"/>
      <c r="RIP39" s="21"/>
      <c r="RIQ39" s="21"/>
      <c r="RIR39" s="21"/>
      <c r="RIS39" s="21"/>
      <c r="RIT39" s="21"/>
      <c r="RIU39" s="21"/>
      <c r="RIV39" s="21"/>
      <c r="RIW39" s="21"/>
      <c r="RIX39" s="21"/>
      <c r="RIY39" s="21"/>
      <c r="RIZ39" s="21"/>
      <c r="RJA39" s="21"/>
      <c r="RJB39" s="21"/>
      <c r="RJC39" s="21"/>
      <c r="RJD39" s="21"/>
      <c r="RJE39" s="21"/>
      <c r="RJF39" s="21"/>
      <c r="RJG39" s="21"/>
      <c r="RJH39" s="21"/>
      <c r="RJI39" s="21"/>
      <c r="RJJ39" s="21"/>
      <c r="RJK39" s="21"/>
      <c r="RJL39" s="21"/>
      <c r="RJM39" s="21"/>
      <c r="RJN39" s="21"/>
      <c r="RJO39" s="21"/>
      <c r="RJP39" s="21"/>
      <c r="RJQ39" s="21"/>
      <c r="RJR39" s="21"/>
      <c r="RJS39" s="21"/>
      <c r="RJT39" s="21"/>
      <c r="RJU39" s="21"/>
      <c r="RJV39" s="21"/>
      <c r="RJW39" s="21"/>
      <c r="RJX39" s="21"/>
      <c r="RJY39" s="21"/>
      <c r="RJZ39" s="21"/>
      <c r="RKA39" s="21"/>
      <c r="RKB39" s="21"/>
      <c r="RKC39" s="21"/>
      <c r="RKD39" s="21"/>
      <c r="RKE39" s="21"/>
      <c r="RKF39" s="21"/>
      <c r="RKG39" s="21"/>
      <c r="RKH39" s="21"/>
      <c r="RKI39" s="21"/>
      <c r="RKJ39" s="21"/>
      <c r="RKK39" s="21"/>
      <c r="RKL39" s="21"/>
      <c r="RKM39" s="21"/>
      <c r="RKN39" s="21"/>
      <c r="RKO39" s="21"/>
      <c r="RKP39" s="21"/>
      <c r="RKQ39" s="21"/>
      <c r="RKR39" s="21"/>
      <c r="RKS39" s="21"/>
      <c r="RKT39" s="21"/>
      <c r="RKU39" s="21"/>
      <c r="RKV39" s="21"/>
      <c r="RKW39" s="21"/>
      <c r="RKX39" s="21"/>
      <c r="RKY39" s="21"/>
      <c r="RKZ39" s="21"/>
      <c r="RLA39" s="21"/>
      <c r="RLB39" s="21"/>
      <c r="RLC39" s="21"/>
      <c r="RLD39" s="21"/>
      <c r="RLE39" s="21"/>
      <c r="RLF39" s="21"/>
      <c r="RLG39" s="21"/>
      <c r="RLH39" s="21"/>
      <c r="RLI39" s="21"/>
      <c r="RLJ39" s="21"/>
      <c r="RLK39" s="21"/>
      <c r="RLL39" s="21"/>
      <c r="RLM39" s="21"/>
      <c r="RLN39" s="21"/>
      <c r="RLO39" s="21"/>
      <c r="RLP39" s="21"/>
      <c r="RLQ39" s="21"/>
      <c r="RLR39" s="21"/>
      <c r="RLS39" s="21"/>
      <c r="RLT39" s="21"/>
      <c r="RLU39" s="21"/>
      <c r="RLV39" s="21"/>
      <c r="RLW39" s="21"/>
      <c r="RLX39" s="21"/>
      <c r="RLY39" s="21"/>
      <c r="RLZ39" s="21"/>
      <c r="RMA39" s="21"/>
      <c r="RMB39" s="21"/>
      <c r="RMC39" s="21"/>
      <c r="RMD39" s="21"/>
      <c r="RME39" s="21"/>
      <c r="RMF39" s="21"/>
      <c r="RMG39" s="21"/>
      <c r="RMH39" s="21"/>
      <c r="RMI39" s="21"/>
      <c r="RMJ39" s="21"/>
      <c r="RMK39" s="21"/>
      <c r="RML39" s="21"/>
      <c r="RMM39" s="21"/>
      <c r="RMN39" s="21"/>
      <c r="RMO39" s="21"/>
      <c r="RMP39" s="21"/>
      <c r="RMQ39" s="21"/>
      <c r="RMR39" s="21"/>
      <c r="RMS39" s="21"/>
      <c r="RMT39" s="21"/>
      <c r="RMU39" s="21"/>
      <c r="RMV39" s="21"/>
      <c r="RMW39" s="21"/>
      <c r="RMX39" s="21"/>
      <c r="RMY39" s="21"/>
      <c r="RMZ39" s="21"/>
      <c r="RNA39" s="21"/>
      <c r="RNB39" s="21"/>
      <c r="RNC39" s="21"/>
      <c r="RND39" s="21"/>
      <c r="RNE39" s="21"/>
      <c r="RNF39" s="21"/>
      <c r="RNG39" s="21"/>
      <c r="RNH39" s="21"/>
      <c r="RNI39" s="21"/>
      <c r="RNJ39" s="21"/>
      <c r="RNK39" s="21"/>
      <c r="RNL39" s="21"/>
      <c r="RNM39" s="21"/>
      <c r="RNN39" s="21"/>
      <c r="RNO39" s="21"/>
      <c r="RNP39" s="21"/>
      <c r="RNQ39" s="21"/>
      <c r="RNR39" s="21"/>
      <c r="RNS39" s="21"/>
      <c r="RNT39" s="21"/>
      <c r="RNU39" s="21"/>
      <c r="RNV39" s="21"/>
      <c r="RNW39" s="21"/>
      <c r="RNX39" s="21"/>
      <c r="RNY39" s="21"/>
      <c r="RNZ39" s="21"/>
      <c r="ROA39" s="21"/>
      <c r="ROB39" s="21"/>
      <c r="ROC39" s="21"/>
      <c r="ROD39" s="21"/>
      <c r="ROE39" s="21"/>
      <c r="ROF39" s="21"/>
      <c r="ROG39" s="21"/>
      <c r="ROH39" s="21"/>
      <c r="ROI39" s="21"/>
      <c r="ROJ39" s="21"/>
      <c r="ROK39" s="21"/>
      <c r="ROL39" s="21"/>
      <c r="ROM39" s="21"/>
      <c r="RON39" s="21"/>
      <c r="ROO39" s="21"/>
      <c r="ROP39" s="21"/>
      <c r="ROQ39" s="21"/>
      <c r="ROR39" s="21"/>
      <c r="ROS39" s="21"/>
      <c r="ROT39" s="21"/>
      <c r="ROU39" s="21"/>
      <c r="ROV39" s="21"/>
      <c r="ROW39" s="21"/>
      <c r="ROX39" s="21"/>
      <c r="ROY39" s="21"/>
      <c r="ROZ39" s="21"/>
      <c r="RPA39" s="21"/>
      <c r="RPB39" s="21"/>
      <c r="RPC39" s="21"/>
      <c r="RPD39" s="21"/>
      <c r="RPE39" s="21"/>
      <c r="RPF39" s="21"/>
      <c r="RPG39" s="21"/>
      <c r="RPH39" s="21"/>
      <c r="RPI39" s="21"/>
      <c r="RPJ39" s="21"/>
      <c r="RPK39" s="21"/>
      <c r="RPL39" s="21"/>
      <c r="RPM39" s="21"/>
      <c r="RPN39" s="21"/>
      <c r="RPO39" s="21"/>
      <c r="RPP39" s="21"/>
      <c r="RPQ39" s="21"/>
      <c r="RPR39" s="21"/>
      <c r="RPS39" s="21"/>
      <c r="RPT39" s="21"/>
      <c r="RPU39" s="21"/>
      <c r="RPV39" s="21"/>
      <c r="RPW39" s="21"/>
      <c r="RPX39" s="21"/>
      <c r="RPY39" s="21"/>
      <c r="RPZ39" s="21"/>
      <c r="RQA39" s="21"/>
      <c r="RQB39" s="21"/>
      <c r="RQC39" s="21"/>
      <c r="RQD39" s="21"/>
      <c r="RQE39" s="21"/>
      <c r="RQF39" s="21"/>
      <c r="RQG39" s="21"/>
      <c r="RQH39" s="21"/>
      <c r="RQI39" s="21"/>
      <c r="RQJ39" s="21"/>
      <c r="RQK39" s="21"/>
      <c r="RQL39" s="21"/>
      <c r="RQM39" s="21"/>
      <c r="RQN39" s="21"/>
      <c r="RQO39" s="21"/>
      <c r="RQP39" s="21"/>
      <c r="RQQ39" s="21"/>
      <c r="RQR39" s="21"/>
      <c r="RQS39" s="21"/>
      <c r="RQT39" s="21"/>
      <c r="RQU39" s="21"/>
      <c r="RQV39" s="21"/>
      <c r="RQW39" s="21"/>
      <c r="RQX39" s="21"/>
      <c r="RQY39" s="21"/>
      <c r="RQZ39" s="21"/>
      <c r="RRA39" s="21"/>
      <c r="RRB39" s="21"/>
      <c r="RRC39" s="21"/>
      <c r="RRD39" s="21"/>
      <c r="RRE39" s="21"/>
      <c r="RRF39" s="21"/>
      <c r="RRG39" s="21"/>
      <c r="RRH39" s="21"/>
      <c r="RRI39" s="21"/>
      <c r="RRJ39" s="21"/>
      <c r="RRK39" s="21"/>
      <c r="RRL39" s="21"/>
      <c r="RRM39" s="21"/>
      <c r="RRN39" s="21"/>
      <c r="RRO39" s="21"/>
      <c r="RRP39" s="21"/>
      <c r="RRQ39" s="21"/>
      <c r="RRR39" s="21"/>
      <c r="RRS39" s="21"/>
      <c r="RRT39" s="21"/>
      <c r="RRU39" s="21"/>
      <c r="RRV39" s="21"/>
      <c r="RRW39" s="21"/>
      <c r="RRX39" s="21"/>
      <c r="RRY39" s="21"/>
      <c r="RRZ39" s="21"/>
      <c r="RSA39" s="21"/>
      <c r="RSB39" s="21"/>
      <c r="RSC39" s="21"/>
      <c r="RSD39" s="21"/>
      <c r="RSE39" s="21"/>
      <c r="RSF39" s="21"/>
      <c r="RSG39" s="21"/>
      <c r="RSH39" s="21"/>
      <c r="RSI39" s="21"/>
      <c r="RSJ39" s="21"/>
      <c r="RSK39" s="21"/>
      <c r="RSL39" s="21"/>
      <c r="RSM39" s="21"/>
      <c r="RSN39" s="21"/>
      <c r="RSO39" s="21"/>
      <c r="RSP39" s="21"/>
      <c r="RSQ39" s="21"/>
      <c r="RSR39" s="21"/>
      <c r="RSS39" s="21"/>
      <c r="RST39" s="21"/>
      <c r="RSU39" s="21"/>
      <c r="RSV39" s="21"/>
      <c r="RSW39" s="21"/>
      <c r="RSX39" s="21"/>
      <c r="RSY39" s="21"/>
      <c r="RSZ39" s="21"/>
      <c r="RTA39" s="21"/>
      <c r="RTB39" s="21"/>
      <c r="RTC39" s="21"/>
      <c r="RTD39" s="21"/>
      <c r="RTE39" s="21"/>
      <c r="RTF39" s="21"/>
      <c r="RTG39" s="21"/>
      <c r="RTH39" s="21"/>
      <c r="RTI39" s="21"/>
      <c r="RTJ39" s="21"/>
      <c r="RTK39" s="21"/>
      <c r="RTL39" s="21"/>
      <c r="RTM39" s="21"/>
      <c r="RTN39" s="21"/>
      <c r="RTO39" s="21"/>
      <c r="RTP39" s="21"/>
      <c r="RTQ39" s="21"/>
      <c r="RTR39" s="21"/>
      <c r="RTS39" s="21"/>
      <c r="RTT39" s="21"/>
      <c r="RTU39" s="21"/>
      <c r="RTV39" s="21"/>
      <c r="RTW39" s="21"/>
      <c r="RTX39" s="21"/>
      <c r="RTY39" s="21"/>
      <c r="RTZ39" s="21"/>
      <c r="RUA39" s="21"/>
      <c r="RUB39" s="21"/>
      <c r="RUC39" s="21"/>
      <c r="RUD39" s="21"/>
      <c r="RUE39" s="21"/>
      <c r="RUF39" s="21"/>
      <c r="RUG39" s="21"/>
      <c r="RUH39" s="21"/>
      <c r="RUI39" s="21"/>
      <c r="RUJ39" s="21"/>
      <c r="RUK39" s="21"/>
      <c r="RUL39" s="21"/>
      <c r="RUM39" s="21"/>
      <c r="RUN39" s="21"/>
      <c r="RUO39" s="21"/>
      <c r="RUP39" s="21"/>
      <c r="RUQ39" s="21"/>
      <c r="RUR39" s="21"/>
      <c r="RUS39" s="21"/>
      <c r="RUT39" s="21"/>
      <c r="RUU39" s="21"/>
      <c r="RUV39" s="21"/>
      <c r="RUW39" s="21"/>
      <c r="RUX39" s="21"/>
      <c r="RUY39" s="21"/>
      <c r="RUZ39" s="21"/>
      <c r="RVA39" s="21"/>
      <c r="RVB39" s="21"/>
      <c r="RVC39" s="21"/>
      <c r="RVD39" s="21"/>
      <c r="RVE39" s="21"/>
      <c r="RVF39" s="21"/>
      <c r="RVG39" s="21"/>
      <c r="RVH39" s="21"/>
      <c r="RVI39" s="21"/>
      <c r="RVJ39" s="21"/>
      <c r="RVK39" s="21"/>
      <c r="RVL39" s="21"/>
      <c r="RVM39" s="21"/>
      <c r="RVN39" s="21"/>
      <c r="RVO39" s="21"/>
      <c r="RVP39" s="21"/>
      <c r="RVQ39" s="21"/>
      <c r="RVR39" s="21"/>
      <c r="RVS39" s="21"/>
      <c r="RVT39" s="21"/>
      <c r="RVU39" s="21"/>
      <c r="RVV39" s="21"/>
      <c r="RVW39" s="21"/>
      <c r="RVX39" s="21"/>
      <c r="RVY39" s="21"/>
      <c r="RVZ39" s="21"/>
      <c r="RWA39" s="21"/>
      <c r="RWB39" s="21"/>
      <c r="RWC39" s="21"/>
      <c r="RWD39" s="21"/>
      <c r="RWE39" s="21"/>
      <c r="RWF39" s="21"/>
      <c r="RWG39" s="21"/>
      <c r="RWH39" s="21"/>
      <c r="RWI39" s="21"/>
      <c r="RWJ39" s="21"/>
      <c r="RWK39" s="21"/>
      <c r="RWL39" s="21"/>
      <c r="RWM39" s="21"/>
      <c r="RWN39" s="21"/>
      <c r="RWO39" s="21"/>
      <c r="RWP39" s="21"/>
      <c r="RWQ39" s="21"/>
      <c r="RWR39" s="21"/>
      <c r="RWS39" s="21"/>
      <c r="RWT39" s="21"/>
      <c r="RWU39" s="21"/>
      <c r="RWV39" s="21"/>
      <c r="RWW39" s="21"/>
      <c r="RWX39" s="21"/>
      <c r="RWY39" s="21"/>
      <c r="RWZ39" s="21"/>
      <c r="RXA39" s="21"/>
      <c r="RXB39" s="21"/>
      <c r="RXC39" s="21"/>
      <c r="RXD39" s="21"/>
      <c r="RXE39" s="21"/>
      <c r="RXF39" s="21"/>
      <c r="RXG39" s="21"/>
      <c r="RXH39" s="21"/>
      <c r="RXI39" s="21"/>
      <c r="RXJ39" s="21"/>
      <c r="RXK39" s="21"/>
      <c r="RXL39" s="21"/>
      <c r="RXM39" s="21"/>
      <c r="RXN39" s="21"/>
      <c r="RXO39" s="21"/>
      <c r="RXP39" s="21"/>
      <c r="RXQ39" s="21"/>
      <c r="RXR39" s="21"/>
      <c r="RXS39" s="21"/>
      <c r="RXT39" s="21"/>
      <c r="RXU39" s="21"/>
      <c r="RXV39" s="21"/>
      <c r="RXW39" s="21"/>
      <c r="RXX39" s="21"/>
      <c r="RXY39" s="21"/>
      <c r="RXZ39" s="21"/>
      <c r="RYA39" s="21"/>
      <c r="RYB39" s="21"/>
      <c r="RYC39" s="21"/>
      <c r="RYD39" s="21"/>
      <c r="RYE39" s="21"/>
      <c r="RYF39" s="21"/>
      <c r="RYG39" s="21"/>
      <c r="RYH39" s="21"/>
      <c r="RYI39" s="21"/>
      <c r="RYJ39" s="21"/>
      <c r="RYK39" s="21"/>
      <c r="RYL39" s="21"/>
      <c r="RYM39" s="21"/>
      <c r="RYN39" s="21"/>
      <c r="RYO39" s="21"/>
      <c r="RYP39" s="21"/>
      <c r="RYQ39" s="21"/>
      <c r="RYR39" s="21"/>
      <c r="RYS39" s="21"/>
      <c r="RYT39" s="21"/>
      <c r="RYU39" s="21"/>
      <c r="RYV39" s="21"/>
      <c r="RYW39" s="21"/>
      <c r="RYX39" s="21"/>
      <c r="RYY39" s="21"/>
      <c r="RYZ39" s="21"/>
      <c r="RZA39" s="21"/>
      <c r="RZB39" s="21"/>
      <c r="RZC39" s="21"/>
      <c r="RZD39" s="21"/>
      <c r="RZE39" s="21"/>
      <c r="RZF39" s="21"/>
      <c r="RZG39" s="21"/>
      <c r="RZH39" s="21"/>
      <c r="RZI39" s="21"/>
      <c r="RZJ39" s="21"/>
      <c r="RZK39" s="21"/>
      <c r="RZL39" s="21"/>
      <c r="RZM39" s="21"/>
      <c r="RZN39" s="21"/>
      <c r="RZO39" s="21"/>
      <c r="RZP39" s="21"/>
      <c r="RZQ39" s="21"/>
      <c r="RZR39" s="21"/>
      <c r="RZS39" s="21"/>
      <c r="RZT39" s="21"/>
      <c r="RZU39" s="21"/>
      <c r="RZV39" s="21"/>
      <c r="RZW39" s="21"/>
      <c r="RZX39" s="21"/>
      <c r="RZY39" s="21"/>
      <c r="RZZ39" s="21"/>
      <c r="SAA39" s="21"/>
      <c r="SAB39" s="21"/>
      <c r="SAC39" s="21"/>
      <c r="SAD39" s="21"/>
      <c r="SAE39" s="21"/>
      <c r="SAF39" s="21"/>
      <c r="SAG39" s="21"/>
      <c r="SAH39" s="21"/>
      <c r="SAI39" s="21"/>
      <c r="SAJ39" s="21"/>
      <c r="SAK39" s="21"/>
      <c r="SAL39" s="21"/>
      <c r="SAM39" s="21"/>
      <c r="SAN39" s="21"/>
      <c r="SAO39" s="21"/>
      <c r="SAP39" s="21"/>
      <c r="SAQ39" s="21"/>
      <c r="SAR39" s="21"/>
      <c r="SAS39" s="21"/>
      <c r="SAT39" s="21"/>
      <c r="SAU39" s="21"/>
      <c r="SAV39" s="21"/>
      <c r="SAW39" s="21"/>
      <c r="SAX39" s="21"/>
      <c r="SAY39" s="21"/>
      <c r="SAZ39" s="21"/>
      <c r="SBA39" s="21"/>
      <c r="SBB39" s="21"/>
      <c r="SBC39" s="21"/>
      <c r="SBD39" s="21"/>
      <c r="SBE39" s="21"/>
      <c r="SBF39" s="21"/>
      <c r="SBG39" s="21"/>
      <c r="SBH39" s="21"/>
      <c r="SBI39" s="21"/>
      <c r="SBJ39" s="21"/>
      <c r="SBK39" s="21"/>
      <c r="SBL39" s="21"/>
      <c r="SBM39" s="21"/>
      <c r="SBN39" s="21"/>
      <c r="SBO39" s="21"/>
      <c r="SBP39" s="21"/>
      <c r="SBQ39" s="21"/>
      <c r="SBR39" s="21"/>
      <c r="SBS39" s="21"/>
      <c r="SBT39" s="21"/>
      <c r="SBU39" s="21"/>
      <c r="SBV39" s="21"/>
      <c r="SBW39" s="21"/>
      <c r="SBX39" s="21"/>
      <c r="SBY39" s="21"/>
      <c r="SBZ39" s="21"/>
      <c r="SCA39" s="21"/>
      <c r="SCB39" s="21"/>
      <c r="SCC39" s="21"/>
      <c r="SCD39" s="21"/>
      <c r="SCE39" s="21"/>
      <c r="SCF39" s="21"/>
      <c r="SCG39" s="21"/>
      <c r="SCH39" s="21"/>
      <c r="SCI39" s="21"/>
      <c r="SCJ39" s="21"/>
      <c r="SCK39" s="21"/>
      <c r="SCL39" s="21"/>
      <c r="SCM39" s="21"/>
      <c r="SCN39" s="21"/>
      <c r="SCO39" s="21"/>
      <c r="SCP39" s="21"/>
      <c r="SCQ39" s="21"/>
      <c r="SCR39" s="21"/>
      <c r="SCS39" s="21"/>
      <c r="SCT39" s="21"/>
      <c r="SCU39" s="21"/>
      <c r="SCV39" s="21"/>
      <c r="SCW39" s="21"/>
      <c r="SCX39" s="21"/>
      <c r="SCY39" s="21"/>
      <c r="SCZ39" s="21"/>
      <c r="SDA39" s="21"/>
      <c r="SDB39" s="21"/>
      <c r="SDC39" s="21"/>
      <c r="SDD39" s="21"/>
      <c r="SDE39" s="21"/>
      <c r="SDF39" s="21"/>
      <c r="SDG39" s="21"/>
      <c r="SDH39" s="21"/>
      <c r="SDI39" s="21"/>
      <c r="SDJ39" s="21"/>
      <c r="SDK39" s="21"/>
      <c r="SDL39" s="21"/>
      <c r="SDM39" s="21"/>
      <c r="SDN39" s="21"/>
      <c r="SDO39" s="21"/>
      <c r="SDP39" s="21"/>
      <c r="SDQ39" s="21"/>
      <c r="SDR39" s="21"/>
      <c r="SDS39" s="21"/>
      <c r="SDT39" s="21"/>
      <c r="SDU39" s="21"/>
      <c r="SDV39" s="21"/>
      <c r="SDW39" s="21"/>
      <c r="SDX39" s="21"/>
      <c r="SDY39" s="21"/>
      <c r="SDZ39" s="21"/>
      <c r="SEA39" s="21"/>
      <c r="SEB39" s="21"/>
      <c r="SEC39" s="21"/>
      <c r="SED39" s="21"/>
      <c r="SEE39" s="21"/>
      <c r="SEF39" s="21"/>
      <c r="SEG39" s="21"/>
      <c r="SEH39" s="21"/>
      <c r="SEI39" s="21"/>
      <c r="SEJ39" s="21"/>
      <c r="SEK39" s="21"/>
      <c r="SEL39" s="21"/>
      <c r="SEM39" s="21"/>
      <c r="SEN39" s="21"/>
      <c r="SEO39" s="21"/>
      <c r="SEP39" s="21"/>
      <c r="SEQ39" s="21"/>
      <c r="SER39" s="21"/>
      <c r="SES39" s="21"/>
      <c r="SET39" s="21"/>
      <c r="SEU39" s="21"/>
      <c r="SEV39" s="21"/>
      <c r="SEW39" s="21"/>
      <c r="SEX39" s="21"/>
      <c r="SEY39" s="21"/>
      <c r="SEZ39" s="21"/>
      <c r="SFA39" s="21"/>
      <c r="SFB39" s="21"/>
      <c r="SFC39" s="21"/>
      <c r="SFD39" s="21"/>
      <c r="SFE39" s="21"/>
      <c r="SFF39" s="21"/>
      <c r="SFG39" s="21"/>
      <c r="SFH39" s="21"/>
      <c r="SFI39" s="21"/>
      <c r="SFJ39" s="21"/>
      <c r="SFK39" s="21"/>
      <c r="SFL39" s="21"/>
      <c r="SFM39" s="21"/>
      <c r="SFN39" s="21"/>
      <c r="SFO39" s="21"/>
      <c r="SFP39" s="21"/>
      <c r="SFQ39" s="21"/>
      <c r="SFR39" s="21"/>
      <c r="SFS39" s="21"/>
      <c r="SFT39" s="21"/>
      <c r="SFU39" s="21"/>
      <c r="SFV39" s="21"/>
      <c r="SFW39" s="21"/>
      <c r="SFX39" s="21"/>
      <c r="SFY39" s="21"/>
      <c r="SFZ39" s="21"/>
      <c r="SGA39" s="21"/>
      <c r="SGB39" s="21"/>
      <c r="SGC39" s="21"/>
      <c r="SGD39" s="21"/>
      <c r="SGE39" s="21"/>
      <c r="SGF39" s="21"/>
      <c r="SGG39" s="21"/>
      <c r="SGH39" s="21"/>
      <c r="SGI39" s="21"/>
      <c r="SGJ39" s="21"/>
      <c r="SGK39" s="21"/>
      <c r="SGL39" s="21"/>
      <c r="SGM39" s="21"/>
      <c r="SGN39" s="21"/>
      <c r="SGO39" s="21"/>
      <c r="SGP39" s="21"/>
      <c r="SGQ39" s="21"/>
      <c r="SGR39" s="21"/>
      <c r="SGS39" s="21"/>
      <c r="SGT39" s="21"/>
      <c r="SGU39" s="21"/>
      <c r="SGV39" s="21"/>
      <c r="SGW39" s="21"/>
      <c r="SGX39" s="21"/>
      <c r="SGY39" s="21"/>
      <c r="SGZ39" s="21"/>
      <c r="SHA39" s="21"/>
      <c r="SHB39" s="21"/>
      <c r="SHC39" s="21"/>
      <c r="SHD39" s="21"/>
      <c r="SHE39" s="21"/>
      <c r="SHF39" s="21"/>
      <c r="SHG39" s="21"/>
      <c r="SHH39" s="21"/>
      <c r="SHI39" s="21"/>
      <c r="SHJ39" s="21"/>
      <c r="SHK39" s="21"/>
      <c r="SHL39" s="21"/>
      <c r="SHM39" s="21"/>
      <c r="SHN39" s="21"/>
      <c r="SHO39" s="21"/>
      <c r="SHP39" s="21"/>
      <c r="SHQ39" s="21"/>
      <c r="SHR39" s="21"/>
      <c r="SHS39" s="21"/>
      <c r="SHT39" s="21"/>
      <c r="SHU39" s="21"/>
      <c r="SHV39" s="21"/>
      <c r="SHW39" s="21"/>
      <c r="SHX39" s="21"/>
      <c r="SHY39" s="21"/>
      <c r="SHZ39" s="21"/>
      <c r="SIA39" s="21"/>
      <c r="SIB39" s="21"/>
      <c r="SIC39" s="21"/>
      <c r="SID39" s="21"/>
      <c r="SIE39" s="21"/>
      <c r="SIF39" s="21"/>
      <c r="SIG39" s="21"/>
      <c r="SIH39" s="21"/>
      <c r="SII39" s="21"/>
      <c r="SIJ39" s="21"/>
      <c r="SIK39" s="21"/>
      <c r="SIL39" s="21"/>
      <c r="SIM39" s="21"/>
      <c r="SIN39" s="21"/>
      <c r="SIO39" s="21"/>
      <c r="SIP39" s="21"/>
      <c r="SIQ39" s="21"/>
      <c r="SIR39" s="21"/>
      <c r="SIS39" s="21"/>
      <c r="SIT39" s="21"/>
      <c r="SIU39" s="21"/>
      <c r="SIV39" s="21"/>
      <c r="SIW39" s="21"/>
      <c r="SIX39" s="21"/>
      <c r="SIY39" s="21"/>
      <c r="SIZ39" s="21"/>
      <c r="SJA39" s="21"/>
      <c r="SJB39" s="21"/>
      <c r="SJC39" s="21"/>
      <c r="SJD39" s="21"/>
      <c r="SJE39" s="21"/>
      <c r="SJF39" s="21"/>
      <c r="SJG39" s="21"/>
      <c r="SJH39" s="21"/>
      <c r="SJI39" s="21"/>
      <c r="SJJ39" s="21"/>
      <c r="SJK39" s="21"/>
      <c r="SJL39" s="21"/>
      <c r="SJM39" s="21"/>
      <c r="SJN39" s="21"/>
      <c r="SJO39" s="21"/>
      <c r="SJP39" s="21"/>
      <c r="SJQ39" s="21"/>
      <c r="SJR39" s="21"/>
      <c r="SJS39" s="21"/>
      <c r="SJT39" s="21"/>
      <c r="SJU39" s="21"/>
      <c r="SJV39" s="21"/>
      <c r="SJW39" s="21"/>
      <c r="SJX39" s="21"/>
      <c r="SJY39" s="21"/>
      <c r="SJZ39" s="21"/>
      <c r="SKA39" s="21"/>
      <c r="SKB39" s="21"/>
      <c r="SKC39" s="21"/>
      <c r="SKD39" s="21"/>
      <c r="SKE39" s="21"/>
      <c r="SKF39" s="21"/>
      <c r="SKG39" s="21"/>
      <c r="SKH39" s="21"/>
      <c r="SKI39" s="21"/>
      <c r="SKJ39" s="21"/>
      <c r="SKK39" s="21"/>
      <c r="SKL39" s="21"/>
      <c r="SKM39" s="21"/>
      <c r="SKN39" s="21"/>
      <c r="SKO39" s="21"/>
      <c r="SKP39" s="21"/>
      <c r="SKQ39" s="21"/>
      <c r="SKR39" s="21"/>
      <c r="SKS39" s="21"/>
      <c r="SKT39" s="21"/>
      <c r="SKU39" s="21"/>
      <c r="SKV39" s="21"/>
      <c r="SKW39" s="21"/>
      <c r="SKX39" s="21"/>
      <c r="SKY39" s="21"/>
      <c r="SKZ39" s="21"/>
      <c r="SLA39" s="21"/>
      <c r="SLB39" s="21"/>
      <c r="SLC39" s="21"/>
      <c r="SLD39" s="21"/>
      <c r="SLE39" s="21"/>
      <c r="SLF39" s="21"/>
      <c r="SLG39" s="21"/>
      <c r="SLH39" s="21"/>
      <c r="SLI39" s="21"/>
      <c r="SLJ39" s="21"/>
      <c r="SLK39" s="21"/>
      <c r="SLL39" s="21"/>
      <c r="SLM39" s="21"/>
      <c r="SLN39" s="21"/>
      <c r="SLO39" s="21"/>
      <c r="SLP39" s="21"/>
      <c r="SLQ39" s="21"/>
      <c r="SLR39" s="21"/>
      <c r="SLS39" s="21"/>
      <c r="SLT39" s="21"/>
      <c r="SLU39" s="21"/>
      <c r="SLV39" s="21"/>
      <c r="SLW39" s="21"/>
      <c r="SLX39" s="21"/>
      <c r="SLY39" s="21"/>
      <c r="SLZ39" s="21"/>
      <c r="SMA39" s="21"/>
      <c r="SMB39" s="21"/>
      <c r="SMC39" s="21"/>
      <c r="SMD39" s="21"/>
      <c r="SME39" s="21"/>
      <c r="SMF39" s="21"/>
      <c r="SMG39" s="21"/>
      <c r="SMH39" s="21"/>
      <c r="SMI39" s="21"/>
      <c r="SMJ39" s="21"/>
      <c r="SMK39" s="21"/>
      <c r="SML39" s="21"/>
      <c r="SMM39" s="21"/>
      <c r="SMN39" s="21"/>
      <c r="SMO39" s="21"/>
      <c r="SMP39" s="21"/>
      <c r="SMQ39" s="21"/>
      <c r="SMR39" s="21"/>
      <c r="SMS39" s="21"/>
      <c r="SMT39" s="21"/>
      <c r="SMU39" s="21"/>
      <c r="SMV39" s="21"/>
      <c r="SMW39" s="21"/>
      <c r="SMX39" s="21"/>
      <c r="SMY39" s="21"/>
      <c r="SMZ39" s="21"/>
      <c r="SNA39" s="21"/>
      <c r="SNB39" s="21"/>
      <c r="SNC39" s="21"/>
      <c r="SND39" s="21"/>
      <c r="SNE39" s="21"/>
      <c r="SNF39" s="21"/>
      <c r="SNG39" s="21"/>
      <c r="SNH39" s="21"/>
      <c r="SNI39" s="21"/>
      <c r="SNJ39" s="21"/>
      <c r="SNK39" s="21"/>
      <c r="SNL39" s="21"/>
      <c r="SNM39" s="21"/>
      <c r="SNN39" s="21"/>
      <c r="SNO39" s="21"/>
      <c r="SNP39" s="21"/>
      <c r="SNQ39" s="21"/>
      <c r="SNR39" s="21"/>
      <c r="SNS39" s="21"/>
      <c r="SNT39" s="21"/>
      <c r="SNU39" s="21"/>
      <c r="SNV39" s="21"/>
      <c r="SNW39" s="21"/>
      <c r="SNX39" s="21"/>
      <c r="SNY39" s="21"/>
      <c r="SNZ39" s="21"/>
      <c r="SOA39" s="21"/>
      <c r="SOB39" s="21"/>
      <c r="SOC39" s="21"/>
      <c r="SOD39" s="21"/>
      <c r="SOE39" s="21"/>
      <c r="SOF39" s="21"/>
      <c r="SOG39" s="21"/>
      <c r="SOH39" s="21"/>
      <c r="SOI39" s="21"/>
      <c r="SOJ39" s="21"/>
      <c r="SOK39" s="21"/>
      <c r="SOL39" s="21"/>
      <c r="SOM39" s="21"/>
      <c r="SON39" s="21"/>
      <c r="SOO39" s="21"/>
      <c r="SOP39" s="21"/>
      <c r="SOQ39" s="21"/>
      <c r="SOR39" s="21"/>
      <c r="SOS39" s="21"/>
      <c r="SOT39" s="21"/>
      <c r="SOU39" s="21"/>
      <c r="SOV39" s="21"/>
      <c r="SOW39" s="21"/>
      <c r="SOX39" s="21"/>
      <c r="SOY39" s="21"/>
      <c r="SOZ39" s="21"/>
      <c r="SPA39" s="21"/>
      <c r="SPB39" s="21"/>
      <c r="SPC39" s="21"/>
      <c r="SPD39" s="21"/>
      <c r="SPE39" s="21"/>
      <c r="SPF39" s="21"/>
      <c r="SPG39" s="21"/>
      <c r="SPH39" s="21"/>
      <c r="SPI39" s="21"/>
      <c r="SPJ39" s="21"/>
      <c r="SPK39" s="21"/>
      <c r="SPL39" s="21"/>
      <c r="SPM39" s="21"/>
      <c r="SPN39" s="21"/>
      <c r="SPO39" s="21"/>
      <c r="SPP39" s="21"/>
      <c r="SPQ39" s="21"/>
      <c r="SPR39" s="21"/>
      <c r="SPS39" s="21"/>
      <c r="SPT39" s="21"/>
      <c r="SPU39" s="21"/>
      <c r="SPV39" s="21"/>
      <c r="SPW39" s="21"/>
      <c r="SPX39" s="21"/>
      <c r="SPY39" s="21"/>
      <c r="SPZ39" s="21"/>
      <c r="SQA39" s="21"/>
      <c r="SQB39" s="21"/>
      <c r="SQC39" s="21"/>
      <c r="SQD39" s="21"/>
      <c r="SQE39" s="21"/>
      <c r="SQF39" s="21"/>
      <c r="SQG39" s="21"/>
      <c r="SQH39" s="21"/>
      <c r="SQI39" s="21"/>
      <c r="SQJ39" s="21"/>
      <c r="SQK39" s="21"/>
      <c r="SQL39" s="21"/>
      <c r="SQM39" s="21"/>
      <c r="SQN39" s="21"/>
      <c r="SQO39" s="21"/>
      <c r="SQP39" s="21"/>
      <c r="SQQ39" s="21"/>
      <c r="SQR39" s="21"/>
      <c r="SQS39" s="21"/>
      <c r="SQT39" s="21"/>
      <c r="SQU39" s="21"/>
      <c r="SQV39" s="21"/>
      <c r="SQW39" s="21"/>
      <c r="SQX39" s="21"/>
      <c r="SQY39" s="21"/>
      <c r="SQZ39" s="21"/>
      <c r="SRA39" s="21"/>
      <c r="SRB39" s="21"/>
      <c r="SRC39" s="21"/>
      <c r="SRD39" s="21"/>
      <c r="SRE39" s="21"/>
      <c r="SRF39" s="21"/>
      <c r="SRG39" s="21"/>
      <c r="SRH39" s="21"/>
      <c r="SRI39" s="21"/>
      <c r="SRJ39" s="21"/>
      <c r="SRK39" s="21"/>
      <c r="SRL39" s="21"/>
      <c r="SRM39" s="21"/>
      <c r="SRN39" s="21"/>
      <c r="SRO39" s="21"/>
      <c r="SRP39" s="21"/>
      <c r="SRQ39" s="21"/>
      <c r="SRR39" s="21"/>
      <c r="SRS39" s="21"/>
      <c r="SRT39" s="21"/>
      <c r="SRU39" s="21"/>
      <c r="SRV39" s="21"/>
      <c r="SRW39" s="21"/>
      <c r="SRX39" s="21"/>
      <c r="SRY39" s="21"/>
      <c r="SRZ39" s="21"/>
      <c r="SSA39" s="21"/>
      <c r="SSB39" s="21"/>
      <c r="SSC39" s="21"/>
      <c r="SSD39" s="21"/>
      <c r="SSE39" s="21"/>
      <c r="SSF39" s="21"/>
      <c r="SSG39" s="21"/>
      <c r="SSH39" s="21"/>
      <c r="SSI39" s="21"/>
      <c r="SSJ39" s="21"/>
      <c r="SSK39" s="21"/>
      <c r="SSL39" s="21"/>
      <c r="SSM39" s="21"/>
      <c r="SSN39" s="21"/>
      <c r="SSO39" s="21"/>
      <c r="SSP39" s="21"/>
      <c r="SSQ39" s="21"/>
      <c r="SSR39" s="21"/>
      <c r="SSS39" s="21"/>
      <c r="SST39" s="21"/>
      <c r="SSU39" s="21"/>
      <c r="SSV39" s="21"/>
      <c r="SSW39" s="21"/>
      <c r="SSX39" s="21"/>
      <c r="SSY39" s="21"/>
      <c r="SSZ39" s="21"/>
      <c r="STA39" s="21"/>
      <c r="STB39" s="21"/>
      <c r="STC39" s="21"/>
      <c r="STD39" s="21"/>
      <c r="STE39" s="21"/>
      <c r="STF39" s="21"/>
      <c r="STG39" s="21"/>
      <c r="STH39" s="21"/>
      <c r="STI39" s="21"/>
      <c r="STJ39" s="21"/>
      <c r="STK39" s="21"/>
      <c r="STL39" s="21"/>
      <c r="STM39" s="21"/>
      <c r="STN39" s="21"/>
      <c r="STO39" s="21"/>
      <c r="STP39" s="21"/>
      <c r="STQ39" s="21"/>
      <c r="STR39" s="21"/>
      <c r="STS39" s="21"/>
      <c r="STT39" s="21"/>
      <c r="STU39" s="21"/>
      <c r="STV39" s="21"/>
      <c r="STW39" s="21"/>
      <c r="STX39" s="21"/>
      <c r="STY39" s="21"/>
      <c r="STZ39" s="21"/>
      <c r="SUA39" s="21"/>
      <c r="SUB39" s="21"/>
      <c r="SUC39" s="21"/>
      <c r="SUD39" s="21"/>
      <c r="SUE39" s="21"/>
      <c r="SUF39" s="21"/>
      <c r="SUG39" s="21"/>
      <c r="SUH39" s="21"/>
      <c r="SUI39" s="21"/>
      <c r="SUJ39" s="21"/>
      <c r="SUK39" s="21"/>
      <c r="SUL39" s="21"/>
      <c r="SUM39" s="21"/>
      <c r="SUN39" s="21"/>
      <c r="SUO39" s="21"/>
      <c r="SUP39" s="21"/>
      <c r="SUQ39" s="21"/>
      <c r="SUR39" s="21"/>
      <c r="SUS39" s="21"/>
      <c r="SUT39" s="21"/>
      <c r="SUU39" s="21"/>
      <c r="SUV39" s="21"/>
      <c r="SUW39" s="21"/>
      <c r="SUX39" s="21"/>
      <c r="SUY39" s="21"/>
      <c r="SUZ39" s="21"/>
      <c r="SVA39" s="21"/>
      <c r="SVB39" s="21"/>
      <c r="SVC39" s="21"/>
      <c r="SVD39" s="21"/>
      <c r="SVE39" s="21"/>
      <c r="SVF39" s="21"/>
      <c r="SVG39" s="21"/>
      <c r="SVH39" s="21"/>
      <c r="SVI39" s="21"/>
      <c r="SVJ39" s="21"/>
      <c r="SVK39" s="21"/>
      <c r="SVL39" s="21"/>
      <c r="SVM39" s="21"/>
      <c r="SVN39" s="21"/>
      <c r="SVO39" s="21"/>
      <c r="SVP39" s="21"/>
      <c r="SVQ39" s="21"/>
      <c r="SVR39" s="21"/>
      <c r="SVS39" s="21"/>
      <c r="SVT39" s="21"/>
      <c r="SVU39" s="21"/>
      <c r="SVV39" s="21"/>
      <c r="SVW39" s="21"/>
      <c r="SVX39" s="21"/>
      <c r="SVY39" s="21"/>
      <c r="SVZ39" s="21"/>
      <c r="SWA39" s="21"/>
      <c r="SWB39" s="21"/>
      <c r="SWC39" s="21"/>
      <c r="SWD39" s="21"/>
      <c r="SWE39" s="21"/>
      <c r="SWF39" s="21"/>
      <c r="SWG39" s="21"/>
      <c r="SWH39" s="21"/>
      <c r="SWI39" s="21"/>
      <c r="SWJ39" s="21"/>
      <c r="SWK39" s="21"/>
      <c r="SWL39" s="21"/>
      <c r="SWM39" s="21"/>
      <c r="SWN39" s="21"/>
      <c r="SWO39" s="21"/>
      <c r="SWP39" s="21"/>
      <c r="SWQ39" s="21"/>
      <c r="SWR39" s="21"/>
      <c r="SWS39" s="21"/>
      <c r="SWT39" s="21"/>
      <c r="SWU39" s="21"/>
      <c r="SWV39" s="21"/>
      <c r="SWW39" s="21"/>
      <c r="SWX39" s="21"/>
      <c r="SWY39" s="21"/>
      <c r="SWZ39" s="21"/>
      <c r="SXA39" s="21"/>
      <c r="SXB39" s="21"/>
      <c r="SXC39" s="21"/>
      <c r="SXD39" s="21"/>
      <c r="SXE39" s="21"/>
      <c r="SXF39" s="21"/>
      <c r="SXG39" s="21"/>
      <c r="SXH39" s="21"/>
      <c r="SXI39" s="21"/>
      <c r="SXJ39" s="21"/>
      <c r="SXK39" s="21"/>
      <c r="SXL39" s="21"/>
      <c r="SXM39" s="21"/>
      <c r="SXN39" s="21"/>
      <c r="SXO39" s="21"/>
      <c r="SXP39" s="21"/>
      <c r="SXQ39" s="21"/>
      <c r="SXR39" s="21"/>
      <c r="SXS39" s="21"/>
      <c r="SXT39" s="21"/>
      <c r="SXU39" s="21"/>
      <c r="SXV39" s="21"/>
      <c r="SXW39" s="21"/>
      <c r="SXX39" s="21"/>
      <c r="SXY39" s="21"/>
      <c r="SXZ39" s="21"/>
      <c r="SYA39" s="21"/>
      <c r="SYB39" s="21"/>
      <c r="SYC39" s="21"/>
      <c r="SYD39" s="21"/>
      <c r="SYE39" s="21"/>
      <c r="SYF39" s="21"/>
      <c r="SYG39" s="21"/>
      <c r="SYH39" s="21"/>
      <c r="SYI39" s="21"/>
      <c r="SYJ39" s="21"/>
      <c r="SYK39" s="21"/>
      <c r="SYL39" s="21"/>
      <c r="SYM39" s="21"/>
      <c r="SYN39" s="21"/>
      <c r="SYO39" s="21"/>
      <c r="SYP39" s="21"/>
      <c r="SYQ39" s="21"/>
      <c r="SYR39" s="21"/>
      <c r="SYS39" s="21"/>
      <c r="SYT39" s="21"/>
      <c r="SYU39" s="21"/>
      <c r="SYV39" s="21"/>
      <c r="SYW39" s="21"/>
      <c r="SYX39" s="21"/>
      <c r="SYY39" s="21"/>
      <c r="SYZ39" s="21"/>
      <c r="SZA39" s="21"/>
      <c r="SZB39" s="21"/>
      <c r="SZC39" s="21"/>
      <c r="SZD39" s="21"/>
      <c r="SZE39" s="21"/>
      <c r="SZF39" s="21"/>
      <c r="SZG39" s="21"/>
      <c r="SZH39" s="21"/>
      <c r="SZI39" s="21"/>
      <c r="SZJ39" s="21"/>
      <c r="SZK39" s="21"/>
      <c r="SZL39" s="21"/>
      <c r="SZM39" s="21"/>
      <c r="SZN39" s="21"/>
      <c r="SZO39" s="21"/>
      <c r="SZP39" s="21"/>
      <c r="SZQ39" s="21"/>
      <c r="SZR39" s="21"/>
      <c r="SZS39" s="21"/>
      <c r="SZT39" s="21"/>
      <c r="SZU39" s="21"/>
      <c r="SZV39" s="21"/>
      <c r="SZW39" s="21"/>
      <c r="SZX39" s="21"/>
      <c r="SZY39" s="21"/>
      <c r="SZZ39" s="21"/>
      <c r="TAA39" s="21"/>
      <c r="TAB39" s="21"/>
      <c r="TAC39" s="21"/>
      <c r="TAD39" s="21"/>
      <c r="TAE39" s="21"/>
      <c r="TAF39" s="21"/>
      <c r="TAG39" s="21"/>
      <c r="TAH39" s="21"/>
      <c r="TAI39" s="21"/>
      <c r="TAJ39" s="21"/>
      <c r="TAK39" s="21"/>
      <c r="TAL39" s="21"/>
      <c r="TAM39" s="21"/>
      <c r="TAN39" s="21"/>
      <c r="TAO39" s="21"/>
      <c r="TAP39" s="21"/>
      <c r="TAQ39" s="21"/>
      <c r="TAR39" s="21"/>
      <c r="TAS39" s="21"/>
      <c r="TAT39" s="21"/>
      <c r="TAU39" s="21"/>
      <c r="TAV39" s="21"/>
      <c r="TAW39" s="21"/>
      <c r="TAX39" s="21"/>
      <c r="TAY39" s="21"/>
      <c r="TAZ39" s="21"/>
      <c r="TBA39" s="21"/>
      <c r="TBB39" s="21"/>
      <c r="TBC39" s="21"/>
      <c r="TBD39" s="21"/>
      <c r="TBE39" s="21"/>
      <c r="TBF39" s="21"/>
      <c r="TBG39" s="21"/>
      <c r="TBH39" s="21"/>
      <c r="TBI39" s="21"/>
      <c r="TBJ39" s="21"/>
      <c r="TBK39" s="21"/>
      <c r="TBL39" s="21"/>
      <c r="TBM39" s="21"/>
      <c r="TBN39" s="21"/>
      <c r="TBO39" s="21"/>
      <c r="TBP39" s="21"/>
      <c r="TBQ39" s="21"/>
      <c r="TBR39" s="21"/>
      <c r="TBS39" s="21"/>
      <c r="TBT39" s="21"/>
      <c r="TBU39" s="21"/>
      <c r="TBV39" s="21"/>
      <c r="TBW39" s="21"/>
      <c r="TBX39" s="21"/>
      <c r="TBY39" s="21"/>
      <c r="TBZ39" s="21"/>
      <c r="TCA39" s="21"/>
      <c r="TCB39" s="21"/>
      <c r="TCC39" s="21"/>
      <c r="TCD39" s="21"/>
      <c r="TCE39" s="21"/>
      <c r="TCF39" s="21"/>
      <c r="TCG39" s="21"/>
      <c r="TCH39" s="21"/>
      <c r="TCI39" s="21"/>
      <c r="TCJ39" s="21"/>
      <c r="TCK39" s="21"/>
      <c r="TCL39" s="21"/>
      <c r="TCM39" s="21"/>
      <c r="TCN39" s="21"/>
      <c r="TCO39" s="21"/>
      <c r="TCP39" s="21"/>
      <c r="TCQ39" s="21"/>
      <c r="TCR39" s="21"/>
      <c r="TCS39" s="21"/>
      <c r="TCT39" s="21"/>
      <c r="TCU39" s="21"/>
      <c r="TCV39" s="21"/>
      <c r="TCW39" s="21"/>
      <c r="TCX39" s="21"/>
      <c r="TCY39" s="21"/>
      <c r="TCZ39" s="21"/>
      <c r="TDA39" s="21"/>
      <c r="TDB39" s="21"/>
      <c r="TDC39" s="21"/>
      <c r="TDD39" s="21"/>
      <c r="TDE39" s="21"/>
      <c r="TDF39" s="21"/>
      <c r="TDG39" s="21"/>
      <c r="TDH39" s="21"/>
      <c r="TDI39" s="21"/>
      <c r="TDJ39" s="21"/>
      <c r="TDK39" s="21"/>
      <c r="TDL39" s="21"/>
      <c r="TDM39" s="21"/>
      <c r="TDN39" s="21"/>
      <c r="TDO39" s="21"/>
      <c r="TDP39" s="21"/>
      <c r="TDQ39" s="21"/>
      <c r="TDR39" s="21"/>
      <c r="TDS39" s="21"/>
      <c r="TDT39" s="21"/>
      <c r="TDU39" s="21"/>
      <c r="TDV39" s="21"/>
      <c r="TDW39" s="21"/>
      <c r="TDX39" s="21"/>
      <c r="TDY39" s="21"/>
      <c r="TDZ39" s="21"/>
      <c r="TEA39" s="21"/>
      <c r="TEB39" s="21"/>
      <c r="TEC39" s="21"/>
      <c r="TED39" s="21"/>
      <c r="TEE39" s="21"/>
      <c r="TEF39" s="21"/>
      <c r="TEG39" s="21"/>
      <c r="TEH39" s="21"/>
      <c r="TEI39" s="21"/>
      <c r="TEJ39" s="21"/>
      <c r="TEK39" s="21"/>
      <c r="TEL39" s="21"/>
      <c r="TEM39" s="21"/>
      <c r="TEN39" s="21"/>
      <c r="TEO39" s="21"/>
      <c r="TEP39" s="21"/>
      <c r="TEQ39" s="21"/>
      <c r="TER39" s="21"/>
      <c r="TES39" s="21"/>
      <c r="TET39" s="21"/>
      <c r="TEU39" s="21"/>
      <c r="TEV39" s="21"/>
      <c r="TEW39" s="21"/>
      <c r="TEX39" s="21"/>
      <c r="TEY39" s="21"/>
      <c r="TEZ39" s="21"/>
      <c r="TFA39" s="21"/>
      <c r="TFB39" s="21"/>
      <c r="TFC39" s="21"/>
      <c r="TFD39" s="21"/>
      <c r="TFE39" s="21"/>
      <c r="TFF39" s="21"/>
      <c r="TFG39" s="21"/>
      <c r="TFH39" s="21"/>
      <c r="TFI39" s="21"/>
      <c r="TFJ39" s="21"/>
      <c r="TFK39" s="21"/>
      <c r="TFL39" s="21"/>
      <c r="TFM39" s="21"/>
      <c r="TFN39" s="21"/>
      <c r="TFO39" s="21"/>
      <c r="TFP39" s="21"/>
      <c r="TFQ39" s="21"/>
      <c r="TFR39" s="21"/>
      <c r="TFS39" s="21"/>
      <c r="TFT39" s="21"/>
      <c r="TFU39" s="21"/>
      <c r="TFV39" s="21"/>
      <c r="TFW39" s="21"/>
      <c r="TFX39" s="21"/>
      <c r="TFY39" s="21"/>
      <c r="TFZ39" s="21"/>
      <c r="TGA39" s="21"/>
      <c r="TGB39" s="21"/>
      <c r="TGC39" s="21"/>
      <c r="TGD39" s="21"/>
      <c r="TGE39" s="21"/>
      <c r="TGF39" s="21"/>
      <c r="TGG39" s="21"/>
      <c r="TGH39" s="21"/>
      <c r="TGI39" s="21"/>
      <c r="TGJ39" s="21"/>
      <c r="TGK39" s="21"/>
      <c r="TGL39" s="21"/>
      <c r="TGM39" s="21"/>
      <c r="TGN39" s="21"/>
      <c r="TGO39" s="21"/>
      <c r="TGP39" s="21"/>
      <c r="TGQ39" s="21"/>
      <c r="TGR39" s="21"/>
      <c r="TGS39" s="21"/>
      <c r="TGT39" s="21"/>
      <c r="TGU39" s="21"/>
      <c r="TGV39" s="21"/>
      <c r="TGW39" s="21"/>
      <c r="TGX39" s="21"/>
      <c r="TGY39" s="21"/>
      <c r="TGZ39" s="21"/>
      <c r="THA39" s="21"/>
      <c r="THB39" s="21"/>
      <c r="THC39" s="21"/>
      <c r="THD39" s="21"/>
      <c r="THE39" s="21"/>
      <c r="THF39" s="21"/>
      <c r="THG39" s="21"/>
      <c r="THH39" s="21"/>
      <c r="THI39" s="21"/>
      <c r="THJ39" s="21"/>
      <c r="THK39" s="21"/>
      <c r="THL39" s="21"/>
      <c r="THM39" s="21"/>
      <c r="THN39" s="21"/>
      <c r="THO39" s="21"/>
      <c r="THP39" s="21"/>
      <c r="THQ39" s="21"/>
      <c r="THR39" s="21"/>
      <c r="THS39" s="21"/>
      <c r="THT39" s="21"/>
      <c r="THU39" s="21"/>
      <c r="THV39" s="21"/>
      <c r="THW39" s="21"/>
      <c r="THX39" s="21"/>
      <c r="THY39" s="21"/>
      <c r="THZ39" s="21"/>
      <c r="TIA39" s="21"/>
      <c r="TIB39" s="21"/>
      <c r="TIC39" s="21"/>
      <c r="TID39" s="21"/>
      <c r="TIE39" s="21"/>
      <c r="TIF39" s="21"/>
      <c r="TIG39" s="21"/>
      <c r="TIH39" s="21"/>
      <c r="TII39" s="21"/>
      <c r="TIJ39" s="21"/>
      <c r="TIK39" s="21"/>
      <c r="TIL39" s="21"/>
      <c r="TIM39" s="21"/>
      <c r="TIN39" s="21"/>
      <c r="TIO39" s="21"/>
      <c r="TIP39" s="21"/>
      <c r="TIQ39" s="21"/>
      <c r="TIR39" s="21"/>
      <c r="TIS39" s="21"/>
      <c r="TIT39" s="21"/>
      <c r="TIU39" s="21"/>
      <c r="TIV39" s="21"/>
      <c r="TIW39" s="21"/>
      <c r="TIX39" s="21"/>
      <c r="TIY39" s="21"/>
      <c r="TIZ39" s="21"/>
      <c r="TJA39" s="21"/>
      <c r="TJB39" s="21"/>
      <c r="TJC39" s="21"/>
      <c r="TJD39" s="21"/>
      <c r="TJE39" s="21"/>
      <c r="TJF39" s="21"/>
      <c r="TJG39" s="21"/>
      <c r="TJH39" s="21"/>
      <c r="TJI39" s="21"/>
      <c r="TJJ39" s="21"/>
      <c r="TJK39" s="21"/>
      <c r="TJL39" s="21"/>
      <c r="TJM39" s="21"/>
      <c r="TJN39" s="21"/>
      <c r="TJO39" s="21"/>
      <c r="TJP39" s="21"/>
      <c r="TJQ39" s="21"/>
      <c r="TJR39" s="21"/>
      <c r="TJS39" s="21"/>
      <c r="TJT39" s="21"/>
      <c r="TJU39" s="21"/>
      <c r="TJV39" s="21"/>
      <c r="TJW39" s="21"/>
      <c r="TJX39" s="21"/>
      <c r="TJY39" s="21"/>
      <c r="TJZ39" s="21"/>
      <c r="TKA39" s="21"/>
      <c r="TKB39" s="21"/>
      <c r="TKC39" s="21"/>
      <c r="TKD39" s="21"/>
      <c r="TKE39" s="21"/>
      <c r="TKF39" s="21"/>
      <c r="TKG39" s="21"/>
      <c r="TKH39" s="21"/>
      <c r="TKI39" s="21"/>
      <c r="TKJ39" s="21"/>
      <c r="TKK39" s="21"/>
      <c r="TKL39" s="21"/>
      <c r="TKM39" s="21"/>
      <c r="TKN39" s="21"/>
      <c r="TKO39" s="21"/>
      <c r="TKP39" s="21"/>
      <c r="TKQ39" s="21"/>
      <c r="TKR39" s="21"/>
      <c r="TKS39" s="21"/>
      <c r="TKT39" s="21"/>
      <c r="TKU39" s="21"/>
      <c r="TKV39" s="21"/>
      <c r="TKW39" s="21"/>
      <c r="TKX39" s="21"/>
      <c r="TKY39" s="21"/>
      <c r="TKZ39" s="21"/>
      <c r="TLA39" s="21"/>
      <c r="TLB39" s="21"/>
      <c r="TLC39" s="21"/>
      <c r="TLD39" s="21"/>
      <c r="TLE39" s="21"/>
      <c r="TLF39" s="21"/>
      <c r="TLG39" s="21"/>
      <c r="TLH39" s="21"/>
      <c r="TLI39" s="21"/>
      <c r="TLJ39" s="21"/>
      <c r="TLK39" s="21"/>
      <c r="TLL39" s="21"/>
      <c r="TLM39" s="21"/>
      <c r="TLN39" s="21"/>
      <c r="TLO39" s="21"/>
      <c r="TLP39" s="21"/>
      <c r="TLQ39" s="21"/>
      <c r="TLR39" s="21"/>
      <c r="TLS39" s="21"/>
      <c r="TLT39" s="21"/>
      <c r="TLU39" s="21"/>
      <c r="TLV39" s="21"/>
      <c r="TLW39" s="21"/>
      <c r="TLX39" s="21"/>
      <c r="TLY39" s="21"/>
      <c r="TLZ39" s="21"/>
      <c r="TMA39" s="21"/>
      <c r="TMB39" s="21"/>
      <c r="TMC39" s="21"/>
      <c r="TMD39" s="21"/>
      <c r="TME39" s="21"/>
      <c r="TMF39" s="21"/>
      <c r="TMG39" s="21"/>
      <c r="TMH39" s="21"/>
      <c r="TMI39" s="21"/>
      <c r="TMJ39" s="21"/>
      <c r="TMK39" s="21"/>
      <c r="TML39" s="21"/>
      <c r="TMM39" s="21"/>
      <c r="TMN39" s="21"/>
      <c r="TMO39" s="21"/>
      <c r="TMP39" s="21"/>
      <c r="TMQ39" s="21"/>
      <c r="TMR39" s="21"/>
      <c r="TMS39" s="21"/>
      <c r="TMT39" s="21"/>
      <c r="TMU39" s="21"/>
      <c r="TMV39" s="21"/>
      <c r="TMW39" s="21"/>
      <c r="TMX39" s="21"/>
      <c r="TMY39" s="21"/>
      <c r="TMZ39" s="21"/>
      <c r="TNA39" s="21"/>
      <c r="TNB39" s="21"/>
      <c r="TNC39" s="21"/>
      <c r="TND39" s="21"/>
      <c r="TNE39" s="21"/>
      <c r="TNF39" s="21"/>
      <c r="TNG39" s="21"/>
      <c r="TNH39" s="21"/>
      <c r="TNI39" s="21"/>
      <c r="TNJ39" s="21"/>
      <c r="TNK39" s="21"/>
      <c r="TNL39" s="21"/>
      <c r="TNM39" s="21"/>
      <c r="TNN39" s="21"/>
      <c r="TNO39" s="21"/>
      <c r="TNP39" s="21"/>
      <c r="TNQ39" s="21"/>
      <c r="TNR39" s="21"/>
      <c r="TNS39" s="21"/>
      <c r="TNT39" s="21"/>
      <c r="TNU39" s="21"/>
      <c r="TNV39" s="21"/>
      <c r="TNW39" s="21"/>
      <c r="TNX39" s="21"/>
      <c r="TNY39" s="21"/>
      <c r="TNZ39" s="21"/>
      <c r="TOA39" s="21"/>
      <c r="TOB39" s="21"/>
      <c r="TOC39" s="21"/>
      <c r="TOD39" s="21"/>
      <c r="TOE39" s="21"/>
      <c r="TOF39" s="21"/>
      <c r="TOG39" s="21"/>
      <c r="TOH39" s="21"/>
      <c r="TOI39" s="21"/>
      <c r="TOJ39" s="21"/>
      <c r="TOK39" s="21"/>
      <c r="TOL39" s="21"/>
      <c r="TOM39" s="21"/>
      <c r="TON39" s="21"/>
      <c r="TOO39" s="21"/>
      <c r="TOP39" s="21"/>
      <c r="TOQ39" s="21"/>
      <c r="TOR39" s="21"/>
      <c r="TOS39" s="21"/>
      <c r="TOT39" s="21"/>
      <c r="TOU39" s="21"/>
      <c r="TOV39" s="21"/>
      <c r="TOW39" s="21"/>
      <c r="TOX39" s="21"/>
      <c r="TOY39" s="21"/>
      <c r="TOZ39" s="21"/>
      <c r="TPA39" s="21"/>
      <c r="TPB39" s="21"/>
      <c r="TPC39" s="21"/>
      <c r="TPD39" s="21"/>
      <c r="TPE39" s="21"/>
      <c r="TPF39" s="21"/>
      <c r="TPG39" s="21"/>
      <c r="TPH39" s="21"/>
      <c r="TPI39" s="21"/>
      <c r="TPJ39" s="21"/>
      <c r="TPK39" s="21"/>
      <c r="TPL39" s="21"/>
      <c r="TPM39" s="21"/>
      <c r="TPN39" s="21"/>
      <c r="TPO39" s="21"/>
      <c r="TPP39" s="21"/>
      <c r="TPQ39" s="21"/>
      <c r="TPR39" s="21"/>
      <c r="TPS39" s="21"/>
      <c r="TPT39" s="21"/>
      <c r="TPU39" s="21"/>
      <c r="TPV39" s="21"/>
      <c r="TPW39" s="21"/>
      <c r="TPX39" s="21"/>
      <c r="TPY39" s="21"/>
      <c r="TPZ39" s="21"/>
      <c r="TQA39" s="21"/>
      <c r="TQB39" s="21"/>
      <c r="TQC39" s="21"/>
      <c r="TQD39" s="21"/>
      <c r="TQE39" s="21"/>
      <c r="TQF39" s="21"/>
      <c r="TQG39" s="21"/>
      <c r="TQH39" s="21"/>
      <c r="TQI39" s="21"/>
      <c r="TQJ39" s="21"/>
      <c r="TQK39" s="21"/>
      <c r="TQL39" s="21"/>
      <c r="TQM39" s="21"/>
      <c r="TQN39" s="21"/>
      <c r="TQO39" s="21"/>
      <c r="TQP39" s="21"/>
      <c r="TQQ39" s="21"/>
      <c r="TQR39" s="21"/>
      <c r="TQS39" s="21"/>
      <c r="TQT39" s="21"/>
      <c r="TQU39" s="21"/>
      <c r="TQV39" s="21"/>
      <c r="TQW39" s="21"/>
      <c r="TQX39" s="21"/>
      <c r="TQY39" s="21"/>
      <c r="TQZ39" s="21"/>
      <c r="TRA39" s="21"/>
      <c r="TRB39" s="21"/>
      <c r="TRC39" s="21"/>
      <c r="TRD39" s="21"/>
      <c r="TRE39" s="21"/>
      <c r="TRF39" s="21"/>
      <c r="TRG39" s="21"/>
      <c r="TRH39" s="21"/>
      <c r="TRI39" s="21"/>
      <c r="TRJ39" s="21"/>
      <c r="TRK39" s="21"/>
      <c r="TRL39" s="21"/>
      <c r="TRM39" s="21"/>
      <c r="TRN39" s="21"/>
      <c r="TRO39" s="21"/>
      <c r="TRP39" s="21"/>
      <c r="TRQ39" s="21"/>
      <c r="TRR39" s="21"/>
      <c r="TRS39" s="21"/>
      <c r="TRT39" s="21"/>
      <c r="TRU39" s="21"/>
      <c r="TRV39" s="21"/>
      <c r="TRW39" s="21"/>
      <c r="TRX39" s="21"/>
      <c r="TRY39" s="21"/>
      <c r="TRZ39" s="21"/>
      <c r="TSA39" s="21"/>
      <c r="TSB39" s="21"/>
      <c r="TSC39" s="21"/>
      <c r="TSD39" s="21"/>
      <c r="TSE39" s="21"/>
      <c r="TSF39" s="21"/>
      <c r="TSG39" s="21"/>
      <c r="TSH39" s="21"/>
      <c r="TSI39" s="21"/>
      <c r="TSJ39" s="21"/>
      <c r="TSK39" s="21"/>
      <c r="TSL39" s="21"/>
      <c r="TSM39" s="21"/>
      <c r="TSN39" s="21"/>
      <c r="TSO39" s="21"/>
      <c r="TSP39" s="21"/>
      <c r="TSQ39" s="21"/>
      <c r="TSR39" s="21"/>
      <c r="TSS39" s="21"/>
      <c r="TST39" s="21"/>
      <c r="TSU39" s="21"/>
      <c r="TSV39" s="21"/>
      <c r="TSW39" s="21"/>
      <c r="TSX39" s="21"/>
      <c r="TSY39" s="21"/>
      <c r="TSZ39" s="21"/>
      <c r="TTA39" s="21"/>
      <c r="TTB39" s="21"/>
      <c r="TTC39" s="21"/>
      <c r="TTD39" s="21"/>
      <c r="TTE39" s="21"/>
      <c r="TTF39" s="21"/>
      <c r="TTG39" s="21"/>
      <c r="TTH39" s="21"/>
      <c r="TTI39" s="21"/>
      <c r="TTJ39" s="21"/>
      <c r="TTK39" s="21"/>
      <c r="TTL39" s="21"/>
      <c r="TTM39" s="21"/>
      <c r="TTN39" s="21"/>
      <c r="TTO39" s="21"/>
      <c r="TTP39" s="21"/>
      <c r="TTQ39" s="21"/>
      <c r="TTR39" s="21"/>
      <c r="TTS39" s="21"/>
      <c r="TTT39" s="21"/>
      <c r="TTU39" s="21"/>
      <c r="TTV39" s="21"/>
      <c r="TTW39" s="21"/>
      <c r="TTX39" s="21"/>
      <c r="TTY39" s="21"/>
      <c r="TTZ39" s="21"/>
      <c r="TUA39" s="21"/>
      <c r="TUB39" s="21"/>
      <c r="TUC39" s="21"/>
      <c r="TUD39" s="21"/>
      <c r="TUE39" s="21"/>
      <c r="TUF39" s="21"/>
      <c r="TUG39" s="21"/>
      <c r="TUH39" s="21"/>
      <c r="TUI39" s="21"/>
      <c r="TUJ39" s="21"/>
      <c r="TUK39" s="21"/>
      <c r="TUL39" s="21"/>
      <c r="TUM39" s="21"/>
      <c r="TUN39" s="21"/>
      <c r="TUO39" s="21"/>
      <c r="TUP39" s="21"/>
      <c r="TUQ39" s="21"/>
      <c r="TUR39" s="21"/>
      <c r="TUS39" s="21"/>
      <c r="TUT39" s="21"/>
      <c r="TUU39" s="21"/>
      <c r="TUV39" s="21"/>
      <c r="TUW39" s="21"/>
      <c r="TUX39" s="21"/>
      <c r="TUY39" s="21"/>
      <c r="TUZ39" s="21"/>
      <c r="TVA39" s="21"/>
      <c r="TVB39" s="21"/>
      <c r="TVC39" s="21"/>
      <c r="TVD39" s="21"/>
      <c r="TVE39" s="21"/>
      <c r="TVF39" s="21"/>
      <c r="TVG39" s="21"/>
      <c r="TVH39" s="21"/>
      <c r="TVI39" s="21"/>
      <c r="TVJ39" s="21"/>
      <c r="TVK39" s="21"/>
      <c r="TVL39" s="21"/>
      <c r="TVM39" s="21"/>
      <c r="TVN39" s="21"/>
      <c r="TVO39" s="21"/>
      <c r="TVP39" s="21"/>
      <c r="TVQ39" s="21"/>
      <c r="TVR39" s="21"/>
      <c r="TVS39" s="21"/>
      <c r="TVT39" s="21"/>
      <c r="TVU39" s="21"/>
      <c r="TVV39" s="21"/>
      <c r="TVW39" s="21"/>
      <c r="TVX39" s="21"/>
      <c r="TVY39" s="21"/>
      <c r="TVZ39" s="21"/>
      <c r="TWA39" s="21"/>
      <c r="TWB39" s="21"/>
      <c r="TWC39" s="21"/>
      <c r="TWD39" s="21"/>
      <c r="TWE39" s="21"/>
      <c r="TWF39" s="21"/>
      <c r="TWG39" s="21"/>
      <c r="TWH39" s="21"/>
      <c r="TWI39" s="21"/>
      <c r="TWJ39" s="21"/>
      <c r="TWK39" s="21"/>
      <c r="TWL39" s="21"/>
      <c r="TWM39" s="21"/>
      <c r="TWN39" s="21"/>
      <c r="TWO39" s="21"/>
      <c r="TWP39" s="21"/>
      <c r="TWQ39" s="21"/>
      <c r="TWR39" s="21"/>
      <c r="TWS39" s="21"/>
      <c r="TWT39" s="21"/>
      <c r="TWU39" s="21"/>
      <c r="TWV39" s="21"/>
      <c r="TWW39" s="21"/>
      <c r="TWX39" s="21"/>
      <c r="TWY39" s="21"/>
      <c r="TWZ39" s="21"/>
      <c r="TXA39" s="21"/>
      <c r="TXB39" s="21"/>
      <c r="TXC39" s="21"/>
      <c r="TXD39" s="21"/>
      <c r="TXE39" s="21"/>
      <c r="TXF39" s="21"/>
      <c r="TXG39" s="21"/>
      <c r="TXH39" s="21"/>
      <c r="TXI39" s="21"/>
      <c r="TXJ39" s="21"/>
      <c r="TXK39" s="21"/>
      <c r="TXL39" s="21"/>
      <c r="TXM39" s="21"/>
      <c r="TXN39" s="21"/>
      <c r="TXO39" s="21"/>
      <c r="TXP39" s="21"/>
      <c r="TXQ39" s="21"/>
      <c r="TXR39" s="21"/>
      <c r="TXS39" s="21"/>
      <c r="TXT39" s="21"/>
      <c r="TXU39" s="21"/>
      <c r="TXV39" s="21"/>
      <c r="TXW39" s="21"/>
      <c r="TXX39" s="21"/>
      <c r="TXY39" s="21"/>
      <c r="TXZ39" s="21"/>
      <c r="TYA39" s="21"/>
      <c r="TYB39" s="21"/>
      <c r="TYC39" s="21"/>
      <c r="TYD39" s="21"/>
      <c r="TYE39" s="21"/>
      <c r="TYF39" s="21"/>
      <c r="TYG39" s="21"/>
      <c r="TYH39" s="21"/>
      <c r="TYI39" s="21"/>
      <c r="TYJ39" s="21"/>
      <c r="TYK39" s="21"/>
      <c r="TYL39" s="21"/>
      <c r="TYM39" s="21"/>
      <c r="TYN39" s="21"/>
      <c r="TYO39" s="21"/>
      <c r="TYP39" s="21"/>
      <c r="TYQ39" s="21"/>
      <c r="TYR39" s="21"/>
      <c r="TYS39" s="21"/>
      <c r="TYT39" s="21"/>
      <c r="TYU39" s="21"/>
      <c r="TYV39" s="21"/>
      <c r="TYW39" s="21"/>
      <c r="TYX39" s="21"/>
      <c r="TYY39" s="21"/>
      <c r="TYZ39" s="21"/>
      <c r="TZA39" s="21"/>
      <c r="TZB39" s="21"/>
      <c r="TZC39" s="21"/>
      <c r="TZD39" s="21"/>
      <c r="TZE39" s="21"/>
      <c r="TZF39" s="21"/>
      <c r="TZG39" s="21"/>
      <c r="TZH39" s="21"/>
      <c r="TZI39" s="21"/>
      <c r="TZJ39" s="21"/>
      <c r="TZK39" s="21"/>
      <c r="TZL39" s="21"/>
      <c r="TZM39" s="21"/>
      <c r="TZN39" s="21"/>
      <c r="TZO39" s="21"/>
      <c r="TZP39" s="21"/>
      <c r="TZQ39" s="21"/>
      <c r="TZR39" s="21"/>
      <c r="TZS39" s="21"/>
      <c r="TZT39" s="21"/>
      <c r="TZU39" s="21"/>
      <c r="TZV39" s="21"/>
      <c r="TZW39" s="21"/>
      <c r="TZX39" s="21"/>
      <c r="TZY39" s="21"/>
      <c r="TZZ39" s="21"/>
      <c r="UAA39" s="21"/>
      <c r="UAB39" s="21"/>
      <c r="UAC39" s="21"/>
      <c r="UAD39" s="21"/>
      <c r="UAE39" s="21"/>
      <c r="UAF39" s="21"/>
      <c r="UAG39" s="21"/>
      <c r="UAH39" s="21"/>
      <c r="UAI39" s="21"/>
      <c r="UAJ39" s="21"/>
      <c r="UAK39" s="21"/>
      <c r="UAL39" s="21"/>
      <c r="UAM39" s="21"/>
      <c r="UAN39" s="21"/>
      <c r="UAO39" s="21"/>
      <c r="UAP39" s="21"/>
      <c r="UAQ39" s="21"/>
      <c r="UAR39" s="21"/>
      <c r="UAS39" s="21"/>
      <c r="UAT39" s="21"/>
      <c r="UAU39" s="21"/>
      <c r="UAV39" s="21"/>
      <c r="UAW39" s="21"/>
      <c r="UAX39" s="21"/>
      <c r="UAY39" s="21"/>
      <c r="UAZ39" s="21"/>
      <c r="UBA39" s="21"/>
      <c r="UBB39" s="21"/>
      <c r="UBC39" s="21"/>
      <c r="UBD39" s="21"/>
      <c r="UBE39" s="21"/>
      <c r="UBF39" s="21"/>
      <c r="UBG39" s="21"/>
      <c r="UBH39" s="21"/>
      <c r="UBI39" s="21"/>
      <c r="UBJ39" s="21"/>
      <c r="UBK39" s="21"/>
      <c r="UBL39" s="21"/>
      <c r="UBM39" s="21"/>
      <c r="UBN39" s="21"/>
      <c r="UBO39" s="21"/>
      <c r="UBP39" s="21"/>
      <c r="UBQ39" s="21"/>
      <c r="UBR39" s="21"/>
      <c r="UBS39" s="21"/>
      <c r="UBT39" s="21"/>
      <c r="UBU39" s="21"/>
      <c r="UBV39" s="21"/>
      <c r="UBW39" s="21"/>
      <c r="UBX39" s="21"/>
      <c r="UBY39" s="21"/>
      <c r="UBZ39" s="21"/>
      <c r="UCA39" s="21"/>
      <c r="UCB39" s="21"/>
      <c r="UCC39" s="21"/>
      <c r="UCD39" s="21"/>
      <c r="UCE39" s="21"/>
      <c r="UCF39" s="21"/>
      <c r="UCG39" s="21"/>
      <c r="UCH39" s="21"/>
      <c r="UCI39" s="21"/>
      <c r="UCJ39" s="21"/>
      <c r="UCK39" s="21"/>
      <c r="UCL39" s="21"/>
      <c r="UCM39" s="21"/>
      <c r="UCN39" s="21"/>
      <c r="UCO39" s="21"/>
      <c r="UCP39" s="21"/>
      <c r="UCQ39" s="21"/>
      <c r="UCR39" s="21"/>
      <c r="UCS39" s="21"/>
      <c r="UCT39" s="21"/>
      <c r="UCU39" s="21"/>
      <c r="UCV39" s="21"/>
      <c r="UCW39" s="21"/>
      <c r="UCX39" s="21"/>
      <c r="UCY39" s="21"/>
      <c r="UCZ39" s="21"/>
      <c r="UDA39" s="21"/>
      <c r="UDB39" s="21"/>
      <c r="UDC39" s="21"/>
      <c r="UDD39" s="21"/>
      <c r="UDE39" s="21"/>
      <c r="UDF39" s="21"/>
      <c r="UDG39" s="21"/>
      <c r="UDH39" s="21"/>
      <c r="UDI39" s="21"/>
      <c r="UDJ39" s="21"/>
      <c r="UDK39" s="21"/>
      <c r="UDL39" s="21"/>
      <c r="UDM39" s="21"/>
      <c r="UDN39" s="21"/>
      <c r="UDO39" s="21"/>
      <c r="UDP39" s="21"/>
      <c r="UDQ39" s="21"/>
      <c r="UDR39" s="21"/>
      <c r="UDS39" s="21"/>
      <c r="UDT39" s="21"/>
      <c r="UDU39" s="21"/>
      <c r="UDV39" s="21"/>
      <c r="UDW39" s="21"/>
      <c r="UDX39" s="21"/>
      <c r="UDY39" s="21"/>
      <c r="UDZ39" s="21"/>
      <c r="UEA39" s="21"/>
      <c r="UEB39" s="21"/>
      <c r="UEC39" s="21"/>
      <c r="UED39" s="21"/>
      <c r="UEE39" s="21"/>
      <c r="UEF39" s="21"/>
      <c r="UEG39" s="21"/>
      <c r="UEH39" s="21"/>
      <c r="UEI39" s="21"/>
      <c r="UEJ39" s="21"/>
      <c r="UEK39" s="21"/>
      <c r="UEL39" s="21"/>
      <c r="UEM39" s="21"/>
      <c r="UEN39" s="21"/>
      <c r="UEO39" s="21"/>
      <c r="UEP39" s="21"/>
      <c r="UEQ39" s="21"/>
      <c r="UER39" s="21"/>
      <c r="UES39" s="21"/>
      <c r="UET39" s="21"/>
      <c r="UEU39" s="21"/>
      <c r="UEV39" s="21"/>
      <c r="UEW39" s="21"/>
      <c r="UEX39" s="21"/>
      <c r="UEY39" s="21"/>
      <c r="UEZ39" s="21"/>
      <c r="UFA39" s="21"/>
      <c r="UFB39" s="21"/>
      <c r="UFC39" s="21"/>
      <c r="UFD39" s="21"/>
      <c r="UFE39" s="21"/>
      <c r="UFF39" s="21"/>
      <c r="UFG39" s="21"/>
      <c r="UFH39" s="21"/>
      <c r="UFI39" s="21"/>
      <c r="UFJ39" s="21"/>
      <c r="UFK39" s="21"/>
      <c r="UFL39" s="21"/>
      <c r="UFM39" s="21"/>
      <c r="UFN39" s="21"/>
      <c r="UFO39" s="21"/>
      <c r="UFP39" s="21"/>
      <c r="UFQ39" s="21"/>
      <c r="UFR39" s="21"/>
      <c r="UFS39" s="21"/>
      <c r="UFT39" s="21"/>
      <c r="UFU39" s="21"/>
      <c r="UFV39" s="21"/>
      <c r="UFW39" s="21"/>
      <c r="UFX39" s="21"/>
      <c r="UFY39" s="21"/>
      <c r="UFZ39" s="21"/>
      <c r="UGA39" s="21"/>
      <c r="UGB39" s="21"/>
      <c r="UGC39" s="21"/>
      <c r="UGD39" s="21"/>
      <c r="UGE39" s="21"/>
      <c r="UGF39" s="21"/>
      <c r="UGG39" s="21"/>
      <c r="UGH39" s="21"/>
      <c r="UGI39" s="21"/>
      <c r="UGJ39" s="21"/>
      <c r="UGK39" s="21"/>
      <c r="UGL39" s="21"/>
      <c r="UGM39" s="21"/>
      <c r="UGN39" s="21"/>
      <c r="UGO39" s="21"/>
      <c r="UGP39" s="21"/>
      <c r="UGQ39" s="21"/>
      <c r="UGR39" s="21"/>
      <c r="UGS39" s="21"/>
      <c r="UGT39" s="21"/>
      <c r="UGU39" s="21"/>
      <c r="UGV39" s="21"/>
      <c r="UGW39" s="21"/>
      <c r="UGX39" s="21"/>
      <c r="UGY39" s="21"/>
      <c r="UGZ39" s="21"/>
      <c r="UHA39" s="21"/>
      <c r="UHB39" s="21"/>
      <c r="UHC39" s="21"/>
      <c r="UHD39" s="21"/>
      <c r="UHE39" s="21"/>
      <c r="UHF39" s="21"/>
      <c r="UHG39" s="21"/>
      <c r="UHH39" s="21"/>
      <c r="UHI39" s="21"/>
      <c r="UHJ39" s="21"/>
      <c r="UHK39" s="21"/>
      <c r="UHL39" s="21"/>
      <c r="UHM39" s="21"/>
      <c r="UHN39" s="21"/>
      <c r="UHO39" s="21"/>
      <c r="UHP39" s="21"/>
      <c r="UHQ39" s="21"/>
      <c r="UHR39" s="21"/>
      <c r="UHS39" s="21"/>
      <c r="UHT39" s="21"/>
      <c r="UHU39" s="21"/>
      <c r="UHV39" s="21"/>
      <c r="UHW39" s="21"/>
      <c r="UHX39" s="21"/>
      <c r="UHY39" s="21"/>
      <c r="UHZ39" s="21"/>
      <c r="UIA39" s="21"/>
      <c r="UIB39" s="21"/>
      <c r="UIC39" s="21"/>
      <c r="UID39" s="21"/>
      <c r="UIE39" s="21"/>
      <c r="UIF39" s="21"/>
      <c r="UIG39" s="21"/>
      <c r="UIH39" s="21"/>
      <c r="UII39" s="21"/>
      <c r="UIJ39" s="21"/>
      <c r="UIK39" s="21"/>
      <c r="UIL39" s="21"/>
      <c r="UIM39" s="21"/>
      <c r="UIN39" s="21"/>
      <c r="UIO39" s="21"/>
      <c r="UIP39" s="21"/>
      <c r="UIQ39" s="21"/>
      <c r="UIR39" s="21"/>
      <c r="UIS39" s="21"/>
      <c r="UIT39" s="21"/>
      <c r="UIU39" s="21"/>
      <c r="UIV39" s="21"/>
      <c r="UIW39" s="21"/>
      <c r="UIX39" s="21"/>
      <c r="UIY39" s="21"/>
      <c r="UIZ39" s="21"/>
      <c r="UJA39" s="21"/>
      <c r="UJB39" s="21"/>
      <c r="UJC39" s="21"/>
      <c r="UJD39" s="21"/>
      <c r="UJE39" s="21"/>
      <c r="UJF39" s="21"/>
      <c r="UJG39" s="21"/>
      <c r="UJH39" s="21"/>
      <c r="UJI39" s="21"/>
      <c r="UJJ39" s="21"/>
      <c r="UJK39" s="21"/>
      <c r="UJL39" s="21"/>
      <c r="UJM39" s="21"/>
      <c r="UJN39" s="21"/>
      <c r="UJO39" s="21"/>
      <c r="UJP39" s="21"/>
      <c r="UJQ39" s="21"/>
      <c r="UJR39" s="21"/>
      <c r="UJS39" s="21"/>
      <c r="UJT39" s="21"/>
      <c r="UJU39" s="21"/>
      <c r="UJV39" s="21"/>
      <c r="UJW39" s="21"/>
      <c r="UJX39" s="21"/>
      <c r="UJY39" s="21"/>
      <c r="UJZ39" s="21"/>
      <c r="UKA39" s="21"/>
      <c r="UKB39" s="21"/>
      <c r="UKC39" s="21"/>
      <c r="UKD39" s="21"/>
      <c r="UKE39" s="21"/>
      <c r="UKF39" s="21"/>
      <c r="UKG39" s="21"/>
      <c r="UKH39" s="21"/>
      <c r="UKI39" s="21"/>
      <c r="UKJ39" s="21"/>
      <c r="UKK39" s="21"/>
      <c r="UKL39" s="21"/>
      <c r="UKM39" s="21"/>
      <c r="UKN39" s="21"/>
      <c r="UKO39" s="21"/>
      <c r="UKP39" s="21"/>
      <c r="UKQ39" s="21"/>
      <c r="UKR39" s="21"/>
      <c r="UKS39" s="21"/>
      <c r="UKT39" s="21"/>
      <c r="UKU39" s="21"/>
      <c r="UKV39" s="21"/>
      <c r="UKW39" s="21"/>
      <c r="UKX39" s="21"/>
      <c r="UKY39" s="21"/>
      <c r="UKZ39" s="21"/>
      <c r="ULA39" s="21"/>
      <c r="ULB39" s="21"/>
      <c r="ULC39" s="21"/>
      <c r="ULD39" s="21"/>
      <c r="ULE39" s="21"/>
      <c r="ULF39" s="21"/>
      <c r="ULG39" s="21"/>
      <c r="ULH39" s="21"/>
      <c r="ULI39" s="21"/>
      <c r="ULJ39" s="21"/>
      <c r="ULK39" s="21"/>
      <c r="ULL39" s="21"/>
      <c r="ULM39" s="21"/>
      <c r="ULN39" s="21"/>
      <c r="ULO39" s="21"/>
      <c r="ULP39" s="21"/>
      <c r="ULQ39" s="21"/>
      <c r="ULR39" s="21"/>
      <c r="ULS39" s="21"/>
      <c r="ULT39" s="21"/>
      <c r="ULU39" s="21"/>
      <c r="ULV39" s="21"/>
      <c r="ULW39" s="21"/>
      <c r="ULX39" s="21"/>
      <c r="ULY39" s="21"/>
      <c r="ULZ39" s="21"/>
      <c r="UMA39" s="21"/>
      <c r="UMB39" s="21"/>
      <c r="UMC39" s="21"/>
      <c r="UMD39" s="21"/>
      <c r="UME39" s="21"/>
      <c r="UMF39" s="21"/>
      <c r="UMG39" s="21"/>
      <c r="UMH39" s="21"/>
      <c r="UMI39" s="21"/>
      <c r="UMJ39" s="21"/>
      <c r="UMK39" s="21"/>
      <c r="UML39" s="21"/>
      <c r="UMM39" s="21"/>
      <c r="UMN39" s="21"/>
      <c r="UMO39" s="21"/>
      <c r="UMP39" s="21"/>
      <c r="UMQ39" s="21"/>
      <c r="UMR39" s="21"/>
      <c r="UMS39" s="21"/>
      <c r="UMT39" s="21"/>
      <c r="UMU39" s="21"/>
      <c r="UMV39" s="21"/>
      <c r="UMW39" s="21"/>
      <c r="UMX39" s="21"/>
      <c r="UMY39" s="21"/>
      <c r="UMZ39" s="21"/>
      <c r="UNA39" s="21"/>
      <c r="UNB39" s="21"/>
      <c r="UNC39" s="21"/>
      <c r="UND39" s="21"/>
      <c r="UNE39" s="21"/>
      <c r="UNF39" s="21"/>
      <c r="UNG39" s="21"/>
      <c r="UNH39" s="21"/>
      <c r="UNI39" s="21"/>
      <c r="UNJ39" s="21"/>
      <c r="UNK39" s="21"/>
      <c r="UNL39" s="21"/>
      <c r="UNM39" s="21"/>
      <c r="UNN39" s="21"/>
      <c r="UNO39" s="21"/>
      <c r="UNP39" s="21"/>
      <c r="UNQ39" s="21"/>
      <c r="UNR39" s="21"/>
      <c r="UNS39" s="21"/>
      <c r="UNT39" s="21"/>
      <c r="UNU39" s="21"/>
      <c r="UNV39" s="21"/>
      <c r="UNW39" s="21"/>
      <c r="UNX39" s="21"/>
      <c r="UNY39" s="21"/>
      <c r="UNZ39" s="21"/>
      <c r="UOA39" s="21"/>
      <c r="UOB39" s="21"/>
      <c r="UOC39" s="21"/>
      <c r="UOD39" s="21"/>
      <c r="UOE39" s="21"/>
      <c r="UOF39" s="21"/>
      <c r="UOG39" s="21"/>
      <c r="UOH39" s="21"/>
      <c r="UOI39" s="21"/>
      <c r="UOJ39" s="21"/>
      <c r="UOK39" s="21"/>
      <c r="UOL39" s="21"/>
      <c r="UOM39" s="21"/>
      <c r="UON39" s="21"/>
      <c r="UOO39" s="21"/>
      <c r="UOP39" s="21"/>
      <c r="UOQ39" s="21"/>
      <c r="UOR39" s="21"/>
      <c r="UOS39" s="21"/>
      <c r="UOT39" s="21"/>
      <c r="UOU39" s="21"/>
      <c r="UOV39" s="21"/>
      <c r="UOW39" s="21"/>
      <c r="UOX39" s="21"/>
      <c r="UOY39" s="21"/>
      <c r="UOZ39" s="21"/>
      <c r="UPA39" s="21"/>
      <c r="UPB39" s="21"/>
      <c r="UPC39" s="21"/>
      <c r="UPD39" s="21"/>
      <c r="UPE39" s="21"/>
      <c r="UPF39" s="21"/>
      <c r="UPG39" s="21"/>
      <c r="UPH39" s="21"/>
      <c r="UPI39" s="21"/>
      <c r="UPJ39" s="21"/>
      <c r="UPK39" s="21"/>
      <c r="UPL39" s="21"/>
      <c r="UPM39" s="21"/>
      <c r="UPN39" s="21"/>
      <c r="UPO39" s="21"/>
      <c r="UPP39" s="21"/>
      <c r="UPQ39" s="21"/>
      <c r="UPR39" s="21"/>
      <c r="UPS39" s="21"/>
      <c r="UPT39" s="21"/>
      <c r="UPU39" s="21"/>
      <c r="UPV39" s="21"/>
      <c r="UPW39" s="21"/>
      <c r="UPX39" s="21"/>
      <c r="UPY39" s="21"/>
      <c r="UPZ39" s="21"/>
      <c r="UQA39" s="21"/>
      <c r="UQB39" s="21"/>
      <c r="UQC39" s="21"/>
      <c r="UQD39" s="21"/>
      <c r="UQE39" s="21"/>
      <c r="UQF39" s="21"/>
      <c r="UQG39" s="21"/>
      <c r="UQH39" s="21"/>
      <c r="UQI39" s="21"/>
      <c r="UQJ39" s="21"/>
      <c r="UQK39" s="21"/>
      <c r="UQL39" s="21"/>
      <c r="UQM39" s="21"/>
      <c r="UQN39" s="21"/>
      <c r="UQO39" s="21"/>
      <c r="UQP39" s="21"/>
      <c r="UQQ39" s="21"/>
      <c r="UQR39" s="21"/>
      <c r="UQS39" s="21"/>
      <c r="UQT39" s="21"/>
      <c r="UQU39" s="21"/>
      <c r="UQV39" s="21"/>
      <c r="UQW39" s="21"/>
      <c r="UQX39" s="21"/>
      <c r="UQY39" s="21"/>
      <c r="UQZ39" s="21"/>
      <c r="URA39" s="21"/>
      <c r="URB39" s="21"/>
      <c r="URC39" s="21"/>
      <c r="URD39" s="21"/>
      <c r="URE39" s="21"/>
      <c r="URF39" s="21"/>
      <c r="URG39" s="21"/>
      <c r="URH39" s="21"/>
      <c r="URI39" s="21"/>
      <c r="URJ39" s="21"/>
      <c r="URK39" s="21"/>
      <c r="URL39" s="21"/>
      <c r="URM39" s="21"/>
      <c r="URN39" s="21"/>
      <c r="URO39" s="21"/>
      <c r="URP39" s="21"/>
      <c r="URQ39" s="21"/>
      <c r="URR39" s="21"/>
      <c r="URS39" s="21"/>
      <c r="URT39" s="21"/>
      <c r="URU39" s="21"/>
      <c r="URV39" s="21"/>
      <c r="URW39" s="21"/>
      <c r="URX39" s="21"/>
      <c r="URY39" s="21"/>
      <c r="URZ39" s="21"/>
      <c r="USA39" s="21"/>
      <c r="USB39" s="21"/>
      <c r="USC39" s="21"/>
      <c r="USD39" s="21"/>
      <c r="USE39" s="21"/>
      <c r="USF39" s="21"/>
      <c r="USG39" s="21"/>
      <c r="USH39" s="21"/>
      <c r="USI39" s="21"/>
      <c r="USJ39" s="21"/>
      <c r="USK39" s="21"/>
      <c r="USL39" s="21"/>
      <c r="USM39" s="21"/>
      <c r="USN39" s="21"/>
      <c r="USO39" s="21"/>
      <c r="USP39" s="21"/>
      <c r="USQ39" s="21"/>
      <c r="USR39" s="21"/>
      <c r="USS39" s="21"/>
      <c r="UST39" s="21"/>
      <c r="USU39" s="21"/>
      <c r="USV39" s="21"/>
      <c r="USW39" s="21"/>
      <c r="USX39" s="21"/>
      <c r="USY39" s="21"/>
      <c r="USZ39" s="21"/>
      <c r="UTA39" s="21"/>
      <c r="UTB39" s="21"/>
      <c r="UTC39" s="21"/>
      <c r="UTD39" s="21"/>
      <c r="UTE39" s="21"/>
      <c r="UTF39" s="21"/>
      <c r="UTG39" s="21"/>
      <c r="UTH39" s="21"/>
      <c r="UTI39" s="21"/>
      <c r="UTJ39" s="21"/>
      <c r="UTK39" s="21"/>
      <c r="UTL39" s="21"/>
      <c r="UTM39" s="21"/>
      <c r="UTN39" s="21"/>
      <c r="UTO39" s="21"/>
      <c r="UTP39" s="21"/>
      <c r="UTQ39" s="21"/>
      <c r="UTR39" s="21"/>
      <c r="UTS39" s="21"/>
      <c r="UTT39" s="21"/>
      <c r="UTU39" s="21"/>
      <c r="UTV39" s="21"/>
      <c r="UTW39" s="21"/>
      <c r="UTX39" s="21"/>
      <c r="UTY39" s="21"/>
      <c r="UTZ39" s="21"/>
      <c r="UUA39" s="21"/>
      <c r="UUB39" s="21"/>
      <c r="UUC39" s="21"/>
      <c r="UUD39" s="21"/>
      <c r="UUE39" s="21"/>
      <c r="UUF39" s="21"/>
      <c r="UUG39" s="21"/>
      <c r="UUH39" s="21"/>
      <c r="UUI39" s="21"/>
      <c r="UUJ39" s="21"/>
      <c r="UUK39" s="21"/>
      <c r="UUL39" s="21"/>
      <c r="UUM39" s="21"/>
      <c r="UUN39" s="21"/>
      <c r="UUO39" s="21"/>
      <c r="UUP39" s="21"/>
      <c r="UUQ39" s="21"/>
      <c r="UUR39" s="21"/>
      <c r="UUS39" s="21"/>
      <c r="UUT39" s="21"/>
      <c r="UUU39" s="21"/>
      <c r="UUV39" s="21"/>
      <c r="UUW39" s="21"/>
      <c r="UUX39" s="21"/>
      <c r="UUY39" s="21"/>
      <c r="UUZ39" s="21"/>
      <c r="UVA39" s="21"/>
      <c r="UVB39" s="21"/>
      <c r="UVC39" s="21"/>
      <c r="UVD39" s="21"/>
      <c r="UVE39" s="21"/>
      <c r="UVF39" s="21"/>
      <c r="UVG39" s="21"/>
      <c r="UVH39" s="21"/>
      <c r="UVI39" s="21"/>
      <c r="UVJ39" s="21"/>
      <c r="UVK39" s="21"/>
      <c r="UVL39" s="21"/>
      <c r="UVM39" s="21"/>
      <c r="UVN39" s="21"/>
      <c r="UVO39" s="21"/>
      <c r="UVP39" s="21"/>
      <c r="UVQ39" s="21"/>
      <c r="UVR39" s="21"/>
      <c r="UVS39" s="21"/>
      <c r="UVT39" s="21"/>
      <c r="UVU39" s="21"/>
      <c r="UVV39" s="21"/>
      <c r="UVW39" s="21"/>
      <c r="UVX39" s="21"/>
      <c r="UVY39" s="21"/>
      <c r="UVZ39" s="21"/>
      <c r="UWA39" s="21"/>
      <c r="UWB39" s="21"/>
      <c r="UWC39" s="21"/>
      <c r="UWD39" s="21"/>
      <c r="UWE39" s="21"/>
      <c r="UWF39" s="21"/>
      <c r="UWG39" s="21"/>
      <c r="UWH39" s="21"/>
      <c r="UWI39" s="21"/>
      <c r="UWJ39" s="21"/>
      <c r="UWK39" s="21"/>
      <c r="UWL39" s="21"/>
      <c r="UWM39" s="21"/>
      <c r="UWN39" s="21"/>
      <c r="UWO39" s="21"/>
      <c r="UWP39" s="21"/>
      <c r="UWQ39" s="21"/>
      <c r="UWR39" s="21"/>
      <c r="UWS39" s="21"/>
      <c r="UWT39" s="21"/>
      <c r="UWU39" s="21"/>
      <c r="UWV39" s="21"/>
      <c r="UWW39" s="21"/>
      <c r="UWX39" s="21"/>
      <c r="UWY39" s="21"/>
      <c r="UWZ39" s="21"/>
      <c r="UXA39" s="21"/>
      <c r="UXB39" s="21"/>
      <c r="UXC39" s="21"/>
      <c r="UXD39" s="21"/>
      <c r="UXE39" s="21"/>
      <c r="UXF39" s="21"/>
      <c r="UXG39" s="21"/>
      <c r="UXH39" s="21"/>
      <c r="UXI39" s="21"/>
      <c r="UXJ39" s="21"/>
      <c r="UXK39" s="21"/>
      <c r="UXL39" s="21"/>
      <c r="UXM39" s="21"/>
      <c r="UXN39" s="21"/>
      <c r="UXO39" s="21"/>
      <c r="UXP39" s="21"/>
      <c r="UXQ39" s="21"/>
      <c r="UXR39" s="21"/>
      <c r="UXS39" s="21"/>
      <c r="UXT39" s="21"/>
      <c r="UXU39" s="21"/>
      <c r="UXV39" s="21"/>
      <c r="UXW39" s="21"/>
      <c r="UXX39" s="21"/>
      <c r="UXY39" s="21"/>
      <c r="UXZ39" s="21"/>
      <c r="UYA39" s="21"/>
      <c r="UYB39" s="21"/>
      <c r="UYC39" s="21"/>
      <c r="UYD39" s="21"/>
      <c r="UYE39" s="21"/>
      <c r="UYF39" s="21"/>
      <c r="UYG39" s="21"/>
      <c r="UYH39" s="21"/>
      <c r="UYI39" s="21"/>
      <c r="UYJ39" s="21"/>
      <c r="UYK39" s="21"/>
      <c r="UYL39" s="21"/>
      <c r="UYM39" s="21"/>
      <c r="UYN39" s="21"/>
      <c r="UYO39" s="21"/>
      <c r="UYP39" s="21"/>
      <c r="UYQ39" s="21"/>
      <c r="UYR39" s="21"/>
      <c r="UYS39" s="21"/>
      <c r="UYT39" s="21"/>
      <c r="UYU39" s="21"/>
      <c r="UYV39" s="21"/>
      <c r="UYW39" s="21"/>
      <c r="UYX39" s="21"/>
      <c r="UYY39" s="21"/>
      <c r="UYZ39" s="21"/>
      <c r="UZA39" s="21"/>
      <c r="UZB39" s="21"/>
      <c r="UZC39" s="21"/>
      <c r="UZD39" s="21"/>
      <c r="UZE39" s="21"/>
      <c r="UZF39" s="21"/>
      <c r="UZG39" s="21"/>
      <c r="UZH39" s="21"/>
      <c r="UZI39" s="21"/>
      <c r="UZJ39" s="21"/>
      <c r="UZK39" s="21"/>
      <c r="UZL39" s="21"/>
      <c r="UZM39" s="21"/>
      <c r="UZN39" s="21"/>
      <c r="UZO39" s="21"/>
      <c r="UZP39" s="21"/>
      <c r="UZQ39" s="21"/>
      <c r="UZR39" s="21"/>
      <c r="UZS39" s="21"/>
      <c r="UZT39" s="21"/>
      <c r="UZU39" s="21"/>
      <c r="UZV39" s="21"/>
      <c r="UZW39" s="21"/>
      <c r="UZX39" s="21"/>
      <c r="UZY39" s="21"/>
      <c r="UZZ39" s="21"/>
      <c r="VAA39" s="21"/>
      <c r="VAB39" s="21"/>
      <c r="VAC39" s="21"/>
      <c r="VAD39" s="21"/>
      <c r="VAE39" s="21"/>
      <c r="VAF39" s="21"/>
      <c r="VAG39" s="21"/>
      <c r="VAH39" s="21"/>
      <c r="VAI39" s="21"/>
      <c r="VAJ39" s="21"/>
      <c r="VAK39" s="21"/>
      <c r="VAL39" s="21"/>
      <c r="VAM39" s="21"/>
      <c r="VAN39" s="21"/>
      <c r="VAO39" s="21"/>
      <c r="VAP39" s="21"/>
      <c r="VAQ39" s="21"/>
      <c r="VAR39" s="21"/>
      <c r="VAS39" s="21"/>
      <c r="VAT39" s="21"/>
      <c r="VAU39" s="21"/>
      <c r="VAV39" s="21"/>
      <c r="VAW39" s="21"/>
      <c r="VAX39" s="21"/>
      <c r="VAY39" s="21"/>
      <c r="VAZ39" s="21"/>
      <c r="VBA39" s="21"/>
      <c r="VBB39" s="21"/>
      <c r="VBC39" s="21"/>
      <c r="VBD39" s="21"/>
      <c r="VBE39" s="21"/>
      <c r="VBF39" s="21"/>
      <c r="VBG39" s="21"/>
      <c r="VBH39" s="21"/>
      <c r="VBI39" s="21"/>
      <c r="VBJ39" s="21"/>
      <c r="VBK39" s="21"/>
      <c r="VBL39" s="21"/>
      <c r="VBM39" s="21"/>
      <c r="VBN39" s="21"/>
      <c r="VBO39" s="21"/>
      <c r="VBP39" s="21"/>
      <c r="VBQ39" s="21"/>
      <c r="VBR39" s="21"/>
      <c r="VBS39" s="21"/>
      <c r="VBT39" s="21"/>
      <c r="VBU39" s="21"/>
      <c r="VBV39" s="21"/>
      <c r="VBW39" s="21"/>
      <c r="VBX39" s="21"/>
      <c r="VBY39" s="21"/>
      <c r="VBZ39" s="21"/>
      <c r="VCA39" s="21"/>
      <c r="VCB39" s="21"/>
      <c r="VCC39" s="21"/>
      <c r="VCD39" s="21"/>
      <c r="VCE39" s="21"/>
      <c r="VCF39" s="21"/>
      <c r="VCG39" s="21"/>
      <c r="VCH39" s="21"/>
      <c r="VCI39" s="21"/>
      <c r="VCJ39" s="21"/>
      <c r="VCK39" s="21"/>
      <c r="VCL39" s="21"/>
      <c r="VCM39" s="21"/>
      <c r="VCN39" s="21"/>
      <c r="VCO39" s="21"/>
      <c r="VCP39" s="21"/>
      <c r="VCQ39" s="21"/>
      <c r="VCR39" s="21"/>
      <c r="VCS39" s="21"/>
      <c r="VCT39" s="21"/>
      <c r="VCU39" s="21"/>
      <c r="VCV39" s="21"/>
      <c r="VCW39" s="21"/>
      <c r="VCX39" s="21"/>
      <c r="VCY39" s="21"/>
      <c r="VCZ39" s="21"/>
      <c r="VDA39" s="21"/>
      <c r="VDB39" s="21"/>
      <c r="VDC39" s="21"/>
      <c r="VDD39" s="21"/>
      <c r="VDE39" s="21"/>
      <c r="VDF39" s="21"/>
      <c r="VDG39" s="21"/>
      <c r="VDH39" s="21"/>
      <c r="VDI39" s="21"/>
      <c r="VDJ39" s="21"/>
      <c r="VDK39" s="21"/>
      <c r="VDL39" s="21"/>
      <c r="VDM39" s="21"/>
      <c r="VDN39" s="21"/>
      <c r="VDO39" s="21"/>
      <c r="VDP39" s="21"/>
      <c r="VDQ39" s="21"/>
      <c r="VDR39" s="21"/>
      <c r="VDS39" s="21"/>
      <c r="VDT39" s="21"/>
      <c r="VDU39" s="21"/>
      <c r="VDV39" s="21"/>
      <c r="VDW39" s="21"/>
      <c r="VDX39" s="21"/>
      <c r="VDY39" s="21"/>
      <c r="VDZ39" s="21"/>
      <c r="VEA39" s="21"/>
      <c r="VEB39" s="21"/>
      <c r="VEC39" s="21"/>
      <c r="VED39" s="21"/>
      <c r="VEE39" s="21"/>
      <c r="VEF39" s="21"/>
      <c r="VEG39" s="21"/>
      <c r="VEH39" s="21"/>
      <c r="VEI39" s="21"/>
      <c r="VEJ39" s="21"/>
      <c r="VEK39" s="21"/>
      <c r="VEL39" s="21"/>
      <c r="VEM39" s="21"/>
      <c r="VEN39" s="21"/>
      <c r="VEO39" s="21"/>
      <c r="VEP39" s="21"/>
      <c r="VEQ39" s="21"/>
      <c r="VER39" s="21"/>
      <c r="VES39" s="21"/>
      <c r="VET39" s="21"/>
      <c r="VEU39" s="21"/>
      <c r="VEV39" s="21"/>
      <c r="VEW39" s="21"/>
      <c r="VEX39" s="21"/>
      <c r="VEY39" s="21"/>
      <c r="VEZ39" s="21"/>
      <c r="VFA39" s="21"/>
      <c r="VFB39" s="21"/>
      <c r="VFC39" s="21"/>
      <c r="VFD39" s="21"/>
      <c r="VFE39" s="21"/>
      <c r="VFF39" s="21"/>
      <c r="VFG39" s="21"/>
      <c r="VFH39" s="21"/>
      <c r="VFI39" s="21"/>
      <c r="VFJ39" s="21"/>
      <c r="VFK39" s="21"/>
      <c r="VFL39" s="21"/>
      <c r="VFM39" s="21"/>
      <c r="VFN39" s="21"/>
      <c r="VFO39" s="21"/>
      <c r="VFP39" s="21"/>
      <c r="VFQ39" s="21"/>
      <c r="VFR39" s="21"/>
      <c r="VFS39" s="21"/>
      <c r="VFT39" s="21"/>
      <c r="VFU39" s="21"/>
      <c r="VFV39" s="21"/>
      <c r="VFW39" s="21"/>
      <c r="VFX39" s="21"/>
      <c r="VFY39" s="21"/>
      <c r="VFZ39" s="21"/>
      <c r="VGA39" s="21"/>
      <c r="VGB39" s="21"/>
      <c r="VGC39" s="21"/>
      <c r="VGD39" s="21"/>
      <c r="VGE39" s="21"/>
      <c r="VGF39" s="21"/>
      <c r="VGG39" s="21"/>
      <c r="VGH39" s="21"/>
      <c r="VGI39" s="21"/>
      <c r="VGJ39" s="21"/>
      <c r="VGK39" s="21"/>
      <c r="VGL39" s="21"/>
      <c r="VGM39" s="21"/>
      <c r="VGN39" s="21"/>
      <c r="VGO39" s="21"/>
      <c r="VGP39" s="21"/>
      <c r="VGQ39" s="21"/>
      <c r="VGR39" s="21"/>
      <c r="VGS39" s="21"/>
      <c r="VGT39" s="21"/>
      <c r="VGU39" s="21"/>
      <c r="VGV39" s="21"/>
      <c r="VGW39" s="21"/>
      <c r="VGX39" s="21"/>
      <c r="VGY39" s="21"/>
      <c r="VGZ39" s="21"/>
      <c r="VHA39" s="21"/>
      <c r="VHB39" s="21"/>
      <c r="VHC39" s="21"/>
      <c r="VHD39" s="21"/>
      <c r="VHE39" s="21"/>
      <c r="VHF39" s="21"/>
      <c r="VHG39" s="21"/>
      <c r="VHH39" s="21"/>
      <c r="VHI39" s="21"/>
      <c r="VHJ39" s="21"/>
      <c r="VHK39" s="21"/>
      <c r="VHL39" s="21"/>
      <c r="VHM39" s="21"/>
      <c r="VHN39" s="21"/>
      <c r="VHO39" s="21"/>
      <c r="VHP39" s="21"/>
      <c r="VHQ39" s="21"/>
      <c r="VHR39" s="21"/>
      <c r="VHS39" s="21"/>
      <c r="VHT39" s="21"/>
      <c r="VHU39" s="21"/>
      <c r="VHV39" s="21"/>
      <c r="VHW39" s="21"/>
      <c r="VHX39" s="21"/>
      <c r="VHY39" s="21"/>
      <c r="VHZ39" s="21"/>
      <c r="VIA39" s="21"/>
      <c r="VIB39" s="21"/>
      <c r="VIC39" s="21"/>
      <c r="VID39" s="21"/>
      <c r="VIE39" s="21"/>
      <c r="VIF39" s="21"/>
      <c r="VIG39" s="21"/>
      <c r="VIH39" s="21"/>
      <c r="VII39" s="21"/>
      <c r="VIJ39" s="21"/>
      <c r="VIK39" s="21"/>
      <c r="VIL39" s="21"/>
      <c r="VIM39" s="21"/>
      <c r="VIN39" s="21"/>
      <c r="VIO39" s="21"/>
      <c r="VIP39" s="21"/>
      <c r="VIQ39" s="21"/>
      <c r="VIR39" s="21"/>
      <c r="VIS39" s="21"/>
      <c r="VIT39" s="21"/>
      <c r="VIU39" s="21"/>
      <c r="VIV39" s="21"/>
      <c r="VIW39" s="21"/>
      <c r="VIX39" s="21"/>
      <c r="VIY39" s="21"/>
      <c r="VIZ39" s="21"/>
      <c r="VJA39" s="21"/>
      <c r="VJB39" s="21"/>
      <c r="VJC39" s="21"/>
      <c r="VJD39" s="21"/>
      <c r="VJE39" s="21"/>
      <c r="VJF39" s="21"/>
      <c r="VJG39" s="21"/>
      <c r="VJH39" s="21"/>
      <c r="VJI39" s="21"/>
      <c r="VJJ39" s="21"/>
      <c r="VJK39" s="21"/>
      <c r="VJL39" s="21"/>
      <c r="VJM39" s="21"/>
      <c r="VJN39" s="21"/>
      <c r="VJO39" s="21"/>
      <c r="VJP39" s="21"/>
      <c r="VJQ39" s="21"/>
      <c r="VJR39" s="21"/>
      <c r="VJS39" s="21"/>
      <c r="VJT39" s="21"/>
      <c r="VJU39" s="21"/>
      <c r="VJV39" s="21"/>
      <c r="VJW39" s="21"/>
      <c r="VJX39" s="21"/>
      <c r="VJY39" s="21"/>
      <c r="VJZ39" s="21"/>
      <c r="VKA39" s="21"/>
      <c r="VKB39" s="21"/>
      <c r="VKC39" s="21"/>
      <c r="VKD39" s="21"/>
      <c r="VKE39" s="21"/>
      <c r="VKF39" s="21"/>
      <c r="VKG39" s="21"/>
      <c r="VKH39" s="21"/>
      <c r="VKI39" s="21"/>
      <c r="VKJ39" s="21"/>
      <c r="VKK39" s="21"/>
      <c r="VKL39" s="21"/>
      <c r="VKM39" s="21"/>
      <c r="VKN39" s="21"/>
      <c r="VKO39" s="21"/>
      <c r="VKP39" s="21"/>
      <c r="VKQ39" s="21"/>
      <c r="VKR39" s="21"/>
      <c r="VKS39" s="21"/>
      <c r="VKT39" s="21"/>
      <c r="VKU39" s="21"/>
      <c r="VKV39" s="21"/>
      <c r="VKW39" s="21"/>
      <c r="VKX39" s="21"/>
      <c r="VKY39" s="21"/>
      <c r="VKZ39" s="21"/>
      <c r="VLA39" s="21"/>
      <c r="VLB39" s="21"/>
      <c r="VLC39" s="21"/>
      <c r="VLD39" s="21"/>
      <c r="VLE39" s="21"/>
      <c r="VLF39" s="21"/>
      <c r="VLG39" s="21"/>
      <c r="VLH39" s="21"/>
      <c r="VLI39" s="21"/>
      <c r="VLJ39" s="21"/>
      <c r="VLK39" s="21"/>
      <c r="VLL39" s="21"/>
      <c r="VLM39" s="21"/>
      <c r="VLN39" s="21"/>
      <c r="VLO39" s="21"/>
      <c r="VLP39" s="21"/>
      <c r="VLQ39" s="21"/>
      <c r="VLR39" s="21"/>
      <c r="VLS39" s="21"/>
      <c r="VLT39" s="21"/>
      <c r="VLU39" s="21"/>
      <c r="VLV39" s="21"/>
      <c r="VLW39" s="21"/>
      <c r="VLX39" s="21"/>
      <c r="VLY39" s="21"/>
      <c r="VLZ39" s="21"/>
      <c r="VMA39" s="21"/>
      <c r="VMB39" s="21"/>
      <c r="VMC39" s="21"/>
      <c r="VMD39" s="21"/>
      <c r="VME39" s="21"/>
      <c r="VMF39" s="21"/>
      <c r="VMG39" s="21"/>
      <c r="VMH39" s="21"/>
      <c r="VMI39" s="21"/>
      <c r="VMJ39" s="21"/>
      <c r="VMK39" s="21"/>
      <c r="VML39" s="21"/>
      <c r="VMM39" s="21"/>
      <c r="VMN39" s="21"/>
      <c r="VMO39" s="21"/>
      <c r="VMP39" s="21"/>
      <c r="VMQ39" s="21"/>
      <c r="VMR39" s="21"/>
      <c r="VMS39" s="21"/>
      <c r="VMT39" s="21"/>
      <c r="VMU39" s="21"/>
      <c r="VMV39" s="21"/>
      <c r="VMW39" s="21"/>
      <c r="VMX39" s="21"/>
      <c r="VMY39" s="21"/>
      <c r="VMZ39" s="21"/>
      <c r="VNA39" s="21"/>
      <c r="VNB39" s="21"/>
      <c r="VNC39" s="21"/>
      <c r="VND39" s="21"/>
      <c r="VNE39" s="21"/>
      <c r="VNF39" s="21"/>
      <c r="VNG39" s="21"/>
      <c r="VNH39" s="21"/>
      <c r="VNI39" s="21"/>
      <c r="VNJ39" s="21"/>
      <c r="VNK39" s="21"/>
      <c r="VNL39" s="21"/>
      <c r="VNM39" s="21"/>
      <c r="VNN39" s="21"/>
      <c r="VNO39" s="21"/>
      <c r="VNP39" s="21"/>
      <c r="VNQ39" s="21"/>
      <c r="VNR39" s="21"/>
      <c r="VNS39" s="21"/>
      <c r="VNT39" s="21"/>
      <c r="VNU39" s="21"/>
      <c r="VNV39" s="21"/>
      <c r="VNW39" s="21"/>
      <c r="VNX39" s="21"/>
      <c r="VNY39" s="21"/>
      <c r="VNZ39" s="21"/>
      <c r="VOA39" s="21"/>
      <c r="VOB39" s="21"/>
      <c r="VOC39" s="21"/>
      <c r="VOD39" s="21"/>
      <c r="VOE39" s="21"/>
      <c r="VOF39" s="21"/>
      <c r="VOG39" s="21"/>
      <c r="VOH39" s="21"/>
      <c r="VOI39" s="21"/>
      <c r="VOJ39" s="21"/>
      <c r="VOK39" s="21"/>
      <c r="VOL39" s="21"/>
      <c r="VOM39" s="21"/>
      <c r="VON39" s="21"/>
      <c r="VOO39" s="21"/>
      <c r="VOP39" s="21"/>
      <c r="VOQ39" s="21"/>
      <c r="VOR39" s="21"/>
      <c r="VOS39" s="21"/>
      <c r="VOT39" s="21"/>
      <c r="VOU39" s="21"/>
      <c r="VOV39" s="21"/>
      <c r="VOW39" s="21"/>
      <c r="VOX39" s="21"/>
      <c r="VOY39" s="21"/>
      <c r="VOZ39" s="21"/>
      <c r="VPA39" s="21"/>
      <c r="VPB39" s="21"/>
      <c r="VPC39" s="21"/>
      <c r="VPD39" s="21"/>
      <c r="VPE39" s="21"/>
      <c r="VPF39" s="21"/>
      <c r="VPG39" s="21"/>
      <c r="VPH39" s="21"/>
      <c r="VPI39" s="21"/>
      <c r="VPJ39" s="21"/>
      <c r="VPK39" s="21"/>
      <c r="VPL39" s="21"/>
      <c r="VPM39" s="21"/>
      <c r="VPN39" s="21"/>
      <c r="VPO39" s="21"/>
      <c r="VPP39" s="21"/>
      <c r="VPQ39" s="21"/>
      <c r="VPR39" s="21"/>
      <c r="VPS39" s="21"/>
      <c r="VPT39" s="21"/>
      <c r="VPU39" s="21"/>
      <c r="VPV39" s="21"/>
      <c r="VPW39" s="21"/>
      <c r="VPX39" s="21"/>
      <c r="VPY39" s="21"/>
      <c r="VPZ39" s="21"/>
      <c r="VQA39" s="21"/>
      <c r="VQB39" s="21"/>
      <c r="VQC39" s="21"/>
      <c r="VQD39" s="21"/>
      <c r="VQE39" s="21"/>
      <c r="VQF39" s="21"/>
      <c r="VQG39" s="21"/>
      <c r="VQH39" s="21"/>
      <c r="VQI39" s="21"/>
      <c r="VQJ39" s="21"/>
      <c r="VQK39" s="21"/>
      <c r="VQL39" s="21"/>
      <c r="VQM39" s="21"/>
      <c r="VQN39" s="21"/>
      <c r="VQO39" s="21"/>
      <c r="VQP39" s="21"/>
      <c r="VQQ39" s="21"/>
      <c r="VQR39" s="21"/>
      <c r="VQS39" s="21"/>
      <c r="VQT39" s="21"/>
      <c r="VQU39" s="21"/>
      <c r="VQV39" s="21"/>
      <c r="VQW39" s="21"/>
      <c r="VQX39" s="21"/>
      <c r="VQY39" s="21"/>
      <c r="VQZ39" s="21"/>
      <c r="VRA39" s="21"/>
      <c r="VRB39" s="21"/>
      <c r="VRC39" s="21"/>
      <c r="VRD39" s="21"/>
      <c r="VRE39" s="21"/>
      <c r="VRF39" s="21"/>
      <c r="VRG39" s="21"/>
      <c r="VRH39" s="21"/>
      <c r="VRI39" s="21"/>
      <c r="VRJ39" s="21"/>
      <c r="VRK39" s="21"/>
      <c r="VRL39" s="21"/>
      <c r="VRM39" s="21"/>
      <c r="VRN39" s="21"/>
      <c r="VRO39" s="21"/>
      <c r="VRP39" s="21"/>
      <c r="VRQ39" s="21"/>
      <c r="VRR39" s="21"/>
      <c r="VRS39" s="21"/>
      <c r="VRT39" s="21"/>
      <c r="VRU39" s="21"/>
      <c r="VRV39" s="21"/>
      <c r="VRW39" s="21"/>
      <c r="VRX39" s="21"/>
      <c r="VRY39" s="21"/>
      <c r="VRZ39" s="21"/>
      <c r="VSA39" s="21"/>
      <c r="VSB39" s="21"/>
      <c r="VSC39" s="21"/>
      <c r="VSD39" s="21"/>
      <c r="VSE39" s="21"/>
      <c r="VSF39" s="21"/>
      <c r="VSG39" s="21"/>
      <c r="VSH39" s="21"/>
      <c r="VSI39" s="21"/>
      <c r="VSJ39" s="21"/>
      <c r="VSK39" s="21"/>
      <c r="VSL39" s="21"/>
      <c r="VSM39" s="21"/>
      <c r="VSN39" s="21"/>
      <c r="VSO39" s="21"/>
      <c r="VSP39" s="21"/>
      <c r="VSQ39" s="21"/>
      <c r="VSR39" s="21"/>
      <c r="VSS39" s="21"/>
      <c r="VST39" s="21"/>
      <c r="VSU39" s="21"/>
      <c r="VSV39" s="21"/>
      <c r="VSW39" s="21"/>
      <c r="VSX39" s="21"/>
      <c r="VSY39" s="21"/>
      <c r="VSZ39" s="21"/>
      <c r="VTA39" s="21"/>
      <c r="VTB39" s="21"/>
      <c r="VTC39" s="21"/>
      <c r="VTD39" s="21"/>
      <c r="VTE39" s="21"/>
      <c r="VTF39" s="21"/>
      <c r="VTG39" s="21"/>
      <c r="VTH39" s="21"/>
      <c r="VTI39" s="21"/>
      <c r="VTJ39" s="21"/>
      <c r="VTK39" s="21"/>
      <c r="VTL39" s="21"/>
      <c r="VTM39" s="21"/>
      <c r="VTN39" s="21"/>
      <c r="VTO39" s="21"/>
      <c r="VTP39" s="21"/>
      <c r="VTQ39" s="21"/>
      <c r="VTR39" s="21"/>
      <c r="VTS39" s="21"/>
      <c r="VTT39" s="21"/>
      <c r="VTU39" s="21"/>
      <c r="VTV39" s="21"/>
      <c r="VTW39" s="21"/>
      <c r="VTX39" s="21"/>
      <c r="VTY39" s="21"/>
      <c r="VTZ39" s="21"/>
      <c r="VUA39" s="21"/>
      <c r="VUB39" s="21"/>
      <c r="VUC39" s="21"/>
      <c r="VUD39" s="21"/>
      <c r="VUE39" s="21"/>
      <c r="VUF39" s="21"/>
      <c r="VUG39" s="21"/>
      <c r="VUH39" s="21"/>
      <c r="VUI39" s="21"/>
      <c r="VUJ39" s="21"/>
      <c r="VUK39" s="21"/>
      <c r="VUL39" s="21"/>
      <c r="VUM39" s="21"/>
      <c r="VUN39" s="21"/>
      <c r="VUO39" s="21"/>
      <c r="VUP39" s="21"/>
      <c r="VUQ39" s="21"/>
      <c r="VUR39" s="21"/>
      <c r="VUS39" s="21"/>
      <c r="VUT39" s="21"/>
      <c r="VUU39" s="21"/>
      <c r="VUV39" s="21"/>
      <c r="VUW39" s="21"/>
      <c r="VUX39" s="21"/>
      <c r="VUY39" s="21"/>
      <c r="VUZ39" s="21"/>
      <c r="VVA39" s="21"/>
      <c r="VVB39" s="21"/>
      <c r="VVC39" s="21"/>
      <c r="VVD39" s="21"/>
      <c r="VVE39" s="21"/>
      <c r="VVF39" s="21"/>
      <c r="VVG39" s="21"/>
      <c r="VVH39" s="21"/>
      <c r="VVI39" s="21"/>
      <c r="VVJ39" s="21"/>
      <c r="VVK39" s="21"/>
      <c r="VVL39" s="21"/>
      <c r="VVM39" s="21"/>
      <c r="VVN39" s="21"/>
      <c r="VVO39" s="21"/>
      <c r="VVP39" s="21"/>
      <c r="VVQ39" s="21"/>
      <c r="VVR39" s="21"/>
      <c r="VVS39" s="21"/>
      <c r="VVT39" s="21"/>
      <c r="VVU39" s="21"/>
      <c r="VVV39" s="21"/>
      <c r="VVW39" s="21"/>
      <c r="VVX39" s="21"/>
      <c r="VVY39" s="21"/>
      <c r="VVZ39" s="21"/>
      <c r="VWA39" s="21"/>
      <c r="VWB39" s="21"/>
      <c r="VWC39" s="21"/>
      <c r="VWD39" s="21"/>
      <c r="VWE39" s="21"/>
      <c r="VWF39" s="21"/>
      <c r="VWG39" s="21"/>
      <c r="VWH39" s="21"/>
      <c r="VWI39" s="21"/>
      <c r="VWJ39" s="21"/>
      <c r="VWK39" s="21"/>
      <c r="VWL39" s="21"/>
      <c r="VWM39" s="21"/>
      <c r="VWN39" s="21"/>
      <c r="VWO39" s="21"/>
      <c r="VWP39" s="21"/>
      <c r="VWQ39" s="21"/>
      <c r="VWR39" s="21"/>
      <c r="VWS39" s="21"/>
      <c r="VWT39" s="21"/>
      <c r="VWU39" s="21"/>
      <c r="VWV39" s="21"/>
      <c r="VWW39" s="21"/>
      <c r="VWX39" s="21"/>
      <c r="VWY39" s="21"/>
      <c r="VWZ39" s="21"/>
      <c r="VXA39" s="21"/>
      <c r="VXB39" s="21"/>
      <c r="VXC39" s="21"/>
      <c r="VXD39" s="21"/>
      <c r="VXE39" s="21"/>
      <c r="VXF39" s="21"/>
      <c r="VXG39" s="21"/>
      <c r="VXH39" s="21"/>
      <c r="VXI39" s="21"/>
      <c r="VXJ39" s="21"/>
      <c r="VXK39" s="21"/>
      <c r="VXL39" s="21"/>
      <c r="VXM39" s="21"/>
      <c r="VXN39" s="21"/>
      <c r="VXO39" s="21"/>
      <c r="VXP39" s="21"/>
      <c r="VXQ39" s="21"/>
      <c r="VXR39" s="21"/>
      <c r="VXS39" s="21"/>
      <c r="VXT39" s="21"/>
      <c r="VXU39" s="21"/>
      <c r="VXV39" s="21"/>
      <c r="VXW39" s="21"/>
      <c r="VXX39" s="21"/>
      <c r="VXY39" s="21"/>
      <c r="VXZ39" s="21"/>
      <c r="VYA39" s="21"/>
      <c r="VYB39" s="21"/>
      <c r="VYC39" s="21"/>
      <c r="VYD39" s="21"/>
      <c r="VYE39" s="21"/>
      <c r="VYF39" s="21"/>
      <c r="VYG39" s="21"/>
      <c r="VYH39" s="21"/>
      <c r="VYI39" s="21"/>
      <c r="VYJ39" s="21"/>
      <c r="VYK39" s="21"/>
      <c r="VYL39" s="21"/>
      <c r="VYM39" s="21"/>
      <c r="VYN39" s="21"/>
      <c r="VYO39" s="21"/>
      <c r="VYP39" s="21"/>
      <c r="VYQ39" s="21"/>
      <c r="VYR39" s="21"/>
      <c r="VYS39" s="21"/>
      <c r="VYT39" s="21"/>
      <c r="VYU39" s="21"/>
      <c r="VYV39" s="21"/>
      <c r="VYW39" s="21"/>
      <c r="VYX39" s="21"/>
      <c r="VYY39" s="21"/>
      <c r="VYZ39" s="21"/>
      <c r="VZA39" s="21"/>
      <c r="VZB39" s="21"/>
      <c r="VZC39" s="21"/>
      <c r="VZD39" s="21"/>
      <c r="VZE39" s="21"/>
      <c r="VZF39" s="21"/>
      <c r="VZG39" s="21"/>
      <c r="VZH39" s="21"/>
      <c r="VZI39" s="21"/>
      <c r="VZJ39" s="21"/>
      <c r="VZK39" s="21"/>
      <c r="VZL39" s="21"/>
      <c r="VZM39" s="21"/>
      <c r="VZN39" s="21"/>
      <c r="VZO39" s="21"/>
      <c r="VZP39" s="21"/>
      <c r="VZQ39" s="21"/>
      <c r="VZR39" s="21"/>
      <c r="VZS39" s="21"/>
      <c r="VZT39" s="21"/>
      <c r="VZU39" s="21"/>
      <c r="VZV39" s="21"/>
      <c r="VZW39" s="21"/>
      <c r="VZX39" s="21"/>
      <c r="VZY39" s="21"/>
      <c r="VZZ39" s="21"/>
      <c r="WAA39" s="21"/>
      <c r="WAB39" s="21"/>
      <c r="WAC39" s="21"/>
      <c r="WAD39" s="21"/>
      <c r="WAE39" s="21"/>
      <c r="WAF39" s="21"/>
      <c r="WAG39" s="21"/>
      <c r="WAH39" s="21"/>
      <c r="WAI39" s="21"/>
      <c r="WAJ39" s="21"/>
      <c r="WAK39" s="21"/>
      <c r="WAL39" s="21"/>
      <c r="WAM39" s="21"/>
      <c r="WAN39" s="21"/>
      <c r="WAO39" s="21"/>
      <c r="WAP39" s="21"/>
      <c r="WAQ39" s="21"/>
      <c r="WAR39" s="21"/>
      <c r="WAS39" s="21"/>
      <c r="WAT39" s="21"/>
      <c r="WAU39" s="21"/>
      <c r="WAV39" s="21"/>
      <c r="WAW39" s="21"/>
      <c r="WAX39" s="21"/>
      <c r="WAY39" s="21"/>
      <c r="WAZ39" s="21"/>
      <c r="WBA39" s="21"/>
      <c r="WBB39" s="21"/>
      <c r="WBC39" s="21"/>
      <c r="WBD39" s="21"/>
      <c r="WBE39" s="21"/>
      <c r="WBF39" s="21"/>
      <c r="WBG39" s="21"/>
      <c r="WBH39" s="21"/>
      <c r="WBI39" s="21"/>
      <c r="WBJ39" s="21"/>
      <c r="WBK39" s="21"/>
      <c r="WBL39" s="21"/>
      <c r="WBM39" s="21"/>
      <c r="WBN39" s="21"/>
      <c r="WBO39" s="21"/>
      <c r="WBP39" s="21"/>
      <c r="WBQ39" s="21"/>
      <c r="WBR39" s="21"/>
      <c r="WBS39" s="21"/>
      <c r="WBT39" s="21"/>
      <c r="WBU39" s="21"/>
      <c r="WBV39" s="21"/>
      <c r="WBW39" s="21"/>
      <c r="WBX39" s="21"/>
      <c r="WBY39" s="21"/>
      <c r="WBZ39" s="21"/>
      <c r="WCA39" s="21"/>
      <c r="WCB39" s="21"/>
      <c r="WCC39" s="21"/>
      <c r="WCD39" s="21"/>
      <c r="WCE39" s="21"/>
      <c r="WCF39" s="21"/>
      <c r="WCG39" s="21"/>
      <c r="WCH39" s="21"/>
      <c r="WCI39" s="21"/>
      <c r="WCJ39" s="21"/>
      <c r="WCK39" s="21"/>
      <c r="WCL39" s="21"/>
      <c r="WCM39" s="21"/>
      <c r="WCN39" s="21"/>
      <c r="WCO39" s="21"/>
      <c r="WCP39" s="21"/>
      <c r="WCQ39" s="21"/>
      <c r="WCR39" s="21"/>
      <c r="WCS39" s="21"/>
      <c r="WCT39" s="21"/>
      <c r="WCU39" s="21"/>
      <c r="WCV39" s="21"/>
      <c r="WCW39" s="21"/>
      <c r="WCX39" s="21"/>
      <c r="WCY39" s="21"/>
      <c r="WCZ39" s="21"/>
      <c r="WDA39" s="21"/>
      <c r="WDB39" s="21"/>
      <c r="WDC39" s="21"/>
      <c r="WDD39" s="21"/>
      <c r="WDE39" s="21"/>
      <c r="WDF39" s="21"/>
      <c r="WDG39" s="21"/>
      <c r="WDH39" s="21"/>
      <c r="WDI39" s="21"/>
      <c r="WDJ39" s="21"/>
      <c r="WDK39" s="21"/>
      <c r="WDL39" s="21"/>
      <c r="WDM39" s="21"/>
      <c r="WDN39" s="21"/>
      <c r="WDO39" s="21"/>
      <c r="WDP39" s="21"/>
      <c r="WDQ39" s="21"/>
      <c r="WDR39" s="21"/>
      <c r="WDS39" s="21"/>
      <c r="WDT39" s="21"/>
      <c r="WDU39" s="21"/>
      <c r="WDV39" s="21"/>
      <c r="WDW39" s="21"/>
      <c r="WDX39" s="21"/>
      <c r="WDY39" s="21"/>
      <c r="WDZ39" s="21"/>
      <c r="WEA39" s="21"/>
      <c r="WEB39" s="21"/>
      <c r="WEC39" s="21"/>
      <c r="WED39" s="21"/>
      <c r="WEE39" s="21"/>
      <c r="WEF39" s="21"/>
      <c r="WEG39" s="21"/>
      <c r="WEH39" s="21"/>
      <c r="WEI39" s="21"/>
      <c r="WEJ39" s="21"/>
      <c r="WEK39" s="21"/>
      <c r="WEL39" s="21"/>
      <c r="WEM39" s="21"/>
      <c r="WEN39" s="21"/>
      <c r="WEO39" s="21"/>
      <c r="WEP39" s="21"/>
      <c r="WEQ39" s="21"/>
      <c r="WER39" s="21"/>
      <c r="WES39" s="21"/>
      <c r="WET39" s="21"/>
      <c r="WEU39" s="21"/>
      <c r="WEV39" s="21"/>
      <c r="WEW39" s="21"/>
      <c r="WEX39" s="21"/>
      <c r="WEY39" s="21"/>
      <c r="WEZ39" s="21"/>
      <c r="WFA39" s="21"/>
      <c r="WFB39" s="21"/>
      <c r="WFC39" s="21"/>
      <c r="WFD39" s="21"/>
      <c r="WFE39" s="21"/>
      <c r="WFF39" s="21"/>
      <c r="WFG39" s="21"/>
      <c r="WFH39" s="21"/>
      <c r="WFI39" s="21"/>
      <c r="WFJ39" s="21"/>
      <c r="WFK39" s="21"/>
      <c r="WFL39" s="21"/>
      <c r="WFM39" s="21"/>
      <c r="WFN39" s="21"/>
      <c r="WFO39" s="21"/>
      <c r="WFP39" s="21"/>
      <c r="WFQ39" s="21"/>
      <c r="WFR39" s="21"/>
      <c r="WFS39" s="21"/>
      <c r="WFT39" s="21"/>
      <c r="WFU39" s="21"/>
      <c r="WFV39" s="21"/>
      <c r="WFW39" s="21"/>
      <c r="WFX39" s="21"/>
      <c r="WFY39" s="21"/>
      <c r="WFZ39" s="21"/>
      <c r="WGA39" s="21"/>
      <c r="WGB39" s="21"/>
      <c r="WGC39" s="21"/>
      <c r="WGD39" s="21"/>
      <c r="WGE39" s="21"/>
      <c r="WGF39" s="21"/>
      <c r="WGG39" s="21"/>
      <c r="WGH39" s="21"/>
      <c r="WGI39" s="21"/>
      <c r="WGJ39" s="21"/>
      <c r="WGK39" s="21"/>
      <c r="WGL39" s="21"/>
      <c r="WGM39" s="21"/>
      <c r="WGN39" s="21"/>
      <c r="WGO39" s="21"/>
      <c r="WGP39" s="21"/>
      <c r="WGQ39" s="21"/>
      <c r="WGR39" s="21"/>
      <c r="WGS39" s="21"/>
      <c r="WGT39" s="21"/>
      <c r="WGU39" s="21"/>
      <c r="WGV39" s="21"/>
      <c r="WGW39" s="21"/>
      <c r="WGX39" s="21"/>
      <c r="WGY39" s="21"/>
      <c r="WGZ39" s="21"/>
      <c r="WHA39" s="21"/>
      <c r="WHB39" s="21"/>
      <c r="WHC39" s="21"/>
      <c r="WHD39" s="21"/>
      <c r="WHE39" s="21"/>
      <c r="WHF39" s="21"/>
      <c r="WHG39" s="21"/>
      <c r="WHH39" s="21"/>
      <c r="WHI39" s="21"/>
      <c r="WHJ39" s="21"/>
      <c r="WHK39" s="21"/>
      <c r="WHL39" s="21"/>
      <c r="WHM39" s="21"/>
      <c r="WHN39" s="21"/>
      <c r="WHO39" s="21"/>
      <c r="WHP39" s="21"/>
      <c r="WHQ39" s="21"/>
      <c r="WHR39" s="21"/>
      <c r="WHS39" s="21"/>
      <c r="WHT39" s="21"/>
      <c r="WHU39" s="21"/>
      <c r="WHV39" s="21"/>
      <c r="WHW39" s="21"/>
      <c r="WHX39" s="21"/>
      <c r="WHY39" s="21"/>
      <c r="WHZ39" s="21"/>
      <c r="WIA39" s="21"/>
      <c r="WIB39" s="21"/>
      <c r="WIC39" s="21"/>
      <c r="WID39" s="21"/>
      <c r="WIE39" s="21"/>
      <c r="WIF39" s="21"/>
      <c r="WIG39" s="21"/>
      <c r="WIH39" s="21"/>
      <c r="WII39" s="21"/>
      <c r="WIJ39" s="21"/>
      <c r="WIK39" s="21"/>
      <c r="WIL39" s="21"/>
      <c r="WIM39" s="21"/>
      <c r="WIN39" s="21"/>
      <c r="WIO39" s="21"/>
      <c r="WIP39" s="21"/>
      <c r="WIQ39" s="21"/>
      <c r="WIR39" s="21"/>
      <c r="WIS39" s="21"/>
      <c r="WIT39" s="21"/>
      <c r="WIU39" s="21"/>
      <c r="WIV39" s="21"/>
      <c r="WIW39" s="21"/>
      <c r="WIX39" s="21"/>
      <c r="WIY39" s="21"/>
      <c r="WIZ39" s="21"/>
      <c r="WJA39" s="21"/>
      <c r="WJB39" s="21"/>
      <c r="WJC39" s="21"/>
      <c r="WJD39" s="21"/>
      <c r="WJE39" s="21"/>
      <c r="WJF39" s="21"/>
      <c r="WJG39" s="21"/>
      <c r="WJH39" s="21"/>
      <c r="WJI39" s="21"/>
      <c r="WJJ39" s="21"/>
      <c r="WJK39" s="21"/>
      <c r="WJL39" s="21"/>
      <c r="WJM39" s="21"/>
      <c r="WJN39" s="21"/>
      <c r="WJO39" s="21"/>
      <c r="WJP39" s="21"/>
      <c r="WJQ39" s="21"/>
      <c r="WJR39" s="21"/>
      <c r="WJS39" s="21"/>
      <c r="WJT39" s="21"/>
      <c r="WJU39" s="21"/>
      <c r="WJV39" s="21"/>
      <c r="WJW39" s="21"/>
      <c r="WJX39" s="21"/>
      <c r="WJY39" s="21"/>
      <c r="WJZ39" s="21"/>
      <c r="WKA39" s="21"/>
      <c r="WKB39" s="21"/>
      <c r="WKC39" s="21"/>
      <c r="WKD39" s="21"/>
      <c r="WKE39" s="21"/>
      <c r="WKF39" s="21"/>
      <c r="WKG39" s="21"/>
      <c r="WKH39" s="21"/>
      <c r="WKI39" s="21"/>
      <c r="WKJ39" s="21"/>
      <c r="WKK39" s="21"/>
      <c r="WKL39" s="21"/>
      <c r="WKM39" s="21"/>
      <c r="WKN39" s="21"/>
      <c r="WKO39" s="21"/>
      <c r="WKP39" s="21"/>
      <c r="WKQ39" s="21"/>
      <c r="WKR39" s="21"/>
      <c r="WKS39" s="21"/>
      <c r="WKT39" s="21"/>
      <c r="WKU39" s="21"/>
      <c r="WKV39" s="21"/>
      <c r="WKW39" s="21"/>
      <c r="WKX39" s="21"/>
      <c r="WKY39" s="21"/>
      <c r="WKZ39" s="21"/>
      <c r="WLA39" s="21"/>
      <c r="WLB39" s="21"/>
      <c r="WLC39" s="21"/>
      <c r="WLD39" s="21"/>
      <c r="WLE39" s="21"/>
      <c r="WLF39" s="21"/>
      <c r="WLG39" s="21"/>
      <c r="WLH39" s="21"/>
      <c r="WLI39" s="21"/>
      <c r="WLJ39" s="21"/>
      <c r="WLK39" s="21"/>
      <c r="WLL39" s="21"/>
      <c r="WLM39" s="21"/>
      <c r="WLN39" s="21"/>
      <c r="WLO39" s="21"/>
      <c r="WLP39" s="21"/>
      <c r="WLQ39" s="21"/>
      <c r="WLR39" s="21"/>
      <c r="WLS39" s="21"/>
      <c r="WLT39" s="21"/>
      <c r="WLU39" s="21"/>
      <c r="WLV39" s="21"/>
      <c r="WLW39" s="21"/>
      <c r="WLX39" s="21"/>
      <c r="WLY39" s="21"/>
      <c r="WLZ39" s="21"/>
      <c r="WMA39" s="21"/>
      <c r="WMB39" s="21"/>
      <c r="WMC39" s="21"/>
      <c r="WMD39" s="21"/>
      <c r="WME39" s="21"/>
      <c r="WMF39" s="21"/>
      <c r="WMG39" s="21"/>
      <c r="WMH39" s="21"/>
      <c r="WMI39" s="21"/>
      <c r="WMJ39" s="21"/>
      <c r="WMK39" s="21"/>
      <c r="WML39" s="21"/>
      <c r="WMM39" s="21"/>
      <c r="WMN39" s="21"/>
      <c r="WMO39" s="21"/>
      <c r="WMP39" s="21"/>
      <c r="WMQ39" s="21"/>
      <c r="WMR39" s="21"/>
      <c r="WMS39" s="21"/>
      <c r="WMT39" s="21"/>
      <c r="WMU39" s="21"/>
      <c r="WMV39" s="21"/>
      <c r="WMW39" s="21"/>
      <c r="WMX39" s="21"/>
      <c r="WMY39" s="21"/>
      <c r="WMZ39" s="21"/>
      <c r="WNA39" s="21"/>
      <c r="WNB39" s="21"/>
      <c r="WNC39" s="21"/>
      <c r="WND39" s="21"/>
      <c r="WNE39" s="21"/>
      <c r="WNF39" s="21"/>
      <c r="WNG39" s="21"/>
      <c r="WNH39" s="21"/>
      <c r="WNI39" s="21"/>
      <c r="WNJ39" s="21"/>
      <c r="WNK39" s="21"/>
      <c r="WNL39" s="21"/>
      <c r="WNM39" s="21"/>
      <c r="WNN39" s="21"/>
      <c r="WNO39" s="21"/>
      <c r="WNP39" s="21"/>
      <c r="WNQ39" s="21"/>
      <c r="WNR39" s="21"/>
      <c r="WNS39" s="21"/>
      <c r="WNT39" s="21"/>
      <c r="WNU39" s="21"/>
      <c r="WNV39" s="21"/>
      <c r="WNW39" s="21"/>
      <c r="WNX39" s="21"/>
      <c r="WNY39" s="21"/>
      <c r="WNZ39" s="21"/>
      <c r="WOA39" s="21"/>
      <c r="WOB39" s="21"/>
      <c r="WOC39" s="21"/>
      <c r="WOD39" s="21"/>
      <c r="WOE39" s="21"/>
      <c r="WOF39" s="21"/>
      <c r="WOG39" s="21"/>
      <c r="WOH39" s="21"/>
      <c r="WOI39" s="21"/>
      <c r="WOJ39" s="21"/>
      <c r="WOK39" s="21"/>
      <c r="WOL39" s="21"/>
      <c r="WOM39" s="21"/>
      <c r="WON39" s="21"/>
      <c r="WOO39" s="21"/>
      <c r="WOP39" s="21"/>
      <c r="WOQ39" s="21"/>
      <c r="WOR39" s="21"/>
      <c r="WOS39" s="21"/>
      <c r="WOT39" s="21"/>
      <c r="WOU39" s="21"/>
      <c r="WOV39" s="21"/>
      <c r="WOW39" s="21"/>
      <c r="WOX39" s="21"/>
      <c r="WOY39" s="21"/>
      <c r="WOZ39" s="21"/>
      <c r="WPA39" s="21"/>
      <c r="WPB39" s="21"/>
      <c r="WPC39" s="21"/>
      <c r="WPD39" s="21"/>
      <c r="WPE39" s="21"/>
      <c r="WPF39" s="21"/>
      <c r="WPG39" s="21"/>
      <c r="WPH39" s="21"/>
      <c r="WPI39" s="21"/>
      <c r="WPJ39" s="21"/>
      <c r="WPK39" s="21"/>
      <c r="WPL39" s="21"/>
      <c r="WPM39" s="21"/>
      <c r="WPN39" s="21"/>
      <c r="WPO39" s="21"/>
      <c r="WPP39" s="21"/>
      <c r="WPQ39" s="21"/>
      <c r="WPR39" s="21"/>
      <c r="WPS39" s="21"/>
      <c r="WPT39" s="21"/>
      <c r="WPU39" s="21"/>
      <c r="WPV39" s="21"/>
      <c r="WPW39" s="21"/>
      <c r="WPX39" s="21"/>
      <c r="WPY39" s="21"/>
      <c r="WPZ39" s="21"/>
      <c r="WQA39" s="21"/>
      <c r="WQB39" s="21"/>
      <c r="WQC39" s="21"/>
      <c r="WQD39" s="21"/>
      <c r="WQE39" s="21"/>
      <c r="WQF39" s="21"/>
      <c r="WQG39" s="21"/>
      <c r="WQH39" s="21"/>
      <c r="WQI39" s="21"/>
      <c r="WQJ39" s="21"/>
      <c r="WQK39" s="21"/>
      <c r="WQL39" s="21"/>
      <c r="WQM39" s="21"/>
      <c r="WQN39" s="21"/>
      <c r="WQO39" s="21"/>
      <c r="WQP39" s="21"/>
      <c r="WQQ39" s="21"/>
      <c r="WQR39" s="21"/>
      <c r="WQS39" s="21"/>
      <c r="WQT39" s="21"/>
      <c r="WQU39" s="21"/>
      <c r="WQV39" s="21"/>
      <c r="WQW39" s="21"/>
      <c r="WQX39" s="21"/>
      <c r="WQY39" s="21"/>
      <c r="WQZ39" s="21"/>
      <c r="WRA39" s="21"/>
      <c r="WRB39" s="21"/>
      <c r="WRC39" s="21"/>
      <c r="WRD39" s="21"/>
      <c r="WRE39" s="21"/>
      <c r="WRF39" s="21"/>
      <c r="WRG39" s="21"/>
      <c r="WRH39" s="21"/>
      <c r="WRI39" s="21"/>
      <c r="WRJ39" s="21"/>
      <c r="WRK39" s="21"/>
      <c r="WRL39" s="21"/>
      <c r="WRM39" s="21"/>
      <c r="WRN39" s="21"/>
      <c r="WRO39" s="21"/>
      <c r="WRP39" s="21"/>
      <c r="WRQ39" s="21"/>
      <c r="WRR39" s="21"/>
      <c r="WRS39" s="21"/>
      <c r="WRT39" s="21"/>
      <c r="WRU39" s="21"/>
      <c r="WRV39" s="21"/>
      <c r="WRW39" s="21"/>
      <c r="WRX39" s="21"/>
      <c r="WRY39" s="21"/>
      <c r="WRZ39" s="21"/>
      <c r="WSA39" s="21"/>
      <c r="WSB39" s="21"/>
      <c r="WSC39" s="21"/>
      <c r="WSD39" s="21"/>
      <c r="WSE39" s="21"/>
      <c r="WSF39" s="21"/>
      <c r="WSG39" s="21"/>
      <c r="WSH39" s="21"/>
      <c r="WSI39" s="21"/>
      <c r="WSJ39" s="21"/>
      <c r="WSK39" s="21"/>
      <c r="WSL39" s="21"/>
      <c r="WSM39" s="21"/>
      <c r="WSN39" s="21"/>
      <c r="WSO39" s="21"/>
      <c r="WSP39" s="21"/>
      <c r="WSQ39" s="21"/>
      <c r="WSR39" s="21"/>
      <c r="WSS39" s="21"/>
      <c r="WST39" s="21"/>
      <c r="WSU39" s="21"/>
      <c r="WSV39" s="21"/>
      <c r="WSW39" s="21"/>
      <c r="WSX39" s="21"/>
      <c r="WSY39" s="21"/>
      <c r="WSZ39" s="21"/>
      <c r="WTA39" s="21"/>
      <c r="WTB39" s="21"/>
      <c r="WTC39" s="21"/>
      <c r="WTD39" s="21"/>
      <c r="WTE39" s="21"/>
      <c r="WTF39" s="21"/>
      <c r="WTG39" s="21"/>
      <c r="WTH39" s="21"/>
      <c r="WTI39" s="21"/>
      <c r="WTJ39" s="21"/>
      <c r="WTK39" s="21"/>
      <c r="WTL39" s="21"/>
      <c r="WTM39" s="21"/>
      <c r="WTN39" s="21"/>
      <c r="WTO39" s="21"/>
      <c r="WTP39" s="21"/>
      <c r="WTQ39" s="21"/>
      <c r="WTR39" s="21"/>
      <c r="WTS39" s="21"/>
      <c r="WTT39" s="21"/>
      <c r="WTU39" s="21"/>
      <c r="WTV39" s="21"/>
      <c r="WTW39" s="21"/>
      <c r="WTX39" s="21"/>
      <c r="WTY39" s="21"/>
      <c r="WTZ39" s="21"/>
      <c r="WUA39" s="21"/>
      <c r="WUB39" s="21"/>
      <c r="WUC39" s="21"/>
      <c r="WUD39" s="21"/>
      <c r="WUE39" s="21"/>
      <c r="WUF39" s="21"/>
      <c r="WUG39" s="21"/>
      <c r="WUH39" s="21"/>
      <c r="WUI39" s="21"/>
      <c r="WUJ39" s="21"/>
      <c r="WUK39" s="21"/>
      <c r="WUL39" s="21"/>
      <c r="WUM39" s="21"/>
      <c r="WUN39" s="21"/>
      <c r="WUO39" s="21"/>
      <c r="WUP39" s="21"/>
      <c r="WUQ39" s="21"/>
      <c r="WUR39" s="21"/>
      <c r="WUS39" s="21"/>
      <c r="WUT39" s="21"/>
      <c r="WUU39" s="21"/>
      <c r="WUV39" s="21"/>
      <c r="WUW39" s="21"/>
      <c r="WUX39" s="21"/>
      <c r="WUY39" s="21"/>
      <c r="WUZ39" s="21"/>
      <c r="WVA39" s="21"/>
      <c r="WVB39" s="21"/>
      <c r="WVC39" s="21"/>
      <c r="WVD39" s="21"/>
      <c r="WVE39" s="21"/>
      <c r="WVF39" s="21"/>
      <c r="WVG39" s="21"/>
      <c r="WVH39" s="21"/>
      <c r="WVI39" s="21"/>
      <c r="WVJ39" s="21"/>
      <c r="WVK39" s="21"/>
      <c r="WVL39" s="21"/>
      <c r="WVM39" s="21"/>
      <c r="WVN39" s="21"/>
      <c r="WVO39" s="21"/>
      <c r="WVP39" s="21"/>
      <c r="WVQ39" s="21"/>
      <c r="WVR39" s="21"/>
      <c r="WVS39" s="21"/>
      <c r="WVT39" s="21"/>
    </row>
    <row r="40" spans="1:16140" s="22" customFormat="1" x14ac:dyDescent="0.2">
      <c r="A40" s="25"/>
      <c r="B40" s="28"/>
      <c r="C40" s="27"/>
      <c r="D40" s="26"/>
      <c r="E40" s="25"/>
      <c r="F40" s="25"/>
      <c r="G40" s="24"/>
      <c r="H40" s="34"/>
      <c r="I40" s="33"/>
      <c r="J40" s="3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  <c r="AMR40" s="21"/>
      <c r="AMS40" s="21"/>
      <c r="AMT40" s="21"/>
      <c r="AMU40" s="21"/>
      <c r="AMV40" s="21"/>
      <c r="AMW40" s="21"/>
      <c r="AMX40" s="21"/>
      <c r="AMY40" s="21"/>
      <c r="AMZ40" s="21"/>
      <c r="ANA40" s="21"/>
      <c r="ANB40" s="21"/>
      <c r="ANC40" s="21"/>
      <c r="AND40" s="21"/>
      <c r="ANE40" s="21"/>
      <c r="ANF40" s="21"/>
      <c r="ANG40" s="21"/>
      <c r="ANH40" s="21"/>
      <c r="ANI40" s="21"/>
      <c r="ANJ40" s="21"/>
      <c r="ANK40" s="21"/>
      <c r="ANL40" s="21"/>
      <c r="ANM40" s="21"/>
      <c r="ANN40" s="21"/>
      <c r="ANO40" s="21"/>
      <c r="ANP40" s="21"/>
      <c r="ANQ40" s="21"/>
      <c r="ANR40" s="21"/>
      <c r="ANS40" s="21"/>
      <c r="ANT40" s="21"/>
      <c r="ANU40" s="21"/>
      <c r="ANV40" s="21"/>
      <c r="ANW40" s="21"/>
      <c r="ANX40" s="21"/>
      <c r="ANY40" s="21"/>
      <c r="ANZ40" s="21"/>
      <c r="AOA40" s="21"/>
      <c r="AOB40" s="21"/>
      <c r="AOC40" s="21"/>
      <c r="AOD40" s="21"/>
      <c r="AOE40" s="21"/>
      <c r="AOF40" s="21"/>
      <c r="AOG40" s="21"/>
      <c r="AOH40" s="21"/>
      <c r="AOI40" s="21"/>
      <c r="AOJ40" s="21"/>
      <c r="AOK40" s="21"/>
      <c r="AOL40" s="21"/>
      <c r="AOM40" s="21"/>
      <c r="AON40" s="21"/>
      <c r="AOO40" s="21"/>
      <c r="AOP40" s="21"/>
      <c r="AOQ40" s="21"/>
      <c r="AOR40" s="21"/>
      <c r="AOS40" s="21"/>
      <c r="AOT40" s="21"/>
      <c r="AOU40" s="21"/>
      <c r="AOV40" s="21"/>
      <c r="AOW40" s="21"/>
      <c r="AOX40" s="21"/>
      <c r="AOY40" s="21"/>
      <c r="AOZ40" s="21"/>
      <c r="APA40" s="21"/>
      <c r="APB40" s="21"/>
      <c r="APC40" s="21"/>
      <c r="APD40" s="21"/>
      <c r="APE40" s="21"/>
      <c r="APF40" s="21"/>
      <c r="APG40" s="21"/>
      <c r="APH40" s="21"/>
      <c r="API40" s="21"/>
      <c r="APJ40" s="21"/>
      <c r="APK40" s="21"/>
      <c r="APL40" s="21"/>
      <c r="APM40" s="21"/>
      <c r="APN40" s="21"/>
      <c r="APO40" s="21"/>
      <c r="APP40" s="21"/>
      <c r="APQ40" s="21"/>
      <c r="APR40" s="21"/>
      <c r="APS40" s="21"/>
      <c r="APT40" s="21"/>
      <c r="APU40" s="21"/>
      <c r="APV40" s="21"/>
      <c r="APW40" s="21"/>
      <c r="APX40" s="21"/>
      <c r="APY40" s="21"/>
      <c r="APZ40" s="21"/>
      <c r="AQA40" s="21"/>
      <c r="AQB40" s="21"/>
      <c r="AQC40" s="21"/>
      <c r="AQD40" s="21"/>
      <c r="AQE40" s="21"/>
      <c r="AQF40" s="21"/>
      <c r="AQG40" s="21"/>
      <c r="AQH40" s="21"/>
      <c r="AQI40" s="21"/>
      <c r="AQJ40" s="21"/>
      <c r="AQK40" s="21"/>
      <c r="AQL40" s="21"/>
      <c r="AQM40" s="21"/>
      <c r="AQN40" s="21"/>
      <c r="AQO40" s="21"/>
      <c r="AQP40" s="21"/>
      <c r="AQQ40" s="21"/>
      <c r="AQR40" s="21"/>
      <c r="AQS40" s="21"/>
      <c r="AQT40" s="21"/>
      <c r="AQU40" s="21"/>
      <c r="AQV40" s="21"/>
      <c r="AQW40" s="21"/>
      <c r="AQX40" s="21"/>
      <c r="AQY40" s="21"/>
      <c r="AQZ40" s="21"/>
      <c r="ARA40" s="21"/>
      <c r="ARB40" s="21"/>
      <c r="ARC40" s="21"/>
      <c r="ARD40" s="21"/>
      <c r="ARE40" s="21"/>
      <c r="ARF40" s="21"/>
      <c r="ARG40" s="21"/>
      <c r="ARH40" s="21"/>
      <c r="ARI40" s="21"/>
      <c r="ARJ40" s="21"/>
      <c r="ARK40" s="21"/>
      <c r="ARL40" s="21"/>
      <c r="ARM40" s="21"/>
      <c r="ARN40" s="21"/>
      <c r="ARO40" s="21"/>
      <c r="ARP40" s="21"/>
      <c r="ARQ40" s="21"/>
      <c r="ARR40" s="21"/>
      <c r="ARS40" s="21"/>
      <c r="ART40" s="21"/>
      <c r="ARU40" s="21"/>
      <c r="ARV40" s="21"/>
      <c r="ARW40" s="21"/>
      <c r="ARX40" s="21"/>
      <c r="ARY40" s="21"/>
      <c r="ARZ40" s="21"/>
      <c r="ASA40" s="21"/>
      <c r="ASB40" s="21"/>
      <c r="ASC40" s="21"/>
      <c r="ASD40" s="21"/>
      <c r="ASE40" s="21"/>
      <c r="ASF40" s="21"/>
      <c r="ASG40" s="21"/>
      <c r="ASH40" s="21"/>
      <c r="ASI40" s="21"/>
      <c r="ASJ40" s="21"/>
      <c r="ASK40" s="21"/>
      <c r="ASL40" s="21"/>
      <c r="ASM40" s="21"/>
      <c r="ASN40" s="21"/>
      <c r="ASO40" s="21"/>
      <c r="ASP40" s="21"/>
      <c r="ASQ40" s="21"/>
      <c r="ASR40" s="21"/>
      <c r="ASS40" s="21"/>
      <c r="AST40" s="21"/>
      <c r="ASU40" s="21"/>
      <c r="ASV40" s="21"/>
      <c r="ASW40" s="21"/>
      <c r="ASX40" s="21"/>
      <c r="ASY40" s="21"/>
      <c r="ASZ40" s="21"/>
      <c r="ATA40" s="21"/>
      <c r="ATB40" s="21"/>
      <c r="ATC40" s="21"/>
      <c r="ATD40" s="21"/>
      <c r="ATE40" s="21"/>
      <c r="ATF40" s="21"/>
      <c r="ATG40" s="21"/>
      <c r="ATH40" s="21"/>
      <c r="ATI40" s="21"/>
      <c r="ATJ40" s="21"/>
      <c r="ATK40" s="21"/>
      <c r="ATL40" s="21"/>
      <c r="ATM40" s="21"/>
      <c r="ATN40" s="21"/>
      <c r="ATO40" s="21"/>
      <c r="ATP40" s="21"/>
      <c r="ATQ40" s="21"/>
      <c r="ATR40" s="21"/>
      <c r="ATS40" s="21"/>
      <c r="ATT40" s="21"/>
      <c r="ATU40" s="21"/>
      <c r="ATV40" s="21"/>
      <c r="ATW40" s="21"/>
      <c r="ATX40" s="21"/>
      <c r="ATY40" s="21"/>
      <c r="ATZ40" s="21"/>
      <c r="AUA40" s="21"/>
      <c r="AUB40" s="21"/>
      <c r="AUC40" s="21"/>
      <c r="AUD40" s="21"/>
      <c r="AUE40" s="21"/>
      <c r="AUF40" s="21"/>
      <c r="AUG40" s="21"/>
      <c r="AUH40" s="21"/>
      <c r="AUI40" s="21"/>
      <c r="AUJ40" s="21"/>
      <c r="AUK40" s="21"/>
      <c r="AUL40" s="21"/>
      <c r="AUM40" s="21"/>
      <c r="AUN40" s="21"/>
      <c r="AUO40" s="21"/>
      <c r="AUP40" s="21"/>
      <c r="AUQ40" s="21"/>
      <c r="AUR40" s="21"/>
      <c r="AUS40" s="21"/>
      <c r="AUT40" s="21"/>
      <c r="AUU40" s="21"/>
      <c r="AUV40" s="21"/>
      <c r="AUW40" s="21"/>
      <c r="AUX40" s="21"/>
      <c r="AUY40" s="21"/>
      <c r="AUZ40" s="21"/>
      <c r="AVA40" s="21"/>
      <c r="AVB40" s="21"/>
      <c r="AVC40" s="21"/>
      <c r="AVD40" s="21"/>
      <c r="AVE40" s="21"/>
      <c r="AVF40" s="21"/>
      <c r="AVG40" s="21"/>
      <c r="AVH40" s="21"/>
      <c r="AVI40" s="21"/>
      <c r="AVJ40" s="21"/>
      <c r="AVK40" s="21"/>
      <c r="AVL40" s="21"/>
      <c r="AVM40" s="21"/>
      <c r="AVN40" s="21"/>
      <c r="AVO40" s="21"/>
      <c r="AVP40" s="21"/>
      <c r="AVQ40" s="21"/>
      <c r="AVR40" s="21"/>
      <c r="AVS40" s="21"/>
      <c r="AVT40" s="21"/>
      <c r="AVU40" s="21"/>
      <c r="AVV40" s="21"/>
      <c r="AVW40" s="21"/>
      <c r="AVX40" s="21"/>
      <c r="AVY40" s="21"/>
      <c r="AVZ40" s="21"/>
      <c r="AWA40" s="21"/>
      <c r="AWB40" s="21"/>
      <c r="AWC40" s="21"/>
      <c r="AWD40" s="21"/>
      <c r="AWE40" s="21"/>
      <c r="AWF40" s="21"/>
      <c r="AWG40" s="21"/>
      <c r="AWH40" s="21"/>
      <c r="AWI40" s="21"/>
      <c r="AWJ40" s="21"/>
      <c r="AWK40" s="21"/>
      <c r="AWL40" s="21"/>
      <c r="AWM40" s="21"/>
      <c r="AWN40" s="21"/>
      <c r="AWO40" s="21"/>
      <c r="AWP40" s="21"/>
      <c r="AWQ40" s="21"/>
      <c r="AWR40" s="21"/>
      <c r="AWS40" s="21"/>
      <c r="AWT40" s="21"/>
      <c r="AWU40" s="21"/>
      <c r="AWV40" s="21"/>
      <c r="AWW40" s="21"/>
      <c r="AWX40" s="21"/>
      <c r="AWY40" s="21"/>
      <c r="AWZ40" s="21"/>
      <c r="AXA40" s="21"/>
      <c r="AXB40" s="21"/>
      <c r="AXC40" s="21"/>
      <c r="AXD40" s="21"/>
      <c r="AXE40" s="21"/>
      <c r="AXF40" s="21"/>
      <c r="AXG40" s="21"/>
      <c r="AXH40" s="21"/>
      <c r="AXI40" s="21"/>
      <c r="AXJ40" s="21"/>
      <c r="AXK40" s="21"/>
      <c r="AXL40" s="21"/>
      <c r="AXM40" s="21"/>
      <c r="AXN40" s="21"/>
      <c r="AXO40" s="21"/>
      <c r="AXP40" s="21"/>
      <c r="AXQ40" s="21"/>
      <c r="AXR40" s="21"/>
      <c r="AXS40" s="21"/>
      <c r="AXT40" s="21"/>
      <c r="AXU40" s="21"/>
      <c r="AXV40" s="21"/>
      <c r="AXW40" s="21"/>
      <c r="AXX40" s="21"/>
      <c r="AXY40" s="21"/>
      <c r="AXZ40" s="21"/>
      <c r="AYA40" s="21"/>
      <c r="AYB40" s="21"/>
      <c r="AYC40" s="21"/>
      <c r="AYD40" s="21"/>
      <c r="AYE40" s="21"/>
      <c r="AYF40" s="21"/>
      <c r="AYG40" s="21"/>
      <c r="AYH40" s="21"/>
      <c r="AYI40" s="21"/>
      <c r="AYJ40" s="21"/>
      <c r="AYK40" s="21"/>
      <c r="AYL40" s="21"/>
      <c r="AYM40" s="21"/>
      <c r="AYN40" s="21"/>
      <c r="AYO40" s="21"/>
      <c r="AYP40" s="21"/>
      <c r="AYQ40" s="21"/>
      <c r="AYR40" s="21"/>
      <c r="AYS40" s="21"/>
      <c r="AYT40" s="21"/>
      <c r="AYU40" s="21"/>
      <c r="AYV40" s="21"/>
      <c r="AYW40" s="21"/>
      <c r="AYX40" s="21"/>
      <c r="AYY40" s="21"/>
      <c r="AYZ40" s="21"/>
      <c r="AZA40" s="21"/>
      <c r="AZB40" s="21"/>
      <c r="AZC40" s="21"/>
      <c r="AZD40" s="21"/>
      <c r="AZE40" s="21"/>
      <c r="AZF40" s="21"/>
      <c r="AZG40" s="21"/>
      <c r="AZH40" s="21"/>
      <c r="AZI40" s="21"/>
      <c r="AZJ40" s="21"/>
      <c r="AZK40" s="21"/>
      <c r="AZL40" s="21"/>
      <c r="AZM40" s="21"/>
      <c r="AZN40" s="21"/>
      <c r="AZO40" s="21"/>
      <c r="AZP40" s="21"/>
      <c r="AZQ40" s="21"/>
      <c r="AZR40" s="21"/>
      <c r="AZS40" s="21"/>
      <c r="AZT40" s="21"/>
      <c r="AZU40" s="21"/>
      <c r="AZV40" s="21"/>
      <c r="AZW40" s="21"/>
      <c r="AZX40" s="21"/>
      <c r="AZY40" s="21"/>
      <c r="AZZ40" s="21"/>
      <c r="BAA40" s="21"/>
      <c r="BAB40" s="21"/>
      <c r="BAC40" s="21"/>
      <c r="BAD40" s="21"/>
      <c r="BAE40" s="21"/>
      <c r="BAF40" s="21"/>
      <c r="BAG40" s="21"/>
      <c r="BAH40" s="21"/>
      <c r="BAI40" s="21"/>
      <c r="BAJ40" s="21"/>
      <c r="BAK40" s="21"/>
      <c r="BAL40" s="21"/>
      <c r="BAM40" s="21"/>
      <c r="BAN40" s="21"/>
      <c r="BAO40" s="21"/>
      <c r="BAP40" s="21"/>
      <c r="BAQ40" s="21"/>
      <c r="BAR40" s="21"/>
      <c r="BAS40" s="21"/>
      <c r="BAT40" s="21"/>
      <c r="BAU40" s="21"/>
      <c r="BAV40" s="21"/>
      <c r="BAW40" s="21"/>
      <c r="BAX40" s="21"/>
      <c r="BAY40" s="21"/>
      <c r="BAZ40" s="21"/>
      <c r="BBA40" s="21"/>
      <c r="BBB40" s="21"/>
      <c r="BBC40" s="21"/>
      <c r="BBD40" s="21"/>
      <c r="BBE40" s="21"/>
      <c r="BBF40" s="21"/>
      <c r="BBG40" s="21"/>
      <c r="BBH40" s="21"/>
      <c r="BBI40" s="21"/>
      <c r="BBJ40" s="21"/>
      <c r="BBK40" s="21"/>
      <c r="BBL40" s="21"/>
      <c r="BBM40" s="21"/>
      <c r="BBN40" s="21"/>
      <c r="BBO40" s="21"/>
      <c r="BBP40" s="21"/>
      <c r="BBQ40" s="21"/>
      <c r="BBR40" s="21"/>
      <c r="BBS40" s="21"/>
      <c r="BBT40" s="21"/>
      <c r="BBU40" s="21"/>
      <c r="BBV40" s="21"/>
      <c r="BBW40" s="21"/>
      <c r="BBX40" s="21"/>
      <c r="BBY40" s="21"/>
      <c r="BBZ40" s="21"/>
      <c r="BCA40" s="21"/>
      <c r="BCB40" s="21"/>
      <c r="BCC40" s="21"/>
      <c r="BCD40" s="21"/>
      <c r="BCE40" s="21"/>
      <c r="BCF40" s="21"/>
      <c r="BCG40" s="21"/>
      <c r="BCH40" s="21"/>
      <c r="BCI40" s="21"/>
      <c r="BCJ40" s="21"/>
      <c r="BCK40" s="21"/>
      <c r="BCL40" s="21"/>
      <c r="BCM40" s="21"/>
      <c r="BCN40" s="21"/>
      <c r="BCO40" s="21"/>
      <c r="BCP40" s="21"/>
      <c r="BCQ40" s="21"/>
      <c r="BCR40" s="21"/>
      <c r="BCS40" s="21"/>
      <c r="BCT40" s="21"/>
      <c r="BCU40" s="21"/>
      <c r="BCV40" s="21"/>
      <c r="BCW40" s="21"/>
      <c r="BCX40" s="21"/>
      <c r="BCY40" s="21"/>
      <c r="BCZ40" s="21"/>
      <c r="BDA40" s="21"/>
      <c r="BDB40" s="21"/>
      <c r="BDC40" s="21"/>
      <c r="BDD40" s="21"/>
      <c r="BDE40" s="21"/>
      <c r="BDF40" s="21"/>
      <c r="BDG40" s="21"/>
      <c r="BDH40" s="21"/>
      <c r="BDI40" s="21"/>
      <c r="BDJ40" s="21"/>
      <c r="BDK40" s="21"/>
      <c r="BDL40" s="21"/>
      <c r="BDM40" s="21"/>
      <c r="BDN40" s="21"/>
      <c r="BDO40" s="21"/>
      <c r="BDP40" s="21"/>
      <c r="BDQ40" s="21"/>
      <c r="BDR40" s="21"/>
      <c r="BDS40" s="21"/>
      <c r="BDT40" s="21"/>
      <c r="BDU40" s="21"/>
      <c r="BDV40" s="21"/>
      <c r="BDW40" s="21"/>
      <c r="BDX40" s="21"/>
      <c r="BDY40" s="21"/>
      <c r="BDZ40" s="21"/>
      <c r="BEA40" s="21"/>
      <c r="BEB40" s="21"/>
      <c r="BEC40" s="21"/>
      <c r="BED40" s="21"/>
      <c r="BEE40" s="21"/>
      <c r="BEF40" s="21"/>
      <c r="BEG40" s="21"/>
      <c r="BEH40" s="21"/>
      <c r="BEI40" s="21"/>
      <c r="BEJ40" s="21"/>
      <c r="BEK40" s="21"/>
      <c r="BEL40" s="21"/>
      <c r="BEM40" s="21"/>
      <c r="BEN40" s="21"/>
      <c r="BEO40" s="21"/>
      <c r="BEP40" s="21"/>
      <c r="BEQ40" s="21"/>
      <c r="BER40" s="21"/>
      <c r="BES40" s="21"/>
      <c r="BET40" s="21"/>
      <c r="BEU40" s="21"/>
      <c r="BEV40" s="21"/>
      <c r="BEW40" s="21"/>
      <c r="BEX40" s="21"/>
      <c r="BEY40" s="21"/>
      <c r="BEZ40" s="21"/>
      <c r="BFA40" s="21"/>
      <c r="BFB40" s="21"/>
      <c r="BFC40" s="21"/>
      <c r="BFD40" s="21"/>
      <c r="BFE40" s="21"/>
      <c r="BFF40" s="21"/>
      <c r="BFG40" s="21"/>
      <c r="BFH40" s="21"/>
      <c r="BFI40" s="21"/>
      <c r="BFJ40" s="21"/>
      <c r="BFK40" s="21"/>
      <c r="BFL40" s="21"/>
      <c r="BFM40" s="21"/>
      <c r="BFN40" s="21"/>
      <c r="BFO40" s="21"/>
      <c r="BFP40" s="21"/>
      <c r="BFQ40" s="21"/>
      <c r="BFR40" s="21"/>
      <c r="BFS40" s="21"/>
      <c r="BFT40" s="21"/>
      <c r="BFU40" s="21"/>
      <c r="BFV40" s="21"/>
      <c r="BFW40" s="21"/>
      <c r="BFX40" s="21"/>
      <c r="BFY40" s="21"/>
      <c r="BFZ40" s="21"/>
      <c r="BGA40" s="21"/>
      <c r="BGB40" s="21"/>
      <c r="BGC40" s="21"/>
      <c r="BGD40" s="21"/>
      <c r="BGE40" s="21"/>
      <c r="BGF40" s="21"/>
      <c r="BGG40" s="21"/>
      <c r="BGH40" s="21"/>
      <c r="BGI40" s="21"/>
      <c r="BGJ40" s="21"/>
      <c r="BGK40" s="21"/>
      <c r="BGL40" s="21"/>
      <c r="BGM40" s="21"/>
      <c r="BGN40" s="21"/>
      <c r="BGO40" s="21"/>
      <c r="BGP40" s="21"/>
      <c r="BGQ40" s="21"/>
      <c r="BGR40" s="21"/>
      <c r="BGS40" s="21"/>
      <c r="BGT40" s="21"/>
      <c r="BGU40" s="21"/>
      <c r="BGV40" s="21"/>
      <c r="BGW40" s="21"/>
      <c r="BGX40" s="21"/>
      <c r="BGY40" s="21"/>
      <c r="BGZ40" s="21"/>
      <c r="BHA40" s="21"/>
      <c r="BHB40" s="21"/>
      <c r="BHC40" s="21"/>
      <c r="BHD40" s="21"/>
      <c r="BHE40" s="21"/>
      <c r="BHF40" s="21"/>
      <c r="BHG40" s="21"/>
      <c r="BHH40" s="21"/>
      <c r="BHI40" s="21"/>
      <c r="BHJ40" s="21"/>
      <c r="BHK40" s="21"/>
      <c r="BHL40" s="21"/>
      <c r="BHM40" s="21"/>
      <c r="BHN40" s="21"/>
      <c r="BHO40" s="21"/>
      <c r="BHP40" s="21"/>
      <c r="BHQ40" s="21"/>
      <c r="BHR40" s="21"/>
      <c r="BHS40" s="21"/>
      <c r="BHT40" s="21"/>
      <c r="BHU40" s="21"/>
      <c r="BHV40" s="21"/>
      <c r="BHW40" s="21"/>
      <c r="BHX40" s="21"/>
      <c r="BHY40" s="21"/>
      <c r="BHZ40" s="21"/>
      <c r="BIA40" s="21"/>
      <c r="BIB40" s="21"/>
      <c r="BIC40" s="21"/>
      <c r="BID40" s="21"/>
      <c r="BIE40" s="21"/>
      <c r="BIF40" s="21"/>
      <c r="BIG40" s="21"/>
      <c r="BIH40" s="21"/>
      <c r="BII40" s="21"/>
      <c r="BIJ40" s="21"/>
      <c r="BIK40" s="21"/>
      <c r="BIL40" s="21"/>
      <c r="BIM40" s="21"/>
      <c r="BIN40" s="21"/>
      <c r="BIO40" s="21"/>
      <c r="BIP40" s="21"/>
      <c r="BIQ40" s="21"/>
      <c r="BIR40" s="21"/>
      <c r="BIS40" s="21"/>
      <c r="BIT40" s="21"/>
      <c r="BIU40" s="21"/>
      <c r="BIV40" s="21"/>
      <c r="BIW40" s="21"/>
      <c r="BIX40" s="21"/>
      <c r="BIY40" s="21"/>
      <c r="BIZ40" s="21"/>
      <c r="BJA40" s="21"/>
      <c r="BJB40" s="21"/>
      <c r="BJC40" s="21"/>
      <c r="BJD40" s="21"/>
      <c r="BJE40" s="21"/>
      <c r="BJF40" s="21"/>
      <c r="BJG40" s="21"/>
      <c r="BJH40" s="21"/>
      <c r="BJI40" s="21"/>
      <c r="BJJ40" s="21"/>
      <c r="BJK40" s="21"/>
      <c r="BJL40" s="21"/>
      <c r="BJM40" s="21"/>
      <c r="BJN40" s="21"/>
      <c r="BJO40" s="21"/>
      <c r="BJP40" s="21"/>
      <c r="BJQ40" s="21"/>
      <c r="BJR40" s="21"/>
      <c r="BJS40" s="21"/>
      <c r="BJT40" s="21"/>
      <c r="BJU40" s="21"/>
      <c r="BJV40" s="21"/>
      <c r="BJW40" s="21"/>
      <c r="BJX40" s="21"/>
      <c r="BJY40" s="21"/>
      <c r="BJZ40" s="21"/>
      <c r="BKA40" s="21"/>
      <c r="BKB40" s="21"/>
      <c r="BKC40" s="21"/>
      <c r="BKD40" s="21"/>
      <c r="BKE40" s="21"/>
      <c r="BKF40" s="21"/>
      <c r="BKG40" s="21"/>
      <c r="BKH40" s="21"/>
      <c r="BKI40" s="21"/>
      <c r="BKJ40" s="21"/>
      <c r="BKK40" s="21"/>
      <c r="BKL40" s="21"/>
      <c r="BKM40" s="21"/>
      <c r="BKN40" s="21"/>
      <c r="BKO40" s="21"/>
      <c r="BKP40" s="21"/>
      <c r="BKQ40" s="21"/>
      <c r="BKR40" s="21"/>
      <c r="BKS40" s="21"/>
      <c r="BKT40" s="21"/>
      <c r="BKU40" s="21"/>
      <c r="BKV40" s="21"/>
      <c r="BKW40" s="21"/>
      <c r="BKX40" s="21"/>
      <c r="BKY40" s="21"/>
      <c r="BKZ40" s="21"/>
      <c r="BLA40" s="21"/>
      <c r="BLB40" s="21"/>
      <c r="BLC40" s="21"/>
      <c r="BLD40" s="21"/>
      <c r="BLE40" s="21"/>
      <c r="BLF40" s="21"/>
      <c r="BLG40" s="21"/>
      <c r="BLH40" s="21"/>
      <c r="BLI40" s="21"/>
      <c r="BLJ40" s="21"/>
      <c r="BLK40" s="21"/>
      <c r="BLL40" s="21"/>
      <c r="BLM40" s="21"/>
      <c r="BLN40" s="21"/>
      <c r="BLO40" s="21"/>
      <c r="BLP40" s="21"/>
      <c r="BLQ40" s="21"/>
      <c r="BLR40" s="21"/>
      <c r="BLS40" s="21"/>
      <c r="BLT40" s="21"/>
      <c r="BLU40" s="21"/>
      <c r="BLV40" s="21"/>
      <c r="BLW40" s="21"/>
      <c r="BLX40" s="21"/>
      <c r="BLY40" s="21"/>
      <c r="BLZ40" s="21"/>
      <c r="BMA40" s="21"/>
      <c r="BMB40" s="21"/>
      <c r="BMC40" s="21"/>
      <c r="BMD40" s="21"/>
      <c r="BME40" s="21"/>
      <c r="BMF40" s="21"/>
      <c r="BMG40" s="21"/>
      <c r="BMH40" s="21"/>
      <c r="BMI40" s="21"/>
      <c r="BMJ40" s="21"/>
      <c r="BMK40" s="21"/>
      <c r="BML40" s="21"/>
      <c r="BMM40" s="21"/>
      <c r="BMN40" s="21"/>
      <c r="BMO40" s="21"/>
      <c r="BMP40" s="21"/>
      <c r="BMQ40" s="21"/>
      <c r="BMR40" s="21"/>
      <c r="BMS40" s="21"/>
      <c r="BMT40" s="21"/>
      <c r="BMU40" s="21"/>
      <c r="BMV40" s="21"/>
      <c r="BMW40" s="21"/>
      <c r="BMX40" s="21"/>
      <c r="BMY40" s="21"/>
      <c r="BMZ40" s="21"/>
      <c r="BNA40" s="21"/>
      <c r="BNB40" s="21"/>
      <c r="BNC40" s="21"/>
      <c r="BND40" s="21"/>
      <c r="BNE40" s="21"/>
      <c r="BNF40" s="21"/>
      <c r="BNG40" s="21"/>
      <c r="BNH40" s="21"/>
      <c r="BNI40" s="21"/>
      <c r="BNJ40" s="21"/>
      <c r="BNK40" s="21"/>
      <c r="BNL40" s="21"/>
      <c r="BNM40" s="21"/>
      <c r="BNN40" s="21"/>
      <c r="BNO40" s="21"/>
      <c r="BNP40" s="21"/>
      <c r="BNQ40" s="21"/>
      <c r="BNR40" s="21"/>
      <c r="BNS40" s="21"/>
      <c r="BNT40" s="21"/>
      <c r="BNU40" s="21"/>
      <c r="BNV40" s="21"/>
      <c r="BNW40" s="21"/>
      <c r="BNX40" s="21"/>
      <c r="BNY40" s="21"/>
      <c r="BNZ40" s="21"/>
      <c r="BOA40" s="21"/>
      <c r="BOB40" s="21"/>
      <c r="BOC40" s="21"/>
      <c r="BOD40" s="21"/>
      <c r="BOE40" s="21"/>
      <c r="BOF40" s="21"/>
      <c r="BOG40" s="21"/>
      <c r="BOH40" s="21"/>
      <c r="BOI40" s="21"/>
      <c r="BOJ40" s="21"/>
      <c r="BOK40" s="21"/>
      <c r="BOL40" s="21"/>
      <c r="BOM40" s="21"/>
      <c r="BON40" s="21"/>
      <c r="BOO40" s="21"/>
      <c r="BOP40" s="21"/>
      <c r="BOQ40" s="21"/>
      <c r="BOR40" s="21"/>
      <c r="BOS40" s="21"/>
      <c r="BOT40" s="21"/>
      <c r="BOU40" s="21"/>
      <c r="BOV40" s="21"/>
      <c r="BOW40" s="21"/>
      <c r="BOX40" s="21"/>
      <c r="BOY40" s="21"/>
      <c r="BOZ40" s="21"/>
      <c r="BPA40" s="21"/>
      <c r="BPB40" s="21"/>
      <c r="BPC40" s="21"/>
      <c r="BPD40" s="21"/>
      <c r="BPE40" s="21"/>
      <c r="BPF40" s="21"/>
      <c r="BPG40" s="21"/>
      <c r="BPH40" s="21"/>
      <c r="BPI40" s="21"/>
      <c r="BPJ40" s="21"/>
      <c r="BPK40" s="21"/>
      <c r="BPL40" s="21"/>
      <c r="BPM40" s="21"/>
      <c r="BPN40" s="21"/>
      <c r="BPO40" s="21"/>
      <c r="BPP40" s="21"/>
      <c r="BPQ40" s="21"/>
      <c r="BPR40" s="21"/>
      <c r="BPS40" s="21"/>
      <c r="BPT40" s="21"/>
      <c r="BPU40" s="21"/>
      <c r="BPV40" s="21"/>
      <c r="BPW40" s="21"/>
      <c r="BPX40" s="21"/>
      <c r="BPY40" s="21"/>
      <c r="BPZ40" s="21"/>
      <c r="BQA40" s="21"/>
      <c r="BQB40" s="21"/>
      <c r="BQC40" s="21"/>
      <c r="BQD40" s="21"/>
      <c r="BQE40" s="21"/>
      <c r="BQF40" s="21"/>
      <c r="BQG40" s="21"/>
      <c r="BQH40" s="21"/>
      <c r="BQI40" s="21"/>
      <c r="BQJ40" s="21"/>
      <c r="BQK40" s="21"/>
      <c r="BQL40" s="21"/>
      <c r="BQM40" s="21"/>
      <c r="BQN40" s="21"/>
      <c r="BQO40" s="21"/>
      <c r="BQP40" s="21"/>
      <c r="BQQ40" s="21"/>
      <c r="BQR40" s="21"/>
      <c r="BQS40" s="21"/>
      <c r="BQT40" s="21"/>
      <c r="BQU40" s="21"/>
      <c r="BQV40" s="21"/>
      <c r="BQW40" s="21"/>
      <c r="BQX40" s="21"/>
      <c r="BQY40" s="21"/>
      <c r="BQZ40" s="21"/>
      <c r="BRA40" s="21"/>
      <c r="BRB40" s="21"/>
      <c r="BRC40" s="21"/>
      <c r="BRD40" s="21"/>
      <c r="BRE40" s="21"/>
      <c r="BRF40" s="21"/>
      <c r="BRG40" s="21"/>
      <c r="BRH40" s="21"/>
      <c r="BRI40" s="21"/>
      <c r="BRJ40" s="21"/>
      <c r="BRK40" s="21"/>
      <c r="BRL40" s="21"/>
      <c r="BRM40" s="21"/>
      <c r="BRN40" s="21"/>
      <c r="BRO40" s="21"/>
      <c r="BRP40" s="21"/>
      <c r="BRQ40" s="21"/>
      <c r="BRR40" s="21"/>
      <c r="BRS40" s="21"/>
      <c r="BRT40" s="21"/>
      <c r="BRU40" s="21"/>
      <c r="BRV40" s="21"/>
      <c r="BRW40" s="21"/>
      <c r="BRX40" s="21"/>
      <c r="BRY40" s="21"/>
      <c r="BRZ40" s="21"/>
      <c r="BSA40" s="21"/>
      <c r="BSB40" s="21"/>
      <c r="BSC40" s="21"/>
      <c r="BSD40" s="21"/>
      <c r="BSE40" s="21"/>
      <c r="BSF40" s="21"/>
      <c r="BSG40" s="21"/>
      <c r="BSH40" s="21"/>
      <c r="BSI40" s="21"/>
      <c r="BSJ40" s="21"/>
      <c r="BSK40" s="21"/>
      <c r="BSL40" s="21"/>
      <c r="BSM40" s="21"/>
      <c r="BSN40" s="21"/>
      <c r="BSO40" s="21"/>
      <c r="BSP40" s="21"/>
      <c r="BSQ40" s="21"/>
      <c r="BSR40" s="21"/>
      <c r="BSS40" s="21"/>
      <c r="BST40" s="21"/>
      <c r="BSU40" s="21"/>
      <c r="BSV40" s="21"/>
      <c r="BSW40" s="21"/>
      <c r="BSX40" s="21"/>
      <c r="BSY40" s="21"/>
      <c r="BSZ40" s="21"/>
      <c r="BTA40" s="21"/>
      <c r="BTB40" s="21"/>
      <c r="BTC40" s="21"/>
      <c r="BTD40" s="21"/>
      <c r="BTE40" s="21"/>
      <c r="BTF40" s="21"/>
      <c r="BTG40" s="21"/>
      <c r="BTH40" s="21"/>
      <c r="BTI40" s="21"/>
      <c r="BTJ40" s="21"/>
      <c r="BTK40" s="21"/>
      <c r="BTL40" s="21"/>
      <c r="BTM40" s="21"/>
      <c r="BTN40" s="21"/>
      <c r="BTO40" s="21"/>
      <c r="BTP40" s="21"/>
      <c r="BTQ40" s="21"/>
      <c r="BTR40" s="21"/>
      <c r="BTS40" s="21"/>
      <c r="BTT40" s="21"/>
      <c r="BTU40" s="21"/>
      <c r="BTV40" s="21"/>
      <c r="BTW40" s="21"/>
      <c r="BTX40" s="21"/>
      <c r="BTY40" s="21"/>
      <c r="BTZ40" s="21"/>
      <c r="BUA40" s="21"/>
      <c r="BUB40" s="21"/>
      <c r="BUC40" s="21"/>
      <c r="BUD40" s="21"/>
      <c r="BUE40" s="21"/>
      <c r="BUF40" s="21"/>
      <c r="BUG40" s="21"/>
      <c r="BUH40" s="21"/>
      <c r="BUI40" s="21"/>
      <c r="BUJ40" s="21"/>
      <c r="BUK40" s="21"/>
      <c r="BUL40" s="21"/>
      <c r="BUM40" s="21"/>
      <c r="BUN40" s="21"/>
      <c r="BUO40" s="21"/>
      <c r="BUP40" s="21"/>
      <c r="BUQ40" s="21"/>
      <c r="BUR40" s="21"/>
      <c r="BUS40" s="21"/>
      <c r="BUT40" s="21"/>
      <c r="BUU40" s="21"/>
      <c r="BUV40" s="21"/>
      <c r="BUW40" s="21"/>
      <c r="BUX40" s="21"/>
      <c r="BUY40" s="21"/>
      <c r="BUZ40" s="21"/>
      <c r="BVA40" s="21"/>
      <c r="BVB40" s="21"/>
      <c r="BVC40" s="21"/>
      <c r="BVD40" s="21"/>
      <c r="BVE40" s="21"/>
      <c r="BVF40" s="21"/>
      <c r="BVG40" s="21"/>
      <c r="BVH40" s="21"/>
      <c r="BVI40" s="21"/>
      <c r="BVJ40" s="21"/>
      <c r="BVK40" s="21"/>
      <c r="BVL40" s="21"/>
      <c r="BVM40" s="21"/>
      <c r="BVN40" s="21"/>
      <c r="BVO40" s="21"/>
      <c r="BVP40" s="21"/>
      <c r="BVQ40" s="21"/>
      <c r="BVR40" s="21"/>
      <c r="BVS40" s="21"/>
      <c r="BVT40" s="21"/>
      <c r="BVU40" s="21"/>
      <c r="BVV40" s="21"/>
      <c r="BVW40" s="21"/>
      <c r="BVX40" s="21"/>
      <c r="BVY40" s="21"/>
      <c r="BVZ40" s="21"/>
      <c r="BWA40" s="21"/>
      <c r="BWB40" s="21"/>
      <c r="BWC40" s="21"/>
      <c r="BWD40" s="21"/>
      <c r="BWE40" s="21"/>
      <c r="BWF40" s="21"/>
      <c r="BWG40" s="21"/>
      <c r="BWH40" s="21"/>
      <c r="BWI40" s="21"/>
      <c r="BWJ40" s="21"/>
      <c r="BWK40" s="21"/>
      <c r="BWL40" s="21"/>
      <c r="BWM40" s="21"/>
      <c r="BWN40" s="21"/>
      <c r="BWO40" s="21"/>
      <c r="BWP40" s="21"/>
      <c r="BWQ40" s="21"/>
      <c r="BWR40" s="21"/>
      <c r="BWS40" s="21"/>
      <c r="BWT40" s="21"/>
      <c r="BWU40" s="21"/>
      <c r="BWV40" s="21"/>
      <c r="BWW40" s="21"/>
      <c r="BWX40" s="21"/>
      <c r="BWY40" s="21"/>
      <c r="BWZ40" s="21"/>
      <c r="BXA40" s="21"/>
      <c r="BXB40" s="21"/>
      <c r="BXC40" s="21"/>
      <c r="BXD40" s="21"/>
      <c r="BXE40" s="21"/>
      <c r="BXF40" s="21"/>
      <c r="BXG40" s="21"/>
      <c r="BXH40" s="21"/>
      <c r="BXI40" s="21"/>
      <c r="BXJ40" s="21"/>
      <c r="BXK40" s="21"/>
      <c r="BXL40" s="21"/>
      <c r="BXM40" s="21"/>
      <c r="BXN40" s="21"/>
      <c r="BXO40" s="21"/>
      <c r="BXP40" s="21"/>
      <c r="BXQ40" s="21"/>
      <c r="BXR40" s="21"/>
      <c r="BXS40" s="21"/>
      <c r="BXT40" s="21"/>
      <c r="BXU40" s="21"/>
      <c r="BXV40" s="21"/>
      <c r="BXW40" s="21"/>
      <c r="BXX40" s="21"/>
      <c r="BXY40" s="21"/>
      <c r="BXZ40" s="21"/>
      <c r="BYA40" s="21"/>
      <c r="BYB40" s="21"/>
      <c r="BYC40" s="21"/>
      <c r="BYD40" s="21"/>
      <c r="BYE40" s="21"/>
      <c r="BYF40" s="21"/>
      <c r="BYG40" s="21"/>
      <c r="BYH40" s="21"/>
      <c r="BYI40" s="21"/>
      <c r="BYJ40" s="21"/>
      <c r="BYK40" s="21"/>
      <c r="BYL40" s="21"/>
      <c r="BYM40" s="21"/>
      <c r="BYN40" s="21"/>
      <c r="BYO40" s="21"/>
      <c r="BYP40" s="21"/>
      <c r="BYQ40" s="21"/>
      <c r="BYR40" s="21"/>
      <c r="BYS40" s="21"/>
      <c r="BYT40" s="21"/>
      <c r="BYU40" s="21"/>
      <c r="BYV40" s="21"/>
      <c r="BYW40" s="21"/>
      <c r="BYX40" s="21"/>
      <c r="BYY40" s="21"/>
      <c r="BYZ40" s="21"/>
      <c r="BZA40" s="21"/>
      <c r="BZB40" s="21"/>
      <c r="BZC40" s="21"/>
      <c r="BZD40" s="21"/>
      <c r="BZE40" s="21"/>
      <c r="BZF40" s="21"/>
      <c r="BZG40" s="21"/>
      <c r="BZH40" s="21"/>
      <c r="BZI40" s="21"/>
      <c r="BZJ40" s="21"/>
      <c r="BZK40" s="21"/>
      <c r="BZL40" s="21"/>
      <c r="BZM40" s="21"/>
      <c r="BZN40" s="21"/>
      <c r="BZO40" s="21"/>
      <c r="BZP40" s="21"/>
      <c r="BZQ40" s="21"/>
      <c r="BZR40" s="21"/>
      <c r="BZS40" s="21"/>
      <c r="BZT40" s="21"/>
      <c r="BZU40" s="21"/>
      <c r="BZV40" s="21"/>
      <c r="BZW40" s="21"/>
      <c r="BZX40" s="21"/>
      <c r="BZY40" s="21"/>
      <c r="BZZ40" s="21"/>
      <c r="CAA40" s="21"/>
      <c r="CAB40" s="21"/>
      <c r="CAC40" s="21"/>
      <c r="CAD40" s="21"/>
      <c r="CAE40" s="21"/>
      <c r="CAF40" s="21"/>
      <c r="CAG40" s="21"/>
      <c r="CAH40" s="21"/>
      <c r="CAI40" s="21"/>
      <c r="CAJ40" s="21"/>
      <c r="CAK40" s="21"/>
      <c r="CAL40" s="21"/>
      <c r="CAM40" s="21"/>
      <c r="CAN40" s="21"/>
      <c r="CAO40" s="21"/>
      <c r="CAP40" s="21"/>
      <c r="CAQ40" s="21"/>
      <c r="CAR40" s="21"/>
      <c r="CAS40" s="21"/>
      <c r="CAT40" s="21"/>
      <c r="CAU40" s="21"/>
      <c r="CAV40" s="21"/>
      <c r="CAW40" s="21"/>
      <c r="CAX40" s="21"/>
      <c r="CAY40" s="21"/>
      <c r="CAZ40" s="21"/>
      <c r="CBA40" s="21"/>
      <c r="CBB40" s="21"/>
      <c r="CBC40" s="21"/>
      <c r="CBD40" s="21"/>
      <c r="CBE40" s="21"/>
      <c r="CBF40" s="21"/>
      <c r="CBG40" s="21"/>
      <c r="CBH40" s="21"/>
      <c r="CBI40" s="21"/>
      <c r="CBJ40" s="21"/>
      <c r="CBK40" s="21"/>
      <c r="CBL40" s="21"/>
      <c r="CBM40" s="21"/>
      <c r="CBN40" s="21"/>
      <c r="CBO40" s="21"/>
      <c r="CBP40" s="21"/>
      <c r="CBQ40" s="21"/>
      <c r="CBR40" s="21"/>
      <c r="CBS40" s="21"/>
      <c r="CBT40" s="21"/>
      <c r="CBU40" s="21"/>
      <c r="CBV40" s="21"/>
      <c r="CBW40" s="21"/>
      <c r="CBX40" s="21"/>
      <c r="CBY40" s="21"/>
      <c r="CBZ40" s="21"/>
      <c r="CCA40" s="21"/>
      <c r="CCB40" s="21"/>
      <c r="CCC40" s="21"/>
      <c r="CCD40" s="21"/>
      <c r="CCE40" s="21"/>
      <c r="CCF40" s="21"/>
      <c r="CCG40" s="21"/>
      <c r="CCH40" s="21"/>
      <c r="CCI40" s="21"/>
      <c r="CCJ40" s="21"/>
      <c r="CCK40" s="21"/>
      <c r="CCL40" s="21"/>
      <c r="CCM40" s="21"/>
      <c r="CCN40" s="21"/>
      <c r="CCO40" s="21"/>
      <c r="CCP40" s="21"/>
      <c r="CCQ40" s="21"/>
      <c r="CCR40" s="21"/>
      <c r="CCS40" s="21"/>
      <c r="CCT40" s="21"/>
      <c r="CCU40" s="21"/>
      <c r="CCV40" s="21"/>
      <c r="CCW40" s="21"/>
      <c r="CCX40" s="21"/>
      <c r="CCY40" s="21"/>
      <c r="CCZ40" s="21"/>
      <c r="CDA40" s="21"/>
      <c r="CDB40" s="21"/>
      <c r="CDC40" s="21"/>
      <c r="CDD40" s="21"/>
      <c r="CDE40" s="21"/>
      <c r="CDF40" s="21"/>
      <c r="CDG40" s="21"/>
      <c r="CDH40" s="21"/>
      <c r="CDI40" s="21"/>
      <c r="CDJ40" s="21"/>
      <c r="CDK40" s="21"/>
      <c r="CDL40" s="21"/>
      <c r="CDM40" s="21"/>
      <c r="CDN40" s="21"/>
      <c r="CDO40" s="21"/>
      <c r="CDP40" s="21"/>
      <c r="CDQ40" s="21"/>
      <c r="CDR40" s="21"/>
      <c r="CDS40" s="21"/>
      <c r="CDT40" s="21"/>
      <c r="CDU40" s="21"/>
      <c r="CDV40" s="21"/>
      <c r="CDW40" s="21"/>
      <c r="CDX40" s="21"/>
      <c r="CDY40" s="21"/>
      <c r="CDZ40" s="21"/>
      <c r="CEA40" s="21"/>
      <c r="CEB40" s="21"/>
      <c r="CEC40" s="21"/>
      <c r="CED40" s="21"/>
      <c r="CEE40" s="21"/>
      <c r="CEF40" s="21"/>
      <c r="CEG40" s="21"/>
      <c r="CEH40" s="21"/>
      <c r="CEI40" s="21"/>
      <c r="CEJ40" s="21"/>
      <c r="CEK40" s="21"/>
      <c r="CEL40" s="21"/>
      <c r="CEM40" s="21"/>
      <c r="CEN40" s="21"/>
      <c r="CEO40" s="21"/>
      <c r="CEP40" s="21"/>
      <c r="CEQ40" s="21"/>
      <c r="CER40" s="21"/>
      <c r="CES40" s="21"/>
      <c r="CET40" s="21"/>
      <c r="CEU40" s="21"/>
      <c r="CEV40" s="21"/>
      <c r="CEW40" s="21"/>
      <c r="CEX40" s="21"/>
      <c r="CEY40" s="21"/>
      <c r="CEZ40" s="21"/>
      <c r="CFA40" s="21"/>
      <c r="CFB40" s="21"/>
      <c r="CFC40" s="21"/>
      <c r="CFD40" s="21"/>
      <c r="CFE40" s="21"/>
      <c r="CFF40" s="21"/>
      <c r="CFG40" s="21"/>
      <c r="CFH40" s="21"/>
      <c r="CFI40" s="21"/>
      <c r="CFJ40" s="21"/>
      <c r="CFK40" s="21"/>
      <c r="CFL40" s="21"/>
      <c r="CFM40" s="21"/>
      <c r="CFN40" s="21"/>
      <c r="CFO40" s="21"/>
      <c r="CFP40" s="21"/>
      <c r="CFQ40" s="21"/>
      <c r="CFR40" s="21"/>
      <c r="CFS40" s="21"/>
      <c r="CFT40" s="21"/>
      <c r="CFU40" s="21"/>
      <c r="CFV40" s="21"/>
      <c r="CFW40" s="21"/>
      <c r="CFX40" s="21"/>
      <c r="CFY40" s="21"/>
      <c r="CFZ40" s="21"/>
      <c r="CGA40" s="21"/>
      <c r="CGB40" s="21"/>
      <c r="CGC40" s="21"/>
      <c r="CGD40" s="21"/>
      <c r="CGE40" s="21"/>
      <c r="CGF40" s="21"/>
      <c r="CGG40" s="21"/>
      <c r="CGH40" s="21"/>
      <c r="CGI40" s="21"/>
      <c r="CGJ40" s="21"/>
      <c r="CGK40" s="21"/>
      <c r="CGL40" s="21"/>
      <c r="CGM40" s="21"/>
      <c r="CGN40" s="21"/>
      <c r="CGO40" s="21"/>
      <c r="CGP40" s="21"/>
      <c r="CGQ40" s="21"/>
      <c r="CGR40" s="21"/>
      <c r="CGS40" s="21"/>
      <c r="CGT40" s="21"/>
      <c r="CGU40" s="21"/>
      <c r="CGV40" s="21"/>
      <c r="CGW40" s="21"/>
      <c r="CGX40" s="21"/>
      <c r="CGY40" s="21"/>
      <c r="CGZ40" s="21"/>
      <c r="CHA40" s="21"/>
      <c r="CHB40" s="21"/>
      <c r="CHC40" s="21"/>
      <c r="CHD40" s="21"/>
      <c r="CHE40" s="21"/>
      <c r="CHF40" s="21"/>
      <c r="CHG40" s="21"/>
      <c r="CHH40" s="21"/>
      <c r="CHI40" s="21"/>
      <c r="CHJ40" s="21"/>
      <c r="CHK40" s="21"/>
      <c r="CHL40" s="21"/>
      <c r="CHM40" s="21"/>
      <c r="CHN40" s="21"/>
      <c r="CHO40" s="21"/>
      <c r="CHP40" s="21"/>
      <c r="CHQ40" s="21"/>
      <c r="CHR40" s="21"/>
      <c r="CHS40" s="21"/>
      <c r="CHT40" s="21"/>
      <c r="CHU40" s="21"/>
      <c r="CHV40" s="21"/>
      <c r="CHW40" s="21"/>
      <c r="CHX40" s="21"/>
      <c r="CHY40" s="21"/>
      <c r="CHZ40" s="21"/>
      <c r="CIA40" s="21"/>
      <c r="CIB40" s="21"/>
      <c r="CIC40" s="21"/>
      <c r="CID40" s="21"/>
      <c r="CIE40" s="21"/>
      <c r="CIF40" s="21"/>
      <c r="CIG40" s="21"/>
      <c r="CIH40" s="21"/>
      <c r="CII40" s="21"/>
      <c r="CIJ40" s="21"/>
      <c r="CIK40" s="21"/>
      <c r="CIL40" s="21"/>
      <c r="CIM40" s="21"/>
      <c r="CIN40" s="21"/>
      <c r="CIO40" s="21"/>
      <c r="CIP40" s="21"/>
      <c r="CIQ40" s="21"/>
      <c r="CIR40" s="21"/>
      <c r="CIS40" s="21"/>
      <c r="CIT40" s="21"/>
      <c r="CIU40" s="21"/>
      <c r="CIV40" s="21"/>
      <c r="CIW40" s="21"/>
      <c r="CIX40" s="21"/>
      <c r="CIY40" s="21"/>
      <c r="CIZ40" s="21"/>
      <c r="CJA40" s="21"/>
      <c r="CJB40" s="21"/>
      <c r="CJC40" s="21"/>
      <c r="CJD40" s="21"/>
      <c r="CJE40" s="21"/>
      <c r="CJF40" s="21"/>
      <c r="CJG40" s="21"/>
      <c r="CJH40" s="21"/>
      <c r="CJI40" s="21"/>
      <c r="CJJ40" s="21"/>
      <c r="CJK40" s="21"/>
      <c r="CJL40" s="21"/>
      <c r="CJM40" s="21"/>
      <c r="CJN40" s="21"/>
      <c r="CJO40" s="21"/>
      <c r="CJP40" s="21"/>
      <c r="CJQ40" s="21"/>
      <c r="CJR40" s="21"/>
      <c r="CJS40" s="21"/>
      <c r="CJT40" s="21"/>
      <c r="CJU40" s="21"/>
      <c r="CJV40" s="21"/>
      <c r="CJW40" s="21"/>
      <c r="CJX40" s="21"/>
      <c r="CJY40" s="21"/>
      <c r="CJZ40" s="21"/>
      <c r="CKA40" s="21"/>
      <c r="CKB40" s="21"/>
      <c r="CKC40" s="21"/>
      <c r="CKD40" s="21"/>
      <c r="CKE40" s="21"/>
      <c r="CKF40" s="21"/>
      <c r="CKG40" s="21"/>
      <c r="CKH40" s="21"/>
      <c r="CKI40" s="21"/>
      <c r="CKJ40" s="21"/>
      <c r="CKK40" s="21"/>
      <c r="CKL40" s="21"/>
      <c r="CKM40" s="21"/>
      <c r="CKN40" s="21"/>
      <c r="CKO40" s="21"/>
      <c r="CKP40" s="21"/>
      <c r="CKQ40" s="21"/>
      <c r="CKR40" s="21"/>
      <c r="CKS40" s="21"/>
      <c r="CKT40" s="21"/>
      <c r="CKU40" s="21"/>
      <c r="CKV40" s="21"/>
      <c r="CKW40" s="21"/>
      <c r="CKX40" s="21"/>
      <c r="CKY40" s="21"/>
      <c r="CKZ40" s="21"/>
      <c r="CLA40" s="21"/>
      <c r="CLB40" s="21"/>
      <c r="CLC40" s="21"/>
      <c r="CLD40" s="21"/>
      <c r="CLE40" s="21"/>
      <c r="CLF40" s="21"/>
      <c r="CLG40" s="21"/>
      <c r="CLH40" s="21"/>
      <c r="CLI40" s="21"/>
      <c r="CLJ40" s="21"/>
      <c r="CLK40" s="21"/>
      <c r="CLL40" s="21"/>
      <c r="CLM40" s="21"/>
      <c r="CLN40" s="21"/>
      <c r="CLO40" s="21"/>
      <c r="CLP40" s="21"/>
      <c r="CLQ40" s="21"/>
      <c r="CLR40" s="21"/>
      <c r="CLS40" s="21"/>
      <c r="CLT40" s="21"/>
      <c r="CLU40" s="21"/>
      <c r="CLV40" s="21"/>
      <c r="CLW40" s="21"/>
      <c r="CLX40" s="21"/>
      <c r="CLY40" s="21"/>
      <c r="CLZ40" s="21"/>
      <c r="CMA40" s="21"/>
      <c r="CMB40" s="21"/>
      <c r="CMC40" s="21"/>
      <c r="CMD40" s="21"/>
      <c r="CME40" s="21"/>
      <c r="CMF40" s="21"/>
      <c r="CMG40" s="21"/>
      <c r="CMH40" s="21"/>
      <c r="CMI40" s="21"/>
      <c r="CMJ40" s="21"/>
      <c r="CMK40" s="21"/>
      <c r="CML40" s="21"/>
      <c r="CMM40" s="21"/>
      <c r="CMN40" s="21"/>
      <c r="CMO40" s="21"/>
      <c r="CMP40" s="21"/>
      <c r="CMQ40" s="21"/>
      <c r="CMR40" s="21"/>
      <c r="CMS40" s="21"/>
      <c r="CMT40" s="21"/>
      <c r="CMU40" s="21"/>
      <c r="CMV40" s="21"/>
      <c r="CMW40" s="21"/>
      <c r="CMX40" s="21"/>
      <c r="CMY40" s="21"/>
      <c r="CMZ40" s="21"/>
      <c r="CNA40" s="21"/>
      <c r="CNB40" s="21"/>
      <c r="CNC40" s="21"/>
      <c r="CND40" s="21"/>
      <c r="CNE40" s="21"/>
      <c r="CNF40" s="21"/>
      <c r="CNG40" s="21"/>
      <c r="CNH40" s="21"/>
      <c r="CNI40" s="21"/>
      <c r="CNJ40" s="21"/>
      <c r="CNK40" s="21"/>
      <c r="CNL40" s="21"/>
      <c r="CNM40" s="21"/>
      <c r="CNN40" s="21"/>
      <c r="CNO40" s="21"/>
      <c r="CNP40" s="21"/>
      <c r="CNQ40" s="21"/>
      <c r="CNR40" s="21"/>
      <c r="CNS40" s="21"/>
      <c r="CNT40" s="21"/>
      <c r="CNU40" s="21"/>
      <c r="CNV40" s="21"/>
      <c r="CNW40" s="21"/>
      <c r="CNX40" s="21"/>
      <c r="CNY40" s="21"/>
      <c r="CNZ40" s="21"/>
      <c r="COA40" s="21"/>
      <c r="COB40" s="21"/>
      <c r="COC40" s="21"/>
      <c r="COD40" s="21"/>
      <c r="COE40" s="21"/>
      <c r="COF40" s="21"/>
      <c r="COG40" s="21"/>
      <c r="COH40" s="21"/>
      <c r="COI40" s="21"/>
      <c r="COJ40" s="21"/>
      <c r="COK40" s="21"/>
      <c r="COL40" s="21"/>
      <c r="COM40" s="21"/>
      <c r="CON40" s="21"/>
      <c r="COO40" s="21"/>
      <c r="COP40" s="21"/>
      <c r="COQ40" s="21"/>
      <c r="COR40" s="21"/>
      <c r="COS40" s="21"/>
      <c r="COT40" s="21"/>
      <c r="COU40" s="21"/>
      <c r="COV40" s="21"/>
      <c r="COW40" s="21"/>
      <c r="COX40" s="21"/>
      <c r="COY40" s="21"/>
      <c r="COZ40" s="21"/>
      <c r="CPA40" s="21"/>
      <c r="CPB40" s="21"/>
      <c r="CPC40" s="21"/>
      <c r="CPD40" s="21"/>
      <c r="CPE40" s="21"/>
      <c r="CPF40" s="21"/>
      <c r="CPG40" s="21"/>
      <c r="CPH40" s="21"/>
      <c r="CPI40" s="21"/>
      <c r="CPJ40" s="21"/>
      <c r="CPK40" s="21"/>
      <c r="CPL40" s="21"/>
      <c r="CPM40" s="21"/>
      <c r="CPN40" s="21"/>
      <c r="CPO40" s="21"/>
      <c r="CPP40" s="21"/>
      <c r="CPQ40" s="21"/>
      <c r="CPR40" s="21"/>
      <c r="CPS40" s="21"/>
      <c r="CPT40" s="21"/>
      <c r="CPU40" s="21"/>
      <c r="CPV40" s="21"/>
      <c r="CPW40" s="21"/>
      <c r="CPX40" s="21"/>
      <c r="CPY40" s="21"/>
      <c r="CPZ40" s="21"/>
      <c r="CQA40" s="21"/>
      <c r="CQB40" s="21"/>
      <c r="CQC40" s="21"/>
      <c r="CQD40" s="21"/>
      <c r="CQE40" s="21"/>
      <c r="CQF40" s="21"/>
      <c r="CQG40" s="21"/>
      <c r="CQH40" s="21"/>
      <c r="CQI40" s="21"/>
      <c r="CQJ40" s="21"/>
      <c r="CQK40" s="21"/>
      <c r="CQL40" s="21"/>
      <c r="CQM40" s="21"/>
      <c r="CQN40" s="21"/>
      <c r="CQO40" s="21"/>
      <c r="CQP40" s="21"/>
      <c r="CQQ40" s="21"/>
      <c r="CQR40" s="21"/>
      <c r="CQS40" s="21"/>
      <c r="CQT40" s="21"/>
      <c r="CQU40" s="21"/>
      <c r="CQV40" s="21"/>
      <c r="CQW40" s="21"/>
      <c r="CQX40" s="21"/>
      <c r="CQY40" s="21"/>
      <c r="CQZ40" s="21"/>
      <c r="CRA40" s="21"/>
      <c r="CRB40" s="21"/>
      <c r="CRC40" s="21"/>
      <c r="CRD40" s="21"/>
      <c r="CRE40" s="21"/>
      <c r="CRF40" s="21"/>
      <c r="CRG40" s="21"/>
      <c r="CRH40" s="21"/>
      <c r="CRI40" s="21"/>
      <c r="CRJ40" s="21"/>
      <c r="CRK40" s="21"/>
      <c r="CRL40" s="21"/>
      <c r="CRM40" s="21"/>
      <c r="CRN40" s="21"/>
      <c r="CRO40" s="21"/>
      <c r="CRP40" s="21"/>
      <c r="CRQ40" s="21"/>
      <c r="CRR40" s="21"/>
      <c r="CRS40" s="21"/>
      <c r="CRT40" s="21"/>
      <c r="CRU40" s="21"/>
      <c r="CRV40" s="21"/>
      <c r="CRW40" s="21"/>
      <c r="CRX40" s="21"/>
      <c r="CRY40" s="21"/>
      <c r="CRZ40" s="21"/>
      <c r="CSA40" s="21"/>
      <c r="CSB40" s="21"/>
      <c r="CSC40" s="21"/>
      <c r="CSD40" s="21"/>
      <c r="CSE40" s="21"/>
      <c r="CSF40" s="21"/>
      <c r="CSG40" s="21"/>
      <c r="CSH40" s="21"/>
      <c r="CSI40" s="21"/>
      <c r="CSJ40" s="21"/>
      <c r="CSK40" s="21"/>
      <c r="CSL40" s="21"/>
      <c r="CSM40" s="21"/>
      <c r="CSN40" s="21"/>
      <c r="CSO40" s="21"/>
      <c r="CSP40" s="21"/>
      <c r="CSQ40" s="21"/>
      <c r="CSR40" s="21"/>
      <c r="CSS40" s="21"/>
      <c r="CST40" s="21"/>
      <c r="CSU40" s="21"/>
      <c r="CSV40" s="21"/>
      <c r="CSW40" s="21"/>
      <c r="CSX40" s="21"/>
      <c r="CSY40" s="21"/>
      <c r="CSZ40" s="21"/>
      <c r="CTA40" s="21"/>
      <c r="CTB40" s="21"/>
      <c r="CTC40" s="21"/>
      <c r="CTD40" s="21"/>
      <c r="CTE40" s="21"/>
      <c r="CTF40" s="21"/>
      <c r="CTG40" s="21"/>
      <c r="CTH40" s="21"/>
      <c r="CTI40" s="21"/>
      <c r="CTJ40" s="21"/>
      <c r="CTK40" s="21"/>
      <c r="CTL40" s="21"/>
      <c r="CTM40" s="21"/>
      <c r="CTN40" s="21"/>
      <c r="CTO40" s="21"/>
      <c r="CTP40" s="21"/>
      <c r="CTQ40" s="21"/>
      <c r="CTR40" s="21"/>
      <c r="CTS40" s="21"/>
      <c r="CTT40" s="21"/>
      <c r="CTU40" s="21"/>
      <c r="CTV40" s="21"/>
      <c r="CTW40" s="21"/>
      <c r="CTX40" s="21"/>
      <c r="CTY40" s="21"/>
      <c r="CTZ40" s="21"/>
      <c r="CUA40" s="21"/>
      <c r="CUB40" s="21"/>
      <c r="CUC40" s="21"/>
      <c r="CUD40" s="21"/>
      <c r="CUE40" s="21"/>
      <c r="CUF40" s="21"/>
      <c r="CUG40" s="21"/>
      <c r="CUH40" s="21"/>
      <c r="CUI40" s="21"/>
      <c r="CUJ40" s="21"/>
      <c r="CUK40" s="21"/>
      <c r="CUL40" s="21"/>
      <c r="CUM40" s="21"/>
      <c r="CUN40" s="21"/>
      <c r="CUO40" s="21"/>
      <c r="CUP40" s="21"/>
      <c r="CUQ40" s="21"/>
      <c r="CUR40" s="21"/>
      <c r="CUS40" s="21"/>
      <c r="CUT40" s="21"/>
      <c r="CUU40" s="21"/>
      <c r="CUV40" s="21"/>
      <c r="CUW40" s="21"/>
      <c r="CUX40" s="21"/>
      <c r="CUY40" s="21"/>
      <c r="CUZ40" s="21"/>
      <c r="CVA40" s="21"/>
      <c r="CVB40" s="21"/>
      <c r="CVC40" s="21"/>
      <c r="CVD40" s="21"/>
      <c r="CVE40" s="21"/>
      <c r="CVF40" s="21"/>
      <c r="CVG40" s="21"/>
      <c r="CVH40" s="21"/>
      <c r="CVI40" s="21"/>
      <c r="CVJ40" s="21"/>
      <c r="CVK40" s="21"/>
      <c r="CVL40" s="21"/>
      <c r="CVM40" s="21"/>
      <c r="CVN40" s="21"/>
      <c r="CVO40" s="21"/>
      <c r="CVP40" s="21"/>
      <c r="CVQ40" s="21"/>
      <c r="CVR40" s="21"/>
      <c r="CVS40" s="21"/>
      <c r="CVT40" s="21"/>
      <c r="CVU40" s="21"/>
      <c r="CVV40" s="21"/>
      <c r="CVW40" s="21"/>
      <c r="CVX40" s="21"/>
      <c r="CVY40" s="21"/>
      <c r="CVZ40" s="21"/>
      <c r="CWA40" s="21"/>
      <c r="CWB40" s="21"/>
      <c r="CWC40" s="21"/>
      <c r="CWD40" s="21"/>
      <c r="CWE40" s="21"/>
      <c r="CWF40" s="21"/>
      <c r="CWG40" s="21"/>
      <c r="CWH40" s="21"/>
      <c r="CWI40" s="21"/>
      <c r="CWJ40" s="21"/>
      <c r="CWK40" s="21"/>
      <c r="CWL40" s="21"/>
      <c r="CWM40" s="21"/>
      <c r="CWN40" s="21"/>
      <c r="CWO40" s="21"/>
      <c r="CWP40" s="21"/>
      <c r="CWQ40" s="21"/>
      <c r="CWR40" s="21"/>
      <c r="CWS40" s="21"/>
      <c r="CWT40" s="21"/>
      <c r="CWU40" s="21"/>
      <c r="CWV40" s="21"/>
      <c r="CWW40" s="21"/>
      <c r="CWX40" s="21"/>
      <c r="CWY40" s="21"/>
      <c r="CWZ40" s="21"/>
      <c r="CXA40" s="21"/>
      <c r="CXB40" s="21"/>
      <c r="CXC40" s="21"/>
      <c r="CXD40" s="21"/>
      <c r="CXE40" s="21"/>
      <c r="CXF40" s="21"/>
      <c r="CXG40" s="21"/>
      <c r="CXH40" s="21"/>
      <c r="CXI40" s="21"/>
      <c r="CXJ40" s="21"/>
      <c r="CXK40" s="21"/>
      <c r="CXL40" s="21"/>
      <c r="CXM40" s="21"/>
      <c r="CXN40" s="21"/>
      <c r="CXO40" s="21"/>
      <c r="CXP40" s="21"/>
      <c r="CXQ40" s="21"/>
      <c r="CXR40" s="21"/>
      <c r="CXS40" s="21"/>
      <c r="CXT40" s="21"/>
      <c r="CXU40" s="21"/>
      <c r="CXV40" s="21"/>
      <c r="CXW40" s="21"/>
      <c r="CXX40" s="21"/>
      <c r="CXY40" s="21"/>
      <c r="CXZ40" s="21"/>
      <c r="CYA40" s="21"/>
      <c r="CYB40" s="21"/>
      <c r="CYC40" s="21"/>
      <c r="CYD40" s="21"/>
      <c r="CYE40" s="21"/>
      <c r="CYF40" s="21"/>
      <c r="CYG40" s="21"/>
      <c r="CYH40" s="21"/>
      <c r="CYI40" s="21"/>
      <c r="CYJ40" s="21"/>
      <c r="CYK40" s="21"/>
      <c r="CYL40" s="21"/>
      <c r="CYM40" s="21"/>
      <c r="CYN40" s="21"/>
      <c r="CYO40" s="21"/>
      <c r="CYP40" s="21"/>
      <c r="CYQ40" s="21"/>
      <c r="CYR40" s="21"/>
      <c r="CYS40" s="21"/>
      <c r="CYT40" s="21"/>
      <c r="CYU40" s="21"/>
      <c r="CYV40" s="21"/>
      <c r="CYW40" s="21"/>
      <c r="CYX40" s="21"/>
      <c r="CYY40" s="21"/>
      <c r="CYZ40" s="21"/>
      <c r="CZA40" s="21"/>
      <c r="CZB40" s="21"/>
      <c r="CZC40" s="21"/>
      <c r="CZD40" s="21"/>
      <c r="CZE40" s="21"/>
      <c r="CZF40" s="21"/>
      <c r="CZG40" s="21"/>
      <c r="CZH40" s="21"/>
      <c r="CZI40" s="21"/>
      <c r="CZJ40" s="21"/>
      <c r="CZK40" s="21"/>
      <c r="CZL40" s="21"/>
      <c r="CZM40" s="21"/>
      <c r="CZN40" s="21"/>
      <c r="CZO40" s="21"/>
      <c r="CZP40" s="21"/>
      <c r="CZQ40" s="21"/>
      <c r="CZR40" s="21"/>
      <c r="CZS40" s="21"/>
      <c r="CZT40" s="21"/>
      <c r="CZU40" s="21"/>
      <c r="CZV40" s="21"/>
      <c r="CZW40" s="21"/>
      <c r="CZX40" s="21"/>
      <c r="CZY40" s="21"/>
      <c r="CZZ40" s="21"/>
      <c r="DAA40" s="21"/>
      <c r="DAB40" s="21"/>
      <c r="DAC40" s="21"/>
      <c r="DAD40" s="21"/>
      <c r="DAE40" s="21"/>
      <c r="DAF40" s="21"/>
      <c r="DAG40" s="21"/>
      <c r="DAH40" s="21"/>
      <c r="DAI40" s="21"/>
      <c r="DAJ40" s="21"/>
      <c r="DAK40" s="21"/>
      <c r="DAL40" s="21"/>
      <c r="DAM40" s="21"/>
      <c r="DAN40" s="21"/>
      <c r="DAO40" s="21"/>
      <c r="DAP40" s="21"/>
      <c r="DAQ40" s="21"/>
      <c r="DAR40" s="21"/>
      <c r="DAS40" s="21"/>
      <c r="DAT40" s="21"/>
      <c r="DAU40" s="21"/>
      <c r="DAV40" s="21"/>
      <c r="DAW40" s="21"/>
      <c r="DAX40" s="21"/>
      <c r="DAY40" s="21"/>
      <c r="DAZ40" s="21"/>
      <c r="DBA40" s="21"/>
      <c r="DBB40" s="21"/>
      <c r="DBC40" s="21"/>
      <c r="DBD40" s="21"/>
      <c r="DBE40" s="21"/>
      <c r="DBF40" s="21"/>
      <c r="DBG40" s="21"/>
      <c r="DBH40" s="21"/>
      <c r="DBI40" s="21"/>
      <c r="DBJ40" s="21"/>
      <c r="DBK40" s="21"/>
      <c r="DBL40" s="21"/>
      <c r="DBM40" s="21"/>
      <c r="DBN40" s="21"/>
      <c r="DBO40" s="21"/>
      <c r="DBP40" s="21"/>
      <c r="DBQ40" s="21"/>
      <c r="DBR40" s="21"/>
      <c r="DBS40" s="21"/>
      <c r="DBT40" s="21"/>
      <c r="DBU40" s="21"/>
      <c r="DBV40" s="21"/>
      <c r="DBW40" s="21"/>
      <c r="DBX40" s="21"/>
      <c r="DBY40" s="21"/>
      <c r="DBZ40" s="21"/>
      <c r="DCA40" s="21"/>
      <c r="DCB40" s="21"/>
      <c r="DCC40" s="21"/>
      <c r="DCD40" s="21"/>
      <c r="DCE40" s="21"/>
      <c r="DCF40" s="21"/>
      <c r="DCG40" s="21"/>
      <c r="DCH40" s="21"/>
      <c r="DCI40" s="21"/>
      <c r="DCJ40" s="21"/>
      <c r="DCK40" s="21"/>
      <c r="DCL40" s="21"/>
      <c r="DCM40" s="21"/>
      <c r="DCN40" s="21"/>
      <c r="DCO40" s="21"/>
      <c r="DCP40" s="21"/>
      <c r="DCQ40" s="21"/>
      <c r="DCR40" s="21"/>
      <c r="DCS40" s="21"/>
      <c r="DCT40" s="21"/>
      <c r="DCU40" s="21"/>
      <c r="DCV40" s="21"/>
      <c r="DCW40" s="21"/>
      <c r="DCX40" s="21"/>
      <c r="DCY40" s="21"/>
      <c r="DCZ40" s="21"/>
      <c r="DDA40" s="21"/>
      <c r="DDB40" s="21"/>
      <c r="DDC40" s="21"/>
      <c r="DDD40" s="21"/>
      <c r="DDE40" s="21"/>
      <c r="DDF40" s="21"/>
      <c r="DDG40" s="21"/>
      <c r="DDH40" s="21"/>
      <c r="DDI40" s="21"/>
      <c r="DDJ40" s="21"/>
      <c r="DDK40" s="21"/>
      <c r="DDL40" s="21"/>
      <c r="DDM40" s="21"/>
      <c r="DDN40" s="21"/>
      <c r="DDO40" s="21"/>
      <c r="DDP40" s="21"/>
      <c r="DDQ40" s="21"/>
      <c r="DDR40" s="21"/>
      <c r="DDS40" s="21"/>
      <c r="DDT40" s="21"/>
      <c r="DDU40" s="21"/>
      <c r="DDV40" s="21"/>
      <c r="DDW40" s="21"/>
      <c r="DDX40" s="21"/>
      <c r="DDY40" s="21"/>
      <c r="DDZ40" s="21"/>
      <c r="DEA40" s="21"/>
      <c r="DEB40" s="21"/>
      <c r="DEC40" s="21"/>
      <c r="DED40" s="21"/>
      <c r="DEE40" s="21"/>
      <c r="DEF40" s="21"/>
      <c r="DEG40" s="21"/>
      <c r="DEH40" s="21"/>
      <c r="DEI40" s="21"/>
      <c r="DEJ40" s="21"/>
      <c r="DEK40" s="21"/>
      <c r="DEL40" s="21"/>
      <c r="DEM40" s="21"/>
      <c r="DEN40" s="21"/>
      <c r="DEO40" s="21"/>
      <c r="DEP40" s="21"/>
      <c r="DEQ40" s="21"/>
      <c r="DER40" s="21"/>
      <c r="DES40" s="21"/>
      <c r="DET40" s="21"/>
      <c r="DEU40" s="21"/>
      <c r="DEV40" s="21"/>
      <c r="DEW40" s="21"/>
      <c r="DEX40" s="21"/>
      <c r="DEY40" s="21"/>
      <c r="DEZ40" s="21"/>
      <c r="DFA40" s="21"/>
      <c r="DFB40" s="21"/>
      <c r="DFC40" s="21"/>
      <c r="DFD40" s="21"/>
      <c r="DFE40" s="21"/>
      <c r="DFF40" s="21"/>
      <c r="DFG40" s="21"/>
      <c r="DFH40" s="21"/>
      <c r="DFI40" s="21"/>
      <c r="DFJ40" s="21"/>
      <c r="DFK40" s="21"/>
      <c r="DFL40" s="21"/>
      <c r="DFM40" s="21"/>
      <c r="DFN40" s="21"/>
      <c r="DFO40" s="21"/>
      <c r="DFP40" s="21"/>
      <c r="DFQ40" s="21"/>
      <c r="DFR40" s="21"/>
      <c r="DFS40" s="21"/>
      <c r="DFT40" s="21"/>
      <c r="DFU40" s="21"/>
      <c r="DFV40" s="21"/>
      <c r="DFW40" s="21"/>
      <c r="DFX40" s="21"/>
      <c r="DFY40" s="21"/>
      <c r="DFZ40" s="21"/>
      <c r="DGA40" s="21"/>
      <c r="DGB40" s="21"/>
      <c r="DGC40" s="21"/>
      <c r="DGD40" s="21"/>
      <c r="DGE40" s="21"/>
      <c r="DGF40" s="21"/>
      <c r="DGG40" s="21"/>
      <c r="DGH40" s="21"/>
      <c r="DGI40" s="21"/>
      <c r="DGJ40" s="21"/>
      <c r="DGK40" s="21"/>
      <c r="DGL40" s="21"/>
      <c r="DGM40" s="21"/>
      <c r="DGN40" s="21"/>
      <c r="DGO40" s="21"/>
      <c r="DGP40" s="21"/>
      <c r="DGQ40" s="21"/>
      <c r="DGR40" s="21"/>
      <c r="DGS40" s="21"/>
      <c r="DGT40" s="21"/>
      <c r="DGU40" s="21"/>
      <c r="DGV40" s="21"/>
      <c r="DGW40" s="21"/>
      <c r="DGX40" s="21"/>
      <c r="DGY40" s="21"/>
      <c r="DGZ40" s="21"/>
      <c r="DHA40" s="21"/>
      <c r="DHB40" s="21"/>
      <c r="DHC40" s="21"/>
      <c r="DHD40" s="21"/>
      <c r="DHE40" s="21"/>
      <c r="DHF40" s="21"/>
      <c r="DHG40" s="21"/>
      <c r="DHH40" s="21"/>
      <c r="DHI40" s="21"/>
      <c r="DHJ40" s="21"/>
      <c r="DHK40" s="21"/>
      <c r="DHL40" s="21"/>
      <c r="DHM40" s="21"/>
      <c r="DHN40" s="21"/>
      <c r="DHO40" s="21"/>
      <c r="DHP40" s="21"/>
      <c r="DHQ40" s="21"/>
      <c r="DHR40" s="21"/>
      <c r="DHS40" s="21"/>
      <c r="DHT40" s="21"/>
      <c r="DHU40" s="21"/>
      <c r="DHV40" s="21"/>
      <c r="DHW40" s="21"/>
      <c r="DHX40" s="21"/>
      <c r="DHY40" s="21"/>
      <c r="DHZ40" s="21"/>
      <c r="DIA40" s="21"/>
      <c r="DIB40" s="21"/>
      <c r="DIC40" s="21"/>
      <c r="DID40" s="21"/>
      <c r="DIE40" s="21"/>
      <c r="DIF40" s="21"/>
      <c r="DIG40" s="21"/>
      <c r="DIH40" s="21"/>
      <c r="DII40" s="21"/>
      <c r="DIJ40" s="21"/>
      <c r="DIK40" s="21"/>
      <c r="DIL40" s="21"/>
      <c r="DIM40" s="21"/>
      <c r="DIN40" s="21"/>
      <c r="DIO40" s="21"/>
      <c r="DIP40" s="21"/>
      <c r="DIQ40" s="21"/>
      <c r="DIR40" s="21"/>
      <c r="DIS40" s="21"/>
      <c r="DIT40" s="21"/>
      <c r="DIU40" s="21"/>
      <c r="DIV40" s="21"/>
      <c r="DIW40" s="21"/>
      <c r="DIX40" s="21"/>
      <c r="DIY40" s="21"/>
      <c r="DIZ40" s="21"/>
      <c r="DJA40" s="21"/>
      <c r="DJB40" s="21"/>
      <c r="DJC40" s="21"/>
      <c r="DJD40" s="21"/>
      <c r="DJE40" s="21"/>
      <c r="DJF40" s="21"/>
      <c r="DJG40" s="21"/>
      <c r="DJH40" s="21"/>
      <c r="DJI40" s="21"/>
      <c r="DJJ40" s="21"/>
      <c r="DJK40" s="21"/>
      <c r="DJL40" s="21"/>
      <c r="DJM40" s="21"/>
      <c r="DJN40" s="21"/>
      <c r="DJO40" s="21"/>
      <c r="DJP40" s="21"/>
      <c r="DJQ40" s="21"/>
      <c r="DJR40" s="21"/>
      <c r="DJS40" s="21"/>
      <c r="DJT40" s="21"/>
      <c r="DJU40" s="21"/>
      <c r="DJV40" s="21"/>
      <c r="DJW40" s="21"/>
      <c r="DJX40" s="21"/>
      <c r="DJY40" s="21"/>
      <c r="DJZ40" s="21"/>
      <c r="DKA40" s="21"/>
      <c r="DKB40" s="21"/>
      <c r="DKC40" s="21"/>
      <c r="DKD40" s="21"/>
      <c r="DKE40" s="21"/>
      <c r="DKF40" s="21"/>
      <c r="DKG40" s="21"/>
      <c r="DKH40" s="21"/>
      <c r="DKI40" s="21"/>
      <c r="DKJ40" s="21"/>
      <c r="DKK40" s="21"/>
      <c r="DKL40" s="21"/>
      <c r="DKM40" s="21"/>
      <c r="DKN40" s="21"/>
      <c r="DKO40" s="21"/>
      <c r="DKP40" s="21"/>
      <c r="DKQ40" s="21"/>
      <c r="DKR40" s="21"/>
      <c r="DKS40" s="21"/>
      <c r="DKT40" s="21"/>
      <c r="DKU40" s="21"/>
      <c r="DKV40" s="21"/>
      <c r="DKW40" s="21"/>
      <c r="DKX40" s="21"/>
      <c r="DKY40" s="21"/>
      <c r="DKZ40" s="21"/>
      <c r="DLA40" s="21"/>
      <c r="DLB40" s="21"/>
      <c r="DLC40" s="21"/>
      <c r="DLD40" s="21"/>
      <c r="DLE40" s="21"/>
      <c r="DLF40" s="21"/>
      <c r="DLG40" s="21"/>
      <c r="DLH40" s="21"/>
      <c r="DLI40" s="21"/>
      <c r="DLJ40" s="21"/>
      <c r="DLK40" s="21"/>
      <c r="DLL40" s="21"/>
      <c r="DLM40" s="21"/>
      <c r="DLN40" s="21"/>
      <c r="DLO40" s="21"/>
      <c r="DLP40" s="21"/>
      <c r="DLQ40" s="21"/>
      <c r="DLR40" s="21"/>
      <c r="DLS40" s="21"/>
      <c r="DLT40" s="21"/>
      <c r="DLU40" s="21"/>
      <c r="DLV40" s="21"/>
      <c r="DLW40" s="21"/>
      <c r="DLX40" s="21"/>
      <c r="DLY40" s="21"/>
      <c r="DLZ40" s="21"/>
      <c r="DMA40" s="21"/>
      <c r="DMB40" s="21"/>
      <c r="DMC40" s="21"/>
      <c r="DMD40" s="21"/>
      <c r="DME40" s="21"/>
      <c r="DMF40" s="21"/>
      <c r="DMG40" s="21"/>
      <c r="DMH40" s="21"/>
      <c r="DMI40" s="21"/>
      <c r="DMJ40" s="21"/>
      <c r="DMK40" s="21"/>
      <c r="DML40" s="21"/>
      <c r="DMM40" s="21"/>
      <c r="DMN40" s="21"/>
      <c r="DMO40" s="21"/>
      <c r="DMP40" s="21"/>
      <c r="DMQ40" s="21"/>
      <c r="DMR40" s="21"/>
      <c r="DMS40" s="21"/>
      <c r="DMT40" s="21"/>
      <c r="DMU40" s="21"/>
      <c r="DMV40" s="21"/>
      <c r="DMW40" s="21"/>
      <c r="DMX40" s="21"/>
      <c r="DMY40" s="21"/>
      <c r="DMZ40" s="21"/>
      <c r="DNA40" s="21"/>
      <c r="DNB40" s="21"/>
      <c r="DNC40" s="21"/>
      <c r="DND40" s="21"/>
      <c r="DNE40" s="21"/>
      <c r="DNF40" s="21"/>
      <c r="DNG40" s="21"/>
      <c r="DNH40" s="21"/>
      <c r="DNI40" s="21"/>
      <c r="DNJ40" s="21"/>
      <c r="DNK40" s="21"/>
      <c r="DNL40" s="21"/>
      <c r="DNM40" s="21"/>
      <c r="DNN40" s="21"/>
      <c r="DNO40" s="21"/>
      <c r="DNP40" s="21"/>
      <c r="DNQ40" s="21"/>
      <c r="DNR40" s="21"/>
      <c r="DNS40" s="21"/>
      <c r="DNT40" s="21"/>
      <c r="DNU40" s="21"/>
      <c r="DNV40" s="21"/>
      <c r="DNW40" s="21"/>
      <c r="DNX40" s="21"/>
      <c r="DNY40" s="21"/>
      <c r="DNZ40" s="21"/>
      <c r="DOA40" s="21"/>
      <c r="DOB40" s="21"/>
      <c r="DOC40" s="21"/>
      <c r="DOD40" s="21"/>
      <c r="DOE40" s="21"/>
      <c r="DOF40" s="21"/>
      <c r="DOG40" s="21"/>
      <c r="DOH40" s="21"/>
      <c r="DOI40" s="21"/>
      <c r="DOJ40" s="21"/>
      <c r="DOK40" s="21"/>
      <c r="DOL40" s="21"/>
      <c r="DOM40" s="21"/>
      <c r="DON40" s="21"/>
      <c r="DOO40" s="21"/>
      <c r="DOP40" s="21"/>
      <c r="DOQ40" s="21"/>
      <c r="DOR40" s="21"/>
      <c r="DOS40" s="21"/>
      <c r="DOT40" s="21"/>
      <c r="DOU40" s="21"/>
      <c r="DOV40" s="21"/>
      <c r="DOW40" s="21"/>
      <c r="DOX40" s="21"/>
      <c r="DOY40" s="21"/>
      <c r="DOZ40" s="21"/>
      <c r="DPA40" s="21"/>
      <c r="DPB40" s="21"/>
      <c r="DPC40" s="21"/>
      <c r="DPD40" s="21"/>
      <c r="DPE40" s="21"/>
      <c r="DPF40" s="21"/>
      <c r="DPG40" s="21"/>
      <c r="DPH40" s="21"/>
      <c r="DPI40" s="21"/>
      <c r="DPJ40" s="21"/>
      <c r="DPK40" s="21"/>
      <c r="DPL40" s="21"/>
      <c r="DPM40" s="21"/>
      <c r="DPN40" s="21"/>
      <c r="DPO40" s="21"/>
      <c r="DPP40" s="21"/>
      <c r="DPQ40" s="21"/>
      <c r="DPR40" s="21"/>
      <c r="DPS40" s="21"/>
      <c r="DPT40" s="21"/>
      <c r="DPU40" s="21"/>
      <c r="DPV40" s="21"/>
      <c r="DPW40" s="21"/>
      <c r="DPX40" s="21"/>
      <c r="DPY40" s="21"/>
      <c r="DPZ40" s="21"/>
      <c r="DQA40" s="21"/>
      <c r="DQB40" s="21"/>
      <c r="DQC40" s="21"/>
      <c r="DQD40" s="21"/>
      <c r="DQE40" s="21"/>
      <c r="DQF40" s="21"/>
      <c r="DQG40" s="21"/>
      <c r="DQH40" s="21"/>
      <c r="DQI40" s="21"/>
      <c r="DQJ40" s="21"/>
      <c r="DQK40" s="21"/>
      <c r="DQL40" s="21"/>
      <c r="DQM40" s="21"/>
      <c r="DQN40" s="21"/>
      <c r="DQO40" s="21"/>
      <c r="DQP40" s="21"/>
      <c r="DQQ40" s="21"/>
      <c r="DQR40" s="21"/>
      <c r="DQS40" s="21"/>
      <c r="DQT40" s="21"/>
      <c r="DQU40" s="21"/>
      <c r="DQV40" s="21"/>
      <c r="DQW40" s="21"/>
      <c r="DQX40" s="21"/>
      <c r="DQY40" s="21"/>
      <c r="DQZ40" s="21"/>
      <c r="DRA40" s="21"/>
      <c r="DRB40" s="21"/>
      <c r="DRC40" s="21"/>
      <c r="DRD40" s="21"/>
      <c r="DRE40" s="21"/>
      <c r="DRF40" s="21"/>
      <c r="DRG40" s="21"/>
      <c r="DRH40" s="21"/>
      <c r="DRI40" s="21"/>
      <c r="DRJ40" s="21"/>
      <c r="DRK40" s="21"/>
      <c r="DRL40" s="21"/>
      <c r="DRM40" s="21"/>
      <c r="DRN40" s="21"/>
      <c r="DRO40" s="21"/>
      <c r="DRP40" s="21"/>
      <c r="DRQ40" s="21"/>
      <c r="DRR40" s="21"/>
      <c r="DRS40" s="21"/>
      <c r="DRT40" s="21"/>
      <c r="DRU40" s="21"/>
      <c r="DRV40" s="21"/>
      <c r="DRW40" s="21"/>
      <c r="DRX40" s="21"/>
      <c r="DRY40" s="21"/>
      <c r="DRZ40" s="21"/>
      <c r="DSA40" s="21"/>
      <c r="DSB40" s="21"/>
      <c r="DSC40" s="21"/>
      <c r="DSD40" s="21"/>
      <c r="DSE40" s="21"/>
      <c r="DSF40" s="21"/>
      <c r="DSG40" s="21"/>
      <c r="DSH40" s="21"/>
      <c r="DSI40" s="21"/>
      <c r="DSJ40" s="21"/>
      <c r="DSK40" s="21"/>
      <c r="DSL40" s="21"/>
      <c r="DSM40" s="21"/>
      <c r="DSN40" s="21"/>
      <c r="DSO40" s="21"/>
      <c r="DSP40" s="21"/>
      <c r="DSQ40" s="21"/>
      <c r="DSR40" s="21"/>
      <c r="DSS40" s="21"/>
      <c r="DST40" s="21"/>
      <c r="DSU40" s="21"/>
      <c r="DSV40" s="21"/>
      <c r="DSW40" s="21"/>
      <c r="DSX40" s="21"/>
      <c r="DSY40" s="21"/>
      <c r="DSZ40" s="21"/>
      <c r="DTA40" s="21"/>
      <c r="DTB40" s="21"/>
      <c r="DTC40" s="21"/>
      <c r="DTD40" s="21"/>
      <c r="DTE40" s="21"/>
      <c r="DTF40" s="21"/>
      <c r="DTG40" s="21"/>
      <c r="DTH40" s="21"/>
      <c r="DTI40" s="21"/>
      <c r="DTJ40" s="21"/>
      <c r="DTK40" s="21"/>
      <c r="DTL40" s="21"/>
      <c r="DTM40" s="21"/>
      <c r="DTN40" s="21"/>
      <c r="DTO40" s="21"/>
      <c r="DTP40" s="21"/>
      <c r="DTQ40" s="21"/>
      <c r="DTR40" s="21"/>
      <c r="DTS40" s="21"/>
      <c r="DTT40" s="21"/>
      <c r="DTU40" s="21"/>
      <c r="DTV40" s="21"/>
      <c r="DTW40" s="21"/>
      <c r="DTX40" s="21"/>
      <c r="DTY40" s="21"/>
      <c r="DTZ40" s="21"/>
      <c r="DUA40" s="21"/>
      <c r="DUB40" s="21"/>
      <c r="DUC40" s="21"/>
      <c r="DUD40" s="21"/>
      <c r="DUE40" s="21"/>
      <c r="DUF40" s="21"/>
      <c r="DUG40" s="21"/>
      <c r="DUH40" s="21"/>
      <c r="DUI40" s="21"/>
      <c r="DUJ40" s="21"/>
      <c r="DUK40" s="21"/>
      <c r="DUL40" s="21"/>
      <c r="DUM40" s="21"/>
      <c r="DUN40" s="21"/>
      <c r="DUO40" s="21"/>
      <c r="DUP40" s="21"/>
      <c r="DUQ40" s="21"/>
      <c r="DUR40" s="21"/>
      <c r="DUS40" s="21"/>
      <c r="DUT40" s="21"/>
      <c r="DUU40" s="21"/>
      <c r="DUV40" s="21"/>
      <c r="DUW40" s="21"/>
      <c r="DUX40" s="21"/>
      <c r="DUY40" s="21"/>
      <c r="DUZ40" s="21"/>
      <c r="DVA40" s="21"/>
      <c r="DVB40" s="21"/>
      <c r="DVC40" s="21"/>
      <c r="DVD40" s="21"/>
      <c r="DVE40" s="21"/>
      <c r="DVF40" s="21"/>
      <c r="DVG40" s="21"/>
      <c r="DVH40" s="21"/>
      <c r="DVI40" s="21"/>
      <c r="DVJ40" s="21"/>
      <c r="DVK40" s="21"/>
      <c r="DVL40" s="21"/>
      <c r="DVM40" s="21"/>
      <c r="DVN40" s="21"/>
      <c r="DVO40" s="21"/>
      <c r="DVP40" s="21"/>
      <c r="DVQ40" s="21"/>
      <c r="DVR40" s="21"/>
      <c r="DVS40" s="21"/>
      <c r="DVT40" s="21"/>
      <c r="DVU40" s="21"/>
      <c r="DVV40" s="21"/>
      <c r="DVW40" s="21"/>
      <c r="DVX40" s="21"/>
      <c r="DVY40" s="21"/>
      <c r="DVZ40" s="21"/>
      <c r="DWA40" s="21"/>
      <c r="DWB40" s="21"/>
      <c r="DWC40" s="21"/>
      <c r="DWD40" s="21"/>
      <c r="DWE40" s="21"/>
      <c r="DWF40" s="21"/>
      <c r="DWG40" s="21"/>
      <c r="DWH40" s="21"/>
      <c r="DWI40" s="21"/>
      <c r="DWJ40" s="21"/>
      <c r="DWK40" s="21"/>
      <c r="DWL40" s="21"/>
      <c r="DWM40" s="21"/>
      <c r="DWN40" s="21"/>
      <c r="DWO40" s="21"/>
      <c r="DWP40" s="21"/>
      <c r="DWQ40" s="21"/>
      <c r="DWR40" s="21"/>
      <c r="DWS40" s="21"/>
      <c r="DWT40" s="21"/>
      <c r="DWU40" s="21"/>
      <c r="DWV40" s="21"/>
      <c r="DWW40" s="21"/>
      <c r="DWX40" s="21"/>
      <c r="DWY40" s="21"/>
      <c r="DWZ40" s="21"/>
      <c r="DXA40" s="21"/>
      <c r="DXB40" s="21"/>
      <c r="DXC40" s="21"/>
      <c r="DXD40" s="21"/>
      <c r="DXE40" s="21"/>
      <c r="DXF40" s="21"/>
      <c r="DXG40" s="21"/>
      <c r="DXH40" s="21"/>
      <c r="DXI40" s="21"/>
      <c r="DXJ40" s="21"/>
      <c r="DXK40" s="21"/>
      <c r="DXL40" s="21"/>
      <c r="DXM40" s="21"/>
      <c r="DXN40" s="21"/>
      <c r="DXO40" s="21"/>
      <c r="DXP40" s="21"/>
      <c r="DXQ40" s="21"/>
      <c r="DXR40" s="21"/>
      <c r="DXS40" s="21"/>
      <c r="DXT40" s="21"/>
      <c r="DXU40" s="21"/>
      <c r="DXV40" s="21"/>
      <c r="DXW40" s="21"/>
      <c r="DXX40" s="21"/>
      <c r="DXY40" s="21"/>
      <c r="DXZ40" s="21"/>
      <c r="DYA40" s="21"/>
      <c r="DYB40" s="21"/>
      <c r="DYC40" s="21"/>
      <c r="DYD40" s="21"/>
      <c r="DYE40" s="21"/>
      <c r="DYF40" s="21"/>
      <c r="DYG40" s="21"/>
      <c r="DYH40" s="21"/>
      <c r="DYI40" s="21"/>
      <c r="DYJ40" s="21"/>
      <c r="DYK40" s="21"/>
      <c r="DYL40" s="21"/>
      <c r="DYM40" s="21"/>
      <c r="DYN40" s="21"/>
      <c r="DYO40" s="21"/>
      <c r="DYP40" s="21"/>
      <c r="DYQ40" s="21"/>
      <c r="DYR40" s="21"/>
      <c r="DYS40" s="21"/>
      <c r="DYT40" s="21"/>
      <c r="DYU40" s="21"/>
      <c r="DYV40" s="21"/>
      <c r="DYW40" s="21"/>
      <c r="DYX40" s="21"/>
      <c r="DYY40" s="21"/>
      <c r="DYZ40" s="21"/>
      <c r="DZA40" s="21"/>
      <c r="DZB40" s="21"/>
      <c r="DZC40" s="21"/>
      <c r="DZD40" s="21"/>
      <c r="DZE40" s="21"/>
      <c r="DZF40" s="21"/>
      <c r="DZG40" s="21"/>
      <c r="DZH40" s="21"/>
      <c r="DZI40" s="21"/>
      <c r="DZJ40" s="21"/>
      <c r="DZK40" s="21"/>
      <c r="DZL40" s="21"/>
      <c r="DZM40" s="21"/>
      <c r="DZN40" s="21"/>
      <c r="DZO40" s="21"/>
      <c r="DZP40" s="21"/>
      <c r="DZQ40" s="21"/>
      <c r="DZR40" s="21"/>
      <c r="DZS40" s="21"/>
      <c r="DZT40" s="21"/>
      <c r="DZU40" s="21"/>
      <c r="DZV40" s="21"/>
      <c r="DZW40" s="21"/>
      <c r="DZX40" s="21"/>
      <c r="DZY40" s="21"/>
      <c r="DZZ40" s="21"/>
      <c r="EAA40" s="21"/>
      <c r="EAB40" s="21"/>
      <c r="EAC40" s="21"/>
      <c r="EAD40" s="21"/>
      <c r="EAE40" s="21"/>
      <c r="EAF40" s="21"/>
      <c r="EAG40" s="21"/>
      <c r="EAH40" s="21"/>
      <c r="EAI40" s="21"/>
      <c r="EAJ40" s="21"/>
      <c r="EAK40" s="21"/>
      <c r="EAL40" s="21"/>
      <c r="EAM40" s="21"/>
      <c r="EAN40" s="21"/>
      <c r="EAO40" s="21"/>
      <c r="EAP40" s="21"/>
      <c r="EAQ40" s="21"/>
      <c r="EAR40" s="21"/>
      <c r="EAS40" s="21"/>
      <c r="EAT40" s="21"/>
      <c r="EAU40" s="21"/>
      <c r="EAV40" s="21"/>
      <c r="EAW40" s="21"/>
      <c r="EAX40" s="21"/>
      <c r="EAY40" s="21"/>
      <c r="EAZ40" s="21"/>
      <c r="EBA40" s="21"/>
      <c r="EBB40" s="21"/>
      <c r="EBC40" s="21"/>
      <c r="EBD40" s="21"/>
      <c r="EBE40" s="21"/>
      <c r="EBF40" s="21"/>
      <c r="EBG40" s="21"/>
      <c r="EBH40" s="21"/>
      <c r="EBI40" s="21"/>
      <c r="EBJ40" s="21"/>
      <c r="EBK40" s="21"/>
      <c r="EBL40" s="21"/>
      <c r="EBM40" s="21"/>
      <c r="EBN40" s="21"/>
      <c r="EBO40" s="21"/>
      <c r="EBP40" s="21"/>
      <c r="EBQ40" s="21"/>
      <c r="EBR40" s="21"/>
      <c r="EBS40" s="21"/>
      <c r="EBT40" s="21"/>
      <c r="EBU40" s="21"/>
      <c r="EBV40" s="21"/>
      <c r="EBW40" s="21"/>
      <c r="EBX40" s="21"/>
      <c r="EBY40" s="21"/>
      <c r="EBZ40" s="21"/>
      <c r="ECA40" s="21"/>
      <c r="ECB40" s="21"/>
      <c r="ECC40" s="21"/>
      <c r="ECD40" s="21"/>
      <c r="ECE40" s="21"/>
      <c r="ECF40" s="21"/>
      <c r="ECG40" s="21"/>
      <c r="ECH40" s="21"/>
      <c r="ECI40" s="21"/>
      <c r="ECJ40" s="21"/>
      <c r="ECK40" s="21"/>
      <c r="ECL40" s="21"/>
      <c r="ECM40" s="21"/>
      <c r="ECN40" s="21"/>
      <c r="ECO40" s="21"/>
      <c r="ECP40" s="21"/>
      <c r="ECQ40" s="21"/>
      <c r="ECR40" s="21"/>
      <c r="ECS40" s="21"/>
      <c r="ECT40" s="21"/>
      <c r="ECU40" s="21"/>
      <c r="ECV40" s="21"/>
      <c r="ECW40" s="21"/>
      <c r="ECX40" s="21"/>
      <c r="ECY40" s="21"/>
      <c r="ECZ40" s="21"/>
      <c r="EDA40" s="21"/>
      <c r="EDB40" s="21"/>
      <c r="EDC40" s="21"/>
      <c r="EDD40" s="21"/>
      <c r="EDE40" s="21"/>
      <c r="EDF40" s="21"/>
      <c r="EDG40" s="21"/>
      <c r="EDH40" s="21"/>
      <c r="EDI40" s="21"/>
      <c r="EDJ40" s="21"/>
      <c r="EDK40" s="21"/>
      <c r="EDL40" s="21"/>
      <c r="EDM40" s="21"/>
      <c r="EDN40" s="21"/>
      <c r="EDO40" s="21"/>
      <c r="EDP40" s="21"/>
      <c r="EDQ40" s="21"/>
      <c r="EDR40" s="21"/>
      <c r="EDS40" s="21"/>
      <c r="EDT40" s="21"/>
      <c r="EDU40" s="21"/>
      <c r="EDV40" s="21"/>
      <c r="EDW40" s="21"/>
      <c r="EDX40" s="21"/>
      <c r="EDY40" s="21"/>
      <c r="EDZ40" s="21"/>
      <c r="EEA40" s="21"/>
      <c r="EEB40" s="21"/>
      <c r="EEC40" s="21"/>
      <c r="EED40" s="21"/>
      <c r="EEE40" s="21"/>
      <c r="EEF40" s="21"/>
      <c r="EEG40" s="21"/>
      <c r="EEH40" s="21"/>
      <c r="EEI40" s="21"/>
      <c r="EEJ40" s="21"/>
      <c r="EEK40" s="21"/>
      <c r="EEL40" s="21"/>
      <c r="EEM40" s="21"/>
      <c r="EEN40" s="21"/>
      <c r="EEO40" s="21"/>
      <c r="EEP40" s="21"/>
      <c r="EEQ40" s="21"/>
      <c r="EER40" s="21"/>
      <c r="EES40" s="21"/>
      <c r="EET40" s="21"/>
      <c r="EEU40" s="21"/>
      <c r="EEV40" s="21"/>
      <c r="EEW40" s="21"/>
      <c r="EEX40" s="21"/>
      <c r="EEY40" s="21"/>
      <c r="EEZ40" s="21"/>
      <c r="EFA40" s="21"/>
      <c r="EFB40" s="21"/>
      <c r="EFC40" s="21"/>
      <c r="EFD40" s="21"/>
      <c r="EFE40" s="21"/>
      <c r="EFF40" s="21"/>
      <c r="EFG40" s="21"/>
      <c r="EFH40" s="21"/>
      <c r="EFI40" s="21"/>
      <c r="EFJ40" s="21"/>
      <c r="EFK40" s="21"/>
      <c r="EFL40" s="21"/>
      <c r="EFM40" s="21"/>
      <c r="EFN40" s="21"/>
      <c r="EFO40" s="21"/>
      <c r="EFP40" s="21"/>
      <c r="EFQ40" s="21"/>
      <c r="EFR40" s="21"/>
      <c r="EFS40" s="21"/>
      <c r="EFT40" s="21"/>
      <c r="EFU40" s="21"/>
      <c r="EFV40" s="21"/>
      <c r="EFW40" s="21"/>
      <c r="EFX40" s="21"/>
      <c r="EFY40" s="21"/>
      <c r="EFZ40" s="21"/>
      <c r="EGA40" s="21"/>
      <c r="EGB40" s="21"/>
      <c r="EGC40" s="21"/>
      <c r="EGD40" s="21"/>
      <c r="EGE40" s="21"/>
      <c r="EGF40" s="21"/>
      <c r="EGG40" s="21"/>
      <c r="EGH40" s="21"/>
      <c r="EGI40" s="21"/>
      <c r="EGJ40" s="21"/>
      <c r="EGK40" s="21"/>
      <c r="EGL40" s="21"/>
      <c r="EGM40" s="21"/>
      <c r="EGN40" s="21"/>
      <c r="EGO40" s="21"/>
      <c r="EGP40" s="21"/>
      <c r="EGQ40" s="21"/>
      <c r="EGR40" s="21"/>
      <c r="EGS40" s="21"/>
      <c r="EGT40" s="21"/>
      <c r="EGU40" s="21"/>
      <c r="EGV40" s="21"/>
      <c r="EGW40" s="21"/>
      <c r="EGX40" s="21"/>
      <c r="EGY40" s="21"/>
      <c r="EGZ40" s="21"/>
      <c r="EHA40" s="21"/>
      <c r="EHB40" s="21"/>
      <c r="EHC40" s="21"/>
      <c r="EHD40" s="21"/>
      <c r="EHE40" s="21"/>
      <c r="EHF40" s="21"/>
      <c r="EHG40" s="21"/>
      <c r="EHH40" s="21"/>
      <c r="EHI40" s="21"/>
      <c r="EHJ40" s="21"/>
      <c r="EHK40" s="21"/>
      <c r="EHL40" s="21"/>
      <c r="EHM40" s="21"/>
      <c r="EHN40" s="21"/>
      <c r="EHO40" s="21"/>
      <c r="EHP40" s="21"/>
      <c r="EHQ40" s="21"/>
      <c r="EHR40" s="21"/>
      <c r="EHS40" s="21"/>
      <c r="EHT40" s="21"/>
      <c r="EHU40" s="21"/>
      <c r="EHV40" s="21"/>
      <c r="EHW40" s="21"/>
      <c r="EHX40" s="21"/>
      <c r="EHY40" s="21"/>
      <c r="EHZ40" s="21"/>
      <c r="EIA40" s="21"/>
      <c r="EIB40" s="21"/>
      <c r="EIC40" s="21"/>
      <c r="EID40" s="21"/>
      <c r="EIE40" s="21"/>
      <c r="EIF40" s="21"/>
      <c r="EIG40" s="21"/>
      <c r="EIH40" s="21"/>
      <c r="EII40" s="21"/>
      <c r="EIJ40" s="21"/>
      <c r="EIK40" s="21"/>
      <c r="EIL40" s="21"/>
      <c r="EIM40" s="21"/>
      <c r="EIN40" s="21"/>
      <c r="EIO40" s="21"/>
      <c r="EIP40" s="21"/>
      <c r="EIQ40" s="21"/>
      <c r="EIR40" s="21"/>
      <c r="EIS40" s="21"/>
      <c r="EIT40" s="21"/>
      <c r="EIU40" s="21"/>
      <c r="EIV40" s="21"/>
      <c r="EIW40" s="21"/>
      <c r="EIX40" s="21"/>
      <c r="EIY40" s="21"/>
      <c r="EIZ40" s="21"/>
      <c r="EJA40" s="21"/>
      <c r="EJB40" s="21"/>
      <c r="EJC40" s="21"/>
      <c r="EJD40" s="21"/>
      <c r="EJE40" s="21"/>
      <c r="EJF40" s="21"/>
      <c r="EJG40" s="21"/>
      <c r="EJH40" s="21"/>
      <c r="EJI40" s="21"/>
      <c r="EJJ40" s="21"/>
      <c r="EJK40" s="21"/>
      <c r="EJL40" s="21"/>
      <c r="EJM40" s="21"/>
      <c r="EJN40" s="21"/>
      <c r="EJO40" s="21"/>
      <c r="EJP40" s="21"/>
      <c r="EJQ40" s="21"/>
      <c r="EJR40" s="21"/>
      <c r="EJS40" s="21"/>
      <c r="EJT40" s="21"/>
      <c r="EJU40" s="21"/>
      <c r="EJV40" s="21"/>
      <c r="EJW40" s="21"/>
      <c r="EJX40" s="21"/>
      <c r="EJY40" s="21"/>
      <c r="EJZ40" s="21"/>
      <c r="EKA40" s="21"/>
      <c r="EKB40" s="21"/>
      <c r="EKC40" s="21"/>
      <c r="EKD40" s="21"/>
      <c r="EKE40" s="21"/>
      <c r="EKF40" s="21"/>
      <c r="EKG40" s="21"/>
      <c r="EKH40" s="21"/>
      <c r="EKI40" s="21"/>
      <c r="EKJ40" s="21"/>
      <c r="EKK40" s="21"/>
      <c r="EKL40" s="21"/>
      <c r="EKM40" s="21"/>
      <c r="EKN40" s="21"/>
      <c r="EKO40" s="21"/>
      <c r="EKP40" s="21"/>
      <c r="EKQ40" s="21"/>
      <c r="EKR40" s="21"/>
      <c r="EKS40" s="21"/>
      <c r="EKT40" s="21"/>
      <c r="EKU40" s="21"/>
      <c r="EKV40" s="21"/>
      <c r="EKW40" s="21"/>
      <c r="EKX40" s="21"/>
      <c r="EKY40" s="21"/>
      <c r="EKZ40" s="21"/>
      <c r="ELA40" s="21"/>
      <c r="ELB40" s="21"/>
      <c r="ELC40" s="21"/>
      <c r="ELD40" s="21"/>
      <c r="ELE40" s="21"/>
      <c r="ELF40" s="21"/>
      <c r="ELG40" s="21"/>
      <c r="ELH40" s="21"/>
      <c r="ELI40" s="21"/>
      <c r="ELJ40" s="21"/>
      <c r="ELK40" s="21"/>
      <c r="ELL40" s="21"/>
      <c r="ELM40" s="21"/>
      <c r="ELN40" s="21"/>
      <c r="ELO40" s="21"/>
      <c r="ELP40" s="21"/>
      <c r="ELQ40" s="21"/>
      <c r="ELR40" s="21"/>
      <c r="ELS40" s="21"/>
      <c r="ELT40" s="21"/>
      <c r="ELU40" s="21"/>
      <c r="ELV40" s="21"/>
      <c r="ELW40" s="21"/>
      <c r="ELX40" s="21"/>
      <c r="ELY40" s="21"/>
      <c r="ELZ40" s="21"/>
      <c r="EMA40" s="21"/>
      <c r="EMB40" s="21"/>
      <c r="EMC40" s="21"/>
      <c r="EMD40" s="21"/>
      <c r="EME40" s="21"/>
      <c r="EMF40" s="21"/>
      <c r="EMG40" s="21"/>
      <c r="EMH40" s="21"/>
      <c r="EMI40" s="21"/>
      <c r="EMJ40" s="21"/>
      <c r="EMK40" s="21"/>
      <c r="EML40" s="21"/>
      <c r="EMM40" s="21"/>
      <c r="EMN40" s="21"/>
      <c r="EMO40" s="21"/>
      <c r="EMP40" s="21"/>
      <c r="EMQ40" s="21"/>
      <c r="EMR40" s="21"/>
      <c r="EMS40" s="21"/>
      <c r="EMT40" s="21"/>
      <c r="EMU40" s="21"/>
      <c r="EMV40" s="21"/>
      <c r="EMW40" s="21"/>
      <c r="EMX40" s="21"/>
      <c r="EMY40" s="21"/>
      <c r="EMZ40" s="21"/>
      <c r="ENA40" s="21"/>
      <c r="ENB40" s="21"/>
      <c r="ENC40" s="21"/>
      <c r="END40" s="21"/>
      <c r="ENE40" s="21"/>
      <c r="ENF40" s="21"/>
      <c r="ENG40" s="21"/>
      <c r="ENH40" s="21"/>
      <c r="ENI40" s="21"/>
      <c r="ENJ40" s="21"/>
      <c r="ENK40" s="21"/>
      <c r="ENL40" s="21"/>
      <c r="ENM40" s="21"/>
      <c r="ENN40" s="21"/>
      <c r="ENO40" s="21"/>
      <c r="ENP40" s="21"/>
      <c r="ENQ40" s="21"/>
      <c r="ENR40" s="21"/>
      <c r="ENS40" s="21"/>
      <c r="ENT40" s="21"/>
      <c r="ENU40" s="21"/>
      <c r="ENV40" s="21"/>
      <c r="ENW40" s="21"/>
      <c r="ENX40" s="21"/>
      <c r="ENY40" s="21"/>
      <c r="ENZ40" s="21"/>
      <c r="EOA40" s="21"/>
      <c r="EOB40" s="21"/>
      <c r="EOC40" s="21"/>
      <c r="EOD40" s="21"/>
      <c r="EOE40" s="21"/>
      <c r="EOF40" s="21"/>
      <c r="EOG40" s="21"/>
      <c r="EOH40" s="21"/>
      <c r="EOI40" s="21"/>
      <c r="EOJ40" s="21"/>
      <c r="EOK40" s="21"/>
      <c r="EOL40" s="21"/>
      <c r="EOM40" s="21"/>
      <c r="EON40" s="21"/>
      <c r="EOO40" s="21"/>
      <c r="EOP40" s="21"/>
      <c r="EOQ40" s="21"/>
      <c r="EOR40" s="21"/>
      <c r="EOS40" s="21"/>
      <c r="EOT40" s="21"/>
      <c r="EOU40" s="21"/>
      <c r="EOV40" s="21"/>
      <c r="EOW40" s="21"/>
      <c r="EOX40" s="21"/>
      <c r="EOY40" s="21"/>
      <c r="EOZ40" s="21"/>
      <c r="EPA40" s="21"/>
      <c r="EPB40" s="21"/>
      <c r="EPC40" s="21"/>
      <c r="EPD40" s="21"/>
      <c r="EPE40" s="21"/>
      <c r="EPF40" s="21"/>
      <c r="EPG40" s="21"/>
      <c r="EPH40" s="21"/>
      <c r="EPI40" s="21"/>
      <c r="EPJ40" s="21"/>
      <c r="EPK40" s="21"/>
      <c r="EPL40" s="21"/>
      <c r="EPM40" s="21"/>
      <c r="EPN40" s="21"/>
      <c r="EPO40" s="21"/>
      <c r="EPP40" s="21"/>
      <c r="EPQ40" s="21"/>
      <c r="EPR40" s="21"/>
      <c r="EPS40" s="21"/>
      <c r="EPT40" s="21"/>
      <c r="EPU40" s="21"/>
      <c r="EPV40" s="21"/>
      <c r="EPW40" s="21"/>
      <c r="EPX40" s="21"/>
      <c r="EPY40" s="21"/>
      <c r="EPZ40" s="21"/>
      <c r="EQA40" s="21"/>
      <c r="EQB40" s="21"/>
      <c r="EQC40" s="21"/>
      <c r="EQD40" s="21"/>
      <c r="EQE40" s="21"/>
      <c r="EQF40" s="21"/>
      <c r="EQG40" s="21"/>
      <c r="EQH40" s="21"/>
      <c r="EQI40" s="21"/>
      <c r="EQJ40" s="21"/>
      <c r="EQK40" s="21"/>
      <c r="EQL40" s="21"/>
      <c r="EQM40" s="21"/>
      <c r="EQN40" s="21"/>
      <c r="EQO40" s="21"/>
      <c r="EQP40" s="21"/>
      <c r="EQQ40" s="21"/>
      <c r="EQR40" s="21"/>
      <c r="EQS40" s="21"/>
      <c r="EQT40" s="21"/>
      <c r="EQU40" s="21"/>
      <c r="EQV40" s="21"/>
      <c r="EQW40" s="21"/>
      <c r="EQX40" s="21"/>
      <c r="EQY40" s="21"/>
      <c r="EQZ40" s="21"/>
      <c r="ERA40" s="21"/>
      <c r="ERB40" s="21"/>
      <c r="ERC40" s="21"/>
      <c r="ERD40" s="21"/>
      <c r="ERE40" s="21"/>
      <c r="ERF40" s="21"/>
      <c r="ERG40" s="21"/>
      <c r="ERH40" s="21"/>
      <c r="ERI40" s="21"/>
      <c r="ERJ40" s="21"/>
      <c r="ERK40" s="21"/>
      <c r="ERL40" s="21"/>
      <c r="ERM40" s="21"/>
      <c r="ERN40" s="21"/>
      <c r="ERO40" s="21"/>
      <c r="ERP40" s="21"/>
      <c r="ERQ40" s="21"/>
      <c r="ERR40" s="21"/>
      <c r="ERS40" s="21"/>
      <c r="ERT40" s="21"/>
      <c r="ERU40" s="21"/>
      <c r="ERV40" s="21"/>
      <c r="ERW40" s="21"/>
      <c r="ERX40" s="21"/>
      <c r="ERY40" s="21"/>
      <c r="ERZ40" s="21"/>
      <c r="ESA40" s="21"/>
      <c r="ESB40" s="21"/>
      <c r="ESC40" s="21"/>
      <c r="ESD40" s="21"/>
      <c r="ESE40" s="21"/>
      <c r="ESF40" s="21"/>
      <c r="ESG40" s="21"/>
      <c r="ESH40" s="21"/>
      <c r="ESI40" s="21"/>
      <c r="ESJ40" s="21"/>
      <c r="ESK40" s="21"/>
      <c r="ESL40" s="21"/>
      <c r="ESM40" s="21"/>
      <c r="ESN40" s="21"/>
      <c r="ESO40" s="21"/>
      <c r="ESP40" s="21"/>
      <c r="ESQ40" s="21"/>
      <c r="ESR40" s="21"/>
      <c r="ESS40" s="21"/>
      <c r="EST40" s="21"/>
      <c r="ESU40" s="21"/>
      <c r="ESV40" s="21"/>
      <c r="ESW40" s="21"/>
      <c r="ESX40" s="21"/>
      <c r="ESY40" s="21"/>
      <c r="ESZ40" s="21"/>
      <c r="ETA40" s="21"/>
      <c r="ETB40" s="21"/>
      <c r="ETC40" s="21"/>
      <c r="ETD40" s="21"/>
      <c r="ETE40" s="21"/>
      <c r="ETF40" s="21"/>
      <c r="ETG40" s="21"/>
      <c r="ETH40" s="21"/>
      <c r="ETI40" s="21"/>
      <c r="ETJ40" s="21"/>
      <c r="ETK40" s="21"/>
      <c r="ETL40" s="21"/>
      <c r="ETM40" s="21"/>
      <c r="ETN40" s="21"/>
      <c r="ETO40" s="21"/>
      <c r="ETP40" s="21"/>
      <c r="ETQ40" s="21"/>
      <c r="ETR40" s="21"/>
      <c r="ETS40" s="21"/>
      <c r="ETT40" s="21"/>
      <c r="ETU40" s="21"/>
      <c r="ETV40" s="21"/>
      <c r="ETW40" s="21"/>
      <c r="ETX40" s="21"/>
      <c r="ETY40" s="21"/>
      <c r="ETZ40" s="21"/>
      <c r="EUA40" s="21"/>
      <c r="EUB40" s="21"/>
      <c r="EUC40" s="21"/>
      <c r="EUD40" s="21"/>
      <c r="EUE40" s="21"/>
      <c r="EUF40" s="21"/>
      <c r="EUG40" s="21"/>
      <c r="EUH40" s="21"/>
      <c r="EUI40" s="21"/>
      <c r="EUJ40" s="21"/>
      <c r="EUK40" s="21"/>
      <c r="EUL40" s="21"/>
      <c r="EUM40" s="21"/>
      <c r="EUN40" s="21"/>
      <c r="EUO40" s="21"/>
      <c r="EUP40" s="21"/>
      <c r="EUQ40" s="21"/>
      <c r="EUR40" s="21"/>
      <c r="EUS40" s="21"/>
      <c r="EUT40" s="21"/>
      <c r="EUU40" s="21"/>
      <c r="EUV40" s="21"/>
      <c r="EUW40" s="21"/>
      <c r="EUX40" s="21"/>
      <c r="EUY40" s="21"/>
      <c r="EUZ40" s="21"/>
      <c r="EVA40" s="21"/>
      <c r="EVB40" s="21"/>
      <c r="EVC40" s="21"/>
      <c r="EVD40" s="21"/>
      <c r="EVE40" s="21"/>
      <c r="EVF40" s="21"/>
      <c r="EVG40" s="21"/>
      <c r="EVH40" s="21"/>
      <c r="EVI40" s="21"/>
      <c r="EVJ40" s="21"/>
      <c r="EVK40" s="21"/>
      <c r="EVL40" s="21"/>
      <c r="EVM40" s="21"/>
      <c r="EVN40" s="21"/>
      <c r="EVO40" s="21"/>
      <c r="EVP40" s="21"/>
      <c r="EVQ40" s="21"/>
      <c r="EVR40" s="21"/>
      <c r="EVS40" s="21"/>
      <c r="EVT40" s="21"/>
      <c r="EVU40" s="21"/>
      <c r="EVV40" s="21"/>
      <c r="EVW40" s="21"/>
      <c r="EVX40" s="21"/>
      <c r="EVY40" s="21"/>
      <c r="EVZ40" s="21"/>
      <c r="EWA40" s="21"/>
      <c r="EWB40" s="21"/>
      <c r="EWC40" s="21"/>
      <c r="EWD40" s="21"/>
      <c r="EWE40" s="21"/>
      <c r="EWF40" s="21"/>
      <c r="EWG40" s="21"/>
      <c r="EWH40" s="21"/>
      <c r="EWI40" s="21"/>
      <c r="EWJ40" s="21"/>
      <c r="EWK40" s="21"/>
      <c r="EWL40" s="21"/>
      <c r="EWM40" s="21"/>
      <c r="EWN40" s="21"/>
      <c r="EWO40" s="21"/>
      <c r="EWP40" s="21"/>
      <c r="EWQ40" s="21"/>
      <c r="EWR40" s="21"/>
      <c r="EWS40" s="21"/>
      <c r="EWT40" s="21"/>
      <c r="EWU40" s="21"/>
      <c r="EWV40" s="21"/>
      <c r="EWW40" s="21"/>
      <c r="EWX40" s="21"/>
      <c r="EWY40" s="21"/>
      <c r="EWZ40" s="21"/>
      <c r="EXA40" s="21"/>
      <c r="EXB40" s="21"/>
      <c r="EXC40" s="21"/>
      <c r="EXD40" s="21"/>
      <c r="EXE40" s="21"/>
      <c r="EXF40" s="21"/>
      <c r="EXG40" s="21"/>
      <c r="EXH40" s="21"/>
      <c r="EXI40" s="21"/>
      <c r="EXJ40" s="21"/>
      <c r="EXK40" s="21"/>
      <c r="EXL40" s="21"/>
      <c r="EXM40" s="21"/>
      <c r="EXN40" s="21"/>
      <c r="EXO40" s="21"/>
      <c r="EXP40" s="21"/>
      <c r="EXQ40" s="21"/>
      <c r="EXR40" s="21"/>
      <c r="EXS40" s="21"/>
      <c r="EXT40" s="21"/>
      <c r="EXU40" s="21"/>
      <c r="EXV40" s="21"/>
      <c r="EXW40" s="21"/>
      <c r="EXX40" s="21"/>
      <c r="EXY40" s="21"/>
      <c r="EXZ40" s="21"/>
      <c r="EYA40" s="21"/>
      <c r="EYB40" s="21"/>
      <c r="EYC40" s="21"/>
      <c r="EYD40" s="21"/>
      <c r="EYE40" s="21"/>
      <c r="EYF40" s="21"/>
      <c r="EYG40" s="21"/>
      <c r="EYH40" s="21"/>
      <c r="EYI40" s="21"/>
      <c r="EYJ40" s="21"/>
      <c r="EYK40" s="21"/>
      <c r="EYL40" s="21"/>
      <c r="EYM40" s="21"/>
      <c r="EYN40" s="21"/>
      <c r="EYO40" s="21"/>
      <c r="EYP40" s="21"/>
      <c r="EYQ40" s="21"/>
      <c r="EYR40" s="21"/>
      <c r="EYS40" s="21"/>
      <c r="EYT40" s="21"/>
      <c r="EYU40" s="21"/>
      <c r="EYV40" s="21"/>
      <c r="EYW40" s="21"/>
      <c r="EYX40" s="21"/>
      <c r="EYY40" s="21"/>
      <c r="EYZ40" s="21"/>
      <c r="EZA40" s="21"/>
      <c r="EZB40" s="21"/>
      <c r="EZC40" s="21"/>
      <c r="EZD40" s="21"/>
      <c r="EZE40" s="21"/>
      <c r="EZF40" s="21"/>
      <c r="EZG40" s="21"/>
      <c r="EZH40" s="21"/>
      <c r="EZI40" s="21"/>
      <c r="EZJ40" s="21"/>
      <c r="EZK40" s="21"/>
      <c r="EZL40" s="21"/>
      <c r="EZM40" s="21"/>
      <c r="EZN40" s="21"/>
      <c r="EZO40" s="21"/>
      <c r="EZP40" s="21"/>
      <c r="EZQ40" s="21"/>
      <c r="EZR40" s="21"/>
      <c r="EZS40" s="21"/>
      <c r="EZT40" s="21"/>
      <c r="EZU40" s="21"/>
      <c r="EZV40" s="21"/>
      <c r="EZW40" s="21"/>
      <c r="EZX40" s="21"/>
      <c r="EZY40" s="21"/>
      <c r="EZZ40" s="21"/>
      <c r="FAA40" s="21"/>
      <c r="FAB40" s="21"/>
      <c r="FAC40" s="21"/>
      <c r="FAD40" s="21"/>
      <c r="FAE40" s="21"/>
      <c r="FAF40" s="21"/>
      <c r="FAG40" s="21"/>
      <c r="FAH40" s="21"/>
      <c r="FAI40" s="21"/>
      <c r="FAJ40" s="21"/>
      <c r="FAK40" s="21"/>
      <c r="FAL40" s="21"/>
      <c r="FAM40" s="21"/>
      <c r="FAN40" s="21"/>
      <c r="FAO40" s="21"/>
      <c r="FAP40" s="21"/>
      <c r="FAQ40" s="21"/>
      <c r="FAR40" s="21"/>
      <c r="FAS40" s="21"/>
      <c r="FAT40" s="21"/>
      <c r="FAU40" s="21"/>
      <c r="FAV40" s="21"/>
      <c r="FAW40" s="21"/>
      <c r="FAX40" s="21"/>
      <c r="FAY40" s="21"/>
      <c r="FAZ40" s="21"/>
      <c r="FBA40" s="21"/>
      <c r="FBB40" s="21"/>
      <c r="FBC40" s="21"/>
      <c r="FBD40" s="21"/>
      <c r="FBE40" s="21"/>
      <c r="FBF40" s="21"/>
      <c r="FBG40" s="21"/>
      <c r="FBH40" s="21"/>
      <c r="FBI40" s="21"/>
      <c r="FBJ40" s="21"/>
      <c r="FBK40" s="21"/>
      <c r="FBL40" s="21"/>
      <c r="FBM40" s="21"/>
      <c r="FBN40" s="21"/>
      <c r="FBO40" s="21"/>
      <c r="FBP40" s="21"/>
      <c r="FBQ40" s="21"/>
      <c r="FBR40" s="21"/>
      <c r="FBS40" s="21"/>
      <c r="FBT40" s="21"/>
      <c r="FBU40" s="21"/>
      <c r="FBV40" s="21"/>
      <c r="FBW40" s="21"/>
      <c r="FBX40" s="21"/>
      <c r="FBY40" s="21"/>
      <c r="FBZ40" s="21"/>
      <c r="FCA40" s="21"/>
      <c r="FCB40" s="21"/>
      <c r="FCC40" s="21"/>
      <c r="FCD40" s="21"/>
      <c r="FCE40" s="21"/>
      <c r="FCF40" s="21"/>
      <c r="FCG40" s="21"/>
      <c r="FCH40" s="21"/>
      <c r="FCI40" s="21"/>
      <c r="FCJ40" s="21"/>
      <c r="FCK40" s="21"/>
      <c r="FCL40" s="21"/>
      <c r="FCM40" s="21"/>
      <c r="FCN40" s="21"/>
      <c r="FCO40" s="21"/>
      <c r="FCP40" s="21"/>
      <c r="FCQ40" s="21"/>
      <c r="FCR40" s="21"/>
      <c r="FCS40" s="21"/>
      <c r="FCT40" s="21"/>
      <c r="FCU40" s="21"/>
      <c r="FCV40" s="21"/>
      <c r="FCW40" s="21"/>
      <c r="FCX40" s="21"/>
      <c r="FCY40" s="21"/>
      <c r="FCZ40" s="21"/>
      <c r="FDA40" s="21"/>
      <c r="FDB40" s="21"/>
      <c r="FDC40" s="21"/>
      <c r="FDD40" s="21"/>
      <c r="FDE40" s="21"/>
      <c r="FDF40" s="21"/>
      <c r="FDG40" s="21"/>
      <c r="FDH40" s="21"/>
      <c r="FDI40" s="21"/>
      <c r="FDJ40" s="21"/>
      <c r="FDK40" s="21"/>
      <c r="FDL40" s="21"/>
      <c r="FDM40" s="21"/>
      <c r="FDN40" s="21"/>
      <c r="FDO40" s="21"/>
      <c r="FDP40" s="21"/>
      <c r="FDQ40" s="21"/>
      <c r="FDR40" s="21"/>
      <c r="FDS40" s="21"/>
      <c r="FDT40" s="21"/>
      <c r="FDU40" s="21"/>
      <c r="FDV40" s="21"/>
      <c r="FDW40" s="21"/>
      <c r="FDX40" s="21"/>
      <c r="FDY40" s="21"/>
      <c r="FDZ40" s="21"/>
      <c r="FEA40" s="21"/>
      <c r="FEB40" s="21"/>
      <c r="FEC40" s="21"/>
      <c r="FED40" s="21"/>
      <c r="FEE40" s="21"/>
      <c r="FEF40" s="21"/>
      <c r="FEG40" s="21"/>
      <c r="FEH40" s="21"/>
      <c r="FEI40" s="21"/>
      <c r="FEJ40" s="21"/>
      <c r="FEK40" s="21"/>
      <c r="FEL40" s="21"/>
      <c r="FEM40" s="21"/>
      <c r="FEN40" s="21"/>
      <c r="FEO40" s="21"/>
      <c r="FEP40" s="21"/>
      <c r="FEQ40" s="21"/>
      <c r="FER40" s="21"/>
      <c r="FES40" s="21"/>
      <c r="FET40" s="21"/>
      <c r="FEU40" s="21"/>
      <c r="FEV40" s="21"/>
      <c r="FEW40" s="21"/>
      <c r="FEX40" s="21"/>
      <c r="FEY40" s="21"/>
      <c r="FEZ40" s="21"/>
      <c r="FFA40" s="21"/>
      <c r="FFB40" s="21"/>
      <c r="FFC40" s="21"/>
      <c r="FFD40" s="21"/>
      <c r="FFE40" s="21"/>
      <c r="FFF40" s="21"/>
      <c r="FFG40" s="21"/>
      <c r="FFH40" s="21"/>
      <c r="FFI40" s="21"/>
      <c r="FFJ40" s="21"/>
      <c r="FFK40" s="21"/>
      <c r="FFL40" s="21"/>
      <c r="FFM40" s="21"/>
      <c r="FFN40" s="21"/>
      <c r="FFO40" s="21"/>
      <c r="FFP40" s="21"/>
      <c r="FFQ40" s="21"/>
      <c r="FFR40" s="21"/>
      <c r="FFS40" s="21"/>
      <c r="FFT40" s="21"/>
      <c r="FFU40" s="21"/>
      <c r="FFV40" s="21"/>
      <c r="FFW40" s="21"/>
      <c r="FFX40" s="21"/>
      <c r="FFY40" s="21"/>
      <c r="FFZ40" s="21"/>
      <c r="FGA40" s="21"/>
      <c r="FGB40" s="21"/>
      <c r="FGC40" s="21"/>
      <c r="FGD40" s="21"/>
      <c r="FGE40" s="21"/>
      <c r="FGF40" s="21"/>
      <c r="FGG40" s="21"/>
      <c r="FGH40" s="21"/>
      <c r="FGI40" s="21"/>
      <c r="FGJ40" s="21"/>
      <c r="FGK40" s="21"/>
      <c r="FGL40" s="21"/>
      <c r="FGM40" s="21"/>
      <c r="FGN40" s="21"/>
      <c r="FGO40" s="21"/>
      <c r="FGP40" s="21"/>
      <c r="FGQ40" s="21"/>
      <c r="FGR40" s="21"/>
      <c r="FGS40" s="21"/>
      <c r="FGT40" s="21"/>
      <c r="FGU40" s="21"/>
      <c r="FGV40" s="21"/>
      <c r="FGW40" s="21"/>
      <c r="FGX40" s="21"/>
      <c r="FGY40" s="21"/>
      <c r="FGZ40" s="21"/>
      <c r="FHA40" s="21"/>
      <c r="FHB40" s="21"/>
      <c r="FHC40" s="21"/>
      <c r="FHD40" s="21"/>
      <c r="FHE40" s="21"/>
      <c r="FHF40" s="21"/>
      <c r="FHG40" s="21"/>
      <c r="FHH40" s="21"/>
      <c r="FHI40" s="21"/>
      <c r="FHJ40" s="21"/>
      <c r="FHK40" s="21"/>
      <c r="FHL40" s="21"/>
      <c r="FHM40" s="21"/>
      <c r="FHN40" s="21"/>
      <c r="FHO40" s="21"/>
      <c r="FHP40" s="21"/>
      <c r="FHQ40" s="21"/>
      <c r="FHR40" s="21"/>
      <c r="FHS40" s="21"/>
      <c r="FHT40" s="21"/>
      <c r="FHU40" s="21"/>
      <c r="FHV40" s="21"/>
      <c r="FHW40" s="21"/>
      <c r="FHX40" s="21"/>
      <c r="FHY40" s="21"/>
      <c r="FHZ40" s="21"/>
      <c r="FIA40" s="21"/>
      <c r="FIB40" s="21"/>
      <c r="FIC40" s="21"/>
      <c r="FID40" s="21"/>
      <c r="FIE40" s="21"/>
      <c r="FIF40" s="21"/>
      <c r="FIG40" s="21"/>
      <c r="FIH40" s="21"/>
      <c r="FII40" s="21"/>
      <c r="FIJ40" s="21"/>
      <c r="FIK40" s="21"/>
      <c r="FIL40" s="21"/>
      <c r="FIM40" s="21"/>
      <c r="FIN40" s="21"/>
      <c r="FIO40" s="21"/>
      <c r="FIP40" s="21"/>
      <c r="FIQ40" s="21"/>
      <c r="FIR40" s="21"/>
      <c r="FIS40" s="21"/>
      <c r="FIT40" s="21"/>
      <c r="FIU40" s="21"/>
      <c r="FIV40" s="21"/>
      <c r="FIW40" s="21"/>
      <c r="FIX40" s="21"/>
      <c r="FIY40" s="21"/>
      <c r="FIZ40" s="21"/>
      <c r="FJA40" s="21"/>
      <c r="FJB40" s="21"/>
      <c r="FJC40" s="21"/>
      <c r="FJD40" s="21"/>
      <c r="FJE40" s="21"/>
      <c r="FJF40" s="21"/>
      <c r="FJG40" s="21"/>
      <c r="FJH40" s="21"/>
      <c r="FJI40" s="21"/>
      <c r="FJJ40" s="21"/>
      <c r="FJK40" s="21"/>
      <c r="FJL40" s="21"/>
      <c r="FJM40" s="21"/>
      <c r="FJN40" s="21"/>
      <c r="FJO40" s="21"/>
      <c r="FJP40" s="21"/>
      <c r="FJQ40" s="21"/>
      <c r="FJR40" s="21"/>
      <c r="FJS40" s="21"/>
      <c r="FJT40" s="21"/>
      <c r="FJU40" s="21"/>
      <c r="FJV40" s="21"/>
      <c r="FJW40" s="21"/>
      <c r="FJX40" s="21"/>
      <c r="FJY40" s="21"/>
      <c r="FJZ40" s="21"/>
      <c r="FKA40" s="21"/>
      <c r="FKB40" s="21"/>
      <c r="FKC40" s="21"/>
      <c r="FKD40" s="21"/>
      <c r="FKE40" s="21"/>
      <c r="FKF40" s="21"/>
      <c r="FKG40" s="21"/>
      <c r="FKH40" s="21"/>
      <c r="FKI40" s="21"/>
      <c r="FKJ40" s="21"/>
      <c r="FKK40" s="21"/>
      <c r="FKL40" s="21"/>
      <c r="FKM40" s="21"/>
      <c r="FKN40" s="21"/>
      <c r="FKO40" s="21"/>
      <c r="FKP40" s="21"/>
      <c r="FKQ40" s="21"/>
      <c r="FKR40" s="21"/>
      <c r="FKS40" s="21"/>
      <c r="FKT40" s="21"/>
      <c r="FKU40" s="21"/>
      <c r="FKV40" s="21"/>
      <c r="FKW40" s="21"/>
      <c r="FKX40" s="21"/>
      <c r="FKY40" s="21"/>
      <c r="FKZ40" s="21"/>
      <c r="FLA40" s="21"/>
      <c r="FLB40" s="21"/>
      <c r="FLC40" s="21"/>
      <c r="FLD40" s="21"/>
      <c r="FLE40" s="21"/>
      <c r="FLF40" s="21"/>
      <c r="FLG40" s="21"/>
      <c r="FLH40" s="21"/>
      <c r="FLI40" s="21"/>
      <c r="FLJ40" s="21"/>
      <c r="FLK40" s="21"/>
      <c r="FLL40" s="21"/>
      <c r="FLM40" s="21"/>
      <c r="FLN40" s="21"/>
      <c r="FLO40" s="21"/>
      <c r="FLP40" s="21"/>
      <c r="FLQ40" s="21"/>
      <c r="FLR40" s="21"/>
      <c r="FLS40" s="21"/>
      <c r="FLT40" s="21"/>
      <c r="FLU40" s="21"/>
      <c r="FLV40" s="21"/>
      <c r="FLW40" s="21"/>
      <c r="FLX40" s="21"/>
      <c r="FLY40" s="21"/>
      <c r="FLZ40" s="21"/>
      <c r="FMA40" s="21"/>
      <c r="FMB40" s="21"/>
      <c r="FMC40" s="21"/>
      <c r="FMD40" s="21"/>
      <c r="FME40" s="21"/>
      <c r="FMF40" s="21"/>
      <c r="FMG40" s="21"/>
      <c r="FMH40" s="21"/>
      <c r="FMI40" s="21"/>
      <c r="FMJ40" s="21"/>
      <c r="FMK40" s="21"/>
      <c r="FML40" s="21"/>
      <c r="FMM40" s="21"/>
      <c r="FMN40" s="21"/>
      <c r="FMO40" s="21"/>
      <c r="FMP40" s="21"/>
      <c r="FMQ40" s="21"/>
      <c r="FMR40" s="21"/>
      <c r="FMS40" s="21"/>
      <c r="FMT40" s="21"/>
      <c r="FMU40" s="21"/>
      <c r="FMV40" s="21"/>
      <c r="FMW40" s="21"/>
      <c r="FMX40" s="21"/>
      <c r="FMY40" s="21"/>
      <c r="FMZ40" s="21"/>
      <c r="FNA40" s="21"/>
      <c r="FNB40" s="21"/>
      <c r="FNC40" s="21"/>
      <c r="FND40" s="21"/>
      <c r="FNE40" s="21"/>
      <c r="FNF40" s="21"/>
      <c r="FNG40" s="21"/>
      <c r="FNH40" s="21"/>
      <c r="FNI40" s="21"/>
      <c r="FNJ40" s="21"/>
      <c r="FNK40" s="21"/>
      <c r="FNL40" s="21"/>
      <c r="FNM40" s="21"/>
      <c r="FNN40" s="21"/>
      <c r="FNO40" s="21"/>
      <c r="FNP40" s="21"/>
      <c r="FNQ40" s="21"/>
      <c r="FNR40" s="21"/>
      <c r="FNS40" s="21"/>
      <c r="FNT40" s="21"/>
      <c r="FNU40" s="21"/>
      <c r="FNV40" s="21"/>
      <c r="FNW40" s="21"/>
      <c r="FNX40" s="21"/>
      <c r="FNY40" s="21"/>
      <c r="FNZ40" s="21"/>
      <c r="FOA40" s="21"/>
      <c r="FOB40" s="21"/>
      <c r="FOC40" s="21"/>
      <c r="FOD40" s="21"/>
      <c r="FOE40" s="21"/>
      <c r="FOF40" s="21"/>
      <c r="FOG40" s="21"/>
      <c r="FOH40" s="21"/>
      <c r="FOI40" s="21"/>
      <c r="FOJ40" s="21"/>
      <c r="FOK40" s="21"/>
      <c r="FOL40" s="21"/>
      <c r="FOM40" s="21"/>
      <c r="FON40" s="21"/>
      <c r="FOO40" s="21"/>
      <c r="FOP40" s="21"/>
      <c r="FOQ40" s="21"/>
      <c r="FOR40" s="21"/>
      <c r="FOS40" s="21"/>
      <c r="FOT40" s="21"/>
      <c r="FOU40" s="21"/>
      <c r="FOV40" s="21"/>
      <c r="FOW40" s="21"/>
      <c r="FOX40" s="21"/>
      <c r="FOY40" s="21"/>
      <c r="FOZ40" s="21"/>
      <c r="FPA40" s="21"/>
      <c r="FPB40" s="21"/>
      <c r="FPC40" s="21"/>
      <c r="FPD40" s="21"/>
      <c r="FPE40" s="21"/>
      <c r="FPF40" s="21"/>
      <c r="FPG40" s="21"/>
      <c r="FPH40" s="21"/>
      <c r="FPI40" s="21"/>
      <c r="FPJ40" s="21"/>
      <c r="FPK40" s="21"/>
      <c r="FPL40" s="21"/>
      <c r="FPM40" s="21"/>
      <c r="FPN40" s="21"/>
      <c r="FPO40" s="21"/>
      <c r="FPP40" s="21"/>
      <c r="FPQ40" s="21"/>
      <c r="FPR40" s="21"/>
      <c r="FPS40" s="21"/>
      <c r="FPT40" s="21"/>
      <c r="FPU40" s="21"/>
      <c r="FPV40" s="21"/>
      <c r="FPW40" s="21"/>
      <c r="FPX40" s="21"/>
      <c r="FPY40" s="21"/>
      <c r="FPZ40" s="21"/>
      <c r="FQA40" s="21"/>
      <c r="FQB40" s="21"/>
      <c r="FQC40" s="21"/>
      <c r="FQD40" s="21"/>
      <c r="FQE40" s="21"/>
      <c r="FQF40" s="21"/>
      <c r="FQG40" s="21"/>
      <c r="FQH40" s="21"/>
      <c r="FQI40" s="21"/>
      <c r="FQJ40" s="21"/>
      <c r="FQK40" s="21"/>
      <c r="FQL40" s="21"/>
      <c r="FQM40" s="21"/>
      <c r="FQN40" s="21"/>
      <c r="FQO40" s="21"/>
      <c r="FQP40" s="21"/>
      <c r="FQQ40" s="21"/>
      <c r="FQR40" s="21"/>
      <c r="FQS40" s="21"/>
      <c r="FQT40" s="21"/>
      <c r="FQU40" s="21"/>
      <c r="FQV40" s="21"/>
      <c r="FQW40" s="21"/>
      <c r="FQX40" s="21"/>
      <c r="FQY40" s="21"/>
      <c r="FQZ40" s="21"/>
      <c r="FRA40" s="21"/>
      <c r="FRB40" s="21"/>
      <c r="FRC40" s="21"/>
      <c r="FRD40" s="21"/>
      <c r="FRE40" s="21"/>
      <c r="FRF40" s="21"/>
      <c r="FRG40" s="21"/>
      <c r="FRH40" s="21"/>
      <c r="FRI40" s="21"/>
      <c r="FRJ40" s="21"/>
      <c r="FRK40" s="21"/>
      <c r="FRL40" s="21"/>
      <c r="FRM40" s="21"/>
      <c r="FRN40" s="21"/>
      <c r="FRO40" s="21"/>
      <c r="FRP40" s="21"/>
      <c r="FRQ40" s="21"/>
      <c r="FRR40" s="21"/>
      <c r="FRS40" s="21"/>
      <c r="FRT40" s="21"/>
      <c r="FRU40" s="21"/>
      <c r="FRV40" s="21"/>
      <c r="FRW40" s="21"/>
      <c r="FRX40" s="21"/>
      <c r="FRY40" s="21"/>
      <c r="FRZ40" s="21"/>
      <c r="FSA40" s="21"/>
      <c r="FSB40" s="21"/>
      <c r="FSC40" s="21"/>
      <c r="FSD40" s="21"/>
      <c r="FSE40" s="21"/>
      <c r="FSF40" s="21"/>
      <c r="FSG40" s="21"/>
      <c r="FSH40" s="21"/>
      <c r="FSI40" s="21"/>
      <c r="FSJ40" s="21"/>
      <c r="FSK40" s="21"/>
      <c r="FSL40" s="21"/>
      <c r="FSM40" s="21"/>
      <c r="FSN40" s="21"/>
      <c r="FSO40" s="21"/>
      <c r="FSP40" s="21"/>
      <c r="FSQ40" s="21"/>
      <c r="FSR40" s="21"/>
      <c r="FSS40" s="21"/>
      <c r="FST40" s="21"/>
      <c r="FSU40" s="21"/>
      <c r="FSV40" s="21"/>
      <c r="FSW40" s="21"/>
      <c r="FSX40" s="21"/>
      <c r="FSY40" s="21"/>
      <c r="FSZ40" s="21"/>
      <c r="FTA40" s="21"/>
      <c r="FTB40" s="21"/>
      <c r="FTC40" s="21"/>
      <c r="FTD40" s="21"/>
      <c r="FTE40" s="21"/>
      <c r="FTF40" s="21"/>
      <c r="FTG40" s="21"/>
      <c r="FTH40" s="21"/>
      <c r="FTI40" s="21"/>
      <c r="FTJ40" s="21"/>
      <c r="FTK40" s="21"/>
      <c r="FTL40" s="21"/>
      <c r="FTM40" s="21"/>
      <c r="FTN40" s="21"/>
      <c r="FTO40" s="21"/>
      <c r="FTP40" s="21"/>
      <c r="FTQ40" s="21"/>
      <c r="FTR40" s="21"/>
      <c r="FTS40" s="21"/>
      <c r="FTT40" s="21"/>
      <c r="FTU40" s="21"/>
      <c r="FTV40" s="21"/>
      <c r="FTW40" s="21"/>
      <c r="FTX40" s="21"/>
      <c r="FTY40" s="21"/>
      <c r="FTZ40" s="21"/>
      <c r="FUA40" s="21"/>
      <c r="FUB40" s="21"/>
      <c r="FUC40" s="21"/>
      <c r="FUD40" s="21"/>
      <c r="FUE40" s="21"/>
      <c r="FUF40" s="21"/>
      <c r="FUG40" s="21"/>
      <c r="FUH40" s="21"/>
      <c r="FUI40" s="21"/>
      <c r="FUJ40" s="21"/>
      <c r="FUK40" s="21"/>
      <c r="FUL40" s="21"/>
      <c r="FUM40" s="21"/>
      <c r="FUN40" s="21"/>
      <c r="FUO40" s="21"/>
      <c r="FUP40" s="21"/>
      <c r="FUQ40" s="21"/>
      <c r="FUR40" s="21"/>
      <c r="FUS40" s="21"/>
      <c r="FUT40" s="21"/>
      <c r="FUU40" s="21"/>
      <c r="FUV40" s="21"/>
      <c r="FUW40" s="21"/>
      <c r="FUX40" s="21"/>
      <c r="FUY40" s="21"/>
      <c r="FUZ40" s="21"/>
      <c r="FVA40" s="21"/>
      <c r="FVB40" s="21"/>
      <c r="FVC40" s="21"/>
      <c r="FVD40" s="21"/>
      <c r="FVE40" s="21"/>
      <c r="FVF40" s="21"/>
      <c r="FVG40" s="21"/>
      <c r="FVH40" s="21"/>
      <c r="FVI40" s="21"/>
      <c r="FVJ40" s="21"/>
      <c r="FVK40" s="21"/>
      <c r="FVL40" s="21"/>
      <c r="FVM40" s="21"/>
      <c r="FVN40" s="21"/>
      <c r="FVO40" s="21"/>
      <c r="FVP40" s="21"/>
      <c r="FVQ40" s="21"/>
      <c r="FVR40" s="21"/>
      <c r="FVS40" s="21"/>
      <c r="FVT40" s="21"/>
      <c r="FVU40" s="21"/>
      <c r="FVV40" s="21"/>
      <c r="FVW40" s="21"/>
      <c r="FVX40" s="21"/>
      <c r="FVY40" s="21"/>
      <c r="FVZ40" s="21"/>
      <c r="FWA40" s="21"/>
      <c r="FWB40" s="21"/>
      <c r="FWC40" s="21"/>
      <c r="FWD40" s="21"/>
      <c r="FWE40" s="21"/>
      <c r="FWF40" s="21"/>
      <c r="FWG40" s="21"/>
      <c r="FWH40" s="21"/>
      <c r="FWI40" s="21"/>
      <c r="FWJ40" s="21"/>
      <c r="FWK40" s="21"/>
      <c r="FWL40" s="21"/>
      <c r="FWM40" s="21"/>
      <c r="FWN40" s="21"/>
      <c r="FWO40" s="21"/>
      <c r="FWP40" s="21"/>
      <c r="FWQ40" s="21"/>
      <c r="FWR40" s="21"/>
      <c r="FWS40" s="21"/>
      <c r="FWT40" s="21"/>
      <c r="FWU40" s="21"/>
      <c r="FWV40" s="21"/>
      <c r="FWW40" s="21"/>
      <c r="FWX40" s="21"/>
      <c r="FWY40" s="21"/>
      <c r="FWZ40" s="21"/>
      <c r="FXA40" s="21"/>
      <c r="FXB40" s="21"/>
      <c r="FXC40" s="21"/>
      <c r="FXD40" s="21"/>
      <c r="FXE40" s="21"/>
      <c r="FXF40" s="21"/>
      <c r="FXG40" s="21"/>
      <c r="FXH40" s="21"/>
      <c r="FXI40" s="21"/>
      <c r="FXJ40" s="21"/>
      <c r="FXK40" s="21"/>
      <c r="FXL40" s="21"/>
      <c r="FXM40" s="21"/>
      <c r="FXN40" s="21"/>
      <c r="FXO40" s="21"/>
      <c r="FXP40" s="21"/>
      <c r="FXQ40" s="21"/>
      <c r="FXR40" s="21"/>
      <c r="FXS40" s="21"/>
      <c r="FXT40" s="21"/>
      <c r="FXU40" s="21"/>
      <c r="FXV40" s="21"/>
      <c r="FXW40" s="21"/>
      <c r="FXX40" s="21"/>
      <c r="FXY40" s="21"/>
      <c r="FXZ40" s="21"/>
      <c r="FYA40" s="21"/>
      <c r="FYB40" s="21"/>
      <c r="FYC40" s="21"/>
      <c r="FYD40" s="21"/>
      <c r="FYE40" s="21"/>
      <c r="FYF40" s="21"/>
      <c r="FYG40" s="21"/>
      <c r="FYH40" s="21"/>
      <c r="FYI40" s="21"/>
      <c r="FYJ40" s="21"/>
      <c r="FYK40" s="21"/>
      <c r="FYL40" s="21"/>
      <c r="FYM40" s="21"/>
      <c r="FYN40" s="21"/>
      <c r="FYO40" s="21"/>
      <c r="FYP40" s="21"/>
      <c r="FYQ40" s="21"/>
      <c r="FYR40" s="21"/>
      <c r="FYS40" s="21"/>
      <c r="FYT40" s="21"/>
      <c r="FYU40" s="21"/>
      <c r="FYV40" s="21"/>
      <c r="FYW40" s="21"/>
      <c r="FYX40" s="21"/>
      <c r="FYY40" s="21"/>
      <c r="FYZ40" s="21"/>
      <c r="FZA40" s="21"/>
      <c r="FZB40" s="21"/>
      <c r="FZC40" s="21"/>
      <c r="FZD40" s="21"/>
      <c r="FZE40" s="21"/>
      <c r="FZF40" s="21"/>
      <c r="FZG40" s="21"/>
      <c r="FZH40" s="21"/>
      <c r="FZI40" s="21"/>
      <c r="FZJ40" s="21"/>
      <c r="FZK40" s="21"/>
      <c r="FZL40" s="21"/>
      <c r="FZM40" s="21"/>
      <c r="FZN40" s="21"/>
      <c r="FZO40" s="21"/>
      <c r="FZP40" s="21"/>
      <c r="FZQ40" s="21"/>
      <c r="FZR40" s="21"/>
      <c r="FZS40" s="21"/>
      <c r="FZT40" s="21"/>
      <c r="FZU40" s="21"/>
      <c r="FZV40" s="21"/>
      <c r="FZW40" s="21"/>
      <c r="FZX40" s="21"/>
      <c r="FZY40" s="21"/>
      <c r="FZZ40" s="21"/>
      <c r="GAA40" s="21"/>
      <c r="GAB40" s="21"/>
      <c r="GAC40" s="21"/>
      <c r="GAD40" s="21"/>
      <c r="GAE40" s="21"/>
      <c r="GAF40" s="21"/>
      <c r="GAG40" s="21"/>
      <c r="GAH40" s="21"/>
      <c r="GAI40" s="21"/>
      <c r="GAJ40" s="21"/>
      <c r="GAK40" s="21"/>
      <c r="GAL40" s="21"/>
      <c r="GAM40" s="21"/>
      <c r="GAN40" s="21"/>
      <c r="GAO40" s="21"/>
      <c r="GAP40" s="21"/>
      <c r="GAQ40" s="21"/>
      <c r="GAR40" s="21"/>
      <c r="GAS40" s="21"/>
      <c r="GAT40" s="21"/>
      <c r="GAU40" s="21"/>
      <c r="GAV40" s="21"/>
      <c r="GAW40" s="21"/>
      <c r="GAX40" s="21"/>
      <c r="GAY40" s="21"/>
      <c r="GAZ40" s="21"/>
      <c r="GBA40" s="21"/>
      <c r="GBB40" s="21"/>
      <c r="GBC40" s="21"/>
      <c r="GBD40" s="21"/>
      <c r="GBE40" s="21"/>
      <c r="GBF40" s="21"/>
      <c r="GBG40" s="21"/>
      <c r="GBH40" s="21"/>
      <c r="GBI40" s="21"/>
      <c r="GBJ40" s="21"/>
      <c r="GBK40" s="21"/>
      <c r="GBL40" s="21"/>
      <c r="GBM40" s="21"/>
      <c r="GBN40" s="21"/>
      <c r="GBO40" s="21"/>
      <c r="GBP40" s="21"/>
      <c r="GBQ40" s="21"/>
      <c r="GBR40" s="21"/>
      <c r="GBS40" s="21"/>
      <c r="GBT40" s="21"/>
      <c r="GBU40" s="21"/>
      <c r="GBV40" s="21"/>
      <c r="GBW40" s="21"/>
      <c r="GBX40" s="21"/>
      <c r="GBY40" s="21"/>
      <c r="GBZ40" s="21"/>
      <c r="GCA40" s="21"/>
      <c r="GCB40" s="21"/>
      <c r="GCC40" s="21"/>
      <c r="GCD40" s="21"/>
      <c r="GCE40" s="21"/>
      <c r="GCF40" s="21"/>
      <c r="GCG40" s="21"/>
      <c r="GCH40" s="21"/>
      <c r="GCI40" s="21"/>
      <c r="GCJ40" s="21"/>
      <c r="GCK40" s="21"/>
      <c r="GCL40" s="21"/>
      <c r="GCM40" s="21"/>
      <c r="GCN40" s="21"/>
      <c r="GCO40" s="21"/>
      <c r="GCP40" s="21"/>
      <c r="GCQ40" s="21"/>
      <c r="GCR40" s="21"/>
      <c r="GCS40" s="21"/>
      <c r="GCT40" s="21"/>
      <c r="GCU40" s="21"/>
      <c r="GCV40" s="21"/>
      <c r="GCW40" s="21"/>
      <c r="GCX40" s="21"/>
      <c r="GCY40" s="21"/>
      <c r="GCZ40" s="21"/>
      <c r="GDA40" s="21"/>
      <c r="GDB40" s="21"/>
      <c r="GDC40" s="21"/>
      <c r="GDD40" s="21"/>
      <c r="GDE40" s="21"/>
      <c r="GDF40" s="21"/>
      <c r="GDG40" s="21"/>
      <c r="GDH40" s="21"/>
      <c r="GDI40" s="21"/>
      <c r="GDJ40" s="21"/>
      <c r="GDK40" s="21"/>
      <c r="GDL40" s="21"/>
      <c r="GDM40" s="21"/>
      <c r="GDN40" s="21"/>
      <c r="GDO40" s="21"/>
      <c r="GDP40" s="21"/>
      <c r="GDQ40" s="21"/>
      <c r="GDR40" s="21"/>
      <c r="GDS40" s="21"/>
      <c r="GDT40" s="21"/>
      <c r="GDU40" s="21"/>
      <c r="GDV40" s="21"/>
      <c r="GDW40" s="21"/>
      <c r="GDX40" s="21"/>
      <c r="GDY40" s="21"/>
      <c r="GDZ40" s="21"/>
      <c r="GEA40" s="21"/>
      <c r="GEB40" s="21"/>
      <c r="GEC40" s="21"/>
      <c r="GED40" s="21"/>
      <c r="GEE40" s="21"/>
      <c r="GEF40" s="21"/>
      <c r="GEG40" s="21"/>
      <c r="GEH40" s="21"/>
      <c r="GEI40" s="21"/>
      <c r="GEJ40" s="21"/>
      <c r="GEK40" s="21"/>
      <c r="GEL40" s="21"/>
      <c r="GEM40" s="21"/>
      <c r="GEN40" s="21"/>
      <c r="GEO40" s="21"/>
      <c r="GEP40" s="21"/>
      <c r="GEQ40" s="21"/>
      <c r="GER40" s="21"/>
      <c r="GES40" s="21"/>
      <c r="GET40" s="21"/>
      <c r="GEU40" s="21"/>
      <c r="GEV40" s="21"/>
      <c r="GEW40" s="21"/>
      <c r="GEX40" s="21"/>
      <c r="GEY40" s="21"/>
      <c r="GEZ40" s="21"/>
      <c r="GFA40" s="21"/>
      <c r="GFB40" s="21"/>
      <c r="GFC40" s="21"/>
      <c r="GFD40" s="21"/>
      <c r="GFE40" s="21"/>
      <c r="GFF40" s="21"/>
      <c r="GFG40" s="21"/>
      <c r="GFH40" s="21"/>
      <c r="GFI40" s="21"/>
      <c r="GFJ40" s="21"/>
      <c r="GFK40" s="21"/>
      <c r="GFL40" s="21"/>
      <c r="GFM40" s="21"/>
      <c r="GFN40" s="21"/>
      <c r="GFO40" s="21"/>
      <c r="GFP40" s="21"/>
      <c r="GFQ40" s="21"/>
      <c r="GFR40" s="21"/>
      <c r="GFS40" s="21"/>
      <c r="GFT40" s="21"/>
      <c r="GFU40" s="21"/>
      <c r="GFV40" s="21"/>
      <c r="GFW40" s="21"/>
      <c r="GFX40" s="21"/>
      <c r="GFY40" s="21"/>
      <c r="GFZ40" s="21"/>
      <c r="GGA40" s="21"/>
      <c r="GGB40" s="21"/>
      <c r="GGC40" s="21"/>
      <c r="GGD40" s="21"/>
      <c r="GGE40" s="21"/>
      <c r="GGF40" s="21"/>
      <c r="GGG40" s="21"/>
      <c r="GGH40" s="21"/>
      <c r="GGI40" s="21"/>
      <c r="GGJ40" s="21"/>
      <c r="GGK40" s="21"/>
      <c r="GGL40" s="21"/>
      <c r="GGM40" s="21"/>
      <c r="GGN40" s="21"/>
      <c r="GGO40" s="21"/>
      <c r="GGP40" s="21"/>
      <c r="GGQ40" s="21"/>
      <c r="GGR40" s="21"/>
      <c r="GGS40" s="21"/>
      <c r="GGT40" s="21"/>
      <c r="GGU40" s="21"/>
      <c r="GGV40" s="21"/>
      <c r="GGW40" s="21"/>
      <c r="GGX40" s="21"/>
      <c r="GGY40" s="21"/>
      <c r="GGZ40" s="21"/>
      <c r="GHA40" s="21"/>
      <c r="GHB40" s="21"/>
      <c r="GHC40" s="21"/>
      <c r="GHD40" s="21"/>
      <c r="GHE40" s="21"/>
      <c r="GHF40" s="21"/>
      <c r="GHG40" s="21"/>
      <c r="GHH40" s="21"/>
      <c r="GHI40" s="21"/>
      <c r="GHJ40" s="21"/>
      <c r="GHK40" s="21"/>
      <c r="GHL40" s="21"/>
      <c r="GHM40" s="21"/>
      <c r="GHN40" s="21"/>
      <c r="GHO40" s="21"/>
      <c r="GHP40" s="21"/>
      <c r="GHQ40" s="21"/>
      <c r="GHR40" s="21"/>
      <c r="GHS40" s="21"/>
      <c r="GHT40" s="21"/>
      <c r="GHU40" s="21"/>
      <c r="GHV40" s="21"/>
      <c r="GHW40" s="21"/>
      <c r="GHX40" s="21"/>
      <c r="GHY40" s="21"/>
      <c r="GHZ40" s="21"/>
      <c r="GIA40" s="21"/>
      <c r="GIB40" s="21"/>
      <c r="GIC40" s="21"/>
      <c r="GID40" s="21"/>
      <c r="GIE40" s="21"/>
      <c r="GIF40" s="21"/>
      <c r="GIG40" s="21"/>
      <c r="GIH40" s="21"/>
      <c r="GII40" s="21"/>
      <c r="GIJ40" s="21"/>
      <c r="GIK40" s="21"/>
      <c r="GIL40" s="21"/>
      <c r="GIM40" s="21"/>
      <c r="GIN40" s="21"/>
      <c r="GIO40" s="21"/>
      <c r="GIP40" s="21"/>
      <c r="GIQ40" s="21"/>
      <c r="GIR40" s="21"/>
      <c r="GIS40" s="21"/>
      <c r="GIT40" s="21"/>
      <c r="GIU40" s="21"/>
      <c r="GIV40" s="21"/>
      <c r="GIW40" s="21"/>
      <c r="GIX40" s="21"/>
      <c r="GIY40" s="21"/>
      <c r="GIZ40" s="21"/>
      <c r="GJA40" s="21"/>
      <c r="GJB40" s="21"/>
      <c r="GJC40" s="21"/>
      <c r="GJD40" s="21"/>
      <c r="GJE40" s="21"/>
      <c r="GJF40" s="21"/>
      <c r="GJG40" s="21"/>
      <c r="GJH40" s="21"/>
      <c r="GJI40" s="21"/>
      <c r="GJJ40" s="21"/>
      <c r="GJK40" s="21"/>
      <c r="GJL40" s="21"/>
      <c r="GJM40" s="21"/>
      <c r="GJN40" s="21"/>
      <c r="GJO40" s="21"/>
      <c r="GJP40" s="21"/>
      <c r="GJQ40" s="21"/>
      <c r="GJR40" s="21"/>
      <c r="GJS40" s="21"/>
      <c r="GJT40" s="21"/>
      <c r="GJU40" s="21"/>
      <c r="GJV40" s="21"/>
      <c r="GJW40" s="21"/>
      <c r="GJX40" s="21"/>
      <c r="GJY40" s="21"/>
      <c r="GJZ40" s="21"/>
      <c r="GKA40" s="21"/>
      <c r="GKB40" s="21"/>
      <c r="GKC40" s="21"/>
      <c r="GKD40" s="21"/>
      <c r="GKE40" s="21"/>
      <c r="GKF40" s="21"/>
      <c r="GKG40" s="21"/>
      <c r="GKH40" s="21"/>
      <c r="GKI40" s="21"/>
      <c r="GKJ40" s="21"/>
      <c r="GKK40" s="21"/>
      <c r="GKL40" s="21"/>
      <c r="GKM40" s="21"/>
      <c r="GKN40" s="21"/>
      <c r="GKO40" s="21"/>
      <c r="GKP40" s="21"/>
      <c r="GKQ40" s="21"/>
      <c r="GKR40" s="21"/>
      <c r="GKS40" s="21"/>
      <c r="GKT40" s="21"/>
      <c r="GKU40" s="21"/>
      <c r="GKV40" s="21"/>
      <c r="GKW40" s="21"/>
      <c r="GKX40" s="21"/>
      <c r="GKY40" s="21"/>
      <c r="GKZ40" s="21"/>
      <c r="GLA40" s="21"/>
      <c r="GLB40" s="21"/>
      <c r="GLC40" s="21"/>
      <c r="GLD40" s="21"/>
      <c r="GLE40" s="21"/>
      <c r="GLF40" s="21"/>
      <c r="GLG40" s="21"/>
      <c r="GLH40" s="21"/>
      <c r="GLI40" s="21"/>
      <c r="GLJ40" s="21"/>
      <c r="GLK40" s="21"/>
      <c r="GLL40" s="21"/>
      <c r="GLM40" s="21"/>
      <c r="GLN40" s="21"/>
      <c r="GLO40" s="21"/>
      <c r="GLP40" s="21"/>
      <c r="GLQ40" s="21"/>
      <c r="GLR40" s="21"/>
      <c r="GLS40" s="21"/>
      <c r="GLT40" s="21"/>
      <c r="GLU40" s="21"/>
      <c r="GLV40" s="21"/>
      <c r="GLW40" s="21"/>
      <c r="GLX40" s="21"/>
      <c r="GLY40" s="21"/>
      <c r="GLZ40" s="21"/>
      <c r="GMA40" s="21"/>
      <c r="GMB40" s="21"/>
      <c r="GMC40" s="21"/>
      <c r="GMD40" s="21"/>
      <c r="GME40" s="21"/>
      <c r="GMF40" s="21"/>
      <c r="GMG40" s="21"/>
      <c r="GMH40" s="21"/>
      <c r="GMI40" s="21"/>
      <c r="GMJ40" s="21"/>
      <c r="GMK40" s="21"/>
      <c r="GML40" s="21"/>
      <c r="GMM40" s="21"/>
      <c r="GMN40" s="21"/>
      <c r="GMO40" s="21"/>
      <c r="GMP40" s="21"/>
      <c r="GMQ40" s="21"/>
      <c r="GMR40" s="21"/>
      <c r="GMS40" s="21"/>
      <c r="GMT40" s="21"/>
      <c r="GMU40" s="21"/>
      <c r="GMV40" s="21"/>
      <c r="GMW40" s="21"/>
      <c r="GMX40" s="21"/>
      <c r="GMY40" s="21"/>
      <c r="GMZ40" s="21"/>
      <c r="GNA40" s="21"/>
      <c r="GNB40" s="21"/>
      <c r="GNC40" s="21"/>
      <c r="GND40" s="21"/>
      <c r="GNE40" s="21"/>
      <c r="GNF40" s="21"/>
      <c r="GNG40" s="21"/>
      <c r="GNH40" s="21"/>
      <c r="GNI40" s="21"/>
      <c r="GNJ40" s="21"/>
      <c r="GNK40" s="21"/>
      <c r="GNL40" s="21"/>
      <c r="GNM40" s="21"/>
      <c r="GNN40" s="21"/>
      <c r="GNO40" s="21"/>
      <c r="GNP40" s="21"/>
      <c r="GNQ40" s="21"/>
      <c r="GNR40" s="21"/>
      <c r="GNS40" s="21"/>
      <c r="GNT40" s="21"/>
      <c r="GNU40" s="21"/>
      <c r="GNV40" s="21"/>
      <c r="GNW40" s="21"/>
      <c r="GNX40" s="21"/>
      <c r="GNY40" s="21"/>
      <c r="GNZ40" s="21"/>
      <c r="GOA40" s="21"/>
      <c r="GOB40" s="21"/>
      <c r="GOC40" s="21"/>
      <c r="GOD40" s="21"/>
      <c r="GOE40" s="21"/>
      <c r="GOF40" s="21"/>
      <c r="GOG40" s="21"/>
      <c r="GOH40" s="21"/>
      <c r="GOI40" s="21"/>
      <c r="GOJ40" s="21"/>
      <c r="GOK40" s="21"/>
      <c r="GOL40" s="21"/>
      <c r="GOM40" s="21"/>
      <c r="GON40" s="21"/>
      <c r="GOO40" s="21"/>
      <c r="GOP40" s="21"/>
      <c r="GOQ40" s="21"/>
      <c r="GOR40" s="21"/>
      <c r="GOS40" s="21"/>
      <c r="GOT40" s="21"/>
      <c r="GOU40" s="21"/>
      <c r="GOV40" s="21"/>
      <c r="GOW40" s="21"/>
      <c r="GOX40" s="21"/>
      <c r="GOY40" s="21"/>
      <c r="GOZ40" s="21"/>
      <c r="GPA40" s="21"/>
      <c r="GPB40" s="21"/>
      <c r="GPC40" s="21"/>
      <c r="GPD40" s="21"/>
      <c r="GPE40" s="21"/>
      <c r="GPF40" s="21"/>
      <c r="GPG40" s="21"/>
      <c r="GPH40" s="21"/>
      <c r="GPI40" s="21"/>
      <c r="GPJ40" s="21"/>
      <c r="GPK40" s="21"/>
      <c r="GPL40" s="21"/>
      <c r="GPM40" s="21"/>
      <c r="GPN40" s="21"/>
      <c r="GPO40" s="21"/>
      <c r="GPP40" s="21"/>
      <c r="GPQ40" s="21"/>
      <c r="GPR40" s="21"/>
      <c r="GPS40" s="21"/>
      <c r="GPT40" s="21"/>
      <c r="GPU40" s="21"/>
      <c r="GPV40" s="21"/>
      <c r="GPW40" s="21"/>
      <c r="GPX40" s="21"/>
      <c r="GPY40" s="21"/>
      <c r="GPZ40" s="21"/>
      <c r="GQA40" s="21"/>
      <c r="GQB40" s="21"/>
      <c r="GQC40" s="21"/>
      <c r="GQD40" s="21"/>
      <c r="GQE40" s="21"/>
      <c r="GQF40" s="21"/>
      <c r="GQG40" s="21"/>
      <c r="GQH40" s="21"/>
      <c r="GQI40" s="21"/>
      <c r="GQJ40" s="21"/>
      <c r="GQK40" s="21"/>
      <c r="GQL40" s="21"/>
      <c r="GQM40" s="21"/>
      <c r="GQN40" s="21"/>
      <c r="GQO40" s="21"/>
      <c r="GQP40" s="21"/>
      <c r="GQQ40" s="21"/>
      <c r="GQR40" s="21"/>
      <c r="GQS40" s="21"/>
      <c r="GQT40" s="21"/>
      <c r="GQU40" s="21"/>
      <c r="GQV40" s="21"/>
      <c r="GQW40" s="21"/>
      <c r="GQX40" s="21"/>
      <c r="GQY40" s="21"/>
      <c r="GQZ40" s="21"/>
      <c r="GRA40" s="21"/>
      <c r="GRB40" s="21"/>
      <c r="GRC40" s="21"/>
      <c r="GRD40" s="21"/>
      <c r="GRE40" s="21"/>
      <c r="GRF40" s="21"/>
      <c r="GRG40" s="21"/>
      <c r="GRH40" s="21"/>
      <c r="GRI40" s="21"/>
      <c r="GRJ40" s="21"/>
      <c r="GRK40" s="21"/>
      <c r="GRL40" s="21"/>
      <c r="GRM40" s="21"/>
      <c r="GRN40" s="21"/>
      <c r="GRO40" s="21"/>
      <c r="GRP40" s="21"/>
      <c r="GRQ40" s="21"/>
      <c r="GRR40" s="21"/>
      <c r="GRS40" s="21"/>
      <c r="GRT40" s="21"/>
      <c r="GRU40" s="21"/>
      <c r="GRV40" s="21"/>
      <c r="GRW40" s="21"/>
      <c r="GRX40" s="21"/>
      <c r="GRY40" s="21"/>
      <c r="GRZ40" s="21"/>
      <c r="GSA40" s="21"/>
      <c r="GSB40" s="21"/>
      <c r="GSC40" s="21"/>
      <c r="GSD40" s="21"/>
      <c r="GSE40" s="21"/>
      <c r="GSF40" s="21"/>
      <c r="GSG40" s="21"/>
      <c r="GSH40" s="21"/>
      <c r="GSI40" s="21"/>
      <c r="GSJ40" s="21"/>
      <c r="GSK40" s="21"/>
      <c r="GSL40" s="21"/>
      <c r="GSM40" s="21"/>
      <c r="GSN40" s="21"/>
      <c r="GSO40" s="21"/>
      <c r="GSP40" s="21"/>
      <c r="GSQ40" s="21"/>
      <c r="GSR40" s="21"/>
      <c r="GSS40" s="21"/>
      <c r="GST40" s="21"/>
      <c r="GSU40" s="21"/>
      <c r="GSV40" s="21"/>
      <c r="GSW40" s="21"/>
      <c r="GSX40" s="21"/>
      <c r="GSY40" s="21"/>
      <c r="GSZ40" s="21"/>
      <c r="GTA40" s="21"/>
      <c r="GTB40" s="21"/>
      <c r="GTC40" s="21"/>
      <c r="GTD40" s="21"/>
      <c r="GTE40" s="21"/>
      <c r="GTF40" s="21"/>
      <c r="GTG40" s="21"/>
      <c r="GTH40" s="21"/>
      <c r="GTI40" s="21"/>
      <c r="GTJ40" s="21"/>
      <c r="GTK40" s="21"/>
      <c r="GTL40" s="21"/>
      <c r="GTM40" s="21"/>
      <c r="GTN40" s="21"/>
      <c r="GTO40" s="21"/>
      <c r="GTP40" s="21"/>
      <c r="GTQ40" s="21"/>
      <c r="GTR40" s="21"/>
      <c r="GTS40" s="21"/>
      <c r="GTT40" s="21"/>
      <c r="GTU40" s="21"/>
      <c r="GTV40" s="21"/>
      <c r="GTW40" s="21"/>
      <c r="GTX40" s="21"/>
      <c r="GTY40" s="21"/>
      <c r="GTZ40" s="21"/>
      <c r="GUA40" s="21"/>
      <c r="GUB40" s="21"/>
      <c r="GUC40" s="21"/>
      <c r="GUD40" s="21"/>
      <c r="GUE40" s="21"/>
      <c r="GUF40" s="21"/>
      <c r="GUG40" s="21"/>
      <c r="GUH40" s="21"/>
      <c r="GUI40" s="21"/>
      <c r="GUJ40" s="21"/>
      <c r="GUK40" s="21"/>
      <c r="GUL40" s="21"/>
      <c r="GUM40" s="21"/>
      <c r="GUN40" s="21"/>
      <c r="GUO40" s="21"/>
      <c r="GUP40" s="21"/>
      <c r="GUQ40" s="21"/>
      <c r="GUR40" s="21"/>
      <c r="GUS40" s="21"/>
      <c r="GUT40" s="21"/>
      <c r="GUU40" s="21"/>
      <c r="GUV40" s="21"/>
      <c r="GUW40" s="21"/>
      <c r="GUX40" s="21"/>
      <c r="GUY40" s="21"/>
      <c r="GUZ40" s="21"/>
      <c r="GVA40" s="21"/>
      <c r="GVB40" s="21"/>
      <c r="GVC40" s="21"/>
      <c r="GVD40" s="21"/>
      <c r="GVE40" s="21"/>
      <c r="GVF40" s="21"/>
      <c r="GVG40" s="21"/>
      <c r="GVH40" s="21"/>
      <c r="GVI40" s="21"/>
      <c r="GVJ40" s="21"/>
      <c r="GVK40" s="21"/>
      <c r="GVL40" s="21"/>
      <c r="GVM40" s="21"/>
      <c r="GVN40" s="21"/>
      <c r="GVO40" s="21"/>
      <c r="GVP40" s="21"/>
      <c r="GVQ40" s="21"/>
      <c r="GVR40" s="21"/>
      <c r="GVS40" s="21"/>
      <c r="GVT40" s="21"/>
      <c r="GVU40" s="21"/>
      <c r="GVV40" s="21"/>
      <c r="GVW40" s="21"/>
      <c r="GVX40" s="21"/>
      <c r="GVY40" s="21"/>
      <c r="GVZ40" s="21"/>
      <c r="GWA40" s="21"/>
      <c r="GWB40" s="21"/>
      <c r="GWC40" s="21"/>
      <c r="GWD40" s="21"/>
      <c r="GWE40" s="21"/>
      <c r="GWF40" s="21"/>
      <c r="GWG40" s="21"/>
      <c r="GWH40" s="21"/>
      <c r="GWI40" s="21"/>
      <c r="GWJ40" s="21"/>
      <c r="GWK40" s="21"/>
      <c r="GWL40" s="21"/>
      <c r="GWM40" s="21"/>
      <c r="GWN40" s="21"/>
      <c r="GWO40" s="21"/>
      <c r="GWP40" s="21"/>
      <c r="GWQ40" s="21"/>
      <c r="GWR40" s="21"/>
      <c r="GWS40" s="21"/>
      <c r="GWT40" s="21"/>
      <c r="GWU40" s="21"/>
      <c r="GWV40" s="21"/>
      <c r="GWW40" s="21"/>
      <c r="GWX40" s="21"/>
      <c r="GWY40" s="21"/>
      <c r="GWZ40" s="21"/>
      <c r="GXA40" s="21"/>
      <c r="GXB40" s="21"/>
      <c r="GXC40" s="21"/>
      <c r="GXD40" s="21"/>
      <c r="GXE40" s="21"/>
      <c r="GXF40" s="21"/>
      <c r="GXG40" s="21"/>
      <c r="GXH40" s="21"/>
      <c r="GXI40" s="21"/>
      <c r="GXJ40" s="21"/>
      <c r="GXK40" s="21"/>
      <c r="GXL40" s="21"/>
      <c r="GXM40" s="21"/>
      <c r="GXN40" s="21"/>
      <c r="GXO40" s="21"/>
      <c r="GXP40" s="21"/>
      <c r="GXQ40" s="21"/>
      <c r="GXR40" s="21"/>
      <c r="GXS40" s="21"/>
      <c r="GXT40" s="21"/>
      <c r="GXU40" s="21"/>
      <c r="GXV40" s="21"/>
      <c r="GXW40" s="21"/>
      <c r="GXX40" s="21"/>
      <c r="GXY40" s="21"/>
      <c r="GXZ40" s="21"/>
      <c r="GYA40" s="21"/>
      <c r="GYB40" s="21"/>
      <c r="GYC40" s="21"/>
      <c r="GYD40" s="21"/>
      <c r="GYE40" s="21"/>
      <c r="GYF40" s="21"/>
      <c r="GYG40" s="21"/>
      <c r="GYH40" s="21"/>
      <c r="GYI40" s="21"/>
      <c r="GYJ40" s="21"/>
      <c r="GYK40" s="21"/>
      <c r="GYL40" s="21"/>
      <c r="GYM40" s="21"/>
      <c r="GYN40" s="21"/>
      <c r="GYO40" s="21"/>
      <c r="GYP40" s="21"/>
      <c r="GYQ40" s="21"/>
      <c r="GYR40" s="21"/>
      <c r="GYS40" s="21"/>
      <c r="GYT40" s="21"/>
      <c r="GYU40" s="21"/>
      <c r="GYV40" s="21"/>
      <c r="GYW40" s="21"/>
      <c r="GYX40" s="21"/>
      <c r="GYY40" s="21"/>
      <c r="GYZ40" s="21"/>
      <c r="GZA40" s="21"/>
      <c r="GZB40" s="21"/>
      <c r="GZC40" s="21"/>
      <c r="GZD40" s="21"/>
      <c r="GZE40" s="21"/>
      <c r="GZF40" s="21"/>
      <c r="GZG40" s="21"/>
      <c r="GZH40" s="21"/>
      <c r="GZI40" s="21"/>
      <c r="GZJ40" s="21"/>
      <c r="GZK40" s="21"/>
      <c r="GZL40" s="21"/>
      <c r="GZM40" s="21"/>
      <c r="GZN40" s="21"/>
      <c r="GZO40" s="21"/>
      <c r="GZP40" s="21"/>
      <c r="GZQ40" s="21"/>
      <c r="GZR40" s="21"/>
      <c r="GZS40" s="21"/>
      <c r="GZT40" s="21"/>
      <c r="GZU40" s="21"/>
      <c r="GZV40" s="21"/>
      <c r="GZW40" s="21"/>
      <c r="GZX40" s="21"/>
      <c r="GZY40" s="21"/>
      <c r="GZZ40" s="21"/>
      <c r="HAA40" s="21"/>
      <c r="HAB40" s="21"/>
      <c r="HAC40" s="21"/>
      <c r="HAD40" s="21"/>
      <c r="HAE40" s="21"/>
      <c r="HAF40" s="21"/>
      <c r="HAG40" s="21"/>
      <c r="HAH40" s="21"/>
      <c r="HAI40" s="21"/>
      <c r="HAJ40" s="21"/>
      <c r="HAK40" s="21"/>
      <c r="HAL40" s="21"/>
      <c r="HAM40" s="21"/>
      <c r="HAN40" s="21"/>
      <c r="HAO40" s="21"/>
      <c r="HAP40" s="21"/>
      <c r="HAQ40" s="21"/>
      <c r="HAR40" s="21"/>
      <c r="HAS40" s="21"/>
      <c r="HAT40" s="21"/>
      <c r="HAU40" s="21"/>
      <c r="HAV40" s="21"/>
      <c r="HAW40" s="21"/>
      <c r="HAX40" s="21"/>
      <c r="HAY40" s="21"/>
      <c r="HAZ40" s="21"/>
      <c r="HBA40" s="21"/>
      <c r="HBB40" s="21"/>
      <c r="HBC40" s="21"/>
      <c r="HBD40" s="21"/>
      <c r="HBE40" s="21"/>
      <c r="HBF40" s="21"/>
      <c r="HBG40" s="21"/>
      <c r="HBH40" s="21"/>
      <c r="HBI40" s="21"/>
      <c r="HBJ40" s="21"/>
      <c r="HBK40" s="21"/>
      <c r="HBL40" s="21"/>
      <c r="HBM40" s="21"/>
      <c r="HBN40" s="21"/>
      <c r="HBO40" s="21"/>
      <c r="HBP40" s="21"/>
      <c r="HBQ40" s="21"/>
      <c r="HBR40" s="21"/>
      <c r="HBS40" s="21"/>
      <c r="HBT40" s="21"/>
      <c r="HBU40" s="21"/>
      <c r="HBV40" s="21"/>
      <c r="HBW40" s="21"/>
      <c r="HBX40" s="21"/>
      <c r="HBY40" s="21"/>
      <c r="HBZ40" s="21"/>
      <c r="HCA40" s="21"/>
      <c r="HCB40" s="21"/>
      <c r="HCC40" s="21"/>
      <c r="HCD40" s="21"/>
      <c r="HCE40" s="21"/>
      <c r="HCF40" s="21"/>
      <c r="HCG40" s="21"/>
      <c r="HCH40" s="21"/>
      <c r="HCI40" s="21"/>
      <c r="HCJ40" s="21"/>
      <c r="HCK40" s="21"/>
      <c r="HCL40" s="21"/>
      <c r="HCM40" s="21"/>
      <c r="HCN40" s="21"/>
      <c r="HCO40" s="21"/>
      <c r="HCP40" s="21"/>
      <c r="HCQ40" s="21"/>
      <c r="HCR40" s="21"/>
      <c r="HCS40" s="21"/>
      <c r="HCT40" s="21"/>
      <c r="HCU40" s="21"/>
      <c r="HCV40" s="21"/>
      <c r="HCW40" s="21"/>
      <c r="HCX40" s="21"/>
      <c r="HCY40" s="21"/>
      <c r="HCZ40" s="21"/>
      <c r="HDA40" s="21"/>
      <c r="HDB40" s="21"/>
      <c r="HDC40" s="21"/>
      <c r="HDD40" s="21"/>
      <c r="HDE40" s="21"/>
      <c r="HDF40" s="21"/>
      <c r="HDG40" s="21"/>
      <c r="HDH40" s="21"/>
      <c r="HDI40" s="21"/>
      <c r="HDJ40" s="21"/>
      <c r="HDK40" s="21"/>
      <c r="HDL40" s="21"/>
      <c r="HDM40" s="21"/>
      <c r="HDN40" s="21"/>
      <c r="HDO40" s="21"/>
      <c r="HDP40" s="21"/>
      <c r="HDQ40" s="21"/>
      <c r="HDR40" s="21"/>
      <c r="HDS40" s="21"/>
      <c r="HDT40" s="21"/>
      <c r="HDU40" s="21"/>
      <c r="HDV40" s="21"/>
      <c r="HDW40" s="21"/>
      <c r="HDX40" s="21"/>
      <c r="HDY40" s="21"/>
      <c r="HDZ40" s="21"/>
      <c r="HEA40" s="21"/>
      <c r="HEB40" s="21"/>
      <c r="HEC40" s="21"/>
      <c r="HED40" s="21"/>
      <c r="HEE40" s="21"/>
      <c r="HEF40" s="21"/>
      <c r="HEG40" s="21"/>
      <c r="HEH40" s="21"/>
      <c r="HEI40" s="21"/>
      <c r="HEJ40" s="21"/>
      <c r="HEK40" s="21"/>
      <c r="HEL40" s="21"/>
      <c r="HEM40" s="21"/>
      <c r="HEN40" s="21"/>
      <c r="HEO40" s="21"/>
      <c r="HEP40" s="21"/>
      <c r="HEQ40" s="21"/>
      <c r="HER40" s="21"/>
      <c r="HES40" s="21"/>
      <c r="HET40" s="21"/>
      <c r="HEU40" s="21"/>
      <c r="HEV40" s="21"/>
      <c r="HEW40" s="21"/>
      <c r="HEX40" s="21"/>
      <c r="HEY40" s="21"/>
      <c r="HEZ40" s="21"/>
      <c r="HFA40" s="21"/>
      <c r="HFB40" s="21"/>
      <c r="HFC40" s="21"/>
      <c r="HFD40" s="21"/>
      <c r="HFE40" s="21"/>
      <c r="HFF40" s="21"/>
      <c r="HFG40" s="21"/>
      <c r="HFH40" s="21"/>
      <c r="HFI40" s="21"/>
      <c r="HFJ40" s="21"/>
      <c r="HFK40" s="21"/>
      <c r="HFL40" s="21"/>
      <c r="HFM40" s="21"/>
      <c r="HFN40" s="21"/>
      <c r="HFO40" s="21"/>
      <c r="HFP40" s="21"/>
      <c r="HFQ40" s="21"/>
      <c r="HFR40" s="21"/>
      <c r="HFS40" s="21"/>
      <c r="HFT40" s="21"/>
      <c r="HFU40" s="21"/>
      <c r="HFV40" s="21"/>
      <c r="HFW40" s="21"/>
      <c r="HFX40" s="21"/>
      <c r="HFY40" s="21"/>
      <c r="HFZ40" s="21"/>
      <c r="HGA40" s="21"/>
      <c r="HGB40" s="21"/>
      <c r="HGC40" s="21"/>
      <c r="HGD40" s="21"/>
      <c r="HGE40" s="21"/>
      <c r="HGF40" s="21"/>
      <c r="HGG40" s="21"/>
      <c r="HGH40" s="21"/>
      <c r="HGI40" s="21"/>
      <c r="HGJ40" s="21"/>
      <c r="HGK40" s="21"/>
      <c r="HGL40" s="21"/>
      <c r="HGM40" s="21"/>
      <c r="HGN40" s="21"/>
      <c r="HGO40" s="21"/>
      <c r="HGP40" s="21"/>
      <c r="HGQ40" s="21"/>
      <c r="HGR40" s="21"/>
      <c r="HGS40" s="21"/>
      <c r="HGT40" s="21"/>
      <c r="HGU40" s="21"/>
      <c r="HGV40" s="21"/>
      <c r="HGW40" s="21"/>
      <c r="HGX40" s="21"/>
      <c r="HGY40" s="21"/>
      <c r="HGZ40" s="21"/>
      <c r="HHA40" s="21"/>
      <c r="HHB40" s="21"/>
      <c r="HHC40" s="21"/>
      <c r="HHD40" s="21"/>
      <c r="HHE40" s="21"/>
      <c r="HHF40" s="21"/>
      <c r="HHG40" s="21"/>
      <c r="HHH40" s="21"/>
      <c r="HHI40" s="21"/>
      <c r="HHJ40" s="21"/>
      <c r="HHK40" s="21"/>
      <c r="HHL40" s="21"/>
      <c r="HHM40" s="21"/>
      <c r="HHN40" s="21"/>
      <c r="HHO40" s="21"/>
      <c r="HHP40" s="21"/>
      <c r="HHQ40" s="21"/>
      <c r="HHR40" s="21"/>
      <c r="HHS40" s="21"/>
      <c r="HHT40" s="21"/>
      <c r="HHU40" s="21"/>
      <c r="HHV40" s="21"/>
      <c r="HHW40" s="21"/>
      <c r="HHX40" s="21"/>
      <c r="HHY40" s="21"/>
      <c r="HHZ40" s="21"/>
      <c r="HIA40" s="21"/>
      <c r="HIB40" s="21"/>
      <c r="HIC40" s="21"/>
      <c r="HID40" s="21"/>
      <c r="HIE40" s="21"/>
      <c r="HIF40" s="21"/>
      <c r="HIG40" s="21"/>
      <c r="HIH40" s="21"/>
      <c r="HII40" s="21"/>
      <c r="HIJ40" s="21"/>
      <c r="HIK40" s="21"/>
      <c r="HIL40" s="21"/>
      <c r="HIM40" s="21"/>
      <c r="HIN40" s="21"/>
      <c r="HIO40" s="21"/>
      <c r="HIP40" s="21"/>
      <c r="HIQ40" s="21"/>
      <c r="HIR40" s="21"/>
      <c r="HIS40" s="21"/>
      <c r="HIT40" s="21"/>
      <c r="HIU40" s="21"/>
      <c r="HIV40" s="21"/>
      <c r="HIW40" s="21"/>
      <c r="HIX40" s="21"/>
      <c r="HIY40" s="21"/>
      <c r="HIZ40" s="21"/>
      <c r="HJA40" s="21"/>
      <c r="HJB40" s="21"/>
      <c r="HJC40" s="21"/>
      <c r="HJD40" s="21"/>
      <c r="HJE40" s="21"/>
      <c r="HJF40" s="21"/>
      <c r="HJG40" s="21"/>
      <c r="HJH40" s="21"/>
      <c r="HJI40" s="21"/>
      <c r="HJJ40" s="21"/>
      <c r="HJK40" s="21"/>
      <c r="HJL40" s="21"/>
      <c r="HJM40" s="21"/>
      <c r="HJN40" s="21"/>
      <c r="HJO40" s="21"/>
      <c r="HJP40" s="21"/>
      <c r="HJQ40" s="21"/>
      <c r="HJR40" s="21"/>
      <c r="HJS40" s="21"/>
      <c r="HJT40" s="21"/>
      <c r="HJU40" s="21"/>
      <c r="HJV40" s="21"/>
      <c r="HJW40" s="21"/>
      <c r="HJX40" s="21"/>
      <c r="HJY40" s="21"/>
      <c r="HJZ40" s="21"/>
      <c r="HKA40" s="21"/>
      <c r="HKB40" s="21"/>
      <c r="HKC40" s="21"/>
      <c r="HKD40" s="21"/>
      <c r="HKE40" s="21"/>
      <c r="HKF40" s="21"/>
      <c r="HKG40" s="21"/>
      <c r="HKH40" s="21"/>
      <c r="HKI40" s="21"/>
      <c r="HKJ40" s="21"/>
      <c r="HKK40" s="21"/>
      <c r="HKL40" s="21"/>
      <c r="HKM40" s="21"/>
      <c r="HKN40" s="21"/>
      <c r="HKO40" s="21"/>
      <c r="HKP40" s="21"/>
      <c r="HKQ40" s="21"/>
      <c r="HKR40" s="21"/>
      <c r="HKS40" s="21"/>
      <c r="HKT40" s="21"/>
      <c r="HKU40" s="21"/>
      <c r="HKV40" s="21"/>
      <c r="HKW40" s="21"/>
      <c r="HKX40" s="21"/>
      <c r="HKY40" s="21"/>
      <c r="HKZ40" s="21"/>
      <c r="HLA40" s="21"/>
      <c r="HLB40" s="21"/>
      <c r="HLC40" s="21"/>
      <c r="HLD40" s="21"/>
      <c r="HLE40" s="21"/>
      <c r="HLF40" s="21"/>
      <c r="HLG40" s="21"/>
      <c r="HLH40" s="21"/>
      <c r="HLI40" s="21"/>
      <c r="HLJ40" s="21"/>
      <c r="HLK40" s="21"/>
      <c r="HLL40" s="21"/>
      <c r="HLM40" s="21"/>
      <c r="HLN40" s="21"/>
      <c r="HLO40" s="21"/>
      <c r="HLP40" s="21"/>
      <c r="HLQ40" s="21"/>
      <c r="HLR40" s="21"/>
      <c r="HLS40" s="21"/>
      <c r="HLT40" s="21"/>
      <c r="HLU40" s="21"/>
      <c r="HLV40" s="21"/>
      <c r="HLW40" s="21"/>
      <c r="HLX40" s="21"/>
      <c r="HLY40" s="21"/>
      <c r="HLZ40" s="21"/>
      <c r="HMA40" s="21"/>
      <c r="HMB40" s="21"/>
      <c r="HMC40" s="21"/>
      <c r="HMD40" s="21"/>
      <c r="HME40" s="21"/>
      <c r="HMF40" s="21"/>
      <c r="HMG40" s="21"/>
      <c r="HMH40" s="21"/>
      <c r="HMI40" s="21"/>
      <c r="HMJ40" s="21"/>
      <c r="HMK40" s="21"/>
      <c r="HML40" s="21"/>
      <c r="HMM40" s="21"/>
      <c r="HMN40" s="21"/>
      <c r="HMO40" s="21"/>
      <c r="HMP40" s="21"/>
      <c r="HMQ40" s="21"/>
      <c r="HMR40" s="21"/>
      <c r="HMS40" s="21"/>
      <c r="HMT40" s="21"/>
      <c r="HMU40" s="21"/>
      <c r="HMV40" s="21"/>
      <c r="HMW40" s="21"/>
      <c r="HMX40" s="21"/>
      <c r="HMY40" s="21"/>
      <c r="HMZ40" s="21"/>
      <c r="HNA40" s="21"/>
      <c r="HNB40" s="21"/>
      <c r="HNC40" s="21"/>
      <c r="HND40" s="21"/>
      <c r="HNE40" s="21"/>
      <c r="HNF40" s="21"/>
      <c r="HNG40" s="21"/>
      <c r="HNH40" s="21"/>
      <c r="HNI40" s="21"/>
      <c r="HNJ40" s="21"/>
      <c r="HNK40" s="21"/>
      <c r="HNL40" s="21"/>
      <c r="HNM40" s="21"/>
      <c r="HNN40" s="21"/>
      <c r="HNO40" s="21"/>
      <c r="HNP40" s="21"/>
      <c r="HNQ40" s="21"/>
      <c r="HNR40" s="21"/>
      <c r="HNS40" s="21"/>
      <c r="HNT40" s="21"/>
      <c r="HNU40" s="21"/>
      <c r="HNV40" s="21"/>
      <c r="HNW40" s="21"/>
      <c r="HNX40" s="21"/>
      <c r="HNY40" s="21"/>
      <c r="HNZ40" s="21"/>
      <c r="HOA40" s="21"/>
      <c r="HOB40" s="21"/>
      <c r="HOC40" s="21"/>
      <c r="HOD40" s="21"/>
      <c r="HOE40" s="21"/>
      <c r="HOF40" s="21"/>
      <c r="HOG40" s="21"/>
      <c r="HOH40" s="21"/>
      <c r="HOI40" s="21"/>
      <c r="HOJ40" s="21"/>
      <c r="HOK40" s="21"/>
      <c r="HOL40" s="21"/>
      <c r="HOM40" s="21"/>
      <c r="HON40" s="21"/>
      <c r="HOO40" s="21"/>
      <c r="HOP40" s="21"/>
      <c r="HOQ40" s="21"/>
      <c r="HOR40" s="21"/>
      <c r="HOS40" s="21"/>
      <c r="HOT40" s="21"/>
      <c r="HOU40" s="21"/>
      <c r="HOV40" s="21"/>
      <c r="HOW40" s="21"/>
      <c r="HOX40" s="21"/>
      <c r="HOY40" s="21"/>
      <c r="HOZ40" s="21"/>
      <c r="HPA40" s="21"/>
      <c r="HPB40" s="21"/>
      <c r="HPC40" s="21"/>
      <c r="HPD40" s="21"/>
      <c r="HPE40" s="21"/>
      <c r="HPF40" s="21"/>
      <c r="HPG40" s="21"/>
      <c r="HPH40" s="21"/>
      <c r="HPI40" s="21"/>
      <c r="HPJ40" s="21"/>
      <c r="HPK40" s="21"/>
      <c r="HPL40" s="21"/>
      <c r="HPM40" s="21"/>
      <c r="HPN40" s="21"/>
      <c r="HPO40" s="21"/>
      <c r="HPP40" s="21"/>
      <c r="HPQ40" s="21"/>
      <c r="HPR40" s="21"/>
      <c r="HPS40" s="21"/>
      <c r="HPT40" s="21"/>
      <c r="HPU40" s="21"/>
      <c r="HPV40" s="21"/>
      <c r="HPW40" s="21"/>
      <c r="HPX40" s="21"/>
      <c r="HPY40" s="21"/>
      <c r="HPZ40" s="21"/>
      <c r="HQA40" s="21"/>
      <c r="HQB40" s="21"/>
      <c r="HQC40" s="21"/>
      <c r="HQD40" s="21"/>
      <c r="HQE40" s="21"/>
      <c r="HQF40" s="21"/>
      <c r="HQG40" s="21"/>
      <c r="HQH40" s="21"/>
      <c r="HQI40" s="21"/>
      <c r="HQJ40" s="21"/>
      <c r="HQK40" s="21"/>
      <c r="HQL40" s="21"/>
      <c r="HQM40" s="21"/>
      <c r="HQN40" s="21"/>
      <c r="HQO40" s="21"/>
      <c r="HQP40" s="21"/>
      <c r="HQQ40" s="21"/>
      <c r="HQR40" s="21"/>
      <c r="HQS40" s="21"/>
      <c r="HQT40" s="21"/>
      <c r="HQU40" s="21"/>
      <c r="HQV40" s="21"/>
      <c r="HQW40" s="21"/>
      <c r="HQX40" s="21"/>
      <c r="HQY40" s="21"/>
      <c r="HQZ40" s="21"/>
      <c r="HRA40" s="21"/>
      <c r="HRB40" s="21"/>
      <c r="HRC40" s="21"/>
      <c r="HRD40" s="21"/>
      <c r="HRE40" s="21"/>
      <c r="HRF40" s="21"/>
      <c r="HRG40" s="21"/>
      <c r="HRH40" s="21"/>
      <c r="HRI40" s="21"/>
      <c r="HRJ40" s="21"/>
      <c r="HRK40" s="21"/>
      <c r="HRL40" s="21"/>
      <c r="HRM40" s="21"/>
      <c r="HRN40" s="21"/>
      <c r="HRO40" s="21"/>
      <c r="HRP40" s="21"/>
      <c r="HRQ40" s="21"/>
      <c r="HRR40" s="21"/>
      <c r="HRS40" s="21"/>
      <c r="HRT40" s="21"/>
      <c r="HRU40" s="21"/>
      <c r="HRV40" s="21"/>
      <c r="HRW40" s="21"/>
      <c r="HRX40" s="21"/>
      <c r="HRY40" s="21"/>
      <c r="HRZ40" s="21"/>
      <c r="HSA40" s="21"/>
      <c r="HSB40" s="21"/>
      <c r="HSC40" s="21"/>
      <c r="HSD40" s="21"/>
      <c r="HSE40" s="21"/>
      <c r="HSF40" s="21"/>
      <c r="HSG40" s="21"/>
      <c r="HSH40" s="21"/>
      <c r="HSI40" s="21"/>
      <c r="HSJ40" s="21"/>
      <c r="HSK40" s="21"/>
      <c r="HSL40" s="21"/>
      <c r="HSM40" s="21"/>
      <c r="HSN40" s="21"/>
      <c r="HSO40" s="21"/>
      <c r="HSP40" s="21"/>
      <c r="HSQ40" s="21"/>
      <c r="HSR40" s="21"/>
      <c r="HSS40" s="21"/>
      <c r="HST40" s="21"/>
      <c r="HSU40" s="21"/>
      <c r="HSV40" s="21"/>
      <c r="HSW40" s="21"/>
      <c r="HSX40" s="21"/>
      <c r="HSY40" s="21"/>
      <c r="HSZ40" s="21"/>
      <c r="HTA40" s="21"/>
      <c r="HTB40" s="21"/>
      <c r="HTC40" s="21"/>
      <c r="HTD40" s="21"/>
      <c r="HTE40" s="21"/>
      <c r="HTF40" s="21"/>
      <c r="HTG40" s="21"/>
      <c r="HTH40" s="21"/>
      <c r="HTI40" s="21"/>
      <c r="HTJ40" s="21"/>
      <c r="HTK40" s="21"/>
      <c r="HTL40" s="21"/>
      <c r="HTM40" s="21"/>
      <c r="HTN40" s="21"/>
      <c r="HTO40" s="21"/>
      <c r="HTP40" s="21"/>
      <c r="HTQ40" s="21"/>
      <c r="HTR40" s="21"/>
      <c r="HTS40" s="21"/>
      <c r="HTT40" s="21"/>
      <c r="HTU40" s="21"/>
      <c r="HTV40" s="21"/>
      <c r="HTW40" s="21"/>
      <c r="HTX40" s="21"/>
      <c r="HTY40" s="21"/>
      <c r="HTZ40" s="21"/>
      <c r="HUA40" s="21"/>
      <c r="HUB40" s="21"/>
      <c r="HUC40" s="21"/>
      <c r="HUD40" s="21"/>
      <c r="HUE40" s="21"/>
      <c r="HUF40" s="21"/>
      <c r="HUG40" s="21"/>
      <c r="HUH40" s="21"/>
      <c r="HUI40" s="21"/>
      <c r="HUJ40" s="21"/>
      <c r="HUK40" s="21"/>
      <c r="HUL40" s="21"/>
      <c r="HUM40" s="21"/>
      <c r="HUN40" s="21"/>
      <c r="HUO40" s="21"/>
      <c r="HUP40" s="21"/>
      <c r="HUQ40" s="21"/>
      <c r="HUR40" s="21"/>
      <c r="HUS40" s="21"/>
      <c r="HUT40" s="21"/>
      <c r="HUU40" s="21"/>
      <c r="HUV40" s="21"/>
      <c r="HUW40" s="21"/>
      <c r="HUX40" s="21"/>
      <c r="HUY40" s="21"/>
      <c r="HUZ40" s="21"/>
      <c r="HVA40" s="21"/>
      <c r="HVB40" s="21"/>
      <c r="HVC40" s="21"/>
      <c r="HVD40" s="21"/>
      <c r="HVE40" s="21"/>
      <c r="HVF40" s="21"/>
      <c r="HVG40" s="21"/>
      <c r="HVH40" s="21"/>
      <c r="HVI40" s="21"/>
      <c r="HVJ40" s="21"/>
      <c r="HVK40" s="21"/>
      <c r="HVL40" s="21"/>
      <c r="HVM40" s="21"/>
      <c r="HVN40" s="21"/>
      <c r="HVO40" s="21"/>
      <c r="HVP40" s="21"/>
      <c r="HVQ40" s="21"/>
      <c r="HVR40" s="21"/>
      <c r="HVS40" s="21"/>
      <c r="HVT40" s="21"/>
      <c r="HVU40" s="21"/>
      <c r="HVV40" s="21"/>
      <c r="HVW40" s="21"/>
      <c r="HVX40" s="21"/>
      <c r="HVY40" s="21"/>
      <c r="HVZ40" s="21"/>
      <c r="HWA40" s="21"/>
      <c r="HWB40" s="21"/>
      <c r="HWC40" s="21"/>
      <c r="HWD40" s="21"/>
      <c r="HWE40" s="21"/>
      <c r="HWF40" s="21"/>
      <c r="HWG40" s="21"/>
      <c r="HWH40" s="21"/>
      <c r="HWI40" s="21"/>
      <c r="HWJ40" s="21"/>
      <c r="HWK40" s="21"/>
      <c r="HWL40" s="21"/>
      <c r="HWM40" s="21"/>
      <c r="HWN40" s="21"/>
      <c r="HWO40" s="21"/>
      <c r="HWP40" s="21"/>
      <c r="HWQ40" s="21"/>
      <c r="HWR40" s="21"/>
      <c r="HWS40" s="21"/>
      <c r="HWT40" s="21"/>
      <c r="HWU40" s="21"/>
      <c r="HWV40" s="21"/>
      <c r="HWW40" s="21"/>
      <c r="HWX40" s="21"/>
      <c r="HWY40" s="21"/>
      <c r="HWZ40" s="21"/>
      <c r="HXA40" s="21"/>
      <c r="HXB40" s="21"/>
      <c r="HXC40" s="21"/>
      <c r="HXD40" s="21"/>
      <c r="HXE40" s="21"/>
      <c r="HXF40" s="21"/>
      <c r="HXG40" s="21"/>
      <c r="HXH40" s="21"/>
      <c r="HXI40" s="21"/>
      <c r="HXJ40" s="21"/>
      <c r="HXK40" s="21"/>
      <c r="HXL40" s="21"/>
      <c r="HXM40" s="21"/>
      <c r="HXN40" s="21"/>
      <c r="HXO40" s="21"/>
      <c r="HXP40" s="21"/>
      <c r="HXQ40" s="21"/>
      <c r="HXR40" s="21"/>
      <c r="HXS40" s="21"/>
      <c r="HXT40" s="21"/>
      <c r="HXU40" s="21"/>
      <c r="HXV40" s="21"/>
      <c r="HXW40" s="21"/>
      <c r="HXX40" s="21"/>
      <c r="HXY40" s="21"/>
      <c r="HXZ40" s="21"/>
      <c r="HYA40" s="21"/>
      <c r="HYB40" s="21"/>
      <c r="HYC40" s="21"/>
      <c r="HYD40" s="21"/>
      <c r="HYE40" s="21"/>
      <c r="HYF40" s="21"/>
      <c r="HYG40" s="21"/>
      <c r="HYH40" s="21"/>
      <c r="HYI40" s="21"/>
      <c r="HYJ40" s="21"/>
      <c r="HYK40" s="21"/>
      <c r="HYL40" s="21"/>
      <c r="HYM40" s="21"/>
      <c r="HYN40" s="21"/>
      <c r="HYO40" s="21"/>
      <c r="HYP40" s="21"/>
      <c r="HYQ40" s="21"/>
      <c r="HYR40" s="21"/>
      <c r="HYS40" s="21"/>
      <c r="HYT40" s="21"/>
      <c r="HYU40" s="21"/>
      <c r="HYV40" s="21"/>
      <c r="HYW40" s="21"/>
      <c r="HYX40" s="21"/>
      <c r="HYY40" s="21"/>
      <c r="HYZ40" s="21"/>
      <c r="HZA40" s="21"/>
      <c r="HZB40" s="21"/>
      <c r="HZC40" s="21"/>
      <c r="HZD40" s="21"/>
      <c r="HZE40" s="21"/>
      <c r="HZF40" s="21"/>
      <c r="HZG40" s="21"/>
      <c r="HZH40" s="21"/>
      <c r="HZI40" s="21"/>
      <c r="HZJ40" s="21"/>
      <c r="HZK40" s="21"/>
      <c r="HZL40" s="21"/>
      <c r="HZM40" s="21"/>
      <c r="HZN40" s="21"/>
      <c r="HZO40" s="21"/>
      <c r="HZP40" s="21"/>
      <c r="HZQ40" s="21"/>
      <c r="HZR40" s="21"/>
      <c r="HZS40" s="21"/>
      <c r="HZT40" s="21"/>
      <c r="HZU40" s="21"/>
      <c r="HZV40" s="21"/>
      <c r="HZW40" s="21"/>
      <c r="HZX40" s="21"/>
      <c r="HZY40" s="21"/>
      <c r="HZZ40" s="21"/>
      <c r="IAA40" s="21"/>
      <c r="IAB40" s="21"/>
      <c r="IAC40" s="21"/>
      <c r="IAD40" s="21"/>
      <c r="IAE40" s="21"/>
      <c r="IAF40" s="21"/>
      <c r="IAG40" s="21"/>
      <c r="IAH40" s="21"/>
      <c r="IAI40" s="21"/>
      <c r="IAJ40" s="21"/>
      <c r="IAK40" s="21"/>
      <c r="IAL40" s="21"/>
      <c r="IAM40" s="21"/>
      <c r="IAN40" s="21"/>
      <c r="IAO40" s="21"/>
      <c r="IAP40" s="21"/>
      <c r="IAQ40" s="21"/>
      <c r="IAR40" s="21"/>
      <c r="IAS40" s="21"/>
      <c r="IAT40" s="21"/>
      <c r="IAU40" s="21"/>
      <c r="IAV40" s="21"/>
      <c r="IAW40" s="21"/>
      <c r="IAX40" s="21"/>
      <c r="IAY40" s="21"/>
      <c r="IAZ40" s="21"/>
      <c r="IBA40" s="21"/>
      <c r="IBB40" s="21"/>
      <c r="IBC40" s="21"/>
      <c r="IBD40" s="21"/>
      <c r="IBE40" s="21"/>
      <c r="IBF40" s="21"/>
      <c r="IBG40" s="21"/>
      <c r="IBH40" s="21"/>
      <c r="IBI40" s="21"/>
      <c r="IBJ40" s="21"/>
      <c r="IBK40" s="21"/>
      <c r="IBL40" s="21"/>
      <c r="IBM40" s="21"/>
      <c r="IBN40" s="21"/>
      <c r="IBO40" s="21"/>
      <c r="IBP40" s="21"/>
      <c r="IBQ40" s="21"/>
      <c r="IBR40" s="21"/>
      <c r="IBS40" s="21"/>
      <c r="IBT40" s="21"/>
      <c r="IBU40" s="21"/>
      <c r="IBV40" s="21"/>
      <c r="IBW40" s="21"/>
      <c r="IBX40" s="21"/>
      <c r="IBY40" s="21"/>
      <c r="IBZ40" s="21"/>
      <c r="ICA40" s="21"/>
      <c r="ICB40" s="21"/>
      <c r="ICC40" s="21"/>
      <c r="ICD40" s="21"/>
      <c r="ICE40" s="21"/>
      <c r="ICF40" s="21"/>
      <c r="ICG40" s="21"/>
      <c r="ICH40" s="21"/>
      <c r="ICI40" s="21"/>
      <c r="ICJ40" s="21"/>
      <c r="ICK40" s="21"/>
      <c r="ICL40" s="21"/>
      <c r="ICM40" s="21"/>
      <c r="ICN40" s="21"/>
      <c r="ICO40" s="21"/>
      <c r="ICP40" s="21"/>
      <c r="ICQ40" s="21"/>
      <c r="ICR40" s="21"/>
      <c r="ICS40" s="21"/>
      <c r="ICT40" s="21"/>
      <c r="ICU40" s="21"/>
      <c r="ICV40" s="21"/>
      <c r="ICW40" s="21"/>
      <c r="ICX40" s="21"/>
      <c r="ICY40" s="21"/>
      <c r="ICZ40" s="21"/>
      <c r="IDA40" s="21"/>
      <c r="IDB40" s="21"/>
      <c r="IDC40" s="21"/>
      <c r="IDD40" s="21"/>
      <c r="IDE40" s="21"/>
      <c r="IDF40" s="21"/>
      <c r="IDG40" s="21"/>
      <c r="IDH40" s="21"/>
      <c r="IDI40" s="21"/>
      <c r="IDJ40" s="21"/>
      <c r="IDK40" s="21"/>
      <c r="IDL40" s="21"/>
      <c r="IDM40" s="21"/>
      <c r="IDN40" s="21"/>
      <c r="IDO40" s="21"/>
      <c r="IDP40" s="21"/>
      <c r="IDQ40" s="21"/>
      <c r="IDR40" s="21"/>
      <c r="IDS40" s="21"/>
      <c r="IDT40" s="21"/>
      <c r="IDU40" s="21"/>
      <c r="IDV40" s="21"/>
      <c r="IDW40" s="21"/>
      <c r="IDX40" s="21"/>
      <c r="IDY40" s="21"/>
      <c r="IDZ40" s="21"/>
      <c r="IEA40" s="21"/>
      <c r="IEB40" s="21"/>
      <c r="IEC40" s="21"/>
      <c r="IED40" s="21"/>
      <c r="IEE40" s="21"/>
      <c r="IEF40" s="21"/>
      <c r="IEG40" s="21"/>
      <c r="IEH40" s="21"/>
      <c r="IEI40" s="21"/>
      <c r="IEJ40" s="21"/>
      <c r="IEK40" s="21"/>
      <c r="IEL40" s="21"/>
      <c r="IEM40" s="21"/>
      <c r="IEN40" s="21"/>
      <c r="IEO40" s="21"/>
      <c r="IEP40" s="21"/>
      <c r="IEQ40" s="21"/>
      <c r="IER40" s="21"/>
      <c r="IES40" s="21"/>
      <c r="IET40" s="21"/>
      <c r="IEU40" s="21"/>
      <c r="IEV40" s="21"/>
      <c r="IEW40" s="21"/>
      <c r="IEX40" s="21"/>
      <c r="IEY40" s="21"/>
      <c r="IEZ40" s="21"/>
      <c r="IFA40" s="21"/>
      <c r="IFB40" s="21"/>
      <c r="IFC40" s="21"/>
      <c r="IFD40" s="21"/>
      <c r="IFE40" s="21"/>
      <c r="IFF40" s="21"/>
      <c r="IFG40" s="21"/>
      <c r="IFH40" s="21"/>
      <c r="IFI40" s="21"/>
      <c r="IFJ40" s="21"/>
      <c r="IFK40" s="21"/>
      <c r="IFL40" s="21"/>
      <c r="IFM40" s="21"/>
      <c r="IFN40" s="21"/>
      <c r="IFO40" s="21"/>
      <c r="IFP40" s="21"/>
      <c r="IFQ40" s="21"/>
      <c r="IFR40" s="21"/>
      <c r="IFS40" s="21"/>
      <c r="IFT40" s="21"/>
      <c r="IFU40" s="21"/>
      <c r="IFV40" s="21"/>
      <c r="IFW40" s="21"/>
      <c r="IFX40" s="21"/>
      <c r="IFY40" s="21"/>
      <c r="IFZ40" s="21"/>
      <c r="IGA40" s="21"/>
      <c r="IGB40" s="21"/>
      <c r="IGC40" s="21"/>
      <c r="IGD40" s="21"/>
      <c r="IGE40" s="21"/>
      <c r="IGF40" s="21"/>
      <c r="IGG40" s="21"/>
      <c r="IGH40" s="21"/>
      <c r="IGI40" s="21"/>
      <c r="IGJ40" s="21"/>
      <c r="IGK40" s="21"/>
      <c r="IGL40" s="21"/>
      <c r="IGM40" s="21"/>
      <c r="IGN40" s="21"/>
      <c r="IGO40" s="21"/>
      <c r="IGP40" s="21"/>
      <c r="IGQ40" s="21"/>
      <c r="IGR40" s="21"/>
      <c r="IGS40" s="21"/>
      <c r="IGT40" s="21"/>
      <c r="IGU40" s="21"/>
      <c r="IGV40" s="21"/>
      <c r="IGW40" s="21"/>
      <c r="IGX40" s="21"/>
      <c r="IGY40" s="21"/>
      <c r="IGZ40" s="21"/>
      <c r="IHA40" s="21"/>
      <c r="IHB40" s="21"/>
      <c r="IHC40" s="21"/>
      <c r="IHD40" s="21"/>
      <c r="IHE40" s="21"/>
      <c r="IHF40" s="21"/>
      <c r="IHG40" s="21"/>
      <c r="IHH40" s="21"/>
      <c r="IHI40" s="21"/>
      <c r="IHJ40" s="21"/>
      <c r="IHK40" s="21"/>
      <c r="IHL40" s="21"/>
      <c r="IHM40" s="21"/>
      <c r="IHN40" s="21"/>
      <c r="IHO40" s="21"/>
      <c r="IHP40" s="21"/>
      <c r="IHQ40" s="21"/>
      <c r="IHR40" s="21"/>
      <c r="IHS40" s="21"/>
      <c r="IHT40" s="21"/>
      <c r="IHU40" s="21"/>
      <c r="IHV40" s="21"/>
      <c r="IHW40" s="21"/>
      <c r="IHX40" s="21"/>
      <c r="IHY40" s="21"/>
      <c r="IHZ40" s="21"/>
      <c r="IIA40" s="21"/>
      <c r="IIB40" s="21"/>
      <c r="IIC40" s="21"/>
      <c r="IID40" s="21"/>
      <c r="IIE40" s="21"/>
      <c r="IIF40" s="21"/>
      <c r="IIG40" s="21"/>
      <c r="IIH40" s="21"/>
      <c r="III40" s="21"/>
      <c r="IIJ40" s="21"/>
      <c r="IIK40" s="21"/>
      <c r="IIL40" s="21"/>
      <c r="IIM40" s="21"/>
      <c r="IIN40" s="21"/>
      <c r="IIO40" s="21"/>
      <c r="IIP40" s="21"/>
      <c r="IIQ40" s="21"/>
      <c r="IIR40" s="21"/>
      <c r="IIS40" s="21"/>
      <c r="IIT40" s="21"/>
      <c r="IIU40" s="21"/>
      <c r="IIV40" s="21"/>
      <c r="IIW40" s="21"/>
      <c r="IIX40" s="21"/>
      <c r="IIY40" s="21"/>
      <c r="IIZ40" s="21"/>
      <c r="IJA40" s="21"/>
      <c r="IJB40" s="21"/>
      <c r="IJC40" s="21"/>
      <c r="IJD40" s="21"/>
      <c r="IJE40" s="21"/>
      <c r="IJF40" s="21"/>
      <c r="IJG40" s="21"/>
      <c r="IJH40" s="21"/>
      <c r="IJI40" s="21"/>
      <c r="IJJ40" s="21"/>
      <c r="IJK40" s="21"/>
      <c r="IJL40" s="21"/>
      <c r="IJM40" s="21"/>
      <c r="IJN40" s="21"/>
      <c r="IJO40" s="21"/>
      <c r="IJP40" s="21"/>
      <c r="IJQ40" s="21"/>
      <c r="IJR40" s="21"/>
      <c r="IJS40" s="21"/>
      <c r="IJT40" s="21"/>
      <c r="IJU40" s="21"/>
      <c r="IJV40" s="21"/>
      <c r="IJW40" s="21"/>
      <c r="IJX40" s="21"/>
      <c r="IJY40" s="21"/>
      <c r="IJZ40" s="21"/>
      <c r="IKA40" s="21"/>
      <c r="IKB40" s="21"/>
      <c r="IKC40" s="21"/>
      <c r="IKD40" s="21"/>
      <c r="IKE40" s="21"/>
      <c r="IKF40" s="21"/>
      <c r="IKG40" s="21"/>
      <c r="IKH40" s="21"/>
      <c r="IKI40" s="21"/>
      <c r="IKJ40" s="21"/>
      <c r="IKK40" s="21"/>
      <c r="IKL40" s="21"/>
      <c r="IKM40" s="21"/>
      <c r="IKN40" s="21"/>
      <c r="IKO40" s="21"/>
      <c r="IKP40" s="21"/>
      <c r="IKQ40" s="21"/>
      <c r="IKR40" s="21"/>
      <c r="IKS40" s="21"/>
      <c r="IKT40" s="21"/>
      <c r="IKU40" s="21"/>
      <c r="IKV40" s="21"/>
      <c r="IKW40" s="21"/>
      <c r="IKX40" s="21"/>
      <c r="IKY40" s="21"/>
      <c r="IKZ40" s="21"/>
      <c r="ILA40" s="21"/>
      <c r="ILB40" s="21"/>
      <c r="ILC40" s="21"/>
      <c r="ILD40" s="21"/>
      <c r="ILE40" s="21"/>
      <c r="ILF40" s="21"/>
      <c r="ILG40" s="21"/>
      <c r="ILH40" s="21"/>
      <c r="ILI40" s="21"/>
      <c r="ILJ40" s="21"/>
      <c r="ILK40" s="21"/>
      <c r="ILL40" s="21"/>
      <c r="ILM40" s="21"/>
      <c r="ILN40" s="21"/>
      <c r="ILO40" s="21"/>
      <c r="ILP40" s="21"/>
      <c r="ILQ40" s="21"/>
      <c r="ILR40" s="21"/>
      <c r="ILS40" s="21"/>
      <c r="ILT40" s="21"/>
      <c r="ILU40" s="21"/>
      <c r="ILV40" s="21"/>
      <c r="ILW40" s="21"/>
      <c r="ILX40" s="21"/>
      <c r="ILY40" s="21"/>
      <c r="ILZ40" s="21"/>
      <c r="IMA40" s="21"/>
      <c r="IMB40" s="21"/>
      <c r="IMC40" s="21"/>
      <c r="IMD40" s="21"/>
      <c r="IME40" s="21"/>
      <c r="IMF40" s="21"/>
      <c r="IMG40" s="21"/>
      <c r="IMH40" s="21"/>
      <c r="IMI40" s="21"/>
      <c r="IMJ40" s="21"/>
      <c r="IMK40" s="21"/>
      <c r="IML40" s="21"/>
      <c r="IMM40" s="21"/>
      <c r="IMN40" s="21"/>
      <c r="IMO40" s="21"/>
      <c r="IMP40" s="21"/>
      <c r="IMQ40" s="21"/>
      <c r="IMR40" s="21"/>
      <c r="IMS40" s="21"/>
      <c r="IMT40" s="21"/>
      <c r="IMU40" s="21"/>
      <c r="IMV40" s="21"/>
      <c r="IMW40" s="21"/>
      <c r="IMX40" s="21"/>
      <c r="IMY40" s="21"/>
      <c r="IMZ40" s="21"/>
      <c r="INA40" s="21"/>
      <c r="INB40" s="21"/>
      <c r="INC40" s="21"/>
      <c r="IND40" s="21"/>
      <c r="INE40" s="21"/>
      <c r="INF40" s="21"/>
      <c r="ING40" s="21"/>
      <c r="INH40" s="21"/>
      <c r="INI40" s="21"/>
      <c r="INJ40" s="21"/>
      <c r="INK40" s="21"/>
      <c r="INL40" s="21"/>
      <c r="INM40" s="21"/>
      <c r="INN40" s="21"/>
      <c r="INO40" s="21"/>
      <c r="INP40" s="21"/>
      <c r="INQ40" s="21"/>
      <c r="INR40" s="21"/>
      <c r="INS40" s="21"/>
      <c r="INT40" s="21"/>
      <c r="INU40" s="21"/>
      <c r="INV40" s="21"/>
      <c r="INW40" s="21"/>
      <c r="INX40" s="21"/>
      <c r="INY40" s="21"/>
      <c r="INZ40" s="21"/>
      <c r="IOA40" s="21"/>
      <c r="IOB40" s="21"/>
      <c r="IOC40" s="21"/>
      <c r="IOD40" s="21"/>
      <c r="IOE40" s="21"/>
      <c r="IOF40" s="21"/>
      <c r="IOG40" s="21"/>
      <c r="IOH40" s="21"/>
      <c r="IOI40" s="21"/>
      <c r="IOJ40" s="21"/>
      <c r="IOK40" s="21"/>
      <c r="IOL40" s="21"/>
      <c r="IOM40" s="21"/>
      <c r="ION40" s="21"/>
      <c r="IOO40" s="21"/>
      <c r="IOP40" s="21"/>
      <c r="IOQ40" s="21"/>
      <c r="IOR40" s="21"/>
      <c r="IOS40" s="21"/>
      <c r="IOT40" s="21"/>
      <c r="IOU40" s="21"/>
      <c r="IOV40" s="21"/>
      <c r="IOW40" s="21"/>
      <c r="IOX40" s="21"/>
      <c r="IOY40" s="21"/>
      <c r="IOZ40" s="21"/>
      <c r="IPA40" s="21"/>
      <c r="IPB40" s="21"/>
      <c r="IPC40" s="21"/>
      <c r="IPD40" s="21"/>
      <c r="IPE40" s="21"/>
      <c r="IPF40" s="21"/>
      <c r="IPG40" s="21"/>
      <c r="IPH40" s="21"/>
      <c r="IPI40" s="21"/>
      <c r="IPJ40" s="21"/>
      <c r="IPK40" s="21"/>
      <c r="IPL40" s="21"/>
      <c r="IPM40" s="21"/>
      <c r="IPN40" s="21"/>
      <c r="IPO40" s="21"/>
      <c r="IPP40" s="21"/>
      <c r="IPQ40" s="21"/>
      <c r="IPR40" s="21"/>
      <c r="IPS40" s="21"/>
      <c r="IPT40" s="21"/>
      <c r="IPU40" s="21"/>
      <c r="IPV40" s="21"/>
      <c r="IPW40" s="21"/>
      <c r="IPX40" s="21"/>
      <c r="IPY40" s="21"/>
      <c r="IPZ40" s="21"/>
      <c r="IQA40" s="21"/>
      <c r="IQB40" s="21"/>
      <c r="IQC40" s="21"/>
      <c r="IQD40" s="21"/>
      <c r="IQE40" s="21"/>
      <c r="IQF40" s="21"/>
      <c r="IQG40" s="21"/>
      <c r="IQH40" s="21"/>
      <c r="IQI40" s="21"/>
      <c r="IQJ40" s="21"/>
      <c r="IQK40" s="21"/>
      <c r="IQL40" s="21"/>
      <c r="IQM40" s="21"/>
      <c r="IQN40" s="21"/>
      <c r="IQO40" s="21"/>
      <c r="IQP40" s="21"/>
      <c r="IQQ40" s="21"/>
      <c r="IQR40" s="21"/>
      <c r="IQS40" s="21"/>
      <c r="IQT40" s="21"/>
      <c r="IQU40" s="21"/>
      <c r="IQV40" s="21"/>
      <c r="IQW40" s="21"/>
      <c r="IQX40" s="21"/>
      <c r="IQY40" s="21"/>
      <c r="IQZ40" s="21"/>
      <c r="IRA40" s="21"/>
      <c r="IRB40" s="21"/>
      <c r="IRC40" s="21"/>
      <c r="IRD40" s="21"/>
      <c r="IRE40" s="21"/>
      <c r="IRF40" s="21"/>
      <c r="IRG40" s="21"/>
      <c r="IRH40" s="21"/>
      <c r="IRI40" s="21"/>
      <c r="IRJ40" s="21"/>
      <c r="IRK40" s="21"/>
      <c r="IRL40" s="21"/>
      <c r="IRM40" s="21"/>
      <c r="IRN40" s="21"/>
      <c r="IRO40" s="21"/>
      <c r="IRP40" s="21"/>
      <c r="IRQ40" s="21"/>
      <c r="IRR40" s="21"/>
      <c r="IRS40" s="21"/>
      <c r="IRT40" s="21"/>
      <c r="IRU40" s="21"/>
      <c r="IRV40" s="21"/>
      <c r="IRW40" s="21"/>
      <c r="IRX40" s="21"/>
      <c r="IRY40" s="21"/>
      <c r="IRZ40" s="21"/>
      <c r="ISA40" s="21"/>
      <c r="ISB40" s="21"/>
      <c r="ISC40" s="21"/>
      <c r="ISD40" s="21"/>
      <c r="ISE40" s="21"/>
      <c r="ISF40" s="21"/>
      <c r="ISG40" s="21"/>
      <c r="ISH40" s="21"/>
      <c r="ISI40" s="21"/>
      <c r="ISJ40" s="21"/>
      <c r="ISK40" s="21"/>
      <c r="ISL40" s="21"/>
      <c r="ISM40" s="21"/>
      <c r="ISN40" s="21"/>
      <c r="ISO40" s="21"/>
      <c r="ISP40" s="21"/>
      <c r="ISQ40" s="21"/>
      <c r="ISR40" s="21"/>
      <c r="ISS40" s="21"/>
      <c r="IST40" s="21"/>
      <c r="ISU40" s="21"/>
      <c r="ISV40" s="21"/>
      <c r="ISW40" s="21"/>
      <c r="ISX40" s="21"/>
      <c r="ISY40" s="21"/>
      <c r="ISZ40" s="21"/>
      <c r="ITA40" s="21"/>
      <c r="ITB40" s="21"/>
      <c r="ITC40" s="21"/>
      <c r="ITD40" s="21"/>
      <c r="ITE40" s="21"/>
      <c r="ITF40" s="21"/>
      <c r="ITG40" s="21"/>
      <c r="ITH40" s="21"/>
      <c r="ITI40" s="21"/>
      <c r="ITJ40" s="21"/>
      <c r="ITK40" s="21"/>
      <c r="ITL40" s="21"/>
      <c r="ITM40" s="21"/>
      <c r="ITN40" s="21"/>
      <c r="ITO40" s="21"/>
      <c r="ITP40" s="21"/>
      <c r="ITQ40" s="21"/>
      <c r="ITR40" s="21"/>
      <c r="ITS40" s="21"/>
      <c r="ITT40" s="21"/>
      <c r="ITU40" s="21"/>
      <c r="ITV40" s="21"/>
      <c r="ITW40" s="21"/>
      <c r="ITX40" s="21"/>
      <c r="ITY40" s="21"/>
      <c r="ITZ40" s="21"/>
      <c r="IUA40" s="21"/>
      <c r="IUB40" s="21"/>
      <c r="IUC40" s="21"/>
      <c r="IUD40" s="21"/>
      <c r="IUE40" s="21"/>
      <c r="IUF40" s="21"/>
      <c r="IUG40" s="21"/>
      <c r="IUH40" s="21"/>
      <c r="IUI40" s="21"/>
      <c r="IUJ40" s="21"/>
      <c r="IUK40" s="21"/>
      <c r="IUL40" s="21"/>
      <c r="IUM40" s="21"/>
      <c r="IUN40" s="21"/>
      <c r="IUO40" s="21"/>
      <c r="IUP40" s="21"/>
      <c r="IUQ40" s="21"/>
      <c r="IUR40" s="21"/>
      <c r="IUS40" s="21"/>
      <c r="IUT40" s="21"/>
      <c r="IUU40" s="21"/>
      <c r="IUV40" s="21"/>
      <c r="IUW40" s="21"/>
      <c r="IUX40" s="21"/>
      <c r="IUY40" s="21"/>
      <c r="IUZ40" s="21"/>
      <c r="IVA40" s="21"/>
      <c r="IVB40" s="21"/>
      <c r="IVC40" s="21"/>
      <c r="IVD40" s="21"/>
      <c r="IVE40" s="21"/>
      <c r="IVF40" s="21"/>
      <c r="IVG40" s="21"/>
      <c r="IVH40" s="21"/>
      <c r="IVI40" s="21"/>
      <c r="IVJ40" s="21"/>
      <c r="IVK40" s="21"/>
      <c r="IVL40" s="21"/>
      <c r="IVM40" s="21"/>
      <c r="IVN40" s="21"/>
      <c r="IVO40" s="21"/>
      <c r="IVP40" s="21"/>
      <c r="IVQ40" s="21"/>
      <c r="IVR40" s="21"/>
      <c r="IVS40" s="21"/>
      <c r="IVT40" s="21"/>
      <c r="IVU40" s="21"/>
      <c r="IVV40" s="21"/>
      <c r="IVW40" s="21"/>
      <c r="IVX40" s="21"/>
      <c r="IVY40" s="21"/>
      <c r="IVZ40" s="21"/>
      <c r="IWA40" s="21"/>
      <c r="IWB40" s="21"/>
      <c r="IWC40" s="21"/>
      <c r="IWD40" s="21"/>
      <c r="IWE40" s="21"/>
      <c r="IWF40" s="21"/>
      <c r="IWG40" s="21"/>
      <c r="IWH40" s="21"/>
      <c r="IWI40" s="21"/>
      <c r="IWJ40" s="21"/>
      <c r="IWK40" s="21"/>
      <c r="IWL40" s="21"/>
      <c r="IWM40" s="21"/>
      <c r="IWN40" s="21"/>
      <c r="IWO40" s="21"/>
      <c r="IWP40" s="21"/>
      <c r="IWQ40" s="21"/>
      <c r="IWR40" s="21"/>
      <c r="IWS40" s="21"/>
      <c r="IWT40" s="21"/>
      <c r="IWU40" s="21"/>
      <c r="IWV40" s="21"/>
      <c r="IWW40" s="21"/>
      <c r="IWX40" s="21"/>
      <c r="IWY40" s="21"/>
      <c r="IWZ40" s="21"/>
      <c r="IXA40" s="21"/>
      <c r="IXB40" s="21"/>
      <c r="IXC40" s="21"/>
      <c r="IXD40" s="21"/>
      <c r="IXE40" s="21"/>
      <c r="IXF40" s="21"/>
      <c r="IXG40" s="21"/>
      <c r="IXH40" s="21"/>
      <c r="IXI40" s="21"/>
      <c r="IXJ40" s="21"/>
      <c r="IXK40" s="21"/>
      <c r="IXL40" s="21"/>
      <c r="IXM40" s="21"/>
      <c r="IXN40" s="21"/>
      <c r="IXO40" s="21"/>
      <c r="IXP40" s="21"/>
      <c r="IXQ40" s="21"/>
      <c r="IXR40" s="21"/>
      <c r="IXS40" s="21"/>
      <c r="IXT40" s="21"/>
      <c r="IXU40" s="21"/>
      <c r="IXV40" s="21"/>
      <c r="IXW40" s="21"/>
      <c r="IXX40" s="21"/>
      <c r="IXY40" s="21"/>
      <c r="IXZ40" s="21"/>
      <c r="IYA40" s="21"/>
      <c r="IYB40" s="21"/>
      <c r="IYC40" s="21"/>
      <c r="IYD40" s="21"/>
      <c r="IYE40" s="21"/>
      <c r="IYF40" s="21"/>
      <c r="IYG40" s="21"/>
      <c r="IYH40" s="21"/>
      <c r="IYI40" s="21"/>
      <c r="IYJ40" s="21"/>
      <c r="IYK40" s="21"/>
      <c r="IYL40" s="21"/>
      <c r="IYM40" s="21"/>
      <c r="IYN40" s="21"/>
      <c r="IYO40" s="21"/>
      <c r="IYP40" s="21"/>
      <c r="IYQ40" s="21"/>
      <c r="IYR40" s="21"/>
      <c r="IYS40" s="21"/>
      <c r="IYT40" s="21"/>
      <c r="IYU40" s="21"/>
      <c r="IYV40" s="21"/>
      <c r="IYW40" s="21"/>
      <c r="IYX40" s="21"/>
      <c r="IYY40" s="21"/>
      <c r="IYZ40" s="21"/>
      <c r="IZA40" s="21"/>
      <c r="IZB40" s="21"/>
      <c r="IZC40" s="21"/>
      <c r="IZD40" s="21"/>
      <c r="IZE40" s="21"/>
      <c r="IZF40" s="21"/>
      <c r="IZG40" s="21"/>
      <c r="IZH40" s="21"/>
      <c r="IZI40" s="21"/>
      <c r="IZJ40" s="21"/>
      <c r="IZK40" s="21"/>
      <c r="IZL40" s="21"/>
      <c r="IZM40" s="21"/>
      <c r="IZN40" s="21"/>
      <c r="IZO40" s="21"/>
      <c r="IZP40" s="21"/>
      <c r="IZQ40" s="21"/>
      <c r="IZR40" s="21"/>
      <c r="IZS40" s="21"/>
      <c r="IZT40" s="21"/>
      <c r="IZU40" s="21"/>
      <c r="IZV40" s="21"/>
      <c r="IZW40" s="21"/>
      <c r="IZX40" s="21"/>
      <c r="IZY40" s="21"/>
      <c r="IZZ40" s="21"/>
      <c r="JAA40" s="21"/>
      <c r="JAB40" s="21"/>
      <c r="JAC40" s="21"/>
      <c r="JAD40" s="21"/>
      <c r="JAE40" s="21"/>
      <c r="JAF40" s="21"/>
      <c r="JAG40" s="21"/>
      <c r="JAH40" s="21"/>
      <c r="JAI40" s="21"/>
      <c r="JAJ40" s="21"/>
      <c r="JAK40" s="21"/>
      <c r="JAL40" s="21"/>
      <c r="JAM40" s="21"/>
      <c r="JAN40" s="21"/>
      <c r="JAO40" s="21"/>
      <c r="JAP40" s="21"/>
      <c r="JAQ40" s="21"/>
      <c r="JAR40" s="21"/>
      <c r="JAS40" s="21"/>
      <c r="JAT40" s="21"/>
      <c r="JAU40" s="21"/>
      <c r="JAV40" s="21"/>
      <c r="JAW40" s="21"/>
      <c r="JAX40" s="21"/>
      <c r="JAY40" s="21"/>
      <c r="JAZ40" s="21"/>
      <c r="JBA40" s="21"/>
      <c r="JBB40" s="21"/>
      <c r="JBC40" s="21"/>
      <c r="JBD40" s="21"/>
      <c r="JBE40" s="21"/>
      <c r="JBF40" s="21"/>
      <c r="JBG40" s="21"/>
      <c r="JBH40" s="21"/>
      <c r="JBI40" s="21"/>
      <c r="JBJ40" s="21"/>
      <c r="JBK40" s="21"/>
      <c r="JBL40" s="21"/>
      <c r="JBM40" s="21"/>
      <c r="JBN40" s="21"/>
      <c r="JBO40" s="21"/>
      <c r="JBP40" s="21"/>
      <c r="JBQ40" s="21"/>
      <c r="JBR40" s="21"/>
      <c r="JBS40" s="21"/>
      <c r="JBT40" s="21"/>
      <c r="JBU40" s="21"/>
      <c r="JBV40" s="21"/>
      <c r="JBW40" s="21"/>
      <c r="JBX40" s="21"/>
      <c r="JBY40" s="21"/>
      <c r="JBZ40" s="21"/>
      <c r="JCA40" s="21"/>
      <c r="JCB40" s="21"/>
      <c r="JCC40" s="21"/>
      <c r="JCD40" s="21"/>
      <c r="JCE40" s="21"/>
      <c r="JCF40" s="21"/>
      <c r="JCG40" s="21"/>
      <c r="JCH40" s="21"/>
      <c r="JCI40" s="21"/>
      <c r="JCJ40" s="21"/>
      <c r="JCK40" s="21"/>
      <c r="JCL40" s="21"/>
      <c r="JCM40" s="21"/>
      <c r="JCN40" s="21"/>
      <c r="JCO40" s="21"/>
      <c r="JCP40" s="21"/>
      <c r="JCQ40" s="21"/>
      <c r="JCR40" s="21"/>
      <c r="JCS40" s="21"/>
      <c r="JCT40" s="21"/>
      <c r="JCU40" s="21"/>
      <c r="JCV40" s="21"/>
      <c r="JCW40" s="21"/>
      <c r="JCX40" s="21"/>
      <c r="JCY40" s="21"/>
      <c r="JCZ40" s="21"/>
      <c r="JDA40" s="21"/>
      <c r="JDB40" s="21"/>
      <c r="JDC40" s="21"/>
      <c r="JDD40" s="21"/>
      <c r="JDE40" s="21"/>
      <c r="JDF40" s="21"/>
      <c r="JDG40" s="21"/>
      <c r="JDH40" s="21"/>
      <c r="JDI40" s="21"/>
      <c r="JDJ40" s="21"/>
      <c r="JDK40" s="21"/>
      <c r="JDL40" s="21"/>
      <c r="JDM40" s="21"/>
      <c r="JDN40" s="21"/>
      <c r="JDO40" s="21"/>
      <c r="JDP40" s="21"/>
      <c r="JDQ40" s="21"/>
      <c r="JDR40" s="21"/>
      <c r="JDS40" s="21"/>
      <c r="JDT40" s="21"/>
      <c r="JDU40" s="21"/>
      <c r="JDV40" s="21"/>
      <c r="JDW40" s="21"/>
      <c r="JDX40" s="21"/>
      <c r="JDY40" s="21"/>
      <c r="JDZ40" s="21"/>
      <c r="JEA40" s="21"/>
      <c r="JEB40" s="21"/>
      <c r="JEC40" s="21"/>
      <c r="JED40" s="21"/>
      <c r="JEE40" s="21"/>
      <c r="JEF40" s="21"/>
      <c r="JEG40" s="21"/>
      <c r="JEH40" s="21"/>
      <c r="JEI40" s="21"/>
      <c r="JEJ40" s="21"/>
      <c r="JEK40" s="21"/>
      <c r="JEL40" s="21"/>
      <c r="JEM40" s="21"/>
      <c r="JEN40" s="21"/>
      <c r="JEO40" s="21"/>
      <c r="JEP40" s="21"/>
      <c r="JEQ40" s="21"/>
      <c r="JER40" s="21"/>
      <c r="JES40" s="21"/>
      <c r="JET40" s="21"/>
      <c r="JEU40" s="21"/>
      <c r="JEV40" s="21"/>
      <c r="JEW40" s="21"/>
      <c r="JEX40" s="21"/>
      <c r="JEY40" s="21"/>
      <c r="JEZ40" s="21"/>
      <c r="JFA40" s="21"/>
      <c r="JFB40" s="21"/>
      <c r="JFC40" s="21"/>
      <c r="JFD40" s="21"/>
      <c r="JFE40" s="21"/>
      <c r="JFF40" s="21"/>
      <c r="JFG40" s="21"/>
      <c r="JFH40" s="21"/>
      <c r="JFI40" s="21"/>
      <c r="JFJ40" s="21"/>
      <c r="JFK40" s="21"/>
      <c r="JFL40" s="21"/>
      <c r="JFM40" s="21"/>
      <c r="JFN40" s="21"/>
      <c r="JFO40" s="21"/>
      <c r="JFP40" s="21"/>
      <c r="JFQ40" s="21"/>
      <c r="JFR40" s="21"/>
      <c r="JFS40" s="21"/>
      <c r="JFT40" s="21"/>
      <c r="JFU40" s="21"/>
      <c r="JFV40" s="21"/>
      <c r="JFW40" s="21"/>
      <c r="JFX40" s="21"/>
      <c r="JFY40" s="21"/>
      <c r="JFZ40" s="21"/>
      <c r="JGA40" s="21"/>
      <c r="JGB40" s="21"/>
      <c r="JGC40" s="21"/>
      <c r="JGD40" s="21"/>
      <c r="JGE40" s="21"/>
      <c r="JGF40" s="21"/>
      <c r="JGG40" s="21"/>
      <c r="JGH40" s="21"/>
      <c r="JGI40" s="21"/>
      <c r="JGJ40" s="21"/>
      <c r="JGK40" s="21"/>
      <c r="JGL40" s="21"/>
      <c r="JGM40" s="21"/>
      <c r="JGN40" s="21"/>
      <c r="JGO40" s="21"/>
      <c r="JGP40" s="21"/>
      <c r="JGQ40" s="21"/>
      <c r="JGR40" s="21"/>
      <c r="JGS40" s="21"/>
      <c r="JGT40" s="21"/>
      <c r="JGU40" s="21"/>
      <c r="JGV40" s="21"/>
      <c r="JGW40" s="21"/>
      <c r="JGX40" s="21"/>
      <c r="JGY40" s="21"/>
      <c r="JGZ40" s="21"/>
      <c r="JHA40" s="21"/>
      <c r="JHB40" s="21"/>
      <c r="JHC40" s="21"/>
      <c r="JHD40" s="21"/>
      <c r="JHE40" s="21"/>
      <c r="JHF40" s="21"/>
      <c r="JHG40" s="21"/>
      <c r="JHH40" s="21"/>
      <c r="JHI40" s="21"/>
      <c r="JHJ40" s="21"/>
      <c r="JHK40" s="21"/>
      <c r="JHL40" s="21"/>
      <c r="JHM40" s="21"/>
      <c r="JHN40" s="21"/>
      <c r="JHO40" s="21"/>
      <c r="JHP40" s="21"/>
      <c r="JHQ40" s="21"/>
      <c r="JHR40" s="21"/>
      <c r="JHS40" s="21"/>
      <c r="JHT40" s="21"/>
      <c r="JHU40" s="21"/>
      <c r="JHV40" s="21"/>
      <c r="JHW40" s="21"/>
      <c r="JHX40" s="21"/>
      <c r="JHY40" s="21"/>
      <c r="JHZ40" s="21"/>
      <c r="JIA40" s="21"/>
      <c r="JIB40" s="21"/>
      <c r="JIC40" s="21"/>
      <c r="JID40" s="21"/>
      <c r="JIE40" s="21"/>
      <c r="JIF40" s="21"/>
      <c r="JIG40" s="21"/>
      <c r="JIH40" s="21"/>
      <c r="JII40" s="21"/>
      <c r="JIJ40" s="21"/>
      <c r="JIK40" s="21"/>
      <c r="JIL40" s="21"/>
      <c r="JIM40" s="21"/>
      <c r="JIN40" s="21"/>
      <c r="JIO40" s="21"/>
      <c r="JIP40" s="21"/>
      <c r="JIQ40" s="21"/>
      <c r="JIR40" s="21"/>
      <c r="JIS40" s="21"/>
      <c r="JIT40" s="21"/>
      <c r="JIU40" s="21"/>
      <c r="JIV40" s="21"/>
      <c r="JIW40" s="21"/>
      <c r="JIX40" s="21"/>
      <c r="JIY40" s="21"/>
      <c r="JIZ40" s="21"/>
      <c r="JJA40" s="21"/>
      <c r="JJB40" s="21"/>
      <c r="JJC40" s="21"/>
      <c r="JJD40" s="21"/>
      <c r="JJE40" s="21"/>
      <c r="JJF40" s="21"/>
      <c r="JJG40" s="21"/>
      <c r="JJH40" s="21"/>
      <c r="JJI40" s="21"/>
      <c r="JJJ40" s="21"/>
      <c r="JJK40" s="21"/>
      <c r="JJL40" s="21"/>
      <c r="JJM40" s="21"/>
      <c r="JJN40" s="21"/>
      <c r="JJO40" s="21"/>
      <c r="JJP40" s="21"/>
      <c r="JJQ40" s="21"/>
      <c r="JJR40" s="21"/>
      <c r="JJS40" s="21"/>
      <c r="JJT40" s="21"/>
      <c r="JJU40" s="21"/>
      <c r="JJV40" s="21"/>
      <c r="JJW40" s="21"/>
      <c r="JJX40" s="21"/>
      <c r="JJY40" s="21"/>
      <c r="JJZ40" s="21"/>
      <c r="JKA40" s="21"/>
      <c r="JKB40" s="21"/>
      <c r="JKC40" s="21"/>
      <c r="JKD40" s="21"/>
      <c r="JKE40" s="21"/>
      <c r="JKF40" s="21"/>
      <c r="JKG40" s="21"/>
      <c r="JKH40" s="21"/>
      <c r="JKI40" s="21"/>
      <c r="JKJ40" s="21"/>
      <c r="JKK40" s="21"/>
      <c r="JKL40" s="21"/>
      <c r="JKM40" s="21"/>
      <c r="JKN40" s="21"/>
      <c r="JKO40" s="21"/>
      <c r="JKP40" s="21"/>
      <c r="JKQ40" s="21"/>
      <c r="JKR40" s="21"/>
      <c r="JKS40" s="21"/>
      <c r="JKT40" s="21"/>
      <c r="JKU40" s="21"/>
      <c r="JKV40" s="21"/>
      <c r="JKW40" s="21"/>
      <c r="JKX40" s="21"/>
      <c r="JKY40" s="21"/>
      <c r="JKZ40" s="21"/>
      <c r="JLA40" s="21"/>
      <c r="JLB40" s="21"/>
      <c r="JLC40" s="21"/>
      <c r="JLD40" s="21"/>
      <c r="JLE40" s="21"/>
      <c r="JLF40" s="21"/>
      <c r="JLG40" s="21"/>
      <c r="JLH40" s="21"/>
      <c r="JLI40" s="21"/>
      <c r="JLJ40" s="21"/>
      <c r="JLK40" s="21"/>
      <c r="JLL40" s="21"/>
      <c r="JLM40" s="21"/>
      <c r="JLN40" s="21"/>
      <c r="JLO40" s="21"/>
      <c r="JLP40" s="21"/>
      <c r="JLQ40" s="21"/>
      <c r="JLR40" s="21"/>
      <c r="JLS40" s="21"/>
      <c r="JLT40" s="21"/>
      <c r="JLU40" s="21"/>
      <c r="JLV40" s="21"/>
      <c r="JLW40" s="21"/>
      <c r="JLX40" s="21"/>
      <c r="JLY40" s="21"/>
      <c r="JLZ40" s="21"/>
      <c r="JMA40" s="21"/>
      <c r="JMB40" s="21"/>
      <c r="JMC40" s="21"/>
      <c r="JMD40" s="21"/>
      <c r="JME40" s="21"/>
      <c r="JMF40" s="21"/>
      <c r="JMG40" s="21"/>
      <c r="JMH40" s="21"/>
      <c r="JMI40" s="21"/>
      <c r="JMJ40" s="21"/>
      <c r="JMK40" s="21"/>
      <c r="JML40" s="21"/>
      <c r="JMM40" s="21"/>
      <c r="JMN40" s="21"/>
      <c r="JMO40" s="21"/>
      <c r="JMP40" s="21"/>
      <c r="JMQ40" s="21"/>
      <c r="JMR40" s="21"/>
      <c r="JMS40" s="21"/>
      <c r="JMT40" s="21"/>
      <c r="JMU40" s="21"/>
      <c r="JMV40" s="21"/>
      <c r="JMW40" s="21"/>
      <c r="JMX40" s="21"/>
      <c r="JMY40" s="21"/>
      <c r="JMZ40" s="21"/>
      <c r="JNA40" s="21"/>
      <c r="JNB40" s="21"/>
      <c r="JNC40" s="21"/>
      <c r="JND40" s="21"/>
      <c r="JNE40" s="21"/>
      <c r="JNF40" s="21"/>
      <c r="JNG40" s="21"/>
      <c r="JNH40" s="21"/>
      <c r="JNI40" s="21"/>
      <c r="JNJ40" s="21"/>
      <c r="JNK40" s="21"/>
      <c r="JNL40" s="21"/>
      <c r="JNM40" s="21"/>
      <c r="JNN40" s="21"/>
      <c r="JNO40" s="21"/>
      <c r="JNP40" s="21"/>
      <c r="JNQ40" s="21"/>
      <c r="JNR40" s="21"/>
      <c r="JNS40" s="21"/>
      <c r="JNT40" s="21"/>
      <c r="JNU40" s="21"/>
      <c r="JNV40" s="21"/>
      <c r="JNW40" s="21"/>
      <c r="JNX40" s="21"/>
      <c r="JNY40" s="21"/>
      <c r="JNZ40" s="21"/>
      <c r="JOA40" s="21"/>
      <c r="JOB40" s="21"/>
      <c r="JOC40" s="21"/>
      <c r="JOD40" s="21"/>
      <c r="JOE40" s="21"/>
      <c r="JOF40" s="21"/>
      <c r="JOG40" s="21"/>
      <c r="JOH40" s="21"/>
      <c r="JOI40" s="21"/>
      <c r="JOJ40" s="21"/>
      <c r="JOK40" s="21"/>
      <c r="JOL40" s="21"/>
      <c r="JOM40" s="21"/>
      <c r="JON40" s="21"/>
      <c r="JOO40" s="21"/>
      <c r="JOP40" s="21"/>
      <c r="JOQ40" s="21"/>
      <c r="JOR40" s="21"/>
      <c r="JOS40" s="21"/>
      <c r="JOT40" s="21"/>
      <c r="JOU40" s="21"/>
      <c r="JOV40" s="21"/>
      <c r="JOW40" s="21"/>
      <c r="JOX40" s="21"/>
      <c r="JOY40" s="21"/>
      <c r="JOZ40" s="21"/>
      <c r="JPA40" s="21"/>
      <c r="JPB40" s="21"/>
      <c r="JPC40" s="21"/>
      <c r="JPD40" s="21"/>
      <c r="JPE40" s="21"/>
      <c r="JPF40" s="21"/>
      <c r="JPG40" s="21"/>
      <c r="JPH40" s="21"/>
      <c r="JPI40" s="21"/>
      <c r="JPJ40" s="21"/>
      <c r="JPK40" s="21"/>
      <c r="JPL40" s="21"/>
      <c r="JPM40" s="21"/>
      <c r="JPN40" s="21"/>
      <c r="JPO40" s="21"/>
      <c r="JPP40" s="21"/>
      <c r="JPQ40" s="21"/>
      <c r="JPR40" s="21"/>
      <c r="JPS40" s="21"/>
      <c r="JPT40" s="21"/>
      <c r="JPU40" s="21"/>
      <c r="JPV40" s="21"/>
      <c r="JPW40" s="21"/>
      <c r="JPX40" s="21"/>
      <c r="JPY40" s="21"/>
      <c r="JPZ40" s="21"/>
      <c r="JQA40" s="21"/>
      <c r="JQB40" s="21"/>
      <c r="JQC40" s="21"/>
      <c r="JQD40" s="21"/>
      <c r="JQE40" s="21"/>
      <c r="JQF40" s="21"/>
      <c r="JQG40" s="21"/>
      <c r="JQH40" s="21"/>
      <c r="JQI40" s="21"/>
      <c r="JQJ40" s="21"/>
      <c r="JQK40" s="21"/>
      <c r="JQL40" s="21"/>
      <c r="JQM40" s="21"/>
      <c r="JQN40" s="21"/>
      <c r="JQO40" s="21"/>
      <c r="JQP40" s="21"/>
      <c r="JQQ40" s="21"/>
      <c r="JQR40" s="21"/>
      <c r="JQS40" s="21"/>
      <c r="JQT40" s="21"/>
      <c r="JQU40" s="21"/>
      <c r="JQV40" s="21"/>
      <c r="JQW40" s="21"/>
      <c r="JQX40" s="21"/>
      <c r="JQY40" s="21"/>
      <c r="JQZ40" s="21"/>
      <c r="JRA40" s="21"/>
      <c r="JRB40" s="21"/>
      <c r="JRC40" s="21"/>
      <c r="JRD40" s="21"/>
      <c r="JRE40" s="21"/>
      <c r="JRF40" s="21"/>
      <c r="JRG40" s="21"/>
      <c r="JRH40" s="21"/>
      <c r="JRI40" s="21"/>
      <c r="JRJ40" s="21"/>
      <c r="JRK40" s="21"/>
      <c r="JRL40" s="21"/>
      <c r="JRM40" s="21"/>
      <c r="JRN40" s="21"/>
      <c r="JRO40" s="21"/>
      <c r="JRP40" s="21"/>
      <c r="JRQ40" s="21"/>
      <c r="JRR40" s="21"/>
      <c r="JRS40" s="21"/>
      <c r="JRT40" s="21"/>
      <c r="JRU40" s="21"/>
      <c r="JRV40" s="21"/>
      <c r="JRW40" s="21"/>
      <c r="JRX40" s="21"/>
      <c r="JRY40" s="21"/>
      <c r="JRZ40" s="21"/>
      <c r="JSA40" s="21"/>
      <c r="JSB40" s="21"/>
      <c r="JSC40" s="21"/>
      <c r="JSD40" s="21"/>
      <c r="JSE40" s="21"/>
      <c r="JSF40" s="21"/>
      <c r="JSG40" s="21"/>
      <c r="JSH40" s="21"/>
      <c r="JSI40" s="21"/>
      <c r="JSJ40" s="21"/>
      <c r="JSK40" s="21"/>
      <c r="JSL40" s="21"/>
      <c r="JSM40" s="21"/>
      <c r="JSN40" s="21"/>
      <c r="JSO40" s="21"/>
      <c r="JSP40" s="21"/>
      <c r="JSQ40" s="21"/>
      <c r="JSR40" s="21"/>
      <c r="JSS40" s="21"/>
      <c r="JST40" s="21"/>
      <c r="JSU40" s="21"/>
      <c r="JSV40" s="21"/>
      <c r="JSW40" s="21"/>
      <c r="JSX40" s="21"/>
      <c r="JSY40" s="21"/>
      <c r="JSZ40" s="21"/>
      <c r="JTA40" s="21"/>
      <c r="JTB40" s="21"/>
      <c r="JTC40" s="21"/>
      <c r="JTD40" s="21"/>
      <c r="JTE40" s="21"/>
      <c r="JTF40" s="21"/>
      <c r="JTG40" s="21"/>
      <c r="JTH40" s="21"/>
      <c r="JTI40" s="21"/>
      <c r="JTJ40" s="21"/>
      <c r="JTK40" s="21"/>
      <c r="JTL40" s="21"/>
      <c r="JTM40" s="21"/>
      <c r="JTN40" s="21"/>
      <c r="JTO40" s="21"/>
      <c r="JTP40" s="21"/>
      <c r="JTQ40" s="21"/>
      <c r="JTR40" s="21"/>
      <c r="JTS40" s="21"/>
      <c r="JTT40" s="21"/>
      <c r="JTU40" s="21"/>
      <c r="JTV40" s="21"/>
      <c r="JTW40" s="21"/>
      <c r="JTX40" s="21"/>
      <c r="JTY40" s="21"/>
      <c r="JTZ40" s="21"/>
      <c r="JUA40" s="21"/>
      <c r="JUB40" s="21"/>
      <c r="JUC40" s="21"/>
      <c r="JUD40" s="21"/>
      <c r="JUE40" s="21"/>
      <c r="JUF40" s="21"/>
      <c r="JUG40" s="21"/>
      <c r="JUH40" s="21"/>
      <c r="JUI40" s="21"/>
      <c r="JUJ40" s="21"/>
      <c r="JUK40" s="21"/>
      <c r="JUL40" s="21"/>
      <c r="JUM40" s="21"/>
      <c r="JUN40" s="21"/>
      <c r="JUO40" s="21"/>
      <c r="JUP40" s="21"/>
      <c r="JUQ40" s="21"/>
      <c r="JUR40" s="21"/>
      <c r="JUS40" s="21"/>
      <c r="JUT40" s="21"/>
      <c r="JUU40" s="21"/>
      <c r="JUV40" s="21"/>
      <c r="JUW40" s="21"/>
      <c r="JUX40" s="21"/>
      <c r="JUY40" s="21"/>
      <c r="JUZ40" s="21"/>
      <c r="JVA40" s="21"/>
      <c r="JVB40" s="21"/>
      <c r="JVC40" s="21"/>
      <c r="JVD40" s="21"/>
      <c r="JVE40" s="21"/>
      <c r="JVF40" s="21"/>
      <c r="JVG40" s="21"/>
      <c r="JVH40" s="21"/>
      <c r="JVI40" s="21"/>
      <c r="JVJ40" s="21"/>
      <c r="JVK40" s="21"/>
      <c r="JVL40" s="21"/>
      <c r="JVM40" s="21"/>
      <c r="JVN40" s="21"/>
      <c r="JVO40" s="21"/>
      <c r="JVP40" s="21"/>
      <c r="JVQ40" s="21"/>
      <c r="JVR40" s="21"/>
      <c r="JVS40" s="21"/>
      <c r="JVT40" s="21"/>
      <c r="JVU40" s="21"/>
      <c r="JVV40" s="21"/>
      <c r="JVW40" s="21"/>
      <c r="JVX40" s="21"/>
      <c r="JVY40" s="21"/>
      <c r="JVZ40" s="21"/>
      <c r="JWA40" s="21"/>
      <c r="JWB40" s="21"/>
      <c r="JWC40" s="21"/>
      <c r="JWD40" s="21"/>
      <c r="JWE40" s="21"/>
      <c r="JWF40" s="21"/>
      <c r="JWG40" s="21"/>
      <c r="JWH40" s="21"/>
      <c r="JWI40" s="21"/>
      <c r="JWJ40" s="21"/>
      <c r="JWK40" s="21"/>
      <c r="JWL40" s="21"/>
      <c r="JWM40" s="21"/>
      <c r="JWN40" s="21"/>
      <c r="JWO40" s="21"/>
      <c r="JWP40" s="21"/>
      <c r="JWQ40" s="21"/>
      <c r="JWR40" s="21"/>
      <c r="JWS40" s="21"/>
      <c r="JWT40" s="21"/>
      <c r="JWU40" s="21"/>
      <c r="JWV40" s="21"/>
      <c r="JWW40" s="21"/>
      <c r="JWX40" s="21"/>
      <c r="JWY40" s="21"/>
      <c r="JWZ40" s="21"/>
      <c r="JXA40" s="21"/>
      <c r="JXB40" s="21"/>
      <c r="JXC40" s="21"/>
      <c r="JXD40" s="21"/>
      <c r="JXE40" s="21"/>
      <c r="JXF40" s="21"/>
      <c r="JXG40" s="21"/>
      <c r="JXH40" s="21"/>
      <c r="JXI40" s="21"/>
      <c r="JXJ40" s="21"/>
      <c r="JXK40" s="21"/>
      <c r="JXL40" s="21"/>
      <c r="JXM40" s="21"/>
      <c r="JXN40" s="21"/>
      <c r="JXO40" s="21"/>
      <c r="JXP40" s="21"/>
      <c r="JXQ40" s="21"/>
      <c r="JXR40" s="21"/>
      <c r="JXS40" s="21"/>
      <c r="JXT40" s="21"/>
      <c r="JXU40" s="21"/>
      <c r="JXV40" s="21"/>
      <c r="JXW40" s="21"/>
      <c r="JXX40" s="21"/>
      <c r="JXY40" s="21"/>
      <c r="JXZ40" s="21"/>
      <c r="JYA40" s="21"/>
      <c r="JYB40" s="21"/>
      <c r="JYC40" s="21"/>
      <c r="JYD40" s="21"/>
      <c r="JYE40" s="21"/>
      <c r="JYF40" s="21"/>
      <c r="JYG40" s="21"/>
      <c r="JYH40" s="21"/>
      <c r="JYI40" s="21"/>
      <c r="JYJ40" s="21"/>
      <c r="JYK40" s="21"/>
      <c r="JYL40" s="21"/>
      <c r="JYM40" s="21"/>
      <c r="JYN40" s="21"/>
      <c r="JYO40" s="21"/>
      <c r="JYP40" s="21"/>
      <c r="JYQ40" s="21"/>
      <c r="JYR40" s="21"/>
      <c r="JYS40" s="21"/>
      <c r="JYT40" s="21"/>
      <c r="JYU40" s="21"/>
      <c r="JYV40" s="21"/>
      <c r="JYW40" s="21"/>
      <c r="JYX40" s="21"/>
      <c r="JYY40" s="21"/>
      <c r="JYZ40" s="21"/>
      <c r="JZA40" s="21"/>
      <c r="JZB40" s="21"/>
      <c r="JZC40" s="21"/>
      <c r="JZD40" s="21"/>
      <c r="JZE40" s="21"/>
      <c r="JZF40" s="21"/>
      <c r="JZG40" s="21"/>
      <c r="JZH40" s="21"/>
      <c r="JZI40" s="21"/>
      <c r="JZJ40" s="21"/>
      <c r="JZK40" s="21"/>
      <c r="JZL40" s="21"/>
      <c r="JZM40" s="21"/>
      <c r="JZN40" s="21"/>
      <c r="JZO40" s="21"/>
      <c r="JZP40" s="21"/>
      <c r="JZQ40" s="21"/>
      <c r="JZR40" s="21"/>
      <c r="JZS40" s="21"/>
      <c r="JZT40" s="21"/>
      <c r="JZU40" s="21"/>
      <c r="JZV40" s="21"/>
      <c r="JZW40" s="21"/>
      <c r="JZX40" s="21"/>
      <c r="JZY40" s="21"/>
      <c r="JZZ40" s="21"/>
      <c r="KAA40" s="21"/>
      <c r="KAB40" s="21"/>
      <c r="KAC40" s="21"/>
      <c r="KAD40" s="21"/>
      <c r="KAE40" s="21"/>
      <c r="KAF40" s="21"/>
      <c r="KAG40" s="21"/>
      <c r="KAH40" s="21"/>
      <c r="KAI40" s="21"/>
      <c r="KAJ40" s="21"/>
      <c r="KAK40" s="21"/>
      <c r="KAL40" s="21"/>
      <c r="KAM40" s="21"/>
      <c r="KAN40" s="21"/>
      <c r="KAO40" s="21"/>
      <c r="KAP40" s="21"/>
      <c r="KAQ40" s="21"/>
      <c r="KAR40" s="21"/>
      <c r="KAS40" s="21"/>
      <c r="KAT40" s="21"/>
      <c r="KAU40" s="21"/>
      <c r="KAV40" s="21"/>
      <c r="KAW40" s="21"/>
      <c r="KAX40" s="21"/>
      <c r="KAY40" s="21"/>
      <c r="KAZ40" s="21"/>
      <c r="KBA40" s="21"/>
      <c r="KBB40" s="21"/>
      <c r="KBC40" s="21"/>
      <c r="KBD40" s="21"/>
      <c r="KBE40" s="21"/>
      <c r="KBF40" s="21"/>
      <c r="KBG40" s="21"/>
      <c r="KBH40" s="21"/>
      <c r="KBI40" s="21"/>
      <c r="KBJ40" s="21"/>
      <c r="KBK40" s="21"/>
      <c r="KBL40" s="21"/>
      <c r="KBM40" s="21"/>
      <c r="KBN40" s="21"/>
      <c r="KBO40" s="21"/>
      <c r="KBP40" s="21"/>
      <c r="KBQ40" s="21"/>
      <c r="KBR40" s="21"/>
      <c r="KBS40" s="21"/>
      <c r="KBT40" s="21"/>
      <c r="KBU40" s="21"/>
      <c r="KBV40" s="21"/>
      <c r="KBW40" s="21"/>
      <c r="KBX40" s="21"/>
      <c r="KBY40" s="21"/>
      <c r="KBZ40" s="21"/>
      <c r="KCA40" s="21"/>
      <c r="KCB40" s="21"/>
      <c r="KCC40" s="21"/>
      <c r="KCD40" s="21"/>
      <c r="KCE40" s="21"/>
      <c r="KCF40" s="21"/>
      <c r="KCG40" s="21"/>
      <c r="KCH40" s="21"/>
      <c r="KCI40" s="21"/>
      <c r="KCJ40" s="21"/>
      <c r="KCK40" s="21"/>
      <c r="KCL40" s="21"/>
      <c r="KCM40" s="21"/>
      <c r="KCN40" s="21"/>
      <c r="KCO40" s="21"/>
      <c r="KCP40" s="21"/>
      <c r="KCQ40" s="21"/>
      <c r="KCR40" s="21"/>
      <c r="KCS40" s="21"/>
      <c r="KCT40" s="21"/>
      <c r="KCU40" s="21"/>
      <c r="KCV40" s="21"/>
      <c r="KCW40" s="21"/>
      <c r="KCX40" s="21"/>
      <c r="KCY40" s="21"/>
      <c r="KCZ40" s="21"/>
      <c r="KDA40" s="21"/>
      <c r="KDB40" s="21"/>
      <c r="KDC40" s="21"/>
      <c r="KDD40" s="21"/>
      <c r="KDE40" s="21"/>
      <c r="KDF40" s="21"/>
      <c r="KDG40" s="21"/>
      <c r="KDH40" s="21"/>
      <c r="KDI40" s="21"/>
      <c r="KDJ40" s="21"/>
      <c r="KDK40" s="21"/>
      <c r="KDL40" s="21"/>
      <c r="KDM40" s="21"/>
      <c r="KDN40" s="21"/>
      <c r="KDO40" s="21"/>
      <c r="KDP40" s="21"/>
      <c r="KDQ40" s="21"/>
      <c r="KDR40" s="21"/>
      <c r="KDS40" s="21"/>
      <c r="KDT40" s="21"/>
      <c r="KDU40" s="21"/>
      <c r="KDV40" s="21"/>
      <c r="KDW40" s="21"/>
      <c r="KDX40" s="21"/>
      <c r="KDY40" s="21"/>
      <c r="KDZ40" s="21"/>
      <c r="KEA40" s="21"/>
      <c r="KEB40" s="21"/>
      <c r="KEC40" s="21"/>
      <c r="KED40" s="21"/>
      <c r="KEE40" s="21"/>
      <c r="KEF40" s="21"/>
      <c r="KEG40" s="21"/>
      <c r="KEH40" s="21"/>
      <c r="KEI40" s="21"/>
      <c r="KEJ40" s="21"/>
      <c r="KEK40" s="21"/>
      <c r="KEL40" s="21"/>
      <c r="KEM40" s="21"/>
      <c r="KEN40" s="21"/>
      <c r="KEO40" s="21"/>
      <c r="KEP40" s="21"/>
      <c r="KEQ40" s="21"/>
      <c r="KER40" s="21"/>
      <c r="KES40" s="21"/>
      <c r="KET40" s="21"/>
      <c r="KEU40" s="21"/>
      <c r="KEV40" s="21"/>
      <c r="KEW40" s="21"/>
      <c r="KEX40" s="21"/>
      <c r="KEY40" s="21"/>
      <c r="KEZ40" s="21"/>
      <c r="KFA40" s="21"/>
      <c r="KFB40" s="21"/>
      <c r="KFC40" s="21"/>
      <c r="KFD40" s="21"/>
      <c r="KFE40" s="21"/>
      <c r="KFF40" s="21"/>
      <c r="KFG40" s="21"/>
      <c r="KFH40" s="21"/>
      <c r="KFI40" s="21"/>
      <c r="KFJ40" s="21"/>
      <c r="KFK40" s="21"/>
      <c r="KFL40" s="21"/>
      <c r="KFM40" s="21"/>
      <c r="KFN40" s="21"/>
      <c r="KFO40" s="21"/>
      <c r="KFP40" s="21"/>
      <c r="KFQ40" s="21"/>
      <c r="KFR40" s="21"/>
      <c r="KFS40" s="21"/>
      <c r="KFT40" s="21"/>
      <c r="KFU40" s="21"/>
      <c r="KFV40" s="21"/>
      <c r="KFW40" s="21"/>
      <c r="KFX40" s="21"/>
      <c r="KFY40" s="21"/>
      <c r="KFZ40" s="21"/>
      <c r="KGA40" s="21"/>
      <c r="KGB40" s="21"/>
      <c r="KGC40" s="21"/>
      <c r="KGD40" s="21"/>
      <c r="KGE40" s="21"/>
      <c r="KGF40" s="21"/>
      <c r="KGG40" s="21"/>
      <c r="KGH40" s="21"/>
      <c r="KGI40" s="21"/>
      <c r="KGJ40" s="21"/>
      <c r="KGK40" s="21"/>
      <c r="KGL40" s="21"/>
      <c r="KGM40" s="21"/>
      <c r="KGN40" s="21"/>
      <c r="KGO40" s="21"/>
      <c r="KGP40" s="21"/>
      <c r="KGQ40" s="21"/>
      <c r="KGR40" s="21"/>
      <c r="KGS40" s="21"/>
      <c r="KGT40" s="21"/>
      <c r="KGU40" s="21"/>
      <c r="KGV40" s="21"/>
      <c r="KGW40" s="21"/>
      <c r="KGX40" s="21"/>
      <c r="KGY40" s="21"/>
      <c r="KGZ40" s="21"/>
      <c r="KHA40" s="21"/>
      <c r="KHB40" s="21"/>
      <c r="KHC40" s="21"/>
      <c r="KHD40" s="21"/>
      <c r="KHE40" s="21"/>
      <c r="KHF40" s="21"/>
      <c r="KHG40" s="21"/>
      <c r="KHH40" s="21"/>
      <c r="KHI40" s="21"/>
      <c r="KHJ40" s="21"/>
      <c r="KHK40" s="21"/>
      <c r="KHL40" s="21"/>
      <c r="KHM40" s="21"/>
      <c r="KHN40" s="21"/>
      <c r="KHO40" s="21"/>
      <c r="KHP40" s="21"/>
      <c r="KHQ40" s="21"/>
      <c r="KHR40" s="21"/>
      <c r="KHS40" s="21"/>
      <c r="KHT40" s="21"/>
      <c r="KHU40" s="21"/>
      <c r="KHV40" s="21"/>
      <c r="KHW40" s="21"/>
      <c r="KHX40" s="21"/>
      <c r="KHY40" s="21"/>
      <c r="KHZ40" s="21"/>
      <c r="KIA40" s="21"/>
      <c r="KIB40" s="21"/>
      <c r="KIC40" s="21"/>
      <c r="KID40" s="21"/>
      <c r="KIE40" s="21"/>
      <c r="KIF40" s="21"/>
      <c r="KIG40" s="21"/>
      <c r="KIH40" s="21"/>
      <c r="KII40" s="21"/>
      <c r="KIJ40" s="21"/>
      <c r="KIK40" s="21"/>
      <c r="KIL40" s="21"/>
      <c r="KIM40" s="21"/>
      <c r="KIN40" s="21"/>
      <c r="KIO40" s="21"/>
      <c r="KIP40" s="21"/>
      <c r="KIQ40" s="21"/>
      <c r="KIR40" s="21"/>
      <c r="KIS40" s="21"/>
      <c r="KIT40" s="21"/>
      <c r="KIU40" s="21"/>
      <c r="KIV40" s="21"/>
      <c r="KIW40" s="21"/>
      <c r="KIX40" s="21"/>
      <c r="KIY40" s="21"/>
      <c r="KIZ40" s="21"/>
      <c r="KJA40" s="21"/>
      <c r="KJB40" s="21"/>
      <c r="KJC40" s="21"/>
      <c r="KJD40" s="21"/>
      <c r="KJE40" s="21"/>
      <c r="KJF40" s="21"/>
      <c r="KJG40" s="21"/>
      <c r="KJH40" s="21"/>
      <c r="KJI40" s="21"/>
      <c r="KJJ40" s="21"/>
      <c r="KJK40" s="21"/>
      <c r="KJL40" s="21"/>
      <c r="KJM40" s="21"/>
      <c r="KJN40" s="21"/>
      <c r="KJO40" s="21"/>
      <c r="KJP40" s="21"/>
      <c r="KJQ40" s="21"/>
      <c r="KJR40" s="21"/>
      <c r="KJS40" s="21"/>
      <c r="KJT40" s="21"/>
      <c r="KJU40" s="21"/>
      <c r="KJV40" s="21"/>
      <c r="KJW40" s="21"/>
      <c r="KJX40" s="21"/>
      <c r="KJY40" s="21"/>
      <c r="KJZ40" s="21"/>
      <c r="KKA40" s="21"/>
      <c r="KKB40" s="21"/>
      <c r="KKC40" s="21"/>
      <c r="KKD40" s="21"/>
      <c r="KKE40" s="21"/>
      <c r="KKF40" s="21"/>
      <c r="KKG40" s="21"/>
      <c r="KKH40" s="21"/>
      <c r="KKI40" s="21"/>
      <c r="KKJ40" s="21"/>
      <c r="KKK40" s="21"/>
      <c r="KKL40" s="21"/>
      <c r="KKM40" s="21"/>
      <c r="KKN40" s="21"/>
      <c r="KKO40" s="21"/>
      <c r="KKP40" s="21"/>
      <c r="KKQ40" s="21"/>
      <c r="KKR40" s="21"/>
      <c r="KKS40" s="21"/>
      <c r="KKT40" s="21"/>
      <c r="KKU40" s="21"/>
      <c r="KKV40" s="21"/>
      <c r="KKW40" s="21"/>
      <c r="KKX40" s="21"/>
      <c r="KKY40" s="21"/>
      <c r="KKZ40" s="21"/>
      <c r="KLA40" s="21"/>
      <c r="KLB40" s="21"/>
      <c r="KLC40" s="21"/>
      <c r="KLD40" s="21"/>
      <c r="KLE40" s="21"/>
      <c r="KLF40" s="21"/>
      <c r="KLG40" s="21"/>
      <c r="KLH40" s="21"/>
      <c r="KLI40" s="21"/>
      <c r="KLJ40" s="21"/>
      <c r="KLK40" s="21"/>
      <c r="KLL40" s="21"/>
      <c r="KLM40" s="21"/>
      <c r="KLN40" s="21"/>
      <c r="KLO40" s="21"/>
      <c r="KLP40" s="21"/>
      <c r="KLQ40" s="21"/>
      <c r="KLR40" s="21"/>
      <c r="KLS40" s="21"/>
      <c r="KLT40" s="21"/>
      <c r="KLU40" s="21"/>
      <c r="KLV40" s="21"/>
      <c r="KLW40" s="21"/>
      <c r="KLX40" s="21"/>
      <c r="KLY40" s="21"/>
      <c r="KLZ40" s="21"/>
      <c r="KMA40" s="21"/>
      <c r="KMB40" s="21"/>
      <c r="KMC40" s="21"/>
      <c r="KMD40" s="21"/>
      <c r="KME40" s="21"/>
      <c r="KMF40" s="21"/>
      <c r="KMG40" s="21"/>
      <c r="KMH40" s="21"/>
      <c r="KMI40" s="21"/>
      <c r="KMJ40" s="21"/>
      <c r="KMK40" s="21"/>
      <c r="KML40" s="21"/>
      <c r="KMM40" s="21"/>
      <c r="KMN40" s="21"/>
      <c r="KMO40" s="21"/>
      <c r="KMP40" s="21"/>
      <c r="KMQ40" s="21"/>
      <c r="KMR40" s="21"/>
      <c r="KMS40" s="21"/>
      <c r="KMT40" s="21"/>
      <c r="KMU40" s="21"/>
      <c r="KMV40" s="21"/>
      <c r="KMW40" s="21"/>
      <c r="KMX40" s="21"/>
      <c r="KMY40" s="21"/>
      <c r="KMZ40" s="21"/>
      <c r="KNA40" s="21"/>
      <c r="KNB40" s="21"/>
      <c r="KNC40" s="21"/>
      <c r="KND40" s="21"/>
      <c r="KNE40" s="21"/>
      <c r="KNF40" s="21"/>
      <c r="KNG40" s="21"/>
      <c r="KNH40" s="21"/>
      <c r="KNI40" s="21"/>
      <c r="KNJ40" s="21"/>
      <c r="KNK40" s="21"/>
      <c r="KNL40" s="21"/>
      <c r="KNM40" s="21"/>
      <c r="KNN40" s="21"/>
      <c r="KNO40" s="21"/>
      <c r="KNP40" s="21"/>
      <c r="KNQ40" s="21"/>
      <c r="KNR40" s="21"/>
      <c r="KNS40" s="21"/>
      <c r="KNT40" s="21"/>
      <c r="KNU40" s="21"/>
      <c r="KNV40" s="21"/>
      <c r="KNW40" s="21"/>
      <c r="KNX40" s="21"/>
      <c r="KNY40" s="21"/>
      <c r="KNZ40" s="21"/>
      <c r="KOA40" s="21"/>
      <c r="KOB40" s="21"/>
      <c r="KOC40" s="21"/>
      <c r="KOD40" s="21"/>
      <c r="KOE40" s="21"/>
      <c r="KOF40" s="21"/>
      <c r="KOG40" s="21"/>
      <c r="KOH40" s="21"/>
      <c r="KOI40" s="21"/>
      <c r="KOJ40" s="21"/>
      <c r="KOK40" s="21"/>
      <c r="KOL40" s="21"/>
      <c r="KOM40" s="21"/>
      <c r="KON40" s="21"/>
      <c r="KOO40" s="21"/>
      <c r="KOP40" s="21"/>
      <c r="KOQ40" s="21"/>
      <c r="KOR40" s="21"/>
      <c r="KOS40" s="21"/>
      <c r="KOT40" s="21"/>
      <c r="KOU40" s="21"/>
      <c r="KOV40" s="21"/>
      <c r="KOW40" s="21"/>
      <c r="KOX40" s="21"/>
      <c r="KOY40" s="21"/>
      <c r="KOZ40" s="21"/>
      <c r="KPA40" s="21"/>
      <c r="KPB40" s="21"/>
      <c r="KPC40" s="21"/>
      <c r="KPD40" s="21"/>
      <c r="KPE40" s="21"/>
      <c r="KPF40" s="21"/>
      <c r="KPG40" s="21"/>
      <c r="KPH40" s="21"/>
      <c r="KPI40" s="21"/>
      <c r="KPJ40" s="21"/>
      <c r="KPK40" s="21"/>
      <c r="KPL40" s="21"/>
      <c r="KPM40" s="21"/>
      <c r="KPN40" s="21"/>
      <c r="KPO40" s="21"/>
      <c r="KPP40" s="21"/>
      <c r="KPQ40" s="21"/>
      <c r="KPR40" s="21"/>
      <c r="KPS40" s="21"/>
      <c r="KPT40" s="21"/>
      <c r="KPU40" s="21"/>
      <c r="KPV40" s="21"/>
      <c r="KPW40" s="21"/>
      <c r="KPX40" s="21"/>
      <c r="KPY40" s="21"/>
      <c r="KPZ40" s="21"/>
      <c r="KQA40" s="21"/>
      <c r="KQB40" s="21"/>
      <c r="KQC40" s="21"/>
      <c r="KQD40" s="21"/>
      <c r="KQE40" s="21"/>
      <c r="KQF40" s="21"/>
      <c r="KQG40" s="21"/>
      <c r="KQH40" s="21"/>
      <c r="KQI40" s="21"/>
      <c r="KQJ40" s="21"/>
      <c r="KQK40" s="21"/>
      <c r="KQL40" s="21"/>
      <c r="KQM40" s="21"/>
      <c r="KQN40" s="21"/>
      <c r="KQO40" s="21"/>
      <c r="KQP40" s="21"/>
      <c r="KQQ40" s="21"/>
      <c r="KQR40" s="21"/>
      <c r="KQS40" s="21"/>
      <c r="KQT40" s="21"/>
      <c r="KQU40" s="21"/>
      <c r="KQV40" s="21"/>
      <c r="KQW40" s="21"/>
      <c r="KQX40" s="21"/>
      <c r="KQY40" s="21"/>
      <c r="KQZ40" s="21"/>
      <c r="KRA40" s="21"/>
      <c r="KRB40" s="21"/>
      <c r="KRC40" s="21"/>
      <c r="KRD40" s="21"/>
      <c r="KRE40" s="21"/>
      <c r="KRF40" s="21"/>
      <c r="KRG40" s="21"/>
      <c r="KRH40" s="21"/>
      <c r="KRI40" s="21"/>
      <c r="KRJ40" s="21"/>
      <c r="KRK40" s="21"/>
      <c r="KRL40" s="21"/>
      <c r="KRM40" s="21"/>
      <c r="KRN40" s="21"/>
      <c r="KRO40" s="21"/>
      <c r="KRP40" s="21"/>
      <c r="KRQ40" s="21"/>
      <c r="KRR40" s="21"/>
      <c r="KRS40" s="21"/>
      <c r="KRT40" s="21"/>
      <c r="KRU40" s="21"/>
      <c r="KRV40" s="21"/>
      <c r="KRW40" s="21"/>
      <c r="KRX40" s="21"/>
      <c r="KRY40" s="21"/>
      <c r="KRZ40" s="21"/>
      <c r="KSA40" s="21"/>
      <c r="KSB40" s="21"/>
      <c r="KSC40" s="21"/>
      <c r="KSD40" s="21"/>
      <c r="KSE40" s="21"/>
      <c r="KSF40" s="21"/>
      <c r="KSG40" s="21"/>
      <c r="KSH40" s="21"/>
      <c r="KSI40" s="21"/>
      <c r="KSJ40" s="21"/>
      <c r="KSK40" s="21"/>
      <c r="KSL40" s="21"/>
      <c r="KSM40" s="21"/>
      <c r="KSN40" s="21"/>
      <c r="KSO40" s="21"/>
      <c r="KSP40" s="21"/>
      <c r="KSQ40" s="21"/>
      <c r="KSR40" s="21"/>
      <c r="KSS40" s="21"/>
      <c r="KST40" s="21"/>
      <c r="KSU40" s="21"/>
      <c r="KSV40" s="21"/>
      <c r="KSW40" s="21"/>
      <c r="KSX40" s="21"/>
      <c r="KSY40" s="21"/>
      <c r="KSZ40" s="21"/>
      <c r="KTA40" s="21"/>
      <c r="KTB40" s="21"/>
      <c r="KTC40" s="21"/>
      <c r="KTD40" s="21"/>
      <c r="KTE40" s="21"/>
      <c r="KTF40" s="21"/>
      <c r="KTG40" s="21"/>
      <c r="KTH40" s="21"/>
      <c r="KTI40" s="21"/>
      <c r="KTJ40" s="21"/>
      <c r="KTK40" s="21"/>
      <c r="KTL40" s="21"/>
      <c r="KTM40" s="21"/>
      <c r="KTN40" s="21"/>
      <c r="KTO40" s="21"/>
      <c r="KTP40" s="21"/>
      <c r="KTQ40" s="21"/>
      <c r="KTR40" s="21"/>
      <c r="KTS40" s="21"/>
      <c r="KTT40" s="21"/>
      <c r="KTU40" s="21"/>
      <c r="KTV40" s="21"/>
      <c r="KTW40" s="21"/>
      <c r="KTX40" s="21"/>
      <c r="KTY40" s="21"/>
      <c r="KTZ40" s="21"/>
      <c r="KUA40" s="21"/>
      <c r="KUB40" s="21"/>
      <c r="KUC40" s="21"/>
      <c r="KUD40" s="21"/>
      <c r="KUE40" s="21"/>
      <c r="KUF40" s="21"/>
      <c r="KUG40" s="21"/>
      <c r="KUH40" s="21"/>
      <c r="KUI40" s="21"/>
      <c r="KUJ40" s="21"/>
      <c r="KUK40" s="21"/>
      <c r="KUL40" s="21"/>
      <c r="KUM40" s="21"/>
      <c r="KUN40" s="21"/>
      <c r="KUO40" s="21"/>
      <c r="KUP40" s="21"/>
      <c r="KUQ40" s="21"/>
      <c r="KUR40" s="21"/>
      <c r="KUS40" s="21"/>
      <c r="KUT40" s="21"/>
      <c r="KUU40" s="21"/>
      <c r="KUV40" s="21"/>
      <c r="KUW40" s="21"/>
      <c r="KUX40" s="21"/>
      <c r="KUY40" s="21"/>
      <c r="KUZ40" s="21"/>
      <c r="KVA40" s="21"/>
      <c r="KVB40" s="21"/>
      <c r="KVC40" s="21"/>
      <c r="KVD40" s="21"/>
      <c r="KVE40" s="21"/>
      <c r="KVF40" s="21"/>
      <c r="KVG40" s="21"/>
      <c r="KVH40" s="21"/>
      <c r="KVI40" s="21"/>
      <c r="KVJ40" s="21"/>
      <c r="KVK40" s="21"/>
      <c r="KVL40" s="21"/>
      <c r="KVM40" s="21"/>
      <c r="KVN40" s="21"/>
      <c r="KVO40" s="21"/>
      <c r="KVP40" s="21"/>
      <c r="KVQ40" s="21"/>
      <c r="KVR40" s="21"/>
      <c r="KVS40" s="21"/>
      <c r="KVT40" s="21"/>
      <c r="KVU40" s="21"/>
      <c r="KVV40" s="21"/>
      <c r="KVW40" s="21"/>
      <c r="KVX40" s="21"/>
      <c r="KVY40" s="21"/>
      <c r="KVZ40" s="21"/>
      <c r="KWA40" s="21"/>
      <c r="KWB40" s="21"/>
      <c r="KWC40" s="21"/>
      <c r="KWD40" s="21"/>
      <c r="KWE40" s="21"/>
      <c r="KWF40" s="21"/>
      <c r="KWG40" s="21"/>
      <c r="KWH40" s="21"/>
      <c r="KWI40" s="21"/>
      <c r="KWJ40" s="21"/>
      <c r="KWK40" s="21"/>
      <c r="KWL40" s="21"/>
      <c r="KWM40" s="21"/>
      <c r="KWN40" s="21"/>
      <c r="KWO40" s="21"/>
      <c r="KWP40" s="21"/>
      <c r="KWQ40" s="21"/>
      <c r="KWR40" s="21"/>
      <c r="KWS40" s="21"/>
      <c r="KWT40" s="21"/>
      <c r="KWU40" s="21"/>
      <c r="KWV40" s="21"/>
      <c r="KWW40" s="21"/>
      <c r="KWX40" s="21"/>
      <c r="KWY40" s="21"/>
      <c r="KWZ40" s="21"/>
      <c r="KXA40" s="21"/>
      <c r="KXB40" s="21"/>
      <c r="KXC40" s="21"/>
      <c r="KXD40" s="21"/>
      <c r="KXE40" s="21"/>
      <c r="KXF40" s="21"/>
      <c r="KXG40" s="21"/>
      <c r="KXH40" s="21"/>
      <c r="KXI40" s="21"/>
      <c r="KXJ40" s="21"/>
      <c r="KXK40" s="21"/>
      <c r="KXL40" s="21"/>
      <c r="KXM40" s="21"/>
      <c r="KXN40" s="21"/>
      <c r="KXO40" s="21"/>
      <c r="KXP40" s="21"/>
      <c r="KXQ40" s="21"/>
      <c r="KXR40" s="21"/>
      <c r="KXS40" s="21"/>
      <c r="KXT40" s="21"/>
      <c r="KXU40" s="21"/>
      <c r="KXV40" s="21"/>
      <c r="KXW40" s="21"/>
      <c r="KXX40" s="21"/>
      <c r="KXY40" s="21"/>
      <c r="KXZ40" s="21"/>
      <c r="KYA40" s="21"/>
      <c r="KYB40" s="21"/>
      <c r="KYC40" s="21"/>
      <c r="KYD40" s="21"/>
      <c r="KYE40" s="21"/>
      <c r="KYF40" s="21"/>
      <c r="KYG40" s="21"/>
      <c r="KYH40" s="21"/>
      <c r="KYI40" s="21"/>
      <c r="KYJ40" s="21"/>
      <c r="KYK40" s="21"/>
      <c r="KYL40" s="21"/>
      <c r="KYM40" s="21"/>
      <c r="KYN40" s="21"/>
      <c r="KYO40" s="21"/>
      <c r="KYP40" s="21"/>
      <c r="KYQ40" s="21"/>
      <c r="KYR40" s="21"/>
      <c r="KYS40" s="21"/>
      <c r="KYT40" s="21"/>
      <c r="KYU40" s="21"/>
      <c r="KYV40" s="21"/>
      <c r="KYW40" s="21"/>
      <c r="KYX40" s="21"/>
      <c r="KYY40" s="21"/>
      <c r="KYZ40" s="21"/>
      <c r="KZA40" s="21"/>
      <c r="KZB40" s="21"/>
      <c r="KZC40" s="21"/>
      <c r="KZD40" s="21"/>
      <c r="KZE40" s="21"/>
      <c r="KZF40" s="21"/>
      <c r="KZG40" s="21"/>
      <c r="KZH40" s="21"/>
      <c r="KZI40" s="21"/>
      <c r="KZJ40" s="21"/>
      <c r="KZK40" s="21"/>
      <c r="KZL40" s="21"/>
      <c r="KZM40" s="21"/>
      <c r="KZN40" s="21"/>
      <c r="KZO40" s="21"/>
      <c r="KZP40" s="21"/>
      <c r="KZQ40" s="21"/>
      <c r="KZR40" s="21"/>
      <c r="KZS40" s="21"/>
      <c r="KZT40" s="21"/>
      <c r="KZU40" s="21"/>
      <c r="KZV40" s="21"/>
      <c r="KZW40" s="21"/>
      <c r="KZX40" s="21"/>
      <c r="KZY40" s="21"/>
      <c r="KZZ40" s="21"/>
      <c r="LAA40" s="21"/>
      <c r="LAB40" s="21"/>
      <c r="LAC40" s="21"/>
      <c r="LAD40" s="21"/>
      <c r="LAE40" s="21"/>
      <c r="LAF40" s="21"/>
      <c r="LAG40" s="21"/>
      <c r="LAH40" s="21"/>
      <c r="LAI40" s="21"/>
      <c r="LAJ40" s="21"/>
      <c r="LAK40" s="21"/>
      <c r="LAL40" s="21"/>
      <c r="LAM40" s="21"/>
      <c r="LAN40" s="21"/>
      <c r="LAO40" s="21"/>
      <c r="LAP40" s="21"/>
      <c r="LAQ40" s="21"/>
      <c r="LAR40" s="21"/>
      <c r="LAS40" s="21"/>
      <c r="LAT40" s="21"/>
      <c r="LAU40" s="21"/>
      <c r="LAV40" s="21"/>
      <c r="LAW40" s="21"/>
      <c r="LAX40" s="21"/>
      <c r="LAY40" s="21"/>
      <c r="LAZ40" s="21"/>
      <c r="LBA40" s="21"/>
      <c r="LBB40" s="21"/>
      <c r="LBC40" s="21"/>
      <c r="LBD40" s="21"/>
      <c r="LBE40" s="21"/>
      <c r="LBF40" s="21"/>
      <c r="LBG40" s="21"/>
      <c r="LBH40" s="21"/>
      <c r="LBI40" s="21"/>
      <c r="LBJ40" s="21"/>
      <c r="LBK40" s="21"/>
      <c r="LBL40" s="21"/>
      <c r="LBM40" s="21"/>
      <c r="LBN40" s="21"/>
      <c r="LBO40" s="21"/>
      <c r="LBP40" s="21"/>
      <c r="LBQ40" s="21"/>
      <c r="LBR40" s="21"/>
      <c r="LBS40" s="21"/>
      <c r="LBT40" s="21"/>
      <c r="LBU40" s="21"/>
      <c r="LBV40" s="21"/>
      <c r="LBW40" s="21"/>
      <c r="LBX40" s="21"/>
      <c r="LBY40" s="21"/>
      <c r="LBZ40" s="21"/>
      <c r="LCA40" s="21"/>
      <c r="LCB40" s="21"/>
      <c r="LCC40" s="21"/>
      <c r="LCD40" s="21"/>
      <c r="LCE40" s="21"/>
      <c r="LCF40" s="21"/>
      <c r="LCG40" s="21"/>
      <c r="LCH40" s="21"/>
      <c r="LCI40" s="21"/>
      <c r="LCJ40" s="21"/>
      <c r="LCK40" s="21"/>
      <c r="LCL40" s="21"/>
      <c r="LCM40" s="21"/>
      <c r="LCN40" s="21"/>
      <c r="LCO40" s="21"/>
      <c r="LCP40" s="21"/>
      <c r="LCQ40" s="21"/>
      <c r="LCR40" s="21"/>
      <c r="LCS40" s="21"/>
      <c r="LCT40" s="21"/>
      <c r="LCU40" s="21"/>
      <c r="LCV40" s="21"/>
      <c r="LCW40" s="21"/>
      <c r="LCX40" s="21"/>
      <c r="LCY40" s="21"/>
      <c r="LCZ40" s="21"/>
      <c r="LDA40" s="21"/>
      <c r="LDB40" s="21"/>
      <c r="LDC40" s="21"/>
      <c r="LDD40" s="21"/>
      <c r="LDE40" s="21"/>
      <c r="LDF40" s="21"/>
      <c r="LDG40" s="21"/>
      <c r="LDH40" s="21"/>
      <c r="LDI40" s="21"/>
      <c r="LDJ40" s="21"/>
      <c r="LDK40" s="21"/>
      <c r="LDL40" s="21"/>
      <c r="LDM40" s="21"/>
      <c r="LDN40" s="21"/>
      <c r="LDO40" s="21"/>
      <c r="LDP40" s="21"/>
      <c r="LDQ40" s="21"/>
      <c r="LDR40" s="21"/>
      <c r="LDS40" s="21"/>
      <c r="LDT40" s="21"/>
      <c r="LDU40" s="21"/>
      <c r="LDV40" s="21"/>
      <c r="LDW40" s="21"/>
      <c r="LDX40" s="21"/>
      <c r="LDY40" s="21"/>
      <c r="LDZ40" s="21"/>
      <c r="LEA40" s="21"/>
      <c r="LEB40" s="21"/>
      <c r="LEC40" s="21"/>
      <c r="LED40" s="21"/>
      <c r="LEE40" s="21"/>
      <c r="LEF40" s="21"/>
      <c r="LEG40" s="21"/>
      <c r="LEH40" s="21"/>
      <c r="LEI40" s="21"/>
      <c r="LEJ40" s="21"/>
      <c r="LEK40" s="21"/>
      <c r="LEL40" s="21"/>
      <c r="LEM40" s="21"/>
      <c r="LEN40" s="21"/>
      <c r="LEO40" s="21"/>
      <c r="LEP40" s="21"/>
      <c r="LEQ40" s="21"/>
      <c r="LER40" s="21"/>
      <c r="LES40" s="21"/>
      <c r="LET40" s="21"/>
      <c r="LEU40" s="21"/>
      <c r="LEV40" s="21"/>
      <c r="LEW40" s="21"/>
      <c r="LEX40" s="21"/>
      <c r="LEY40" s="21"/>
      <c r="LEZ40" s="21"/>
      <c r="LFA40" s="21"/>
      <c r="LFB40" s="21"/>
      <c r="LFC40" s="21"/>
      <c r="LFD40" s="21"/>
      <c r="LFE40" s="21"/>
      <c r="LFF40" s="21"/>
      <c r="LFG40" s="21"/>
      <c r="LFH40" s="21"/>
      <c r="LFI40" s="21"/>
      <c r="LFJ40" s="21"/>
      <c r="LFK40" s="21"/>
      <c r="LFL40" s="21"/>
      <c r="LFM40" s="21"/>
      <c r="LFN40" s="21"/>
      <c r="LFO40" s="21"/>
      <c r="LFP40" s="21"/>
      <c r="LFQ40" s="21"/>
      <c r="LFR40" s="21"/>
      <c r="LFS40" s="21"/>
      <c r="LFT40" s="21"/>
      <c r="LFU40" s="21"/>
      <c r="LFV40" s="21"/>
      <c r="LFW40" s="21"/>
      <c r="LFX40" s="21"/>
      <c r="LFY40" s="21"/>
      <c r="LFZ40" s="21"/>
      <c r="LGA40" s="21"/>
      <c r="LGB40" s="21"/>
      <c r="LGC40" s="21"/>
      <c r="LGD40" s="21"/>
      <c r="LGE40" s="21"/>
      <c r="LGF40" s="21"/>
      <c r="LGG40" s="21"/>
      <c r="LGH40" s="21"/>
      <c r="LGI40" s="21"/>
      <c r="LGJ40" s="21"/>
      <c r="LGK40" s="21"/>
      <c r="LGL40" s="21"/>
      <c r="LGM40" s="21"/>
      <c r="LGN40" s="21"/>
      <c r="LGO40" s="21"/>
      <c r="LGP40" s="21"/>
      <c r="LGQ40" s="21"/>
      <c r="LGR40" s="21"/>
      <c r="LGS40" s="21"/>
      <c r="LGT40" s="21"/>
      <c r="LGU40" s="21"/>
      <c r="LGV40" s="21"/>
      <c r="LGW40" s="21"/>
      <c r="LGX40" s="21"/>
      <c r="LGY40" s="21"/>
      <c r="LGZ40" s="21"/>
      <c r="LHA40" s="21"/>
      <c r="LHB40" s="21"/>
      <c r="LHC40" s="21"/>
      <c r="LHD40" s="21"/>
      <c r="LHE40" s="21"/>
      <c r="LHF40" s="21"/>
      <c r="LHG40" s="21"/>
      <c r="LHH40" s="21"/>
      <c r="LHI40" s="21"/>
      <c r="LHJ40" s="21"/>
      <c r="LHK40" s="21"/>
      <c r="LHL40" s="21"/>
      <c r="LHM40" s="21"/>
      <c r="LHN40" s="21"/>
      <c r="LHO40" s="21"/>
      <c r="LHP40" s="21"/>
      <c r="LHQ40" s="21"/>
      <c r="LHR40" s="21"/>
      <c r="LHS40" s="21"/>
      <c r="LHT40" s="21"/>
      <c r="LHU40" s="21"/>
      <c r="LHV40" s="21"/>
      <c r="LHW40" s="21"/>
      <c r="LHX40" s="21"/>
      <c r="LHY40" s="21"/>
      <c r="LHZ40" s="21"/>
      <c r="LIA40" s="21"/>
      <c r="LIB40" s="21"/>
      <c r="LIC40" s="21"/>
      <c r="LID40" s="21"/>
      <c r="LIE40" s="21"/>
      <c r="LIF40" s="21"/>
      <c r="LIG40" s="21"/>
      <c r="LIH40" s="21"/>
      <c r="LII40" s="21"/>
      <c r="LIJ40" s="21"/>
      <c r="LIK40" s="21"/>
      <c r="LIL40" s="21"/>
      <c r="LIM40" s="21"/>
      <c r="LIN40" s="21"/>
      <c r="LIO40" s="21"/>
      <c r="LIP40" s="21"/>
      <c r="LIQ40" s="21"/>
      <c r="LIR40" s="21"/>
      <c r="LIS40" s="21"/>
      <c r="LIT40" s="21"/>
      <c r="LIU40" s="21"/>
      <c r="LIV40" s="21"/>
      <c r="LIW40" s="21"/>
      <c r="LIX40" s="21"/>
      <c r="LIY40" s="21"/>
      <c r="LIZ40" s="21"/>
      <c r="LJA40" s="21"/>
      <c r="LJB40" s="21"/>
      <c r="LJC40" s="21"/>
      <c r="LJD40" s="21"/>
      <c r="LJE40" s="21"/>
      <c r="LJF40" s="21"/>
      <c r="LJG40" s="21"/>
      <c r="LJH40" s="21"/>
      <c r="LJI40" s="21"/>
      <c r="LJJ40" s="21"/>
      <c r="LJK40" s="21"/>
      <c r="LJL40" s="21"/>
      <c r="LJM40" s="21"/>
      <c r="LJN40" s="21"/>
      <c r="LJO40" s="21"/>
      <c r="LJP40" s="21"/>
      <c r="LJQ40" s="21"/>
      <c r="LJR40" s="21"/>
      <c r="LJS40" s="21"/>
      <c r="LJT40" s="21"/>
      <c r="LJU40" s="21"/>
      <c r="LJV40" s="21"/>
      <c r="LJW40" s="21"/>
      <c r="LJX40" s="21"/>
      <c r="LJY40" s="21"/>
      <c r="LJZ40" s="21"/>
      <c r="LKA40" s="21"/>
      <c r="LKB40" s="21"/>
      <c r="LKC40" s="21"/>
      <c r="LKD40" s="21"/>
      <c r="LKE40" s="21"/>
      <c r="LKF40" s="21"/>
      <c r="LKG40" s="21"/>
      <c r="LKH40" s="21"/>
      <c r="LKI40" s="21"/>
      <c r="LKJ40" s="21"/>
      <c r="LKK40" s="21"/>
      <c r="LKL40" s="21"/>
      <c r="LKM40" s="21"/>
      <c r="LKN40" s="21"/>
      <c r="LKO40" s="21"/>
      <c r="LKP40" s="21"/>
      <c r="LKQ40" s="21"/>
      <c r="LKR40" s="21"/>
      <c r="LKS40" s="21"/>
      <c r="LKT40" s="21"/>
      <c r="LKU40" s="21"/>
      <c r="LKV40" s="21"/>
      <c r="LKW40" s="21"/>
      <c r="LKX40" s="21"/>
      <c r="LKY40" s="21"/>
      <c r="LKZ40" s="21"/>
      <c r="LLA40" s="21"/>
      <c r="LLB40" s="21"/>
      <c r="LLC40" s="21"/>
      <c r="LLD40" s="21"/>
      <c r="LLE40" s="21"/>
      <c r="LLF40" s="21"/>
      <c r="LLG40" s="21"/>
      <c r="LLH40" s="21"/>
      <c r="LLI40" s="21"/>
      <c r="LLJ40" s="21"/>
      <c r="LLK40" s="21"/>
      <c r="LLL40" s="21"/>
      <c r="LLM40" s="21"/>
      <c r="LLN40" s="21"/>
      <c r="LLO40" s="21"/>
      <c r="LLP40" s="21"/>
      <c r="LLQ40" s="21"/>
      <c r="LLR40" s="21"/>
      <c r="LLS40" s="21"/>
      <c r="LLT40" s="21"/>
      <c r="LLU40" s="21"/>
      <c r="LLV40" s="21"/>
      <c r="LLW40" s="21"/>
      <c r="LLX40" s="21"/>
      <c r="LLY40" s="21"/>
      <c r="LLZ40" s="21"/>
      <c r="LMA40" s="21"/>
      <c r="LMB40" s="21"/>
      <c r="LMC40" s="21"/>
      <c r="LMD40" s="21"/>
      <c r="LME40" s="21"/>
      <c r="LMF40" s="21"/>
      <c r="LMG40" s="21"/>
      <c r="LMH40" s="21"/>
      <c r="LMI40" s="21"/>
      <c r="LMJ40" s="21"/>
      <c r="LMK40" s="21"/>
      <c r="LML40" s="21"/>
      <c r="LMM40" s="21"/>
      <c r="LMN40" s="21"/>
      <c r="LMO40" s="21"/>
      <c r="LMP40" s="21"/>
      <c r="LMQ40" s="21"/>
      <c r="LMR40" s="21"/>
      <c r="LMS40" s="21"/>
      <c r="LMT40" s="21"/>
      <c r="LMU40" s="21"/>
      <c r="LMV40" s="21"/>
      <c r="LMW40" s="21"/>
      <c r="LMX40" s="21"/>
      <c r="LMY40" s="21"/>
      <c r="LMZ40" s="21"/>
      <c r="LNA40" s="21"/>
      <c r="LNB40" s="21"/>
      <c r="LNC40" s="21"/>
      <c r="LND40" s="21"/>
      <c r="LNE40" s="21"/>
      <c r="LNF40" s="21"/>
      <c r="LNG40" s="21"/>
      <c r="LNH40" s="21"/>
      <c r="LNI40" s="21"/>
      <c r="LNJ40" s="21"/>
      <c r="LNK40" s="21"/>
      <c r="LNL40" s="21"/>
      <c r="LNM40" s="21"/>
      <c r="LNN40" s="21"/>
      <c r="LNO40" s="21"/>
      <c r="LNP40" s="21"/>
      <c r="LNQ40" s="21"/>
      <c r="LNR40" s="21"/>
      <c r="LNS40" s="21"/>
      <c r="LNT40" s="21"/>
      <c r="LNU40" s="21"/>
      <c r="LNV40" s="21"/>
      <c r="LNW40" s="21"/>
      <c r="LNX40" s="21"/>
      <c r="LNY40" s="21"/>
      <c r="LNZ40" s="21"/>
      <c r="LOA40" s="21"/>
      <c r="LOB40" s="21"/>
      <c r="LOC40" s="21"/>
      <c r="LOD40" s="21"/>
      <c r="LOE40" s="21"/>
      <c r="LOF40" s="21"/>
      <c r="LOG40" s="21"/>
      <c r="LOH40" s="21"/>
      <c r="LOI40" s="21"/>
      <c r="LOJ40" s="21"/>
      <c r="LOK40" s="21"/>
      <c r="LOL40" s="21"/>
      <c r="LOM40" s="21"/>
      <c r="LON40" s="21"/>
      <c r="LOO40" s="21"/>
      <c r="LOP40" s="21"/>
      <c r="LOQ40" s="21"/>
      <c r="LOR40" s="21"/>
      <c r="LOS40" s="21"/>
      <c r="LOT40" s="21"/>
      <c r="LOU40" s="21"/>
      <c r="LOV40" s="21"/>
      <c r="LOW40" s="21"/>
      <c r="LOX40" s="21"/>
      <c r="LOY40" s="21"/>
      <c r="LOZ40" s="21"/>
      <c r="LPA40" s="21"/>
      <c r="LPB40" s="21"/>
      <c r="LPC40" s="21"/>
      <c r="LPD40" s="21"/>
      <c r="LPE40" s="21"/>
      <c r="LPF40" s="21"/>
      <c r="LPG40" s="21"/>
      <c r="LPH40" s="21"/>
      <c r="LPI40" s="21"/>
      <c r="LPJ40" s="21"/>
      <c r="LPK40" s="21"/>
      <c r="LPL40" s="21"/>
      <c r="LPM40" s="21"/>
      <c r="LPN40" s="21"/>
      <c r="LPO40" s="21"/>
      <c r="LPP40" s="21"/>
      <c r="LPQ40" s="21"/>
      <c r="LPR40" s="21"/>
      <c r="LPS40" s="21"/>
      <c r="LPT40" s="21"/>
      <c r="LPU40" s="21"/>
      <c r="LPV40" s="21"/>
      <c r="LPW40" s="21"/>
      <c r="LPX40" s="21"/>
      <c r="LPY40" s="21"/>
      <c r="LPZ40" s="21"/>
      <c r="LQA40" s="21"/>
      <c r="LQB40" s="21"/>
      <c r="LQC40" s="21"/>
      <c r="LQD40" s="21"/>
      <c r="LQE40" s="21"/>
      <c r="LQF40" s="21"/>
      <c r="LQG40" s="21"/>
      <c r="LQH40" s="21"/>
      <c r="LQI40" s="21"/>
      <c r="LQJ40" s="21"/>
      <c r="LQK40" s="21"/>
      <c r="LQL40" s="21"/>
      <c r="LQM40" s="21"/>
      <c r="LQN40" s="21"/>
      <c r="LQO40" s="21"/>
      <c r="LQP40" s="21"/>
      <c r="LQQ40" s="21"/>
      <c r="LQR40" s="21"/>
      <c r="LQS40" s="21"/>
      <c r="LQT40" s="21"/>
      <c r="LQU40" s="21"/>
      <c r="LQV40" s="21"/>
      <c r="LQW40" s="21"/>
      <c r="LQX40" s="21"/>
      <c r="LQY40" s="21"/>
      <c r="LQZ40" s="21"/>
      <c r="LRA40" s="21"/>
      <c r="LRB40" s="21"/>
      <c r="LRC40" s="21"/>
      <c r="LRD40" s="21"/>
      <c r="LRE40" s="21"/>
      <c r="LRF40" s="21"/>
      <c r="LRG40" s="21"/>
      <c r="LRH40" s="21"/>
      <c r="LRI40" s="21"/>
      <c r="LRJ40" s="21"/>
      <c r="LRK40" s="21"/>
      <c r="LRL40" s="21"/>
      <c r="LRM40" s="21"/>
      <c r="LRN40" s="21"/>
      <c r="LRO40" s="21"/>
      <c r="LRP40" s="21"/>
      <c r="LRQ40" s="21"/>
      <c r="LRR40" s="21"/>
      <c r="LRS40" s="21"/>
      <c r="LRT40" s="21"/>
      <c r="LRU40" s="21"/>
      <c r="LRV40" s="21"/>
      <c r="LRW40" s="21"/>
      <c r="LRX40" s="21"/>
      <c r="LRY40" s="21"/>
      <c r="LRZ40" s="21"/>
      <c r="LSA40" s="21"/>
      <c r="LSB40" s="21"/>
      <c r="LSC40" s="21"/>
      <c r="LSD40" s="21"/>
      <c r="LSE40" s="21"/>
      <c r="LSF40" s="21"/>
      <c r="LSG40" s="21"/>
      <c r="LSH40" s="21"/>
      <c r="LSI40" s="21"/>
      <c r="LSJ40" s="21"/>
      <c r="LSK40" s="21"/>
      <c r="LSL40" s="21"/>
      <c r="LSM40" s="21"/>
      <c r="LSN40" s="21"/>
      <c r="LSO40" s="21"/>
      <c r="LSP40" s="21"/>
      <c r="LSQ40" s="21"/>
      <c r="LSR40" s="21"/>
      <c r="LSS40" s="21"/>
      <c r="LST40" s="21"/>
      <c r="LSU40" s="21"/>
      <c r="LSV40" s="21"/>
      <c r="LSW40" s="21"/>
      <c r="LSX40" s="21"/>
      <c r="LSY40" s="21"/>
      <c r="LSZ40" s="21"/>
      <c r="LTA40" s="21"/>
      <c r="LTB40" s="21"/>
      <c r="LTC40" s="21"/>
      <c r="LTD40" s="21"/>
      <c r="LTE40" s="21"/>
      <c r="LTF40" s="21"/>
      <c r="LTG40" s="21"/>
      <c r="LTH40" s="21"/>
      <c r="LTI40" s="21"/>
      <c r="LTJ40" s="21"/>
      <c r="LTK40" s="21"/>
      <c r="LTL40" s="21"/>
      <c r="LTM40" s="21"/>
      <c r="LTN40" s="21"/>
      <c r="LTO40" s="21"/>
      <c r="LTP40" s="21"/>
      <c r="LTQ40" s="21"/>
      <c r="LTR40" s="21"/>
      <c r="LTS40" s="21"/>
      <c r="LTT40" s="21"/>
      <c r="LTU40" s="21"/>
      <c r="LTV40" s="21"/>
      <c r="LTW40" s="21"/>
      <c r="LTX40" s="21"/>
      <c r="LTY40" s="21"/>
      <c r="LTZ40" s="21"/>
      <c r="LUA40" s="21"/>
      <c r="LUB40" s="21"/>
      <c r="LUC40" s="21"/>
      <c r="LUD40" s="21"/>
      <c r="LUE40" s="21"/>
      <c r="LUF40" s="21"/>
      <c r="LUG40" s="21"/>
      <c r="LUH40" s="21"/>
      <c r="LUI40" s="21"/>
      <c r="LUJ40" s="21"/>
      <c r="LUK40" s="21"/>
      <c r="LUL40" s="21"/>
      <c r="LUM40" s="21"/>
      <c r="LUN40" s="21"/>
      <c r="LUO40" s="21"/>
      <c r="LUP40" s="21"/>
      <c r="LUQ40" s="21"/>
      <c r="LUR40" s="21"/>
      <c r="LUS40" s="21"/>
      <c r="LUT40" s="21"/>
      <c r="LUU40" s="21"/>
      <c r="LUV40" s="21"/>
      <c r="LUW40" s="21"/>
      <c r="LUX40" s="21"/>
      <c r="LUY40" s="21"/>
      <c r="LUZ40" s="21"/>
      <c r="LVA40" s="21"/>
      <c r="LVB40" s="21"/>
      <c r="LVC40" s="21"/>
      <c r="LVD40" s="21"/>
      <c r="LVE40" s="21"/>
      <c r="LVF40" s="21"/>
      <c r="LVG40" s="21"/>
      <c r="LVH40" s="21"/>
      <c r="LVI40" s="21"/>
      <c r="LVJ40" s="21"/>
      <c r="LVK40" s="21"/>
      <c r="LVL40" s="21"/>
      <c r="LVM40" s="21"/>
      <c r="LVN40" s="21"/>
      <c r="LVO40" s="21"/>
      <c r="LVP40" s="21"/>
      <c r="LVQ40" s="21"/>
      <c r="LVR40" s="21"/>
      <c r="LVS40" s="21"/>
      <c r="LVT40" s="21"/>
      <c r="LVU40" s="21"/>
      <c r="LVV40" s="21"/>
      <c r="LVW40" s="21"/>
      <c r="LVX40" s="21"/>
      <c r="LVY40" s="21"/>
      <c r="LVZ40" s="21"/>
      <c r="LWA40" s="21"/>
      <c r="LWB40" s="21"/>
      <c r="LWC40" s="21"/>
      <c r="LWD40" s="21"/>
      <c r="LWE40" s="21"/>
      <c r="LWF40" s="21"/>
      <c r="LWG40" s="21"/>
      <c r="LWH40" s="21"/>
      <c r="LWI40" s="21"/>
      <c r="LWJ40" s="21"/>
      <c r="LWK40" s="21"/>
      <c r="LWL40" s="21"/>
      <c r="LWM40" s="21"/>
      <c r="LWN40" s="21"/>
      <c r="LWO40" s="21"/>
      <c r="LWP40" s="21"/>
      <c r="LWQ40" s="21"/>
      <c r="LWR40" s="21"/>
      <c r="LWS40" s="21"/>
      <c r="LWT40" s="21"/>
      <c r="LWU40" s="21"/>
      <c r="LWV40" s="21"/>
      <c r="LWW40" s="21"/>
      <c r="LWX40" s="21"/>
      <c r="LWY40" s="21"/>
      <c r="LWZ40" s="21"/>
      <c r="LXA40" s="21"/>
      <c r="LXB40" s="21"/>
      <c r="LXC40" s="21"/>
      <c r="LXD40" s="21"/>
      <c r="LXE40" s="21"/>
      <c r="LXF40" s="21"/>
      <c r="LXG40" s="21"/>
      <c r="LXH40" s="21"/>
      <c r="LXI40" s="21"/>
      <c r="LXJ40" s="21"/>
      <c r="LXK40" s="21"/>
      <c r="LXL40" s="21"/>
      <c r="LXM40" s="21"/>
      <c r="LXN40" s="21"/>
      <c r="LXO40" s="21"/>
      <c r="LXP40" s="21"/>
      <c r="LXQ40" s="21"/>
      <c r="LXR40" s="21"/>
      <c r="LXS40" s="21"/>
      <c r="LXT40" s="21"/>
      <c r="LXU40" s="21"/>
      <c r="LXV40" s="21"/>
      <c r="LXW40" s="21"/>
      <c r="LXX40" s="21"/>
      <c r="LXY40" s="21"/>
      <c r="LXZ40" s="21"/>
      <c r="LYA40" s="21"/>
      <c r="LYB40" s="21"/>
      <c r="LYC40" s="21"/>
      <c r="LYD40" s="21"/>
      <c r="LYE40" s="21"/>
      <c r="LYF40" s="21"/>
      <c r="LYG40" s="21"/>
      <c r="LYH40" s="21"/>
      <c r="LYI40" s="21"/>
      <c r="LYJ40" s="21"/>
      <c r="LYK40" s="21"/>
      <c r="LYL40" s="21"/>
      <c r="LYM40" s="21"/>
      <c r="LYN40" s="21"/>
      <c r="LYO40" s="21"/>
      <c r="LYP40" s="21"/>
      <c r="LYQ40" s="21"/>
      <c r="LYR40" s="21"/>
      <c r="LYS40" s="21"/>
      <c r="LYT40" s="21"/>
      <c r="LYU40" s="21"/>
      <c r="LYV40" s="21"/>
      <c r="LYW40" s="21"/>
      <c r="LYX40" s="21"/>
      <c r="LYY40" s="21"/>
      <c r="LYZ40" s="21"/>
      <c r="LZA40" s="21"/>
      <c r="LZB40" s="21"/>
      <c r="LZC40" s="21"/>
      <c r="LZD40" s="21"/>
      <c r="LZE40" s="21"/>
      <c r="LZF40" s="21"/>
      <c r="LZG40" s="21"/>
      <c r="LZH40" s="21"/>
      <c r="LZI40" s="21"/>
      <c r="LZJ40" s="21"/>
      <c r="LZK40" s="21"/>
      <c r="LZL40" s="21"/>
      <c r="LZM40" s="21"/>
      <c r="LZN40" s="21"/>
      <c r="LZO40" s="21"/>
      <c r="LZP40" s="21"/>
      <c r="LZQ40" s="21"/>
      <c r="LZR40" s="21"/>
      <c r="LZS40" s="21"/>
      <c r="LZT40" s="21"/>
      <c r="LZU40" s="21"/>
      <c r="LZV40" s="21"/>
      <c r="LZW40" s="21"/>
      <c r="LZX40" s="21"/>
      <c r="LZY40" s="21"/>
      <c r="LZZ40" s="21"/>
      <c r="MAA40" s="21"/>
      <c r="MAB40" s="21"/>
      <c r="MAC40" s="21"/>
      <c r="MAD40" s="21"/>
      <c r="MAE40" s="21"/>
      <c r="MAF40" s="21"/>
      <c r="MAG40" s="21"/>
      <c r="MAH40" s="21"/>
      <c r="MAI40" s="21"/>
      <c r="MAJ40" s="21"/>
      <c r="MAK40" s="21"/>
      <c r="MAL40" s="21"/>
      <c r="MAM40" s="21"/>
      <c r="MAN40" s="21"/>
      <c r="MAO40" s="21"/>
      <c r="MAP40" s="21"/>
      <c r="MAQ40" s="21"/>
      <c r="MAR40" s="21"/>
      <c r="MAS40" s="21"/>
      <c r="MAT40" s="21"/>
      <c r="MAU40" s="21"/>
      <c r="MAV40" s="21"/>
      <c r="MAW40" s="21"/>
      <c r="MAX40" s="21"/>
      <c r="MAY40" s="21"/>
      <c r="MAZ40" s="21"/>
      <c r="MBA40" s="21"/>
      <c r="MBB40" s="21"/>
      <c r="MBC40" s="21"/>
      <c r="MBD40" s="21"/>
      <c r="MBE40" s="21"/>
      <c r="MBF40" s="21"/>
      <c r="MBG40" s="21"/>
      <c r="MBH40" s="21"/>
      <c r="MBI40" s="21"/>
      <c r="MBJ40" s="21"/>
      <c r="MBK40" s="21"/>
      <c r="MBL40" s="21"/>
      <c r="MBM40" s="21"/>
      <c r="MBN40" s="21"/>
      <c r="MBO40" s="21"/>
      <c r="MBP40" s="21"/>
      <c r="MBQ40" s="21"/>
      <c r="MBR40" s="21"/>
      <c r="MBS40" s="21"/>
      <c r="MBT40" s="21"/>
      <c r="MBU40" s="21"/>
      <c r="MBV40" s="21"/>
      <c r="MBW40" s="21"/>
      <c r="MBX40" s="21"/>
      <c r="MBY40" s="21"/>
      <c r="MBZ40" s="21"/>
      <c r="MCA40" s="21"/>
      <c r="MCB40" s="21"/>
      <c r="MCC40" s="21"/>
      <c r="MCD40" s="21"/>
      <c r="MCE40" s="21"/>
      <c r="MCF40" s="21"/>
      <c r="MCG40" s="21"/>
      <c r="MCH40" s="21"/>
      <c r="MCI40" s="21"/>
      <c r="MCJ40" s="21"/>
      <c r="MCK40" s="21"/>
      <c r="MCL40" s="21"/>
      <c r="MCM40" s="21"/>
      <c r="MCN40" s="21"/>
      <c r="MCO40" s="21"/>
      <c r="MCP40" s="21"/>
      <c r="MCQ40" s="21"/>
      <c r="MCR40" s="21"/>
      <c r="MCS40" s="21"/>
      <c r="MCT40" s="21"/>
      <c r="MCU40" s="21"/>
      <c r="MCV40" s="21"/>
      <c r="MCW40" s="21"/>
      <c r="MCX40" s="21"/>
      <c r="MCY40" s="21"/>
      <c r="MCZ40" s="21"/>
      <c r="MDA40" s="21"/>
      <c r="MDB40" s="21"/>
      <c r="MDC40" s="21"/>
      <c r="MDD40" s="21"/>
      <c r="MDE40" s="21"/>
      <c r="MDF40" s="21"/>
      <c r="MDG40" s="21"/>
      <c r="MDH40" s="21"/>
      <c r="MDI40" s="21"/>
      <c r="MDJ40" s="21"/>
      <c r="MDK40" s="21"/>
      <c r="MDL40" s="21"/>
      <c r="MDM40" s="21"/>
      <c r="MDN40" s="21"/>
      <c r="MDO40" s="21"/>
      <c r="MDP40" s="21"/>
      <c r="MDQ40" s="21"/>
      <c r="MDR40" s="21"/>
      <c r="MDS40" s="21"/>
      <c r="MDT40" s="21"/>
      <c r="MDU40" s="21"/>
      <c r="MDV40" s="21"/>
      <c r="MDW40" s="21"/>
      <c r="MDX40" s="21"/>
      <c r="MDY40" s="21"/>
      <c r="MDZ40" s="21"/>
      <c r="MEA40" s="21"/>
      <c r="MEB40" s="21"/>
      <c r="MEC40" s="21"/>
      <c r="MED40" s="21"/>
      <c r="MEE40" s="21"/>
      <c r="MEF40" s="21"/>
      <c r="MEG40" s="21"/>
      <c r="MEH40" s="21"/>
      <c r="MEI40" s="21"/>
      <c r="MEJ40" s="21"/>
      <c r="MEK40" s="21"/>
      <c r="MEL40" s="21"/>
      <c r="MEM40" s="21"/>
      <c r="MEN40" s="21"/>
      <c r="MEO40" s="21"/>
      <c r="MEP40" s="21"/>
      <c r="MEQ40" s="21"/>
      <c r="MER40" s="21"/>
      <c r="MES40" s="21"/>
      <c r="MET40" s="21"/>
      <c r="MEU40" s="21"/>
      <c r="MEV40" s="21"/>
      <c r="MEW40" s="21"/>
      <c r="MEX40" s="21"/>
      <c r="MEY40" s="21"/>
      <c r="MEZ40" s="21"/>
      <c r="MFA40" s="21"/>
      <c r="MFB40" s="21"/>
      <c r="MFC40" s="21"/>
      <c r="MFD40" s="21"/>
      <c r="MFE40" s="21"/>
      <c r="MFF40" s="21"/>
      <c r="MFG40" s="21"/>
      <c r="MFH40" s="21"/>
      <c r="MFI40" s="21"/>
      <c r="MFJ40" s="21"/>
      <c r="MFK40" s="21"/>
      <c r="MFL40" s="21"/>
      <c r="MFM40" s="21"/>
      <c r="MFN40" s="21"/>
      <c r="MFO40" s="21"/>
      <c r="MFP40" s="21"/>
      <c r="MFQ40" s="21"/>
      <c r="MFR40" s="21"/>
      <c r="MFS40" s="21"/>
      <c r="MFT40" s="21"/>
      <c r="MFU40" s="21"/>
      <c r="MFV40" s="21"/>
      <c r="MFW40" s="21"/>
      <c r="MFX40" s="21"/>
      <c r="MFY40" s="21"/>
      <c r="MFZ40" s="21"/>
      <c r="MGA40" s="21"/>
      <c r="MGB40" s="21"/>
      <c r="MGC40" s="21"/>
      <c r="MGD40" s="21"/>
      <c r="MGE40" s="21"/>
      <c r="MGF40" s="21"/>
      <c r="MGG40" s="21"/>
      <c r="MGH40" s="21"/>
      <c r="MGI40" s="21"/>
      <c r="MGJ40" s="21"/>
      <c r="MGK40" s="21"/>
      <c r="MGL40" s="21"/>
      <c r="MGM40" s="21"/>
      <c r="MGN40" s="21"/>
      <c r="MGO40" s="21"/>
      <c r="MGP40" s="21"/>
      <c r="MGQ40" s="21"/>
      <c r="MGR40" s="21"/>
      <c r="MGS40" s="21"/>
      <c r="MGT40" s="21"/>
      <c r="MGU40" s="21"/>
      <c r="MGV40" s="21"/>
      <c r="MGW40" s="21"/>
      <c r="MGX40" s="21"/>
      <c r="MGY40" s="21"/>
      <c r="MGZ40" s="21"/>
      <c r="MHA40" s="21"/>
      <c r="MHB40" s="21"/>
      <c r="MHC40" s="21"/>
      <c r="MHD40" s="21"/>
      <c r="MHE40" s="21"/>
      <c r="MHF40" s="21"/>
      <c r="MHG40" s="21"/>
      <c r="MHH40" s="21"/>
      <c r="MHI40" s="21"/>
      <c r="MHJ40" s="21"/>
      <c r="MHK40" s="21"/>
      <c r="MHL40" s="21"/>
      <c r="MHM40" s="21"/>
      <c r="MHN40" s="21"/>
      <c r="MHO40" s="21"/>
      <c r="MHP40" s="21"/>
      <c r="MHQ40" s="21"/>
      <c r="MHR40" s="21"/>
      <c r="MHS40" s="21"/>
      <c r="MHT40" s="21"/>
      <c r="MHU40" s="21"/>
      <c r="MHV40" s="21"/>
      <c r="MHW40" s="21"/>
      <c r="MHX40" s="21"/>
      <c r="MHY40" s="21"/>
      <c r="MHZ40" s="21"/>
      <c r="MIA40" s="21"/>
      <c r="MIB40" s="21"/>
      <c r="MIC40" s="21"/>
      <c r="MID40" s="21"/>
      <c r="MIE40" s="21"/>
      <c r="MIF40" s="21"/>
      <c r="MIG40" s="21"/>
      <c r="MIH40" s="21"/>
      <c r="MII40" s="21"/>
      <c r="MIJ40" s="21"/>
      <c r="MIK40" s="21"/>
      <c r="MIL40" s="21"/>
      <c r="MIM40" s="21"/>
      <c r="MIN40" s="21"/>
      <c r="MIO40" s="21"/>
      <c r="MIP40" s="21"/>
      <c r="MIQ40" s="21"/>
      <c r="MIR40" s="21"/>
      <c r="MIS40" s="21"/>
      <c r="MIT40" s="21"/>
      <c r="MIU40" s="21"/>
      <c r="MIV40" s="21"/>
      <c r="MIW40" s="21"/>
      <c r="MIX40" s="21"/>
      <c r="MIY40" s="21"/>
      <c r="MIZ40" s="21"/>
      <c r="MJA40" s="21"/>
      <c r="MJB40" s="21"/>
      <c r="MJC40" s="21"/>
      <c r="MJD40" s="21"/>
      <c r="MJE40" s="21"/>
      <c r="MJF40" s="21"/>
      <c r="MJG40" s="21"/>
      <c r="MJH40" s="21"/>
      <c r="MJI40" s="21"/>
      <c r="MJJ40" s="21"/>
      <c r="MJK40" s="21"/>
      <c r="MJL40" s="21"/>
      <c r="MJM40" s="21"/>
      <c r="MJN40" s="21"/>
      <c r="MJO40" s="21"/>
      <c r="MJP40" s="21"/>
      <c r="MJQ40" s="21"/>
      <c r="MJR40" s="21"/>
      <c r="MJS40" s="21"/>
      <c r="MJT40" s="21"/>
      <c r="MJU40" s="21"/>
      <c r="MJV40" s="21"/>
      <c r="MJW40" s="21"/>
      <c r="MJX40" s="21"/>
      <c r="MJY40" s="21"/>
      <c r="MJZ40" s="21"/>
      <c r="MKA40" s="21"/>
      <c r="MKB40" s="21"/>
      <c r="MKC40" s="21"/>
      <c r="MKD40" s="21"/>
      <c r="MKE40" s="21"/>
      <c r="MKF40" s="21"/>
      <c r="MKG40" s="21"/>
      <c r="MKH40" s="21"/>
      <c r="MKI40" s="21"/>
      <c r="MKJ40" s="21"/>
      <c r="MKK40" s="21"/>
      <c r="MKL40" s="21"/>
      <c r="MKM40" s="21"/>
      <c r="MKN40" s="21"/>
      <c r="MKO40" s="21"/>
      <c r="MKP40" s="21"/>
      <c r="MKQ40" s="21"/>
      <c r="MKR40" s="21"/>
      <c r="MKS40" s="21"/>
      <c r="MKT40" s="21"/>
      <c r="MKU40" s="21"/>
      <c r="MKV40" s="21"/>
      <c r="MKW40" s="21"/>
      <c r="MKX40" s="21"/>
      <c r="MKY40" s="21"/>
      <c r="MKZ40" s="21"/>
      <c r="MLA40" s="21"/>
      <c r="MLB40" s="21"/>
      <c r="MLC40" s="21"/>
      <c r="MLD40" s="21"/>
      <c r="MLE40" s="21"/>
      <c r="MLF40" s="21"/>
      <c r="MLG40" s="21"/>
      <c r="MLH40" s="21"/>
      <c r="MLI40" s="21"/>
      <c r="MLJ40" s="21"/>
      <c r="MLK40" s="21"/>
      <c r="MLL40" s="21"/>
      <c r="MLM40" s="21"/>
      <c r="MLN40" s="21"/>
      <c r="MLO40" s="21"/>
      <c r="MLP40" s="21"/>
      <c r="MLQ40" s="21"/>
      <c r="MLR40" s="21"/>
      <c r="MLS40" s="21"/>
      <c r="MLT40" s="21"/>
      <c r="MLU40" s="21"/>
      <c r="MLV40" s="21"/>
      <c r="MLW40" s="21"/>
      <c r="MLX40" s="21"/>
      <c r="MLY40" s="21"/>
      <c r="MLZ40" s="21"/>
      <c r="MMA40" s="21"/>
      <c r="MMB40" s="21"/>
      <c r="MMC40" s="21"/>
      <c r="MMD40" s="21"/>
      <c r="MME40" s="21"/>
      <c r="MMF40" s="21"/>
      <c r="MMG40" s="21"/>
      <c r="MMH40" s="21"/>
      <c r="MMI40" s="21"/>
      <c r="MMJ40" s="21"/>
      <c r="MMK40" s="21"/>
      <c r="MML40" s="21"/>
      <c r="MMM40" s="21"/>
      <c r="MMN40" s="21"/>
      <c r="MMO40" s="21"/>
      <c r="MMP40" s="21"/>
      <c r="MMQ40" s="21"/>
      <c r="MMR40" s="21"/>
      <c r="MMS40" s="21"/>
      <c r="MMT40" s="21"/>
      <c r="MMU40" s="21"/>
      <c r="MMV40" s="21"/>
      <c r="MMW40" s="21"/>
      <c r="MMX40" s="21"/>
      <c r="MMY40" s="21"/>
      <c r="MMZ40" s="21"/>
      <c r="MNA40" s="21"/>
      <c r="MNB40" s="21"/>
      <c r="MNC40" s="21"/>
      <c r="MND40" s="21"/>
      <c r="MNE40" s="21"/>
      <c r="MNF40" s="21"/>
      <c r="MNG40" s="21"/>
      <c r="MNH40" s="21"/>
      <c r="MNI40" s="21"/>
      <c r="MNJ40" s="21"/>
      <c r="MNK40" s="21"/>
      <c r="MNL40" s="21"/>
      <c r="MNM40" s="21"/>
      <c r="MNN40" s="21"/>
      <c r="MNO40" s="21"/>
      <c r="MNP40" s="21"/>
      <c r="MNQ40" s="21"/>
      <c r="MNR40" s="21"/>
      <c r="MNS40" s="21"/>
      <c r="MNT40" s="21"/>
      <c r="MNU40" s="21"/>
      <c r="MNV40" s="21"/>
      <c r="MNW40" s="21"/>
      <c r="MNX40" s="21"/>
      <c r="MNY40" s="21"/>
      <c r="MNZ40" s="21"/>
      <c r="MOA40" s="21"/>
      <c r="MOB40" s="21"/>
      <c r="MOC40" s="21"/>
      <c r="MOD40" s="21"/>
      <c r="MOE40" s="21"/>
      <c r="MOF40" s="21"/>
      <c r="MOG40" s="21"/>
      <c r="MOH40" s="21"/>
      <c r="MOI40" s="21"/>
      <c r="MOJ40" s="21"/>
      <c r="MOK40" s="21"/>
      <c r="MOL40" s="21"/>
      <c r="MOM40" s="21"/>
      <c r="MON40" s="21"/>
      <c r="MOO40" s="21"/>
      <c r="MOP40" s="21"/>
      <c r="MOQ40" s="21"/>
      <c r="MOR40" s="21"/>
      <c r="MOS40" s="21"/>
      <c r="MOT40" s="21"/>
      <c r="MOU40" s="21"/>
      <c r="MOV40" s="21"/>
      <c r="MOW40" s="21"/>
      <c r="MOX40" s="21"/>
      <c r="MOY40" s="21"/>
      <c r="MOZ40" s="21"/>
      <c r="MPA40" s="21"/>
      <c r="MPB40" s="21"/>
      <c r="MPC40" s="21"/>
      <c r="MPD40" s="21"/>
      <c r="MPE40" s="21"/>
      <c r="MPF40" s="21"/>
      <c r="MPG40" s="21"/>
      <c r="MPH40" s="21"/>
      <c r="MPI40" s="21"/>
      <c r="MPJ40" s="21"/>
      <c r="MPK40" s="21"/>
      <c r="MPL40" s="21"/>
      <c r="MPM40" s="21"/>
      <c r="MPN40" s="21"/>
      <c r="MPO40" s="21"/>
      <c r="MPP40" s="21"/>
      <c r="MPQ40" s="21"/>
      <c r="MPR40" s="21"/>
      <c r="MPS40" s="21"/>
      <c r="MPT40" s="21"/>
      <c r="MPU40" s="21"/>
      <c r="MPV40" s="21"/>
      <c r="MPW40" s="21"/>
      <c r="MPX40" s="21"/>
      <c r="MPY40" s="21"/>
      <c r="MPZ40" s="21"/>
      <c r="MQA40" s="21"/>
      <c r="MQB40" s="21"/>
      <c r="MQC40" s="21"/>
      <c r="MQD40" s="21"/>
      <c r="MQE40" s="21"/>
      <c r="MQF40" s="21"/>
      <c r="MQG40" s="21"/>
      <c r="MQH40" s="21"/>
      <c r="MQI40" s="21"/>
      <c r="MQJ40" s="21"/>
      <c r="MQK40" s="21"/>
      <c r="MQL40" s="21"/>
      <c r="MQM40" s="21"/>
      <c r="MQN40" s="21"/>
      <c r="MQO40" s="21"/>
      <c r="MQP40" s="21"/>
      <c r="MQQ40" s="21"/>
      <c r="MQR40" s="21"/>
      <c r="MQS40" s="21"/>
      <c r="MQT40" s="21"/>
      <c r="MQU40" s="21"/>
      <c r="MQV40" s="21"/>
      <c r="MQW40" s="21"/>
      <c r="MQX40" s="21"/>
      <c r="MQY40" s="21"/>
      <c r="MQZ40" s="21"/>
      <c r="MRA40" s="21"/>
      <c r="MRB40" s="21"/>
      <c r="MRC40" s="21"/>
      <c r="MRD40" s="21"/>
      <c r="MRE40" s="21"/>
      <c r="MRF40" s="21"/>
      <c r="MRG40" s="21"/>
      <c r="MRH40" s="21"/>
      <c r="MRI40" s="21"/>
      <c r="MRJ40" s="21"/>
      <c r="MRK40" s="21"/>
      <c r="MRL40" s="21"/>
      <c r="MRM40" s="21"/>
      <c r="MRN40" s="21"/>
      <c r="MRO40" s="21"/>
      <c r="MRP40" s="21"/>
      <c r="MRQ40" s="21"/>
      <c r="MRR40" s="21"/>
      <c r="MRS40" s="21"/>
      <c r="MRT40" s="21"/>
      <c r="MRU40" s="21"/>
      <c r="MRV40" s="21"/>
      <c r="MRW40" s="21"/>
      <c r="MRX40" s="21"/>
      <c r="MRY40" s="21"/>
      <c r="MRZ40" s="21"/>
      <c r="MSA40" s="21"/>
      <c r="MSB40" s="21"/>
      <c r="MSC40" s="21"/>
      <c r="MSD40" s="21"/>
      <c r="MSE40" s="21"/>
      <c r="MSF40" s="21"/>
      <c r="MSG40" s="21"/>
      <c r="MSH40" s="21"/>
      <c r="MSI40" s="21"/>
      <c r="MSJ40" s="21"/>
      <c r="MSK40" s="21"/>
      <c r="MSL40" s="21"/>
      <c r="MSM40" s="21"/>
      <c r="MSN40" s="21"/>
      <c r="MSO40" s="21"/>
      <c r="MSP40" s="21"/>
      <c r="MSQ40" s="21"/>
      <c r="MSR40" s="21"/>
      <c r="MSS40" s="21"/>
      <c r="MST40" s="21"/>
      <c r="MSU40" s="21"/>
      <c r="MSV40" s="21"/>
      <c r="MSW40" s="21"/>
      <c r="MSX40" s="21"/>
      <c r="MSY40" s="21"/>
      <c r="MSZ40" s="21"/>
      <c r="MTA40" s="21"/>
      <c r="MTB40" s="21"/>
      <c r="MTC40" s="21"/>
      <c r="MTD40" s="21"/>
      <c r="MTE40" s="21"/>
      <c r="MTF40" s="21"/>
      <c r="MTG40" s="21"/>
      <c r="MTH40" s="21"/>
      <c r="MTI40" s="21"/>
      <c r="MTJ40" s="21"/>
      <c r="MTK40" s="21"/>
      <c r="MTL40" s="21"/>
      <c r="MTM40" s="21"/>
      <c r="MTN40" s="21"/>
      <c r="MTO40" s="21"/>
      <c r="MTP40" s="21"/>
      <c r="MTQ40" s="21"/>
      <c r="MTR40" s="21"/>
      <c r="MTS40" s="21"/>
      <c r="MTT40" s="21"/>
      <c r="MTU40" s="21"/>
      <c r="MTV40" s="21"/>
      <c r="MTW40" s="21"/>
      <c r="MTX40" s="21"/>
      <c r="MTY40" s="21"/>
      <c r="MTZ40" s="21"/>
      <c r="MUA40" s="21"/>
      <c r="MUB40" s="21"/>
      <c r="MUC40" s="21"/>
      <c r="MUD40" s="21"/>
      <c r="MUE40" s="21"/>
      <c r="MUF40" s="21"/>
      <c r="MUG40" s="21"/>
      <c r="MUH40" s="21"/>
      <c r="MUI40" s="21"/>
      <c r="MUJ40" s="21"/>
      <c r="MUK40" s="21"/>
      <c r="MUL40" s="21"/>
      <c r="MUM40" s="21"/>
      <c r="MUN40" s="21"/>
      <c r="MUO40" s="21"/>
      <c r="MUP40" s="21"/>
      <c r="MUQ40" s="21"/>
      <c r="MUR40" s="21"/>
      <c r="MUS40" s="21"/>
      <c r="MUT40" s="21"/>
      <c r="MUU40" s="21"/>
      <c r="MUV40" s="21"/>
      <c r="MUW40" s="21"/>
      <c r="MUX40" s="21"/>
      <c r="MUY40" s="21"/>
      <c r="MUZ40" s="21"/>
      <c r="MVA40" s="21"/>
      <c r="MVB40" s="21"/>
      <c r="MVC40" s="21"/>
      <c r="MVD40" s="21"/>
      <c r="MVE40" s="21"/>
      <c r="MVF40" s="21"/>
      <c r="MVG40" s="21"/>
      <c r="MVH40" s="21"/>
      <c r="MVI40" s="21"/>
      <c r="MVJ40" s="21"/>
      <c r="MVK40" s="21"/>
      <c r="MVL40" s="21"/>
      <c r="MVM40" s="21"/>
      <c r="MVN40" s="21"/>
      <c r="MVO40" s="21"/>
      <c r="MVP40" s="21"/>
      <c r="MVQ40" s="21"/>
      <c r="MVR40" s="21"/>
      <c r="MVS40" s="21"/>
      <c r="MVT40" s="21"/>
      <c r="MVU40" s="21"/>
      <c r="MVV40" s="21"/>
      <c r="MVW40" s="21"/>
      <c r="MVX40" s="21"/>
      <c r="MVY40" s="21"/>
      <c r="MVZ40" s="21"/>
      <c r="MWA40" s="21"/>
      <c r="MWB40" s="21"/>
      <c r="MWC40" s="21"/>
      <c r="MWD40" s="21"/>
      <c r="MWE40" s="21"/>
      <c r="MWF40" s="21"/>
      <c r="MWG40" s="21"/>
      <c r="MWH40" s="21"/>
      <c r="MWI40" s="21"/>
      <c r="MWJ40" s="21"/>
      <c r="MWK40" s="21"/>
      <c r="MWL40" s="21"/>
      <c r="MWM40" s="21"/>
      <c r="MWN40" s="21"/>
      <c r="MWO40" s="21"/>
      <c r="MWP40" s="21"/>
      <c r="MWQ40" s="21"/>
      <c r="MWR40" s="21"/>
      <c r="MWS40" s="21"/>
      <c r="MWT40" s="21"/>
      <c r="MWU40" s="21"/>
      <c r="MWV40" s="21"/>
      <c r="MWW40" s="21"/>
      <c r="MWX40" s="21"/>
      <c r="MWY40" s="21"/>
      <c r="MWZ40" s="21"/>
      <c r="MXA40" s="21"/>
      <c r="MXB40" s="21"/>
      <c r="MXC40" s="21"/>
      <c r="MXD40" s="21"/>
      <c r="MXE40" s="21"/>
      <c r="MXF40" s="21"/>
      <c r="MXG40" s="21"/>
      <c r="MXH40" s="21"/>
      <c r="MXI40" s="21"/>
      <c r="MXJ40" s="21"/>
      <c r="MXK40" s="21"/>
      <c r="MXL40" s="21"/>
      <c r="MXM40" s="21"/>
      <c r="MXN40" s="21"/>
      <c r="MXO40" s="21"/>
      <c r="MXP40" s="21"/>
      <c r="MXQ40" s="21"/>
      <c r="MXR40" s="21"/>
      <c r="MXS40" s="21"/>
      <c r="MXT40" s="21"/>
      <c r="MXU40" s="21"/>
      <c r="MXV40" s="21"/>
      <c r="MXW40" s="21"/>
      <c r="MXX40" s="21"/>
      <c r="MXY40" s="21"/>
      <c r="MXZ40" s="21"/>
      <c r="MYA40" s="21"/>
      <c r="MYB40" s="21"/>
      <c r="MYC40" s="21"/>
      <c r="MYD40" s="21"/>
      <c r="MYE40" s="21"/>
      <c r="MYF40" s="21"/>
      <c r="MYG40" s="21"/>
      <c r="MYH40" s="21"/>
      <c r="MYI40" s="21"/>
      <c r="MYJ40" s="21"/>
      <c r="MYK40" s="21"/>
      <c r="MYL40" s="21"/>
      <c r="MYM40" s="21"/>
      <c r="MYN40" s="21"/>
      <c r="MYO40" s="21"/>
      <c r="MYP40" s="21"/>
      <c r="MYQ40" s="21"/>
      <c r="MYR40" s="21"/>
      <c r="MYS40" s="21"/>
      <c r="MYT40" s="21"/>
      <c r="MYU40" s="21"/>
      <c r="MYV40" s="21"/>
      <c r="MYW40" s="21"/>
      <c r="MYX40" s="21"/>
      <c r="MYY40" s="21"/>
      <c r="MYZ40" s="21"/>
      <c r="MZA40" s="21"/>
      <c r="MZB40" s="21"/>
      <c r="MZC40" s="21"/>
      <c r="MZD40" s="21"/>
      <c r="MZE40" s="21"/>
      <c r="MZF40" s="21"/>
      <c r="MZG40" s="21"/>
      <c r="MZH40" s="21"/>
      <c r="MZI40" s="21"/>
      <c r="MZJ40" s="21"/>
      <c r="MZK40" s="21"/>
      <c r="MZL40" s="21"/>
      <c r="MZM40" s="21"/>
      <c r="MZN40" s="21"/>
      <c r="MZO40" s="21"/>
      <c r="MZP40" s="21"/>
      <c r="MZQ40" s="21"/>
      <c r="MZR40" s="21"/>
      <c r="MZS40" s="21"/>
      <c r="MZT40" s="21"/>
      <c r="MZU40" s="21"/>
      <c r="MZV40" s="21"/>
      <c r="MZW40" s="21"/>
      <c r="MZX40" s="21"/>
      <c r="MZY40" s="21"/>
      <c r="MZZ40" s="21"/>
      <c r="NAA40" s="21"/>
      <c r="NAB40" s="21"/>
      <c r="NAC40" s="21"/>
      <c r="NAD40" s="21"/>
      <c r="NAE40" s="21"/>
      <c r="NAF40" s="21"/>
      <c r="NAG40" s="21"/>
      <c r="NAH40" s="21"/>
      <c r="NAI40" s="21"/>
      <c r="NAJ40" s="21"/>
      <c r="NAK40" s="21"/>
      <c r="NAL40" s="21"/>
      <c r="NAM40" s="21"/>
      <c r="NAN40" s="21"/>
      <c r="NAO40" s="21"/>
      <c r="NAP40" s="21"/>
      <c r="NAQ40" s="21"/>
      <c r="NAR40" s="21"/>
      <c r="NAS40" s="21"/>
      <c r="NAT40" s="21"/>
      <c r="NAU40" s="21"/>
      <c r="NAV40" s="21"/>
      <c r="NAW40" s="21"/>
      <c r="NAX40" s="21"/>
      <c r="NAY40" s="21"/>
      <c r="NAZ40" s="21"/>
      <c r="NBA40" s="21"/>
      <c r="NBB40" s="21"/>
      <c r="NBC40" s="21"/>
      <c r="NBD40" s="21"/>
      <c r="NBE40" s="21"/>
      <c r="NBF40" s="21"/>
      <c r="NBG40" s="21"/>
      <c r="NBH40" s="21"/>
      <c r="NBI40" s="21"/>
      <c r="NBJ40" s="21"/>
      <c r="NBK40" s="21"/>
      <c r="NBL40" s="21"/>
      <c r="NBM40" s="21"/>
      <c r="NBN40" s="21"/>
      <c r="NBO40" s="21"/>
      <c r="NBP40" s="21"/>
      <c r="NBQ40" s="21"/>
      <c r="NBR40" s="21"/>
      <c r="NBS40" s="21"/>
      <c r="NBT40" s="21"/>
      <c r="NBU40" s="21"/>
      <c r="NBV40" s="21"/>
      <c r="NBW40" s="21"/>
      <c r="NBX40" s="21"/>
      <c r="NBY40" s="21"/>
      <c r="NBZ40" s="21"/>
      <c r="NCA40" s="21"/>
      <c r="NCB40" s="21"/>
      <c r="NCC40" s="21"/>
      <c r="NCD40" s="21"/>
      <c r="NCE40" s="21"/>
      <c r="NCF40" s="21"/>
      <c r="NCG40" s="21"/>
      <c r="NCH40" s="21"/>
      <c r="NCI40" s="21"/>
      <c r="NCJ40" s="21"/>
      <c r="NCK40" s="21"/>
      <c r="NCL40" s="21"/>
      <c r="NCM40" s="21"/>
      <c r="NCN40" s="21"/>
      <c r="NCO40" s="21"/>
      <c r="NCP40" s="21"/>
      <c r="NCQ40" s="21"/>
      <c r="NCR40" s="21"/>
      <c r="NCS40" s="21"/>
      <c r="NCT40" s="21"/>
      <c r="NCU40" s="21"/>
      <c r="NCV40" s="21"/>
      <c r="NCW40" s="21"/>
      <c r="NCX40" s="21"/>
      <c r="NCY40" s="21"/>
      <c r="NCZ40" s="21"/>
      <c r="NDA40" s="21"/>
      <c r="NDB40" s="21"/>
      <c r="NDC40" s="21"/>
      <c r="NDD40" s="21"/>
      <c r="NDE40" s="21"/>
      <c r="NDF40" s="21"/>
      <c r="NDG40" s="21"/>
      <c r="NDH40" s="21"/>
      <c r="NDI40" s="21"/>
      <c r="NDJ40" s="21"/>
      <c r="NDK40" s="21"/>
      <c r="NDL40" s="21"/>
      <c r="NDM40" s="21"/>
      <c r="NDN40" s="21"/>
      <c r="NDO40" s="21"/>
      <c r="NDP40" s="21"/>
      <c r="NDQ40" s="21"/>
      <c r="NDR40" s="21"/>
      <c r="NDS40" s="21"/>
      <c r="NDT40" s="21"/>
      <c r="NDU40" s="21"/>
      <c r="NDV40" s="21"/>
      <c r="NDW40" s="21"/>
      <c r="NDX40" s="21"/>
      <c r="NDY40" s="21"/>
      <c r="NDZ40" s="21"/>
      <c r="NEA40" s="21"/>
      <c r="NEB40" s="21"/>
      <c r="NEC40" s="21"/>
      <c r="NED40" s="21"/>
      <c r="NEE40" s="21"/>
      <c r="NEF40" s="21"/>
      <c r="NEG40" s="21"/>
      <c r="NEH40" s="21"/>
      <c r="NEI40" s="21"/>
      <c r="NEJ40" s="21"/>
      <c r="NEK40" s="21"/>
      <c r="NEL40" s="21"/>
      <c r="NEM40" s="21"/>
      <c r="NEN40" s="21"/>
      <c r="NEO40" s="21"/>
      <c r="NEP40" s="21"/>
      <c r="NEQ40" s="21"/>
      <c r="NER40" s="21"/>
      <c r="NES40" s="21"/>
      <c r="NET40" s="21"/>
      <c r="NEU40" s="21"/>
      <c r="NEV40" s="21"/>
      <c r="NEW40" s="21"/>
      <c r="NEX40" s="21"/>
      <c r="NEY40" s="21"/>
      <c r="NEZ40" s="21"/>
      <c r="NFA40" s="21"/>
      <c r="NFB40" s="21"/>
      <c r="NFC40" s="21"/>
      <c r="NFD40" s="21"/>
      <c r="NFE40" s="21"/>
      <c r="NFF40" s="21"/>
      <c r="NFG40" s="21"/>
      <c r="NFH40" s="21"/>
      <c r="NFI40" s="21"/>
      <c r="NFJ40" s="21"/>
      <c r="NFK40" s="21"/>
      <c r="NFL40" s="21"/>
      <c r="NFM40" s="21"/>
      <c r="NFN40" s="21"/>
      <c r="NFO40" s="21"/>
      <c r="NFP40" s="21"/>
      <c r="NFQ40" s="21"/>
      <c r="NFR40" s="21"/>
      <c r="NFS40" s="21"/>
      <c r="NFT40" s="21"/>
      <c r="NFU40" s="21"/>
      <c r="NFV40" s="21"/>
      <c r="NFW40" s="21"/>
      <c r="NFX40" s="21"/>
      <c r="NFY40" s="21"/>
      <c r="NFZ40" s="21"/>
      <c r="NGA40" s="21"/>
      <c r="NGB40" s="21"/>
      <c r="NGC40" s="21"/>
      <c r="NGD40" s="21"/>
      <c r="NGE40" s="21"/>
      <c r="NGF40" s="21"/>
      <c r="NGG40" s="21"/>
      <c r="NGH40" s="21"/>
      <c r="NGI40" s="21"/>
      <c r="NGJ40" s="21"/>
      <c r="NGK40" s="21"/>
      <c r="NGL40" s="21"/>
      <c r="NGM40" s="21"/>
      <c r="NGN40" s="21"/>
      <c r="NGO40" s="21"/>
      <c r="NGP40" s="21"/>
      <c r="NGQ40" s="21"/>
      <c r="NGR40" s="21"/>
      <c r="NGS40" s="21"/>
      <c r="NGT40" s="21"/>
      <c r="NGU40" s="21"/>
      <c r="NGV40" s="21"/>
      <c r="NGW40" s="21"/>
      <c r="NGX40" s="21"/>
      <c r="NGY40" s="21"/>
      <c r="NGZ40" s="21"/>
      <c r="NHA40" s="21"/>
      <c r="NHB40" s="21"/>
      <c r="NHC40" s="21"/>
      <c r="NHD40" s="21"/>
      <c r="NHE40" s="21"/>
      <c r="NHF40" s="21"/>
      <c r="NHG40" s="21"/>
      <c r="NHH40" s="21"/>
      <c r="NHI40" s="21"/>
      <c r="NHJ40" s="21"/>
      <c r="NHK40" s="21"/>
      <c r="NHL40" s="21"/>
      <c r="NHM40" s="21"/>
      <c r="NHN40" s="21"/>
      <c r="NHO40" s="21"/>
      <c r="NHP40" s="21"/>
      <c r="NHQ40" s="21"/>
      <c r="NHR40" s="21"/>
      <c r="NHS40" s="21"/>
      <c r="NHT40" s="21"/>
      <c r="NHU40" s="21"/>
      <c r="NHV40" s="21"/>
      <c r="NHW40" s="21"/>
      <c r="NHX40" s="21"/>
      <c r="NHY40" s="21"/>
      <c r="NHZ40" s="21"/>
      <c r="NIA40" s="21"/>
      <c r="NIB40" s="21"/>
      <c r="NIC40" s="21"/>
      <c r="NID40" s="21"/>
      <c r="NIE40" s="21"/>
      <c r="NIF40" s="21"/>
      <c r="NIG40" s="21"/>
      <c r="NIH40" s="21"/>
      <c r="NII40" s="21"/>
      <c r="NIJ40" s="21"/>
      <c r="NIK40" s="21"/>
      <c r="NIL40" s="21"/>
      <c r="NIM40" s="21"/>
      <c r="NIN40" s="21"/>
      <c r="NIO40" s="21"/>
      <c r="NIP40" s="21"/>
      <c r="NIQ40" s="21"/>
      <c r="NIR40" s="21"/>
      <c r="NIS40" s="21"/>
      <c r="NIT40" s="21"/>
      <c r="NIU40" s="21"/>
      <c r="NIV40" s="21"/>
      <c r="NIW40" s="21"/>
      <c r="NIX40" s="21"/>
      <c r="NIY40" s="21"/>
      <c r="NIZ40" s="21"/>
      <c r="NJA40" s="21"/>
      <c r="NJB40" s="21"/>
      <c r="NJC40" s="21"/>
      <c r="NJD40" s="21"/>
      <c r="NJE40" s="21"/>
      <c r="NJF40" s="21"/>
      <c r="NJG40" s="21"/>
      <c r="NJH40" s="21"/>
      <c r="NJI40" s="21"/>
      <c r="NJJ40" s="21"/>
      <c r="NJK40" s="21"/>
      <c r="NJL40" s="21"/>
      <c r="NJM40" s="21"/>
      <c r="NJN40" s="21"/>
      <c r="NJO40" s="21"/>
      <c r="NJP40" s="21"/>
      <c r="NJQ40" s="21"/>
      <c r="NJR40" s="21"/>
      <c r="NJS40" s="21"/>
      <c r="NJT40" s="21"/>
      <c r="NJU40" s="21"/>
      <c r="NJV40" s="21"/>
      <c r="NJW40" s="21"/>
      <c r="NJX40" s="21"/>
      <c r="NJY40" s="21"/>
      <c r="NJZ40" s="21"/>
      <c r="NKA40" s="21"/>
      <c r="NKB40" s="21"/>
      <c r="NKC40" s="21"/>
      <c r="NKD40" s="21"/>
      <c r="NKE40" s="21"/>
      <c r="NKF40" s="21"/>
      <c r="NKG40" s="21"/>
      <c r="NKH40" s="21"/>
      <c r="NKI40" s="21"/>
      <c r="NKJ40" s="21"/>
      <c r="NKK40" s="21"/>
      <c r="NKL40" s="21"/>
      <c r="NKM40" s="21"/>
      <c r="NKN40" s="21"/>
      <c r="NKO40" s="21"/>
      <c r="NKP40" s="21"/>
      <c r="NKQ40" s="21"/>
      <c r="NKR40" s="21"/>
      <c r="NKS40" s="21"/>
      <c r="NKT40" s="21"/>
      <c r="NKU40" s="21"/>
      <c r="NKV40" s="21"/>
      <c r="NKW40" s="21"/>
      <c r="NKX40" s="21"/>
      <c r="NKY40" s="21"/>
      <c r="NKZ40" s="21"/>
      <c r="NLA40" s="21"/>
      <c r="NLB40" s="21"/>
      <c r="NLC40" s="21"/>
      <c r="NLD40" s="21"/>
      <c r="NLE40" s="21"/>
      <c r="NLF40" s="21"/>
      <c r="NLG40" s="21"/>
      <c r="NLH40" s="21"/>
      <c r="NLI40" s="21"/>
      <c r="NLJ40" s="21"/>
      <c r="NLK40" s="21"/>
      <c r="NLL40" s="21"/>
      <c r="NLM40" s="21"/>
      <c r="NLN40" s="21"/>
      <c r="NLO40" s="21"/>
      <c r="NLP40" s="21"/>
      <c r="NLQ40" s="21"/>
      <c r="NLR40" s="21"/>
      <c r="NLS40" s="21"/>
      <c r="NLT40" s="21"/>
      <c r="NLU40" s="21"/>
      <c r="NLV40" s="21"/>
      <c r="NLW40" s="21"/>
      <c r="NLX40" s="21"/>
      <c r="NLY40" s="21"/>
      <c r="NLZ40" s="21"/>
      <c r="NMA40" s="21"/>
      <c r="NMB40" s="21"/>
      <c r="NMC40" s="21"/>
      <c r="NMD40" s="21"/>
      <c r="NME40" s="21"/>
      <c r="NMF40" s="21"/>
      <c r="NMG40" s="21"/>
      <c r="NMH40" s="21"/>
      <c r="NMI40" s="21"/>
      <c r="NMJ40" s="21"/>
      <c r="NMK40" s="21"/>
      <c r="NML40" s="21"/>
      <c r="NMM40" s="21"/>
      <c r="NMN40" s="21"/>
      <c r="NMO40" s="21"/>
      <c r="NMP40" s="21"/>
      <c r="NMQ40" s="21"/>
      <c r="NMR40" s="21"/>
      <c r="NMS40" s="21"/>
      <c r="NMT40" s="21"/>
      <c r="NMU40" s="21"/>
      <c r="NMV40" s="21"/>
      <c r="NMW40" s="21"/>
      <c r="NMX40" s="21"/>
      <c r="NMY40" s="21"/>
      <c r="NMZ40" s="21"/>
      <c r="NNA40" s="21"/>
      <c r="NNB40" s="21"/>
      <c r="NNC40" s="21"/>
      <c r="NND40" s="21"/>
      <c r="NNE40" s="21"/>
      <c r="NNF40" s="21"/>
      <c r="NNG40" s="21"/>
      <c r="NNH40" s="21"/>
      <c r="NNI40" s="21"/>
      <c r="NNJ40" s="21"/>
      <c r="NNK40" s="21"/>
      <c r="NNL40" s="21"/>
      <c r="NNM40" s="21"/>
      <c r="NNN40" s="21"/>
      <c r="NNO40" s="21"/>
      <c r="NNP40" s="21"/>
      <c r="NNQ40" s="21"/>
      <c r="NNR40" s="21"/>
      <c r="NNS40" s="21"/>
      <c r="NNT40" s="21"/>
      <c r="NNU40" s="21"/>
      <c r="NNV40" s="21"/>
      <c r="NNW40" s="21"/>
      <c r="NNX40" s="21"/>
      <c r="NNY40" s="21"/>
      <c r="NNZ40" s="21"/>
      <c r="NOA40" s="21"/>
      <c r="NOB40" s="21"/>
      <c r="NOC40" s="21"/>
      <c r="NOD40" s="21"/>
      <c r="NOE40" s="21"/>
      <c r="NOF40" s="21"/>
      <c r="NOG40" s="21"/>
      <c r="NOH40" s="21"/>
      <c r="NOI40" s="21"/>
      <c r="NOJ40" s="21"/>
      <c r="NOK40" s="21"/>
      <c r="NOL40" s="21"/>
      <c r="NOM40" s="21"/>
      <c r="NON40" s="21"/>
      <c r="NOO40" s="21"/>
      <c r="NOP40" s="21"/>
      <c r="NOQ40" s="21"/>
      <c r="NOR40" s="21"/>
      <c r="NOS40" s="21"/>
      <c r="NOT40" s="21"/>
      <c r="NOU40" s="21"/>
      <c r="NOV40" s="21"/>
      <c r="NOW40" s="21"/>
      <c r="NOX40" s="21"/>
      <c r="NOY40" s="21"/>
      <c r="NOZ40" s="21"/>
      <c r="NPA40" s="21"/>
      <c r="NPB40" s="21"/>
      <c r="NPC40" s="21"/>
      <c r="NPD40" s="21"/>
      <c r="NPE40" s="21"/>
      <c r="NPF40" s="21"/>
      <c r="NPG40" s="21"/>
      <c r="NPH40" s="21"/>
      <c r="NPI40" s="21"/>
      <c r="NPJ40" s="21"/>
      <c r="NPK40" s="21"/>
      <c r="NPL40" s="21"/>
      <c r="NPM40" s="21"/>
      <c r="NPN40" s="21"/>
      <c r="NPO40" s="21"/>
      <c r="NPP40" s="21"/>
      <c r="NPQ40" s="21"/>
      <c r="NPR40" s="21"/>
      <c r="NPS40" s="21"/>
      <c r="NPT40" s="21"/>
      <c r="NPU40" s="21"/>
      <c r="NPV40" s="21"/>
      <c r="NPW40" s="21"/>
      <c r="NPX40" s="21"/>
      <c r="NPY40" s="21"/>
      <c r="NPZ40" s="21"/>
      <c r="NQA40" s="21"/>
      <c r="NQB40" s="21"/>
      <c r="NQC40" s="21"/>
      <c r="NQD40" s="21"/>
      <c r="NQE40" s="21"/>
      <c r="NQF40" s="21"/>
      <c r="NQG40" s="21"/>
      <c r="NQH40" s="21"/>
      <c r="NQI40" s="21"/>
      <c r="NQJ40" s="21"/>
      <c r="NQK40" s="21"/>
      <c r="NQL40" s="21"/>
      <c r="NQM40" s="21"/>
      <c r="NQN40" s="21"/>
      <c r="NQO40" s="21"/>
      <c r="NQP40" s="21"/>
      <c r="NQQ40" s="21"/>
      <c r="NQR40" s="21"/>
      <c r="NQS40" s="21"/>
      <c r="NQT40" s="21"/>
      <c r="NQU40" s="21"/>
      <c r="NQV40" s="21"/>
      <c r="NQW40" s="21"/>
      <c r="NQX40" s="21"/>
      <c r="NQY40" s="21"/>
      <c r="NQZ40" s="21"/>
      <c r="NRA40" s="21"/>
      <c r="NRB40" s="21"/>
      <c r="NRC40" s="21"/>
      <c r="NRD40" s="21"/>
      <c r="NRE40" s="21"/>
      <c r="NRF40" s="21"/>
      <c r="NRG40" s="21"/>
      <c r="NRH40" s="21"/>
      <c r="NRI40" s="21"/>
      <c r="NRJ40" s="21"/>
      <c r="NRK40" s="21"/>
      <c r="NRL40" s="21"/>
      <c r="NRM40" s="21"/>
      <c r="NRN40" s="21"/>
      <c r="NRO40" s="21"/>
      <c r="NRP40" s="21"/>
      <c r="NRQ40" s="21"/>
      <c r="NRR40" s="21"/>
      <c r="NRS40" s="21"/>
      <c r="NRT40" s="21"/>
      <c r="NRU40" s="21"/>
      <c r="NRV40" s="21"/>
      <c r="NRW40" s="21"/>
      <c r="NRX40" s="21"/>
      <c r="NRY40" s="21"/>
      <c r="NRZ40" s="21"/>
      <c r="NSA40" s="21"/>
      <c r="NSB40" s="21"/>
      <c r="NSC40" s="21"/>
      <c r="NSD40" s="21"/>
      <c r="NSE40" s="21"/>
      <c r="NSF40" s="21"/>
      <c r="NSG40" s="21"/>
      <c r="NSH40" s="21"/>
      <c r="NSI40" s="21"/>
      <c r="NSJ40" s="21"/>
      <c r="NSK40" s="21"/>
      <c r="NSL40" s="21"/>
      <c r="NSM40" s="21"/>
      <c r="NSN40" s="21"/>
      <c r="NSO40" s="21"/>
      <c r="NSP40" s="21"/>
      <c r="NSQ40" s="21"/>
      <c r="NSR40" s="21"/>
      <c r="NSS40" s="21"/>
      <c r="NST40" s="21"/>
      <c r="NSU40" s="21"/>
      <c r="NSV40" s="21"/>
      <c r="NSW40" s="21"/>
      <c r="NSX40" s="21"/>
      <c r="NSY40" s="21"/>
      <c r="NSZ40" s="21"/>
      <c r="NTA40" s="21"/>
      <c r="NTB40" s="21"/>
      <c r="NTC40" s="21"/>
      <c r="NTD40" s="21"/>
      <c r="NTE40" s="21"/>
      <c r="NTF40" s="21"/>
      <c r="NTG40" s="21"/>
      <c r="NTH40" s="21"/>
      <c r="NTI40" s="21"/>
      <c r="NTJ40" s="21"/>
      <c r="NTK40" s="21"/>
      <c r="NTL40" s="21"/>
      <c r="NTM40" s="21"/>
      <c r="NTN40" s="21"/>
      <c r="NTO40" s="21"/>
      <c r="NTP40" s="21"/>
      <c r="NTQ40" s="21"/>
      <c r="NTR40" s="21"/>
      <c r="NTS40" s="21"/>
      <c r="NTT40" s="21"/>
      <c r="NTU40" s="21"/>
      <c r="NTV40" s="21"/>
      <c r="NTW40" s="21"/>
      <c r="NTX40" s="21"/>
      <c r="NTY40" s="21"/>
      <c r="NTZ40" s="21"/>
      <c r="NUA40" s="21"/>
      <c r="NUB40" s="21"/>
      <c r="NUC40" s="21"/>
      <c r="NUD40" s="21"/>
      <c r="NUE40" s="21"/>
      <c r="NUF40" s="21"/>
      <c r="NUG40" s="21"/>
      <c r="NUH40" s="21"/>
      <c r="NUI40" s="21"/>
      <c r="NUJ40" s="21"/>
      <c r="NUK40" s="21"/>
      <c r="NUL40" s="21"/>
      <c r="NUM40" s="21"/>
      <c r="NUN40" s="21"/>
      <c r="NUO40" s="21"/>
      <c r="NUP40" s="21"/>
      <c r="NUQ40" s="21"/>
      <c r="NUR40" s="21"/>
      <c r="NUS40" s="21"/>
      <c r="NUT40" s="21"/>
      <c r="NUU40" s="21"/>
      <c r="NUV40" s="21"/>
      <c r="NUW40" s="21"/>
      <c r="NUX40" s="21"/>
      <c r="NUY40" s="21"/>
      <c r="NUZ40" s="21"/>
      <c r="NVA40" s="21"/>
      <c r="NVB40" s="21"/>
      <c r="NVC40" s="21"/>
      <c r="NVD40" s="21"/>
      <c r="NVE40" s="21"/>
      <c r="NVF40" s="21"/>
      <c r="NVG40" s="21"/>
      <c r="NVH40" s="21"/>
      <c r="NVI40" s="21"/>
      <c r="NVJ40" s="21"/>
      <c r="NVK40" s="21"/>
      <c r="NVL40" s="21"/>
      <c r="NVM40" s="21"/>
      <c r="NVN40" s="21"/>
      <c r="NVO40" s="21"/>
      <c r="NVP40" s="21"/>
      <c r="NVQ40" s="21"/>
      <c r="NVR40" s="21"/>
      <c r="NVS40" s="21"/>
      <c r="NVT40" s="21"/>
      <c r="NVU40" s="21"/>
      <c r="NVV40" s="21"/>
      <c r="NVW40" s="21"/>
      <c r="NVX40" s="21"/>
      <c r="NVY40" s="21"/>
      <c r="NVZ40" s="21"/>
      <c r="NWA40" s="21"/>
      <c r="NWB40" s="21"/>
      <c r="NWC40" s="21"/>
      <c r="NWD40" s="21"/>
      <c r="NWE40" s="21"/>
      <c r="NWF40" s="21"/>
      <c r="NWG40" s="21"/>
      <c r="NWH40" s="21"/>
      <c r="NWI40" s="21"/>
      <c r="NWJ40" s="21"/>
      <c r="NWK40" s="21"/>
      <c r="NWL40" s="21"/>
      <c r="NWM40" s="21"/>
      <c r="NWN40" s="21"/>
      <c r="NWO40" s="21"/>
      <c r="NWP40" s="21"/>
      <c r="NWQ40" s="21"/>
      <c r="NWR40" s="21"/>
      <c r="NWS40" s="21"/>
      <c r="NWT40" s="21"/>
      <c r="NWU40" s="21"/>
      <c r="NWV40" s="21"/>
      <c r="NWW40" s="21"/>
      <c r="NWX40" s="21"/>
      <c r="NWY40" s="21"/>
      <c r="NWZ40" s="21"/>
      <c r="NXA40" s="21"/>
      <c r="NXB40" s="21"/>
      <c r="NXC40" s="21"/>
      <c r="NXD40" s="21"/>
      <c r="NXE40" s="21"/>
      <c r="NXF40" s="21"/>
      <c r="NXG40" s="21"/>
      <c r="NXH40" s="21"/>
      <c r="NXI40" s="21"/>
      <c r="NXJ40" s="21"/>
      <c r="NXK40" s="21"/>
      <c r="NXL40" s="21"/>
      <c r="NXM40" s="21"/>
      <c r="NXN40" s="21"/>
      <c r="NXO40" s="21"/>
      <c r="NXP40" s="21"/>
      <c r="NXQ40" s="21"/>
      <c r="NXR40" s="21"/>
      <c r="NXS40" s="21"/>
      <c r="NXT40" s="21"/>
      <c r="NXU40" s="21"/>
      <c r="NXV40" s="21"/>
      <c r="NXW40" s="21"/>
      <c r="NXX40" s="21"/>
      <c r="NXY40" s="21"/>
      <c r="NXZ40" s="21"/>
      <c r="NYA40" s="21"/>
      <c r="NYB40" s="21"/>
      <c r="NYC40" s="21"/>
      <c r="NYD40" s="21"/>
      <c r="NYE40" s="21"/>
      <c r="NYF40" s="21"/>
      <c r="NYG40" s="21"/>
      <c r="NYH40" s="21"/>
      <c r="NYI40" s="21"/>
      <c r="NYJ40" s="21"/>
      <c r="NYK40" s="21"/>
      <c r="NYL40" s="21"/>
      <c r="NYM40" s="21"/>
      <c r="NYN40" s="21"/>
      <c r="NYO40" s="21"/>
      <c r="NYP40" s="21"/>
      <c r="NYQ40" s="21"/>
      <c r="NYR40" s="21"/>
      <c r="NYS40" s="21"/>
      <c r="NYT40" s="21"/>
      <c r="NYU40" s="21"/>
      <c r="NYV40" s="21"/>
      <c r="NYW40" s="21"/>
      <c r="NYX40" s="21"/>
      <c r="NYY40" s="21"/>
      <c r="NYZ40" s="21"/>
      <c r="NZA40" s="21"/>
      <c r="NZB40" s="21"/>
      <c r="NZC40" s="21"/>
      <c r="NZD40" s="21"/>
      <c r="NZE40" s="21"/>
      <c r="NZF40" s="21"/>
      <c r="NZG40" s="21"/>
      <c r="NZH40" s="21"/>
      <c r="NZI40" s="21"/>
      <c r="NZJ40" s="21"/>
      <c r="NZK40" s="21"/>
      <c r="NZL40" s="21"/>
      <c r="NZM40" s="21"/>
      <c r="NZN40" s="21"/>
      <c r="NZO40" s="21"/>
      <c r="NZP40" s="21"/>
      <c r="NZQ40" s="21"/>
      <c r="NZR40" s="21"/>
      <c r="NZS40" s="21"/>
      <c r="NZT40" s="21"/>
      <c r="NZU40" s="21"/>
      <c r="NZV40" s="21"/>
      <c r="NZW40" s="21"/>
      <c r="NZX40" s="21"/>
      <c r="NZY40" s="21"/>
      <c r="NZZ40" s="21"/>
      <c r="OAA40" s="21"/>
      <c r="OAB40" s="21"/>
      <c r="OAC40" s="21"/>
      <c r="OAD40" s="21"/>
      <c r="OAE40" s="21"/>
      <c r="OAF40" s="21"/>
      <c r="OAG40" s="21"/>
      <c r="OAH40" s="21"/>
      <c r="OAI40" s="21"/>
      <c r="OAJ40" s="21"/>
      <c r="OAK40" s="21"/>
      <c r="OAL40" s="21"/>
      <c r="OAM40" s="21"/>
      <c r="OAN40" s="21"/>
      <c r="OAO40" s="21"/>
      <c r="OAP40" s="21"/>
      <c r="OAQ40" s="21"/>
      <c r="OAR40" s="21"/>
      <c r="OAS40" s="21"/>
      <c r="OAT40" s="21"/>
      <c r="OAU40" s="21"/>
      <c r="OAV40" s="21"/>
      <c r="OAW40" s="21"/>
      <c r="OAX40" s="21"/>
      <c r="OAY40" s="21"/>
      <c r="OAZ40" s="21"/>
      <c r="OBA40" s="21"/>
      <c r="OBB40" s="21"/>
      <c r="OBC40" s="21"/>
      <c r="OBD40" s="21"/>
      <c r="OBE40" s="21"/>
      <c r="OBF40" s="21"/>
      <c r="OBG40" s="21"/>
      <c r="OBH40" s="21"/>
      <c r="OBI40" s="21"/>
      <c r="OBJ40" s="21"/>
      <c r="OBK40" s="21"/>
      <c r="OBL40" s="21"/>
      <c r="OBM40" s="21"/>
      <c r="OBN40" s="21"/>
      <c r="OBO40" s="21"/>
      <c r="OBP40" s="21"/>
      <c r="OBQ40" s="21"/>
      <c r="OBR40" s="21"/>
      <c r="OBS40" s="21"/>
      <c r="OBT40" s="21"/>
      <c r="OBU40" s="21"/>
      <c r="OBV40" s="21"/>
      <c r="OBW40" s="21"/>
      <c r="OBX40" s="21"/>
      <c r="OBY40" s="21"/>
      <c r="OBZ40" s="21"/>
      <c r="OCA40" s="21"/>
      <c r="OCB40" s="21"/>
      <c r="OCC40" s="21"/>
      <c r="OCD40" s="21"/>
      <c r="OCE40" s="21"/>
      <c r="OCF40" s="21"/>
      <c r="OCG40" s="21"/>
      <c r="OCH40" s="21"/>
      <c r="OCI40" s="21"/>
      <c r="OCJ40" s="21"/>
      <c r="OCK40" s="21"/>
      <c r="OCL40" s="21"/>
      <c r="OCM40" s="21"/>
      <c r="OCN40" s="21"/>
      <c r="OCO40" s="21"/>
      <c r="OCP40" s="21"/>
      <c r="OCQ40" s="21"/>
      <c r="OCR40" s="21"/>
      <c r="OCS40" s="21"/>
      <c r="OCT40" s="21"/>
      <c r="OCU40" s="21"/>
      <c r="OCV40" s="21"/>
      <c r="OCW40" s="21"/>
      <c r="OCX40" s="21"/>
      <c r="OCY40" s="21"/>
      <c r="OCZ40" s="21"/>
      <c r="ODA40" s="21"/>
      <c r="ODB40" s="21"/>
      <c r="ODC40" s="21"/>
      <c r="ODD40" s="21"/>
      <c r="ODE40" s="21"/>
      <c r="ODF40" s="21"/>
      <c r="ODG40" s="21"/>
      <c r="ODH40" s="21"/>
      <c r="ODI40" s="21"/>
      <c r="ODJ40" s="21"/>
      <c r="ODK40" s="21"/>
      <c r="ODL40" s="21"/>
      <c r="ODM40" s="21"/>
      <c r="ODN40" s="21"/>
      <c r="ODO40" s="21"/>
      <c r="ODP40" s="21"/>
      <c r="ODQ40" s="21"/>
      <c r="ODR40" s="21"/>
      <c r="ODS40" s="21"/>
      <c r="ODT40" s="21"/>
      <c r="ODU40" s="21"/>
      <c r="ODV40" s="21"/>
      <c r="ODW40" s="21"/>
      <c r="ODX40" s="21"/>
      <c r="ODY40" s="21"/>
      <c r="ODZ40" s="21"/>
      <c r="OEA40" s="21"/>
      <c r="OEB40" s="21"/>
      <c r="OEC40" s="21"/>
      <c r="OED40" s="21"/>
      <c r="OEE40" s="21"/>
      <c r="OEF40" s="21"/>
      <c r="OEG40" s="21"/>
      <c r="OEH40" s="21"/>
      <c r="OEI40" s="21"/>
      <c r="OEJ40" s="21"/>
      <c r="OEK40" s="21"/>
      <c r="OEL40" s="21"/>
      <c r="OEM40" s="21"/>
      <c r="OEN40" s="21"/>
      <c r="OEO40" s="21"/>
      <c r="OEP40" s="21"/>
      <c r="OEQ40" s="21"/>
      <c r="OER40" s="21"/>
      <c r="OES40" s="21"/>
      <c r="OET40" s="21"/>
      <c r="OEU40" s="21"/>
      <c r="OEV40" s="21"/>
      <c r="OEW40" s="21"/>
      <c r="OEX40" s="21"/>
      <c r="OEY40" s="21"/>
      <c r="OEZ40" s="21"/>
      <c r="OFA40" s="21"/>
      <c r="OFB40" s="21"/>
      <c r="OFC40" s="21"/>
      <c r="OFD40" s="21"/>
      <c r="OFE40" s="21"/>
      <c r="OFF40" s="21"/>
      <c r="OFG40" s="21"/>
      <c r="OFH40" s="21"/>
      <c r="OFI40" s="21"/>
      <c r="OFJ40" s="21"/>
      <c r="OFK40" s="21"/>
      <c r="OFL40" s="21"/>
      <c r="OFM40" s="21"/>
      <c r="OFN40" s="21"/>
      <c r="OFO40" s="21"/>
      <c r="OFP40" s="21"/>
      <c r="OFQ40" s="21"/>
      <c r="OFR40" s="21"/>
      <c r="OFS40" s="21"/>
      <c r="OFT40" s="21"/>
      <c r="OFU40" s="21"/>
      <c r="OFV40" s="21"/>
      <c r="OFW40" s="21"/>
      <c r="OFX40" s="21"/>
      <c r="OFY40" s="21"/>
      <c r="OFZ40" s="21"/>
      <c r="OGA40" s="21"/>
      <c r="OGB40" s="21"/>
      <c r="OGC40" s="21"/>
      <c r="OGD40" s="21"/>
      <c r="OGE40" s="21"/>
      <c r="OGF40" s="21"/>
      <c r="OGG40" s="21"/>
      <c r="OGH40" s="21"/>
      <c r="OGI40" s="21"/>
      <c r="OGJ40" s="21"/>
      <c r="OGK40" s="21"/>
      <c r="OGL40" s="21"/>
      <c r="OGM40" s="21"/>
      <c r="OGN40" s="21"/>
      <c r="OGO40" s="21"/>
      <c r="OGP40" s="21"/>
      <c r="OGQ40" s="21"/>
      <c r="OGR40" s="21"/>
      <c r="OGS40" s="21"/>
      <c r="OGT40" s="21"/>
      <c r="OGU40" s="21"/>
      <c r="OGV40" s="21"/>
      <c r="OGW40" s="21"/>
      <c r="OGX40" s="21"/>
      <c r="OGY40" s="21"/>
      <c r="OGZ40" s="21"/>
      <c r="OHA40" s="21"/>
      <c r="OHB40" s="21"/>
      <c r="OHC40" s="21"/>
      <c r="OHD40" s="21"/>
      <c r="OHE40" s="21"/>
      <c r="OHF40" s="21"/>
      <c r="OHG40" s="21"/>
      <c r="OHH40" s="21"/>
      <c r="OHI40" s="21"/>
      <c r="OHJ40" s="21"/>
      <c r="OHK40" s="21"/>
      <c r="OHL40" s="21"/>
      <c r="OHM40" s="21"/>
      <c r="OHN40" s="21"/>
      <c r="OHO40" s="21"/>
      <c r="OHP40" s="21"/>
      <c r="OHQ40" s="21"/>
      <c r="OHR40" s="21"/>
      <c r="OHS40" s="21"/>
      <c r="OHT40" s="21"/>
      <c r="OHU40" s="21"/>
      <c r="OHV40" s="21"/>
      <c r="OHW40" s="21"/>
      <c r="OHX40" s="21"/>
      <c r="OHY40" s="21"/>
      <c r="OHZ40" s="21"/>
      <c r="OIA40" s="21"/>
      <c r="OIB40" s="21"/>
      <c r="OIC40" s="21"/>
      <c r="OID40" s="21"/>
      <c r="OIE40" s="21"/>
      <c r="OIF40" s="21"/>
      <c r="OIG40" s="21"/>
      <c r="OIH40" s="21"/>
      <c r="OII40" s="21"/>
      <c r="OIJ40" s="21"/>
      <c r="OIK40" s="21"/>
      <c r="OIL40" s="21"/>
      <c r="OIM40" s="21"/>
      <c r="OIN40" s="21"/>
      <c r="OIO40" s="21"/>
      <c r="OIP40" s="21"/>
      <c r="OIQ40" s="21"/>
      <c r="OIR40" s="21"/>
      <c r="OIS40" s="21"/>
      <c r="OIT40" s="21"/>
      <c r="OIU40" s="21"/>
      <c r="OIV40" s="21"/>
      <c r="OIW40" s="21"/>
      <c r="OIX40" s="21"/>
      <c r="OIY40" s="21"/>
      <c r="OIZ40" s="21"/>
      <c r="OJA40" s="21"/>
      <c r="OJB40" s="21"/>
      <c r="OJC40" s="21"/>
      <c r="OJD40" s="21"/>
      <c r="OJE40" s="21"/>
      <c r="OJF40" s="21"/>
      <c r="OJG40" s="21"/>
      <c r="OJH40" s="21"/>
      <c r="OJI40" s="21"/>
      <c r="OJJ40" s="21"/>
      <c r="OJK40" s="21"/>
      <c r="OJL40" s="21"/>
      <c r="OJM40" s="21"/>
      <c r="OJN40" s="21"/>
      <c r="OJO40" s="21"/>
      <c r="OJP40" s="21"/>
      <c r="OJQ40" s="21"/>
      <c r="OJR40" s="21"/>
      <c r="OJS40" s="21"/>
      <c r="OJT40" s="21"/>
      <c r="OJU40" s="21"/>
      <c r="OJV40" s="21"/>
      <c r="OJW40" s="21"/>
      <c r="OJX40" s="21"/>
      <c r="OJY40" s="21"/>
      <c r="OJZ40" s="21"/>
      <c r="OKA40" s="21"/>
      <c r="OKB40" s="21"/>
      <c r="OKC40" s="21"/>
      <c r="OKD40" s="21"/>
      <c r="OKE40" s="21"/>
      <c r="OKF40" s="21"/>
      <c r="OKG40" s="21"/>
      <c r="OKH40" s="21"/>
      <c r="OKI40" s="21"/>
      <c r="OKJ40" s="21"/>
      <c r="OKK40" s="21"/>
      <c r="OKL40" s="21"/>
      <c r="OKM40" s="21"/>
      <c r="OKN40" s="21"/>
      <c r="OKO40" s="21"/>
      <c r="OKP40" s="21"/>
      <c r="OKQ40" s="21"/>
      <c r="OKR40" s="21"/>
      <c r="OKS40" s="21"/>
      <c r="OKT40" s="21"/>
      <c r="OKU40" s="21"/>
      <c r="OKV40" s="21"/>
      <c r="OKW40" s="21"/>
      <c r="OKX40" s="21"/>
      <c r="OKY40" s="21"/>
      <c r="OKZ40" s="21"/>
      <c r="OLA40" s="21"/>
      <c r="OLB40" s="21"/>
      <c r="OLC40" s="21"/>
      <c r="OLD40" s="21"/>
      <c r="OLE40" s="21"/>
      <c r="OLF40" s="21"/>
      <c r="OLG40" s="21"/>
      <c r="OLH40" s="21"/>
      <c r="OLI40" s="21"/>
      <c r="OLJ40" s="21"/>
      <c r="OLK40" s="21"/>
      <c r="OLL40" s="21"/>
      <c r="OLM40" s="21"/>
      <c r="OLN40" s="21"/>
      <c r="OLO40" s="21"/>
      <c r="OLP40" s="21"/>
      <c r="OLQ40" s="21"/>
      <c r="OLR40" s="21"/>
      <c r="OLS40" s="21"/>
      <c r="OLT40" s="21"/>
      <c r="OLU40" s="21"/>
      <c r="OLV40" s="21"/>
      <c r="OLW40" s="21"/>
      <c r="OLX40" s="21"/>
      <c r="OLY40" s="21"/>
      <c r="OLZ40" s="21"/>
      <c r="OMA40" s="21"/>
      <c r="OMB40" s="21"/>
      <c r="OMC40" s="21"/>
      <c r="OMD40" s="21"/>
      <c r="OME40" s="21"/>
      <c r="OMF40" s="21"/>
      <c r="OMG40" s="21"/>
      <c r="OMH40" s="21"/>
      <c r="OMI40" s="21"/>
      <c r="OMJ40" s="21"/>
      <c r="OMK40" s="21"/>
      <c r="OML40" s="21"/>
      <c r="OMM40" s="21"/>
      <c r="OMN40" s="21"/>
      <c r="OMO40" s="21"/>
      <c r="OMP40" s="21"/>
      <c r="OMQ40" s="21"/>
      <c r="OMR40" s="21"/>
      <c r="OMS40" s="21"/>
      <c r="OMT40" s="21"/>
      <c r="OMU40" s="21"/>
      <c r="OMV40" s="21"/>
      <c r="OMW40" s="21"/>
      <c r="OMX40" s="21"/>
      <c r="OMY40" s="21"/>
      <c r="OMZ40" s="21"/>
      <c r="ONA40" s="21"/>
      <c r="ONB40" s="21"/>
      <c r="ONC40" s="21"/>
      <c r="OND40" s="21"/>
      <c r="ONE40" s="21"/>
      <c r="ONF40" s="21"/>
      <c r="ONG40" s="21"/>
      <c r="ONH40" s="21"/>
      <c r="ONI40" s="21"/>
      <c r="ONJ40" s="21"/>
      <c r="ONK40" s="21"/>
      <c r="ONL40" s="21"/>
      <c r="ONM40" s="21"/>
      <c r="ONN40" s="21"/>
      <c r="ONO40" s="21"/>
      <c r="ONP40" s="21"/>
      <c r="ONQ40" s="21"/>
      <c r="ONR40" s="21"/>
      <c r="ONS40" s="21"/>
      <c r="ONT40" s="21"/>
      <c r="ONU40" s="21"/>
      <c r="ONV40" s="21"/>
      <c r="ONW40" s="21"/>
      <c r="ONX40" s="21"/>
      <c r="ONY40" s="21"/>
      <c r="ONZ40" s="21"/>
      <c r="OOA40" s="21"/>
      <c r="OOB40" s="21"/>
      <c r="OOC40" s="21"/>
      <c r="OOD40" s="21"/>
      <c r="OOE40" s="21"/>
      <c r="OOF40" s="21"/>
      <c r="OOG40" s="21"/>
      <c r="OOH40" s="21"/>
      <c r="OOI40" s="21"/>
      <c r="OOJ40" s="21"/>
      <c r="OOK40" s="21"/>
      <c r="OOL40" s="21"/>
      <c r="OOM40" s="21"/>
      <c r="OON40" s="21"/>
      <c r="OOO40" s="21"/>
      <c r="OOP40" s="21"/>
      <c r="OOQ40" s="21"/>
      <c r="OOR40" s="21"/>
      <c r="OOS40" s="21"/>
      <c r="OOT40" s="21"/>
      <c r="OOU40" s="21"/>
      <c r="OOV40" s="21"/>
      <c r="OOW40" s="21"/>
      <c r="OOX40" s="21"/>
      <c r="OOY40" s="21"/>
      <c r="OOZ40" s="21"/>
      <c r="OPA40" s="21"/>
      <c r="OPB40" s="21"/>
      <c r="OPC40" s="21"/>
      <c r="OPD40" s="21"/>
      <c r="OPE40" s="21"/>
      <c r="OPF40" s="21"/>
      <c r="OPG40" s="21"/>
      <c r="OPH40" s="21"/>
      <c r="OPI40" s="21"/>
      <c r="OPJ40" s="21"/>
      <c r="OPK40" s="21"/>
      <c r="OPL40" s="21"/>
      <c r="OPM40" s="21"/>
      <c r="OPN40" s="21"/>
      <c r="OPO40" s="21"/>
      <c r="OPP40" s="21"/>
      <c r="OPQ40" s="21"/>
      <c r="OPR40" s="21"/>
      <c r="OPS40" s="21"/>
      <c r="OPT40" s="21"/>
      <c r="OPU40" s="21"/>
      <c r="OPV40" s="21"/>
      <c r="OPW40" s="21"/>
      <c r="OPX40" s="21"/>
      <c r="OPY40" s="21"/>
      <c r="OPZ40" s="21"/>
      <c r="OQA40" s="21"/>
      <c r="OQB40" s="21"/>
      <c r="OQC40" s="21"/>
      <c r="OQD40" s="21"/>
      <c r="OQE40" s="21"/>
      <c r="OQF40" s="21"/>
      <c r="OQG40" s="21"/>
      <c r="OQH40" s="21"/>
      <c r="OQI40" s="21"/>
      <c r="OQJ40" s="21"/>
      <c r="OQK40" s="21"/>
      <c r="OQL40" s="21"/>
      <c r="OQM40" s="21"/>
      <c r="OQN40" s="21"/>
      <c r="OQO40" s="21"/>
      <c r="OQP40" s="21"/>
      <c r="OQQ40" s="21"/>
      <c r="OQR40" s="21"/>
      <c r="OQS40" s="21"/>
      <c r="OQT40" s="21"/>
      <c r="OQU40" s="21"/>
      <c r="OQV40" s="21"/>
      <c r="OQW40" s="21"/>
      <c r="OQX40" s="21"/>
      <c r="OQY40" s="21"/>
      <c r="OQZ40" s="21"/>
      <c r="ORA40" s="21"/>
      <c r="ORB40" s="21"/>
      <c r="ORC40" s="21"/>
      <c r="ORD40" s="21"/>
      <c r="ORE40" s="21"/>
      <c r="ORF40" s="21"/>
      <c r="ORG40" s="21"/>
      <c r="ORH40" s="21"/>
      <c r="ORI40" s="21"/>
      <c r="ORJ40" s="21"/>
      <c r="ORK40" s="21"/>
      <c r="ORL40" s="21"/>
      <c r="ORM40" s="21"/>
      <c r="ORN40" s="21"/>
      <c r="ORO40" s="21"/>
      <c r="ORP40" s="21"/>
      <c r="ORQ40" s="21"/>
      <c r="ORR40" s="21"/>
      <c r="ORS40" s="21"/>
      <c r="ORT40" s="21"/>
      <c r="ORU40" s="21"/>
      <c r="ORV40" s="21"/>
      <c r="ORW40" s="21"/>
      <c r="ORX40" s="21"/>
      <c r="ORY40" s="21"/>
      <c r="ORZ40" s="21"/>
      <c r="OSA40" s="21"/>
      <c r="OSB40" s="21"/>
      <c r="OSC40" s="21"/>
      <c r="OSD40" s="21"/>
      <c r="OSE40" s="21"/>
      <c r="OSF40" s="21"/>
      <c r="OSG40" s="21"/>
      <c r="OSH40" s="21"/>
      <c r="OSI40" s="21"/>
      <c r="OSJ40" s="21"/>
      <c r="OSK40" s="21"/>
      <c r="OSL40" s="21"/>
      <c r="OSM40" s="21"/>
      <c r="OSN40" s="21"/>
      <c r="OSO40" s="21"/>
      <c r="OSP40" s="21"/>
      <c r="OSQ40" s="21"/>
      <c r="OSR40" s="21"/>
      <c r="OSS40" s="21"/>
      <c r="OST40" s="21"/>
      <c r="OSU40" s="21"/>
      <c r="OSV40" s="21"/>
      <c r="OSW40" s="21"/>
      <c r="OSX40" s="21"/>
      <c r="OSY40" s="21"/>
      <c r="OSZ40" s="21"/>
      <c r="OTA40" s="21"/>
      <c r="OTB40" s="21"/>
      <c r="OTC40" s="21"/>
      <c r="OTD40" s="21"/>
      <c r="OTE40" s="21"/>
      <c r="OTF40" s="21"/>
      <c r="OTG40" s="21"/>
      <c r="OTH40" s="21"/>
      <c r="OTI40" s="21"/>
      <c r="OTJ40" s="21"/>
      <c r="OTK40" s="21"/>
      <c r="OTL40" s="21"/>
      <c r="OTM40" s="21"/>
      <c r="OTN40" s="21"/>
      <c r="OTO40" s="21"/>
      <c r="OTP40" s="21"/>
      <c r="OTQ40" s="21"/>
      <c r="OTR40" s="21"/>
      <c r="OTS40" s="21"/>
      <c r="OTT40" s="21"/>
      <c r="OTU40" s="21"/>
      <c r="OTV40" s="21"/>
      <c r="OTW40" s="21"/>
      <c r="OTX40" s="21"/>
      <c r="OTY40" s="21"/>
      <c r="OTZ40" s="21"/>
      <c r="OUA40" s="21"/>
      <c r="OUB40" s="21"/>
      <c r="OUC40" s="21"/>
      <c r="OUD40" s="21"/>
      <c r="OUE40" s="21"/>
      <c r="OUF40" s="21"/>
      <c r="OUG40" s="21"/>
      <c r="OUH40" s="21"/>
      <c r="OUI40" s="21"/>
      <c r="OUJ40" s="21"/>
      <c r="OUK40" s="21"/>
      <c r="OUL40" s="21"/>
      <c r="OUM40" s="21"/>
      <c r="OUN40" s="21"/>
      <c r="OUO40" s="21"/>
      <c r="OUP40" s="21"/>
      <c r="OUQ40" s="21"/>
      <c r="OUR40" s="21"/>
      <c r="OUS40" s="21"/>
      <c r="OUT40" s="21"/>
      <c r="OUU40" s="21"/>
      <c r="OUV40" s="21"/>
      <c r="OUW40" s="21"/>
      <c r="OUX40" s="21"/>
      <c r="OUY40" s="21"/>
      <c r="OUZ40" s="21"/>
      <c r="OVA40" s="21"/>
      <c r="OVB40" s="21"/>
      <c r="OVC40" s="21"/>
      <c r="OVD40" s="21"/>
      <c r="OVE40" s="21"/>
      <c r="OVF40" s="21"/>
      <c r="OVG40" s="21"/>
      <c r="OVH40" s="21"/>
      <c r="OVI40" s="21"/>
      <c r="OVJ40" s="21"/>
      <c r="OVK40" s="21"/>
      <c r="OVL40" s="21"/>
      <c r="OVM40" s="21"/>
      <c r="OVN40" s="21"/>
      <c r="OVO40" s="21"/>
      <c r="OVP40" s="21"/>
      <c r="OVQ40" s="21"/>
      <c r="OVR40" s="21"/>
      <c r="OVS40" s="21"/>
      <c r="OVT40" s="21"/>
      <c r="OVU40" s="21"/>
      <c r="OVV40" s="21"/>
      <c r="OVW40" s="21"/>
      <c r="OVX40" s="21"/>
      <c r="OVY40" s="21"/>
      <c r="OVZ40" s="21"/>
      <c r="OWA40" s="21"/>
      <c r="OWB40" s="21"/>
      <c r="OWC40" s="21"/>
      <c r="OWD40" s="21"/>
      <c r="OWE40" s="21"/>
      <c r="OWF40" s="21"/>
      <c r="OWG40" s="21"/>
      <c r="OWH40" s="21"/>
      <c r="OWI40" s="21"/>
      <c r="OWJ40" s="21"/>
      <c r="OWK40" s="21"/>
      <c r="OWL40" s="21"/>
      <c r="OWM40" s="21"/>
      <c r="OWN40" s="21"/>
      <c r="OWO40" s="21"/>
      <c r="OWP40" s="21"/>
      <c r="OWQ40" s="21"/>
      <c r="OWR40" s="21"/>
      <c r="OWS40" s="21"/>
      <c r="OWT40" s="21"/>
      <c r="OWU40" s="21"/>
      <c r="OWV40" s="21"/>
      <c r="OWW40" s="21"/>
      <c r="OWX40" s="21"/>
      <c r="OWY40" s="21"/>
      <c r="OWZ40" s="21"/>
      <c r="OXA40" s="21"/>
      <c r="OXB40" s="21"/>
      <c r="OXC40" s="21"/>
      <c r="OXD40" s="21"/>
      <c r="OXE40" s="21"/>
      <c r="OXF40" s="21"/>
      <c r="OXG40" s="21"/>
      <c r="OXH40" s="21"/>
      <c r="OXI40" s="21"/>
      <c r="OXJ40" s="21"/>
      <c r="OXK40" s="21"/>
      <c r="OXL40" s="21"/>
      <c r="OXM40" s="21"/>
      <c r="OXN40" s="21"/>
      <c r="OXO40" s="21"/>
      <c r="OXP40" s="21"/>
      <c r="OXQ40" s="21"/>
      <c r="OXR40" s="21"/>
      <c r="OXS40" s="21"/>
      <c r="OXT40" s="21"/>
      <c r="OXU40" s="21"/>
      <c r="OXV40" s="21"/>
      <c r="OXW40" s="21"/>
      <c r="OXX40" s="21"/>
      <c r="OXY40" s="21"/>
      <c r="OXZ40" s="21"/>
      <c r="OYA40" s="21"/>
      <c r="OYB40" s="21"/>
      <c r="OYC40" s="21"/>
      <c r="OYD40" s="21"/>
      <c r="OYE40" s="21"/>
      <c r="OYF40" s="21"/>
      <c r="OYG40" s="21"/>
      <c r="OYH40" s="21"/>
      <c r="OYI40" s="21"/>
      <c r="OYJ40" s="21"/>
      <c r="OYK40" s="21"/>
      <c r="OYL40" s="21"/>
      <c r="OYM40" s="21"/>
      <c r="OYN40" s="21"/>
      <c r="OYO40" s="21"/>
      <c r="OYP40" s="21"/>
      <c r="OYQ40" s="21"/>
      <c r="OYR40" s="21"/>
      <c r="OYS40" s="21"/>
      <c r="OYT40" s="21"/>
      <c r="OYU40" s="21"/>
      <c r="OYV40" s="21"/>
      <c r="OYW40" s="21"/>
      <c r="OYX40" s="21"/>
      <c r="OYY40" s="21"/>
      <c r="OYZ40" s="21"/>
      <c r="OZA40" s="21"/>
      <c r="OZB40" s="21"/>
      <c r="OZC40" s="21"/>
      <c r="OZD40" s="21"/>
      <c r="OZE40" s="21"/>
      <c r="OZF40" s="21"/>
      <c r="OZG40" s="21"/>
      <c r="OZH40" s="21"/>
      <c r="OZI40" s="21"/>
      <c r="OZJ40" s="21"/>
      <c r="OZK40" s="21"/>
      <c r="OZL40" s="21"/>
      <c r="OZM40" s="21"/>
      <c r="OZN40" s="21"/>
      <c r="OZO40" s="21"/>
      <c r="OZP40" s="21"/>
      <c r="OZQ40" s="21"/>
      <c r="OZR40" s="21"/>
      <c r="OZS40" s="21"/>
      <c r="OZT40" s="21"/>
      <c r="OZU40" s="21"/>
      <c r="OZV40" s="21"/>
      <c r="OZW40" s="21"/>
      <c r="OZX40" s="21"/>
      <c r="OZY40" s="21"/>
      <c r="OZZ40" s="21"/>
      <c r="PAA40" s="21"/>
      <c r="PAB40" s="21"/>
      <c r="PAC40" s="21"/>
      <c r="PAD40" s="21"/>
      <c r="PAE40" s="21"/>
      <c r="PAF40" s="21"/>
      <c r="PAG40" s="21"/>
      <c r="PAH40" s="21"/>
      <c r="PAI40" s="21"/>
      <c r="PAJ40" s="21"/>
      <c r="PAK40" s="21"/>
      <c r="PAL40" s="21"/>
      <c r="PAM40" s="21"/>
      <c r="PAN40" s="21"/>
      <c r="PAO40" s="21"/>
      <c r="PAP40" s="21"/>
      <c r="PAQ40" s="21"/>
      <c r="PAR40" s="21"/>
      <c r="PAS40" s="21"/>
      <c r="PAT40" s="21"/>
      <c r="PAU40" s="21"/>
      <c r="PAV40" s="21"/>
      <c r="PAW40" s="21"/>
      <c r="PAX40" s="21"/>
      <c r="PAY40" s="21"/>
      <c r="PAZ40" s="21"/>
      <c r="PBA40" s="21"/>
      <c r="PBB40" s="21"/>
      <c r="PBC40" s="21"/>
      <c r="PBD40" s="21"/>
      <c r="PBE40" s="21"/>
      <c r="PBF40" s="21"/>
      <c r="PBG40" s="21"/>
      <c r="PBH40" s="21"/>
      <c r="PBI40" s="21"/>
      <c r="PBJ40" s="21"/>
      <c r="PBK40" s="21"/>
      <c r="PBL40" s="21"/>
      <c r="PBM40" s="21"/>
      <c r="PBN40" s="21"/>
      <c r="PBO40" s="21"/>
      <c r="PBP40" s="21"/>
      <c r="PBQ40" s="21"/>
      <c r="PBR40" s="21"/>
      <c r="PBS40" s="21"/>
      <c r="PBT40" s="21"/>
      <c r="PBU40" s="21"/>
      <c r="PBV40" s="21"/>
      <c r="PBW40" s="21"/>
      <c r="PBX40" s="21"/>
      <c r="PBY40" s="21"/>
      <c r="PBZ40" s="21"/>
      <c r="PCA40" s="21"/>
      <c r="PCB40" s="21"/>
      <c r="PCC40" s="21"/>
      <c r="PCD40" s="21"/>
      <c r="PCE40" s="21"/>
      <c r="PCF40" s="21"/>
      <c r="PCG40" s="21"/>
      <c r="PCH40" s="21"/>
      <c r="PCI40" s="21"/>
      <c r="PCJ40" s="21"/>
      <c r="PCK40" s="21"/>
      <c r="PCL40" s="21"/>
      <c r="PCM40" s="21"/>
      <c r="PCN40" s="21"/>
      <c r="PCO40" s="21"/>
      <c r="PCP40" s="21"/>
      <c r="PCQ40" s="21"/>
      <c r="PCR40" s="21"/>
      <c r="PCS40" s="21"/>
      <c r="PCT40" s="21"/>
      <c r="PCU40" s="21"/>
      <c r="PCV40" s="21"/>
      <c r="PCW40" s="21"/>
      <c r="PCX40" s="21"/>
      <c r="PCY40" s="21"/>
      <c r="PCZ40" s="21"/>
      <c r="PDA40" s="21"/>
      <c r="PDB40" s="21"/>
      <c r="PDC40" s="21"/>
      <c r="PDD40" s="21"/>
      <c r="PDE40" s="21"/>
      <c r="PDF40" s="21"/>
      <c r="PDG40" s="21"/>
      <c r="PDH40" s="21"/>
      <c r="PDI40" s="21"/>
      <c r="PDJ40" s="21"/>
      <c r="PDK40" s="21"/>
      <c r="PDL40" s="21"/>
      <c r="PDM40" s="21"/>
      <c r="PDN40" s="21"/>
      <c r="PDO40" s="21"/>
      <c r="PDP40" s="21"/>
      <c r="PDQ40" s="21"/>
      <c r="PDR40" s="21"/>
      <c r="PDS40" s="21"/>
      <c r="PDT40" s="21"/>
      <c r="PDU40" s="21"/>
      <c r="PDV40" s="21"/>
      <c r="PDW40" s="21"/>
      <c r="PDX40" s="21"/>
      <c r="PDY40" s="21"/>
      <c r="PDZ40" s="21"/>
      <c r="PEA40" s="21"/>
      <c r="PEB40" s="21"/>
      <c r="PEC40" s="21"/>
      <c r="PED40" s="21"/>
      <c r="PEE40" s="21"/>
      <c r="PEF40" s="21"/>
      <c r="PEG40" s="21"/>
      <c r="PEH40" s="21"/>
      <c r="PEI40" s="21"/>
      <c r="PEJ40" s="21"/>
      <c r="PEK40" s="21"/>
      <c r="PEL40" s="21"/>
      <c r="PEM40" s="21"/>
      <c r="PEN40" s="21"/>
      <c r="PEO40" s="21"/>
      <c r="PEP40" s="21"/>
      <c r="PEQ40" s="21"/>
      <c r="PER40" s="21"/>
      <c r="PES40" s="21"/>
      <c r="PET40" s="21"/>
      <c r="PEU40" s="21"/>
      <c r="PEV40" s="21"/>
      <c r="PEW40" s="21"/>
      <c r="PEX40" s="21"/>
      <c r="PEY40" s="21"/>
      <c r="PEZ40" s="21"/>
      <c r="PFA40" s="21"/>
      <c r="PFB40" s="21"/>
      <c r="PFC40" s="21"/>
      <c r="PFD40" s="21"/>
      <c r="PFE40" s="21"/>
      <c r="PFF40" s="21"/>
      <c r="PFG40" s="21"/>
      <c r="PFH40" s="21"/>
      <c r="PFI40" s="21"/>
      <c r="PFJ40" s="21"/>
      <c r="PFK40" s="21"/>
      <c r="PFL40" s="21"/>
      <c r="PFM40" s="21"/>
      <c r="PFN40" s="21"/>
      <c r="PFO40" s="21"/>
      <c r="PFP40" s="21"/>
      <c r="PFQ40" s="21"/>
      <c r="PFR40" s="21"/>
      <c r="PFS40" s="21"/>
      <c r="PFT40" s="21"/>
      <c r="PFU40" s="21"/>
      <c r="PFV40" s="21"/>
      <c r="PFW40" s="21"/>
      <c r="PFX40" s="21"/>
      <c r="PFY40" s="21"/>
      <c r="PFZ40" s="21"/>
      <c r="PGA40" s="21"/>
      <c r="PGB40" s="21"/>
      <c r="PGC40" s="21"/>
      <c r="PGD40" s="21"/>
      <c r="PGE40" s="21"/>
      <c r="PGF40" s="21"/>
      <c r="PGG40" s="21"/>
      <c r="PGH40" s="21"/>
      <c r="PGI40" s="21"/>
      <c r="PGJ40" s="21"/>
      <c r="PGK40" s="21"/>
      <c r="PGL40" s="21"/>
      <c r="PGM40" s="21"/>
      <c r="PGN40" s="21"/>
      <c r="PGO40" s="21"/>
      <c r="PGP40" s="21"/>
      <c r="PGQ40" s="21"/>
      <c r="PGR40" s="21"/>
      <c r="PGS40" s="21"/>
      <c r="PGT40" s="21"/>
      <c r="PGU40" s="21"/>
      <c r="PGV40" s="21"/>
      <c r="PGW40" s="21"/>
      <c r="PGX40" s="21"/>
      <c r="PGY40" s="21"/>
      <c r="PGZ40" s="21"/>
      <c r="PHA40" s="21"/>
      <c r="PHB40" s="21"/>
      <c r="PHC40" s="21"/>
      <c r="PHD40" s="21"/>
      <c r="PHE40" s="21"/>
      <c r="PHF40" s="21"/>
      <c r="PHG40" s="21"/>
      <c r="PHH40" s="21"/>
      <c r="PHI40" s="21"/>
      <c r="PHJ40" s="21"/>
      <c r="PHK40" s="21"/>
      <c r="PHL40" s="21"/>
      <c r="PHM40" s="21"/>
      <c r="PHN40" s="21"/>
      <c r="PHO40" s="21"/>
      <c r="PHP40" s="21"/>
      <c r="PHQ40" s="21"/>
      <c r="PHR40" s="21"/>
      <c r="PHS40" s="21"/>
      <c r="PHT40" s="21"/>
      <c r="PHU40" s="21"/>
      <c r="PHV40" s="21"/>
      <c r="PHW40" s="21"/>
      <c r="PHX40" s="21"/>
      <c r="PHY40" s="21"/>
      <c r="PHZ40" s="21"/>
      <c r="PIA40" s="21"/>
      <c r="PIB40" s="21"/>
      <c r="PIC40" s="21"/>
      <c r="PID40" s="21"/>
      <c r="PIE40" s="21"/>
      <c r="PIF40" s="21"/>
      <c r="PIG40" s="21"/>
      <c r="PIH40" s="21"/>
      <c r="PII40" s="21"/>
      <c r="PIJ40" s="21"/>
      <c r="PIK40" s="21"/>
      <c r="PIL40" s="21"/>
      <c r="PIM40" s="21"/>
      <c r="PIN40" s="21"/>
      <c r="PIO40" s="21"/>
      <c r="PIP40" s="21"/>
      <c r="PIQ40" s="21"/>
      <c r="PIR40" s="21"/>
      <c r="PIS40" s="21"/>
      <c r="PIT40" s="21"/>
      <c r="PIU40" s="21"/>
      <c r="PIV40" s="21"/>
      <c r="PIW40" s="21"/>
      <c r="PIX40" s="21"/>
      <c r="PIY40" s="21"/>
      <c r="PIZ40" s="21"/>
      <c r="PJA40" s="21"/>
      <c r="PJB40" s="21"/>
      <c r="PJC40" s="21"/>
      <c r="PJD40" s="21"/>
      <c r="PJE40" s="21"/>
      <c r="PJF40" s="21"/>
      <c r="PJG40" s="21"/>
      <c r="PJH40" s="21"/>
      <c r="PJI40" s="21"/>
      <c r="PJJ40" s="21"/>
      <c r="PJK40" s="21"/>
      <c r="PJL40" s="21"/>
      <c r="PJM40" s="21"/>
      <c r="PJN40" s="21"/>
      <c r="PJO40" s="21"/>
      <c r="PJP40" s="21"/>
      <c r="PJQ40" s="21"/>
      <c r="PJR40" s="21"/>
      <c r="PJS40" s="21"/>
      <c r="PJT40" s="21"/>
      <c r="PJU40" s="21"/>
      <c r="PJV40" s="21"/>
      <c r="PJW40" s="21"/>
      <c r="PJX40" s="21"/>
      <c r="PJY40" s="21"/>
      <c r="PJZ40" s="21"/>
      <c r="PKA40" s="21"/>
      <c r="PKB40" s="21"/>
      <c r="PKC40" s="21"/>
      <c r="PKD40" s="21"/>
      <c r="PKE40" s="21"/>
      <c r="PKF40" s="21"/>
      <c r="PKG40" s="21"/>
      <c r="PKH40" s="21"/>
      <c r="PKI40" s="21"/>
      <c r="PKJ40" s="21"/>
      <c r="PKK40" s="21"/>
      <c r="PKL40" s="21"/>
      <c r="PKM40" s="21"/>
      <c r="PKN40" s="21"/>
      <c r="PKO40" s="21"/>
      <c r="PKP40" s="21"/>
      <c r="PKQ40" s="21"/>
      <c r="PKR40" s="21"/>
      <c r="PKS40" s="21"/>
      <c r="PKT40" s="21"/>
      <c r="PKU40" s="21"/>
      <c r="PKV40" s="21"/>
      <c r="PKW40" s="21"/>
      <c r="PKX40" s="21"/>
      <c r="PKY40" s="21"/>
      <c r="PKZ40" s="21"/>
      <c r="PLA40" s="21"/>
      <c r="PLB40" s="21"/>
      <c r="PLC40" s="21"/>
      <c r="PLD40" s="21"/>
      <c r="PLE40" s="21"/>
      <c r="PLF40" s="21"/>
      <c r="PLG40" s="21"/>
      <c r="PLH40" s="21"/>
      <c r="PLI40" s="21"/>
      <c r="PLJ40" s="21"/>
      <c r="PLK40" s="21"/>
      <c r="PLL40" s="21"/>
      <c r="PLM40" s="21"/>
      <c r="PLN40" s="21"/>
      <c r="PLO40" s="21"/>
      <c r="PLP40" s="21"/>
      <c r="PLQ40" s="21"/>
      <c r="PLR40" s="21"/>
      <c r="PLS40" s="21"/>
      <c r="PLT40" s="21"/>
      <c r="PLU40" s="21"/>
      <c r="PLV40" s="21"/>
      <c r="PLW40" s="21"/>
      <c r="PLX40" s="21"/>
      <c r="PLY40" s="21"/>
      <c r="PLZ40" s="21"/>
      <c r="PMA40" s="21"/>
      <c r="PMB40" s="21"/>
      <c r="PMC40" s="21"/>
      <c r="PMD40" s="21"/>
      <c r="PME40" s="21"/>
      <c r="PMF40" s="21"/>
      <c r="PMG40" s="21"/>
      <c r="PMH40" s="21"/>
      <c r="PMI40" s="21"/>
      <c r="PMJ40" s="21"/>
      <c r="PMK40" s="21"/>
      <c r="PML40" s="21"/>
      <c r="PMM40" s="21"/>
      <c r="PMN40" s="21"/>
      <c r="PMO40" s="21"/>
      <c r="PMP40" s="21"/>
      <c r="PMQ40" s="21"/>
      <c r="PMR40" s="21"/>
      <c r="PMS40" s="21"/>
      <c r="PMT40" s="21"/>
      <c r="PMU40" s="21"/>
      <c r="PMV40" s="21"/>
      <c r="PMW40" s="21"/>
      <c r="PMX40" s="21"/>
      <c r="PMY40" s="21"/>
      <c r="PMZ40" s="21"/>
      <c r="PNA40" s="21"/>
      <c r="PNB40" s="21"/>
      <c r="PNC40" s="21"/>
      <c r="PND40" s="21"/>
      <c r="PNE40" s="21"/>
      <c r="PNF40" s="21"/>
      <c r="PNG40" s="21"/>
      <c r="PNH40" s="21"/>
      <c r="PNI40" s="21"/>
      <c r="PNJ40" s="21"/>
      <c r="PNK40" s="21"/>
      <c r="PNL40" s="21"/>
      <c r="PNM40" s="21"/>
      <c r="PNN40" s="21"/>
      <c r="PNO40" s="21"/>
      <c r="PNP40" s="21"/>
      <c r="PNQ40" s="21"/>
      <c r="PNR40" s="21"/>
      <c r="PNS40" s="21"/>
      <c r="PNT40" s="21"/>
      <c r="PNU40" s="21"/>
      <c r="PNV40" s="21"/>
      <c r="PNW40" s="21"/>
      <c r="PNX40" s="21"/>
      <c r="PNY40" s="21"/>
      <c r="PNZ40" s="21"/>
      <c r="POA40" s="21"/>
      <c r="POB40" s="21"/>
      <c r="POC40" s="21"/>
      <c r="POD40" s="21"/>
      <c r="POE40" s="21"/>
      <c r="POF40" s="21"/>
      <c r="POG40" s="21"/>
      <c r="POH40" s="21"/>
      <c r="POI40" s="21"/>
      <c r="POJ40" s="21"/>
      <c r="POK40" s="21"/>
      <c r="POL40" s="21"/>
      <c r="POM40" s="21"/>
      <c r="PON40" s="21"/>
      <c r="POO40" s="21"/>
      <c r="POP40" s="21"/>
      <c r="POQ40" s="21"/>
      <c r="POR40" s="21"/>
      <c r="POS40" s="21"/>
      <c r="POT40" s="21"/>
      <c r="POU40" s="21"/>
      <c r="POV40" s="21"/>
      <c r="POW40" s="21"/>
      <c r="POX40" s="21"/>
      <c r="POY40" s="21"/>
      <c r="POZ40" s="21"/>
      <c r="PPA40" s="21"/>
      <c r="PPB40" s="21"/>
      <c r="PPC40" s="21"/>
      <c r="PPD40" s="21"/>
      <c r="PPE40" s="21"/>
      <c r="PPF40" s="21"/>
      <c r="PPG40" s="21"/>
      <c r="PPH40" s="21"/>
      <c r="PPI40" s="21"/>
      <c r="PPJ40" s="21"/>
      <c r="PPK40" s="21"/>
      <c r="PPL40" s="21"/>
      <c r="PPM40" s="21"/>
      <c r="PPN40" s="21"/>
      <c r="PPO40" s="21"/>
      <c r="PPP40" s="21"/>
      <c r="PPQ40" s="21"/>
      <c r="PPR40" s="21"/>
      <c r="PPS40" s="21"/>
      <c r="PPT40" s="21"/>
      <c r="PPU40" s="21"/>
      <c r="PPV40" s="21"/>
      <c r="PPW40" s="21"/>
      <c r="PPX40" s="21"/>
      <c r="PPY40" s="21"/>
      <c r="PPZ40" s="21"/>
      <c r="PQA40" s="21"/>
      <c r="PQB40" s="21"/>
      <c r="PQC40" s="21"/>
      <c r="PQD40" s="21"/>
      <c r="PQE40" s="21"/>
      <c r="PQF40" s="21"/>
      <c r="PQG40" s="21"/>
      <c r="PQH40" s="21"/>
      <c r="PQI40" s="21"/>
      <c r="PQJ40" s="21"/>
      <c r="PQK40" s="21"/>
      <c r="PQL40" s="21"/>
      <c r="PQM40" s="21"/>
      <c r="PQN40" s="21"/>
      <c r="PQO40" s="21"/>
      <c r="PQP40" s="21"/>
      <c r="PQQ40" s="21"/>
      <c r="PQR40" s="21"/>
      <c r="PQS40" s="21"/>
      <c r="PQT40" s="21"/>
      <c r="PQU40" s="21"/>
      <c r="PQV40" s="21"/>
      <c r="PQW40" s="21"/>
      <c r="PQX40" s="21"/>
      <c r="PQY40" s="21"/>
      <c r="PQZ40" s="21"/>
      <c r="PRA40" s="21"/>
      <c r="PRB40" s="21"/>
      <c r="PRC40" s="21"/>
      <c r="PRD40" s="21"/>
      <c r="PRE40" s="21"/>
      <c r="PRF40" s="21"/>
      <c r="PRG40" s="21"/>
      <c r="PRH40" s="21"/>
      <c r="PRI40" s="21"/>
      <c r="PRJ40" s="21"/>
      <c r="PRK40" s="21"/>
      <c r="PRL40" s="21"/>
      <c r="PRM40" s="21"/>
      <c r="PRN40" s="21"/>
      <c r="PRO40" s="21"/>
      <c r="PRP40" s="21"/>
      <c r="PRQ40" s="21"/>
      <c r="PRR40" s="21"/>
      <c r="PRS40" s="21"/>
      <c r="PRT40" s="21"/>
      <c r="PRU40" s="21"/>
      <c r="PRV40" s="21"/>
      <c r="PRW40" s="21"/>
      <c r="PRX40" s="21"/>
      <c r="PRY40" s="21"/>
      <c r="PRZ40" s="21"/>
      <c r="PSA40" s="21"/>
      <c r="PSB40" s="21"/>
      <c r="PSC40" s="21"/>
      <c r="PSD40" s="21"/>
      <c r="PSE40" s="21"/>
      <c r="PSF40" s="21"/>
      <c r="PSG40" s="21"/>
      <c r="PSH40" s="21"/>
      <c r="PSI40" s="21"/>
      <c r="PSJ40" s="21"/>
      <c r="PSK40" s="21"/>
      <c r="PSL40" s="21"/>
      <c r="PSM40" s="21"/>
      <c r="PSN40" s="21"/>
      <c r="PSO40" s="21"/>
      <c r="PSP40" s="21"/>
      <c r="PSQ40" s="21"/>
      <c r="PSR40" s="21"/>
      <c r="PSS40" s="21"/>
      <c r="PST40" s="21"/>
      <c r="PSU40" s="21"/>
      <c r="PSV40" s="21"/>
      <c r="PSW40" s="21"/>
      <c r="PSX40" s="21"/>
      <c r="PSY40" s="21"/>
      <c r="PSZ40" s="21"/>
      <c r="PTA40" s="21"/>
      <c r="PTB40" s="21"/>
      <c r="PTC40" s="21"/>
      <c r="PTD40" s="21"/>
      <c r="PTE40" s="21"/>
      <c r="PTF40" s="21"/>
      <c r="PTG40" s="21"/>
      <c r="PTH40" s="21"/>
      <c r="PTI40" s="21"/>
      <c r="PTJ40" s="21"/>
      <c r="PTK40" s="21"/>
      <c r="PTL40" s="21"/>
      <c r="PTM40" s="21"/>
      <c r="PTN40" s="21"/>
      <c r="PTO40" s="21"/>
      <c r="PTP40" s="21"/>
      <c r="PTQ40" s="21"/>
      <c r="PTR40" s="21"/>
      <c r="PTS40" s="21"/>
      <c r="PTT40" s="21"/>
      <c r="PTU40" s="21"/>
      <c r="PTV40" s="21"/>
      <c r="PTW40" s="21"/>
      <c r="PTX40" s="21"/>
      <c r="PTY40" s="21"/>
      <c r="PTZ40" s="21"/>
      <c r="PUA40" s="21"/>
      <c r="PUB40" s="21"/>
      <c r="PUC40" s="21"/>
      <c r="PUD40" s="21"/>
      <c r="PUE40" s="21"/>
      <c r="PUF40" s="21"/>
      <c r="PUG40" s="21"/>
      <c r="PUH40" s="21"/>
      <c r="PUI40" s="21"/>
      <c r="PUJ40" s="21"/>
      <c r="PUK40" s="21"/>
      <c r="PUL40" s="21"/>
      <c r="PUM40" s="21"/>
      <c r="PUN40" s="21"/>
      <c r="PUO40" s="21"/>
      <c r="PUP40" s="21"/>
      <c r="PUQ40" s="21"/>
      <c r="PUR40" s="21"/>
      <c r="PUS40" s="21"/>
      <c r="PUT40" s="21"/>
      <c r="PUU40" s="21"/>
      <c r="PUV40" s="21"/>
      <c r="PUW40" s="21"/>
      <c r="PUX40" s="21"/>
      <c r="PUY40" s="21"/>
      <c r="PUZ40" s="21"/>
      <c r="PVA40" s="21"/>
      <c r="PVB40" s="21"/>
      <c r="PVC40" s="21"/>
      <c r="PVD40" s="21"/>
      <c r="PVE40" s="21"/>
      <c r="PVF40" s="21"/>
      <c r="PVG40" s="21"/>
      <c r="PVH40" s="21"/>
      <c r="PVI40" s="21"/>
      <c r="PVJ40" s="21"/>
      <c r="PVK40" s="21"/>
      <c r="PVL40" s="21"/>
      <c r="PVM40" s="21"/>
      <c r="PVN40" s="21"/>
      <c r="PVO40" s="21"/>
      <c r="PVP40" s="21"/>
      <c r="PVQ40" s="21"/>
      <c r="PVR40" s="21"/>
      <c r="PVS40" s="21"/>
      <c r="PVT40" s="21"/>
      <c r="PVU40" s="21"/>
      <c r="PVV40" s="21"/>
      <c r="PVW40" s="21"/>
      <c r="PVX40" s="21"/>
      <c r="PVY40" s="21"/>
      <c r="PVZ40" s="21"/>
      <c r="PWA40" s="21"/>
      <c r="PWB40" s="21"/>
      <c r="PWC40" s="21"/>
      <c r="PWD40" s="21"/>
      <c r="PWE40" s="21"/>
      <c r="PWF40" s="21"/>
      <c r="PWG40" s="21"/>
      <c r="PWH40" s="21"/>
      <c r="PWI40" s="21"/>
      <c r="PWJ40" s="21"/>
      <c r="PWK40" s="21"/>
      <c r="PWL40" s="21"/>
      <c r="PWM40" s="21"/>
      <c r="PWN40" s="21"/>
      <c r="PWO40" s="21"/>
      <c r="PWP40" s="21"/>
      <c r="PWQ40" s="21"/>
      <c r="PWR40" s="21"/>
      <c r="PWS40" s="21"/>
      <c r="PWT40" s="21"/>
      <c r="PWU40" s="21"/>
      <c r="PWV40" s="21"/>
      <c r="PWW40" s="21"/>
      <c r="PWX40" s="21"/>
      <c r="PWY40" s="21"/>
      <c r="PWZ40" s="21"/>
      <c r="PXA40" s="21"/>
      <c r="PXB40" s="21"/>
      <c r="PXC40" s="21"/>
      <c r="PXD40" s="21"/>
      <c r="PXE40" s="21"/>
      <c r="PXF40" s="21"/>
      <c r="PXG40" s="21"/>
      <c r="PXH40" s="21"/>
      <c r="PXI40" s="21"/>
      <c r="PXJ40" s="21"/>
      <c r="PXK40" s="21"/>
      <c r="PXL40" s="21"/>
      <c r="PXM40" s="21"/>
      <c r="PXN40" s="21"/>
      <c r="PXO40" s="21"/>
      <c r="PXP40" s="21"/>
      <c r="PXQ40" s="21"/>
      <c r="PXR40" s="21"/>
      <c r="PXS40" s="21"/>
      <c r="PXT40" s="21"/>
      <c r="PXU40" s="21"/>
      <c r="PXV40" s="21"/>
      <c r="PXW40" s="21"/>
      <c r="PXX40" s="21"/>
      <c r="PXY40" s="21"/>
      <c r="PXZ40" s="21"/>
      <c r="PYA40" s="21"/>
      <c r="PYB40" s="21"/>
      <c r="PYC40" s="21"/>
      <c r="PYD40" s="21"/>
      <c r="PYE40" s="21"/>
      <c r="PYF40" s="21"/>
      <c r="PYG40" s="21"/>
      <c r="PYH40" s="21"/>
      <c r="PYI40" s="21"/>
      <c r="PYJ40" s="21"/>
      <c r="PYK40" s="21"/>
      <c r="PYL40" s="21"/>
      <c r="PYM40" s="21"/>
      <c r="PYN40" s="21"/>
      <c r="PYO40" s="21"/>
      <c r="PYP40" s="21"/>
      <c r="PYQ40" s="21"/>
      <c r="PYR40" s="21"/>
      <c r="PYS40" s="21"/>
      <c r="PYT40" s="21"/>
      <c r="PYU40" s="21"/>
      <c r="PYV40" s="21"/>
      <c r="PYW40" s="21"/>
      <c r="PYX40" s="21"/>
      <c r="PYY40" s="21"/>
      <c r="PYZ40" s="21"/>
      <c r="PZA40" s="21"/>
      <c r="PZB40" s="21"/>
      <c r="PZC40" s="21"/>
      <c r="PZD40" s="21"/>
      <c r="PZE40" s="21"/>
      <c r="PZF40" s="21"/>
      <c r="PZG40" s="21"/>
      <c r="PZH40" s="21"/>
      <c r="PZI40" s="21"/>
      <c r="PZJ40" s="21"/>
      <c r="PZK40" s="21"/>
      <c r="PZL40" s="21"/>
      <c r="PZM40" s="21"/>
      <c r="PZN40" s="21"/>
      <c r="PZO40" s="21"/>
      <c r="PZP40" s="21"/>
      <c r="PZQ40" s="21"/>
      <c r="PZR40" s="21"/>
      <c r="PZS40" s="21"/>
      <c r="PZT40" s="21"/>
      <c r="PZU40" s="21"/>
      <c r="PZV40" s="21"/>
      <c r="PZW40" s="21"/>
      <c r="PZX40" s="21"/>
      <c r="PZY40" s="21"/>
      <c r="PZZ40" s="21"/>
      <c r="QAA40" s="21"/>
      <c r="QAB40" s="21"/>
      <c r="QAC40" s="21"/>
      <c r="QAD40" s="21"/>
      <c r="QAE40" s="21"/>
      <c r="QAF40" s="21"/>
      <c r="QAG40" s="21"/>
      <c r="QAH40" s="21"/>
      <c r="QAI40" s="21"/>
      <c r="QAJ40" s="21"/>
      <c r="QAK40" s="21"/>
      <c r="QAL40" s="21"/>
      <c r="QAM40" s="21"/>
      <c r="QAN40" s="21"/>
      <c r="QAO40" s="21"/>
      <c r="QAP40" s="21"/>
      <c r="QAQ40" s="21"/>
      <c r="QAR40" s="21"/>
      <c r="QAS40" s="21"/>
      <c r="QAT40" s="21"/>
      <c r="QAU40" s="21"/>
      <c r="QAV40" s="21"/>
      <c r="QAW40" s="21"/>
      <c r="QAX40" s="21"/>
      <c r="QAY40" s="21"/>
      <c r="QAZ40" s="21"/>
      <c r="QBA40" s="21"/>
      <c r="QBB40" s="21"/>
      <c r="QBC40" s="21"/>
      <c r="QBD40" s="21"/>
      <c r="QBE40" s="21"/>
      <c r="QBF40" s="21"/>
      <c r="QBG40" s="21"/>
      <c r="QBH40" s="21"/>
      <c r="QBI40" s="21"/>
      <c r="QBJ40" s="21"/>
      <c r="QBK40" s="21"/>
      <c r="QBL40" s="21"/>
      <c r="QBM40" s="21"/>
      <c r="QBN40" s="21"/>
      <c r="QBO40" s="21"/>
      <c r="QBP40" s="21"/>
      <c r="QBQ40" s="21"/>
      <c r="QBR40" s="21"/>
      <c r="QBS40" s="21"/>
      <c r="QBT40" s="21"/>
      <c r="QBU40" s="21"/>
      <c r="QBV40" s="21"/>
      <c r="QBW40" s="21"/>
      <c r="QBX40" s="21"/>
      <c r="QBY40" s="21"/>
      <c r="QBZ40" s="21"/>
      <c r="QCA40" s="21"/>
      <c r="QCB40" s="21"/>
      <c r="QCC40" s="21"/>
      <c r="QCD40" s="21"/>
      <c r="QCE40" s="21"/>
      <c r="QCF40" s="21"/>
      <c r="QCG40" s="21"/>
      <c r="QCH40" s="21"/>
      <c r="QCI40" s="21"/>
      <c r="QCJ40" s="21"/>
      <c r="QCK40" s="21"/>
      <c r="QCL40" s="21"/>
      <c r="QCM40" s="21"/>
      <c r="QCN40" s="21"/>
      <c r="QCO40" s="21"/>
      <c r="QCP40" s="21"/>
      <c r="QCQ40" s="21"/>
      <c r="QCR40" s="21"/>
      <c r="QCS40" s="21"/>
      <c r="QCT40" s="21"/>
      <c r="QCU40" s="21"/>
      <c r="QCV40" s="21"/>
      <c r="QCW40" s="21"/>
      <c r="QCX40" s="21"/>
      <c r="QCY40" s="21"/>
      <c r="QCZ40" s="21"/>
      <c r="QDA40" s="21"/>
      <c r="QDB40" s="21"/>
      <c r="QDC40" s="21"/>
      <c r="QDD40" s="21"/>
      <c r="QDE40" s="21"/>
      <c r="QDF40" s="21"/>
      <c r="QDG40" s="21"/>
      <c r="QDH40" s="21"/>
      <c r="QDI40" s="21"/>
      <c r="QDJ40" s="21"/>
      <c r="QDK40" s="21"/>
      <c r="QDL40" s="21"/>
      <c r="QDM40" s="21"/>
      <c r="QDN40" s="21"/>
      <c r="QDO40" s="21"/>
      <c r="QDP40" s="21"/>
      <c r="QDQ40" s="21"/>
      <c r="QDR40" s="21"/>
      <c r="QDS40" s="21"/>
      <c r="QDT40" s="21"/>
      <c r="QDU40" s="21"/>
      <c r="QDV40" s="21"/>
      <c r="QDW40" s="21"/>
      <c r="QDX40" s="21"/>
      <c r="QDY40" s="21"/>
      <c r="QDZ40" s="21"/>
      <c r="QEA40" s="21"/>
      <c r="QEB40" s="21"/>
      <c r="QEC40" s="21"/>
      <c r="QED40" s="21"/>
      <c r="QEE40" s="21"/>
      <c r="QEF40" s="21"/>
      <c r="QEG40" s="21"/>
      <c r="QEH40" s="21"/>
      <c r="QEI40" s="21"/>
      <c r="QEJ40" s="21"/>
      <c r="QEK40" s="21"/>
      <c r="QEL40" s="21"/>
      <c r="QEM40" s="21"/>
      <c r="QEN40" s="21"/>
      <c r="QEO40" s="21"/>
      <c r="QEP40" s="21"/>
      <c r="QEQ40" s="21"/>
      <c r="QER40" s="21"/>
      <c r="QES40" s="21"/>
      <c r="QET40" s="21"/>
      <c r="QEU40" s="21"/>
      <c r="QEV40" s="21"/>
      <c r="QEW40" s="21"/>
      <c r="QEX40" s="21"/>
      <c r="QEY40" s="21"/>
      <c r="QEZ40" s="21"/>
      <c r="QFA40" s="21"/>
      <c r="QFB40" s="21"/>
      <c r="QFC40" s="21"/>
      <c r="QFD40" s="21"/>
      <c r="QFE40" s="21"/>
      <c r="QFF40" s="21"/>
      <c r="QFG40" s="21"/>
      <c r="QFH40" s="21"/>
      <c r="QFI40" s="21"/>
      <c r="QFJ40" s="21"/>
      <c r="QFK40" s="21"/>
      <c r="QFL40" s="21"/>
      <c r="QFM40" s="21"/>
      <c r="QFN40" s="21"/>
      <c r="QFO40" s="21"/>
      <c r="QFP40" s="21"/>
      <c r="QFQ40" s="21"/>
      <c r="QFR40" s="21"/>
      <c r="QFS40" s="21"/>
      <c r="QFT40" s="21"/>
      <c r="QFU40" s="21"/>
      <c r="QFV40" s="21"/>
      <c r="QFW40" s="21"/>
      <c r="QFX40" s="21"/>
      <c r="QFY40" s="21"/>
      <c r="QFZ40" s="21"/>
      <c r="QGA40" s="21"/>
      <c r="QGB40" s="21"/>
      <c r="QGC40" s="21"/>
      <c r="QGD40" s="21"/>
      <c r="QGE40" s="21"/>
      <c r="QGF40" s="21"/>
      <c r="QGG40" s="21"/>
      <c r="QGH40" s="21"/>
      <c r="QGI40" s="21"/>
      <c r="QGJ40" s="21"/>
      <c r="QGK40" s="21"/>
      <c r="QGL40" s="21"/>
      <c r="QGM40" s="21"/>
      <c r="QGN40" s="21"/>
      <c r="QGO40" s="21"/>
      <c r="QGP40" s="21"/>
      <c r="QGQ40" s="21"/>
      <c r="QGR40" s="21"/>
      <c r="QGS40" s="21"/>
      <c r="QGT40" s="21"/>
      <c r="QGU40" s="21"/>
      <c r="QGV40" s="21"/>
      <c r="QGW40" s="21"/>
      <c r="QGX40" s="21"/>
      <c r="QGY40" s="21"/>
      <c r="QGZ40" s="21"/>
      <c r="QHA40" s="21"/>
      <c r="QHB40" s="21"/>
      <c r="QHC40" s="21"/>
      <c r="QHD40" s="21"/>
      <c r="QHE40" s="21"/>
      <c r="QHF40" s="21"/>
      <c r="QHG40" s="21"/>
      <c r="QHH40" s="21"/>
      <c r="QHI40" s="21"/>
      <c r="QHJ40" s="21"/>
      <c r="QHK40" s="21"/>
      <c r="QHL40" s="21"/>
      <c r="QHM40" s="21"/>
      <c r="QHN40" s="21"/>
      <c r="QHO40" s="21"/>
      <c r="QHP40" s="21"/>
      <c r="QHQ40" s="21"/>
      <c r="QHR40" s="21"/>
      <c r="QHS40" s="21"/>
      <c r="QHT40" s="21"/>
      <c r="QHU40" s="21"/>
      <c r="QHV40" s="21"/>
      <c r="QHW40" s="21"/>
      <c r="QHX40" s="21"/>
      <c r="QHY40" s="21"/>
      <c r="QHZ40" s="21"/>
      <c r="QIA40" s="21"/>
      <c r="QIB40" s="21"/>
      <c r="QIC40" s="21"/>
      <c r="QID40" s="21"/>
      <c r="QIE40" s="21"/>
      <c r="QIF40" s="21"/>
      <c r="QIG40" s="21"/>
      <c r="QIH40" s="21"/>
      <c r="QII40" s="21"/>
      <c r="QIJ40" s="21"/>
      <c r="QIK40" s="21"/>
      <c r="QIL40" s="21"/>
      <c r="QIM40" s="21"/>
      <c r="QIN40" s="21"/>
      <c r="QIO40" s="21"/>
      <c r="QIP40" s="21"/>
      <c r="QIQ40" s="21"/>
      <c r="QIR40" s="21"/>
      <c r="QIS40" s="21"/>
      <c r="QIT40" s="21"/>
      <c r="QIU40" s="21"/>
      <c r="QIV40" s="21"/>
      <c r="QIW40" s="21"/>
      <c r="QIX40" s="21"/>
      <c r="QIY40" s="21"/>
      <c r="QIZ40" s="21"/>
      <c r="QJA40" s="21"/>
      <c r="QJB40" s="21"/>
      <c r="QJC40" s="21"/>
      <c r="QJD40" s="21"/>
      <c r="QJE40" s="21"/>
      <c r="QJF40" s="21"/>
      <c r="QJG40" s="21"/>
      <c r="QJH40" s="21"/>
      <c r="QJI40" s="21"/>
      <c r="QJJ40" s="21"/>
      <c r="QJK40" s="21"/>
      <c r="QJL40" s="21"/>
      <c r="QJM40" s="21"/>
      <c r="QJN40" s="21"/>
      <c r="QJO40" s="21"/>
      <c r="QJP40" s="21"/>
      <c r="QJQ40" s="21"/>
      <c r="QJR40" s="21"/>
      <c r="QJS40" s="21"/>
      <c r="QJT40" s="21"/>
      <c r="QJU40" s="21"/>
      <c r="QJV40" s="21"/>
      <c r="QJW40" s="21"/>
      <c r="QJX40" s="21"/>
      <c r="QJY40" s="21"/>
      <c r="QJZ40" s="21"/>
      <c r="QKA40" s="21"/>
      <c r="QKB40" s="21"/>
      <c r="QKC40" s="21"/>
      <c r="QKD40" s="21"/>
      <c r="QKE40" s="21"/>
      <c r="QKF40" s="21"/>
      <c r="QKG40" s="21"/>
      <c r="QKH40" s="21"/>
      <c r="QKI40" s="21"/>
      <c r="QKJ40" s="21"/>
      <c r="QKK40" s="21"/>
      <c r="QKL40" s="21"/>
      <c r="QKM40" s="21"/>
      <c r="QKN40" s="21"/>
      <c r="QKO40" s="21"/>
      <c r="QKP40" s="21"/>
      <c r="QKQ40" s="21"/>
      <c r="QKR40" s="21"/>
      <c r="QKS40" s="21"/>
      <c r="QKT40" s="21"/>
      <c r="QKU40" s="21"/>
      <c r="QKV40" s="21"/>
      <c r="QKW40" s="21"/>
      <c r="QKX40" s="21"/>
      <c r="QKY40" s="21"/>
      <c r="QKZ40" s="21"/>
      <c r="QLA40" s="21"/>
      <c r="QLB40" s="21"/>
      <c r="QLC40" s="21"/>
      <c r="QLD40" s="21"/>
      <c r="QLE40" s="21"/>
      <c r="QLF40" s="21"/>
      <c r="QLG40" s="21"/>
      <c r="QLH40" s="21"/>
      <c r="QLI40" s="21"/>
      <c r="QLJ40" s="21"/>
      <c r="QLK40" s="21"/>
      <c r="QLL40" s="21"/>
      <c r="QLM40" s="21"/>
      <c r="QLN40" s="21"/>
      <c r="QLO40" s="21"/>
      <c r="QLP40" s="21"/>
      <c r="QLQ40" s="21"/>
      <c r="QLR40" s="21"/>
      <c r="QLS40" s="21"/>
      <c r="QLT40" s="21"/>
      <c r="QLU40" s="21"/>
      <c r="QLV40" s="21"/>
      <c r="QLW40" s="21"/>
      <c r="QLX40" s="21"/>
      <c r="QLY40" s="21"/>
      <c r="QLZ40" s="21"/>
      <c r="QMA40" s="21"/>
      <c r="QMB40" s="21"/>
      <c r="QMC40" s="21"/>
      <c r="QMD40" s="21"/>
      <c r="QME40" s="21"/>
      <c r="QMF40" s="21"/>
      <c r="QMG40" s="21"/>
      <c r="QMH40" s="21"/>
      <c r="QMI40" s="21"/>
      <c r="QMJ40" s="21"/>
      <c r="QMK40" s="21"/>
      <c r="QML40" s="21"/>
      <c r="QMM40" s="21"/>
      <c r="QMN40" s="21"/>
      <c r="QMO40" s="21"/>
      <c r="QMP40" s="21"/>
      <c r="QMQ40" s="21"/>
      <c r="QMR40" s="21"/>
      <c r="QMS40" s="21"/>
      <c r="QMT40" s="21"/>
      <c r="QMU40" s="21"/>
      <c r="QMV40" s="21"/>
      <c r="QMW40" s="21"/>
      <c r="QMX40" s="21"/>
      <c r="QMY40" s="21"/>
      <c r="QMZ40" s="21"/>
      <c r="QNA40" s="21"/>
      <c r="QNB40" s="21"/>
      <c r="QNC40" s="21"/>
      <c r="QND40" s="21"/>
      <c r="QNE40" s="21"/>
      <c r="QNF40" s="21"/>
      <c r="QNG40" s="21"/>
      <c r="QNH40" s="21"/>
      <c r="QNI40" s="21"/>
      <c r="QNJ40" s="21"/>
      <c r="QNK40" s="21"/>
      <c r="QNL40" s="21"/>
      <c r="QNM40" s="21"/>
      <c r="QNN40" s="21"/>
      <c r="QNO40" s="21"/>
      <c r="QNP40" s="21"/>
      <c r="QNQ40" s="21"/>
      <c r="QNR40" s="21"/>
      <c r="QNS40" s="21"/>
      <c r="QNT40" s="21"/>
      <c r="QNU40" s="21"/>
      <c r="QNV40" s="21"/>
      <c r="QNW40" s="21"/>
      <c r="QNX40" s="21"/>
      <c r="QNY40" s="21"/>
      <c r="QNZ40" s="21"/>
      <c r="QOA40" s="21"/>
      <c r="QOB40" s="21"/>
      <c r="QOC40" s="21"/>
      <c r="QOD40" s="21"/>
      <c r="QOE40" s="21"/>
      <c r="QOF40" s="21"/>
      <c r="QOG40" s="21"/>
      <c r="QOH40" s="21"/>
      <c r="QOI40" s="21"/>
      <c r="QOJ40" s="21"/>
      <c r="QOK40" s="21"/>
      <c r="QOL40" s="21"/>
      <c r="QOM40" s="21"/>
      <c r="QON40" s="21"/>
      <c r="QOO40" s="21"/>
      <c r="QOP40" s="21"/>
      <c r="QOQ40" s="21"/>
      <c r="QOR40" s="21"/>
      <c r="QOS40" s="21"/>
      <c r="QOT40" s="21"/>
      <c r="QOU40" s="21"/>
      <c r="QOV40" s="21"/>
      <c r="QOW40" s="21"/>
      <c r="QOX40" s="21"/>
      <c r="QOY40" s="21"/>
      <c r="QOZ40" s="21"/>
      <c r="QPA40" s="21"/>
      <c r="QPB40" s="21"/>
      <c r="QPC40" s="21"/>
      <c r="QPD40" s="21"/>
      <c r="QPE40" s="21"/>
      <c r="QPF40" s="21"/>
      <c r="QPG40" s="21"/>
      <c r="QPH40" s="21"/>
      <c r="QPI40" s="21"/>
      <c r="QPJ40" s="21"/>
      <c r="QPK40" s="21"/>
      <c r="QPL40" s="21"/>
      <c r="QPM40" s="21"/>
      <c r="QPN40" s="21"/>
      <c r="QPO40" s="21"/>
      <c r="QPP40" s="21"/>
      <c r="QPQ40" s="21"/>
      <c r="QPR40" s="21"/>
      <c r="QPS40" s="21"/>
      <c r="QPT40" s="21"/>
      <c r="QPU40" s="21"/>
      <c r="QPV40" s="21"/>
      <c r="QPW40" s="21"/>
      <c r="QPX40" s="21"/>
      <c r="QPY40" s="21"/>
      <c r="QPZ40" s="21"/>
      <c r="QQA40" s="21"/>
      <c r="QQB40" s="21"/>
      <c r="QQC40" s="21"/>
      <c r="QQD40" s="21"/>
      <c r="QQE40" s="21"/>
      <c r="QQF40" s="21"/>
      <c r="QQG40" s="21"/>
      <c r="QQH40" s="21"/>
      <c r="QQI40" s="21"/>
      <c r="QQJ40" s="21"/>
      <c r="QQK40" s="21"/>
      <c r="QQL40" s="21"/>
      <c r="QQM40" s="21"/>
      <c r="QQN40" s="21"/>
      <c r="QQO40" s="21"/>
      <c r="QQP40" s="21"/>
      <c r="QQQ40" s="21"/>
      <c r="QQR40" s="21"/>
      <c r="QQS40" s="21"/>
      <c r="QQT40" s="21"/>
      <c r="QQU40" s="21"/>
      <c r="QQV40" s="21"/>
      <c r="QQW40" s="21"/>
      <c r="QQX40" s="21"/>
      <c r="QQY40" s="21"/>
      <c r="QQZ40" s="21"/>
      <c r="QRA40" s="21"/>
      <c r="QRB40" s="21"/>
      <c r="QRC40" s="21"/>
      <c r="QRD40" s="21"/>
      <c r="QRE40" s="21"/>
      <c r="QRF40" s="21"/>
      <c r="QRG40" s="21"/>
      <c r="QRH40" s="21"/>
      <c r="QRI40" s="21"/>
      <c r="QRJ40" s="21"/>
      <c r="QRK40" s="21"/>
      <c r="QRL40" s="21"/>
      <c r="QRM40" s="21"/>
      <c r="QRN40" s="21"/>
      <c r="QRO40" s="21"/>
      <c r="QRP40" s="21"/>
      <c r="QRQ40" s="21"/>
      <c r="QRR40" s="21"/>
      <c r="QRS40" s="21"/>
      <c r="QRT40" s="21"/>
      <c r="QRU40" s="21"/>
      <c r="QRV40" s="21"/>
      <c r="QRW40" s="21"/>
      <c r="QRX40" s="21"/>
      <c r="QRY40" s="21"/>
      <c r="QRZ40" s="21"/>
      <c r="QSA40" s="21"/>
      <c r="QSB40" s="21"/>
      <c r="QSC40" s="21"/>
      <c r="QSD40" s="21"/>
      <c r="QSE40" s="21"/>
      <c r="QSF40" s="21"/>
      <c r="QSG40" s="21"/>
      <c r="QSH40" s="21"/>
      <c r="QSI40" s="21"/>
      <c r="QSJ40" s="21"/>
      <c r="QSK40" s="21"/>
      <c r="QSL40" s="21"/>
      <c r="QSM40" s="21"/>
      <c r="QSN40" s="21"/>
      <c r="QSO40" s="21"/>
      <c r="QSP40" s="21"/>
      <c r="QSQ40" s="21"/>
      <c r="QSR40" s="21"/>
      <c r="QSS40" s="21"/>
      <c r="QST40" s="21"/>
      <c r="QSU40" s="21"/>
      <c r="QSV40" s="21"/>
      <c r="QSW40" s="21"/>
      <c r="QSX40" s="21"/>
      <c r="QSY40" s="21"/>
      <c r="QSZ40" s="21"/>
      <c r="QTA40" s="21"/>
      <c r="QTB40" s="21"/>
      <c r="QTC40" s="21"/>
      <c r="QTD40" s="21"/>
      <c r="QTE40" s="21"/>
      <c r="QTF40" s="21"/>
      <c r="QTG40" s="21"/>
      <c r="QTH40" s="21"/>
      <c r="QTI40" s="21"/>
      <c r="QTJ40" s="21"/>
      <c r="QTK40" s="21"/>
      <c r="QTL40" s="21"/>
      <c r="QTM40" s="21"/>
      <c r="QTN40" s="21"/>
      <c r="QTO40" s="21"/>
      <c r="QTP40" s="21"/>
      <c r="QTQ40" s="21"/>
      <c r="QTR40" s="21"/>
      <c r="QTS40" s="21"/>
      <c r="QTT40" s="21"/>
      <c r="QTU40" s="21"/>
      <c r="QTV40" s="21"/>
      <c r="QTW40" s="21"/>
      <c r="QTX40" s="21"/>
      <c r="QTY40" s="21"/>
      <c r="QTZ40" s="21"/>
      <c r="QUA40" s="21"/>
      <c r="QUB40" s="21"/>
      <c r="QUC40" s="21"/>
      <c r="QUD40" s="21"/>
      <c r="QUE40" s="21"/>
      <c r="QUF40" s="21"/>
      <c r="QUG40" s="21"/>
      <c r="QUH40" s="21"/>
      <c r="QUI40" s="21"/>
      <c r="QUJ40" s="21"/>
      <c r="QUK40" s="21"/>
      <c r="QUL40" s="21"/>
      <c r="QUM40" s="21"/>
      <c r="QUN40" s="21"/>
      <c r="QUO40" s="21"/>
      <c r="QUP40" s="21"/>
      <c r="QUQ40" s="21"/>
      <c r="QUR40" s="21"/>
      <c r="QUS40" s="21"/>
      <c r="QUT40" s="21"/>
      <c r="QUU40" s="21"/>
      <c r="QUV40" s="21"/>
      <c r="QUW40" s="21"/>
      <c r="QUX40" s="21"/>
      <c r="QUY40" s="21"/>
      <c r="QUZ40" s="21"/>
      <c r="QVA40" s="21"/>
      <c r="QVB40" s="21"/>
      <c r="QVC40" s="21"/>
      <c r="QVD40" s="21"/>
      <c r="QVE40" s="21"/>
      <c r="QVF40" s="21"/>
      <c r="QVG40" s="21"/>
      <c r="QVH40" s="21"/>
      <c r="QVI40" s="21"/>
      <c r="QVJ40" s="21"/>
      <c r="QVK40" s="21"/>
      <c r="QVL40" s="21"/>
      <c r="QVM40" s="21"/>
      <c r="QVN40" s="21"/>
      <c r="QVO40" s="21"/>
      <c r="QVP40" s="21"/>
      <c r="QVQ40" s="21"/>
      <c r="QVR40" s="21"/>
      <c r="QVS40" s="21"/>
      <c r="QVT40" s="21"/>
      <c r="QVU40" s="21"/>
      <c r="QVV40" s="21"/>
      <c r="QVW40" s="21"/>
      <c r="QVX40" s="21"/>
      <c r="QVY40" s="21"/>
      <c r="QVZ40" s="21"/>
      <c r="QWA40" s="21"/>
      <c r="QWB40" s="21"/>
      <c r="QWC40" s="21"/>
      <c r="QWD40" s="21"/>
      <c r="QWE40" s="21"/>
      <c r="QWF40" s="21"/>
      <c r="QWG40" s="21"/>
      <c r="QWH40" s="21"/>
      <c r="QWI40" s="21"/>
      <c r="QWJ40" s="21"/>
      <c r="QWK40" s="21"/>
      <c r="QWL40" s="21"/>
      <c r="QWM40" s="21"/>
      <c r="QWN40" s="21"/>
      <c r="QWO40" s="21"/>
      <c r="QWP40" s="21"/>
      <c r="QWQ40" s="21"/>
      <c r="QWR40" s="21"/>
      <c r="QWS40" s="21"/>
      <c r="QWT40" s="21"/>
      <c r="QWU40" s="21"/>
      <c r="QWV40" s="21"/>
      <c r="QWW40" s="21"/>
      <c r="QWX40" s="21"/>
      <c r="QWY40" s="21"/>
      <c r="QWZ40" s="21"/>
      <c r="QXA40" s="21"/>
      <c r="QXB40" s="21"/>
      <c r="QXC40" s="21"/>
      <c r="QXD40" s="21"/>
      <c r="QXE40" s="21"/>
      <c r="QXF40" s="21"/>
      <c r="QXG40" s="21"/>
      <c r="QXH40" s="21"/>
      <c r="QXI40" s="21"/>
      <c r="QXJ40" s="21"/>
      <c r="QXK40" s="21"/>
      <c r="QXL40" s="21"/>
      <c r="QXM40" s="21"/>
      <c r="QXN40" s="21"/>
      <c r="QXO40" s="21"/>
      <c r="QXP40" s="21"/>
      <c r="QXQ40" s="21"/>
      <c r="QXR40" s="21"/>
      <c r="QXS40" s="21"/>
      <c r="QXT40" s="21"/>
      <c r="QXU40" s="21"/>
      <c r="QXV40" s="21"/>
      <c r="QXW40" s="21"/>
      <c r="QXX40" s="21"/>
      <c r="QXY40" s="21"/>
      <c r="QXZ40" s="21"/>
      <c r="QYA40" s="21"/>
      <c r="QYB40" s="21"/>
      <c r="QYC40" s="21"/>
      <c r="QYD40" s="21"/>
      <c r="QYE40" s="21"/>
      <c r="QYF40" s="21"/>
      <c r="QYG40" s="21"/>
      <c r="QYH40" s="21"/>
      <c r="QYI40" s="21"/>
      <c r="QYJ40" s="21"/>
      <c r="QYK40" s="21"/>
      <c r="QYL40" s="21"/>
      <c r="QYM40" s="21"/>
      <c r="QYN40" s="21"/>
      <c r="QYO40" s="21"/>
      <c r="QYP40" s="21"/>
      <c r="QYQ40" s="21"/>
      <c r="QYR40" s="21"/>
      <c r="QYS40" s="21"/>
      <c r="QYT40" s="21"/>
      <c r="QYU40" s="21"/>
      <c r="QYV40" s="21"/>
      <c r="QYW40" s="21"/>
      <c r="QYX40" s="21"/>
      <c r="QYY40" s="21"/>
      <c r="QYZ40" s="21"/>
      <c r="QZA40" s="21"/>
      <c r="QZB40" s="21"/>
      <c r="QZC40" s="21"/>
      <c r="QZD40" s="21"/>
      <c r="QZE40" s="21"/>
      <c r="QZF40" s="21"/>
      <c r="QZG40" s="21"/>
      <c r="QZH40" s="21"/>
      <c r="QZI40" s="21"/>
      <c r="QZJ40" s="21"/>
      <c r="QZK40" s="21"/>
      <c r="QZL40" s="21"/>
      <c r="QZM40" s="21"/>
      <c r="QZN40" s="21"/>
      <c r="QZO40" s="21"/>
      <c r="QZP40" s="21"/>
      <c r="QZQ40" s="21"/>
      <c r="QZR40" s="21"/>
      <c r="QZS40" s="21"/>
      <c r="QZT40" s="21"/>
      <c r="QZU40" s="21"/>
      <c r="QZV40" s="21"/>
      <c r="QZW40" s="21"/>
      <c r="QZX40" s="21"/>
      <c r="QZY40" s="21"/>
      <c r="QZZ40" s="21"/>
      <c r="RAA40" s="21"/>
      <c r="RAB40" s="21"/>
      <c r="RAC40" s="21"/>
      <c r="RAD40" s="21"/>
      <c r="RAE40" s="21"/>
      <c r="RAF40" s="21"/>
      <c r="RAG40" s="21"/>
      <c r="RAH40" s="21"/>
      <c r="RAI40" s="21"/>
      <c r="RAJ40" s="21"/>
      <c r="RAK40" s="21"/>
      <c r="RAL40" s="21"/>
      <c r="RAM40" s="21"/>
      <c r="RAN40" s="21"/>
      <c r="RAO40" s="21"/>
      <c r="RAP40" s="21"/>
      <c r="RAQ40" s="21"/>
      <c r="RAR40" s="21"/>
      <c r="RAS40" s="21"/>
      <c r="RAT40" s="21"/>
      <c r="RAU40" s="21"/>
      <c r="RAV40" s="21"/>
      <c r="RAW40" s="21"/>
      <c r="RAX40" s="21"/>
      <c r="RAY40" s="21"/>
      <c r="RAZ40" s="21"/>
      <c r="RBA40" s="21"/>
      <c r="RBB40" s="21"/>
      <c r="RBC40" s="21"/>
      <c r="RBD40" s="21"/>
      <c r="RBE40" s="21"/>
      <c r="RBF40" s="21"/>
      <c r="RBG40" s="21"/>
      <c r="RBH40" s="21"/>
      <c r="RBI40" s="21"/>
      <c r="RBJ40" s="21"/>
      <c r="RBK40" s="21"/>
      <c r="RBL40" s="21"/>
      <c r="RBM40" s="21"/>
      <c r="RBN40" s="21"/>
      <c r="RBO40" s="21"/>
      <c r="RBP40" s="21"/>
      <c r="RBQ40" s="21"/>
      <c r="RBR40" s="21"/>
      <c r="RBS40" s="21"/>
      <c r="RBT40" s="21"/>
      <c r="RBU40" s="21"/>
      <c r="RBV40" s="21"/>
      <c r="RBW40" s="21"/>
      <c r="RBX40" s="21"/>
      <c r="RBY40" s="21"/>
      <c r="RBZ40" s="21"/>
      <c r="RCA40" s="21"/>
      <c r="RCB40" s="21"/>
      <c r="RCC40" s="21"/>
      <c r="RCD40" s="21"/>
      <c r="RCE40" s="21"/>
      <c r="RCF40" s="21"/>
      <c r="RCG40" s="21"/>
      <c r="RCH40" s="21"/>
      <c r="RCI40" s="21"/>
      <c r="RCJ40" s="21"/>
      <c r="RCK40" s="21"/>
      <c r="RCL40" s="21"/>
      <c r="RCM40" s="21"/>
      <c r="RCN40" s="21"/>
      <c r="RCO40" s="21"/>
      <c r="RCP40" s="21"/>
      <c r="RCQ40" s="21"/>
      <c r="RCR40" s="21"/>
      <c r="RCS40" s="21"/>
      <c r="RCT40" s="21"/>
      <c r="RCU40" s="21"/>
      <c r="RCV40" s="21"/>
      <c r="RCW40" s="21"/>
      <c r="RCX40" s="21"/>
      <c r="RCY40" s="21"/>
      <c r="RCZ40" s="21"/>
      <c r="RDA40" s="21"/>
      <c r="RDB40" s="21"/>
      <c r="RDC40" s="21"/>
      <c r="RDD40" s="21"/>
      <c r="RDE40" s="21"/>
      <c r="RDF40" s="21"/>
      <c r="RDG40" s="21"/>
      <c r="RDH40" s="21"/>
      <c r="RDI40" s="21"/>
      <c r="RDJ40" s="21"/>
      <c r="RDK40" s="21"/>
      <c r="RDL40" s="21"/>
      <c r="RDM40" s="21"/>
      <c r="RDN40" s="21"/>
      <c r="RDO40" s="21"/>
      <c r="RDP40" s="21"/>
      <c r="RDQ40" s="21"/>
      <c r="RDR40" s="21"/>
      <c r="RDS40" s="21"/>
      <c r="RDT40" s="21"/>
      <c r="RDU40" s="21"/>
      <c r="RDV40" s="21"/>
      <c r="RDW40" s="21"/>
      <c r="RDX40" s="21"/>
      <c r="RDY40" s="21"/>
      <c r="RDZ40" s="21"/>
      <c r="REA40" s="21"/>
      <c r="REB40" s="21"/>
      <c r="REC40" s="21"/>
      <c r="RED40" s="21"/>
      <c r="REE40" s="21"/>
      <c r="REF40" s="21"/>
      <c r="REG40" s="21"/>
      <c r="REH40" s="21"/>
      <c r="REI40" s="21"/>
      <c r="REJ40" s="21"/>
      <c r="REK40" s="21"/>
      <c r="REL40" s="21"/>
      <c r="REM40" s="21"/>
      <c r="REN40" s="21"/>
      <c r="REO40" s="21"/>
      <c r="REP40" s="21"/>
      <c r="REQ40" s="21"/>
      <c r="RER40" s="21"/>
      <c r="RES40" s="21"/>
      <c r="RET40" s="21"/>
      <c r="REU40" s="21"/>
      <c r="REV40" s="21"/>
      <c r="REW40" s="21"/>
      <c r="REX40" s="21"/>
      <c r="REY40" s="21"/>
      <c r="REZ40" s="21"/>
      <c r="RFA40" s="21"/>
      <c r="RFB40" s="21"/>
      <c r="RFC40" s="21"/>
      <c r="RFD40" s="21"/>
      <c r="RFE40" s="21"/>
      <c r="RFF40" s="21"/>
      <c r="RFG40" s="21"/>
      <c r="RFH40" s="21"/>
      <c r="RFI40" s="21"/>
      <c r="RFJ40" s="21"/>
      <c r="RFK40" s="21"/>
      <c r="RFL40" s="21"/>
      <c r="RFM40" s="21"/>
      <c r="RFN40" s="21"/>
      <c r="RFO40" s="21"/>
      <c r="RFP40" s="21"/>
      <c r="RFQ40" s="21"/>
      <c r="RFR40" s="21"/>
      <c r="RFS40" s="21"/>
      <c r="RFT40" s="21"/>
      <c r="RFU40" s="21"/>
      <c r="RFV40" s="21"/>
      <c r="RFW40" s="21"/>
      <c r="RFX40" s="21"/>
      <c r="RFY40" s="21"/>
      <c r="RFZ40" s="21"/>
      <c r="RGA40" s="21"/>
      <c r="RGB40" s="21"/>
      <c r="RGC40" s="21"/>
      <c r="RGD40" s="21"/>
      <c r="RGE40" s="21"/>
      <c r="RGF40" s="21"/>
      <c r="RGG40" s="21"/>
      <c r="RGH40" s="21"/>
      <c r="RGI40" s="21"/>
      <c r="RGJ40" s="21"/>
      <c r="RGK40" s="21"/>
      <c r="RGL40" s="21"/>
      <c r="RGM40" s="21"/>
      <c r="RGN40" s="21"/>
      <c r="RGO40" s="21"/>
      <c r="RGP40" s="21"/>
      <c r="RGQ40" s="21"/>
      <c r="RGR40" s="21"/>
      <c r="RGS40" s="21"/>
      <c r="RGT40" s="21"/>
      <c r="RGU40" s="21"/>
      <c r="RGV40" s="21"/>
      <c r="RGW40" s="21"/>
      <c r="RGX40" s="21"/>
      <c r="RGY40" s="21"/>
      <c r="RGZ40" s="21"/>
      <c r="RHA40" s="21"/>
      <c r="RHB40" s="21"/>
      <c r="RHC40" s="21"/>
      <c r="RHD40" s="21"/>
      <c r="RHE40" s="21"/>
      <c r="RHF40" s="21"/>
      <c r="RHG40" s="21"/>
      <c r="RHH40" s="21"/>
      <c r="RHI40" s="21"/>
      <c r="RHJ40" s="21"/>
      <c r="RHK40" s="21"/>
      <c r="RHL40" s="21"/>
      <c r="RHM40" s="21"/>
      <c r="RHN40" s="21"/>
      <c r="RHO40" s="21"/>
      <c r="RHP40" s="21"/>
      <c r="RHQ40" s="21"/>
      <c r="RHR40" s="21"/>
      <c r="RHS40" s="21"/>
      <c r="RHT40" s="21"/>
      <c r="RHU40" s="21"/>
      <c r="RHV40" s="21"/>
      <c r="RHW40" s="21"/>
      <c r="RHX40" s="21"/>
      <c r="RHY40" s="21"/>
      <c r="RHZ40" s="21"/>
      <c r="RIA40" s="21"/>
      <c r="RIB40" s="21"/>
      <c r="RIC40" s="21"/>
      <c r="RID40" s="21"/>
      <c r="RIE40" s="21"/>
      <c r="RIF40" s="21"/>
      <c r="RIG40" s="21"/>
      <c r="RIH40" s="21"/>
      <c r="RII40" s="21"/>
      <c r="RIJ40" s="21"/>
      <c r="RIK40" s="21"/>
      <c r="RIL40" s="21"/>
      <c r="RIM40" s="21"/>
      <c r="RIN40" s="21"/>
      <c r="RIO40" s="21"/>
      <c r="RIP40" s="21"/>
      <c r="RIQ40" s="21"/>
      <c r="RIR40" s="21"/>
      <c r="RIS40" s="21"/>
      <c r="RIT40" s="21"/>
      <c r="RIU40" s="21"/>
      <c r="RIV40" s="21"/>
      <c r="RIW40" s="21"/>
      <c r="RIX40" s="21"/>
      <c r="RIY40" s="21"/>
      <c r="RIZ40" s="21"/>
      <c r="RJA40" s="21"/>
      <c r="RJB40" s="21"/>
      <c r="RJC40" s="21"/>
      <c r="RJD40" s="21"/>
      <c r="RJE40" s="21"/>
      <c r="RJF40" s="21"/>
      <c r="RJG40" s="21"/>
      <c r="RJH40" s="21"/>
      <c r="RJI40" s="21"/>
      <c r="RJJ40" s="21"/>
      <c r="RJK40" s="21"/>
      <c r="RJL40" s="21"/>
      <c r="RJM40" s="21"/>
      <c r="RJN40" s="21"/>
      <c r="RJO40" s="21"/>
      <c r="RJP40" s="21"/>
      <c r="RJQ40" s="21"/>
      <c r="RJR40" s="21"/>
      <c r="RJS40" s="21"/>
      <c r="RJT40" s="21"/>
      <c r="RJU40" s="21"/>
      <c r="RJV40" s="21"/>
      <c r="RJW40" s="21"/>
      <c r="RJX40" s="21"/>
      <c r="RJY40" s="21"/>
      <c r="RJZ40" s="21"/>
      <c r="RKA40" s="21"/>
      <c r="RKB40" s="21"/>
      <c r="RKC40" s="21"/>
      <c r="RKD40" s="21"/>
      <c r="RKE40" s="21"/>
      <c r="RKF40" s="21"/>
      <c r="RKG40" s="21"/>
      <c r="RKH40" s="21"/>
      <c r="RKI40" s="21"/>
      <c r="RKJ40" s="21"/>
      <c r="RKK40" s="21"/>
      <c r="RKL40" s="21"/>
      <c r="RKM40" s="21"/>
      <c r="RKN40" s="21"/>
      <c r="RKO40" s="21"/>
      <c r="RKP40" s="21"/>
      <c r="RKQ40" s="21"/>
      <c r="RKR40" s="21"/>
      <c r="RKS40" s="21"/>
      <c r="RKT40" s="21"/>
      <c r="RKU40" s="21"/>
      <c r="RKV40" s="21"/>
      <c r="RKW40" s="21"/>
      <c r="RKX40" s="21"/>
      <c r="RKY40" s="21"/>
      <c r="RKZ40" s="21"/>
      <c r="RLA40" s="21"/>
      <c r="RLB40" s="21"/>
      <c r="RLC40" s="21"/>
      <c r="RLD40" s="21"/>
      <c r="RLE40" s="21"/>
      <c r="RLF40" s="21"/>
      <c r="RLG40" s="21"/>
      <c r="RLH40" s="21"/>
      <c r="RLI40" s="21"/>
      <c r="RLJ40" s="21"/>
      <c r="RLK40" s="21"/>
      <c r="RLL40" s="21"/>
      <c r="RLM40" s="21"/>
      <c r="RLN40" s="21"/>
      <c r="RLO40" s="21"/>
      <c r="RLP40" s="21"/>
      <c r="RLQ40" s="21"/>
      <c r="RLR40" s="21"/>
      <c r="RLS40" s="21"/>
      <c r="RLT40" s="21"/>
      <c r="RLU40" s="21"/>
      <c r="RLV40" s="21"/>
      <c r="RLW40" s="21"/>
      <c r="RLX40" s="21"/>
      <c r="RLY40" s="21"/>
      <c r="RLZ40" s="21"/>
      <c r="RMA40" s="21"/>
      <c r="RMB40" s="21"/>
      <c r="RMC40" s="21"/>
      <c r="RMD40" s="21"/>
      <c r="RME40" s="21"/>
      <c r="RMF40" s="21"/>
      <c r="RMG40" s="21"/>
      <c r="RMH40" s="21"/>
      <c r="RMI40" s="21"/>
      <c r="RMJ40" s="21"/>
      <c r="RMK40" s="21"/>
      <c r="RML40" s="21"/>
      <c r="RMM40" s="21"/>
      <c r="RMN40" s="21"/>
      <c r="RMO40" s="21"/>
      <c r="RMP40" s="21"/>
      <c r="RMQ40" s="21"/>
      <c r="RMR40" s="21"/>
      <c r="RMS40" s="21"/>
      <c r="RMT40" s="21"/>
      <c r="RMU40" s="21"/>
      <c r="RMV40" s="21"/>
      <c r="RMW40" s="21"/>
      <c r="RMX40" s="21"/>
      <c r="RMY40" s="21"/>
      <c r="RMZ40" s="21"/>
      <c r="RNA40" s="21"/>
      <c r="RNB40" s="21"/>
      <c r="RNC40" s="21"/>
      <c r="RND40" s="21"/>
      <c r="RNE40" s="21"/>
      <c r="RNF40" s="21"/>
      <c r="RNG40" s="21"/>
      <c r="RNH40" s="21"/>
      <c r="RNI40" s="21"/>
      <c r="RNJ40" s="21"/>
      <c r="RNK40" s="21"/>
      <c r="RNL40" s="21"/>
      <c r="RNM40" s="21"/>
      <c r="RNN40" s="21"/>
      <c r="RNO40" s="21"/>
      <c r="RNP40" s="21"/>
      <c r="RNQ40" s="21"/>
      <c r="RNR40" s="21"/>
      <c r="RNS40" s="21"/>
      <c r="RNT40" s="21"/>
      <c r="RNU40" s="21"/>
      <c r="RNV40" s="21"/>
      <c r="RNW40" s="21"/>
      <c r="RNX40" s="21"/>
      <c r="RNY40" s="21"/>
      <c r="RNZ40" s="21"/>
      <c r="ROA40" s="21"/>
      <c r="ROB40" s="21"/>
      <c r="ROC40" s="21"/>
      <c r="ROD40" s="21"/>
      <c r="ROE40" s="21"/>
      <c r="ROF40" s="21"/>
      <c r="ROG40" s="21"/>
      <c r="ROH40" s="21"/>
      <c r="ROI40" s="21"/>
      <c r="ROJ40" s="21"/>
      <c r="ROK40" s="21"/>
      <c r="ROL40" s="21"/>
      <c r="ROM40" s="21"/>
      <c r="RON40" s="21"/>
      <c r="ROO40" s="21"/>
      <c r="ROP40" s="21"/>
      <c r="ROQ40" s="21"/>
      <c r="ROR40" s="21"/>
      <c r="ROS40" s="21"/>
      <c r="ROT40" s="21"/>
      <c r="ROU40" s="21"/>
      <c r="ROV40" s="21"/>
      <c r="ROW40" s="21"/>
      <c r="ROX40" s="21"/>
      <c r="ROY40" s="21"/>
      <c r="ROZ40" s="21"/>
      <c r="RPA40" s="21"/>
      <c r="RPB40" s="21"/>
      <c r="RPC40" s="21"/>
      <c r="RPD40" s="21"/>
      <c r="RPE40" s="21"/>
      <c r="RPF40" s="21"/>
      <c r="RPG40" s="21"/>
      <c r="RPH40" s="21"/>
      <c r="RPI40" s="21"/>
      <c r="RPJ40" s="21"/>
      <c r="RPK40" s="21"/>
      <c r="RPL40" s="21"/>
      <c r="RPM40" s="21"/>
      <c r="RPN40" s="21"/>
      <c r="RPO40" s="21"/>
      <c r="RPP40" s="21"/>
      <c r="RPQ40" s="21"/>
      <c r="RPR40" s="21"/>
      <c r="RPS40" s="21"/>
      <c r="RPT40" s="21"/>
      <c r="RPU40" s="21"/>
      <c r="RPV40" s="21"/>
      <c r="RPW40" s="21"/>
      <c r="RPX40" s="21"/>
      <c r="RPY40" s="21"/>
      <c r="RPZ40" s="21"/>
      <c r="RQA40" s="21"/>
      <c r="RQB40" s="21"/>
      <c r="RQC40" s="21"/>
      <c r="RQD40" s="21"/>
      <c r="RQE40" s="21"/>
      <c r="RQF40" s="21"/>
      <c r="RQG40" s="21"/>
      <c r="RQH40" s="21"/>
      <c r="RQI40" s="21"/>
      <c r="RQJ40" s="21"/>
      <c r="RQK40" s="21"/>
      <c r="RQL40" s="21"/>
      <c r="RQM40" s="21"/>
      <c r="RQN40" s="21"/>
      <c r="RQO40" s="21"/>
      <c r="RQP40" s="21"/>
      <c r="RQQ40" s="21"/>
      <c r="RQR40" s="21"/>
      <c r="RQS40" s="21"/>
      <c r="RQT40" s="21"/>
      <c r="RQU40" s="21"/>
      <c r="RQV40" s="21"/>
      <c r="RQW40" s="21"/>
      <c r="RQX40" s="21"/>
      <c r="RQY40" s="21"/>
      <c r="RQZ40" s="21"/>
      <c r="RRA40" s="21"/>
      <c r="RRB40" s="21"/>
      <c r="RRC40" s="21"/>
      <c r="RRD40" s="21"/>
      <c r="RRE40" s="21"/>
      <c r="RRF40" s="21"/>
      <c r="RRG40" s="21"/>
      <c r="RRH40" s="21"/>
      <c r="RRI40" s="21"/>
      <c r="RRJ40" s="21"/>
      <c r="RRK40" s="21"/>
      <c r="RRL40" s="21"/>
      <c r="RRM40" s="21"/>
      <c r="RRN40" s="21"/>
      <c r="RRO40" s="21"/>
      <c r="RRP40" s="21"/>
      <c r="RRQ40" s="21"/>
      <c r="RRR40" s="21"/>
      <c r="RRS40" s="21"/>
      <c r="RRT40" s="21"/>
      <c r="RRU40" s="21"/>
      <c r="RRV40" s="21"/>
      <c r="RRW40" s="21"/>
      <c r="RRX40" s="21"/>
      <c r="RRY40" s="21"/>
      <c r="RRZ40" s="21"/>
      <c r="RSA40" s="21"/>
      <c r="RSB40" s="21"/>
      <c r="RSC40" s="21"/>
      <c r="RSD40" s="21"/>
      <c r="RSE40" s="21"/>
      <c r="RSF40" s="21"/>
      <c r="RSG40" s="21"/>
      <c r="RSH40" s="21"/>
      <c r="RSI40" s="21"/>
      <c r="RSJ40" s="21"/>
      <c r="RSK40" s="21"/>
      <c r="RSL40" s="21"/>
      <c r="RSM40" s="21"/>
      <c r="RSN40" s="21"/>
      <c r="RSO40" s="21"/>
      <c r="RSP40" s="21"/>
      <c r="RSQ40" s="21"/>
      <c r="RSR40" s="21"/>
      <c r="RSS40" s="21"/>
      <c r="RST40" s="21"/>
      <c r="RSU40" s="21"/>
      <c r="RSV40" s="21"/>
      <c r="RSW40" s="21"/>
      <c r="RSX40" s="21"/>
      <c r="RSY40" s="21"/>
      <c r="RSZ40" s="21"/>
      <c r="RTA40" s="21"/>
      <c r="RTB40" s="21"/>
      <c r="RTC40" s="21"/>
      <c r="RTD40" s="21"/>
      <c r="RTE40" s="21"/>
      <c r="RTF40" s="21"/>
      <c r="RTG40" s="21"/>
      <c r="RTH40" s="21"/>
      <c r="RTI40" s="21"/>
      <c r="RTJ40" s="21"/>
      <c r="RTK40" s="21"/>
      <c r="RTL40" s="21"/>
      <c r="RTM40" s="21"/>
      <c r="RTN40" s="21"/>
      <c r="RTO40" s="21"/>
      <c r="RTP40" s="21"/>
      <c r="RTQ40" s="21"/>
      <c r="RTR40" s="21"/>
      <c r="RTS40" s="21"/>
      <c r="RTT40" s="21"/>
      <c r="RTU40" s="21"/>
      <c r="RTV40" s="21"/>
      <c r="RTW40" s="21"/>
      <c r="RTX40" s="21"/>
      <c r="RTY40" s="21"/>
      <c r="RTZ40" s="21"/>
      <c r="RUA40" s="21"/>
      <c r="RUB40" s="21"/>
      <c r="RUC40" s="21"/>
      <c r="RUD40" s="21"/>
      <c r="RUE40" s="21"/>
      <c r="RUF40" s="21"/>
      <c r="RUG40" s="21"/>
      <c r="RUH40" s="21"/>
      <c r="RUI40" s="21"/>
      <c r="RUJ40" s="21"/>
      <c r="RUK40" s="21"/>
      <c r="RUL40" s="21"/>
      <c r="RUM40" s="21"/>
      <c r="RUN40" s="21"/>
      <c r="RUO40" s="21"/>
      <c r="RUP40" s="21"/>
      <c r="RUQ40" s="21"/>
      <c r="RUR40" s="21"/>
      <c r="RUS40" s="21"/>
      <c r="RUT40" s="21"/>
      <c r="RUU40" s="21"/>
      <c r="RUV40" s="21"/>
      <c r="RUW40" s="21"/>
      <c r="RUX40" s="21"/>
      <c r="RUY40" s="21"/>
      <c r="RUZ40" s="21"/>
      <c r="RVA40" s="21"/>
      <c r="RVB40" s="21"/>
      <c r="RVC40" s="21"/>
      <c r="RVD40" s="21"/>
      <c r="RVE40" s="21"/>
      <c r="RVF40" s="21"/>
      <c r="RVG40" s="21"/>
      <c r="RVH40" s="21"/>
      <c r="RVI40" s="21"/>
      <c r="RVJ40" s="21"/>
      <c r="RVK40" s="21"/>
      <c r="RVL40" s="21"/>
      <c r="RVM40" s="21"/>
      <c r="RVN40" s="21"/>
      <c r="RVO40" s="21"/>
      <c r="RVP40" s="21"/>
      <c r="RVQ40" s="21"/>
      <c r="RVR40" s="21"/>
      <c r="RVS40" s="21"/>
      <c r="RVT40" s="21"/>
      <c r="RVU40" s="21"/>
      <c r="RVV40" s="21"/>
      <c r="RVW40" s="21"/>
      <c r="RVX40" s="21"/>
      <c r="RVY40" s="21"/>
      <c r="RVZ40" s="21"/>
      <c r="RWA40" s="21"/>
      <c r="RWB40" s="21"/>
      <c r="RWC40" s="21"/>
      <c r="RWD40" s="21"/>
      <c r="RWE40" s="21"/>
      <c r="RWF40" s="21"/>
      <c r="RWG40" s="21"/>
      <c r="RWH40" s="21"/>
      <c r="RWI40" s="21"/>
      <c r="RWJ40" s="21"/>
      <c r="RWK40" s="21"/>
      <c r="RWL40" s="21"/>
      <c r="RWM40" s="21"/>
      <c r="RWN40" s="21"/>
      <c r="RWO40" s="21"/>
      <c r="RWP40" s="21"/>
      <c r="RWQ40" s="21"/>
      <c r="RWR40" s="21"/>
      <c r="RWS40" s="21"/>
      <c r="RWT40" s="21"/>
      <c r="RWU40" s="21"/>
      <c r="RWV40" s="21"/>
      <c r="RWW40" s="21"/>
      <c r="RWX40" s="21"/>
      <c r="RWY40" s="21"/>
      <c r="RWZ40" s="21"/>
      <c r="RXA40" s="21"/>
      <c r="RXB40" s="21"/>
      <c r="RXC40" s="21"/>
      <c r="RXD40" s="21"/>
      <c r="RXE40" s="21"/>
      <c r="RXF40" s="21"/>
      <c r="RXG40" s="21"/>
      <c r="RXH40" s="21"/>
      <c r="RXI40" s="21"/>
      <c r="RXJ40" s="21"/>
      <c r="RXK40" s="21"/>
      <c r="RXL40" s="21"/>
      <c r="RXM40" s="21"/>
      <c r="RXN40" s="21"/>
      <c r="RXO40" s="21"/>
      <c r="RXP40" s="21"/>
      <c r="RXQ40" s="21"/>
      <c r="RXR40" s="21"/>
      <c r="RXS40" s="21"/>
      <c r="RXT40" s="21"/>
      <c r="RXU40" s="21"/>
      <c r="RXV40" s="21"/>
      <c r="RXW40" s="21"/>
      <c r="RXX40" s="21"/>
      <c r="RXY40" s="21"/>
      <c r="RXZ40" s="21"/>
      <c r="RYA40" s="21"/>
      <c r="RYB40" s="21"/>
      <c r="RYC40" s="21"/>
      <c r="RYD40" s="21"/>
      <c r="RYE40" s="21"/>
      <c r="RYF40" s="21"/>
      <c r="RYG40" s="21"/>
      <c r="RYH40" s="21"/>
      <c r="RYI40" s="21"/>
      <c r="RYJ40" s="21"/>
      <c r="RYK40" s="21"/>
      <c r="RYL40" s="21"/>
      <c r="RYM40" s="21"/>
      <c r="RYN40" s="21"/>
      <c r="RYO40" s="21"/>
      <c r="RYP40" s="21"/>
      <c r="RYQ40" s="21"/>
      <c r="RYR40" s="21"/>
      <c r="RYS40" s="21"/>
      <c r="RYT40" s="21"/>
      <c r="RYU40" s="21"/>
      <c r="RYV40" s="21"/>
      <c r="RYW40" s="21"/>
      <c r="RYX40" s="21"/>
      <c r="RYY40" s="21"/>
      <c r="RYZ40" s="21"/>
      <c r="RZA40" s="21"/>
      <c r="RZB40" s="21"/>
      <c r="RZC40" s="21"/>
      <c r="RZD40" s="21"/>
      <c r="RZE40" s="21"/>
      <c r="RZF40" s="21"/>
      <c r="RZG40" s="21"/>
      <c r="RZH40" s="21"/>
      <c r="RZI40" s="21"/>
      <c r="RZJ40" s="21"/>
      <c r="RZK40" s="21"/>
      <c r="RZL40" s="21"/>
      <c r="RZM40" s="21"/>
      <c r="RZN40" s="21"/>
      <c r="RZO40" s="21"/>
      <c r="RZP40" s="21"/>
      <c r="RZQ40" s="21"/>
      <c r="RZR40" s="21"/>
      <c r="RZS40" s="21"/>
      <c r="RZT40" s="21"/>
      <c r="RZU40" s="21"/>
      <c r="RZV40" s="21"/>
      <c r="RZW40" s="21"/>
      <c r="RZX40" s="21"/>
      <c r="RZY40" s="21"/>
      <c r="RZZ40" s="21"/>
      <c r="SAA40" s="21"/>
      <c r="SAB40" s="21"/>
      <c r="SAC40" s="21"/>
      <c r="SAD40" s="21"/>
      <c r="SAE40" s="21"/>
      <c r="SAF40" s="21"/>
      <c r="SAG40" s="21"/>
      <c r="SAH40" s="21"/>
      <c r="SAI40" s="21"/>
      <c r="SAJ40" s="21"/>
      <c r="SAK40" s="21"/>
      <c r="SAL40" s="21"/>
      <c r="SAM40" s="21"/>
      <c r="SAN40" s="21"/>
      <c r="SAO40" s="21"/>
      <c r="SAP40" s="21"/>
      <c r="SAQ40" s="21"/>
      <c r="SAR40" s="21"/>
      <c r="SAS40" s="21"/>
      <c r="SAT40" s="21"/>
      <c r="SAU40" s="21"/>
      <c r="SAV40" s="21"/>
      <c r="SAW40" s="21"/>
      <c r="SAX40" s="21"/>
      <c r="SAY40" s="21"/>
      <c r="SAZ40" s="21"/>
      <c r="SBA40" s="21"/>
      <c r="SBB40" s="21"/>
      <c r="SBC40" s="21"/>
      <c r="SBD40" s="21"/>
      <c r="SBE40" s="21"/>
      <c r="SBF40" s="21"/>
      <c r="SBG40" s="21"/>
      <c r="SBH40" s="21"/>
      <c r="SBI40" s="21"/>
      <c r="SBJ40" s="21"/>
      <c r="SBK40" s="21"/>
      <c r="SBL40" s="21"/>
      <c r="SBM40" s="21"/>
      <c r="SBN40" s="21"/>
      <c r="SBO40" s="21"/>
      <c r="SBP40" s="21"/>
      <c r="SBQ40" s="21"/>
      <c r="SBR40" s="21"/>
      <c r="SBS40" s="21"/>
      <c r="SBT40" s="21"/>
      <c r="SBU40" s="21"/>
      <c r="SBV40" s="21"/>
      <c r="SBW40" s="21"/>
      <c r="SBX40" s="21"/>
      <c r="SBY40" s="21"/>
      <c r="SBZ40" s="21"/>
      <c r="SCA40" s="21"/>
      <c r="SCB40" s="21"/>
      <c r="SCC40" s="21"/>
      <c r="SCD40" s="21"/>
      <c r="SCE40" s="21"/>
      <c r="SCF40" s="21"/>
      <c r="SCG40" s="21"/>
      <c r="SCH40" s="21"/>
      <c r="SCI40" s="21"/>
      <c r="SCJ40" s="21"/>
      <c r="SCK40" s="21"/>
      <c r="SCL40" s="21"/>
      <c r="SCM40" s="21"/>
      <c r="SCN40" s="21"/>
      <c r="SCO40" s="21"/>
      <c r="SCP40" s="21"/>
      <c r="SCQ40" s="21"/>
      <c r="SCR40" s="21"/>
      <c r="SCS40" s="21"/>
      <c r="SCT40" s="21"/>
      <c r="SCU40" s="21"/>
      <c r="SCV40" s="21"/>
      <c r="SCW40" s="21"/>
      <c r="SCX40" s="21"/>
      <c r="SCY40" s="21"/>
      <c r="SCZ40" s="21"/>
      <c r="SDA40" s="21"/>
      <c r="SDB40" s="21"/>
      <c r="SDC40" s="21"/>
      <c r="SDD40" s="21"/>
      <c r="SDE40" s="21"/>
      <c r="SDF40" s="21"/>
      <c r="SDG40" s="21"/>
      <c r="SDH40" s="21"/>
      <c r="SDI40" s="21"/>
      <c r="SDJ40" s="21"/>
      <c r="SDK40" s="21"/>
      <c r="SDL40" s="21"/>
      <c r="SDM40" s="21"/>
      <c r="SDN40" s="21"/>
      <c r="SDO40" s="21"/>
      <c r="SDP40" s="21"/>
      <c r="SDQ40" s="21"/>
      <c r="SDR40" s="21"/>
      <c r="SDS40" s="21"/>
      <c r="SDT40" s="21"/>
      <c r="SDU40" s="21"/>
      <c r="SDV40" s="21"/>
      <c r="SDW40" s="21"/>
      <c r="SDX40" s="21"/>
      <c r="SDY40" s="21"/>
      <c r="SDZ40" s="21"/>
      <c r="SEA40" s="21"/>
      <c r="SEB40" s="21"/>
      <c r="SEC40" s="21"/>
      <c r="SED40" s="21"/>
      <c r="SEE40" s="21"/>
      <c r="SEF40" s="21"/>
      <c r="SEG40" s="21"/>
      <c r="SEH40" s="21"/>
      <c r="SEI40" s="21"/>
      <c r="SEJ40" s="21"/>
      <c r="SEK40" s="21"/>
      <c r="SEL40" s="21"/>
      <c r="SEM40" s="21"/>
      <c r="SEN40" s="21"/>
      <c r="SEO40" s="21"/>
      <c r="SEP40" s="21"/>
      <c r="SEQ40" s="21"/>
      <c r="SER40" s="21"/>
      <c r="SES40" s="21"/>
      <c r="SET40" s="21"/>
      <c r="SEU40" s="21"/>
      <c r="SEV40" s="21"/>
      <c r="SEW40" s="21"/>
      <c r="SEX40" s="21"/>
      <c r="SEY40" s="21"/>
      <c r="SEZ40" s="21"/>
      <c r="SFA40" s="21"/>
      <c r="SFB40" s="21"/>
      <c r="SFC40" s="21"/>
      <c r="SFD40" s="21"/>
      <c r="SFE40" s="21"/>
      <c r="SFF40" s="21"/>
      <c r="SFG40" s="21"/>
      <c r="SFH40" s="21"/>
      <c r="SFI40" s="21"/>
      <c r="SFJ40" s="21"/>
      <c r="SFK40" s="21"/>
      <c r="SFL40" s="21"/>
      <c r="SFM40" s="21"/>
      <c r="SFN40" s="21"/>
      <c r="SFO40" s="21"/>
      <c r="SFP40" s="21"/>
      <c r="SFQ40" s="21"/>
      <c r="SFR40" s="21"/>
      <c r="SFS40" s="21"/>
      <c r="SFT40" s="21"/>
      <c r="SFU40" s="21"/>
      <c r="SFV40" s="21"/>
      <c r="SFW40" s="21"/>
      <c r="SFX40" s="21"/>
      <c r="SFY40" s="21"/>
      <c r="SFZ40" s="21"/>
      <c r="SGA40" s="21"/>
      <c r="SGB40" s="21"/>
      <c r="SGC40" s="21"/>
      <c r="SGD40" s="21"/>
      <c r="SGE40" s="21"/>
      <c r="SGF40" s="21"/>
      <c r="SGG40" s="21"/>
      <c r="SGH40" s="21"/>
      <c r="SGI40" s="21"/>
      <c r="SGJ40" s="21"/>
      <c r="SGK40" s="21"/>
      <c r="SGL40" s="21"/>
      <c r="SGM40" s="21"/>
      <c r="SGN40" s="21"/>
      <c r="SGO40" s="21"/>
      <c r="SGP40" s="21"/>
      <c r="SGQ40" s="21"/>
      <c r="SGR40" s="21"/>
      <c r="SGS40" s="21"/>
      <c r="SGT40" s="21"/>
      <c r="SGU40" s="21"/>
      <c r="SGV40" s="21"/>
      <c r="SGW40" s="21"/>
      <c r="SGX40" s="21"/>
      <c r="SGY40" s="21"/>
      <c r="SGZ40" s="21"/>
      <c r="SHA40" s="21"/>
      <c r="SHB40" s="21"/>
      <c r="SHC40" s="21"/>
      <c r="SHD40" s="21"/>
      <c r="SHE40" s="21"/>
      <c r="SHF40" s="21"/>
      <c r="SHG40" s="21"/>
      <c r="SHH40" s="21"/>
      <c r="SHI40" s="21"/>
      <c r="SHJ40" s="21"/>
      <c r="SHK40" s="21"/>
      <c r="SHL40" s="21"/>
      <c r="SHM40" s="21"/>
      <c r="SHN40" s="21"/>
      <c r="SHO40" s="21"/>
      <c r="SHP40" s="21"/>
      <c r="SHQ40" s="21"/>
      <c r="SHR40" s="21"/>
      <c r="SHS40" s="21"/>
      <c r="SHT40" s="21"/>
      <c r="SHU40" s="21"/>
      <c r="SHV40" s="21"/>
      <c r="SHW40" s="21"/>
      <c r="SHX40" s="21"/>
      <c r="SHY40" s="21"/>
      <c r="SHZ40" s="21"/>
      <c r="SIA40" s="21"/>
      <c r="SIB40" s="21"/>
      <c r="SIC40" s="21"/>
      <c r="SID40" s="21"/>
      <c r="SIE40" s="21"/>
      <c r="SIF40" s="21"/>
      <c r="SIG40" s="21"/>
      <c r="SIH40" s="21"/>
      <c r="SII40" s="21"/>
      <c r="SIJ40" s="21"/>
      <c r="SIK40" s="21"/>
      <c r="SIL40" s="21"/>
      <c r="SIM40" s="21"/>
      <c r="SIN40" s="21"/>
      <c r="SIO40" s="21"/>
      <c r="SIP40" s="21"/>
      <c r="SIQ40" s="21"/>
      <c r="SIR40" s="21"/>
      <c r="SIS40" s="21"/>
      <c r="SIT40" s="21"/>
      <c r="SIU40" s="21"/>
      <c r="SIV40" s="21"/>
      <c r="SIW40" s="21"/>
      <c r="SIX40" s="21"/>
      <c r="SIY40" s="21"/>
      <c r="SIZ40" s="21"/>
      <c r="SJA40" s="21"/>
      <c r="SJB40" s="21"/>
      <c r="SJC40" s="21"/>
      <c r="SJD40" s="21"/>
      <c r="SJE40" s="21"/>
      <c r="SJF40" s="21"/>
      <c r="SJG40" s="21"/>
      <c r="SJH40" s="21"/>
      <c r="SJI40" s="21"/>
      <c r="SJJ40" s="21"/>
      <c r="SJK40" s="21"/>
      <c r="SJL40" s="21"/>
      <c r="SJM40" s="21"/>
      <c r="SJN40" s="21"/>
      <c r="SJO40" s="21"/>
      <c r="SJP40" s="21"/>
      <c r="SJQ40" s="21"/>
      <c r="SJR40" s="21"/>
      <c r="SJS40" s="21"/>
      <c r="SJT40" s="21"/>
      <c r="SJU40" s="21"/>
      <c r="SJV40" s="21"/>
      <c r="SJW40" s="21"/>
      <c r="SJX40" s="21"/>
      <c r="SJY40" s="21"/>
      <c r="SJZ40" s="21"/>
      <c r="SKA40" s="21"/>
      <c r="SKB40" s="21"/>
      <c r="SKC40" s="21"/>
      <c r="SKD40" s="21"/>
      <c r="SKE40" s="21"/>
      <c r="SKF40" s="21"/>
      <c r="SKG40" s="21"/>
      <c r="SKH40" s="21"/>
      <c r="SKI40" s="21"/>
      <c r="SKJ40" s="21"/>
      <c r="SKK40" s="21"/>
      <c r="SKL40" s="21"/>
      <c r="SKM40" s="21"/>
      <c r="SKN40" s="21"/>
      <c r="SKO40" s="21"/>
      <c r="SKP40" s="21"/>
      <c r="SKQ40" s="21"/>
      <c r="SKR40" s="21"/>
      <c r="SKS40" s="21"/>
      <c r="SKT40" s="21"/>
      <c r="SKU40" s="21"/>
      <c r="SKV40" s="21"/>
      <c r="SKW40" s="21"/>
      <c r="SKX40" s="21"/>
      <c r="SKY40" s="21"/>
      <c r="SKZ40" s="21"/>
      <c r="SLA40" s="21"/>
      <c r="SLB40" s="21"/>
      <c r="SLC40" s="21"/>
      <c r="SLD40" s="21"/>
      <c r="SLE40" s="21"/>
      <c r="SLF40" s="21"/>
      <c r="SLG40" s="21"/>
      <c r="SLH40" s="21"/>
      <c r="SLI40" s="21"/>
      <c r="SLJ40" s="21"/>
      <c r="SLK40" s="21"/>
      <c r="SLL40" s="21"/>
      <c r="SLM40" s="21"/>
      <c r="SLN40" s="21"/>
      <c r="SLO40" s="21"/>
      <c r="SLP40" s="21"/>
      <c r="SLQ40" s="21"/>
      <c r="SLR40" s="21"/>
      <c r="SLS40" s="21"/>
      <c r="SLT40" s="21"/>
      <c r="SLU40" s="21"/>
      <c r="SLV40" s="21"/>
      <c r="SLW40" s="21"/>
      <c r="SLX40" s="21"/>
      <c r="SLY40" s="21"/>
      <c r="SLZ40" s="21"/>
      <c r="SMA40" s="21"/>
      <c r="SMB40" s="21"/>
      <c r="SMC40" s="21"/>
      <c r="SMD40" s="21"/>
      <c r="SME40" s="21"/>
      <c r="SMF40" s="21"/>
      <c r="SMG40" s="21"/>
      <c r="SMH40" s="21"/>
      <c r="SMI40" s="21"/>
      <c r="SMJ40" s="21"/>
      <c r="SMK40" s="21"/>
      <c r="SML40" s="21"/>
      <c r="SMM40" s="21"/>
      <c r="SMN40" s="21"/>
      <c r="SMO40" s="21"/>
      <c r="SMP40" s="21"/>
      <c r="SMQ40" s="21"/>
      <c r="SMR40" s="21"/>
      <c r="SMS40" s="21"/>
      <c r="SMT40" s="21"/>
      <c r="SMU40" s="21"/>
      <c r="SMV40" s="21"/>
      <c r="SMW40" s="21"/>
      <c r="SMX40" s="21"/>
      <c r="SMY40" s="21"/>
      <c r="SMZ40" s="21"/>
      <c r="SNA40" s="21"/>
      <c r="SNB40" s="21"/>
      <c r="SNC40" s="21"/>
      <c r="SND40" s="21"/>
      <c r="SNE40" s="21"/>
      <c r="SNF40" s="21"/>
      <c r="SNG40" s="21"/>
      <c r="SNH40" s="21"/>
      <c r="SNI40" s="21"/>
      <c r="SNJ40" s="21"/>
      <c r="SNK40" s="21"/>
      <c r="SNL40" s="21"/>
      <c r="SNM40" s="21"/>
      <c r="SNN40" s="21"/>
      <c r="SNO40" s="21"/>
      <c r="SNP40" s="21"/>
      <c r="SNQ40" s="21"/>
      <c r="SNR40" s="21"/>
      <c r="SNS40" s="21"/>
      <c r="SNT40" s="21"/>
      <c r="SNU40" s="21"/>
      <c r="SNV40" s="21"/>
      <c r="SNW40" s="21"/>
      <c r="SNX40" s="21"/>
      <c r="SNY40" s="21"/>
      <c r="SNZ40" s="21"/>
      <c r="SOA40" s="21"/>
      <c r="SOB40" s="21"/>
      <c r="SOC40" s="21"/>
      <c r="SOD40" s="21"/>
      <c r="SOE40" s="21"/>
      <c r="SOF40" s="21"/>
      <c r="SOG40" s="21"/>
      <c r="SOH40" s="21"/>
      <c r="SOI40" s="21"/>
      <c r="SOJ40" s="21"/>
      <c r="SOK40" s="21"/>
      <c r="SOL40" s="21"/>
      <c r="SOM40" s="21"/>
      <c r="SON40" s="21"/>
      <c r="SOO40" s="21"/>
      <c r="SOP40" s="21"/>
      <c r="SOQ40" s="21"/>
      <c r="SOR40" s="21"/>
      <c r="SOS40" s="21"/>
      <c r="SOT40" s="21"/>
      <c r="SOU40" s="21"/>
      <c r="SOV40" s="21"/>
      <c r="SOW40" s="21"/>
      <c r="SOX40" s="21"/>
      <c r="SOY40" s="21"/>
      <c r="SOZ40" s="21"/>
      <c r="SPA40" s="21"/>
      <c r="SPB40" s="21"/>
      <c r="SPC40" s="21"/>
      <c r="SPD40" s="21"/>
      <c r="SPE40" s="21"/>
      <c r="SPF40" s="21"/>
      <c r="SPG40" s="21"/>
      <c r="SPH40" s="21"/>
      <c r="SPI40" s="21"/>
      <c r="SPJ40" s="21"/>
      <c r="SPK40" s="21"/>
      <c r="SPL40" s="21"/>
      <c r="SPM40" s="21"/>
      <c r="SPN40" s="21"/>
      <c r="SPO40" s="21"/>
      <c r="SPP40" s="21"/>
      <c r="SPQ40" s="21"/>
      <c r="SPR40" s="21"/>
      <c r="SPS40" s="21"/>
      <c r="SPT40" s="21"/>
      <c r="SPU40" s="21"/>
      <c r="SPV40" s="21"/>
      <c r="SPW40" s="21"/>
      <c r="SPX40" s="21"/>
      <c r="SPY40" s="21"/>
      <c r="SPZ40" s="21"/>
      <c r="SQA40" s="21"/>
      <c r="SQB40" s="21"/>
      <c r="SQC40" s="21"/>
      <c r="SQD40" s="21"/>
      <c r="SQE40" s="21"/>
      <c r="SQF40" s="21"/>
      <c r="SQG40" s="21"/>
      <c r="SQH40" s="21"/>
      <c r="SQI40" s="21"/>
      <c r="SQJ40" s="21"/>
      <c r="SQK40" s="21"/>
      <c r="SQL40" s="21"/>
      <c r="SQM40" s="21"/>
      <c r="SQN40" s="21"/>
      <c r="SQO40" s="21"/>
      <c r="SQP40" s="21"/>
      <c r="SQQ40" s="21"/>
      <c r="SQR40" s="21"/>
      <c r="SQS40" s="21"/>
      <c r="SQT40" s="21"/>
      <c r="SQU40" s="21"/>
      <c r="SQV40" s="21"/>
      <c r="SQW40" s="21"/>
      <c r="SQX40" s="21"/>
      <c r="SQY40" s="21"/>
      <c r="SQZ40" s="21"/>
      <c r="SRA40" s="21"/>
      <c r="SRB40" s="21"/>
      <c r="SRC40" s="21"/>
      <c r="SRD40" s="21"/>
      <c r="SRE40" s="21"/>
      <c r="SRF40" s="21"/>
      <c r="SRG40" s="21"/>
      <c r="SRH40" s="21"/>
      <c r="SRI40" s="21"/>
      <c r="SRJ40" s="21"/>
      <c r="SRK40" s="21"/>
      <c r="SRL40" s="21"/>
      <c r="SRM40" s="21"/>
      <c r="SRN40" s="21"/>
      <c r="SRO40" s="21"/>
      <c r="SRP40" s="21"/>
      <c r="SRQ40" s="21"/>
      <c r="SRR40" s="21"/>
      <c r="SRS40" s="21"/>
      <c r="SRT40" s="21"/>
      <c r="SRU40" s="21"/>
      <c r="SRV40" s="21"/>
      <c r="SRW40" s="21"/>
      <c r="SRX40" s="21"/>
      <c r="SRY40" s="21"/>
      <c r="SRZ40" s="21"/>
      <c r="SSA40" s="21"/>
      <c r="SSB40" s="21"/>
      <c r="SSC40" s="21"/>
      <c r="SSD40" s="21"/>
      <c r="SSE40" s="21"/>
      <c r="SSF40" s="21"/>
      <c r="SSG40" s="21"/>
      <c r="SSH40" s="21"/>
      <c r="SSI40" s="21"/>
      <c r="SSJ40" s="21"/>
      <c r="SSK40" s="21"/>
      <c r="SSL40" s="21"/>
      <c r="SSM40" s="21"/>
      <c r="SSN40" s="21"/>
      <c r="SSO40" s="21"/>
      <c r="SSP40" s="21"/>
      <c r="SSQ40" s="21"/>
      <c r="SSR40" s="21"/>
      <c r="SSS40" s="21"/>
      <c r="SST40" s="21"/>
      <c r="SSU40" s="21"/>
      <c r="SSV40" s="21"/>
      <c r="SSW40" s="21"/>
      <c r="SSX40" s="21"/>
      <c r="SSY40" s="21"/>
      <c r="SSZ40" s="21"/>
      <c r="STA40" s="21"/>
      <c r="STB40" s="21"/>
      <c r="STC40" s="21"/>
      <c r="STD40" s="21"/>
      <c r="STE40" s="21"/>
      <c r="STF40" s="21"/>
      <c r="STG40" s="21"/>
      <c r="STH40" s="21"/>
      <c r="STI40" s="21"/>
      <c r="STJ40" s="21"/>
      <c r="STK40" s="21"/>
      <c r="STL40" s="21"/>
      <c r="STM40" s="21"/>
      <c r="STN40" s="21"/>
      <c r="STO40" s="21"/>
      <c r="STP40" s="21"/>
      <c r="STQ40" s="21"/>
      <c r="STR40" s="21"/>
      <c r="STS40" s="21"/>
      <c r="STT40" s="21"/>
      <c r="STU40" s="21"/>
      <c r="STV40" s="21"/>
      <c r="STW40" s="21"/>
      <c r="STX40" s="21"/>
      <c r="STY40" s="21"/>
      <c r="STZ40" s="21"/>
      <c r="SUA40" s="21"/>
      <c r="SUB40" s="21"/>
      <c r="SUC40" s="21"/>
      <c r="SUD40" s="21"/>
      <c r="SUE40" s="21"/>
      <c r="SUF40" s="21"/>
      <c r="SUG40" s="21"/>
      <c r="SUH40" s="21"/>
      <c r="SUI40" s="21"/>
      <c r="SUJ40" s="21"/>
      <c r="SUK40" s="21"/>
      <c r="SUL40" s="21"/>
      <c r="SUM40" s="21"/>
      <c r="SUN40" s="21"/>
      <c r="SUO40" s="21"/>
      <c r="SUP40" s="21"/>
      <c r="SUQ40" s="21"/>
      <c r="SUR40" s="21"/>
      <c r="SUS40" s="21"/>
      <c r="SUT40" s="21"/>
      <c r="SUU40" s="21"/>
      <c r="SUV40" s="21"/>
      <c r="SUW40" s="21"/>
      <c r="SUX40" s="21"/>
      <c r="SUY40" s="21"/>
      <c r="SUZ40" s="21"/>
      <c r="SVA40" s="21"/>
      <c r="SVB40" s="21"/>
      <c r="SVC40" s="21"/>
      <c r="SVD40" s="21"/>
      <c r="SVE40" s="21"/>
      <c r="SVF40" s="21"/>
      <c r="SVG40" s="21"/>
      <c r="SVH40" s="21"/>
      <c r="SVI40" s="21"/>
      <c r="SVJ40" s="21"/>
      <c r="SVK40" s="21"/>
      <c r="SVL40" s="21"/>
      <c r="SVM40" s="21"/>
      <c r="SVN40" s="21"/>
      <c r="SVO40" s="21"/>
      <c r="SVP40" s="21"/>
      <c r="SVQ40" s="21"/>
      <c r="SVR40" s="21"/>
      <c r="SVS40" s="21"/>
      <c r="SVT40" s="21"/>
      <c r="SVU40" s="21"/>
      <c r="SVV40" s="21"/>
      <c r="SVW40" s="21"/>
      <c r="SVX40" s="21"/>
      <c r="SVY40" s="21"/>
      <c r="SVZ40" s="21"/>
      <c r="SWA40" s="21"/>
      <c r="SWB40" s="21"/>
      <c r="SWC40" s="21"/>
      <c r="SWD40" s="21"/>
      <c r="SWE40" s="21"/>
      <c r="SWF40" s="21"/>
      <c r="SWG40" s="21"/>
      <c r="SWH40" s="21"/>
      <c r="SWI40" s="21"/>
      <c r="SWJ40" s="21"/>
      <c r="SWK40" s="21"/>
      <c r="SWL40" s="21"/>
      <c r="SWM40" s="21"/>
      <c r="SWN40" s="21"/>
      <c r="SWO40" s="21"/>
      <c r="SWP40" s="21"/>
      <c r="SWQ40" s="21"/>
      <c r="SWR40" s="21"/>
      <c r="SWS40" s="21"/>
      <c r="SWT40" s="21"/>
      <c r="SWU40" s="21"/>
      <c r="SWV40" s="21"/>
      <c r="SWW40" s="21"/>
      <c r="SWX40" s="21"/>
      <c r="SWY40" s="21"/>
      <c r="SWZ40" s="21"/>
      <c r="SXA40" s="21"/>
      <c r="SXB40" s="21"/>
      <c r="SXC40" s="21"/>
      <c r="SXD40" s="21"/>
      <c r="SXE40" s="21"/>
      <c r="SXF40" s="21"/>
      <c r="SXG40" s="21"/>
      <c r="SXH40" s="21"/>
      <c r="SXI40" s="21"/>
      <c r="SXJ40" s="21"/>
      <c r="SXK40" s="21"/>
      <c r="SXL40" s="21"/>
      <c r="SXM40" s="21"/>
      <c r="SXN40" s="21"/>
      <c r="SXO40" s="21"/>
      <c r="SXP40" s="21"/>
      <c r="SXQ40" s="21"/>
      <c r="SXR40" s="21"/>
      <c r="SXS40" s="21"/>
      <c r="SXT40" s="21"/>
      <c r="SXU40" s="21"/>
      <c r="SXV40" s="21"/>
      <c r="SXW40" s="21"/>
      <c r="SXX40" s="21"/>
      <c r="SXY40" s="21"/>
      <c r="SXZ40" s="21"/>
      <c r="SYA40" s="21"/>
      <c r="SYB40" s="21"/>
      <c r="SYC40" s="21"/>
      <c r="SYD40" s="21"/>
      <c r="SYE40" s="21"/>
      <c r="SYF40" s="21"/>
      <c r="SYG40" s="21"/>
      <c r="SYH40" s="21"/>
      <c r="SYI40" s="21"/>
      <c r="SYJ40" s="21"/>
      <c r="SYK40" s="21"/>
      <c r="SYL40" s="21"/>
      <c r="SYM40" s="21"/>
      <c r="SYN40" s="21"/>
      <c r="SYO40" s="21"/>
      <c r="SYP40" s="21"/>
      <c r="SYQ40" s="21"/>
      <c r="SYR40" s="21"/>
      <c r="SYS40" s="21"/>
      <c r="SYT40" s="21"/>
      <c r="SYU40" s="21"/>
      <c r="SYV40" s="21"/>
      <c r="SYW40" s="21"/>
      <c r="SYX40" s="21"/>
      <c r="SYY40" s="21"/>
      <c r="SYZ40" s="21"/>
      <c r="SZA40" s="21"/>
      <c r="SZB40" s="21"/>
      <c r="SZC40" s="21"/>
      <c r="SZD40" s="21"/>
      <c r="SZE40" s="21"/>
      <c r="SZF40" s="21"/>
      <c r="SZG40" s="21"/>
      <c r="SZH40" s="21"/>
      <c r="SZI40" s="21"/>
      <c r="SZJ40" s="21"/>
      <c r="SZK40" s="21"/>
      <c r="SZL40" s="21"/>
      <c r="SZM40" s="21"/>
      <c r="SZN40" s="21"/>
      <c r="SZO40" s="21"/>
      <c r="SZP40" s="21"/>
      <c r="SZQ40" s="21"/>
      <c r="SZR40" s="21"/>
      <c r="SZS40" s="21"/>
      <c r="SZT40" s="21"/>
      <c r="SZU40" s="21"/>
      <c r="SZV40" s="21"/>
      <c r="SZW40" s="21"/>
      <c r="SZX40" s="21"/>
      <c r="SZY40" s="21"/>
      <c r="SZZ40" s="21"/>
      <c r="TAA40" s="21"/>
      <c r="TAB40" s="21"/>
      <c r="TAC40" s="21"/>
      <c r="TAD40" s="21"/>
      <c r="TAE40" s="21"/>
      <c r="TAF40" s="21"/>
      <c r="TAG40" s="21"/>
      <c r="TAH40" s="21"/>
      <c r="TAI40" s="21"/>
      <c r="TAJ40" s="21"/>
      <c r="TAK40" s="21"/>
      <c r="TAL40" s="21"/>
      <c r="TAM40" s="21"/>
      <c r="TAN40" s="21"/>
      <c r="TAO40" s="21"/>
      <c r="TAP40" s="21"/>
      <c r="TAQ40" s="21"/>
      <c r="TAR40" s="21"/>
      <c r="TAS40" s="21"/>
      <c r="TAT40" s="21"/>
      <c r="TAU40" s="21"/>
      <c r="TAV40" s="21"/>
      <c r="TAW40" s="21"/>
      <c r="TAX40" s="21"/>
      <c r="TAY40" s="21"/>
      <c r="TAZ40" s="21"/>
      <c r="TBA40" s="21"/>
      <c r="TBB40" s="21"/>
      <c r="TBC40" s="21"/>
      <c r="TBD40" s="21"/>
      <c r="TBE40" s="21"/>
      <c r="TBF40" s="21"/>
      <c r="TBG40" s="21"/>
      <c r="TBH40" s="21"/>
      <c r="TBI40" s="21"/>
      <c r="TBJ40" s="21"/>
      <c r="TBK40" s="21"/>
      <c r="TBL40" s="21"/>
      <c r="TBM40" s="21"/>
      <c r="TBN40" s="21"/>
      <c r="TBO40" s="21"/>
      <c r="TBP40" s="21"/>
      <c r="TBQ40" s="21"/>
      <c r="TBR40" s="21"/>
      <c r="TBS40" s="21"/>
      <c r="TBT40" s="21"/>
      <c r="TBU40" s="21"/>
      <c r="TBV40" s="21"/>
      <c r="TBW40" s="21"/>
      <c r="TBX40" s="21"/>
      <c r="TBY40" s="21"/>
      <c r="TBZ40" s="21"/>
      <c r="TCA40" s="21"/>
      <c r="TCB40" s="21"/>
      <c r="TCC40" s="21"/>
      <c r="TCD40" s="21"/>
      <c r="TCE40" s="21"/>
      <c r="TCF40" s="21"/>
      <c r="TCG40" s="21"/>
      <c r="TCH40" s="21"/>
      <c r="TCI40" s="21"/>
      <c r="TCJ40" s="21"/>
      <c r="TCK40" s="21"/>
      <c r="TCL40" s="21"/>
      <c r="TCM40" s="21"/>
      <c r="TCN40" s="21"/>
      <c r="TCO40" s="21"/>
      <c r="TCP40" s="21"/>
      <c r="TCQ40" s="21"/>
      <c r="TCR40" s="21"/>
      <c r="TCS40" s="21"/>
      <c r="TCT40" s="21"/>
      <c r="TCU40" s="21"/>
      <c r="TCV40" s="21"/>
      <c r="TCW40" s="21"/>
      <c r="TCX40" s="21"/>
      <c r="TCY40" s="21"/>
      <c r="TCZ40" s="21"/>
      <c r="TDA40" s="21"/>
      <c r="TDB40" s="21"/>
      <c r="TDC40" s="21"/>
      <c r="TDD40" s="21"/>
      <c r="TDE40" s="21"/>
      <c r="TDF40" s="21"/>
      <c r="TDG40" s="21"/>
      <c r="TDH40" s="21"/>
      <c r="TDI40" s="21"/>
      <c r="TDJ40" s="21"/>
      <c r="TDK40" s="21"/>
      <c r="TDL40" s="21"/>
      <c r="TDM40" s="21"/>
      <c r="TDN40" s="21"/>
      <c r="TDO40" s="21"/>
      <c r="TDP40" s="21"/>
      <c r="TDQ40" s="21"/>
      <c r="TDR40" s="21"/>
      <c r="TDS40" s="21"/>
      <c r="TDT40" s="21"/>
      <c r="TDU40" s="21"/>
      <c r="TDV40" s="21"/>
      <c r="TDW40" s="21"/>
      <c r="TDX40" s="21"/>
      <c r="TDY40" s="21"/>
      <c r="TDZ40" s="21"/>
      <c r="TEA40" s="21"/>
      <c r="TEB40" s="21"/>
      <c r="TEC40" s="21"/>
      <c r="TED40" s="21"/>
      <c r="TEE40" s="21"/>
      <c r="TEF40" s="21"/>
      <c r="TEG40" s="21"/>
      <c r="TEH40" s="21"/>
      <c r="TEI40" s="21"/>
      <c r="TEJ40" s="21"/>
      <c r="TEK40" s="21"/>
      <c r="TEL40" s="21"/>
      <c r="TEM40" s="21"/>
      <c r="TEN40" s="21"/>
      <c r="TEO40" s="21"/>
      <c r="TEP40" s="21"/>
      <c r="TEQ40" s="21"/>
      <c r="TER40" s="21"/>
      <c r="TES40" s="21"/>
      <c r="TET40" s="21"/>
      <c r="TEU40" s="21"/>
      <c r="TEV40" s="21"/>
      <c r="TEW40" s="21"/>
      <c r="TEX40" s="21"/>
      <c r="TEY40" s="21"/>
      <c r="TEZ40" s="21"/>
      <c r="TFA40" s="21"/>
      <c r="TFB40" s="21"/>
      <c r="TFC40" s="21"/>
      <c r="TFD40" s="21"/>
      <c r="TFE40" s="21"/>
      <c r="TFF40" s="21"/>
      <c r="TFG40" s="21"/>
      <c r="TFH40" s="21"/>
      <c r="TFI40" s="21"/>
      <c r="TFJ40" s="21"/>
      <c r="TFK40" s="21"/>
      <c r="TFL40" s="21"/>
      <c r="TFM40" s="21"/>
      <c r="TFN40" s="21"/>
      <c r="TFO40" s="21"/>
      <c r="TFP40" s="21"/>
      <c r="TFQ40" s="21"/>
      <c r="TFR40" s="21"/>
      <c r="TFS40" s="21"/>
      <c r="TFT40" s="21"/>
      <c r="TFU40" s="21"/>
      <c r="TFV40" s="21"/>
      <c r="TFW40" s="21"/>
      <c r="TFX40" s="21"/>
      <c r="TFY40" s="21"/>
      <c r="TFZ40" s="21"/>
      <c r="TGA40" s="21"/>
      <c r="TGB40" s="21"/>
      <c r="TGC40" s="21"/>
      <c r="TGD40" s="21"/>
      <c r="TGE40" s="21"/>
      <c r="TGF40" s="21"/>
      <c r="TGG40" s="21"/>
      <c r="TGH40" s="21"/>
      <c r="TGI40" s="21"/>
      <c r="TGJ40" s="21"/>
      <c r="TGK40" s="21"/>
      <c r="TGL40" s="21"/>
      <c r="TGM40" s="21"/>
      <c r="TGN40" s="21"/>
      <c r="TGO40" s="21"/>
      <c r="TGP40" s="21"/>
      <c r="TGQ40" s="21"/>
      <c r="TGR40" s="21"/>
      <c r="TGS40" s="21"/>
      <c r="TGT40" s="21"/>
      <c r="TGU40" s="21"/>
      <c r="TGV40" s="21"/>
      <c r="TGW40" s="21"/>
      <c r="TGX40" s="21"/>
      <c r="TGY40" s="21"/>
      <c r="TGZ40" s="21"/>
      <c r="THA40" s="21"/>
      <c r="THB40" s="21"/>
      <c r="THC40" s="21"/>
      <c r="THD40" s="21"/>
      <c r="THE40" s="21"/>
      <c r="THF40" s="21"/>
      <c r="THG40" s="21"/>
      <c r="THH40" s="21"/>
      <c r="THI40" s="21"/>
      <c r="THJ40" s="21"/>
      <c r="THK40" s="21"/>
      <c r="THL40" s="21"/>
      <c r="THM40" s="21"/>
      <c r="THN40" s="21"/>
      <c r="THO40" s="21"/>
      <c r="THP40" s="21"/>
      <c r="THQ40" s="21"/>
      <c r="THR40" s="21"/>
      <c r="THS40" s="21"/>
      <c r="THT40" s="21"/>
      <c r="THU40" s="21"/>
      <c r="THV40" s="21"/>
      <c r="THW40" s="21"/>
      <c r="THX40" s="21"/>
      <c r="THY40" s="21"/>
      <c r="THZ40" s="21"/>
      <c r="TIA40" s="21"/>
      <c r="TIB40" s="21"/>
      <c r="TIC40" s="21"/>
      <c r="TID40" s="21"/>
      <c r="TIE40" s="21"/>
      <c r="TIF40" s="21"/>
      <c r="TIG40" s="21"/>
      <c r="TIH40" s="21"/>
      <c r="TII40" s="21"/>
      <c r="TIJ40" s="21"/>
      <c r="TIK40" s="21"/>
      <c r="TIL40" s="21"/>
      <c r="TIM40" s="21"/>
      <c r="TIN40" s="21"/>
      <c r="TIO40" s="21"/>
      <c r="TIP40" s="21"/>
      <c r="TIQ40" s="21"/>
      <c r="TIR40" s="21"/>
      <c r="TIS40" s="21"/>
      <c r="TIT40" s="21"/>
      <c r="TIU40" s="21"/>
      <c r="TIV40" s="21"/>
      <c r="TIW40" s="21"/>
      <c r="TIX40" s="21"/>
      <c r="TIY40" s="21"/>
      <c r="TIZ40" s="21"/>
      <c r="TJA40" s="21"/>
      <c r="TJB40" s="21"/>
      <c r="TJC40" s="21"/>
      <c r="TJD40" s="21"/>
      <c r="TJE40" s="21"/>
      <c r="TJF40" s="21"/>
      <c r="TJG40" s="21"/>
      <c r="TJH40" s="21"/>
      <c r="TJI40" s="21"/>
      <c r="TJJ40" s="21"/>
      <c r="TJK40" s="21"/>
      <c r="TJL40" s="21"/>
      <c r="TJM40" s="21"/>
      <c r="TJN40" s="21"/>
      <c r="TJO40" s="21"/>
      <c r="TJP40" s="21"/>
      <c r="TJQ40" s="21"/>
      <c r="TJR40" s="21"/>
      <c r="TJS40" s="21"/>
      <c r="TJT40" s="21"/>
      <c r="TJU40" s="21"/>
      <c r="TJV40" s="21"/>
      <c r="TJW40" s="21"/>
      <c r="TJX40" s="21"/>
      <c r="TJY40" s="21"/>
      <c r="TJZ40" s="21"/>
      <c r="TKA40" s="21"/>
      <c r="TKB40" s="21"/>
      <c r="TKC40" s="21"/>
      <c r="TKD40" s="21"/>
      <c r="TKE40" s="21"/>
      <c r="TKF40" s="21"/>
      <c r="TKG40" s="21"/>
      <c r="TKH40" s="21"/>
      <c r="TKI40" s="21"/>
      <c r="TKJ40" s="21"/>
      <c r="TKK40" s="21"/>
      <c r="TKL40" s="21"/>
      <c r="TKM40" s="21"/>
      <c r="TKN40" s="21"/>
      <c r="TKO40" s="21"/>
      <c r="TKP40" s="21"/>
      <c r="TKQ40" s="21"/>
      <c r="TKR40" s="21"/>
      <c r="TKS40" s="21"/>
      <c r="TKT40" s="21"/>
      <c r="TKU40" s="21"/>
      <c r="TKV40" s="21"/>
      <c r="TKW40" s="21"/>
      <c r="TKX40" s="21"/>
      <c r="TKY40" s="21"/>
      <c r="TKZ40" s="21"/>
      <c r="TLA40" s="21"/>
      <c r="TLB40" s="21"/>
      <c r="TLC40" s="21"/>
      <c r="TLD40" s="21"/>
      <c r="TLE40" s="21"/>
      <c r="TLF40" s="21"/>
      <c r="TLG40" s="21"/>
      <c r="TLH40" s="21"/>
      <c r="TLI40" s="21"/>
      <c r="TLJ40" s="21"/>
      <c r="TLK40" s="21"/>
      <c r="TLL40" s="21"/>
      <c r="TLM40" s="21"/>
      <c r="TLN40" s="21"/>
      <c r="TLO40" s="21"/>
      <c r="TLP40" s="21"/>
      <c r="TLQ40" s="21"/>
      <c r="TLR40" s="21"/>
      <c r="TLS40" s="21"/>
      <c r="TLT40" s="21"/>
      <c r="TLU40" s="21"/>
      <c r="TLV40" s="21"/>
      <c r="TLW40" s="21"/>
      <c r="TLX40" s="21"/>
      <c r="TLY40" s="21"/>
      <c r="TLZ40" s="21"/>
      <c r="TMA40" s="21"/>
      <c r="TMB40" s="21"/>
      <c r="TMC40" s="21"/>
      <c r="TMD40" s="21"/>
      <c r="TME40" s="21"/>
      <c r="TMF40" s="21"/>
      <c r="TMG40" s="21"/>
      <c r="TMH40" s="21"/>
      <c r="TMI40" s="21"/>
      <c r="TMJ40" s="21"/>
      <c r="TMK40" s="21"/>
      <c r="TML40" s="21"/>
      <c r="TMM40" s="21"/>
      <c r="TMN40" s="21"/>
      <c r="TMO40" s="21"/>
      <c r="TMP40" s="21"/>
      <c r="TMQ40" s="21"/>
      <c r="TMR40" s="21"/>
      <c r="TMS40" s="21"/>
      <c r="TMT40" s="21"/>
      <c r="TMU40" s="21"/>
      <c r="TMV40" s="21"/>
      <c r="TMW40" s="21"/>
      <c r="TMX40" s="21"/>
      <c r="TMY40" s="21"/>
      <c r="TMZ40" s="21"/>
      <c r="TNA40" s="21"/>
      <c r="TNB40" s="21"/>
      <c r="TNC40" s="21"/>
      <c r="TND40" s="21"/>
      <c r="TNE40" s="21"/>
      <c r="TNF40" s="21"/>
      <c r="TNG40" s="21"/>
      <c r="TNH40" s="21"/>
      <c r="TNI40" s="21"/>
      <c r="TNJ40" s="21"/>
      <c r="TNK40" s="21"/>
      <c r="TNL40" s="21"/>
      <c r="TNM40" s="21"/>
      <c r="TNN40" s="21"/>
      <c r="TNO40" s="21"/>
      <c r="TNP40" s="21"/>
      <c r="TNQ40" s="21"/>
      <c r="TNR40" s="21"/>
      <c r="TNS40" s="21"/>
      <c r="TNT40" s="21"/>
      <c r="TNU40" s="21"/>
      <c r="TNV40" s="21"/>
      <c r="TNW40" s="21"/>
      <c r="TNX40" s="21"/>
      <c r="TNY40" s="21"/>
      <c r="TNZ40" s="21"/>
      <c r="TOA40" s="21"/>
      <c r="TOB40" s="21"/>
      <c r="TOC40" s="21"/>
      <c r="TOD40" s="21"/>
      <c r="TOE40" s="21"/>
      <c r="TOF40" s="21"/>
      <c r="TOG40" s="21"/>
      <c r="TOH40" s="21"/>
      <c r="TOI40" s="21"/>
      <c r="TOJ40" s="21"/>
      <c r="TOK40" s="21"/>
      <c r="TOL40" s="21"/>
      <c r="TOM40" s="21"/>
      <c r="TON40" s="21"/>
      <c r="TOO40" s="21"/>
      <c r="TOP40" s="21"/>
      <c r="TOQ40" s="21"/>
      <c r="TOR40" s="21"/>
      <c r="TOS40" s="21"/>
      <c r="TOT40" s="21"/>
      <c r="TOU40" s="21"/>
      <c r="TOV40" s="21"/>
      <c r="TOW40" s="21"/>
      <c r="TOX40" s="21"/>
      <c r="TOY40" s="21"/>
      <c r="TOZ40" s="21"/>
      <c r="TPA40" s="21"/>
      <c r="TPB40" s="21"/>
      <c r="TPC40" s="21"/>
      <c r="TPD40" s="21"/>
      <c r="TPE40" s="21"/>
      <c r="TPF40" s="21"/>
      <c r="TPG40" s="21"/>
      <c r="TPH40" s="21"/>
      <c r="TPI40" s="21"/>
      <c r="TPJ40" s="21"/>
      <c r="TPK40" s="21"/>
      <c r="TPL40" s="21"/>
      <c r="TPM40" s="21"/>
      <c r="TPN40" s="21"/>
      <c r="TPO40" s="21"/>
      <c r="TPP40" s="21"/>
      <c r="TPQ40" s="21"/>
      <c r="TPR40" s="21"/>
      <c r="TPS40" s="21"/>
      <c r="TPT40" s="21"/>
      <c r="TPU40" s="21"/>
      <c r="TPV40" s="21"/>
      <c r="TPW40" s="21"/>
      <c r="TPX40" s="21"/>
      <c r="TPY40" s="21"/>
      <c r="TPZ40" s="21"/>
      <c r="TQA40" s="21"/>
      <c r="TQB40" s="21"/>
      <c r="TQC40" s="21"/>
      <c r="TQD40" s="21"/>
      <c r="TQE40" s="21"/>
      <c r="TQF40" s="21"/>
      <c r="TQG40" s="21"/>
      <c r="TQH40" s="21"/>
      <c r="TQI40" s="21"/>
      <c r="TQJ40" s="21"/>
      <c r="TQK40" s="21"/>
      <c r="TQL40" s="21"/>
      <c r="TQM40" s="21"/>
      <c r="TQN40" s="21"/>
      <c r="TQO40" s="21"/>
      <c r="TQP40" s="21"/>
      <c r="TQQ40" s="21"/>
      <c r="TQR40" s="21"/>
      <c r="TQS40" s="21"/>
      <c r="TQT40" s="21"/>
      <c r="TQU40" s="21"/>
      <c r="TQV40" s="21"/>
      <c r="TQW40" s="21"/>
      <c r="TQX40" s="21"/>
      <c r="TQY40" s="21"/>
      <c r="TQZ40" s="21"/>
      <c r="TRA40" s="21"/>
      <c r="TRB40" s="21"/>
      <c r="TRC40" s="21"/>
      <c r="TRD40" s="21"/>
      <c r="TRE40" s="21"/>
      <c r="TRF40" s="21"/>
      <c r="TRG40" s="21"/>
      <c r="TRH40" s="21"/>
      <c r="TRI40" s="21"/>
      <c r="TRJ40" s="21"/>
      <c r="TRK40" s="21"/>
      <c r="TRL40" s="21"/>
      <c r="TRM40" s="21"/>
      <c r="TRN40" s="21"/>
      <c r="TRO40" s="21"/>
      <c r="TRP40" s="21"/>
      <c r="TRQ40" s="21"/>
      <c r="TRR40" s="21"/>
      <c r="TRS40" s="21"/>
      <c r="TRT40" s="21"/>
      <c r="TRU40" s="21"/>
      <c r="TRV40" s="21"/>
      <c r="TRW40" s="21"/>
      <c r="TRX40" s="21"/>
      <c r="TRY40" s="21"/>
      <c r="TRZ40" s="21"/>
      <c r="TSA40" s="21"/>
      <c r="TSB40" s="21"/>
      <c r="TSC40" s="21"/>
      <c r="TSD40" s="21"/>
      <c r="TSE40" s="21"/>
      <c r="TSF40" s="21"/>
      <c r="TSG40" s="21"/>
      <c r="TSH40" s="21"/>
      <c r="TSI40" s="21"/>
      <c r="TSJ40" s="21"/>
      <c r="TSK40" s="21"/>
      <c r="TSL40" s="21"/>
      <c r="TSM40" s="21"/>
      <c r="TSN40" s="21"/>
      <c r="TSO40" s="21"/>
      <c r="TSP40" s="21"/>
      <c r="TSQ40" s="21"/>
      <c r="TSR40" s="21"/>
      <c r="TSS40" s="21"/>
      <c r="TST40" s="21"/>
      <c r="TSU40" s="21"/>
      <c r="TSV40" s="21"/>
      <c r="TSW40" s="21"/>
      <c r="TSX40" s="21"/>
      <c r="TSY40" s="21"/>
      <c r="TSZ40" s="21"/>
      <c r="TTA40" s="21"/>
      <c r="TTB40" s="21"/>
      <c r="TTC40" s="21"/>
      <c r="TTD40" s="21"/>
      <c r="TTE40" s="21"/>
      <c r="TTF40" s="21"/>
      <c r="TTG40" s="21"/>
      <c r="TTH40" s="21"/>
      <c r="TTI40" s="21"/>
      <c r="TTJ40" s="21"/>
      <c r="TTK40" s="21"/>
      <c r="TTL40" s="21"/>
      <c r="TTM40" s="21"/>
      <c r="TTN40" s="21"/>
      <c r="TTO40" s="21"/>
      <c r="TTP40" s="21"/>
      <c r="TTQ40" s="21"/>
      <c r="TTR40" s="21"/>
      <c r="TTS40" s="21"/>
      <c r="TTT40" s="21"/>
      <c r="TTU40" s="21"/>
      <c r="TTV40" s="21"/>
      <c r="TTW40" s="21"/>
      <c r="TTX40" s="21"/>
      <c r="TTY40" s="21"/>
      <c r="TTZ40" s="21"/>
      <c r="TUA40" s="21"/>
      <c r="TUB40" s="21"/>
      <c r="TUC40" s="21"/>
      <c r="TUD40" s="21"/>
      <c r="TUE40" s="21"/>
      <c r="TUF40" s="21"/>
      <c r="TUG40" s="21"/>
      <c r="TUH40" s="21"/>
      <c r="TUI40" s="21"/>
      <c r="TUJ40" s="21"/>
      <c r="TUK40" s="21"/>
      <c r="TUL40" s="21"/>
      <c r="TUM40" s="21"/>
      <c r="TUN40" s="21"/>
      <c r="TUO40" s="21"/>
      <c r="TUP40" s="21"/>
      <c r="TUQ40" s="21"/>
      <c r="TUR40" s="21"/>
      <c r="TUS40" s="21"/>
      <c r="TUT40" s="21"/>
      <c r="TUU40" s="21"/>
      <c r="TUV40" s="21"/>
      <c r="TUW40" s="21"/>
      <c r="TUX40" s="21"/>
      <c r="TUY40" s="21"/>
      <c r="TUZ40" s="21"/>
      <c r="TVA40" s="21"/>
      <c r="TVB40" s="21"/>
      <c r="TVC40" s="21"/>
      <c r="TVD40" s="21"/>
      <c r="TVE40" s="21"/>
      <c r="TVF40" s="21"/>
      <c r="TVG40" s="21"/>
      <c r="TVH40" s="21"/>
      <c r="TVI40" s="21"/>
      <c r="TVJ40" s="21"/>
      <c r="TVK40" s="21"/>
      <c r="TVL40" s="21"/>
      <c r="TVM40" s="21"/>
      <c r="TVN40" s="21"/>
      <c r="TVO40" s="21"/>
      <c r="TVP40" s="21"/>
      <c r="TVQ40" s="21"/>
      <c r="TVR40" s="21"/>
      <c r="TVS40" s="21"/>
      <c r="TVT40" s="21"/>
      <c r="TVU40" s="21"/>
      <c r="TVV40" s="21"/>
      <c r="TVW40" s="21"/>
      <c r="TVX40" s="21"/>
      <c r="TVY40" s="21"/>
      <c r="TVZ40" s="21"/>
      <c r="TWA40" s="21"/>
      <c r="TWB40" s="21"/>
      <c r="TWC40" s="21"/>
      <c r="TWD40" s="21"/>
      <c r="TWE40" s="21"/>
      <c r="TWF40" s="21"/>
      <c r="TWG40" s="21"/>
      <c r="TWH40" s="21"/>
      <c r="TWI40" s="21"/>
      <c r="TWJ40" s="21"/>
      <c r="TWK40" s="21"/>
      <c r="TWL40" s="21"/>
      <c r="TWM40" s="21"/>
      <c r="TWN40" s="21"/>
      <c r="TWO40" s="21"/>
      <c r="TWP40" s="21"/>
      <c r="TWQ40" s="21"/>
      <c r="TWR40" s="21"/>
      <c r="TWS40" s="21"/>
      <c r="TWT40" s="21"/>
      <c r="TWU40" s="21"/>
      <c r="TWV40" s="21"/>
      <c r="TWW40" s="21"/>
      <c r="TWX40" s="21"/>
      <c r="TWY40" s="21"/>
      <c r="TWZ40" s="21"/>
      <c r="TXA40" s="21"/>
      <c r="TXB40" s="21"/>
      <c r="TXC40" s="21"/>
      <c r="TXD40" s="21"/>
      <c r="TXE40" s="21"/>
      <c r="TXF40" s="21"/>
      <c r="TXG40" s="21"/>
      <c r="TXH40" s="21"/>
      <c r="TXI40" s="21"/>
      <c r="TXJ40" s="21"/>
      <c r="TXK40" s="21"/>
      <c r="TXL40" s="21"/>
      <c r="TXM40" s="21"/>
      <c r="TXN40" s="21"/>
      <c r="TXO40" s="21"/>
      <c r="TXP40" s="21"/>
      <c r="TXQ40" s="21"/>
      <c r="TXR40" s="21"/>
      <c r="TXS40" s="21"/>
      <c r="TXT40" s="21"/>
      <c r="TXU40" s="21"/>
      <c r="TXV40" s="21"/>
      <c r="TXW40" s="21"/>
      <c r="TXX40" s="21"/>
      <c r="TXY40" s="21"/>
      <c r="TXZ40" s="21"/>
      <c r="TYA40" s="21"/>
      <c r="TYB40" s="21"/>
      <c r="TYC40" s="21"/>
      <c r="TYD40" s="21"/>
      <c r="TYE40" s="21"/>
      <c r="TYF40" s="21"/>
      <c r="TYG40" s="21"/>
      <c r="TYH40" s="21"/>
      <c r="TYI40" s="21"/>
      <c r="TYJ40" s="21"/>
      <c r="TYK40" s="21"/>
      <c r="TYL40" s="21"/>
      <c r="TYM40" s="21"/>
      <c r="TYN40" s="21"/>
      <c r="TYO40" s="21"/>
      <c r="TYP40" s="21"/>
      <c r="TYQ40" s="21"/>
      <c r="TYR40" s="21"/>
      <c r="TYS40" s="21"/>
      <c r="TYT40" s="21"/>
      <c r="TYU40" s="21"/>
      <c r="TYV40" s="21"/>
      <c r="TYW40" s="21"/>
      <c r="TYX40" s="21"/>
      <c r="TYY40" s="21"/>
      <c r="TYZ40" s="21"/>
      <c r="TZA40" s="21"/>
      <c r="TZB40" s="21"/>
      <c r="TZC40" s="21"/>
      <c r="TZD40" s="21"/>
      <c r="TZE40" s="21"/>
      <c r="TZF40" s="21"/>
      <c r="TZG40" s="21"/>
      <c r="TZH40" s="21"/>
      <c r="TZI40" s="21"/>
      <c r="TZJ40" s="21"/>
      <c r="TZK40" s="21"/>
      <c r="TZL40" s="21"/>
      <c r="TZM40" s="21"/>
      <c r="TZN40" s="21"/>
      <c r="TZO40" s="21"/>
      <c r="TZP40" s="21"/>
      <c r="TZQ40" s="21"/>
      <c r="TZR40" s="21"/>
      <c r="TZS40" s="21"/>
      <c r="TZT40" s="21"/>
      <c r="TZU40" s="21"/>
      <c r="TZV40" s="21"/>
      <c r="TZW40" s="21"/>
      <c r="TZX40" s="21"/>
      <c r="TZY40" s="21"/>
      <c r="TZZ40" s="21"/>
      <c r="UAA40" s="21"/>
      <c r="UAB40" s="21"/>
      <c r="UAC40" s="21"/>
      <c r="UAD40" s="21"/>
      <c r="UAE40" s="21"/>
      <c r="UAF40" s="21"/>
      <c r="UAG40" s="21"/>
      <c r="UAH40" s="21"/>
      <c r="UAI40" s="21"/>
      <c r="UAJ40" s="21"/>
      <c r="UAK40" s="21"/>
      <c r="UAL40" s="21"/>
      <c r="UAM40" s="21"/>
      <c r="UAN40" s="21"/>
      <c r="UAO40" s="21"/>
      <c r="UAP40" s="21"/>
      <c r="UAQ40" s="21"/>
      <c r="UAR40" s="21"/>
      <c r="UAS40" s="21"/>
      <c r="UAT40" s="21"/>
      <c r="UAU40" s="21"/>
      <c r="UAV40" s="21"/>
      <c r="UAW40" s="21"/>
      <c r="UAX40" s="21"/>
      <c r="UAY40" s="21"/>
      <c r="UAZ40" s="21"/>
      <c r="UBA40" s="21"/>
      <c r="UBB40" s="21"/>
      <c r="UBC40" s="21"/>
      <c r="UBD40" s="21"/>
      <c r="UBE40" s="21"/>
      <c r="UBF40" s="21"/>
      <c r="UBG40" s="21"/>
      <c r="UBH40" s="21"/>
      <c r="UBI40" s="21"/>
      <c r="UBJ40" s="21"/>
      <c r="UBK40" s="21"/>
      <c r="UBL40" s="21"/>
      <c r="UBM40" s="21"/>
      <c r="UBN40" s="21"/>
      <c r="UBO40" s="21"/>
      <c r="UBP40" s="21"/>
      <c r="UBQ40" s="21"/>
      <c r="UBR40" s="21"/>
      <c r="UBS40" s="21"/>
      <c r="UBT40" s="21"/>
      <c r="UBU40" s="21"/>
      <c r="UBV40" s="21"/>
      <c r="UBW40" s="21"/>
      <c r="UBX40" s="21"/>
      <c r="UBY40" s="21"/>
      <c r="UBZ40" s="21"/>
      <c r="UCA40" s="21"/>
      <c r="UCB40" s="21"/>
      <c r="UCC40" s="21"/>
      <c r="UCD40" s="21"/>
      <c r="UCE40" s="21"/>
      <c r="UCF40" s="21"/>
      <c r="UCG40" s="21"/>
      <c r="UCH40" s="21"/>
      <c r="UCI40" s="21"/>
      <c r="UCJ40" s="21"/>
      <c r="UCK40" s="21"/>
      <c r="UCL40" s="21"/>
      <c r="UCM40" s="21"/>
      <c r="UCN40" s="21"/>
      <c r="UCO40" s="21"/>
      <c r="UCP40" s="21"/>
      <c r="UCQ40" s="21"/>
      <c r="UCR40" s="21"/>
      <c r="UCS40" s="21"/>
      <c r="UCT40" s="21"/>
      <c r="UCU40" s="21"/>
      <c r="UCV40" s="21"/>
      <c r="UCW40" s="21"/>
      <c r="UCX40" s="21"/>
      <c r="UCY40" s="21"/>
      <c r="UCZ40" s="21"/>
      <c r="UDA40" s="21"/>
      <c r="UDB40" s="21"/>
      <c r="UDC40" s="21"/>
      <c r="UDD40" s="21"/>
      <c r="UDE40" s="21"/>
      <c r="UDF40" s="21"/>
      <c r="UDG40" s="21"/>
      <c r="UDH40" s="21"/>
      <c r="UDI40" s="21"/>
      <c r="UDJ40" s="21"/>
      <c r="UDK40" s="21"/>
      <c r="UDL40" s="21"/>
      <c r="UDM40" s="21"/>
      <c r="UDN40" s="21"/>
      <c r="UDO40" s="21"/>
      <c r="UDP40" s="21"/>
      <c r="UDQ40" s="21"/>
      <c r="UDR40" s="21"/>
      <c r="UDS40" s="21"/>
      <c r="UDT40" s="21"/>
      <c r="UDU40" s="21"/>
      <c r="UDV40" s="21"/>
      <c r="UDW40" s="21"/>
      <c r="UDX40" s="21"/>
      <c r="UDY40" s="21"/>
      <c r="UDZ40" s="21"/>
      <c r="UEA40" s="21"/>
      <c r="UEB40" s="21"/>
      <c r="UEC40" s="21"/>
      <c r="UED40" s="21"/>
      <c r="UEE40" s="21"/>
      <c r="UEF40" s="21"/>
      <c r="UEG40" s="21"/>
      <c r="UEH40" s="21"/>
      <c r="UEI40" s="21"/>
      <c r="UEJ40" s="21"/>
      <c r="UEK40" s="21"/>
      <c r="UEL40" s="21"/>
      <c r="UEM40" s="21"/>
      <c r="UEN40" s="21"/>
      <c r="UEO40" s="21"/>
      <c r="UEP40" s="21"/>
      <c r="UEQ40" s="21"/>
      <c r="UER40" s="21"/>
      <c r="UES40" s="21"/>
      <c r="UET40" s="21"/>
      <c r="UEU40" s="21"/>
      <c r="UEV40" s="21"/>
      <c r="UEW40" s="21"/>
      <c r="UEX40" s="21"/>
      <c r="UEY40" s="21"/>
      <c r="UEZ40" s="21"/>
      <c r="UFA40" s="21"/>
      <c r="UFB40" s="21"/>
      <c r="UFC40" s="21"/>
      <c r="UFD40" s="21"/>
      <c r="UFE40" s="21"/>
      <c r="UFF40" s="21"/>
      <c r="UFG40" s="21"/>
      <c r="UFH40" s="21"/>
      <c r="UFI40" s="21"/>
      <c r="UFJ40" s="21"/>
      <c r="UFK40" s="21"/>
      <c r="UFL40" s="21"/>
      <c r="UFM40" s="21"/>
      <c r="UFN40" s="21"/>
      <c r="UFO40" s="21"/>
      <c r="UFP40" s="21"/>
      <c r="UFQ40" s="21"/>
      <c r="UFR40" s="21"/>
      <c r="UFS40" s="21"/>
      <c r="UFT40" s="21"/>
      <c r="UFU40" s="21"/>
      <c r="UFV40" s="21"/>
      <c r="UFW40" s="21"/>
      <c r="UFX40" s="21"/>
      <c r="UFY40" s="21"/>
      <c r="UFZ40" s="21"/>
      <c r="UGA40" s="21"/>
      <c r="UGB40" s="21"/>
      <c r="UGC40" s="21"/>
      <c r="UGD40" s="21"/>
      <c r="UGE40" s="21"/>
      <c r="UGF40" s="21"/>
      <c r="UGG40" s="21"/>
      <c r="UGH40" s="21"/>
      <c r="UGI40" s="21"/>
      <c r="UGJ40" s="21"/>
      <c r="UGK40" s="21"/>
      <c r="UGL40" s="21"/>
      <c r="UGM40" s="21"/>
      <c r="UGN40" s="21"/>
      <c r="UGO40" s="21"/>
      <c r="UGP40" s="21"/>
      <c r="UGQ40" s="21"/>
      <c r="UGR40" s="21"/>
      <c r="UGS40" s="21"/>
      <c r="UGT40" s="21"/>
      <c r="UGU40" s="21"/>
      <c r="UGV40" s="21"/>
      <c r="UGW40" s="21"/>
      <c r="UGX40" s="21"/>
      <c r="UGY40" s="21"/>
      <c r="UGZ40" s="21"/>
      <c r="UHA40" s="21"/>
      <c r="UHB40" s="21"/>
      <c r="UHC40" s="21"/>
      <c r="UHD40" s="21"/>
      <c r="UHE40" s="21"/>
      <c r="UHF40" s="21"/>
      <c r="UHG40" s="21"/>
      <c r="UHH40" s="21"/>
      <c r="UHI40" s="21"/>
      <c r="UHJ40" s="21"/>
      <c r="UHK40" s="21"/>
      <c r="UHL40" s="21"/>
      <c r="UHM40" s="21"/>
      <c r="UHN40" s="21"/>
      <c r="UHO40" s="21"/>
      <c r="UHP40" s="21"/>
      <c r="UHQ40" s="21"/>
      <c r="UHR40" s="21"/>
      <c r="UHS40" s="21"/>
      <c r="UHT40" s="21"/>
      <c r="UHU40" s="21"/>
      <c r="UHV40" s="21"/>
      <c r="UHW40" s="21"/>
      <c r="UHX40" s="21"/>
      <c r="UHY40" s="21"/>
      <c r="UHZ40" s="21"/>
      <c r="UIA40" s="21"/>
      <c r="UIB40" s="21"/>
      <c r="UIC40" s="21"/>
      <c r="UID40" s="21"/>
      <c r="UIE40" s="21"/>
      <c r="UIF40" s="21"/>
      <c r="UIG40" s="21"/>
      <c r="UIH40" s="21"/>
      <c r="UII40" s="21"/>
      <c r="UIJ40" s="21"/>
      <c r="UIK40" s="21"/>
      <c r="UIL40" s="21"/>
      <c r="UIM40" s="21"/>
      <c r="UIN40" s="21"/>
      <c r="UIO40" s="21"/>
      <c r="UIP40" s="21"/>
      <c r="UIQ40" s="21"/>
      <c r="UIR40" s="21"/>
      <c r="UIS40" s="21"/>
      <c r="UIT40" s="21"/>
      <c r="UIU40" s="21"/>
      <c r="UIV40" s="21"/>
      <c r="UIW40" s="21"/>
      <c r="UIX40" s="21"/>
      <c r="UIY40" s="21"/>
      <c r="UIZ40" s="21"/>
      <c r="UJA40" s="21"/>
      <c r="UJB40" s="21"/>
      <c r="UJC40" s="21"/>
      <c r="UJD40" s="21"/>
      <c r="UJE40" s="21"/>
      <c r="UJF40" s="21"/>
      <c r="UJG40" s="21"/>
      <c r="UJH40" s="21"/>
      <c r="UJI40" s="21"/>
      <c r="UJJ40" s="21"/>
      <c r="UJK40" s="21"/>
      <c r="UJL40" s="21"/>
      <c r="UJM40" s="21"/>
      <c r="UJN40" s="21"/>
      <c r="UJO40" s="21"/>
      <c r="UJP40" s="21"/>
      <c r="UJQ40" s="21"/>
      <c r="UJR40" s="21"/>
      <c r="UJS40" s="21"/>
      <c r="UJT40" s="21"/>
      <c r="UJU40" s="21"/>
      <c r="UJV40" s="21"/>
      <c r="UJW40" s="21"/>
      <c r="UJX40" s="21"/>
      <c r="UJY40" s="21"/>
      <c r="UJZ40" s="21"/>
      <c r="UKA40" s="21"/>
      <c r="UKB40" s="21"/>
      <c r="UKC40" s="21"/>
      <c r="UKD40" s="21"/>
      <c r="UKE40" s="21"/>
      <c r="UKF40" s="21"/>
      <c r="UKG40" s="21"/>
      <c r="UKH40" s="21"/>
      <c r="UKI40" s="21"/>
      <c r="UKJ40" s="21"/>
      <c r="UKK40" s="21"/>
      <c r="UKL40" s="21"/>
      <c r="UKM40" s="21"/>
      <c r="UKN40" s="21"/>
      <c r="UKO40" s="21"/>
      <c r="UKP40" s="21"/>
      <c r="UKQ40" s="21"/>
      <c r="UKR40" s="21"/>
      <c r="UKS40" s="21"/>
      <c r="UKT40" s="21"/>
      <c r="UKU40" s="21"/>
      <c r="UKV40" s="21"/>
      <c r="UKW40" s="21"/>
      <c r="UKX40" s="21"/>
      <c r="UKY40" s="21"/>
      <c r="UKZ40" s="21"/>
      <c r="ULA40" s="21"/>
      <c r="ULB40" s="21"/>
      <c r="ULC40" s="21"/>
      <c r="ULD40" s="21"/>
      <c r="ULE40" s="21"/>
      <c r="ULF40" s="21"/>
      <c r="ULG40" s="21"/>
      <c r="ULH40" s="21"/>
      <c r="ULI40" s="21"/>
      <c r="ULJ40" s="21"/>
      <c r="ULK40" s="21"/>
      <c r="ULL40" s="21"/>
      <c r="ULM40" s="21"/>
      <c r="ULN40" s="21"/>
      <c r="ULO40" s="21"/>
      <c r="ULP40" s="21"/>
      <c r="ULQ40" s="21"/>
      <c r="ULR40" s="21"/>
      <c r="ULS40" s="21"/>
      <c r="ULT40" s="21"/>
      <c r="ULU40" s="21"/>
      <c r="ULV40" s="21"/>
      <c r="ULW40" s="21"/>
      <c r="ULX40" s="21"/>
      <c r="ULY40" s="21"/>
      <c r="ULZ40" s="21"/>
      <c r="UMA40" s="21"/>
      <c r="UMB40" s="21"/>
      <c r="UMC40" s="21"/>
      <c r="UMD40" s="21"/>
      <c r="UME40" s="21"/>
      <c r="UMF40" s="21"/>
      <c r="UMG40" s="21"/>
      <c r="UMH40" s="21"/>
      <c r="UMI40" s="21"/>
      <c r="UMJ40" s="21"/>
      <c r="UMK40" s="21"/>
      <c r="UML40" s="21"/>
      <c r="UMM40" s="21"/>
      <c r="UMN40" s="21"/>
      <c r="UMO40" s="21"/>
      <c r="UMP40" s="21"/>
      <c r="UMQ40" s="21"/>
      <c r="UMR40" s="21"/>
      <c r="UMS40" s="21"/>
      <c r="UMT40" s="21"/>
      <c r="UMU40" s="21"/>
      <c r="UMV40" s="21"/>
      <c r="UMW40" s="21"/>
      <c r="UMX40" s="21"/>
      <c r="UMY40" s="21"/>
      <c r="UMZ40" s="21"/>
      <c r="UNA40" s="21"/>
      <c r="UNB40" s="21"/>
      <c r="UNC40" s="21"/>
      <c r="UND40" s="21"/>
      <c r="UNE40" s="21"/>
      <c r="UNF40" s="21"/>
      <c r="UNG40" s="21"/>
      <c r="UNH40" s="21"/>
      <c r="UNI40" s="21"/>
      <c r="UNJ40" s="21"/>
      <c r="UNK40" s="21"/>
      <c r="UNL40" s="21"/>
      <c r="UNM40" s="21"/>
      <c r="UNN40" s="21"/>
      <c r="UNO40" s="21"/>
      <c r="UNP40" s="21"/>
      <c r="UNQ40" s="21"/>
      <c r="UNR40" s="21"/>
      <c r="UNS40" s="21"/>
      <c r="UNT40" s="21"/>
      <c r="UNU40" s="21"/>
      <c r="UNV40" s="21"/>
      <c r="UNW40" s="21"/>
      <c r="UNX40" s="21"/>
      <c r="UNY40" s="21"/>
      <c r="UNZ40" s="21"/>
      <c r="UOA40" s="21"/>
      <c r="UOB40" s="21"/>
      <c r="UOC40" s="21"/>
      <c r="UOD40" s="21"/>
      <c r="UOE40" s="21"/>
      <c r="UOF40" s="21"/>
      <c r="UOG40" s="21"/>
      <c r="UOH40" s="21"/>
      <c r="UOI40" s="21"/>
      <c r="UOJ40" s="21"/>
      <c r="UOK40" s="21"/>
      <c r="UOL40" s="21"/>
      <c r="UOM40" s="21"/>
      <c r="UON40" s="21"/>
      <c r="UOO40" s="21"/>
      <c r="UOP40" s="21"/>
      <c r="UOQ40" s="21"/>
      <c r="UOR40" s="21"/>
      <c r="UOS40" s="21"/>
      <c r="UOT40" s="21"/>
      <c r="UOU40" s="21"/>
      <c r="UOV40" s="21"/>
      <c r="UOW40" s="21"/>
      <c r="UOX40" s="21"/>
      <c r="UOY40" s="21"/>
      <c r="UOZ40" s="21"/>
      <c r="UPA40" s="21"/>
      <c r="UPB40" s="21"/>
      <c r="UPC40" s="21"/>
      <c r="UPD40" s="21"/>
      <c r="UPE40" s="21"/>
      <c r="UPF40" s="21"/>
      <c r="UPG40" s="21"/>
      <c r="UPH40" s="21"/>
      <c r="UPI40" s="21"/>
      <c r="UPJ40" s="21"/>
      <c r="UPK40" s="21"/>
      <c r="UPL40" s="21"/>
      <c r="UPM40" s="21"/>
      <c r="UPN40" s="21"/>
      <c r="UPO40" s="21"/>
      <c r="UPP40" s="21"/>
      <c r="UPQ40" s="21"/>
      <c r="UPR40" s="21"/>
      <c r="UPS40" s="21"/>
      <c r="UPT40" s="21"/>
      <c r="UPU40" s="21"/>
      <c r="UPV40" s="21"/>
      <c r="UPW40" s="21"/>
      <c r="UPX40" s="21"/>
      <c r="UPY40" s="21"/>
      <c r="UPZ40" s="21"/>
      <c r="UQA40" s="21"/>
      <c r="UQB40" s="21"/>
      <c r="UQC40" s="21"/>
      <c r="UQD40" s="21"/>
      <c r="UQE40" s="21"/>
      <c r="UQF40" s="21"/>
      <c r="UQG40" s="21"/>
      <c r="UQH40" s="21"/>
      <c r="UQI40" s="21"/>
      <c r="UQJ40" s="21"/>
      <c r="UQK40" s="21"/>
      <c r="UQL40" s="21"/>
      <c r="UQM40" s="21"/>
      <c r="UQN40" s="21"/>
      <c r="UQO40" s="21"/>
      <c r="UQP40" s="21"/>
      <c r="UQQ40" s="21"/>
      <c r="UQR40" s="21"/>
      <c r="UQS40" s="21"/>
      <c r="UQT40" s="21"/>
      <c r="UQU40" s="21"/>
      <c r="UQV40" s="21"/>
      <c r="UQW40" s="21"/>
      <c r="UQX40" s="21"/>
      <c r="UQY40" s="21"/>
      <c r="UQZ40" s="21"/>
      <c r="URA40" s="21"/>
      <c r="URB40" s="21"/>
      <c r="URC40" s="21"/>
      <c r="URD40" s="21"/>
      <c r="URE40" s="21"/>
      <c r="URF40" s="21"/>
      <c r="URG40" s="21"/>
      <c r="URH40" s="21"/>
      <c r="URI40" s="21"/>
      <c r="URJ40" s="21"/>
      <c r="URK40" s="21"/>
      <c r="URL40" s="21"/>
      <c r="URM40" s="21"/>
      <c r="URN40" s="21"/>
      <c r="URO40" s="21"/>
      <c r="URP40" s="21"/>
      <c r="URQ40" s="21"/>
      <c r="URR40" s="21"/>
      <c r="URS40" s="21"/>
      <c r="URT40" s="21"/>
      <c r="URU40" s="21"/>
      <c r="URV40" s="21"/>
      <c r="URW40" s="21"/>
      <c r="URX40" s="21"/>
      <c r="URY40" s="21"/>
      <c r="URZ40" s="21"/>
      <c r="USA40" s="21"/>
      <c r="USB40" s="21"/>
      <c r="USC40" s="21"/>
      <c r="USD40" s="21"/>
      <c r="USE40" s="21"/>
      <c r="USF40" s="21"/>
      <c r="USG40" s="21"/>
      <c r="USH40" s="21"/>
      <c r="USI40" s="21"/>
      <c r="USJ40" s="21"/>
      <c r="USK40" s="21"/>
      <c r="USL40" s="21"/>
      <c r="USM40" s="21"/>
      <c r="USN40" s="21"/>
      <c r="USO40" s="21"/>
      <c r="USP40" s="21"/>
      <c r="USQ40" s="21"/>
      <c r="USR40" s="21"/>
      <c r="USS40" s="21"/>
      <c r="UST40" s="21"/>
      <c r="USU40" s="21"/>
      <c r="USV40" s="21"/>
      <c r="USW40" s="21"/>
      <c r="USX40" s="21"/>
      <c r="USY40" s="21"/>
      <c r="USZ40" s="21"/>
      <c r="UTA40" s="21"/>
      <c r="UTB40" s="21"/>
      <c r="UTC40" s="21"/>
      <c r="UTD40" s="21"/>
      <c r="UTE40" s="21"/>
      <c r="UTF40" s="21"/>
      <c r="UTG40" s="21"/>
      <c r="UTH40" s="21"/>
      <c r="UTI40" s="21"/>
      <c r="UTJ40" s="21"/>
      <c r="UTK40" s="21"/>
      <c r="UTL40" s="21"/>
      <c r="UTM40" s="21"/>
      <c r="UTN40" s="21"/>
      <c r="UTO40" s="21"/>
      <c r="UTP40" s="21"/>
      <c r="UTQ40" s="21"/>
      <c r="UTR40" s="21"/>
      <c r="UTS40" s="21"/>
      <c r="UTT40" s="21"/>
      <c r="UTU40" s="21"/>
      <c r="UTV40" s="21"/>
      <c r="UTW40" s="21"/>
      <c r="UTX40" s="21"/>
      <c r="UTY40" s="21"/>
      <c r="UTZ40" s="21"/>
      <c r="UUA40" s="21"/>
      <c r="UUB40" s="21"/>
      <c r="UUC40" s="21"/>
      <c r="UUD40" s="21"/>
      <c r="UUE40" s="21"/>
      <c r="UUF40" s="21"/>
      <c r="UUG40" s="21"/>
      <c r="UUH40" s="21"/>
      <c r="UUI40" s="21"/>
      <c r="UUJ40" s="21"/>
      <c r="UUK40" s="21"/>
      <c r="UUL40" s="21"/>
      <c r="UUM40" s="21"/>
      <c r="UUN40" s="21"/>
      <c r="UUO40" s="21"/>
      <c r="UUP40" s="21"/>
      <c r="UUQ40" s="21"/>
      <c r="UUR40" s="21"/>
      <c r="UUS40" s="21"/>
      <c r="UUT40" s="21"/>
      <c r="UUU40" s="21"/>
      <c r="UUV40" s="21"/>
      <c r="UUW40" s="21"/>
      <c r="UUX40" s="21"/>
      <c r="UUY40" s="21"/>
      <c r="UUZ40" s="21"/>
      <c r="UVA40" s="21"/>
      <c r="UVB40" s="21"/>
      <c r="UVC40" s="21"/>
      <c r="UVD40" s="21"/>
      <c r="UVE40" s="21"/>
      <c r="UVF40" s="21"/>
      <c r="UVG40" s="21"/>
      <c r="UVH40" s="21"/>
      <c r="UVI40" s="21"/>
      <c r="UVJ40" s="21"/>
      <c r="UVK40" s="21"/>
      <c r="UVL40" s="21"/>
      <c r="UVM40" s="21"/>
      <c r="UVN40" s="21"/>
      <c r="UVO40" s="21"/>
      <c r="UVP40" s="21"/>
      <c r="UVQ40" s="21"/>
      <c r="UVR40" s="21"/>
      <c r="UVS40" s="21"/>
      <c r="UVT40" s="21"/>
      <c r="UVU40" s="21"/>
      <c r="UVV40" s="21"/>
      <c r="UVW40" s="21"/>
      <c r="UVX40" s="21"/>
      <c r="UVY40" s="21"/>
      <c r="UVZ40" s="21"/>
      <c r="UWA40" s="21"/>
      <c r="UWB40" s="21"/>
      <c r="UWC40" s="21"/>
      <c r="UWD40" s="21"/>
      <c r="UWE40" s="21"/>
      <c r="UWF40" s="21"/>
      <c r="UWG40" s="21"/>
      <c r="UWH40" s="21"/>
      <c r="UWI40" s="21"/>
      <c r="UWJ40" s="21"/>
      <c r="UWK40" s="21"/>
      <c r="UWL40" s="21"/>
      <c r="UWM40" s="21"/>
      <c r="UWN40" s="21"/>
      <c r="UWO40" s="21"/>
      <c r="UWP40" s="21"/>
      <c r="UWQ40" s="21"/>
      <c r="UWR40" s="21"/>
      <c r="UWS40" s="21"/>
      <c r="UWT40" s="21"/>
      <c r="UWU40" s="21"/>
      <c r="UWV40" s="21"/>
      <c r="UWW40" s="21"/>
      <c r="UWX40" s="21"/>
      <c r="UWY40" s="21"/>
      <c r="UWZ40" s="21"/>
      <c r="UXA40" s="21"/>
      <c r="UXB40" s="21"/>
      <c r="UXC40" s="21"/>
      <c r="UXD40" s="21"/>
      <c r="UXE40" s="21"/>
      <c r="UXF40" s="21"/>
      <c r="UXG40" s="21"/>
      <c r="UXH40" s="21"/>
      <c r="UXI40" s="21"/>
      <c r="UXJ40" s="21"/>
      <c r="UXK40" s="21"/>
      <c r="UXL40" s="21"/>
      <c r="UXM40" s="21"/>
      <c r="UXN40" s="21"/>
      <c r="UXO40" s="21"/>
      <c r="UXP40" s="21"/>
      <c r="UXQ40" s="21"/>
      <c r="UXR40" s="21"/>
      <c r="UXS40" s="21"/>
      <c r="UXT40" s="21"/>
      <c r="UXU40" s="21"/>
      <c r="UXV40" s="21"/>
      <c r="UXW40" s="21"/>
      <c r="UXX40" s="21"/>
      <c r="UXY40" s="21"/>
      <c r="UXZ40" s="21"/>
      <c r="UYA40" s="21"/>
      <c r="UYB40" s="21"/>
      <c r="UYC40" s="21"/>
      <c r="UYD40" s="21"/>
      <c r="UYE40" s="21"/>
      <c r="UYF40" s="21"/>
      <c r="UYG40" s="21"/>
      <c r="UYH40" s="21"/>
      <c r="UYI40" s="21"/>
      <c r="UYJ40" s="21"/>
      <c r="UYK40" s="21"/>
      <c r="UYL40" s="21"/>
      <c r="UYM40" s="21"/>
      <c r="UYN40" s="21"/>
      <c r="UYO40" s="21"/>
      <c r="UYP40" s="21"/>
      <c r="UYQ40" s="21"/>
      <c r="UYR40" s="21"/>
      <c r="UYS40" s="21"/>
      <c r="UYT40" s="21"/>
      <c r="UYU40" s="21"/>
      <c r="UYV40" s="21"/>
      <c r="UYW40" s="21"/>
      <c r="UYX40" s="21"/>
      <c r="UYY40" s="21"/>
      <c r="UYZ40" s="21"/>
      <c r="UZA40" s="21"/>
      <c r="UZB40" s="21"/>
      <c r="UZC40" s="21"/>
      <c r="UZD40" s="21"/>
      <c r="UZE40" s="21"/>
      <c r="UZF40" s="21"/>
      <c r="UZG40" s="21"/>
      <c r="UZH40" s="21"/>
      <c r="UZI40" s="21"/>
      <c r="UZJ40" s="21"/>
      <c r="UZK40" s="21"/>
      <c r="UZL40" s="21"/>
      <c r="UZM40" s="21"/>
      <c r="UZN40" s="21"/>
      <c r="UZO40" s="21"/>
      <c r="UZP40" s="21"/>
      <c r="UZQ40" s="21"/>
      <c r="UZR40" s="21"/>
      <c r="UZS40" s="21"/>
      <c r="UZT40" s="21"/>
      <c r="UZU40" s="21"/>
      <c r="UZV40" s="21"/>
      <c r="UZW40" s="21"/>
      <c r="UZX40" s="21"/>
      <c r="UZY40" s="21"/>
      <c r="UZZ40" s="21"/>
      <c r="VAA40" s="21"/>
      <c r="VAB40" s="21"/>
      <c r="VAC40" s="21"/>
      <c r="VAD40" s="21"/>
      <c r="VAE40" s="21"/>
      <c r="VAF40" s="21"/>
      <c r="VAG40" s="21"/>
      <c r="VAH40" s="21"/>
      <c r="VAI40" s="21"/>
      <c r="VAJ40" s="21"/>
      <c r="VAK40" s="21"/>
      <c r="VAL40" s="21"/>
      <c r="VAM40" s="21"/>
      <c r="VAN40" s="21"/>
      <c r="VAO40" s="21"/>
      <c r="VAP40" s="21"/>
      <c r="VAQ40" s="21"/>
      <c r="VAR40" s="21"/>
      <c r="VAS40" s="21"/>
      <c r="VAT40" s="21"/>
      <c r="VAU40" s="21"/>
      <c r="VAV40" s="21"/>
      <c r="VAW40" s="21"/>
      <c r="VAX40" s="21"/>
      <c r="VAY40" s="21"/>
      <c r="VAZ40" s="21"/>
      <c r="VBA40" s="21"/>
      <c r="VBB40" s="21"/>
      <c r="VBC40" s="21"/>
      <c r="VBD40" s="21"/>
      <c r="VBE40" s="21"/>
      <c r="VBF40" s="21"/>
      <c r="VBG40" s="21"/>
      <c r="VBH40" s="21"/>
      <c r="VBI40" s="21"/>
      <c r="VBJ40" s="21"/>
      <c r="VBK40" s="21"/>
      <c r="VBL40" s="21"/>
      <c r="VBM40" s="21"/>
      <c r="VBN40" s="21"/>
      <c r="VBO40" s="21"/>
      <c r="VBP40" s="21"/>
      <c r="VBQ40" s="21"/>
      <c r="VBR40" s="21"/>
      <c r="VBS40" s="21"/>
      <c r="VBT40" s="21"/>
      <c r="VBU40" s="21"/>
      <c r="VBV40" s="21"/>
      <c r="VBW40" s="21"/>
      <c r="VBX40" s="21"/>
      <c r="VBY40" s="21"/>
      <c r="VBZ40" s="21"/>
      <c r="VCA40" s="21"/>
      <c r="VCB40" s="21"/>
      <c r="VCC40" s="21"/>
      <c r="VCD40" s="21"/>
      <c r="VCE40" s="21"/>
      <c r="VCF40" s="21"/>
      <c r="VCG40" s="21"/>
      <c r="VCH40" s="21"/>
      <c r="VCI40" s="21"/>
      <c r="VCJ40" s="21"/>
      <c r="VCK40" s="21"/>
      <c r="VCL40" s="21"/>
      <c r="VCM40" s="21"/>
      <c r="VCN40" s="21"/>
      <c r="VCO40" s="21"/>
      <c r="VCP40" s="21"/>
      <c r="VCQ40" s="21"/>
      <c r="VCR40" s="21"/>
      <c r="VCS40" s="21"/>
      <c r="VCT40" s="21"/>
      <c r="VCU40" s="21"/>
      <c r="VCV40" s="21"/>
      <c r="VCW40" s="21"/>
      <c r="VCX40" s="21"/>
      <c r="VCY40" s="21"/>
      <c r="VCZ40" s="21"/>
      <c r="VDA40" s="21"/>
      <c r="VDB40" s="21"/>
      <c r="VDC40" s="21"/>
      <c r="VDD40" s="21"/>
      <c r="VDE40" s="21"/>
      <c r="VDF40" s="21"/>
      <c r="VDG40" s="21"/>
      <c r="VDH40" s="21"/>
      <c r="VDI40" s="21"/>
      <c r="VDJ40" s="21"/>
      <c r="VDK40" s="21"/>
      <c r="VDL40" s="21"/>
      <c r="VDM40" s="21"/>
      <c r="VDN40" s="21"/>
      <c r="VDO40" s="21"/>
      <c r="VDP40" s="21"/>
      <c r="VDQ40" s="21"/>
      <c r="VDR40" s="21"/>
      <c r="VDS40" s="21"/>
      <c r="VDT40" s="21"/>
      <c r="VDU40" s="21"/>
      <c r="VDV40" s="21"/>
      <c r="VDW40" s="21"/>
      <c r="VDX40" s="21"/>
      <c r="VDY40" s="21"/>
      <c r="VDZ40" s="21"/>
      <c r="VEA40" s="21"/>
      <c r="VEB40" s="21"/>
      <c r="VEC40" s="21"/>
      <c r="VED40" s="21"/>
      <c r="VEE40" s="21"/>
      <c r="VEF40" s="21"/>
      <c r="VEG40" s="21"/>
      <c r="VEH40" s="21"/>
      <c r="VEI40" s="21"/>
      <c r="VEJ40" s="21"/>
      <c r="VEK40" s="21"/>
      <c r="VEL40" s="21"/>
      <c r="VEM40" s="21"/>
      <c r="VEN40" s="21"/>
      <c r="VEO40" s="21"/>
      <c r="VEP40" s="21"/>
      <c r="VEQ40" s="21"/>
      <c r="VER40" s="21"/>
      <c r="VES40" s="21"/>
      <c r="VET40" s="21"/>
      <c r="VEU40" s="21"/>
      <c r="VEV40" s="21"/>
      <c r="VEW40" s="21"/>
      <c r="VEX40" s="21"/>
      <c r="VEY40" s="21"/>
      <c r="VEZ40" s="21"/>
      <c r="VFA40" s="21"/>
      <c r="VFB40" s="21"/>
      <c r="VFC40" s="21"/>
      <c r="VFD40" s="21"/>
      <c r="VFE40" s="21"/>
      <c r="VFF40" s="21"/>
      <c r="VFG40" s="21"/>
      <c r="VFH40" s="21"/>
      <c r="VFI40" s="21"/>
      <c r="VFJ40" s="21"/>
      <c r="VFK40" s="21"/>
      <c r="VFL40" s="21"/>
      <c r="VFM40" s="21"/>
      <c r="VFN40" s="21"/>
      <c r="VFO40" s="21"/>
      <c r="VFP40" s="21"/>
      <c r="VFQ40" s="21"/>
      <c r="VFR40" s="21"/>
      <c r="VFS40" s="21"/>
      <c r="VFT40" s="21"/>
      <c r="VFU40" s="21"/>
      <c r="VFV40" s="21"/>
      <c r="VFW40" s="21"/>
      <c r="VFX40" s="21"/>
      <c r="VFY40" s="21"/>
      <c r="VFZ40" s="21"/>
      <c r="VGA40" s="21"/>
      <c r="VGB40" s="21"/>
      <c r="VGC40" s="21"/>
      <c r="VGD40" s="21"/>
      <c r="VGE40" s="21"/>
      <c r="VGF40" s="21"/>
      <c r="VGG40" s="21"/>
      <c r="VGH40" s="21"/>
      <c r="VGI40" s="21"/>
      <c r="VGJ40" s="21"/>
      <c r="VGK40" s="21"/>
      <c r="VGL40" s="21"/>
      <c r="VGM40" s="21"/>
      <c r="VGN40" s="21"/>
      <c r="VGO40" s="21"/>
      <c r="VGP40" s="21"/>
      <c r="VGQ40" s="21"/>
      <c r="VGR40" s="21"/>
      <c r="VGS40" s="21"/>
      <c r="VGT40" s="21"/>
      <c r="VGU40" s="21"/>
      <c r="VGV40" s="21"/>
      <c r="VGW40" s="21"/>
      <c r="VGX40" s="21"/>
      <c r="VGY40" s="21"/>
      <c r="VGZ40" s="21"/>
      <c r="VHA40" s="21"/>
      <c r="VHB40" s="21"/>
      <c r="VHC40" s="21"/>
      <c r="VHD40" s="21"/>
      <c r="VHE40" s="21"/>
      <c r="VHF40" s="21"/>
      <c r="VHG40" s="21"/>
      <c r="VHH40" s="21"/>
      <c r="VHI40" s="21"/>
      <c r="VHJ40" s="21"/>
      <c r="VHK40" s="21"/>
      <c r="VHL40" s="21"/>
      <c r="VHM40" s="21"/>
      <c r="VHN40" s="21"/>
      <c r="VHO40" s="21"/>
      <c r="VHP40" s="21"/>
      <c r="VHQ40" s="21"/>
      <c r="VHR40" s="21"/>
      <c r="VHS40" s="21"/>
      <c r="VHT40" s="21"/>
      <c r="VHU40" s="21"/>
      <c r="VHV40" s="21"/>
      <c r="VHW40" s="21"/>
      <c r="VHX40" s="21"/>
      <c r="VHY40" s="21"/>
      <c r="VHZ40" s="21"/>
      <c r="VIA40" s="21"/>
      <c r="VIB40" s="21"/>
      <c r="VIC40" s="21"/>
      <c r="VID40" s="21"/>
      <c r="VIE40" s="21"/>
      <c r="VIF40" s="21"/>
      <c r="VIG40" s="21"/>
      <c r="VIH40" s="21"/>
      <c r="VII40" s="21"/>
      <c r="VIJ40" s="21"/>
      <c r="VIK40" s="21"/>
      <c r="VIL40" s="21"/>
      <c r="VIM40" s="21"/>
      <c r="VIN40" s="21"/>
      <c r="VIO40" s="21"/>
      <c r="VIP40" s="21"/>
      <c r="VIQ40" s="21"/>
      <c r="VIR40" s="21"/>
      <c r="VIS40" s="21"/>
      <c r="VIT40" s="21"/>
      <c r="VIU40" s="21"/>
      <c r="VIV40" s="21"/>
      <c r="VIW40" s="21"/>
      <c r="VIX40" s="21"/>
      <c r="VIY40" s="21"/>
      <c r="VIZ40" s="21"/>
      <c r="VJA40" s="21"/>
      <c r="VJB40" s="21"/>
      <c r="VJC40" s="21"/>
      <c r="VJD40" s="21"/>
      <c r="VJE40" s="21"/>
      <c r="VJF40" s="21"/>
      <c r="VJG40" s="21"/>
      <c r="VJH40" s="21"/>
      <c r="VJI40" s="21"/>
      <c r="VJJ40" s="21"/>
      <c r="VJK40" s="21"/>
      <c r="VJL40" s="21"/>
      <c r="VJM40" s="21"/>
      <c r="VJN40" s="21"/>
      <c r="VJO40" s="21"/>
      <c r="VJP40" s="21"/>
      <c r="VJQ40" s="21"/>
      <c r="VJR40" s="21"/>
      <c r="VJS40" s="21"/>
      <c r="VJT40" s="21"/>
      <c r="VJU40" s="21"/>
      <c r="VJV40" s="21"/>
      <c r="VJW40" s="21"/>
      <c r="VJX40" s="21"/>
      <c r="VJY40" s="21"/>
      <c r="VJZ40" s="21"/>
      <c r="VKA40" s="21"/>
      <c r="VKB40" s="21"/>
      <c r="VKC40" s="21"/>
      <c r="VKD40" s="21"/>
      <c r="VKE40" s="21"/>
      <c r="VKF40" s="21"/>
      <c r="VKG40" s="21"/>
      <c r="VKH40" s="21"/>
      <c r="VKI40" s="21"/>
      <c r="VKJ40" s="21"/>
      <c r="VKK40" s="21"/>
      <c r="VKL40" s="21"/>
      <c r="VKM40" s="21"/>
      <c r="VKN40" s="21"/>
      <c r="VKO40" s="21"/>
      <c r="VKP40" s="21"/>
      <c r="VKQ40" s="21"/>
      <c r="VKR40" s="21"/>
      <c r="VKS40" s="21"/>
      <c r="VKT40" s="21"/>
      <c r="VKU40" s="21"/>
      <c r="VKV40" s="21"/>
      <c r="VKW40" s="21"/>
      <c r="VKX40" s="21"/>
      <c r="VKY40" s="21"/>
      <c r="VKZ40" s="21"/>
      <c r="VLA40" s="21"/>
      <c r="VLB40" s="21"/>
      <c r="VLC40" s="21"/>
      <c r="VLD40" s="21"/>
      <c r="VLE40" s="21"/>
      <c r="VLF40" s="21"/>
      <c r="VLG40" s="21"/>
      <c r="VLH40" s="21"/>
      <c r="VLI40" s="21"/>
      <c r="VLJ40" s="21"/>
      <c r="VLK40" s="21"/>
      <c r="VLL40" s="21"/>
      <c r="VLM40" s="21"/>
      <c r="VLN40" s="21"/>
      <c r="VLO40" s="21"/>
      <c r="VLP40" s="21"/>
      <c r="VLQ40" s="21"/>
      <c r="VLR40" s="21"/>
      <c r="VLS40" s="21"/>
      <c r="VLT40" s="21"/>
      <c r="VLU40" s="21"/>
      <c r="VLV40" s="21"/>
      <c r="VLW40" s="21"/>
      <c r="VLX40" s="21"/>
      <c r="VLY40" s="21"/>
      <c r="VLZ40" s="21"/>
      <c r="VMA40" s="21"/>
      <c r="VMB40" s="21"/>
      <c r="VMC40" s="21"/>
      <c r="VMD40" s="21"/>
      <c r="VME40" s="21"/>
      <c r="VMF40" s="21"/>
      <c r="VMG40" s="21"/>
      <c r="VMH40" s="21"/>
      <c r="VMI40" s="21"/>
      <c r="VMJ40" s="21"/>
      <c r="VMK40" s="21"/>
      <c r="VML40" s="21"/>
      <c r="VMM40" s="21"/>
      <c r="VMN40" s="21"/>
      <c r="VMO40" s="21"/>
      <c r="VMP40" s="21"/>
      <c r="VMQ40" s="21"/>
      <c r="VMR40" s="21"/>
      <c r="VMS40" s="21"/>
      <c r="VMT40" s="21"/>
      <c r="VMU40" s="21"/>
      <c r="VMV40" s="21"/>
      <c r="VMW40" s="21"/>
      <c r="VMX40" s="21"/>
      <c r="VMY40" s="21"/>
      <c r="VMZ40" s="21"/>
      <c r="VNA40" s="21"/>
      <c r="VNB40" s="21"/>
      <c r="VNC40" s="21"/>
      <c r="VND40" s="21"/>
      <c r="VNE40" s="21"/>
      <c r="VNF40" s="21"/>
      <c r="VNG40" s="21"/>
      <c r="VNH40" s="21"/>
      <c r="VNI40" s="21"/>
      <c r="VNJ40" s="21"/>
      <c r="VNK40" s="21"/>
      <c r="VNL40" s="21"/>
      <c r="VNM40" s="21"/>
      <c r="VNN40" s="21"/>
      <c r="VNO40" s="21"/>
      <c r="VNP40" s="21"/>
      <c r="VNQ40" s="21"/>
      <c r="VNR40" s="21"/>
      <c r="VNS40" s="21"/>
      <c r="VNT40" s="21"/>
      <c r="VNU40" s="21"/>
      <c r="VNV40" s="21"/>
      <c r="VNW40" s="21"/>
      <c r="VNX40" s="21"/>
      <c r="VNY40" s="21"/>
      <c r="VNZ40" s="21"/>
      <c r="VOA40" s="21"/>
      <c r="VOB40" s="21"/>
      <c r="VOC40" s="21"/>
      <c r="VOD40" s="21"/>
      <c r="VOE40" s="21"/>
      <c r="VOF40" s="21"/>
      <c r="VOG40" s="21"/>
      <c r="VOH40" s="21"/>
      <c r="VOI40" s="21"/>
      <c r="VOJ40" s="21"/>
      <c r="VOK40" s="21"/>
      <c r="VOL40" s="21"/>
      <c r="VOM40" s="21"/>
      <c r="VON40" s="21"/>
      <c r="VOO40" s="21"/>
      <c r="VOP40" s="21"/>
      <c r="VOQ40" s="21"/>
      <c r="VOR40" s="21"/>
      <c r="VOS40" s="21"/>
      <c r="VOT40" s="21"/>
      <c r="VOU40" s="21"/>
      <c r="VOV40" s="21"/>
      <c r="VOW40" s="21"/>
      <c r="VOX40" s="21"/>
      <c r="VOY40" s="21"/>
      <c r="VOZ40" s="21"/>
      <c r="VPA40" s="21"/>
      <c r="VPB40" s="21"/>
      <c r="VPC40" s="21"/>
      <c r="VPD40" s="21"/>
      <c r="VPE40" s="21"/>
      <c r="VPF40" s="21"/>
      <c r="VPG40" s="21"/>
      <c r="VPH40" s="21"/>
      <c r="VPI40" s="21"/>
      <c r="VPJ40" s="21"/>
      <c r="VPK40" s="21"/>
      <c r="VPL40" s="21"/>
      <c r="VPM40" s="21"/>
      <c r="VPN40" s="21"/>
      <c r="VPO40" s="21"/>
      <c r="VPP40" s="21"/>
      <c r="VPQ40" s="21"/>
      <c r="VPR40" s="21"/>
      <c r="VPS40" s="21"/>
      <c r="VPT40" s="21"/>
      <c r="VPU40" s="21"/>
      <c r="VPV40" s="21"/>
      <c r="VPW40" s="21"/>
      <c r="VPX40" s="21"/>
      <c r="VPY40" s="21"/>
      <c r="VPZ40" s="21"/>
      <c r="VQA40" s="21"/>
      <c r="VQB40" s="21"/>
      <c r="VQC40" s="21"/>
      <c r="VQD40" s="21"/>
      <c r="VQE40" s="21"/>
      <c r="VQF40" s="21"/>
      <c r="VQG40" s="21"/>
      <c r="VQH40" s="21"/>
      <c r="VQI40" s="21"/>
      <c r="VQJ40" s="21"/>
      <c r="VQK40" s="21"/>
      <c r="VQL40" s="21"/>
      <c r="VQM40" s="21"/>
      <c r="VQN40" s="21"/>
      <c r="VQO40" s="21"/>
      <c r="VQP40" s="21"/>
      <c r="VQQ40" s="21"/>
      <c r="VQR40" s="21"/>
      <c r="VQS40" s="21"/>
      <c r="VQT40" s="21"/>
      <c r="VQU40" s="21"/>
      <c r="VQV40" s="21"/>
      <c r="VQW40" s="21"/>
      <c r="VQX40" s="21"/>
      <c r="VQY40" s="21"/>
      <c r="VQZ40" s="21"/>
      <c r="VRA40" s="21"/>
      <c r="VRB40" s="21"/>
      <c r="VRC40" s="21"/>
      <c r="VRD40" s="21"/>
      <c r="VRE40" s="21"/>
      <c r="VRF40" s="21"/>
      <c r="VRG40" s="21"/>
      <c r="VRH40" s="21"/>
      <c r="VRI40" s="21"/>
      <c r="VRJ40" s="21"/>
      <c r="VRK40" s="21"/>
      <c r="VRL40" s="21"/>
      <c r="VRM40" s="21"/>
      <c r="VRN40" s="21"/>
      <c r="VRO40" s="21"/>
      <c r="VRP40" s="21"/>
      <c r="VRQ40" s="21"/>
      <c r="VRR40" s="21"/>
      <c r="VRS40" s="21"/>
      <c r="VRT40" s="21"/>
      <c r="VRU40" s="21"/>
      <c r="VRV40" s="21"/>
      <c r="VRW40" s="21"/>
      <c r="VRX40" s="21"/>
      <c r="VRY40" s="21"/>
      <c r="VRZ40" s="21"/>
      <c r="VSA40" s="21"/>
      <c r="VSB40" s="21"/>
      <c r="VSC40" s="21"/>
      <c r="VSD40" s="21"/>
      <c r="VSE40" s="21"/>
      <c r="VSF40" s="21"/>
      <c r="VSG40" s="21"/>
      <c r="VSH40" s="21"/>
      <c r="VSI40" s="21"/>
      <c r="VSJ40" s="21"/>
      <c r="VSK40" s="21"/>
      <c r="VSL40" s="21"/>
      <c r="VSM40" s="21"/>
      <c r="VSN40" s="21"/>
      <c r="VSO40" s="21"/>
      <c r="VSP40" s="21"/>
      <c r="VSQ40" s="21"/>
      <c r="VSR40" s="21"/>
      <c r="VSS40" s="21"/>
      <c r="VST40" s="21"/>
      <c r="VSU40" s="21"/>
      <c r="VSV40" s="21"/>
      <c r="VSW40" s="21"/>
      <c r="VSX40" s="21"/>
      <c r="VSY40" s="21"/>
      <c r="VSZ40" s="21"/>
      <c r="VTA40" s="21"/>
      <c r="VTB40" s="21"/>
      <c r="VTC40" s="21"/>
      <c r="VTD40" s="21"/>
      <c r="VTE40" s="21"/>
      <c r="VTF40" s="21"/>
      <c r="VTG40" s="21"/>
      <c r="VTH40" s="21"/>
      <c r="VTI40" s="21"/>
      <c r="VTJ40" s="21"/>
      <c r="VTK40" s="21"/>
      <c r="VTL40" s="21"/>
      <c r="VTM40" s="21"/>
      <c r="VTN40" s="21"/>
      <c r="VTO40" s="21"/>
      <c r="VTP40" s="21"/>
      <c r="VTQ40" s="21"/>
      <c r="VTR40" s="21"/>
      <c r="VTS40" s="21"/>
      <c r="VTT40" s="21"/>
      <c r="VTU40" s="21"/>
      <c r="VTV40" s="21"/>
      <c r="VTW40" s="21"/>
      <c r="VTX40" s="21"/>
      <c r="VTY40" s="21"/>
      <c r="VTZ40" s="21"/>
      <c r="VUA40" s="21"/>
      <c r="VUB40" s="21"/>
      <c r="VUC40" s="21"/>
      <c r="VUD40" s="21"/>
      <c r="VUE40" s="21"/>
      <c r="VUF40" s="21"/>
      <c r="VUG40" s="21"/>
      <c r="VUH40" s="21"/>
      <c r="VUI40" s="21"/>
      <c r="VUJ40" s="21"/>
      <c r="VUK40" s="21"/>
      <c r="VUL40" s="21"/>
      <c r="VUM40" s="21"/>
      <c r="VUN40" s="21"/>
      <c r="VUO40" s="21"/>
      <c r="VUP40" s="21"/>
      <c r="VUQ40" s="21"/>
      <c r="VUR40" s="21"/>
      <c r="VUS40" s="21"/>
      <c r="VUT40" s="21"/>
      <c r="VUU40" s="21"/>
      <c r="VUV40" s="21"/>
      <c r="VUW40" s="21"/>
      <c r="VUX40" s="21"/>
      <c r="VUY40" s="21"/>
      <c r="VUZ40" s="21"/>
      <c r="VVA40" s="21"/>
      <c r="VVB40" s="21"/>
      <c r="VVC40" s="21"/>
      <c r="VVD40" s="21"/>
      <c r="VVE40" s="21"/>
      <c r="VVF40" s="21"/>
      <c r="VVG40" s="21"/>
      <c r="VVH40" s="21"/>
      <c r="VVI40" s="21"/>
      <c r="VVJ40" s="21"/>
      <c r="VVK40" s="21"/>
      <c r="VVL40" s="21"/>
      <c r="VVM40" s="21"/>
      <c r="VVN40" s="21"/>
      <c r="VVO40" s="21"/>
      <c r="VVP40" s="21"/>
      <c r="VVQ40" s="21"/>
      <c r="VVR40" s="21"/>
      <c r="VVS40" s="21"/>
      <c r="VVT40" s="21"/>
      <c r="VVU40" s="21"/>
      <c r="VVV40" s="21"/>
      <c r="VVW40" s="21"/>
      <c r="VVX40" s="21"/>
      <c r="VVY40" s="21"/>
      <c r="VVZ40" s="21"/>
      <c r="VWA40" s="21"/>
      <c r="VWB40" s="21"/>
      <c r="VWC40" s="21"/>
      <c r="VWD40" s="21"/>
      <c r="VWE40" s="21"/>
      <c r="VWF40" s="21"/>
      <c r="VWG40" s="21"/>
      <c r="VWH40" s="21"/>
      <c r="VWI40" s="21"/>
      <c r="VWJ40" s="21"/>
      <c r="VWK40" s="21"/>
      <c r="VWL40" s="21"/>
      <c r="VWM40" s="21"/>
      <c r="VWN40" s="21"/>
      <c r="VWO40" s="21"/>
      <c r="VWP40" s="21"/>
      <c r="VWQ40" s="21"/>
      <c r="VWR40" s="21"/>
      <c r="VWS40" s="21"/>
      <c r="VWT40" s="21"/>
      <c r="VWU40" s="21"/>
      <c r="VWV40" s="21"/>
      <c r="VWW40" s="21"/>
      <c r="VWX40" s="21"/>
      <c r="VWY40" s="21"/>
      <c r="VWZ40" s="21"/>
      <c r="VXA40" s="21"/>
      <c r="VXB40" s="21"/>
      <c r="VXC40" s="21"/>
      <c r="VXD40" s="21"/>
      <c r="VXE40" s="21"/>
      <c r="VXF40" s="21"/>
      <c r="VXG40" s="21"/>
      <c r="VXH40" s="21"/>
      <c r="VXI40" s="21"/>
      <c r="VXJ40" s="21"/>
      <c r="VXK40" s="21"/>
      <c r="VXL40" s="21"/>
      <c r="VXM40" s="21"/>
      <c r="VXN40" s="21"/>
      <c r="VXO40" s="21"/>
      <c r="VXP40" s="21"/>
      <c r="VXQ40" s="21"/>
      <c r="VXR40" s="21"/>
      <c r="VXS40" s="21"/>
      <c r="VXT40" s="21"/>
      <c r="VXU40" s="21"/>
      <c r="VXV40" s="21"/>
      <c r="VXW40" s="21"/>
      <c r="VXX40" s="21"/>
      <c r="VXY40" s="21"/>
      <c r="VXZ40" s="21"/>
      <c r="VYA40" s="21"/>
      <c r="VYB40" s="21"/>
      <c r="VYC40" s="21"/>
      <c r="VYD40" s="21"/>
      <c r="VYE40" s="21"/>
      <c r="VYF40" s="21"/>
      <c r="VYG40" s="21"/>
      <c r="VYH40" s="21"/>
      <c r="VYI40" s="21"/>
      <c r="VYJ40" s="21"/>
      <c r="VYK40" s="21"/>
      <c r="VYL40" s="21"/>
      <c r="VYM40" s="21"/>
      <c r="VYN40" s="21"/>
      <c r="VYO40" s="21"/>
      <c r="VYP40" s="21"/>
      <c r="VYQ40" s="21"/>
      <c r="VYR40" s="21"/>
      <c r="VYS40" s="21"/>
      <c r="VYT40" s="21"/>
      <c r="VYU40" s="21"/>
      <c r="VYV40" s="21"/>
      <c r="VYW40" s="21"/>
      <c r="VYX40" s="21"/>
      <c r="VYY40" s="21"/>
      <c r="VYZ40" s="21"/>
      <c r="VZA40" s="21"/>
      <c r="VZB40" s="21"/>
      <c r="VZC40" s="21"/>
      <c r="VZD40" s="21"/>
      <c r="VZE40" s="21"/>
      <c r="VZF40" s="21"/>
      <c r="VZG40" s="21"/>
      <c r="VZH40" s="21"/>
      <c r="VZI40" s="21"/>
      <c r="VZJ40" s="21"/>
      <c r="VZK40" s="21"/>
      <c r="VZL40" s="21"/>
      <c r="VZM40" s="21"/>
      <c r="VZN40" s="21"/>
      <c r="VZO40" s="21"/>
      <c r="VZP40" s="21"/>
      <c r="VZQ40" s="21"/>
      <c r="VZR40" s="21"/>
      <c r="VZS40" s="21"/>
      <c r="VZT40" s="21"/>
      <c r="VZU40" s="21"/>
      <c r="VZV40" s="21"/>
      <c r="VZW40" s="21"/>
      <c r="VZX40" s="21"/>
      <c r="VZY40" s="21"/>
      <c r="VZZ40" s="21"/>
      <c r="WAA40" s="21"/>
      <c r="WAB40" s="21"/>
      <c r="WAC40" s="21"/>
      <c r="WAD40" s="21"/>
      <c r="WAE40" s="21"/>
      <c r="WAF40" s="21"/>
      <c r="WAG40" s="21"/>
      <c r="WAH40" s="21"/>
      <c r="WAI40" s="21"/>
      <c r="WAJ40" s="21"/>
      <c r="WAK40" s="21"/>
      <c r="WAL40" s="21"/>
      <c r="WAM40" s="21"/>
      <c r="WAN40" s="21"/>
      <c r="WAO40" s="21"/>
      <c r="WAP40" s="21"/>
      <c r="WAQ40" s="21"/>
      <c r="WAR40" s="21"/>
      <c r="WAS40" s="21"/>
      <c r="WAT40" s="21"/>
      <c r="WAU40" s="21"/>
      <c r="WAV40" s="21"/>
      <c r="WAW40" s="21"/>
      <c r="WAX40" s="21"/>
      <c r="WAY40" s="21"/>
      <c r="WAZ40" s="21"/>
      <c r="WBA40" s="21"/>
      <c r="WBB40" s="21"/>
      <c r="WBC40" s="21"/>
      <c r="WBD40" s="21"/>
      <c r="WBE40" s="21"/>
      <c r="WBF40" s="21"/>
      <c r="WBG40" s="21"/>
      <c r="WBH40" s="21"/>
      <c r="WBI40" s="21"/>
      <c r="WBJ40" s="21"/>
      <c r="WBK40" s="21"/>
      <c r="WBL40" s="21"/>
      <c r="WBM40" s="21"/>
      <c r="WBN40" s="21"/>
      <c r="WBO40" s="21"/>
      <c r="WBP40" s="21"/>
      <c r="WBQ40" s="21"/>
      <c r="WBR40" s="21"/>
      <c r="WBS40" s="21"/>
      <c r="WBT40" s="21"/>
      <c r="WBU40" s="21"/>
      <c r="WBV40" s="21"/>
      <c r="WBW40" s="21"/>
      <c r="WBX40" s="21"/>
      <c r="WBY40" s="21"/>
      <c r="WBZ40" s="21"/>
      <c r="WCA40" s="21"/>
      <c r="WCB40" s="21"/>
      <c r="WCC40" s="21"/>
      <c r="WCD40" s="21"/>
      <c r="WCE40" s="21"/>
      <c r="WCF40" s="21"/>
      <c r="WCG40" s="21"/>
      <c r="WCH40" s="21"/>
      <c r="WCI40" s="21"/>
      <c r="WCJ40" s="21"/>
      <c r="WCK40" s="21"/>
      <c r="WCL40" s="21"/>
      <c r="WCM40" s="21"/>
      <c r="WCN40" s="21"/>
      <c r="WCO40" s="21"/>
      <c r="WCP40" s="21"/>
      <c r="WCQ40" s="21"/>
      <c r="WCR40" s="21"/>
      <c r="WCS40" s="21"/>
      <c r="WCT40" s="21"/>
      <c r="WCU40" s="21"/>
      <c r="WCV40" s="21"/>
      <c r="WCW40" s="21"/>
      <c r="WCX40" s="21"/>
      <c r="WCY40" s="21"/>
      <c r="WCZ40" s="21"/>
      <c r="WDA40" s="21"/>
      <c r="WDB40" s="21"/>
      <c r="WDC40" s="21"/>
      <c r="WDD40" s="21"/>
      <c r="WDE40" s="21"/>
      <c r="WDF40" s="21"/>
      <c r="WDG40" s="21"/>
      <c r="WDH40" s="21"/>
      <c r="WDI40" s="21"/>
      <c r="WDJ40" s="21"/>
      <c r="WDK40" s="21"/>
      <c r="WDL40" s="21"/>
      <c r="WDM40" s="21"/>
      <c r="WDN40" s="21"/>
      <c r="WDO40" s="21"/>
      <c r="WDP40" s="21"/>
      <c r="WDQ40" s="21"/>
      <c r="WDR40" s="21"/>
      <c r="WDS40" s="21"/>
      <c r="WDT40" s="21"/>
      <c r="WDU40" s="21"/>
      <c r="WDV40" s="21"/>
      <c r="WDW40" s="21"/>
      <c r="WDX40" s="21"/>
      <c r="WDY40" s="21"/>
      <c r="WDZ40" s="21"/>
      <c r="WEA40" s="21"/>
      <c r="WEB40" s="21"/>
      <c r="WEC40" s="21"/>
      <c r="WED40" s="21"/>
      <c r="WEE40" s="21"/>
      <c r="WEF40" s="21"/>
      <c r="WEG40" s="21"/>
      <c r="WEH40" s="21"/>
      <c r="WEI40" s="21"/>
      <c r="WEJ40" s="21"/>
      <c r="WEK40" s="21"/>
      <c r="WEL40" s="21"/>
      <c r="WEM40" s="21"/>
      <c r="WEN40" s="21"/>
      <c r="WEO40" s="21"/>
      <c r="WEP40" s="21"/>
      <c r="WEQ40" s="21"/>
      <c r="WER40" s="21"/>
      <c r="WES40" s="21"/>
      <c r="WET40" s="21"/>
      <c r="WEU40" s="21"/>
      <c r="WEV40" s="21"/>
      <c r="WEW40" s="21"/>
      <c r="WEX40" s="21"/>
      <c r="WEY40" s="21"/>
      <c r="WEZ40" s="21"/>
      <c r="WFA40" s="21"/>
      <c r="WFB40" s="21"/>
      <c r="WFC40" s="21"/>
      <c r="WFD40" s="21"/>
      <c r="WFE40" s="21"/>
      <c r="WFF40" s="21"/>
      <c r="WFG40" s="21"/>
      <c r="WFH40" s="21"/>
      <c r="WFI40" s="21"/>
      <c r="WFJ40" s="21"/>
      <c r="WFK40" s="21"/>
      <c r="WFL40" s="21"/>
      <c r="WFM40" s="21"/>
      <c r="WFN40" s="21"/>
      <c r="WFO40" s="21"/>
      <c r="WFP40" s="21"/>
      <c r="WFQ40" s="21"/>
      <c r="WFR40" s="21"/>
      <c r="WFS40" s="21"/>
      <c r="WFT40" s="21"/>
      <c r="WFU40" s="21"/>
      <c r="WFV40" s="21"/>
      <c r="WFW40" s="21"/>
      <c r="WFX40" s="21"/>
      <c r="WFY40" s="21"/>
      <c r="WFZ40" s="21"/>
      <c r="WGA40" s="21"/>
      <c r="WGB40" s="21"/>
      <c r="WGC40" s="21"/>
      <c r="WGD40" s="21"/>
      <c r="WGE40" s="21"/>
      <c r="WGF40" s="21"/>
      <c r="WGG40" s="21"/>
      <c r="WGH40" s="21"/>
      <c r="WGI40" s="21"/>
      <c r="WGJ40" s="21"/>
      <c r="WGK40" s="21"/>
      <c r="WGL40" s="21"/>
      <c r="WGM40" s="21"/>
      <c r="WGN40" s="21"/>
      <c r="WGO40" s="21"/>
      <c r="WGP40" s="21"/>
      <c r="WGQ40" s="21"/>
      <c r="WGR40" s="21"/>
      <c r="WGS40" s="21"/>
      <c r="WGT40" s="21"/>
      <c r="WGU40" s="21"/>
      <c r="WGV40" s="21"/>
      <c r="WGW40" s="21"/>
      <c r="WGX40" s="21"/>
      <c r="WGY40" s="21"/>
      <c r="WGZ40" s="21"/>
      <c r="WHA40" s="21"/>
      <c r="WHB40" s="21"/>
      <c r="WHC40" s="21"/>
      <c r="WHD40" s="21"/>
      <c r="WHE40" s="21"/>
      <c r="WHF40" s="21"/>
      <c r="WHG40" s="21"/>
      <c r="WHH40" s="21"/>
      <c r="WHI40" s="21"/>
      <c r="WHJ40" s="21"/>
      <c r="WHK40" s="21"/>
      <c r="WHL40" s="21"/>
      <c r="WHM40" s="21"/>
      <c r="WHN40" s="21"/>
      <c r="WHO40" s="21"/>
      <c r="WHP40" s="21"/>
      <c r="WHQ40" s="21"/>
      <c r="WHR40" s="21"/>
      <c r="WHS40" s="21"/>
      <c r="WHT40" s="21"/>
      <c r="WHU40" s="21"/>
      <c r="WHV40" s="21"/>
      <c r="WHW40" s="21"/>
      <c r="WHX40" s="21"/>
      <c r="WHY40" s="21"/>
      <c r="WHZ40" s="21"/>
      <c r="WIA40" s="21"/>
      <c r="WIB40" s="21"/>
      <c r="WIC40" s="21"/>
      <c r="WID40" s="21"/>
      <c r="WIE40" s="21"/>
      <c r="WIF40" s="21"/>
      <c r="WIG40" s="21"/>
      <c r="WIH40" s="21"/>
      <c r="WII40" s="21"/>
      <c r="WIJ40" s="21"/>
      <c r="WIK40" s="21"/>
      <c r="WIL40" s="21"/>
      <c r="WIM40" s="21"/>
      <c r="WIN40" s="21"/>
      <c r="WIO40" s="21"/>
      <c r="WIP40" s="21"/>
      <c r="WIQ40" s="21"/>
      <c r="WIR40" s="21"/>
      <c r="WIS40" s="21"/>
      <c r="WIT40" s="21"/>
      <c r="WIU40" s="21"/>
      <c r="WIV40" s="21"/>
      <c r="WIW40" s="21"/>
      <c r="WIX40" s="21"/>
      <c r="WIY40" s="21"/>
      <c r="WIZ40" s="21"/>
      <c r="WJA40" s="21"/>
      <c r="WJB40" s="21"/>
      <c r="WJC40" s="21"/>
      <c r="WJD40" s="21"/>
      <c r="WJE40" s="21"/>
      <c r="WJF40" s="21"/>
      <c r="WJG40" s="21"/>
      <c r="WJH40" s="21"/>
      <c r="WJI40" s="21"/>
      <c r="WJJ40" s="21"/>
      <c r="WJK40" s="21"/>
      <c r="WJL40" s="21"/>
      <c r="WJM40" s="21"/>
      <c r="WJN40" s="21"/>
      <c r="WJO40" s="21"/>
      <c r="WJP40" s="21"/>
      <c r="WJQ40" s="21"/>
      <c r="WJR40" s="21"/>
      <c r="WJS40" s="21"/>
      <c r="WJT40" s="21"/>
      <c r="WJU40" s="21"/>
      <c r="WJV40" s="21"/>
      <c r="WJW40" s="21"/>
      <c r="WJX40" s="21"/>
      <c r="WJY40" s="21"/>
      <c r="WJZ40" s="21"/>
      <c r="WKA40" s="21"/>
      <c r="WKB40" s="21"/>
      <c r="WKC40" s="21"/>
      <c r="WKD40" s="21"/>
      <c r="WKE40" s="21"/>
      <c r="WKF40" s="21"/>
      <c r="WKG40" s="21"/>
      <c r="WKH40" s="21"/>
      <c r="WKI40" s="21"/>
      <c r="WKJ40" s="21"/>
      <c r="WKK40" s="21"/>
      <c r="WKL40" s="21"/>
      <c r="WKM40" s="21"/>
      <c r="WKN40" s="21"/>
      <c r="WKO40" s="21"/>
      <c r="WKP40" s="21"/>
      <c r="WKQ40" s="21"/>
      <c r="WKR40" s="21"/>
      <c r="WKS40" s="21"/>
      <c r="WKT40" s="21"/>
      <c r="WKU40" s="21"/>
      <c r="WKV40" s="21"/>
      <c r="WKW40" s="21"/>
      <c r="WKX40" s="21"/>
      <c r="WKY40" s="21"/>
      <c r="WKZ40" s="21"/>
      <c r="WLA40" s="21"/>
      <c r="WLB40" s="21"/>
      <c r="WLC40" s="21"/>
      <c r="WLD40" s="21"/>
      <c r="WLE40" s="21"/>
      <c r="WLF40" s="21"/>
      <c r="WLG40" s="21"/>
      <c r="WLH40" s="21"/>
      <c r="WLI40" s="21"/>
      <c r="WLJ40" s="21"/>
      <c r="WLK40" s="21"/>
      <c r="WLL40" s="21"/>
      <c r="WLM40" s="21"/>
      <c r="WLN40" s="21"/>
      <c r="WLO40" s="21"/>
      <c r="WLP40" s="21"/>
      <c r="WLQ40" s="21"/>
      <c r="WLR40" s="21"/>
      <c r="WLS40" s="21"/>
      <c r="WLT40" s="21"/>
      <c r="WLU40" s="21"/>
      <c r="WLV40" s="21"/>
      <c r="WLW40" s="21"/>
      <c r="WLX40" s="21"/>
      <c r="WLY40" s="21"/>
      <c r="WLZ40" s="21"/>
      <c r="WMA40" s="21"/>
      <c r="WMB40" s="21"/>
      <c r="WMC40" s="21"/>
      <c r="WMD40" s="21"/>
      <c r="WME40" s="21"/>
      <c r="WMF40" s="21"/>
      <c r="WMG40" s="21"/>
      <c r="WMH40" s="21"/>
      <c r="WMI40" s="21"/>
      <c r="WMJ40" s="21"/>
      <c r="WMK40" s="21"/>
      <c r="WML40" s="21"/>
      <c r="WMM40" s="21"/>
      <c r="WMN40" s="21"/>
      <c r="WMO40" s="21"/>
      <c r="WMP40" s="21"/>
      <c r="WMQ40" s="21"/>
      <c r="WMR40" s="21"/>
      <c r="WMS40" s="21"/>
      <c r="WMT40" s="21"/>
      <c r="WMU40" s="21"/>
      <c r="WMV40" s="21"/>
      <c r="WMW40" s="21"/>
      <c r="WMX40" s="21"/>
      <c r="WMY40" s="21"/>
      <c r="WMZ40" s="21"/>
      <c r="WNA40" s="21"/>
      <c r="WNB40" s="21"/>
      <c r="WNC40" s="21"/>
      <c r="WND40" s="21"/>
      <c r="WNE40" s="21"/>
      <c r="WNF40" s="21"/>
      <c r="WNG40" s="21"/>
      <c r="WNH40" s="21"/>
      <c r="WNI40" s="21"/>
      <c r="WNJ40" s="21"/>
      <c r="WNK40" s="21"/>
      <c r="WNL40" s="21"/>
      <c r="WNM40" s="21"/>
      <c r="WNN40" s="21"/>
      <c r="WNO40" s="21"/>
      <c r="WNP40" s="21"/>
      <c r="WNQ40" s="21"/>
      <c r="WNR40" s="21"/>
      <c r="WNS40" s="21"/>
      <c r="WNT40" s="21"/>
      <c r="WNU40" s="21"/>
      <c r="WNV40" s="21"/>
      <c r="WNW40" s="21"/>
      <c r="WNX40" s="21"/>
      <c r="WNY40" s="21"/>
      <c r="WNZ40" s="21"/>
      <c r="WOA40" s="21"/>
      <c r="WOB40" s="21"/>
      <c r="WOC40" s="21"/>
      <c r="WOD40" s="21"/>
      <c r="WOE40" s="21"/>
      <c r="WOF40" s="21"/>
      <c r="WOG40" s="21"/>
      <c r="WOH40" s="21"/>
      <c r="WOI40" s="21"/>
      <c r="WOJ40" s="21"/>
      <c r="WOK40" s="21"/>
      <c r="WOL40" s="21"/>
      <c r="WOM40" s="21"/>
      <c r="WON40" s="21"/>
      <c r="WOO40" s="21"/>
      <c r="WOP40" s="21"/>
      <c r="WOQ40" s="21"/>
      <c r="WOR40" s="21"/>
      <c r="WOS40" s="21"/>
      <c r="WOT40" s="21"/>
      <c r="WOU40" s="21"/>
      <c r="WOV40" s="21"/>
      <c r="WOW40" s="21"/>
      <c r="WOX40" s="21"/>
      <c r="WOY40" s="21"/>
      <c r="WOZ40" s="21"/>
      <c r="WPA40" s="21"/>
      <c r="WPB40" s="21"/>
      <c r="WPC40" s="21"/>
      <c r="WPD40" s="21"/>
      <c r="WPE40" s="21"/>
      <c r="WPF40" s="21"/>
      <c r="WPG40" s="21"/>
      <c r="WPH40" s="21"/>
      <c r="WPI40" s="21"/>
      <c r="WPJ40" s="21"/>
      <c r="WPK40" s="21"/>
      <c r="WPL40" s="21"/>
      <c r="WPM40" s="21"/>
      <c r="WPN40" s="21"/>
      <c r="WPO40" s="21"/>
      <c r="WPP40" s="21"/>
      <c r="WPQ40" s="21"/>
      <c r="WPR40" s="21"/>
      <c r="WPS40" s="21"/>
      <c r="WPT40" s="21"/>
      <c r="WPU40" s="21"/>
      <c r="WPV40" s="21"/>
      <c r="WPW40" s="21"/>
      <c r="WPX40" s="21"/>
      <c r="WPY40" s="21"/>
      <c r="WPZ40" s="21"/>
      <c r="WQA40" s="21"/>
      <c r="WQB40" s="21"/>
      <c r="WQC40" s="21"/>
      <c r="WQD40" s="21"/>
      <c r="WQE40" s="21"/>
      <c r="WQF40" s="21"/>
      <c r="WQG40" s="21"/>
      <c r="WQH40" s="21"/>
      <c r="WQI40" s="21"/>
      <c r="WQJ40" s="21"/>
      <c r="WQK40" s="21"/>
      <c r="WQL40" s="21"/>
      <c r="WQM40" s="21"/>
      <c r="WQN40" s="21"/>
      <c r="WQO40" s="21"/>
      <c r="WQP40" s="21"/>
      <c r="WQQ40" s="21"/>
      <c r="WQR40" s="21"/>
      <c r="WQS40" s="21"/>
      <c r="WQT40" s="21"/>
      <c r="WQU40" s="21"/>
      <c r="WQV40" s="21"/>
      <c r="WQW40" s="21"/>
      <c r="WQX40" s="21"/>
      <c r="WQY40" s="21"/>
      <c r="WQZ40" s="21"/>
      <c r="WRA40" s="21"/>
      <c r="WRB40" s="21"/>
      <c r="WRC40" s="21"/>
      <c r="WRD40" s="21"/>
      <c r="WRE40" s="21"/>
      <c r="WRF40" s="21"/>
      <c r="WRG40" s="21"/>
      <c r="WRH40" s="21"/>
      <c r="WRI40" s="21"/>
      <c r="WRJ40" s="21"/>
      <c r="WRK40" s="21"/>
      <c r="WRL40" s="21"/>
      <c r="WRM40" s="21"/>
      <c r="WRN40" s="21"/>
      <c r="WRO40" s="21"/>
      <c r="WRP40" s="21"/>
      <c r="WRQ40" s="21"/>
      <c r="WRR40" s="21"/>
      <c r="WRS40" s="21"/>
      <c r="WRT40" s="21"/>
      <c r="WRU40" s="21"/>
      <c r="WRV40" s="21"/>
      <c r="WRW40" s="21"/>
      <c r="WRX40" s="21"/>
      <c r="WRY40" s="21"/>
      <c r="WRZ40" s="21"/>
      <c r="WSA40" s="21"/>
      <c r="WSB40" s="21"/>
      <c r="WSC40" s="21"/>
      <c r="WSD40" s="21"/>
      <c r="WSE40" s="21"/>
      <c r="WSF40" s="21"/>
      <c r="WSG40" s="21"/>
      <c r="WSH40" s="21"/>
      <c r="WSI40" s="21"/>
      <c r="WSJ40" s="21"/>
      <c r="WSK40" s="21"/>
      <c r="WSL40" s="21"/>
      <c r="WSM40" s="21"/>
      <c r="WSN40" s="21"/>
      <c r="WSO40" s="21"/>
      <c r="WSP40" s="21"/>
      <c r="WSQ40" s="21"/>
      <c r="WSR40" s="21"/>
      <c r="WSS40" s="21"/>
      <c r="WST40" s="21"/>
      <c r="WSU40" s="21"/>
      <c r="WSV40" s="21"/>
      <c r="WSW40" s="21"/>
      <c r="WSX40" s="21"/>
      <c r="WSY40" s="21"/>
      <c r="WSZ40" s="21"/>
      <c r="WTA40" s="21"/>
      <c r="WTB40" s="21"/>
      <c r="WTC40" s="21"/>
      <c r="WTD40" s="21"/>
      <c r="WTE40" s="21"/>
      <c r="WTF40" s="21"/>
      <c r="WTG40" s="21"/>
      <c r="WTH40" s="21"/>
      <c r="WTI40" s="21"/>
      <c r="WTJ40" s="21"/>
      <c r="WTK40" s="21"/>
      <c r="WTL40" s="21"/>
      <c r="WTM40" s="21"/>
      <c r="WTN40" s="21"/>
      <c r="WTO40" s="21"/>
      <c r="WTP40" s="21"/>
      <c r="WTQ40" s="21"/>
      <c r="WTR40" s="21"/>
      <c r="WTS40" s="21"/>
      <c r="WTT40" s="21"/>
      <c r="WTU40" s="21"/>
      <c r="WTV40" s="21"/>
      <c r="WTW40" s="21"/>
      <c r="WTX40" s="21"/>
      <c r="WTY40" s="21"/>
      <c r="WTZ40" s="21"/>
      <c r="WUA40" s="21"/>
      <c r="WUB40" s="21"/>
      <c r="WUC40" s="21"/>
      <c r="WUD40" s="21"/>
      <c r="WUE40" s="21"/>
      <c r="WUF40" s="21"/>
      <c r="WUG40" s="21"/>
      <c r="WUH40" s="21"/>
      <c r="WUI40" s="21"/>
      <c r="WUJ40" s="21"/>
      <c r="WUK40" s="21"/>
      <c r="WUL40" s="21"/>
      <c r="WUM40" s="21"/>
      <c r="WUN40" s="21"/>
      <c r="WUO40" s="21"/>
      <c r="WUP40" s="21"/>
      <c r="WUQ40" s="21"/>
      <c r="WUR40" s="21"/>
      <c r="WUS40" s="21"/>
      <c r="WUT40" s="21"/>
      <c r="WUU40" s="21"/>
      <c r="WUV40" s="21"/>
      <c r="WUW40" s="21"/>
      <c r="WUX40" s="21"/>
      <c r="WUY40" s="21"/>
      <c r="WUZ40" s="21"/>
      <c r="WVA40" s="21"/>
      <c r="WVB40" s="21"/>
      <c r="WVC40" s="21"/>
      <c r="WVD40" s="21"/>
      <c r="WVE40" s="21"/>
      <c r="WVF40" s="21"/>
      <c r="WVG40" s="21"/>
      <c r="WVH40" s="21"/>
      <c r="WVI40" s="21"/>
      <c r="WVJ40" s="21"/>
      <c r="WVK40" s="21"/>
      <c r="WVL40" s="21"/>
      <c r="WVM40" s="21"/>
      <c r="WVN40" s="21"/>
      <c r="WVO40" s="21"/>
      <c r="WVP40" s="21"/>
      <c r="WVQ40" s="21"/>
      <c r="WVR40" s="21"/>
      <c r="WVS40" s="21"/>
      <c r="WVT40" s="21"/>
    </row>
    <row r="41" spans="1:16140" s="22" customFormat="1" x14ac:dyDescent="0.2">
      <c r="A41" s="25"/>
      <c r="B41" s="28"/>
      <c r="C41" s="27"/>
      <c r="D41" s="26"/>
      <c r="E41" s="25"/>
      <c r="F41" s="25"/>
      <c r="G41" s="24"/>
      <c r="H41" s="32"/>
      <c r="I41" s="29"/>
      <c r="J41" s="3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  <c r="CDO41" s="21"/>
      <c r="CDP41" s="21"/>
      <c r="CDQ41" s="21"/>
      <c r="CDR41" s="21"/>
      <c r="CDS41" s="21"/>
      <c r="CDT41" s="21"/>
      <c r="CDU41" s="21"/>
      <c r="CDV41" s="21"/>
      <c r="CDW41" s="21"/>
      <c r="CDX41" s="21"/>
      <c r="CDY41" s="21"/>
      <c r="CDZ41" s="21"/>
      <c r="CEA41" s="21"/>
      <c r="CEB41" s="21"/>
      <c r="CEC41" s="21"/>
      <c r="CED41" s="21"/>
      <c r="CEE41" s="21"/>
      <c r="CEF41" s="21"/>
      <c r="CEG41" s="21"/>
      <c r="CEH41" s="21"/>
      <c r="CEI41" s="21"/>
      <c r="CEJ41" s="21"/>
      <c r="CEK41" s="21"/>
      <c r="CEL41" s="21"/>
      <c r="CEM41" s="21"/>
      <c r="CEN41" s="21"/>
      <c r="CEO41" s="21"/>
      <c r="CEP41" s="21"/>
      <c r="CEQ41" s="21"/>
      <c r="CER41" s="21"/>
      <c r="CES41" s="21"/>
      <c r="CET41" s="21"/>
      <c r="CEU41" s="21"/>
      <c r="CEV41" s="21"/>
      <c r="CEW41" s="21"/>
      <c r="CEX41" s="21"/>
      <c r="CEY41" s="21"/>
      <c r="CEZ41" s="21"/>
      <c r="CFA41" s="21"/>
      <c r="CFB41" s="21"/>
      <c r="CFC41" s="21"/>
      <c r="CFD41" s="21"/>
      <c r="CFE41" s="21"/>
      <c r="CFF41" s="21"/>
      <c r="CFG41" s="21"/>
      <c r="CFH41" s="21"/>
      <c r="CFI41" s="21"/>
      <c r="CFJ41" s="21"/>
      <c r="CFK41" s="21"/>
      <c r="CFL41" s="21"/>
      <c r="CFM41" s="21"/>
      <c r="CFN41" s="21"/>
      <c r="CFO41" s="21"/>
      <c r="CFP41" s="21"/>
      <c r="CFQ41" s="21"/>
      <c r="CFR41" s="21"/>
      <c r="CFS41" s="21"/>
      <c r="CFT41" s="21"/>
      <c r="CFU41" s="21"/>
      <c r="CFV41" s="21"/>
      <c r="CFW41" s="21"/>
      <c r="CFX41" s="21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1"/>
      <c r="CGV41" s="21"/>
      <c r="CGW41" s="21"/>
      <c r="CGX41" s="21"/>
      <c r="CGY41" s="21"/>
      <c r="CGZ41" s="21"/>
      <c r="CHA41" s="21"/>
      <c r="CHB41" s="21"/>
      <c r="CHC41" s="21"/>
      <c r="CHD41" s="21"/>
      <c r="CHE41" s="21"/>
      <c r="CHF41" s="21"/>
      <c r="CHG41" s="21"/>
      <c r="CHH41" s="21"/>
      <c r="CHI41" s="21"/>
      <c r="CHJ41" s="21"/>
      <c r="CHK41" s="21"/>
      <c r="CHL41" s="21"/>
      <c r="CHM41" s="21"/>
      <c r="CHN41" s="21"/>
      <c r="CHO41" s="21"/>
      <c r="CHP41" s="21"/>
      <c r="CHQ41" s="21"/>
      <c r="CHR41" s="21"/>
      <c r="CHS41" s="21"/>
      <c r="CHT41" s="21"/>
      <c r="CHU41" s="21"/>
      <c r="CHV41" s="21"/>
      <c r="CHW41" s="21"/>
      <c r="CHX41" s="21"/>
      <c r="CHY41" s="21"/>
      <c r="CHZ41" s="21"/>
      <c r="CIA41" s="21"/>
      <c r="CIB41" s="21"/>
      <c r="CIC41" s="21"/>
      <c r="CID41" s="21"/>
      <c r="CIE41" s="21"/>
      <c r="CIF41" s="21"/>
      <c r="CIG41" s="21"/>
      <c r="CIH41" s="21"/>
      <c r="CII41" s="21"/>
      <c r="CIJ41" s="21"/>
      <c r="CIK41" s="21"/>
      <c r="CIL41" s="21"/>
      <c r="CIM41" s="21"/>
      <c r="CIN41" s="21"/>
      <c r="CIO41" s="21"/>
      <c r="CIP41" s="21"/>
      <c r="CIQ41" s="21"/>
      <c r="CIR41" s="21"/>
      <c r="CIS41" s="21"/>
      <c r="CIT41" s="21"/>
      <c r="CIU41" s="21"/>
      <c r="CIV41" s="21"/>
      <c r="CIW41" s="21"/>
      <c r="CIX41" s="21"/>
      <c r="CIY41" s="21"/>
      <c r="CIZ41" s="21"/>
      <c r="CJA41" s="21"/>
      <c r="CJB41" s="21"/>
      <c r="CJC41" s="21"/>
      <c r="CJD41" s="21"/>
      <c r="CJE41" s="21"/>
      <c r="CJF41" s="21"/>
      <c r="CJG41" s="21"/>
      <c r="CJH41" s="21"/>
      <c r="CJI41" s="21"/>
      <c r="CJJ41" s="21"/>
      <c r="CJK41" s="21"/>
      <c r="CJL41" s="21"/>
      <c r="CJM41" s="21"/>
      <c r="CJN41" s="21"/>
      <c r="CJO41" s="21"/>
      <c r="CJP41" s="21"/>
      <c r="CJQ41" s="21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1"/>
      <c r="CKO41" s="21"/>
      <c r="CKP41" s="21"/>
      <c r="CKQ41" s="21"/>
      <c r="CKR41" s="21"/>
      <c r="CKS41" s="21"/>
      <c r="CKT41" s="21"/>
      <c r="CKU41" s="21"/>
      <c r="CKV41" s="21"/>
      <c r="CKW41" s="21"/>
      <c r="CKX41" s="21"/>
      <c r="CKY41" s="21"/>
      <c r="CKZ41" s="21"/>
      <c r="CLA41" s="21"/>
      <c r="CLB41" s="21"/>
      <c r="CLC41" s="21"/>
      <c r="CLD41" s="21"/>
      <c r="CLE41" s="21"/>
      <c r="CLF41" s="21"/>
      <c r="CLG41" s="21"/>
      <c r="CLH41" s="21"/>
      <c r="CLI41" s="21"/>
      <c r="CLJ41" s="21"/>
      <c r="CLK41" s="21"/>
      <c r="CLL41" s="21"/>
      <c r="CLM41" s="21"/>
      <c r="CLN41" s="21"/>
      <c r="CLO41" s="21"/>
      <c r="CLP41" s="21"/>
      <c r="CLQ41" s="21"/>
      <c r="CLR41" s="21"/>
      <c r="CLS41" s="21"/>
      <c r="CLT41" s="21"/>
      <c r="CLU41" s="21"/>
      <c r="CLV41" s="21"/>
      <c r="CLW41" s="21"/>
      <c r="CLX41" s="21"/>
      <c r="CLY41" s="21"/>
      <c r="CLZ41" s="21"/>
      <c r="CMA41" s="21"/>
      <c r="CMB41" s="21"/>
      <c r="CMC41" s="21"/>
      <c r="CMD41" s="21"/>
      <c r="CME41" s="21"/>
      <c r="CMF41" s="21"/>
      <c r="CMG41" s="21"/>
      <c r="CMH41" s="21"/>
      <c r="CMI41" s="21"/>
      <c r="CMJ41" s="21"/>
      <c r="CMK41" s="21"/>
      <c r="CML41" s="21"/>
      <c r="CMM41" s="21"/>
      <c r="CMN41" s="21"/>
      <c r="CMO41" s="21"/>
      <c r="CMP41" s="21"/>
      <c r="CMQ41" s="21"/>
      <c r="CMR41" s="21"/>
      <c r="CMS41" s="21"/>
      <c r="CMT41" s="21"/>
      <c r="CMU41" s="21"/>
      <c r="CMV41" s="21"/>
      <c r="CMW41" s="21"/>
      <c r="CMX41" s="21"/>
      <c r="CMY41" s="21"/>
      <c r="CMZ41" s="21"/>
      <c r="CNA41" s="21"/>
      <c r="CNB41" s="21"/>
      <c r="CNC41" s="21"/>
      <c r="CND41" s="21"/>
      <c r="CNE41" s="21"/>
      <c r="CNF41" s="21"/>
      <c r="CNG41" s="21"/>
      <c r="CNH41" s="21"/>
      <c r="CNI41" s="21"/>
      <c r="CNJ41" s="21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1"/>
      <c r="COH41" s="21"/>
      <c r="COI41" s="21"/>
      <c r="COJ41" s="21"/>
      <c r="COK41" s="21"/>
      <c r="COL41" s="21"/>
      <c r="COM41" s="21"/>
      <c r="CON41" s="21"/>
      <c r="COO41" s="21"/>
      <c r="COP41" s="21"/>
      <c r="COQ41" s="21"/>
      <c r="COR41" s="21"/>
      <c r="COS41" s="21"/>
      <c r="COT41" s="21"/>
      <c r="COU41" s="21"/>
      <c r="COV41" s="21"/>
      <c r="COW41" s="21"/>
      <c r="COX41" s="21"/>
      <c r="COY41" s="21"/>
      <c r="COZ41" s="21"/>
      <c r="CPA41" s="21"/>
      <c r="CPB41" s="21"/>
      <c r="CPC41" s="21"/>
      <c r="CPD41" s="21"/>
      <c r="CPE41" s="21"/>
      <c r="CPF41" s="21"/>
      <c r="CPG41" s="21"/>
      <c r="CPH41" s="21"/>
      <c r="CPI41" s="21"/>
      <c r="CPJ41" s="21"/>
      <c r="CPK41" s="21"/>
      <c r="CPL41" s="21"/>
      <c r="CPM41" s="21"/>
      <c r="CPN41" s="21"/>
      <c r="CPO41" s="21"/>
      <c r="CPP41" s="21"/>
      <c r="CPQ41" s="21"/>
      <c r="CPR41" s="21"/>
      <c r="CPS41" s="21"/>
      <c r="CPT41" s="21"/>
      <c r="CPU41" s="21"/>
      <c r="CPV41" s="21"/>
      <c r="CPW41" s="21"/>
      <c r="CPX41" s="21"/>
      <c r="CPY41" s="21"/>
      <c r="CPZ41" s="21"/>
      <c r="CQA41" s="21"/>
      <c r="CQB41" s="21"/>
      <c r="CQC41" s="21"/>
      <c r="CQD41" s="21"/>
      <c r="CQE41" s="21"/>
      <c r="CQF41" s="21"/>
      <c r="CQG41" s="21"/>
      <c r="CQH41" s="21"/>
      <c r="CQI41" s="21"/>
      <c r="CQJ41" s="21"/>
      <c r="CQK41" s="21"/>
      <c r="CQL41" s="21"/>
      <c r="CQM41" s="21"/>
      <c r="CQN41" s="21"/>
      <c r="CQO41" s="21"/>
      <c r="CQP41" s="21"/>
      <c r="CQQ41" s="21"/>
      <c r="CQR41" s="21"/>
      <c r="CQS41" s="21"/>
      <c r="CQT41" s="21"/>
      <c r="CQU41" s="21"/>
      <c r="CQV41" s="21"/>
      <c r="CQW41" s="21"/>
      <c r="CQX41" s="21"/>
      <c r="CQY41" s="21"/>
      <c r="CQZ41" s="21"/>
      <c r="CRA41" s="21"/>
      <c r="CRB41" s="21"/>
      <c r="CRC41" s="21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1"/>
      <c r="CSA41" s="21"/>
      <c r="CSB41" s="21"/>
      <c r="CSC41" s="21"/>
      <c r="CSD41" s="21"/>
      <c r="CSE41" s="21"/>
      <c r="CSF41" s="21"/>
      <c r="CSG41" s="21"/>
      <c r="CSH41" s="21"/>
      <c r="CSI41" s="21"/>
      <c r="CSJ41" s="21"/>
      <c r="CSK41" s="21"/>
      <c r="CSL41" s="21"/>
      <c r="CSM41" s="21"/>
      <c r="CSN41" s="21"/>
      <c r="CSO41" s="21"/>
      <c r="CSP41" s="21"/>
      <c r="CSQ41" s="21"/>
      <c r="CSR41" s="21"/>
      <c r="CSS41" s="21"/>
      <c r="CST41" s="21"/>
      <c r="CSU41" s="21"/>
      <c r="CSV41" s="21"/>
      <c r="CSW41" s="21"/>
      <c r="CSX41" s="21"/>
      <c r="CSY41" s="21"/>
      <c r="CSZ41" s="21"/>
      <c r="CTA41" s="21"/>
      <c r="CTB41" s="21"/>
      <c r="CTC41" s="21"/>
      <c r="CTD41" s="21"/>
      <c r="CTE41" s="21"/>
      <c r="CTF41" s="21"/>
      <c r="CTG41" s="21"/>
      <c r="CTH41" s="21"/>
      <c r="CTI41" s="21"/>
      <c r="CTJ41" s="21"/>
      <c r="CTK41" s="21"/>
      <c r="CTL41" s="21"/>
      <c r="CTM41" s="21"/>
      <c r="CTN41" s="21"/>
      <c r="CTO41" s="21"/>
      <c r="CTP41" s="21"/>
      <c r="CTQ41" s="21"/>
      <c r="CTR41" s="21"/>
      <c r="CTS41" s="21"/>
      <c r="CTT41" s="21"/>
      <c r="CTU41" s="21"/>
      <c r="CTV41" s="21"/>
      <c r="CTW41" s="21"/>
      <c r="CTX41" s="21"/>
      <c r="CTY41" s="21"/>
      <c r="CTZ41" s="21"/>
      <c r="CUA41" s="21"/>
      <c r="CUB41" s="21"/>
      <c r="CUC41" s="21"/>
      <c r="CUD41" s="21"/>
      <c r="CUE41" s="21"/>
      <c r="CUF41" s="21"/>
      <c r="CUG41" s="21"/>
      <c r="CUH41" s="21"/>
      <c r="CUI41" s="21"/>
      <c r="CUJ41" s="21"/>
      <c r="CUK41" s="21"/>
      <c r="CUL41" s="21"/>
      <c r="CUM41" s="21"/>
      <c r="CUN41" s="21"/>
      <c r="CUO41" s="21"/>
      <c r="CUP41" s="21"/>
      <c r="CUQ41" s="21"/>
      <c r="CUR41" s="21"/>
      <c r="CUS41" s="21"/>
      <c r="CUT41" s="21"/>
      <c r="CUU41" s="21"/>
      <c r="CUV41" s="21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1"/>
      <c r="CVT41" s="21"/>
      <c r="CVU41" s="21"/>
      <c r="CVV41" s="21"/>
      <c r="CVW41" s="21"/>
      <c r="CVX41" s="21"/>
      <c r="CVY41" s="21"/>
      <c r="CVZ41" s="21"/>
      <c r="CWA41" s="21"/>
      <c r="CWB41" s="21"/>
      <c r="CWC41" s="21"/>
      <c r="CWD41" s="21"/>
      <c r="CWE41" s="21"/>
      <c r="CWF41" s="21"/>
      <c r="CWG41" s="21"/>
      <c r="CWH41" s="21"/>
      <c r="CWI41" s="21"/>
      <c r="CWJ41" s="21"/>
      <c r="CWK41" s="21"/>
      <c r="CWL41" s="21"/>
      <c r="CWM41" s="21"/>
      <c r="CWN41" s="21"/>
      <c r="CWO41" s="21"/>
      <c r="CWP41" s="21"/>
      <c r="CWQ41" s="21"/>
      <c r="CWR41" s="21"/>
      <c r="CWS41" s="21"/>
      <c r="CWT41" s="21"/>
      <c r="CWU41" s="21"/>
      <c r="CWV41" s="21"/>
      <c r="CWW41" s="21"/>
      <c r="CWX41" s="21"/>
      <c r="CWY41" s="21"/>
      <c r="CWZ41" s="21"/>
      <c r="CXA41" s="21"/>
      <c r="CXB41" s="21"/>
      <c r="CXC41" s="21"/>
      <c r="CXD41" s="21"/>
      <c r="CXE41" s="21"/>
      <c r="CXF41" s="21"/>
      <c r="CXG41" s="21"/>
      <c r="CXH41" s="21"/>
      <c r="CXI41" s="21"/>
      <c r="CXJ41" s="21"/>
      <c r="CXK41" s="21"/>
      <c r="CXL41" s="21"/>
      <c r="CXM41" s="21"/>
      <c r="CXN41" s="21"/>
      <c r="CXO41" s="21"/>
      <c r="CXP41" s="21"/>
      <c r="CXQ41" s="21"/>
      <c r="CXR41" s="21"/>
      <c r="CXS41" s="21"/>
      <c r="CXT41" s="21"/>
      <c r="CXU41" s="21"/>
      <c r="CXV41" s="21"/>
      <c r="CXW41" s="21"/>
      <c r="CXX41" s="21"/>
      <c r="CXY41" s="21"/>
      <c r="CXZ41" s="21"/>
      <c r="CYA41" s="21"/>
      <c r="CYB41" s="21"/>
      <c r="CYC41" s="21"/>
      <c r="CYD41" s="21"/>
      <c r="CYE41" s="21"/>
      <c r="CYF41" s="21"/>
      <c r="CYG41" s="21"/>
      <c r="CYH41" s="21"/>
      <c r="CYI41" s="21"/>
      <c r="CYJ41" s="21"/>
      <c r="CYK41" s="21"/>
      <c r="CYL41" s="21"/>
      <c r="CYM41" s="21"/>
      <c r="CYN41" s="21"/>
      <c r="CYO41" s="21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1"/>
      <c r="CZM41" s="21"/>
      <c r="CZN41" s="21"/>
      <c r="CZO41" s="21"/>
      <c r="CZP41" s="21"/>
      <c r="CZQ41" s="21"/>
      <c r="CZR41" s="21"/>
      <c r="CZS41" s="21"/>
      <c r="CZT41" s="21"/>
      <c r="CZU41" s="21"/>
      <c r="CZV41" s="21"/>
      <c r="CZW41" s="21"/>
      <c r="CZX41" s="21"/>
      <c r="CZY41" s="21"/>
      <c r="CZZ41" s="21"/>
      <c r="DAA41" s="21"/>
      <c r="DAB41" s="21"/>
      <c r="DAC41" s="21"/>
      <c r="DAD41" s="21"/>
      <c r="DAE41" s="21"/>
      <c r="DAF41" s="21"/>
      <c r="DAG41" s="21"/>
      <c r="DAH41" s="21"/>
      <c r="DAI41" s="21"/>
      <c r="DAJ41" s="21"/>
      <c r="DAK41" s="21"/>
      <c r="DAL41" s="21"/>
      <c r="DAM41" s="21"/>
      <c r="DAN41" s="21"/>
      <c r="DAO41" s="21"/>
      <c r="DAP41" s="21"/>
      <c r="DAQ41" s="21"/>
      <c r="DAR41" s="21"/>
      <c r="DAS41" s="21"/>
      <c r="DAT41" s="21"/>
      <c r="DAU41" s="21"/>
      <c r="DAV41" s="21"/>
      <c r="DAW41" s="21"/>
      <c r="DAX41" s="21"/>
      <c r="DAY41" s="21"/>
      <c r="DAZ41" s="21"/>
      <c r="DBA41" s="21"/>
      <c r="DBB41" s="21"/>
      <c r="DBC41" s="21"/>
      <c r="DBD41" s="21"/>
      <c r="DBE41" s="21"/>
      <c r="DBF41" s="21"/>
      <c r="DBG41" s="21"/>
      <c r="DBH41" s="21"/>
      <c r="DBI41" s="21"/>
      <c r="DBJ41" s="21"/>
      <c r="DBK41" s="21"/>
      <c r="DBL41" s="21"/>
      <c r="DBM41" s="21"/>
      <c r="DBN41" s="21"/>
      <c r="DBO41" s="21"/>
      <c r="DBP41" s="21"/>
      <c r="DBQ41" s="21"/>
      <c r="DBR41" s="21"/>
      <c r="DBS41" s="21"/>
      <c r="DBT41" s="21"/>
      <c r="DBU41" s="21"/>
      <c r="DBV41" s="21"/>
      <c r="DBW41" s="21"/>
      <c r="DBX41" s="21"/>
      <c r="DBY41" s="21"/>
      <c r="DBZ41" s="21"/>
      <c r="DCA41" s="21"/>
      <c r="DCB41" s="21"/>
      <c r="DCC41" s="21"/>
      <c r="DCD41" s="21"/>
      <c r="DCE41" s="21"/>
      <c r="DCF41" s="21"/>
      <c r="DCG41" s="21"/>
      <c r="DCH41" s="21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1"/>
      <c r="DDF41" s="21"/>
      <c r="DDG41" s="21"/>
      <c r="DDH41" s="21"/>
      <c r="DDI41" s="21"/>
      <c r="DDJ41" s="21"/>
      <c r="DDK41" s="21"/>
      <c r="DDL41" s="21"/>
      <c r="DDM41" s="21"/>
      <c r="DDN41" s="21"/>
      <c r="DDO41" s="21"/>
      <c r="DDP41" s="21"/>
      <c r="DDQ41" s="21"/>
      <c r="DDR41" s="21"/>
      <c r="DDS41" s="21"/>
      <c r="DDT41" s="21"/>
      <c r="DDU41" s="21"/>
      <c r="DDV41" s="21"/>
      <c r="DDW41" s="21"/>
      <c r="DDX41" s="21"/>
      <c r="DDY41" s="21"/>
      <c r="DDZ41" s="21"/>
      <c r="DEA41" s="21"/>
      <c r="DEB41" s="21"/>
      <c r="DEC41" s="21"/>
      <c r="DED41" s="21"/>
      <c r="DEE41" s="21"/>
      <c r="DEF41" s="21"/>
      <c r="DEG41" s="21"/>
      <c r="DEH41" s="21"/>
      <c r="DEI41" s="21"/>
      <c r="DEJ41" s="21"/>
      <c r="DEK41" s="21"/>
      <c r="DEL41" s="21"/>
      <c r="DEM41" s="21"/>
      <c r="DEN41" s="21"/>
      <c r="DEO41" s="21"/>
      <c r="DEP41" s="21"/>
      <c r="DEQ41" s="21"/>
      <c r="DER41" s="21"/>
      <c r="DES41" s="21"/>
      <c r="DET41" s="21"/>
      <c r="DEU41" s="21"/>
      <c r="DEV41" s="21"/>
      <c r="DEW41" s="21"/>
      <c r="DEX41" s="21"/>
      <c r="DEY41" s="21"/>
      <c r="DEZ41" s="21"/>
      <c r="DFA41" s="21"/>
      <c r="DFB41" s="21"/>
      <c r="DFC41" s="21"/>
      <c r="DFD41" s="21"/>
      <c r="DFE41" s="21"/>
      <c r="DFF41" s="21"/>
      <c r="DFG41" s="21"/>
      <c r="DFH41" s="21"/>
      <c r="DFI41" s="21"/>
      <c r="DFJ41" s="21"/>
      <c r="DFK41" s="21"/>
      <c r="DFL41" s="21"/>
      <c r="DFM41" s="21"/>
      <c r="DFN41" s="21"/>
      <c r="DFO41" s="21"/>
      <c r="DFP41" s="21"/>
      <c r="DFQ41" s="21"/>
      <c r="DFR41" s="21"/>
      <c r="DFS41" s="21"/>
      <c r="DFT41" s="21"/>
      <c r="DFU41" s="21"/>
      <c r="DFV41" s="21"/>
      <c r="DFW41" s="21"/>
      <c r="DFX41" s="21"/>
      <c r="DFY41" s="21"/>
      <c r="DFZ41" s="21"/>
      <c r="DGA41" s="21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1"/>
      <c r="DGY41" s="21"/>
      <c r="DGZ41" s="21"/>
      <c r="DHA41" s="21"/>
      <c r="DHB41" s="21"/>
      <c r="DHC41" s="21"/>
      <c r="DHD41" s="21"/>
      <c r="DHE41" s="21"/>
      <c r="DHF41" s="21"/>
      <c r="DHG41" s="21"/>
      <c r="DHH41" s="21"/>
      <c r="DHI41" s="21"/>
      <c r="DHJ41" s="21"/>
      <c r="DHK41" s="21"/>
      <c r="DHL41" s="21"/>
      <c r="DHM41" s="21"/>
      <c r="DHN41" s="21"/>
      <c r="DHO41" s="21"/>
      <c r="DHP41" s="21"/>
      <c r="DHQ41" s="21"/>
      <c r="DHR41" s="21"/>
      <c r="DHS41" s="21"/>
      <c r="DHT41" s="21"/>
      <c r="DHU41" s="21"/>
      <c r="DHV41" s="21"/>
      <c r="DHW41" s="21"/>
      <c r="DHX41" s="21"/>
      <c r="DHY41" s="21"/>
      <c r="DHZ41" s="21"/>
      <c r="DIA41" s="21"/>
      <c r="DIB41" s="21"/>
      <c r="DIC41" s="21"/>
      <c r="DID41" s="21"/>
      <c r="DIE41" s="21"/>
      <c r="DIF41" s="21"/>
      <c r="DIG41" s="21"/>
      <c r="DIH41" s="21"/>
      <c r="DII41" s="21"/>
      <c r="DIJ41" s="21"/>
      <c r="DIK41" s="21"/>
      <c r="DIL41" s="21"/>
      <c r="DIM41" s="21"/>
      <c r="DIN41" s="21"/>
      <c r="DIO41" s="21"/>
      <c r="DIP41" s="21"/>
      <c r="DIQ41" s="21"/>
      <c r="DIR41" s="21"/>
      <c r="DIS41" s="21"/>
      <c r="DIT41" s="21"/>
      <c r="DIU41" s="21"/>
      <c r="DIV41" s="21"/>
      <c r="DIW41" s="21"/>
      <c r="DIX41" s="21"/>
      <c r="DIY41" s="21"/>
      <c r="DIZ41" s="21"/>
      <c r="DJA41" s="21"/>
      <c r="DJB41" s="21"/>
      <c r="DJC41" s="21"/>
      <c r="DJD41" s="21"/>
      <c r="DJE41" s="21"/>
      <c r="DJF41" s="21"/>
      <c r="DJG41" s="21"/>
      <c r="DJH41" s="21"/>
      <c r="DJI41" s="21"/>
      <c r="DJJ41" s="21"/>
      <c r="DJK41" s="21"/>
      <c r="DJL41" s="21"/>
      <c r="DJM41" s="21"/>
      <c r="DJN41" s="21"/>
      <c r="DJO41" s="21"/>
      <c r="DJP41" s="21"/>
      <c r="DJQ41" s="21"/>
      <c r="DJR41" s="21"/>
      <c r="DJS41" s="21"/>
      <c r="DJT41" s="21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1"/>
      <c r="DKR41" s="21"/>
      <c r="DKS41" s="21"/>
      <c r="DKT41" s="21"/>
      <c r="DKU41" s="21"/>
      <c r="DKV41" s="21"/>
      <c r="DKW41" s="21"/>
      <c r="DKX41" s="21"/>
      <c r="DKY41" s="21"/>
      <c r="DKZ41" s="21"/>
      <c r="DLA41" s="21"/>
      <c r="DLB41" s="21"/>
      <c r="DLC41" s="21"/>
      <c r="DLD41" s="21"/>
      <c r="DLE41" s="21"/>
      <c r="DLF41" s="21"/>
      <c r="DLG41" s="21"/>
      <c r="DLH41" s="21"/>
      <c r="DLI41" s="21"/>
      <c r="DLJ41" s="21"/>
      <c r="DLK41" s="21"/>
      <c r="DLL41" s="21"/>
      <c r="DLM41" s="21"/>
      <c r="DLN41" s="21"/>
      <c r="DLO41" s="21"/>
      <c r="DLP41" s="21"/>
      <c r="DLQ41" s="21"/>
      <c r="DLR41" s="21"/>
      <c r="DLS41" s="21"/>
      <c r="DLT41" s="21"/>
      <c r="DLU41" s="21"/>
      <c r="DLV41" s="21"/>
      <c r="DLW41" s="21"/>
      <c r="DLX41" s="21"/>
      <c r="DLY41" s="21"/>
      <c r="DLZ41" s="21"/>
      <c r="DMA41" s="21"/>
      <c r="DMB41" s="21"/>
      <c r="DMC41" s="21"/>
      <c r="DMD41" s="21"/>
      <c r="DME41" s="21"/>
      <c r="DMF41" s="21"/>
      <c r="DMG41" s="21"/>
      <c r="DMH41" s="21"/>
      <c r="DMI41" s="21"/>
      <c r="DMJ41" s="21"/>
      <c r="DMK41" s="21"/>
      <c r="DML41" s="21"/>
      <c r="DMM41" s="21"/>
      <c r="DMN41" s="21"/>
      <c r="DMO41" s="21"/>
      <c r="DMP41" s="21"/>
      <c r="DMQ41" s="21"/>
      <c r="DMR41" s="21"/>
      <c r="DMS41" s="21"/>
      <c r="DMT41" s="21"/>
      <c r="DMU41" s="21"/>
      <c r="DMV41" s="21"/>
      <c r="DMW41" s="21"/>
      <c r="DMX41" s="21"/>
      <c r="DMY41" s="21"/>
      <c r="DMZ41" s="21"/>
      <c r="DNA41" s="21"/>
      <c r="DNB41" s="21"/>
      <c r="DNC41" s="21"/>
      <c r="DND41" s="21"/>
      <c r="DNE41" s="21"/>
      <c r="DNF41" s="21"/>
      <c r="DNG41" s="21"/>
      <c r="DNH41" s="21"/>
      <c r="DNI41" s="21"/>
      <c r="DNJ41" s="21"/>
      <c r="DNK41" s="21"/>
      <c r="DNL41" s="21"/>
      <c r="DNM41" s="21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1"/>
      <c r="DOK41" s="21"/>
      <c r="DOL41" s="21"/>
      <c r="DOM41" s="21"/>
      <c r="DON41" s="21"/>
      <c r="DOO41" s="21"/>
      <c r="DOP41" s="21"/>
      <c r="DOQ41" s="21"/>
      <c r="DOR41" s="21"/>
      <c r="DOS41" s="21"/>
      <c r="DOT41" s="21"/>
      <c r="DOU41" s="21"/>
      <c r="DOV41" s="21"/>
      <c r="DOW41" s="21"/>
      <c r="DOX41" s="21"/>
      <c r="DOY41" s="21"/>
      <c r="DOZ41" s="21"/>
      <c r="DPA41" s="21"/>
      <c r="DPB41" s="21"/>
      <c r="DPC41" s="21"/>
      <c r="DPD41" s="21"/>
      <c r="DPE41" s="21"/>
      <c r="DPF41" s="21"/>
      <c r="DPG41" s="21"/>
      <c r="DPH41" s="21"/>
      <c r="DPI41" s="21"/>
      <c r="DPJ41" s="21"/>
      <c r="DPK41" s="21"/>
      <c r="DPL41" s="21"/>
      <c r="DPM41" s="21"/>
      <c r="DPN41" s="21"/>
      <c r="DPO41" s="21"/>
      <c r="DPP41" s="21"/>
      <c r="DPQ41" s="21"/>
      <c r="DPR41" s="21"/>
      <c r="DPS41" s="21"/>
      <c r="DPT41" s="21"/>
      <c r="DPU41" s="21"/>
      <c r="DPV41" s="21"/>
      <c r="DPW41" s="21"/>
      <c r="DPX41" s="21"/>
      <c r="DPY41" s="21"/>
      <c r="DPZ41" s="21"/>
      <c r="DQA41" s="21"/>
      <c r="DQB41" s="21"/>
      <c r="DQC41" s="21"/>
      <c r="DQD41" s="21"/>
      <c r="DQE41" s="21"/>
      <c r="DQF41" s="21"/>
      <c r="DQG41" s="21"/>
      <c r="DQH41" s="21"/>
      <c r="DQI41" s="21"/>
      <c r="DQJ41" s="21"/>
      <c r="DQK41" s="21"/>
      <c r="DQL41" s="21"/>
      <c r="DQM41" s="21"/>
      <c r="DQN41" s="21"/>
      <c r="DQO41" s="21"/>
      <c r="DQP41" s="21"/>
      <c r="DQQ41" s="21"/>
      <c r="DQR41" s="21"/>
      <c r="DQS41" s="21"/>
      <c r="DQT41" s="21"/>
      <c r="DQU41" s="21"/>
      <c r="DQV41" s="21"/>
      <c r="DQW41" s="21"/>
      <c r="DQX41" s="21"/>
      <c r="DQY41" s="21"/>
      <c r="DQZ41" s="21"/>
      <c r="DRA41" s="21"/>
      <c r="DRB41" s="21"/>
      <c r="DRC41" s="21"/>
      <c r="DRD41" s="21"/>
      <c r="DRE41" s="21"/>
      <c r="DRF41" s="21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1"/>
      <c r="DSD41" s="21"/>
      <c r="DSE41" s="21"/>
      <c r="DSF41" s="21"/>
      <c r="DSG41" s="21"/>
      <c r="DSH41" s="21"/>
      <c r="DSI41" s="21"/>
      <c r="DSJ41" s="21"/>
      <c r="DSK41" s="21"/>
      <c r="DSL41" s="21"/>
      <c r="DSM41" s="21"/>
      <c r="DSN41" s="21"/>
      <c r="DSO41" s="21"/>
      <c r="DSP41" s="21"/>
      <c r="DSQ41" s="21"/>
      <c r="DSR41" s="21"/>
      <c r="DSS41" s="21"/>
      <c r="DST41" s="21"/>
      <c r="DSU41" s="21"/>
      <c r="DSV41" s="21"/>
      <c r="DSW41" s="21"/>
      <c r="DSX41" s="21"/>
      <c r="DSY41" s="21"/>
      <c r="DSZ41" s="21"/>
      <c r="DTA41" s="21"/>
      <c r="DTB41" s="21"/>
      <c r="DTC41" s="21"/>
      <c r="DTD41" s="21"/>
      <c r="DTE41" s="21"/>
      <c r="DTF41" s="21"/>
      <c r="DTG41" s="21"/>
      <c r="DTH41" s="21"/>
      <c r="DTI41" s="21"/>
      <c r="DTJ41" s="21"/>
      <c r="DTK41" s="21"/>
      <c r="DTL41" s="21"/>
      <c r="DTM41" s="21"/>
      <c r="DTN41" s="21"/>
      <c r="DTO41" s="21"/>
      <c r="DTP41" s="21"/>
      <c r="DTQ41" s="21"/>
      <c r="DTR41" s="21"/>
      <c r="DTS41" s="21"/>
      <c r="DTT41" s="21"/>
      <c r="DTU41" s="21"/>
      <c r="DTV41" s="21"/>
      <c r="DTW41" s="21"/>
      <c r="DTX41" s="21"/>
      <c r="DTY41" s="21"/>
      <c r="DTZ41" s="21"/>
      <c r="DUA41" s="21"/>
      <c r="DUB41" s="21"/>
      <c r="DUC41" s="21"/>
      <c r="DUD41" s="21"/>
      <c r="DUE41" s="21"/>
      <c r="DUF41" s="21"/>
      <c r="DUG41" s="21"/>
      <c r="DUH41" s="21"/>
      <c r="DUI41" s="21"/>
      <c r="DUJ41" s="21"/>
      <c r="DUK41" s="21"/>
      <c r="DUL41" s="21"/>
      <c r="DUM41" s="21"/>
      <c r="DUN41" s="21"/>
      <c r="DUO41" s="21"/>
      <c r="DUP41" s="21"/>
      <c r="DUQ41" s="21"/>
      <c r="DUR41" s="21"/>
      <c r="DUS41" s="21"/>
      <c r="DUT41" s="21"/>
      <c r="DUU41" s="21"/>
      <c r="DUV41" s="21"/>
      <c r="DUW41" s="21"/>
      <c r="DUX41" s="21"/>
      <c r="DUY41" s="21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1"/>
      <c r="DVW41" s="21"/>
      <c r="DVX41" s="21"/>
      <c r="DVY41" s="21"/>
      <c r="DVZ41" s="21"/>
      <c r="DWA41" s="21"/>
      <c r="DWB41" s="21"/>
      <c r="DWC41" s="21"/>
      <c r="DWD41" s="21"/>
      <c r="DWE41" s="21"/>
      <c r="DWF41" s="21"/>
      <c r="DWG41" s="21"/>
      <c r="DWH41" s="21"/>
      <c r="DWI41" s="21"/>
      <c r="DWJ41" s="21"/>
      <c r="DWK41" s="21"/>
      <c r="DWL41" s="21"/>
      <c r="DWM41" s="21"/>
      <c r="DWN41" s="21"/>
      <c r="DWO41" s="21"/>
      <c r="DWP41" s="21"/>
      <c r="DWQ41" s="21"/>
      <c r="DWR41" s="21"/>
      <c r="DWS41" s="21"/>
      <c r="DWT41" s="21"/>
      <c r="DWU41" s="21"/>
      <c r="DWV41" s="21"/>
      <c r="DWW41" s="21"/>
      <c r="DWX41" s="21"/>
      <c r="DWY41" s="21"/>
      <c r="DWZ41" s="21"/>
      <c r="DXA41" s="21"/>
      <c r="DXB41" s="21"/>
      <c r="DXC41" s="21"/>
      <c r="DXD41" s="21"/>
      <c r="DXE41" s="21"/>
      <c r="DXF41" s="21"/>
      <c r="DXG41" s="21"/>
      <c r="DXH41" s="21"/>
      <c r="DXI41" s="21"/>
      <c r="DXJ41" s="21"/>
      <c r="DXK41" s="21"/>
      <c r="DXL41" s="21"/>
      <c r="DXM41" s="21"/>
      <c r="DXN41" s="21"/>
      <c r="DXO41" s="21"/>
      <c r="DXP41" s="21"/>
      <c r="DXQ41" s="21"/>
      <c r="DXR41" s="21"/>
      <c r="DXS41" s="21"/>
      <c r="DXT41" s="21"/>
      <c r="DXU41" s="21"/>
      <c r="DXV41" s="21"/>
      <c r="DXW41" s="21"/>
      <c r="DXX41" s="21"/>
      <c r="DXY41" s="21"/>
      <c r="DXZ41" s="21"/>
      <c r="DYA41" s="21"/>
      <c r="DYB41" s="21"/>
      <c r="DYC41" s="21"/>
      <c r="DYD41" s="21"/>
      <c r="DYE41" s="21"/>
      <c r="DYF41" s="21"/>
      <c r="DYG41" s="21"/>
      <c r="DYH41" s="21"/>
      <c r="DYI41" s="21"/>
      <c r="DYJ41" s="21"/>
      <c r="DYK41" s="21"/>
      <c r="DYL41" s="21"/>
      <c r="DYM41" s="21"/>
      <c r="DYN41" s="21"/>
      <c r="DYO41" s="21"/>
      <c r="DYP41" s="21"/>
      <c r="DYQ41" s="21"/>
      <c r="DYR41" s="21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1"/>
      <c r="DZP41" s="21"/>
      <c r="DZQ41" s="21"/>
      <c r="DZR41" s="21"/>
      <c r="DZS41" s="21"/>
      <c r="DZT41" s="21"/>
      <c r="DZU41" s="21"/>
      <c r="DZV41" s="21"/>
      <c r="DZW41" s="21"/>
      <c r="DZX41" s="21"/>
      <c r="DZY41" s="21"/>
      <c r="DZZ41" s="21"/>
      <c r="EAA41" s="21"/>
      <c r="EAB41" s="21"/>
      <c r="EAC41" s="21"/>
      <c r="EAD41" s="21"/>
      <c r="EAE41" s="21"/>
      <c r="EAF41" s="21"/>
      <c r="EAG41" s="21"/>
      <c r="EAH41" s="21"/>
      <c r="EAI41" s="21"/>
      <c r="EAJ41" s="21"/>
      <c r="EAK41" s="21"/>
      <c r="EAL41" s="21"/>
      <c r="EAM41" s="21"/>
      <c r="EAN41" s="21"/>
      <c r="EAO41" s="21"/>
      <c r="EAP41" s="21"/>
      <c r="EAQ41" s="21"/>
      <c r="EAR41" s="21"/>
      <c r="EAS41" s="21"/>
      <c r="EAT41" s="21"/>
      <c r="EAU41" s="21"/>
      <c r="EAV41" s="21"/>
      <c r="EAW41" s="21"/>
      <c r="EAX41" s="21"/>
      <c r="EAY41" s="21"/>
      <c r="EAZ41" s="21"/>
      <c r="EBA41" s="21"/>
      <c r="EBB41" s="21"/>
      <c r="EBC41" s="21"/>
      <c r="EBD41" s="21"/>
      <c r="EBE41" s="21"/>
      <c r="EBF41" s="21"/>
      <c r="EBG41" s="21"/>
      <c r="EBH41" s="21"/>
      <c r="EBI41" s="21"/>
      <c r="EBJ41" s="21"/>
      <c r="EBK41" s="21"/>
      <c r="EBL41" s="21"/>
      <c r="EBM41" s="21"/>
      <c r="EBN41" s="21"/>
      <c r="EBO41" s="21"/>
      <c r="EBP41" s="21"/>
      <c r="EBQ41" s="21"/>
      <c r="EBR41" s="21"/>
      <c r="EBS41" s="21"/>
      <c r="EBT41" s="21"/>
      <c r="EBU41" s="21"/>
      <c r="EBV41" s="21"/>
      <c r="EBW41" s="21"/>
      <c r="EBX41" s="21"/>
      <c r="EBY41" s="21"/>
      <c r="EBZ41" s="21"/>
      <c r="ECA41" s="21"/>
      <c r="ECB41" s="21"/>
      <c r="ECC41" s="21"/>
      <c r="ECD41" s="21"/>
      <c r="ECE41" s="21"/>
      <c r="ECF41" s="21"/>
      <c r="ECG41" s="21"/>
      <c r="ECH41" s="21"/>
      <c r="ECI41" s="21"/>
      <c r="ECJ41" s="21"/>
      <c r="ECK41" s="21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1"/>
      <c r="EDI41" s="21"/>
      <c r="EDJ41" s="21"/>
      <c r="EDK41" s="21"/>
      <c r="EDL41" s="21"/>
      <c r="EDM41" s="21"/>
      <c r="EDN41" s="21"/>
      <c r="EDO41" s="21"/>
      <c r="EDP41" s="21"/>
      <c r="EDQ41" s="21"/>
      <c r="EDR41" s="21"/>
      <c r="EDS41" s="21"/>
      <c r="EDT41" s="21"/>
      <c r="EDU41" s="21"/>
      <c r="EDV41" s="21"/>
      <c r="EDW41" s="21"/>
      <c r="EDX41" s="21"/>
      <c r="EDY41" s="21"/>
      <c r="EDZ41" s="21"/>
      <c r="EEA41" s="21"/>
      <c r="EEB41" s="21"/>
      <c r="EEC41" s="21"/>
      <c r="EED41" s="21"/>
      <c r="EEE41" s="21"/>
      <c r="EEF41" s="21"/>
      <c r="EEG41" s="21"/>
      <c r="EEH41" s="21"/>
      <c r="EEI41" s="21"/>
      <c r="EEJ41" s="21"/>
      <c r="EEK41" s="21"/>
      <c r="EEL41" s="21"/>
      <c r="EEM41" s="21"/>
      <c r="EEN41" s="21"/>
      <c r="EEO41" s="21"/>
      <c r="EEP41" s="21"/>
      <c r="EEQ41" s="21"/>
      <c r="EER41" s="21"/>
      <c r="EES41" s="21"/>
      <c r="EET41" s="21"/>
      <c r="EEU41" s="21"/>
      <c r="EEV41" s="21"/>
      <c r="EEW41" s="21"/>
      <c r="EEX41" s="21"/>
      <c r="EEY41" s="21"/>
      <c r="EEZ41" s="21"/>
      <c r="EFA41" s="21"/>
      <c r="EFB41" s="21"/>
      <c r="EFC41" s="21"/>
      <c r="EFD41" s="21"/>
      <c r="EFE41" s="21"/>
      <c r="EFF41" s="21"/>
      <c r="EFG41" s="21"/>
      <c r="EFH41" s="21"/>
      <c r="EFI41" s="21"/>
      <c r="EFJ41" s="21"/>
      <c r="EFK41" s="21"/>
      <c r="EFL41" s="21"/>
      <c r="EFM41" s="21"/>
      <c r="EFN41" s="21"/>
      <c r="EFO41" s="21"/>
      <c r="EFP41" s="21"/>
      <c r="EFQ41" s="21"/>
      <c r="EFR41" s="21"/>
      <c r="EFS41" s="21"/>
      <c r="EFT41" s="21"/>
      <c r="EFU41" s="21"/>
      <c r="EFV41" s="21"/>
      <c r="EFW41" s="21"/>
      <c r="EFX41" s="21"/>
      <c r="EFY41" s="21"/>
      <c r="EFZ41" s="21"/>
      <c r="EGA41" s="21"/>
      <c r="EGB41" s="21"/>
      <c r="EGC41" s="21"/>
      <c r="EGD41" s="21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1"/>
      <c r="EHB41" s="21"/>
      <c r="EHC41" s="21"/>
      <c r="EHD41" s="21"/>
      <c r="EHE41" s="21"/>
      <c r="EHF41" s="21"/>
      <c r="EHG41" s="21"/>
      <c r="EHH41" s="21"/>
      <c r="EHI41" s="21"/>
      <c r="EHJ41" s="21"/>
      <c r="EHK41" s="21"/>
      <c r="EHL41" s="21"/>
      <c r="EHM41" s="21"/>
      <c r="EHN41" s="21"/>
      <c r="EHO41" s="21"/>
      <c r="EHP41" s="21"/>
      <c r="EHQ41" s="21"/>
      <c r="EHR41" s="21"/>
      <c r="EHS41" s="21"/>
      <c r="EHT41" s="21"/>
      <c r="EHU41" s="21"/>
      <c r="EHV41" s="21"/>
      <c r="EHW41" s="21"/>
      <c r="EHX41" s="21"/>
      <c r="EHY41" s="21"/>
      <c r="EHZ41" s="21"/>
      <c r="EIA41" s="21"/>
      <c r="EIB41" s="21"/>
      <c r="EIC41" s="21"/>
      <c r="EID41" s="21"/>
      <c r="EIE41" s="21"/>
      <c r="EIF41" s="21"/>
      <c r="EIG41" s="21"/>
      <c r="EIH41" s="21"/>
      <c r="EII41" s="21"/>
      <c r="EIJ41" s="21"/>
      <c r="EIK41" s="21"/>
      <c r="EIL41" s="21"/>
      <c r="EIM41" s="21"/>
      <c r="EIN41" s="21"/>
      <c r="EIO41" s="21"/>
      <c r="EIP41" s="21"/>
      <c r="EIQ41" s="21"/>
      <c r="EIR41" s="21"/>
      <c r="EIS41" s="21"/>
      <c r="EIT41" s="21"/>
      <c r="EIU41" s="21"/>
      <c r="EIV41" s="21"/>
      <c r="EIW41" s="21"/>
      <c r="EIX41" s="21"/>
      <c r="EIY41" s="21"/>
      <c r="EIZ41" s="21"/>
      <c r="EJA41" s="21"/>
      <c r="EJB41" s="21"/>
      <c r="EJC41" s="21"/>
      <c r="EJD41" s="21"/>
      <c r="EJE41" s="21"/>
      <c r="EJF41" s="21"/>
      <c r="EJG41" s="21"/>
      <c r="EJH41" s="21"/>
      <c r="EJI41" s="21"/>
      <c r="EJJ41" s="21"/>
      <c r="EJK41" s="21"/>
      <c r="EJL41" s="21"/>
      <c r="EJM41" s="21"/>
      <c r="EJN41" s="21"/>
      <c r="EJO41" s="21"/>
      <c r="EJP41" s="21"/>
      <c r="EJQ41" s="21"/>
      <c r="EJR41" s="21"/>
      <c r="EJS41" s="21"/>
      <c r="EJT41" s="21"/>
      <c r="EJU41" s="21"/>
      <c r="EJV41" s="21"/>
      <c r="EJW41" s="21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1"/>
      <c r="EKU41" s="21"/>
      <c r="EKV41" s="21"/>
      <c r="EKW41" s="21"/>
      <c r="EKX41" s="21"/>
      <c r="EKY41" s="21"/>
      <c r="EKZ41" s="21"/>
      <c r="ELA41" s="21"/>
      <c r="ELB41" s="21"/>
      <c r="ELC41" s="21"/>
      <c r="ELD41" s="21"/>
      <c r="ELE41" s="21"/>
      <c r="ELF41" s="21"/>
      <c r="ELG41" s="21"/>
      <c r="ELH41" s="21"/>
      <c r="ELI41" s="21"/>
      <c r="ELJ41" s="21"/>
      <c r="ELK41" s="21"/>
      <c r="ELL41" s="21"/>
      <c r="ELM41" s="21"/>
      <c r="ELN41" s="21"/>
      <c r="ELO41" s="21"/>
      <c r="ELP41" s="21"/>
      <c r="ELQ41" s="21"/>
      <c r="ELR41" s="21"/>
      <c r="ELS41" s="21"/>
      <c r="ELT41" s="21"/>
      <c r="ELU41" s="21"/>
      <c r="ELV41" s="21"/>
      <c r="ELW41" s="21"/>
      <c r="ELX41" s="21"/>
      <c r="ELY41" s="21"/>
      <c r="ELZ41" s="21"/>
      <c r="EMA41" s="21"/>
      <c r="EMB41" s="21"/>
      <c r="EMC41" s="21"/>
      <c r="EMD41" s="21"/>
      <c r="EME41" s="21"/>
      <c r="EMF41" s="21"/>
      <c r="EMG41" s="21"/>
      <c r="EMH41" s="21"/>
      <c r="EMI41" s="21"/>
      <c r="EMJ41" s="21"/>
      <c r="EMK41" s="21"/>
      <c r="EML41" s="21"/>
      <c r="EMM41" s="21"/>
      <c r="EMN41" s="21"/>
      <c r="EMO41" s="21"/>
      <c r="EMP41" s="21"/>
      <c r="EMQ41" s="21"/>
      <c r="EMR41" s="21"/>
      <c r="EMS41" s="21"/>
      <c r="EMT41" s="21"/>
      <c r="EMU41" s="21"/>
      <c r="EMV41" s="21"/>
      <c r="EMW41" s="21"/>
      <c r="EMX41" s="21"/>
      <c r="EMY41" s="21"/>
      <c r="EMZ41" s="21"/>
      <c r="ENA41" s="21"/>
      <c r="ENB41" s="21"/>
      <c r="ENC41" s="21"/>
      <c r="END41" s="21"/>
      <c r="ENE41" s="21"/>
      <c r="ENF41" s="21"/>
      <c r="ENG41" s="21"/>
      <c r="ENH41" s="21"/>
      <c r="ENI41" s="21"/>
      <c r="ENJ41" s="21"/>
      <c r="ENK41" s="21"/>
      <c r="ENL41" s="21"/>
      <c r="ENM41" s="21"/>
      <c r="ENN41" s="21"/>
      <c r="ENO41" s="21"/>
      <c r="ENP41" s="21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1"/>
      <c r="EON41" s="21"/>
      <c r="EOO41" s="21"/>
      <c r="EOP41" s="21"/>
      <c r="EOQ41" s="21"/>
      <c r="EOR41" s="21"/>
      <c r="EOS41" s="21"/>
      <c r="EOT41" s="21"/>
      <c r="EOU41" s="21"/>
      <c r="EOV41" s="21"/>
      <c r="EOW41" s="21"/>
      <c r="EOX41" s="21"/>
      <c r="EOY41" s="21"/>
      <c r="EOZ41" s="21"/>
      <c r="EPA41" s="21"/>
      <c r="EPB41" s="21"/>
      <c r="EPC41" s="21"/>
      <c r="EPD41" s="21"/>
      <c r="EPE41" s="21"/>
      <c r="EPF41" s="21"/>
      <c r="EPG41" s="21"/>
      <c r="EPH41" s="21"/>
      <c r="EPI41" s="21"/>
      <c r="EPJ41" s="21"/>
      <c r="EPK41" s="21"/>
      <c r="EPL41" s="21"/>
      <c r="EPM41" s="21"/>
      <c r="EPN41" s="21"/>
      <c r="EPO41" s="21"/>
      <c r="EPP41" s="21"/>
      <c r="EPQ41" s="21"/>
      <c r="EPR41" s="21"/>
      <c r="EPS41" s="21"/>
      <c r="EPT41" s="21"/>
      <c r="EPU41" s="21"/>
      <c r="EPV41" s="21"/>
      <c r="EPW41" s="21"/>
      <c r="EPX41" s="21"/>
      <c r="EPY41" s="21"/>
      <c r="EPZ41" s="21"/>
      <c r="EQA41" s="21"/>
      <c r="EQB41" s="21"/>
      <c r="EQC41" s="21"/>
      <c r="EQD41" s="21"/>
      <c r="EQE41" s="21"/>
      <c r="EQF41" s="21"/>
      <c r="EQG41" s="21"/>
      <c r="EQH41" s="21"/>
      <c r="EQI41" s="21"/>
      <c r="EQJ41" s="21"/>
      <c r="EQK41" s="21"/>
      <c r="EQL41" s="21"/>
      <c r="EQM41" s="21"/>
      <c r="EQN41" s="21"/>
      <c r="EQO41" s="21"/>
      <c r="EQP41" s="21"/>
      <c r="EQQ41" s="21"/>
      <c r="EQR41" s="21"/>
      <c r="EQS41" s="21"/>
      <c r="EQT41" s="21"/>
      <c r="EQU41" s="21"/>
      <c r="EQV41" s="21"/>
      <c r="EQW41" s="21"/>
      <c r="EQX41" s="21"/>
      <c r="EQY41" s="21"/>
      <c r="EQZ41" s="21"/>
      <c r="ERA41" s="21"/>
      <c r="ERB41" s="21"/>
      <c r="ERC41" s="21"/>
      <c r="ERD41" s="21"/>
      <c r="ERE41" s="21"/>
      <c r="ERF41" s="21"/>
      <c r="ERG41" s="21"/>
      <c r="ERH41" s="21"/>
      <c r="ERI41" s="21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1"/>
      <c r="ESG41" s="21"/>
      <c r="ESH41" s="21"/>
      <c r="ESI41" s="21"/>
      <c r="ESJ41" s="21"/>
      <c r="ESK41" s="21"/>
      <c r="ESL41" s="21"/>
      <c r="ESM41" s="21"/>
      <c r="ESN41" s="21"/>
      <c r="ESO41" s="21"/>
      <c r="ESP41" s="21"/>
      <c r="ESQ41" s="21"/>
      <c r="ESR41" s="21"/>
      <c r="ESS41" s="21"/>
      <c r="EST41" s="21"/>
      <c r="ESU41" s="21"/>
      <c r="ESV41" s="21"/>
      <c r="ESW41" s="21"/>
      <c r="ESX41" s="21"/>
      <c r="ESY41" s="21"/>
      <c r="ESZ41" s="21"/>
      <c r="ETA41" s="21"/>
      <c r="ETB41" s="21"/>
      <c r="ETC41" s="21"/>
      <c r="ETD41" s="21"/>
      <c r="ETE41" s="21"/>
      <c r="ETF41" s="21"/>
      <c r="ETG41" s="21"/>
      <c r="ETH41" s="21"/>
      <c r="ETI41" s="21"/>
      <c r="ETJ41" s="21"/>
      <c r="ETK41" s="21"/>
      <c r="ETL41" s="21"/>
      <c r="ETM41" s="21"/>
      <c r="ETN41" s="21"/>
      <c r="ETO41" s="21"/>
      <c r="ETP41" s="21"/>
      <c r="ETQ41" s="21"/>
      <c r="ETR41" s="21"/>
      <c r="ETS41" s="21"/>
      <c r="ETT41" s="21"/>
      <c r="ETU41" s="21"/>
      <c r="ETV41" s="21"/>
      <c r="ETW41" s="21"/>
      <c r="ETX41" s="21"/>
      <c r="ETY41" s="21"/>
      <c r="ETZ41" s="21"/>
      <c r="EUA41" s="21"/>
      <c r="EUB41" s="21"/>
      <c r="EUC41" s="21"/>
      <c r="EUD41" s="21"/>
      <c r="EUE41" s="21"/>
      <c r="EUF41" s="21"/>
      <c r="EUG41" s="21"/>
      <c r="EUH41" s="21"/>
      <c r="EUI41" s="21"/>
      <c r="EUJ41" s="21"/>
      <c r="EUK41" s="21"/>
      <c r="EUL41" s="21"/>
      <c r="EUM41" s="21"/>
      <c r="EUN41" s="21"/>
      <c r="EUO41" s="21"/>
      <c r="EUP41" s="21"/>
      <c r="EUQ41" s="21"/>
      <c r="EUR41" s="21"/>
      <c r="EUS41" s="21"/>
      <c r="EUT41" s="21"/>
      <c r="EUU41" s="21"/>
      <c r="EUV41" s="21"/>
      <c r="EUW41" s="21"/>
      <c r="EUX41" s="21"/>
      <c r="EUY41" s="21"/>
      <c r="EUZ41" s="21"/>
      <c r="EVA41" s="21"/>
      <c r="EVB41" s="21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1"/>
      <c r="EVZ41" s="21"/>
      <c r="EWA41" s="21"/>
      <c r="EWB41" s="21"/>
      <c r="EWC41" s="21"/>
      <c r="EWD41" s="21"/>
      <c r="EWE41" s="21"/>
      <c r="EWF41" s="21"/>
      <c r="EWG41" s="21"/>
      <c r="EWH41" s="21"/>
      <c r="EWI41" s="21"/>
      <c r="EWJ41" s="21"/>
      <c r="EWK41" s="21"/>
      <c r="EWL41" s="21"/>
      <c r="EWM41" s="21"/>
      <c r="EWN41" s="21"/>
      <c r="EWO41" s="21"/>
      <c r="EWP41" s="21"/>
      <c r="EWQ41" s="21"/>
      <c r="EWR41" s="21"/>
      <c r="EWS41" s="21"/>
      <c r="EWT41" s="21"/>
      <c r="EWU41" s="21"/>
      <c r="EWV41" s="21"/>
      <c r="EWW41" s="21"/>
      <c r="EWX41" s="21"/>
      <c r="EWY41" s="21"/>
      <c r="EWZ41" s="21"/>
      <c r="EXA41" s="21"/>
      <c r="EXB41" s="21"/>
      <c r="EXC41" s="21"/>
      <c r="EXD41" s="21"/>
      <c r="EXE41" s="21"/>
      <c r="EXF41" s="21"/>
      <c r="EXG41" s="21"/>
      <c r="EXH41" s="21"/>
      <c r="EXI41" s="21"/>
      <c r="EXJ41" s="21"/>
      <c r="EXK41" s="21"/>
      <c r="EXL41" s="21"/>
      <c r="EXM41" s="21"/>
      <c r="EXN41" s="21"/>
      <c r="EXO41" s="21"/>
      <c r="EXP41" s="21"/>
      <c r="EXQ41" s="21"/>
      <c r="EXR41" s="21"/>
      <c r="EXS41" s="21"/>
      <c r="EXT41" s="21"/>
      <c r="EXU41" s="21"/>
      <c r="EXV41" s="21"/>
      <c r="EXW41" s="21"/>
      <c r="EXX41" s="21"/>
      <c r="EXY41" s="21"/>
      <c r="EXZ41" s="21"/>
      <c r="EYA41" s="21"/>
      <c r="EYB41" s="21"/>
      <c r="EYC41" s="21"/>
      <c r="EYD41" s="21"/>
      <c r="EYE41" s="21"/>
      <c r="EYF41" s="21"/>
      <c r="EYG41" s="21"/>
      <c r="EYH41" s="21"/>
      <c r="EYI41" s="21"/>
      <c r="EYJ41" s="21"/>
      <c r="EYK41" s="21"/>
      <c r="EYL41" s="21"/>
      <c r="EYM41" s="21"/>
      <c r="EYN41" s="21"/>
      <c r="EYO41" s="21"/>
      <c r="EYP41" s="21"/>
      <c r="EYQ41" s="21"/>
      <c r="EYR41" s="21"/>
      <c r="EYS41" s="21"/>
      <c r="EYT41" s="21"/>
      <c r="EYU41" s="21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1"/>
      <c r="EZS41" s="21"/>
      <c r="EZT41" s="21"/>
      <c r="EZU41" s="21"/>
      <c r="EZV41" s="21"/>
      <c r="EZW41" s="21"/>
      <c r="EZX41" s="21"/>
      <c r="EZY41" s="21"/>
      <c r="EZZ41" s="21"/>
      <c r="FAA41" s="21"/>
      <c r="FAB41" s="21"/>
      <c r="FAC41" s="21"/>
      <c r="FAD41" s="21"/>
      <c r="FAE41" s="21"/>
      <c r="FAF41" s="21"/>
      <c r="FAG41" s="21"/>
      <c r="FAH41" s="21"/>
      <c r="FAI41" s="21"/>
      <c r="FAJ41" s="21"/>
      <c r="FAK41" s="21"/>
      <c r="FAL41" s="21"/>
      <c r="FAM41" s="21"/>
      <c r="FAN41" s="21"/>
      <c r="FAO41" s="21"/>
      <c r="FAP41" s="21"/>
      <c r="FAQ41" s="21"/>
      <c r="FAR41" s="21"/>
      <c r="FAS41" s="21"/>
      <c r="FAT41" s="21"/>
      <c r="FAU41" s="21"/>
      <c r="FAV41" s="21"/>
      <c r="FAW41" s="21"/>
      <c r="FAX41" s="21"/>
      <c r="FAY41" s="21"/>
      <c r="FAZ41" s="21"/>
      <c r="FBA41" s="21"/>
      <c r="FBB41" s="21"/>
      <c r="FBC41" s="21"/>
      <c r="FBD41" s="21"/>
      <c r="FBE41" s="21"/>
      <c r="FBF41" s="21"/>
      <c r="FBG41" s="21"/>
      <c r="FBH41" s="21"/>
      <c r="FBI41" s="21"/>
      <c r="FBJ41" s="21"/>
      <c r="FBK41" s="21"/>
      <c r="FBL41" s="21"/>
      <c r="FBM41" s="21"/>
      <c r="FBN41" s="21"/>
      <c r="FBO41" s="21"/>
      <c r="FBP41" s="21"/>
      <c r="FBQ41" s="21"/>
      <c r="FBR41" s="21"/>
      <c r="FBS41" s="21"/>
      <c r="FBT41" s="21"/>
      <c r="FBU41" s="21"/>
      <c r="FBV41" s="21"/>
      <c r="FBW41" s="21"/>
      <c r="FBX41" s="21"/>
      <c r="FBY41" s="21"/>
      <c r="FBZ41" s="21"/>
      <c r="FCA41" s="21"/>
      <c r="FCB41" s="21"/>
      <c r="FCC41" s="21"/>
      <c r="FCD41" s="21"/>
      <c r="FCE41" s="21"/>
      <c r="FCF41" s="21"/>
      <c r="FCG41" s="21"/>
      <c r="FCH41" s="21"/>
      <c r="FCI41" s="21"/>
      <c r="FCJ41" s="21"/>
      <c r="FCK41" s="21"/>
      <c r="FCL41" s="21"/>
      <c r="FCM41" s="21"/>
      <c r="FCN41" s="21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1"/>
      <c r="FDL41" s="21"/>
      <c r="FDM41" s="21"/>
      <c r="FDN41" s="21"/>
      <c r="FDO41" s="21"/>
      <c r="FDP41" s="21"/>
      <c r="FDQ41" s="21"/>
      <c r="FDR41" s="21"/>
      <c r="FDS41" s="21"/>
      <c r="FDT41" s="21"/>
      <c r="FDU41" s="21"/>
      <c r="FDV41" s="21"/>
      <c r="FDW41" s="21"/>
      <c r="FDX41" s="21"/>
      <c r="FDY41" s="21"/>
      <c r="FDZ41" s="21"/>
      <c r="FEA41" s="21"/>
      <c r="FEB41" s="21"/>
      <c r="FEC41" s="21"/>
      <c r="FED41" s="21"/>
      <c r="FEE41" s="21"/>
      <c r="FEF41" s="21"/>
      <c r="FEG41" s="21"/>
      <c r="FEH41" s="21"/>
      <c r="FEI41" s="21"/>
      <c r="FEJ41" s="21"/>
      <c r="FEK41" s="21"/>
      <c r="FEL41" s="21"/>
      <c r="FEM41" s="21"/>
      <c r="FEN41" s="21"/>
      <c r="FEO41" s="21"/>
      <c r="FEP41" s="21"/>
      <c r="FEQ41" s="21"/>
      <c r="FER41" s="21"/>
      <c r="FES41" s="21"/>
      <c r="FET41" s="21"/>
      <c r="FEU41" s="21"/>
      <c r="FEV41" s="21"/>
      <c r="FEW41" s="21"/>
      <c r="FEX41" s="21"/>
      <c r="FEY41" s="21"/>
      <c r="FEZ41" s="21"/>
      <c r="FFA41" s="21"/>
      <c r="FFB41" s="21"/>
      <c r="FFC41" s="21"/>
      <c r="FFD41" s="21"/>
      <c r="FFE41" s="21"/>
      <c r="FFF41" s="21"/>
      <c r="FFG41" s="21"/>
      <c r="FFH41" s="21"/>
      <c r="FFI41" s="21"/>
      <c r="FFJ41" s="21"/>
      <c r="FFK41" s="21"/>
      <c r="FFL41" s="21"/>
      <c r="FFM41" s="21"/>
      <c r="FFN41" s="21"/>
      <c r="FFO41" s="21"/>
      <c r="FFP41" s="21"/>
      <c r="FFQ41" s="21"/>
      <c r="FFR41" s="21"/>
      <c r="FFS41" s="21"/>
      <c r="FFT41" s="21"/>
      <c r="FFU41" s="21"/>
      <c r="FFV41" s="21"/>
      <c r="FFW41" s="21"/>
      <c r="FFX41" s="21"/>
      <c r="FFY41" s="21"/>
      <c r="FFZ41" s="21"/>
      <c r="FGA41" s="21"/>
      <c r="FGB41" s="21"/>
      <c r="FGC41" s="21"/>
      <c r="FGD41" s="21"/>
      <c r="FGE41" s="21"/>
      <c r="FGF41" s="21"/>
      <c r="FGG41" s="21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1"/>
      <c r="FHE41" s="21"/>
      <c r="FHF41" s="21"/>
      <c r="FHG41" s="21"/>
      <c r="FHH41" s="21"/>
      <c r="FHI41" s="21"/>
      <c r="FHJ41" s="21"/>
      <c r="FHK41" s="21"/>
      <c r="FHL41" s="21"/>
      <c r="FHM41" s="21"/>
      <c r="FHN41" s="21"/>
      <c r="FHO41" s="21"/>
      <c r="FHP41" s="21"/>
      <c r="FHQ41" s="21"/>
      <c r="FHR41" s="21"/>
      <c r="FHS41" s="21"/>
      <c r="FHT41" s="21"/>
      <c r="FHU41" s="21"/>
      <c r="FHV41" s="21"/>
      <c r="FHW41" s="21"/>
      <c r="FHX41" s="21"/>
      <c r="FHY41" s="21"/>
      <c r="FHZ41" s="21"/>
      <c r="FIA41" s="21"/>
      <c r="FIB41" s="21"/>
      <c r="FIC41" s="21"/>
      <c r="FID41" s="21"/>
      <c r="FIE41" s="21"/>
      <c r="FIF41" s="21"/>
      <c r="FIG41" s="21"/>
      <c r="FIH41" s="21"/>
      <c r="FII41" s="21"/>
      <c r="FIJ41" s="21"/>
      <c r="FIK41" s="21"/>
      <c r="FIL41" s="21"/>
      <c r="FIM41" s="21"/>
      <c r="FIN41" s="21"/>
      <c r="FIO41" s="21"/>
      <c r="FIP41" s="21"/>
      <c r="FIQ41" s="21"/>
      <c r="FIR41" s="21"/>
      <c r="FIS41" s="21"/>
      <c r="FIT41" s="21"/>
      <c r="FIU41" s="21"/>
      <c r="FIV41" s="21"/>
      <c r="FIW41" s="21"/>
      <c r="FIX41" s="21"/>
      <c r="FIY41" s="21"/>
      <c r="FIZ41" s="21"/>
      <c r="FJA41" s="21"/>
      <c r="FJB41" s="21"/>
      <c r="FJC41" s="21"/>
      <c r="FJD41" s="21"/>
      <c r="FJE41" s="21"/>
      <c r="FJF41" s="21"/>
      <c r="FJG41" s="21"/>
      <c r="FJH41" s="21"/>
      <c r="FJI41" s="21"/>
      <c r="FJJ41" s="21"/>
      <c r="FJK41" s="21"/>
      <c r="FJL41" s="21"/>
      <c r="FJM41" s="21"/>
      <c r="FJN41" s="21"/>
      <c r="FJO41" s="21"/>
      <c r="FJP41" s="21"/>
      <c r="FJQ41" s="21"/>
      <c r="FJR41" s="21"/>
      <c r="FJS41" s="21"/>
      <c r="FJT41" s="21"/>
      <c r="FJU41" s="21"/>
      <c r="FJV41" s="21"/>
      <c r="FJW41" s="21"/>
      <c r="FJX41" s="21"/>
      <c r="FJY41" s="21"/>
      <c r="FJZ41" s="21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1"/>
      <c r="FKX41" s="21"/>
      <c r="FKY41" s="21"/>
      <c r="FKZ41" s="21"/>
      <c r="FLA41" s="21"/>
      <c r="FLB41" s="21"/>
      <c r="FLC41" s="21"/>
      <c r="FLD41" s="21"/>
      <c r="FLE41" s="21"/>
      <c r="FLF41" s="21"/>
      <c r="FLG41" s="21"/>
      <c r="FLH41" s="21"/>
      <c r="FLI41" s="21"/>
      <c r="FLJ41" s="21"/>
      <c r="FLK41" s="21"/>
      <c r="FLL41" s="21"/>
      <c r="FLM41" s="21"/>
      <c r="FLN41" s="21"/>
      <c r="FLO41" s="21"/>
      <c r="FLP41" s="21"/>
      <c r="FLQ41" s="21"/>
      <c r="FLR41" s="21"/>
      <c r="FLS41" s="21"/>
      <c r="FLT41" s="21"/>
      <c r="FLU41" s="21"/>
      <c r="FLV41" s="21"/>
      <c r="FLW41" s="21"/>
      <c r="FLX41" s="21"/>
      <c r="FLY41" s="21"/>
      <c r="FLZ41" s="21"/>
      <c r="FMA41" s="21"/>
      <c r="FMB41" s="21"/>
      <c r="FMC41" s="21"/>
      <c r="FMD41" s="21"/>
      <c r="FME41" s="21"/>
      <c r="FMF41" s="21"/>
      <c r="FMG41" s="21"/>
      <c r="FMH41" s="21"/>
      <c r="FMI41" s="21"/>
      <c r="FMJ41" s="21"/>
      <c r="FMK41" s="21"/>
      <c r="FML41" s="21"/>
      <c r="FMM41" s="21"/>
      <c r="FMN41" s="21"/>
      <c r="FMO41" s="21"/>
      <c r="FMP41" s="21"/>
      <c r="FMQ41" s="21"/>
      <c r="FMR41" s="21"/>
      <c r="FMS41" s="21"/>
      <c r="FMT41" s="21"/>
      <c r="FMU41" s="21"/>
      <c r="FMV41" s="21"/>
      <c r="FMW41" s="21"/>
      <c r="FMX41" s="21"/>
      <c r="FMY41" s="21"/>
      <c r="FMZ41" s="21"/>
      <c r="FNA41" s="21"/>
      <c r="FNB41" s="21"/>
      <c r="FNC41" s="21"/>
      <c r="FND41" s="21"/>
      <c r="FNE41" s="21"/>
      <c r="FNF41" s="21"/>
      <c r="FNG41" s="21"/>
      <c r="FNH41" s="21"/>
      <c r="FNI41" s="21"/>
      <c r="FNJ41" s="21"/>
      <c r="FNK41" s="21"/>
      <c r="FNL41" s="21"/>
      <c r="FNM41" s="21"/>
      <c r="FNN41" s="21"/>
      <c r="FNO41" s="21"/>
      <c r="FNP41" s="21"/>
      <c r="FNQ41" s="21"/>
      <c r="FNR41" s="21"/>
      <c r="FNS41" s="21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1"/>
      <c r="FOQ41" s="21"/>
      <c r="FOR41" s="21"/>
      <c r="FOS41" s="21"/>
      <c r="FOT41" s="21"/>
      <c r="FOU41" s="21"/>
      <c r="FOV41" s="21"/>
      <c r="FOW41" s="21"/>
      <c r="FOX41" s="21"/>
      <c r="FOY41" s="21"/>
      <c r="FOZ41" s="21"/>
      <c r="FPA41" s="21"/>
      <c r="FPB41" s="21"/>
      <c r="FPC41" s="21"/>
      <c r="FPD41" s="21"/>
      <c r="FPE41" s="21"/>
      <c r="FPF41" s="21"/>
      <c r="FPG41" s="21"/>
      <c r="FPH41" s="21"/>
      <c r="FPI41" s="21"/>
      <c r="FPJ41" s="21"/>
      <c r="FPK41" s="21"/>
      <c r="FPL41" s="21"/>
      <c r="FPM41" s="21"/>
      <c r="FPN41" s="21"/>
      <c r="FPO41" s="21"/>
      <c r="FPP41" s="21"/>
      <c r="FPQ41" s="21"/>
      <c r="FPR41" s="21"/>
      <c r="FPS41" s="21"/>
      <c r="FPT41" s="21"/>
      <c r="FPU41" s="21"/>
      <c r="FPV41" s="21"/>
      <c r="FPW41" s="21"/>
      <c r="FPX41" s="21"/>
      <c r="FPY41" s="21"/>
      <c r="FPZ41" s="21"/>
      <c r="FQA41" s="21"/>
      <c r="FQB41" s="21"/>
      <c r="FQC41" s="21"/>
      <c r="FQD41" s="21"/>
      <c r="FQE41" s="21"/>
      <c r="FQF41" s="21"/>
      <c r="FQG41" s="21"/>
      <c r="FQH41" s="21"/>
      <c r="FQI41" s="21"/>
      <c r="FQJ41" s="21"/>
      <c r="FQK41" s="21"/>
      <c r="FQL41" s="21"/>
      <c r="FQM41" s="21"/>
      <c r="FQN41" s="21"/>
      <c r="FQO41" s="21"/>
      <c r="FQP41" s="21"/>
      <c r="FQQ41" s="21"/>
      <c r="FQR41" s="21"/>
      <c r="FQS41" s="21"/>
      <c r="FQT41" s="21"/>
      <c r="FQU41" s="21"/>
      <c r="FQV41" s="21"/>
      <c r="FQW41" s="21"/>
      <c r="FQX41" s="21"/>
      <c r="FQY41" s="21"/>
      <c r="FQZ41" s="21"/>
      <c r="FRA41" s="21"/>
      <c r="FRB41" s="21"/>
      <c r="FRC41" s="21"/>
      <c r="FRD41" s="21"/>
      <c r="FRE41" s="21"/>
      <c r="FRF41" s="21"/>
      <c r="FRG41" s="21"/>
      <c r="FRH41" s="21"/>
      <c r="FRI41" s="21"/>
      <c r="FRJ41" s="21"/>
      <c r="FRK41" s="21"/>
      <c r="FRL41" s="21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1"/>
      <c r="FSJ41" s="21"/>
      <c r="FSK41" s="21"/>
      <c r="FSL41" s="21"/>
      <c r="FSM41" s="21"/>
      <c r="FSN41" s="21"/>
      <c r="FSO41" s="21"/>
      <c r="FSP41" s="21"/>
      <c r="FSQ41" s="21"/>
      <c r="FSR41" s="21"/>
      <c r="FSS41" s="21"/>
      <c r="FST41" s="21"/>
      <c r="FSU41" s="21"/>
      <c r="FSV41" s="21"/>
      <c r="FSW41" s="21"/>
      <c r="FSX41" s="21"/>
      <c r="FSY41" s="21"/>
      <c r="FSZ41" s="21"/>
      <c r="FTA41" s="21"/>
      <c r="FTB41" s="21"/>
      <c r="FTC41" s="21"/>
      <c r="FTD41" s="21"/>
      <c r="FTE41" s="21"/>
      <c r="FTF41" s="21"/>
      <c r="FTG41" s="21"/>
      <c r="FTH41" s="21"/>
      <c r="FTI41" s="21"/>
      <c r="FTJ41" s="21"/>
      <c r="FTK41" s="21"/>
      <c r="FTL41" s="21"/>
      <c r="FTM41" s="21"/>
      <c r="FTN41" s="21"/>
      <c r="FTO41" s="21"/>
      <c r="FTP41" s="21"/>
      <c r="FTQ41" s="21"/>
      <c r="FTR41" s="21"/>
      <c r="FTS41" s="21"/>
      <c r="FTT41" s="21"/>
      <c r="FTU41" s="21"/>
      <c r="FTV41" s="21"/>
      <c r="FTW41" s="21"/>
      <c r="FTX41" s="21"/>
      <c r="FTY41" s="21"/>
      <c r="FTZ41" s="21"/>
      <c r="FUA41" s="21"/>
      <c r="FUB41" s="21"/>
      <c r="FUC41" s="21"/>
      <c r="FUD41" s="21"/>
      <c r="FUE41" s="21"/>
      <c r="FUF41" s="21"/>
      <c r="FUG41" s="21"/>
      <c r="FUH41" s="21"/>
      <c r="FUI41" s="21"/>
      <c r="FUJ41" s="21"/>
      <c r="FUK41" s="21"/>
      <c r="FUL41" s="21"/>
      <c r="FUM41" s="21"/>
      <c r="FUN41" s="21"/>
      <c r="FUO41" s="21"/>
      <c r="FUP41" s="21"/>
      <c r="FUQ41" s="21"/>
      <c r="FUR41" s="21"/>
      <c r="FUS41" s="21"/>
      <c r="FUT41" s="21"/>
      <c r="FUU41" s="21"/>
      <c r="FUV41" s="21"/>
      <c r="FUW41" s="21"/>
      <c r="FUX41" s="21"/>
      <c r="FUY41" s="21"/>
      <c r="FUZ41" s="21"/>
      <c r="FVA41" s="21"/>
      <c r="FVB41" s="21"/>
      <c r="FVC41" s="21"/>
      <c r="FVD41" s="21"/>
      <c r="FVE41" s="21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1"/>
      <c r="FWC41" s="21"/>
      <c r="FWD41" s="21"/>
      <c r="FWE41" s="21"/>
      <c r="FWF41" s="21"/>
      <c r="FWG41" s="21"/>
      <c r="FWH41" s="21"/>
      <c r="FWI41" s="21"/>
      <c r="FWJ41" s="21"/>
      <c r="FWK41" s="21"/>
      <c r="FWL41" s="21"/>
      <c r="FWM41" s="21"/>
      <c r="FWN41" s="21"/>
      <c r="FWO41" s="21"/>
      <c r="FWP41" s="21"/>
      <c r="FWQ41" s="21"/>
      <c r="FWR41" s="21"/>
      <c r="FWS41" s="21"/>
      <c r="FWT41" s="21"/>
      <c r="FWU41" s="21"/>
      <c r="FWV41" s="21"/>
      <c r="FWW41" s="21"/>
      <c r="FWX41" s="21"/>
      <c r="FWY41" s="21"/>
      <c r="FWZ41" s="21"/>
      <c r="FXA41" s="21"/>
      <c r="FXB41" s="21"/>
      <c r="FXC41" s="21"/>
      <c r="FXD41" s="21"/>
      <c r="FXE41" s="21"/>
      <c r="FXF41" s="21"/>
      <c r="FXG41" s="21"/>
      <c r="FXH41" s="21"/>
      <c r="FXI41" s="21"/>
      <c r="FXJ41" s="21"/>
      <c r="FXK41" s="21"/>
      <c r="FXL41" s="21"/>
      <c r="FXM41" s="21"/>
      <c r="FXN41" s="21"/>
      <c r="FXO41" s="21"/>
      <c r="FXP41" s="21"/>
      <c r="FXQ41" s="21"/>
      <c r="FXR41" s="21"/>
      <c r="FXS41" s="21"/>
      <c r="FXT41" s="21"/>
      <c r="FXU41" s="21"/>
      <c r="FXV41" s="21"/>
      <c r="FXW41" s="21"/>
      <c r="FXX41" s="21"/>
      <c r="FXY41" s="21"/>
      <c r="FXZ41" s="21"/>
      <c r="FYA41" s="21"/>
      <c r="FYB41" s="21"/>
      <c r="FYC41" s="21"/>
      <c r="FYD41" s="21"/>
      <c r="FYE41" s="21"/>
      <c r="FYF41" s="21"/>
      <c r="FYG41" s="21"/>
      <c r="FYH41" s="21"/>
      <c r="FYI41" s="21"/>
      <c r="FYJ41" s="21"/>
      <c r="FYK41" s="21"/>
      <c r="FYL41" s="21"/>
      <c r="FYM41" s="21"/>
      <c r="FYN41" s="21"/>
      <c r="FYO41" s="21"/>
      <c r="FYP41" s="21"/>
      <c r="FYQ41" s="21"/>
      <c r="FYR41" s="21"/>
      <c r="FYS41" s="21"/>
      <c r="FYT41" s="21"/>
      <c r="FYU41" s="21"/>
      <c r="FYV41" s="21"/>
      <c r="FYW41" s="21"/>
      <c r="FYX41" s="21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1"/>
      <c r="FZV41" s="21"/>
      <c r="FZW41" s="21"/>
      <c r="FZX41" s="21"/>
      <c r="FZY41" s="21"/>
      <c r="FZZ41" s="21"/>
      <c r="GAA41" s="21"/>
      <c r="GAB41" s="21"/>
      <c r="GAC41" s="21"/>
      <c r="GAD41" s="21"/>
      <c r="GAE41" s="21"/>
      <c r="GAF41" s="21"/>
      <c r="GAG41" s="21"/>
      <c r="GAH41" s="21"/>
      <c r="GAI41" s="21"/>
      <c r="GAJ41" s="21"/>
      <c r="GAK41" s="21"/>
      <c r="GAL41" s="21"/>
      <c r="GAM41" s="21"/>
      <c r="GAN41" s="21"/>
      <c r="GAO41" s="21"/>
      <c r="GAP41" s="21"/>
      <c r="GAQ41" s="21"/>
      <c r="GAR41" s="21"/>
      <c r="GAS41" s="21"/>
      <c r="GAT41" s="21"/>
      <c r="GAU41" s="21"/>
      <c r="GAV41" s="21"/>
      <c r="GAW41" s="21"/>
      <c r="GAX41" s="21"/>
      <c r="GAY41" s="21"/>
      <c r="GAZ41" s="21"/>
      <c r="GBA41" s="21"/>
      <c r="GBB41" s="21"/>
      <c r="GBC41" s="21"/>
      <c r="GBD41" s="21"/>
      <c r="GBE41" s="21"/>
      <c r="GBF41" s="21"/>
      <c r="GBG41" s="21"/>
      <c r="GBH41" s="21"/>
      <c r="GBI41" s="21"/>
      <c r="GBJ41" s="21"/>
      <c r="GBK41" s="21"/>
      <c r="GBL41" s="21"/>
      <c r="GBM41" s="21"/>
      <c r="GBN41" s="21"/>
      <c r="GBO41" s="21"/>
      <c r="GBP41" s="21"/>
      <c r="GBQ41" s="21"/>
      <c r="GBR41" s="21"/>
      <c r="GBS41" s="21"/>
      <c r="GBT41" s="21"/>
      <c r="GBU41" s="21"/>
      <c r="GBV41" s="21"/>
      <c r="GBW41" s="21"/>
      <c r="GBX41" s="21"/>
      <c r="GBY41" s="21"/>
      <c r="GBZ41" s="21"/>
      <c r="GCA41" s="21"/>
      <c r="GCB41" s="21"/>
      <c r="GCC41" s="21"/>
      <c r="GCD41" s="21"/>
      <c r="GCE41" s="21"/>
      <c r="GCF41" s="21"/>
      <c r="GCG41" s="21"/>
      <c r="GCH41" s="21"/>
      <c r="GCI41" s="21"/>
      <c r="GCJ41" s="21"/>
      <c r="GCK41" s="21"/>
      <c r="GCL41" s="21"/>
      <c r="GCM41" s="21"/>
      <c r="GCN41" s="21"/>
      <c r="GCO41" s="21"/>
      <c r="GCP41" s="21"/>
      <c r="GCQ41" s="21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1"/>
      <c r="GDO41" s="21"/>
      <c r="GDP41" s="21"/>
      <c r="GDQ41" s="21"/>
      <c r="GDR41" s="21"/>
      <c r="GDS41" s="21"/>
      <c r="GDT41" s="21"/>
      <c r="GDU41" s="21"/>
      <c r="GDV41" s="21"/>
      <c r="GDW41" s="21"/>
      <c r="GDX41" s="21"/>
      <c r="GDY41" s="21"/>
      <c r="GDZ41" s="21"/>
      <c r="GEA41" s="21"/>
      <c r="GEB41" s="21"/>
      <c r="GEC41" s="21"/>
      <c r="GED41" s="21"/>
      <c r="GEE41" s="21"/>
      <c r="GEF41" s="21"/>
      <c r="GEG41" s="21"/>
      <c r="GEH41" s="21"/>
      <c r="GEI41" s="21"/>
      <c r="GEJ41" s="21"/>
      <c r="GEK41" s="21"/>
      <c r="GEL41" s="21"/>
      <c r="GEM41" s="21"/>
      <c r="GEN41" s="21"/>
      <c r="GEO41" s="21"/>
      <c r="GEP41" s="21"/>
      <c r="GEQ41" s="21"/>
      <c r="GER41" s="21"/>
      <c r="GES41" s="21"/>
      <c r="GET41" s="21"/>
      <c r="GEU41" s="21"/>
      <c r="GEV41" s="21"/>
      <c r="GEW41" s="21"/>
      <c r="GEX41" s="21"/>
      <c r="GEY41" s="21"/>
      <c r="GEZ41" s="21"/>
      <c r="GFA41" s="21"/>
      <c r="GFB41" s="21"/>
      <c r="GFC41" s="21"/>
      <c r="GFD41" s="21"/>
      <c r="GFE41" s="21"/>
      <c r="GFF41" s="21"/>
      <c r="GFG41" s="21"/>
      <c r="GFH41" s="21"/>
      <c r="GFI41" s="21"/>
      <c r="GFJ41" s="21"/>
      <c r="GFK41" s="21"/>
      <c r="GFL41" s="21"/>
      <c r="GFM41" s="21"/>
      <c r="GFN41" s="21"/>
      <c r="GFO41" s="21"/>
      <c r="GFP41" s="21"/>
      <c r="GFQ41" s="21"/>
      <c r="GFR41" s="21"/>
      <c r="GFS41" s="21"/>
      <c r="GFT41" s="21"/>
      <c r="GFU41" s="21"/>
      <c r="GFV41" s="21"/>
      <c r="GFW41" s="21"/>
      <c r="GFX41" s="21"/>
      <c r="GFY41" s="21"/>
      <c r="GFZ41" s="21"/>
      <c r="GGA41" s="21"/>
      <c r="GGB41" s="21"/>
      <c r="GGC41" s="21"/>
      <c r="GGD41" s="21"/>
      <c r="GGE41" s="21"/>
      <c r="GGF41" s="21"/>
      <c r="GGG41" s="21"/>
      <c r="GGH41" s="21"/>
      <c r="GGI41" s="21"/>
      <c r="GGJ41" s="21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1"/>
      <c r="GHH41" s="21"/>
      <c r="GHI41" s="21"/>
      <c r="GHJ41" s="21"/>
      <c r="GHK41" s="21"/>
      <c r="GHL41" s="21"/>
      <c r="GHM41" s="21"/>
      <c r="GHN41" s="21"/>
      <c r="GHO41" s="21"/>
      <c r="GHP41" s="21"/>
      <c r="GHQ41" s="21"/>
      <c r="GHR41" s="21"/>
      <c r="GHS41" s="21"/>
      <c r="GHT41" s="21"/>
      <c r="GHU41" s="21"/>
      <c r="GHV41" s="21"/>
      <c r="GHW41" s="21"/>
      <c r="GHX41" s="21"/>
      <c r="GHY41" s="21"/>
      <c r="GHZ41" s="21"/>
      <c r="GIA41" s="21"/>
      <c r="GIB41" s="21"/>
      <c r="GIC41" s="21"/>
      <c r="GID41" s="21"/>
      <c r="GIE41" s="21"/>
      <c r="GIF41" s="21"/>
      <c r="GIG41" s="21"/>
      <c r="GIH41" s="21"/>
      <c r="GII41" s="21"/>
      <c r="GIJ41" s="21"/>
      <c r="GIK41" s="21"/>
      <c r="GIL41" s="21"/>
      <c r="GIM41" s="21"/>
      <c r="GIN41" s="21"/>
      <c r="GIO41" s="21"/>
      <c r="GIP41" s="21"/>
      <c r="GIQ41" s="21"/>
      <c r="GIR41" s="21"/>
      <c r="GIS41" s="21"/>
      <c r="GIT41" s="21"/>
      <c r="GIU41" s="21"/>
      <c r="GIV41" s="21"/>
      <c r="GIW41" s="21"/>
      <c r="GIX41" s="21"/>
      <c r="GIY41" s="21"/>
      <c r="GIZ41" s="21"/>
      <c r="GJA41" s="21"/>
      <c r="GJB41" s="21"/>
      <c r="GJC41" s="21"/>
      <c r="GJD41" s="21"/>
      <c r="GJE41" s="21"/>
      <c r="GJF41" s="21"/>
      <c r="GJG41" s="21"/>
      <c r="GJH41" s="21"/>
      <c r="GJI41" s="21"/>
      <c r="GJJ41" s="21"/>
      <c r="GJK41" s="21"/>
      <c r="GJL41" s="21"/>
      <c r="GJM41" s="21"/>
      <c r="GJN41" s="21"/>
      <c r="GJO41" s="21"/>
      <c r="GJP41" s="21"/>
      <c r="GJQ41" s="21"/>
      <c r="GJR41" s="21"/>
      <c r="GJS41" s="21"/>
      <c r="GJT41" s="21"/>
      <c r="GJU41" s="21"/>
      <c r="GJV41" s="21"/>
      <c r="GJW41" s="21"/>
      <c r="GJX41" s="21"/>
      <c r="GJY41" s="21"/>
      <c r="GJZ41" s="21"/>
      <c r="GKA41" s="21"/>
      <c r="GKB41" s="21"/>
      <c r="GKC41" s="21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1"/>
      <c r="GLA41" s="21"/>
      <c r="GLB41" s="21"/>
      <c r="GLC41" s="21"/>
      <c r="GLD41" s="21"/>
      <c r="GLE41" s="21"/>
      <c r="GLF41" s="21"/>
      <c r="GLG41" s="21"/>
      <c r="GLH41" s="21"/>
      <c r="GLI41" s="21"/>
      <c r="GLJ41" s="21"/>
      <c r="GLK41" s="21"/>
      <c r="GLL41" s="21"/>
      <c r="GLM41" s="21"/>
      <c r="GLN41" s="21"/>
      <c r="GLO41" s="21"/>
      <c r="GLP41" s="21"/>
      <c r="GLQ41" s="21"/>
      <c r="GLR41" s="21"/>
      <c r="GLS41" s="21"/>
      <c r="GLT41" s="21"/>
      <c r="GLU41" s="21"/>
      <c r="GLV41" s="21"/>
      <c r="GLW41" s="21"/>
      <c r="GLX41" s="21"/>
      <c r="GLY41" s="21"/>
      <c r="GLZ41" s="21"/>
      <c r="GMA41" s="21"/>
      <c r="GMB41" s="21"/>
      <c r="GMC41" s="21"/>
      <c r="GMD41" s="21"/>
      <c r="GME41" s="21"/>
      <c r="GMF41" s="21"/>
      <c r="GMG41" s="21"/>
      <c r="GMH41" s="21"/>
      <c r="GMI41" s="21"/>
      <c r="GMJ41" s="21"/>
      <c r="GMK41" s="21"/>
      <c r="GML41" s="21"/>
      <c r="GMM41" s="21"/>
      <c r="GMN41" s="21"/>
      <c r="GMO41" s="21"/>
      <c r="GMP41" s="21"/>
      <c r="GMQ41" s="21"/>
      <c r="GMR41" s="21"/>
      <c r="GMS41" s="21"/>
      <c r="GMT41" s="21"/>
      <c r="GMU41" s="21"/>
      <c r="GMV41" s="21"/>
      <c r="GMW41" s="21"/>
      <c r="GMX41" s="21"/>
      <c r="GMY41" s="21"/>
      <c r="GMZ41" s="21"/>
      <c r="GNA41" s="21"/>
      <c r="GNB41" s="21"/>
      <c r="GNC41" s="21"/>
      <c r="GND41" s="21"/>
      <c r="GNE41" s="21"/>
      <c r="GNF41" s="21"/>
      <c r="GNG41" s="21"/>
      <c r="GNH41" s="21"/>
      <c r="GNI41" s="21"/>
      <c r="GNJ41" s="21"/>
      <c r="GNK41" s="21"/>
      <c r="GNL41" s="21"/>
      <c r="GNM41" s="21"/>
      <c r="GNN41" s="21"/>
      <c r="GNO41" s="21"/>
      <c r="GNP41" s="21"/>
      <c r="GNQ41" s="21"/>
      <c r="GNR41" s="21"/>
      <c r="GNS41" s="21"/>
      <c r="GNT41" s="21"/>
      <c r="GNU41" s="21"/>
      <c r="GNV41" s="21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1"/>
      <c r="GOT41" s="21"/>
      <c r="GOU41" s="21"/>
      <c r="GOV41" s="21"/>
      <c r="GOW41" s="21"/>
      <c r="GOX41" s="21"/>
      <c r="GOY41" s="21"/>
      <c r="GOZ41" s="21"/>
      <c r="GPA41" s="21"/>
      <c r="GPB41" s="21"/>
      <c r="GPC41" s="21"/>
      <c r="GPD41" s="21"/>
      <c r="GPE41" s="21"/>
      <c r="GPF41" s="21"/>
      <c r="GPG41" s="21"/>
      <c r="GPH41" s="21"/>
      <c r="GPI41" s="21"/>
      <c r="GPJ41" s="21"/>
      <c r="GPK41" s="21"/>
      <c r="GPL41" s="21"/>
      <c r="GPM41" s="21"/>
      <c r="GPN41" s="21"/>
      <c r="GPO41" s="21"/>
      <c r="GPP41" s="21"/>
      <c r="GPQ41" s="21"/>
      <c r="GPR41" s="21"/>
      <c r="GPS41" s="21"/>
      <c r="GPT41" s="21"/>
      <c r="GPU41" s="21"/>
      <c r="GPV41" s="21"/>
      <c r="GPW41" s="21"/>
      <c r="GPX41" s="21"/>
      <c r="GPY41" s="21"/>
      <c r="GPZ41" s="21"/>
      <c r="GQA41" s="21"/>
      <c r="GQB41" s="21"/>
      <c r="GQC41" s="21"/>
      <c r="GQD41" s="21"/>
      <c r="GQE41" s="21"/>
      <c r="GQF41" s="21"/>
      <c r="GQG41" s="21"/>
      <c r="GQH41" s="21"/>
      <c r="GQI41" s="21"/>
      <c r="GQJ41" s="21"/>
      <c r="GQK41" s="21"/>
      <c r="GQL41" s="21"/>
      <c r="GQM41" s="21"/>
      <c r="GQN41" s="21"/>
      <c r="GQO41" s="21"/>
      <c r="GQP41" s="21"/>
      <c r="GQQ41" s="21"/>
      <c r="GQR41" s="21"/>
      <c r="GQS41" s="21"/>
      <c r="GQT41" s="21"/>
      <c r="GQU41" s="21"/>
      <c r="GQV41" s="21"/>
      <c r="GQW41" s="21"/>
      <c r="GQX41" s="21"/>
      <c r="GQY41" s="21"/>
      <c r="GQZ41" s="21"/>
      <c r="GRA41" s="21"/>
      <c r="GRB41" s="21"/>
      <c r="GRC41" s="21"/>
      <c r="GRD41" s="21"/>
      <c r="GRE41" s="21"/>
      <c r="GRF41" s="21"/>
      <c r="GRG41" s="21"/>
      <c r="GRH41" s="21"/>
      <c r="GRI41" s="21"/>
      <c r="GRJ41" s="21"/>
      <c r="GRK41" s="21"/>
      <c r="GRL41" s="21"/>
      <c r="GRM41" s="21"/>
      <c r="GRN41" s="21"/>
      <c r="GRO41" s="21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1"/>
      <c r="GSM41" s="21"/>
      <c r="GSN41" s="21"/>
      <c r="GSO41" s="21"/>
      <c r="GSP41" s="21"/>
      <c r="GSQ41" s="21"/>
      <c r="GSR41" s="21"/>
      <c r="GSS41" s="21"/>
      <c r="GST41" s="21"/>
      <c r="GSU41" s="21"/>
      <c r="GSV41" s="21"/>
      <c r="GSW41" s="21"/>
      <c r="GSX41" s="21"/>
      <c r="GSY41" s="21"/>
      <c r="GSZ41" s="21"/>
      <c r="GTA41" s="21"/>
      <c r="GTB41" s="21"/>
      <c r="GTC41" s="21"/>
      <c r="GTD41" s="21"/>
      <c r="GTE41" s="21"/>
      <c r="GTF41" s="21"/>
      <c r="GTG41" s="21"/>
      <c r="GTH41" s="21"/>
      <c r="GTI41" s="21"/>
      <c r="GTJ41" s="21"/>
      <c r="GTK41" s="21"/>
      <c r="GTL41" s="21"/>
      <c r="GTM41" s="21"/>
      <c r="GTN41" s="21"/>
      <c r="GTO41" s="21"/>
      <c r="GTP41" s="21"/>
      <c r="GTQ41" s="21"/>
      <c r="GTR41" s="21"/>
      <c r="GTS41" s="21"/>
      <c r="GTT41" s="21"/>
      <c r="GTU41" s="21"/>
      <c r="GTV41" s="21"/>
      <c r="GTW41" s="21"/>
      <c r="GTX41" s="21"/>
      <c r="GTY41" s="21"/>
      <c r="GTZ41" s="21"/>
      <c r="GUA41" s="21"/>
      <c r="GUB41" s="21"/>
      <c r="GUC41" s="21"/>
      <c r="GUD41" s="21"/>
      <c r="GUE41" s="21"/>
      <c r="GUF41" s="21"/>
      <c r="GUG41" s="21"/>
      <c r="GUH41" s="21"/>
      <c r="GUI41" s="21"/>
      <c r="GUJ41" s="21"/>
      <c r="GUK41" s="21"/>
      <c r="GUL41" s="21"/>
      <c r="GUM41" s="21"/>
      <c r="GUN41" s="21"/>
      <c r="GUO41" s="21"/>
      <c r="GUP41" s="21"/>
      <c r="GUQ41" s="21"/>
      <c r="GUR41" s="21"/>
      <c r="GUS41" s="21"/>
      <c r="GUT41" s="21"/>
      <c r="GUU41" s="21"/>
      <c r="GUV41" s="21"/>
      <c r="GUW41" s="21"/>
      <c r="GUX41" s="21"/>
      <c r="GUY41" s="21"/>
      <c r="GUZ41" s="21"/>
      <c r="GVA41" s="21"/>
      <c r="GVB41" s="21"/>
      <c r="GVC41" s="21"/>
      <c r="GVD41" s="21"/>
      <c r="GVE41" s="21"/>
      <c r="GVF41" s="21"/>
      <c r="GVG41" s="21"/>
      <c r="GVH41" s="21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1"/>
      <c r="GWF41" s="21"/>
      <c r="GWG41" s="21"/>
      <c r="GWH41" s="21"/>
      <c r="GWI41" s="21"/>
      <c r="GWJ41" s="21"/>
      <c r="GWK41" s="21"/>
      <c r="GWL41" s="21"/>
      <c r="GWM41" s="21"/>
      <c r="GWN41" s="21"/>
      <c r="GWO41" s="21"/>
      <c r="GWP41" s="21"/>
      <c r="GWQ41" s="21"/>
      <c r="GWR41" s="21"/>
      <c r="GWS41" s="21"/>
      <c r="GWT41" s="21"/>
      <c r="GWU41" s="21"/>
      <c r="GWV41" s="21"/>
      <c r="GWW41" s="21"/>
      <c r="GWX41" s="21"/>
      <c r="GWY41" s="21"/>
      <c r="GWZ41" s="21"/>
      <c r="GXA41" s="21"/>
      <c r="GXB41" s="21"/>
      <c r="GXC41" s="21"/>
      <c r="GXD41" s="21"/>
      <c r="GXE41" s="21"/>
      <c r="GXF41" s="21"/>
      <c r="GXG41" s="21"/>
      <c r="GXH41" s="21"/>
      <c r="GXI41" s="21"/>
      <c r="GXJ41" s="21"/>
      <c r="GXK41" s="21"/>
      <c r="GXL41" s="21"/>
      <c r="GXM41" s="21"/>
      <c r="GXN41" s="21"/>
      <c r="GXO41" s="21"/>
      <c r="GXP41" s="21"/>
      <c r="GXQ41" s="21"/>
      <c r="GXR41" s="21"/>
      <c r="GXS41" s="21"/>
      <c r="GXT41" s="21"/>
      <c r="GXU41" s="21"/>
      <c r="GXV41" s="21"/>
      <c r="GXW41" s="21"/>
      <c r="GXX41" s="21"/>
      <c r="GXY41" s="21"/>
      <c r="GXZ41" s="21"/>
      <c r="GYA41" s="21"/>
      <c r="GYB41" s="21"/>
      <c r="GYC41" s="21"/>
      <c r="GYD41" s="21"/>
      <c r="GYE41" s="21"/>
      <c r="GYF41" s="21"/>
      <c r="GYG41" s="21"/>
      <c r="GYH41" s="21"/>
      <c r="GYI41" s="21"/>
      <c r="GYJ41" s="21"/>
      <c r="GYK41" s="21"/>
      <c r="GYL41" s="21"/>
      <c r="GYM41" s="21"/>
      <c r="GYN41" s="21"/>
      <c r="GYO41" s="21"/>
      <c r="GYP41" s="21"/>
      <c r="GYQ41" s="21"/>
      <c r="GYR41" s="21"/>
      <c r="GYS41" s="21"/>
      <c r="GYT41" s="21"/>
      <c r="GYU41" s="21"/>
      <c r="GYV41" s="21"/>
      <c r="GYW41" s="21"/>
      <c r="GYX41" s="21"/>
      <c r="GYY41" s="21"/>
      <c r="GYZ41" s="21"/>
      <c r="GZA41" s="21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1"/>
      <c r="GZY41" s="21"/>
      <c r="GZZ41" s="21"/>
      <c r="HAA41" s="21"/>
      <c r="HAB41" s="21"/>
      <c r="HAC41" s="21"/>
      <c r="HAD41" s="21"/>
      <c r="HAE41" s="21"/>
      <c r="HAF41" s="21"/>
      <c r="HAG41" s="21"/>
      <c r="HAH41" s="21"/>
      <c r="HAI41" s="21"/>
      <c r="HAJ41" s="21"/>
      <c r="HAK41" s="21"/>
      <c r="HAL41" s="21"/>
      <c r="HAM41" s="21"/>
      <c r="HAN41" s="21"/>
      <c r="HAO41" s="21"/>
      <c r="HAP41" s="21"/>
      <c r="HAQ41" s="21"/>
      <c r="HAR41" s="21"/>
      <c r="HAS41" s="21"/>
      <c r="HAT41" s="21"/>
      <c r="HAU41" s="21"/>
      <c r="HAV41" s="21"/>
      <c r="HAW41" s="21"/>
      <c r="HAX41" s="21"/>
      <c r="HAY41" s="21"/>
      <c r="HAZ41" s="21"/>
      <c r="HBA41" s="21"/>
      <c r="HBB41" s="21"/>
      <c r="HBC41" s="21"/>
      <c r="HBD41" s="21"/>
      <c r="HBE41" s="21"/>
      <c r="HBF41" s="21"/>
      <c r="HBG41" s="21"/>
      <c r="HBH41" s="21"/>
      <c r="HBI41" s="21"/>
      <c r="HBJ41" s="21"/>
      <c r="HBK41" s="21"/>
      <c r="HBL41" s="21"/>
      <c r="HBM41" s="21"/>
      <c r="HBN41" s="21"/>
      <c r="HBO41" s="21"/>
      <c r="HBP41" s="21"/>
      <c r="HBQ41" s="21"/>
      <c r="HBR41" s="21"/>
      <c r="HBS41" s="21"/>
      <c r="HBT41" s="21"/>
      <c r="HBU41" s="21"/>
      <c r="HBV41" s="21"/>
      <c r="HBW41" s="21"/>
      <c r="HBX41" s="21"/>
      <c r="HBY41" s="21"/>
      <c r="HBZ41" s="21"/>
      <c r="HCA41" s="21"/>
      <c r="HCB41" s="21"/>
      <c r="HCC41" s="21"/>
      <c r="HCD41" s="21"/>
      <c r="HCE41" s="21"/>
      <c r="HCF41" s="21"/>
      <c r="HCG41" s="21"/>
      <c r="HCH41" s="21"/>
      <c r="HCI41" s="21"/>
      <c r="HCJ41" s="21"/>
      <c r="HCK41" s="21"/>
      <c r="HCL41" s="21"/>
      <c r="HCM41" s="21"/>
      <c r="HCN41" s="21"/>
      <c r="HCO41" s="21"/>
      <c r="HCP41" s="21"/>
      <c r="HCQ41" s="21"/>
      <c r="HCR41" s="21"/>
      <c r="HCS41" s="21"/>
      <c r="HCT41" s="21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1"/>
      <c r="HDR41" s="21"/>
      <c r="HDS41" s="21"/>
      <c r="HDT41" s="21"/>
      <c r="HDU41" s="21"/>
      <c r="HDV41" s="21"/>
      <c r="HDW41" s="21"/>
      <c r="HDX41" s="21"/>
      <c r="HDY41" s="21"/>
      <c r="HDZ41" s="21"/>
      <c r="HEA41" s="21"/>
      <c r="HEB41" s="21"/>
      <c r="HEC41" s="21"/>
      <c r="HED41" s="21"/>
      <c r="HEE41" s="21"/>
      <c r="HEF41" s="21"/>
      <c r="HEG41" s="21"/>
      <c r="HEH41" s="21"/>
      <c r="HEI41" s="21"/>
      <c r="HEJ41" s="21"/>
      <c r="HEK41" s="21"/>
      <c r="HEL41" s="21"/>
      <c r="HEM41" s="21"/>
      <c r="HEN41" s="21"/>
      <c r="HEO41" s="21"/>
      <c r="HEP41" s="21"/>
      <c r="HEQ41" s="21"/>
      <c r="HER41" s="21"/>
      <c r="HES41" s="21"/>
      <c r="HET41" s="21"/>
      <c r="HEU41" s="21"/>
      <c r="HEV41" s="21"/>
      <c r="HEW41" s="21"/>
      <c r="HEX41" s="21"/>
      <c r="HEY41" s="21"/>
      <c r="HEZ41" s="21"/>
      <c r="HFA41" s="21"/>
      <c r="HFB41" s="21"/>
      <c r="HFC41" s="21"/>
      <c r="HFD41" s="21"/>
      <c r="HFE41" s="21"/>
      <c r="HFF41" s="21"/>
      <c r="HFG41" s="21"/>
      <c r="HFH41" s="21"/>
      <c r="HFI41" s="21"/>
      <c r="HFJ41" s="21"/>
      <c r="HFK41" s="21"/>
      <c r="HFL41" s="21"/>
      <c r="HFM41" s="21"/>
      <c r="HFN41" s="21"/>
      <c r="HFO41" s="21"/>
      <c r="HFP41" s="21"/>
      <c r="HFQ41" s="21"/>
      <c r="HFR41" s="21"/>
      <c r="HFS41" s="21"/>
      <c r="HFT41" s="21"/>
      <c r="HFU41" s="21"/>
      <c r="HFV41" s="21"/>
      <c r="HFW41" s="21"/>
      <c r="HFX41" s="21"/>
      <c r="HFY41" s="21"/>
      <c r="HFZ41" s="21"/>
      <c r="HGA41" s="21"/>
      <c r="HGB41" s="21"/>
      <c r="HGC41" s="21"/>
      <c r="HGD41" s="21"/>
      <c r="HGE41" s="21"/>
      <c r="HGF41" s="21"/>
      <c r="HGG41" s="21"/>
      <c r="HGH41" s="21"/>
      <c r="HGI41" s="21"/>
      <c r="HGJ41" s="21"/>
      <c r="HGK41" s="21"/>
      <c r="HGL41" s="21"/>
      <c r="HGM41" s="21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1"/>
      <c r="HHK41" s="21"/>
      <c r="HHL41" s="21"/>
      <c r="HHM41" s="21"/>
      <c r="HHN41" s="21"/>
      <c r="HHO41" s="21"/>
      <c r="HHP41" s="21"/>
      <c r="HHQ41" s="21"/>
      <c r="HHR41" s="21"/>
      <c r="HHS41" s="21"/>
      <c r="HHT41" s="21"/>
      <c r="HHU41" s="21"/>
      <c r="HHV41" s="21"/>
      <c r="HHW41" s="21"/>
      <c r="HHX41" s="21"/>
      <c r="HHY41" s="21"/>
      <c r="HHZ41" s="21"/>
      <c r="HIA41" s="21"/>
      <c r="HIB41" s="21"/>
      <c r="HIC41" s="21"/>
      <c r="HID41" s="21"/>
      <c r="HIE41" s="21"/>
      <c r="HIF41" s="21"/>
      <c r="HIG41" s="21"/>
      <c r="HIH41" s="21"/>
      <c r="HII41" s="21"/>
      <c r="HIJ41" s="21"/>
      <c r="HIK41" s="21"/>
      <c r="HIL41" s="21"/>
      <c r="HIM41" s="21"/>
      <c r="HIN41" s="21"/>
      <c r="HIO41" s="21"/>
      <c r="HIP41" s="21"/>
      <c r="HIQ41" s="21"/>
      <c r="HIR41" s="21"/>
      <c r="HIS41" s="21"/>
      <c r="HIT41" s="21"/>
      <c r="HIU41" s="21"/>
      <c r="HIV41" s="21"/>
      <c r="HIW41" s="21"/>
      <c r="HIX41" s="21"/>
      <c r="HIY41" s="21"/>
      <c r="HIZ41" s="21"/>
      <c r="HJA41" s="21"/>
      <c r="HJB41" s="21"/>
      <c r="HJC41" s="21"/>
      <c r="HJD41" s="21"/>
      <c r="HJE41" s="21"/>
      <c r="HJF41" s="21"/>
      <c r="HJG41" s="21"/>
      <c r="HJH41" s="21"/>
      <c r="HJI41" s="21"/>
      <c r="HJJ41" s="21"/>
      <c r="HJK41" s="21"/>
      <c r="HJL41" s="21"/>
      <c r="HJM41" s="21"/>
      <c r="HJN41" s="21"/>
      <c r="HJO41" s="21"/>
      <c r="HJP41" s="21"/>
      <c r="HJQ41" s="21"/>
      <c r="HJR41" s="21"/>
      <c r="HJS41" s="21"/>
      <c r="HJT41" s="21"/>
      <c r="HJU41" s="21"/>
      <c r="HJV41" s="21"/>
      <c r="HJW41" s="21"/>
      <c r="HJX41" s="21"/>
      <c r="HJY41" s="21"/>
      <c r="HJZ41" s="21"/>
      <c r="HKA41" s="21"/>
      <c r="HKB41" s="21"/>
      <c r="HKC41" s="21"/>
      <c r="HKD41" s="21"/>
      <c r="HKE41" s="21"/>
      <c r="HKF41" s="21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1"/>
      <c r="HLD41" s="21"/>
      <c r="HLE41" s="21"/>
      <c r="HLF41" s="21"/>
      <c r="HLG41" s="21"/>
      <c r="HLH41" s="21"/>
      <c r="HLI41" s="21"/>
      <c r="HLJ41" s="21"/>
      <c r="HLK41" s="21"/>
      <c r="HLL41" s="21"/>
      <c r="HLM41" s="21"/>
      <c r="HLN41" s="21"/>
      <c r="HLO41" s="21"/>
      <c r="HLP41" s="21"/>
      <c r="HLQ41" s="21"/>
      <c r="HLR41" s="21"/>
      <c r="HLS41" s="21"/>
      <c r="HLT41" s="21"/>
      <c r="HLU41" s="21"/>
      <c r="HLV41" s="21"/>
      <c r="HLW41" s="21"/>
      <c r="HLX41" s="21"/>
      <c r="HLY41" s="21"/>
      <c r="HLZ41" s="21"/>
      <c r="HMA41" s="21"/>
      <c r="HMB41" s="21"/>
      <c r="HMC41" s="21"/>
      <c r="HMD41" s="21"/>
      <c r="HME41" s="21"/>
      <c r="HMF41" s="21"/>
      <c r="HMG41" s="21"/>
      <c r="HMH41" s="21"/>
      <c r="HMI41" s="21"/>
      <c r="HMJ41" s="21"/>
      <c r="HMK41" s="21"/>
      <c r="HML41" s="21"/>
      <c r="HMM41" s="21"/>
      <c r="HMN41" s="21"/>
      <c r="HMO41" s="21"/>
      <c r="HMP41" s="21"/>
      <c r="HMQ41" s="21"/>
      <c r="HMR41" s="21"/>
      <c r="HMS41" s="21"/>
      <c r="HMT41" s="21"/>
      <c r="HMU41" s="21"/>
      <c r="HMV41" s="21"/>
      <c r="HMW41" s="21"/>
      <c r="HMX41" s="21"/>
      <c r="HMY41" s="21"/>
      <c r="HMZ41" s="21"/>
      <c r="HNA41" s="21"/>
      <c r="HNB41" s="21"/>
      <c r="HNC41" s="21"/>
      <c r="HND41" s="21"/>
      <c r="HNE41" s="21"/>
      <c r="HNF41" s="21"/>
      <c r="HNG41" s="21"/>
      <c r="HNH41" s="21"/>
      <c r="HNI41" s="21"/>
      <c r="HNJ41" s="21"/>
      <c r="HNK41" s="21"/>
      <c r="HNL41" s="21"/>
      <c r="HNM41" s="21"/>
      <c r="HNN41" s="21"/>
      <c r="HNO41" s="21"/>
      <c r="HNP41" s="21"/>
      <c r="HNQ41" s="21"/>
      <c r="HNR41" s="21"/>
      <c r="HNS41" s="21"/>
      <c r="HNT41" s="21"/>
      <c r="HNU41" s="21"/>
      <c r="HNV41" s="21"/>
      <c r="HNW41" s="21"/>
      <c r="HNX41" s="21"/>
      <c r="HNY41" s="21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1"/>
      <c r="HOW41" s="21"/>
      <c r="HOX41" s="21"/>
      <c r="HOY41" s="21"/>
      <c r="HOZ41" s="21"/>
      <c r="HPA41" s="21"/>
      <c r="HPB41" s="21"/>
      <c r="HPC41" s="21"/>
      <c r="HPD41" s="21"/>
      <c r="HPE41" s="21"/>
      <c r="HPF41" s="21"/>
      <c r="HPG41" s="21"/>
      <c r="HPH41" s="21"/>
      <c r="HPI41" s="21"/>
      <c r="HPJ41" s="21"/>
      <c r="HPK41" s="21"/>
      <c r="HPL41" s="21"/>
      <c r="HPM41" s="21"/>
      <c r="HPN41" s="21"/>
      <c r="HPO41" s="21"/>
      <c r="HPP41" s="21"/>
      <c r="HPQ41" s="21"/>
      <c r="HPR41" s="21"/>
      <c r="HPS41" s="21"/>
      <c r="HPT41" s="21"/>
      <c r="HPU41" s="21"/>
      <c r="HPV41" s="21"/>
      <c r="HPW41" s="21"/>
      <c r="HPX41" s="21"/>
      <c r="HPY41" s="21"/>
      <c r="HPZ41" s="21"/>
      <c r="HQA41" s="21"/>
      <c r="HQB41" s="21"/>
      <c r="HQC41" s="21"/>
      <c r="HQD41" s="21"/>
      <c r="HQE41" s="21"/>
      <c r="HQF41" s="21"/>
      <c r="HQG41" s="21"/>
      <c r="HQH41" s="21"/>
      <c r="HQI41" s="21"/>
      <c r="HQJ41" s="21"/>
      <c r="HQK41" s="21"/>
      <c r="HQL41" s="21"/>
      <c r="HQM41" s="21"/>
      <c r="HQN41" s="21"/>
      <c r="HQO41" s="21"/>
      <c r="HQP41" s="21"/>
      <c r="HQQ41" s="21"/>
      <c r="HQR41" s="21"/>
      <c r="HQS41" s="21"/>
      <c r="HQT41" s="21"/>
      <c r="HQU41" s="21"/>
      <c r="HQV41" s="21"/>
      <c r="HQW41" s="21"/>
      <c r="HQX41" s="21"/>
      <c r="HQY41" s="21"/>
      <c r="HQZ41" s="21"/>
      <c r="HRA41" s="21"/>
      <c r="HRB41" s="21"/>
      <c r="HRC41" s="21"/>
      <c r="HRD41" s="21"/>
      <c r="HRE41" s="21"/>
      <c r="HRF41" s="21"/>
      <c r="HRG41" s="21"/>
      <c r="HRH41" s="21"/>
      <c r="HRI41" s="21"/>
      <c r="HRJ41" s="21"/>
      <c r="HRK41" s="21"/>
      <c r="HRL41" s="21"/>
      <c r="HRM41" s="21"/>
      <c r="HRN41" s="21"/>
      <c r="HRO41" s="21"/>
      <c r="HRP41" s="21"/>
      <c r="HRQ41" s="21"/>
      <c r="HRR41" s="21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1"/>
      <c r="HSP41" s="21"/>
      <c r="HSQ41" s="21"/>
      <c r="HSR41" s="21"/>
      <c r="HSS41" s="21"/>
      <c r="HST41" s="21"/>
      <c r="HSU41" s="21"/>
      <c r="HSV41" s="21"/>
      <c r="HSW41" s="21"/>
      <c r="HSX41" s="21"/>
      <c r="HSY41" s="21"/>
      <c r="HSZ41" s="21"/>
      <c r="HTA41" s="21"/>
      <c r="HTB41" s="21"/>
      <c r="HTC41" s="21"/>
      <c r="HTD41" s="21"/>
      <c r="HTE41" s="21"/>
      <c r="HTF41" s="21"/>
      <c r="HTG41" s="21"/>
      <c r="HTH41" s="21"/>
      <c r="HTI41" s="21"/>
      <c r="HTJ41" s="21"/>
      <c r="HTK41" s="21"/>
      <c r="HTL41" s="21"/>
      <c r="HTM41" s="21"/>
      <c r="HTN41" s="21"/>
      <c r="HTO41" s="21"/>
      <c r="HTP41" s="21"/>
      <c r="HTQ41" s="21"/>
      <c r="HTR41" s="21"/>
      <c r="HTS41" s="21"/>
      <c r="HTT41" s="21"/>
      <c r="HTU41" s="21"/>
      <c r="HTV41" s="21"/>
      <c r="HTW41" s="21"/>
      <c r="HTX41" s="21"/>
      <c r="HTY41" s="21"/>
      <c r="HTZ41" s="21"/>
      <c r="HUA41" s="21"/>
      <c r="HUB41" s="21"/>
      <c r="HUC41" s="21"/>
      <c r="HUD41" s="21"/>
      <c r="HUE41" s="21"/>
      <c r="HUF41" s="21"/>
      <c r="HUG41" s="21"/>
      <c r="HUH41" s="21"/>
      <c r="HUI41" s="21"/>
      <c r="HUJ41" s="21"/>
      <c r="HUK41" s="21"/>
      <c r="HUL41" s="21"/>
      <c r="HUM41" s="21"/>
      <c r="HUN41" s="21"/>
      <c r="HUO41" s="21"/>
      <c r="HUP41" s="21"/>
      <c r="HUQ41" s="21"/>
      <c r="HUR41" s="21"/>
      <c r="HUS41" s="21"/>
      <c r="HUT41" s="21"/>
      <c r="HUU41" s="21"/>
      <c r="HUV41" s="21"/>
      <c r="HUW41" s="21"/>
      <c r="HUX41" s="21"/>
      <c r="HUY41" s="21"/>
      <c r="HUZ41" s="21"/>
      <c r="HVA41" s="21"/>
      <c r="HVB41" s="21"/>
      <c r="HVC41" s="21"/>
      <c r="HVD41" s="21"/>
      <c r="HVE41" s="21"/>
      <c r="HVF41" s="21"/>
      <c r="HVG41" s="21"/>
      <c r="HVH41" s="21"/>
      <c r="HVI41" s="21"/>
      <c r="HVJ41" s="21"/>
      <c r="HVK41" s="21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1"/>
      <c r="HWI41" s="21"/>
      <c r="HWJ41" s="21"/>
      <c r="HWK41" s="21"/>
      <c r="HWL41" s="21"/>
      <c r="HWM41" s="21"/>
      <c r="HWN41" s="21"/>
      <c r="HWO41" s="21"/>
      <c r="HWP41" s="21"/>
      <c r="HWQ41" s="21"/>
      <c r="HWR41" s="21"/>
      <c r="HWS41" s="21"/>
      <c r="HWT41" s="21"/>
      <c r="HWU41" s="21"/>
      <c r="HWV41" s="21"/>
      <c r="HWW41" s="21"/>
      <c r="HWX41" s="21"/>
      <c r="HWY41" s="21"/>
      <c r="HWZ41" s="21"/>
      <c r="HXA41" s="21"/>
      <c r="HXB41" s="21"/>
      <c r="HXC41" s="21"/>
      <c r="HXD41" s="21"/>
      <c r="HXE41" s="21"/>
      <c r="HXF41" s="21"/>
      <c r="HXG41" s="21"/>
      <c r="HXH41" s="21"/>
      <c r="HXI41" s="21"/>
      <c r="HXJ41" s="21"/>
      <c r="HXK41" s="21"/>
      <c r="HXL41" s="21"/>
      <c r="HXM41" s="21"/>
      <c r="HXN41" s="21"/>
      <c r="HXO41" s="21"/>
      <c r="HXP41" s="21"/>
      <c r="HXQ41" s="21"/>
      <c r="HXR41" s="21"/>
      <c r="HXS41" s="21"/>
      <c r="HXT41" s="21"/>
      <c r="HXU41" s="21"/>
      <c r="HXV41" s="21"/>
      <c r="HXW41" s="21"/>
      <c r="HXX41" s="21"/>
      <c r="HXY41" s="21"/>
      <c r="HXZ41" s="21"/>
      <c r="HYA41" s="21"/>
      <c r="HYB41" s="21"/>
      <c r="HYC41" s="21"/>
      <c r="HYD41" s="21"/>
      <c r="HYE41" s="21"/>
      <c r="HYF41" s="21"/>
      <c r="HYG41" s="21"/>
      <c r="HYH41" s="21"/>
      <c r="HYI41" s="21"/>
      <c r="HYJ41" s="21"/>
      <c r="HYK41" s="21"/>
      <c r="HYL41" s="21"/>
      <c r="HYM41" s="21"/>
      <c r="HYN41" s="21"/>
      <c r="HYO41" s="21"/>
      <c r="HYP41" s="21"/>
      <c r="HYQ41" s="21"/>
      <c r="HYR41" s="21"/>
      <c r="HYS41" s="21"/>
      <c r="HYT41" s="21"/>
      <c r="HYU41" s="21"/>
      <c r="HYV41" s="21"/>
      <c r="HYW41" s="21"/>
      <c r="HYX41" s="21"/>
      <c r="HYY41" s="21"/>
      <c r="HYZ41" s="21"/>
      <c r="HZA41" s="21"/>
      <c r="HZB41" s="21"/>
      <c r="HZC41" s="21"/>
      <c r="HZD41" s="21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1"/>
      <c r="IAB41" s="21"/>
      <c r="IAC41" s="21"/>
      <c r="IAD41" s="21"/>
      <c r="IAE41" s="21"/>
      <c r="IAF41" s="21"/>
      <c r="IAG41" s="21"/>
      <c r="IAH41" s="21"/>
      <c r="IAI41" s="21"/>
      <c r="IAJ41" s="21"/>
      <c r="IAK41" s="21"/>
      <c r="IAL41" s="21"/>
      <c r="IAM41" s="21"/>
      <c r="IAN41" s="21"/>
      <c r="IAO41" s="21"/>
      <c r="IAP41" s="21"/>
      <c r="IAQ41" s="21"/>
      <c r="IAR41" s="21"/>
      <c r="IAS41" s="21"/>
      <c r="IAT41" s="21"/>
      <c r="IAU41" s="21"/>
      <c r="IAV41" s="21"/>
      <c r="IAW41" s="21"/>
      <c r="IAX41" s="21"/>
      <c r="IAY41" s="21"/>
      <c r="IAZ41" s="21"/>
      <c r="IBA41" s="21"/>
      <c r="IBB41" s="21"/>
      <c r="IBC41" s="21"/>
      <c r="IBD41" s="21"/>
      <c r="IBE41" s="21"/>
      <c r="IBF41" s="21"/>
      <c r="IBG41" s="21"/>
      <c r="IBH41" s="21"/>
      <c r="IBI41" s="21"/>
      <c r="IBJ41" s="21"/>
      <c r="IBK41" s="21"/>
      <c r="IBL41" s="21"/>
      <c r="IBM41" s="21"/>
      <c r="IBN41" s="21"/>
      <c r="IBO41" s="21"/>
      <c r="IBP41" s="21"/>
      <c r="IBQ41" s="21"/>
      <c r="IBR41" s="21"/>
      <c r="IBS41" s="21"/>
      <c r="IBT41" s="21"/>
      <c r="IBU41" s="21"/>
      <c r="IBV41" s="21"/>
      <c r="IBW41" s="21"/>
      <c r="IBX41" s="21"/>
      <c r="IBY41" s="21"/>
      <c r="IBZ41" s="21"/>
      <c r="ICA41" s="21"/>
      <c r="ICB41" s="21"/>
      <c r="ICC41" s="21"/>
      <c r="ICD41" s="21"/>
      <c r="ICE41" s="21"/>
      <c r="ICF41" s="21"/>
      <c r="ICG41" s="21"/>
      <c r="ICH41" s="21"/>
      <c r="ICI41" s="21"/>
      <c r="ICJ41" s="21"/>
      <c r="ICK41" s="21"/>
      <c r="ICL41" s="21"/>
      <c r="ICM41" s="21"/>
      <c r="ICN41" s="21"/>
      <c r="ICO41" s="21"/>
      <c r="ICP41" s="21"/>
      <c r="ICQ41" s="21"/>
      <c r="ICR41" s="21"/>
      <c r="ICS41" s="21"/>
      <c r="ICT41" s="21"/>
      <c r="ICU41" s="21"/>
      <c r="ICV41" s="21"/>
      <c r="ICW41" s="21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1"/>
      <c r="IDU41" s="21"/>
      <c r="IDV41" s="21"/>
      <c r="IDW41" s="21"/>
      <c r="IDX41" s="21"/>
      <c r="IDY41" s="21"/>
      <c r="IDZ41" s="21"/>
      <c r="IEA41" s="21"/>
      <c r="IEB41" s="21"/>
      <c r="IEC41" s="21"/>
      <c r="IED41" s="21"/>
      <c r="IEE41" s="21"/>
      <c r="IEF41" s="21"/>
      <c r="IEG41" s="21"/>
      <c r="IEH41" s="21"/>
      <c r="IEI41" s="21"/>
      <c r="IEJ41" s="21"/>
      <c r="IEK41" s="21"/>
      <c r="IEL41" s="21"/>
      <c r="IEM41" s="21"/>
      <c r="IEN41" s="21"/>
      <c r="IEO41" s="21"/>
      <c r="IEP41" s="21"/>
      <c r="IEQ41" s="21"/>
      <c r="IER41" s="21"/>
      <c r="IES41" s="21"/>
      <c r="IET41" s="21"/>
      <c r="IEU41" s="21"/>
      <c r="IEV41" s="21"/>
      <c r="IEW41" s="21"/>
      <c r="IEX41" s="21"/>
      <c r="IEY41" s="21"/>
      <c r="IEZ41" s="21"/>
      <c r="IFA41" s="21"/>
      <c r="IFB41" s="21"/>
      <c r="IFC41" s="21"/>
      <c r="IFD41" s="21"/>
      <c r="IFE41" s="21"/>
      <c r="IFF41" s="21"/>
      <c r="IFG41" s="21"/>
      <c r="IFH41" s="21"/>
      <c r="IFI41" s="21"/>
      <c r="IFJ41" s="21"/>
      <c r="IFK41" s="21"/>
      <c r="IFL41" s="21"/>
      <c r="IFM41" s="21"/>
      <c r="IFN41" s="21"/>
      <c r="IFO41" s="21"/>
      <c r="IFP41" s="21"/>
      <c r="IFQ41" s="21"/>
      <c r="IFR41" s="21"/>
      <c r="IFS41" s="21"/>
      <c r="IFT41" s="21"/>
      <c r="IFU41" s="21"/>
      <c r="IFV41" s="21"/>
      <c r="IFW41" s="21"/>
      <c r="IFX41" s="21"/>
      <c r="IFY41" s="21"/>
      <c r="IFZ41" s="21"/>
      <c r="IGA41" s="21"/>
      <c r="IGB41" s="21"/>
      <c r="IGC41" s="21"/>
      <c r="IGD41" s="21"/>
      <c r="IGE41" s="21"/>
      <c r="IGF41" s="21"/>
      <c r="IGG41" s="21"/>
      <c r="IGH41" s="21"/>
      <c r="IGI41" s="21"/>
      <c r="IGJ41" s="21"/>
      <c r="IGK41" s="21"/>
      <c r="IGL41" s="21"/>
      <c r="IGM41" s="21"/>
      <c r="IGN41" s="21"/>
      <c r="IGO41" s="21"/>
      <c r="IGP41" s="21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1"/>
      <c r="IHN41" s="21"/>
      <c r="IHO41" s="21"/>
      <c r="IHP41" s="21"/>
      <c r="IHQ41" s="21"/>
      <c r="IHR41" s="21"/>
      <c r="IHS41" s="21"/>
      <c r="IHT41" s="21"/>
      <c r="IHU41" s="21"/>
      <c r="IHV41" s="21"/>
      <c r="IHW41" s="21"/>
      <c r="IHX41" s="21"/>
      <c r="IHY41" s="21"/>
      <c r="IHZ41" s="21"/>
      <c r="IIA41" s="21"/>
      <c r="IIB41" s="21"/>
      <c r="IIC41" s="21"/>
      <c r="IID41" s="21"/>
      <c r="IIE41" s="21"/>
      <c r="IIF41" s="21"/>
      <c r="IIG41" s="21"/>
      <c r="IIH41" s="21"/>
      <c r="III41" s="21"/>
      <c r="IIJ41" s="21"/>
      <c r="IIK41" s="21"/>
      <c r="IIL41" s="21"/>
      <c r="IIM41" s="21"/>
      <c r="IIN41" s="21"/>
      <c r="IIO41" s="21"/>
      <c r="IIP41" s="21"/>
      <c r="IIQ41" s="21"/>
      <c r="IIR41" s="21"/>
      <c r="IIS41" s="21"/>
      <c r="IIT41" s="21"/>
      <c r="IIU41" s="21"/>
      <c r="IIV41" s="21"/>
      <c r="IIW41" s="21"/>
      <c r="IIX41" s="21"/>
      <c r="IIY41" s="21"/>
      <c r="IIZ41" s="21"/>
      <c r="IJA41" s="21"/>
      <c r="IJB41" s="21"/>
      <c r="IJC41" s="21"/>
      <c r="IJD41" s="21"/>
      <c r="IJE41" s="21"/>
      <c r="IJF41" s="21"/>
      <c r="IJG41" s="21"/>
      <c r="IJH41" s="21"/>
      <c r="IJI41" s="21"/>
      <c r="IJJ41" s="21"/>
      <c r="IJK41" s="21"/>
      <c r="IJL41" s="21"/>
      <c r="IJM41" s="21"/>
      <c r="IJN41" s="21"/>
      <c r="IJO41" s="21"/>
      <c r="IJP41" s="21"/>
      <c r="IJQ41" s="21"/>
      <c r="IJR41" s="21"/>
      <c r="IJS41" s="21"/>
      <c r="IJT41" s="21"/>
      <c r="IJU41" s="21"/>
      <c r="IJV41" s="21"/>
      <c r="IJW41" s="21"/>
      <c r="IJX41" s="21"/>
      <c r="IJY41" s="21"/>
      <c r="IJZ41" s="21"/>
      <c r="IKA41" s="21"/>
      <c r="IKB41" s="21"/>
      <c r="IKC41" s="21"/>
      <c r="IKD41" s="21"/>
      <c r="IKE41" s="21"/>
      <c r="IKF41" s="21"/>
      <c r="IKG41" s="21"/>
      <c r="IKH41" s="21"/>
      <c r="IKI41" s="21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1"/>
      <c r="ILG41" s="21"/>
      <c r="ILH41" s="21"/>
      <c r="ILI41" s="21"/>
      <c r="ILJ41" s="21"/>
      <c r="ILK41" s="21"/>
      <c r="ILL41" s="21"/>
      <c r="ILM41" s="21"/>
      <c r="ILN41" s="21"/>
      <c r="ILO41" s="21"/>
      <c r="ILP41" s="21"/>
      <c r="ILQ41" s="21"/>
      <c r="ILR41" s="21"/>
      <c r="ILS41" s="21"/>
      <c r="ILT41" s="21"/>
      <c r="ILU41" s="21"/>
      <c r="ILV41" s="21"/>
      <c r="ILW41" s="21"/>
      <c r="ILX41" s="21"/>
      <c r="ILY41" s="21"/>
      <c r="ILZ41" s="21"/>
      <c r="IMA41" s="21"/>
      <c r="IMB41" s="21"/>
      <c r="IMC41" s="21"/>
      <c r="IMD41" s="21"/>
      <c r="IME41" s="21"/>
      <c r="IMF41" s="21"/>
      <c r="IMG41" s="21"/>
      <c r="IMH41" s="21"/>
      <c r="IMI41" s="21"/>
      <c r="IMJ41" s="21"/>
      <c r="IMK41" s="21"/>
      <c r="IML41" s="21"/>
      <c r="IMM41" s="21"/>
      <c r="IMN41" s="21"/>
      <c r="IMO41" s="21"/>
      <c r="IMP41" s="21"/>
      <c r="IMQ41" s="21"/>
      <c r="IMR41" s="21"/>
      <c r="IMS41" s="21"/>
      <c r="IMT41" s="21"/>
      <c r="IMU41" s="21"/>
      <c r="IMV41" s="21"/>
      <c r="IMW41" s="21"/>
      <c r="IMX41" s="21"/>
      <c r="IMY41" s="21"/>
      <c r="IMZ41" s="21"/>
      <c r="INA41" s="21"/>
      <c r="INB41" s="21"/>
      <c r="INC41" s="21"/>
      <c r="IND41" s="21"/>
      <c r="INE41" s="21"/>
      <c r="INF41" s="21"/>
      <c r="ING41" s="21"/>
      <c r="INH41" s="21"/>
      <c r="INI41" s="21"/>
      <c r="INJ41" s="21"/>
      <c r="INK41" s="21"/>
      <c r="INL41" s="21"/>
      <c r="INM41" s="21"/>
      <c r="INN41" s="21"/>
      <c r="INO41" s="21"/>
      <c r="INP41" s="21"/>
      <c r="INQ41" s="21"/>
      <c r="INR41" s="21"/>
      <c r="INS41" s="21"/>
      <c r="INT41" s="21"/>
      <c r="INU41" s="21"/>
      <c r="INV41" s="21"/>
      <c r="INW41" s="21"/>
      <c r="INX41" s="21"/>
      <c r="INY41" s="21"/>
      <c r="INZ41" s="21"/>
      <c r="IOA41" s="21"/>
      <c r="IOB41" s="21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1"/>
      <c r="IOZ41" s="21"/>
      <c r="IPA41" s="21"/>
      <c r="IPB41" s="21"/>
      <c r="IPC41" s="21"/>
      <c r="IPD41" s="21"/>
      <c r="IPE41" s="21"/>
      <c r="IPF41" s="21"/>
      <c r="IPG41" s="21"/>
      <c r="IPH41" s="21"/>
      <c r="IPI41" s="21"/>
      <c r="IPJ41" s="21"/>
      <c r="IPK41" s="21"/>
      <c r="IPL41" s="21"/>
      <c r="IPM41" s="21"/>
      <c r="IPN41" s="21"/>
      <c r="IPO41" s="21"/>
      <c r="IPP41" s="21"/>
      <c r="IPQ41" s="21"/>
      <c r="IPR41" s="21"/>
      <c r="IPS41" s="21"/>
      <c r="IPT41" s="21"/>
      <c r="IPU41" s="21"/>
      <c r="IPV41" s="21"/>
      <c r="IPW41" s="21"/>
      <c r="IPX41" s="21"/>
      <c r="IPY41" s="21"/>
      <c r="IPZ41" s="21"/>
      <c r="IQA41" s="21"/>
      <c r="IQB41" s="21"/>
      <c r="IQC41" s="21"/>
      <c r="IQD41" s="21"/>
      <c r="IQE41" s="21"/>
      <c r="IQF41" s="21"/>
      <c r="IQG41" s="21"/>
      <c r="IQH41" s="21"/>
      <c r="IQI41" s="21"/>
      <c r="IQJ41" s="21"/>
      <c r="IQK41" s="21"/>
      <c r="IQL41" s="21"/>
      <c r="IQM41" s="21"/>
      <c r="IQN41" s="21"/>
      <c r="IQO41" s="21"/>
      <c r="IQP41" s="21"/>
      <c r="IQQ41" s="21"/>
      <c r="IQR41" s="21"/>
      <c r="IQS41" s="21"/>
      <c r="IQT41" s="21"/>
      <c r="IQU41" s="21"/>
      <c r="IQV41" s="21"/>
      <c r="IQW41" s="21"/>
      <c r="IQX41" s="21"/>
      <c r="IQY41" s="21"/>
      <c r="IQZ41" s="21"/>
      <c r="IRA41" s="21"/>
      <c r="IRB41" s="21"/>
      <c r="IRC41" s="21"/>
      <c r="IRD41" s="21"/>
      <c r="IRE41" s="21"/>
      <c r="IRF41" s="21"/>
      <c r="IRG41" s="21"/>
      <c r="IRH41" s="21"/>
      <c r="IRI41" s="21"/>
      <c r="IRJ41" s="21"/>
      <c r="IRK41" s="21"/>
      <c r="IRL41" s="21"/>
      <c r="IRM41" s="21"/>
      <c r="IRN41" s="21"/>
      <c r="IRO41" s="21"/>
      <c r="IRP41" s="21"/>
      <c r="IRQ41" s="21"/>
      <c r="IRR41" s="21"/>
      <c r="IRS41" s="21"/>
      <c r="IRT41" s="21"/>
      <c r="IRU41" s="21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1"/>
      <c r="ISS41" s="21"/>
      <c r="IST41" s="21"/>
      <c r="ISU41" s="21"/>
      <c r="ISV41" s="21"/>
      <c r="ISW41" s="21"/>
      <c r="ISX41" s="21"/>
      <c r="ISY41" s="21"/>
      <c r="ISZ41" s="21"/>
      <c r="ITA41" s="21"/>
      <c r="ITB41" s="21"/>
      <c r="ITC41" s="21"/>
      <c r="ITD41" s="21"/>
      <c r="ITE41" s="21"/>
      <c r="ITF41" s="21"/>
      <c r="ITG41" s="21"/>
      <c r="ITH41" s="21"/>
      <c r="ITI41" s="21"/>
      <c r="ITJ41" s="21"/>
      <c r="ITK41" s="21"/>
      <c r="ITL41" s="21"/>
      <c r="ITM41" s="21"/>
      <c r="ITN41" s="21"/>
      <c r="ITO41" s="21"/>
      <c r="ITP41" s="21"/>
      <c r="ITQ41" s="21"/>
      <c r="ITR41" s="21"/>
      <c r="ITS41" s="21"/>
      <c r="ITT41" s="21"/>
      <c r="ITU41" s="21"/>
      <c r="ITV41" s="21"/>
      <c r="ITW41" s="21"/>
      <c r="ITX41" s="21"/>
      <c r="ITY41" s="21"/>
      <c r="ITZ41" s="21"/>
      <c r="IUA41" s="21"/>
      <c r="IUB41" s="21"/>
      <c r="IUC41" s="21"/>
      <c r="IUD41" s="21"/>
      <c r="IUE41" s="21"/>
      <c r="IUF41" s="21"/>
      <c r="IUG41" s="21"/>
      <c r="IUH41" s="21"/>
      <c r="IUI41" s="21"/>
      <c r="IUJ41" s="21"/>
      <c r="IUK41" s="21"/>
      <c r="IUL41" s="21"/>
      <c r="IUM41" s="21"/>
      <c r="IUN41" s="21"/>
      <c r="IUO41" s="21"/>
      <c r="IUP41" s="21"/>
      <c r="IUQ41" s="21"/>
      <c r="IUR41" s="21"/>
      <c r="IUS41" s="21"/>
      <c r="IUT41" s="21"/>
      <c r="IUU41" s="21"/>
      <c r="IUV41" s="21"/>
      <c r="IUW41" s="21"/>
      <c r="IUX41" s="21"/>
      <c r="IUY41" s="21"/>
      <c r="IUZ41" s="21"/>
      <c r="IVA41" s="21"/>
      <c r="IVB41" s="21"/>
      <c r="IVC41" s="21"/>
      <c r="IVD41" s="21"/>
      <c r="IVE41" s="21"/>
      <c r="IVF41" s="21"/>
      <c r="IVG41" s="21"/>
      <c r="IVH41" s="21"/>
      <c r="IVI41" s="21"/>
      <c r="IVJ41" s="21"/>
      <c r="IVK41" s="21"/>
      <c r="IVL41" s="21"/>
      <c r="IVM41" s="21"/>
      <c r="IVN41" s="21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1"/>
      <c r="IWL41" s="21"/>
      <c r="IWM41" s="21"/>
      <c r="IWN41" s="21"/>
      <c r="IWO41" s="21"/>
      <c r="IWP41" s="21"/>
      <c r="IWQ41" s="21"/>
      <c r="IWR41" s="21"/>
      <c r="IWS41" s="21"/>
      <c r="IWT41" s="21"/>
      <c r="IWU41" s="21"/>
      <c r="IWV41" s="21"/>
      <c r="IWW41" s="21"/>
      <c r="IWX41" s="21"/>
      <c r="IWY41" s="21"/>
      <c r="IWZ41" s="21"/>
      <c r="IXA41" s="21"/>
      <c r="IXB41" s="21"/>
      <c r="IXC41" s="21"/>
      <c r="IXD41" s="21"/>
      <c r="IXE41" s="21"/>
      <c r="IXF41" s="21"/>
      <c r="IXG41" s="21"/>
      <c r="IXH41" s="21"/>
      <c r="IXI41" s="21"/>
      <c r="IXJ41" s="21"/>
      <c r="IXK41" s="21"/>
      <c r="IXL41" s="21"/>
      <c r="IXM41" s="21"/>
      <c r="IXN41" s="21"/>
      <c r="IXO41" s="21"/>
      <c r="IXP41" s="21"/>
      <c r="IXQ41" s="21"/>
      <c r="IXR41" s="21"/>
      <c r="IXS41" s="21"/>
      <c r="IXT41" s="21"/>
      <c r="IXU41" s="21"/>
      <c r="IXV41" s="21"/>
      <c r="IXW41" s="21"/>
      <c r="IXX41" s="21"/>
      <c r="IXY41" s="21"/>
      <c r="IXZ41" s="21"/>
      <c r="IYA41" s="21"/>
      <c r="IYB41" s="21"/>
      <c r="IYC41" s="21"/>
      <c r="IYD41" s="21"/>
      <c r="IYE41" s="21"/>
      <c r="IYF41" s="21"/>
      <c r="IYG41" s="21"/>
      <c r="IYH41" s="21"/>
      <c r="IYI41" s="21"/>
      <c r="IYJ41" s="21"/>
      <c r="IYK41" s="21"/>
      <c r="IYL41" s="21"/>
      <c r="IYM41" s="21"/>
      <c r="IYN41" s="21"/>
      <c r="IYO41" s="21"/>
      <c r="IYP41" s="21"/>
      <c r="IYQ41" s="21"/>
      <c r="IYR41" s="21"/>
      <c r="IYS41" s="21"/>
      <c r="IYT41" s="21"/>
      <c r="IYU41" s="21"/>
      <c r="IYV41" s="21"/>
      <c r="IYW41" s="21"/>
      <c r="IYX41" s="21"/>
      <c r="IYY41" s="21"/>
      <c r="IYZ41" s="21"/>
      <c r="IZA41" s="21"/>
      <c r="IZB41" s="21"/>
      <c r="IZC41" s="21"/>
      <c r="IZD41" s="21"/>
      <c r="IZE41" s="21"/>
      <c r="IZF41" s="21"/>
      <c r="IZG41" s="21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1"/>
      <c r="JAE41" s="21"/>
      <c r="JAF41" s="21"/>
      <c r="JAG41" s="21"/>
      <c r="JAH41" s="21"/>
      <c r="JAI41" s="21"/>
      <c r="JAJ41" s="21"/>
      <c r="JAK41" s="21"/>
      <c r="JAL41" s="21"/>
      <c r="JAM41" s="21"/>
      <c r="JAN41" s="21"/>
      <c r="JAO41" s="21"/>
      <c r="JAP41" s="21"/>
      <c r="JAQ41" s="21"/>
      <c r="JAR41" s="21"/>
      <c r="JAS41" s="21"/>
      <c r="JAT41" s="21"/>
      <c r="JAU41" s="21"/>
      <c r="JAV41" s="21"/>
      <c r="JAW41" s="21"/>
      <c r="JAX41" s="21"/>
      <c r="JAY41" s="21"/>
      <c r="JAZ41" s="21"/>
      <c r="JBA41" s="21"/>
      <c r="JBB41" s="21"/>
      <c r="JBC41" s="21"/>
      <c r="JBD41" s="21"/>
      <c r="JBE41" s="21"/>
      <c r="JBF41" s="21"/>
      <c r="JBG41" s="21"/>
      <c r="JBH41" s="21"/>
      <c r="JBI41" s="21"/>
      <c r="JBJ41" s="21"/>
      <c r="JBK41" s="21"/>
      <c r="JBL41" s="21"/>
      <c r="JBM41" s="21"/>
      <c r="JBN41" s="21"/>
      <c r="JBO41" s="21"/>
      <c r="JBP41" s="21"/>
      <c r="JBQ41" s="21"/>
      <c r="JBR41" s="21"/>
      <c r="JBS41" s="21"/>
      <c r="JBT41" s="21"/>
      <c r="JBU41" s="21"/>
      <c r="JBV41" s="21"/>
      <c r="JBW41" s="21"/>
      <c r="JBX41" s="21"/>
      <c r="JBY41" s="21"/>
      <c r="JBZ41" s="21"/>
      <c r="JCA41" s="21"/>
      <c r="JCB41" s="21"/>
      <c r="JCC41" s="21"/>
      <c r="JCD41" s="21"/>
      <c r="JCE41" s="21"/>
      <c r="JCF41" s="21"/>
      <c r="JCG41" s="21"/>
      <c r="JCH41" s="21"/>
      <c r="JCI41" s="21"/>
      <c r="JCJ41" s="21"/>
      <c r="JCK41" s="21"/>
      <c r="JCL41" s="21"/>
      <c r="JCM41" s="21"/>
      <c r="JCN41" s="21"/>
      <c r="JCO41" s="21"/>
      <c r="JCP41" s="21"/>
      <c r="JCQ41" s="21"/>
      <c r="JCR41" s="21"/>
      <c r="JCS41" s="21"/>
      <c r="JCT41" s="21"/>
      <c r="JCU41" s="21"/>
      <c r="JCV41" s="21"/>
      <c r="JCW41" s="21"/>
      <c r="JCX41" s="21"/>
      <c r="JCY41" s="21"/>
      <c r="JCZ41" s="21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1"/>
      <c r="JDX41" s="21"/>
      <c r="JDY41" s="21"/>
      <c r="JDZ41" s="21"/>
      <c r="JEA41" s="21"/>
      <c r="JEB41" s="21"/>
      <c r="JEC41" s="21"/>
      <c r="JED41" s="21"/>
      <c r="JEE41" s="21"/>
      <c r="JEF41" s="21"/>
      <c r="JEG41" s="21"/>
      <c r="JEH41" s="21"/>
      <c r="JEI41" s="21"/>
      <c r="JEJ41" s="21"/>
      <c r="JEK41" s="21"/>
      <c r="JEL41" s="21"/>
      <c r="JEM41" s="21"/>
      <c r="JEN41" s="21"/>
      <c r="JEO41" s="21"/>
      <c r="JEP41" s="21"/>
      <c r="JEQ41" s="21"/>
      <c r="JER41" s="21"/>
      <c r="JES41" s="21"/>
      <c r="JET41" s="21"/>
      <c r="JEU41" s="21"/>
      <c r="JEV41" s="21"/>
      <c r="JEW41" s="21"/>
      <c r="JEX41" s="21"/>
      <c r="JEY41" s="21"/>
      <c r="JEZ41" s="21"/>
      <c r="JFA41" s="21"/>
      <c r="JFB41" s="21"/>
      <c r="JFC41" s="21"/>
      <c r="JFD41" s="21"/>
      <c r="JFE41" s="21"/>
      <c r="JFF41" s="21"/>
      <c r="JFG41" s="21"/>
      <c r="JFH41" s="21"/>
      <c r="JFI41" s="21"/>
      <c r="JFJ41" s="21"/>
      <c r="JFK41" s="21"/>
      <c r="JFL41" s="21"/>
      <c r="JFM41" s="21"/>
      <c r="JFN41" s="21"/>
      <c r="JFO41" s="21"/>
      <c r="JFP41" s="21"/>
      <c r="JFQ41" s="21"/>
      <c r="JFR41" s="21"/>
      <c r="JFS41" s="21"/>
      <c r="JFT41" s="21"/>
      <c r="JFU41" s="21"/>
      <c r="JFV41" s="21"/>
      <c r="JFW41" s="21"/>
      <c r="JFX41" s="21"/>
      <c r="JFY41" s="21"/>
      <c r="JFZ41" s="21"/>
      <c r="JGA41" s="21"/>
      <c r="JGB41" s="21"/>
      <c r="JGC41" s="21"/>
      <c r="JGD41" s="21"/>
      <c r="JGE41" s="21"/>
      <c r="JGF41" s="21"/>
      <c r="JGG41" s="21"/>
      <c r="JGH41" s="21"/>
      <c r="JGI41" s="21"/>
      <c r="JGJ41" s="21"/>
      <c r="JGK41" s="21"/>
      <c r="JGL41" s="21"/>
      <c r="JGM41" s="21"/>
      <c r="JGN41" s="21"/>
      <c r="JGO41" s="21"/>
      <c r="JGP41" s="21"/>
      <c r="JGQ41" s="21"/>
      <c r="JGR41" s="21"/>
      <c r="JGS41" s="21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1"/>
      <c r="JHQ41" s="21"/>
      <c r="JHR41" s="21"/>
      <c r="JHS41" s="21"/>
      <c r="JHT41" s="21"/>
      <c r="JHU41" s="21"/>
      <c r="JHV41" s="21"/>
      <c r="JHW41" s="21"/>
      <c r="JHX41" s="21"/>
      <c r="JHY41" s="21"/>
      <c r="JHZ41" s="21"/>
      <c r="JIA41" s="21"/>
      <c r="JIB41" s="21"/>
      <c r="JIC41" s="21"/>
      <c r="JID41" s="21"/>
      <c r="JIE41" s="21"/>
      <c r="JIF41" s="21"/>
      <c r="JIG41" s="21"/>
      <c r="JIH41" s="21"/>
      <c r="JII41" s="21"/>
      <c r="JIJ41" s="21"/>
      <c r="JIK41" s="21"/>
      <c r="JIL41" s="21"/>
      <c r="JIM41" s="21"/>
      <c r="JIN41" s="21"/>
      <c r="JIO41" s="21"/>
      <c r="JIP41" s="21"/>
      <c r="JIQ41" s="21"/>
      <c r="JIR41" s="21"/>
      <c r="JIS41" s="21"/>
      <c r="JIT41" s="21"/>
      <c r="JIU41" s="21"/>
      <c r="JIV41" s="21"/>
      <c r="JIW41" s="21"/>
      <c r="JIX41" s="21"/>
      <c r="JIY41" s="21"/>
      <c r="JIZ41" s="21"/>
      <c r="JJA41" s="21"/>
      <c r="JJB41" s="21"/>
      <c r="JJC41" s="21"/>
      <c r="JJD41" s="21"/>
      <c r="JJE41" s="21"/>
      <c r="JJF41" s="21"/>
      <c r="JJG41" s="21"/>
      <c r="JJH41" s="21"/>
      <c r="JJI41" s="21"/>
      <c r="JJJ41" s="21"/>
      <c r="JJK41" s="21"/>
      <c r="JJL41" s="21"/>
      <c r="JJM41" s="21"/>
      <c r="JJN41" s="21"/>
      <c r="JJO41" s="21"/>
      <c r="JJP41" s="21"/>
      <c r="JJQ41" s="21"/>
      <c r="JJR41" s="21"/>
      <c r="JJS41" s="21"/>
      <c r="JJT41" s="21"/>
      <c r="JJU41" s="21"/>
      <c r="JJV41" s="21"/>
      <c r="JJW41" s="21"/>
      <c r="JJX41" s="21"/>
      <c r="JJY41" s="21"/>
      <c r="JJZ41" s="21"/>
      <c r="JKA41" s="21"/>
      <c r="JKB41" s="21"/>
      <c r="JKC41" s="21"/>
      <c r="JKD41" s="21"/>
      <c r="JKE41" s="21"/>
      <c r="JKF41" s="21"/>
      <c r="JKG41" s="21"/>
      <c r="JKH41" s="21"/>
      <c r="JKI41" s="21"/>
      <c r="JKJ41" s="21"/>
      <c r="JKK41" s="21"/>
      <c r="JKL41" s="21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1"/>
      <c r="JLJ41" s="21"/>
      <c r="JLK41" s="21"/>
      <c r="JLL41" s="21"/>
      <c r="JLM41" s="21"/>
      <c r="JLN41" s="21"/>
      <c r="JLO41" s="21"/>
      <c r="JLP41" s="21"/>
      <c r="JLQ41" s="21"/>
      <c r="JLR41" s="21"/>
      <c r="JLS41" s="21"/>
      <c r="JLT41" s="21"/>
      <c r="JLU41" s="21"/>
      <c r="JLV41" s="21"/>
      <c r="JLW41" s="21"/>
      <c r="JLX41" s="21"/>
      <c r="JLY41" s="21"/>
      <c r="JLZ41" s="21"/>
      <c r="JMA41" s="21"/>
      <c r="JMB41" s="21"/>
      <c r="JMC41" s="21"/>
      <c r="JMD41" s="21"/>
      <c r="JME41" s="21"/>
      <c r="JMF41" s="21"/>
      <c r="JMG41" s="21"/>
      <c r="JMH41" s="21"/>
      <c r="JMI41" s="21"/>
      <c r="JMJ41" s="21"/>
      <c r="JMK41" s="21"/>
      <c r="JML41" s="21"/>
      <c r="JMM41" s="21"/>
      <c r="JMN41" s="21"/>
      <c r="JMO41" s="21"/>
      <c r="JMP41" s="21"/>
      <c r="JMQ41" s="21"/>
      <c r="JMR41" s="21"/>
      <c r="JMS41" s="21"/>
      <c r="JMT41" s="21"/>
      <c r="JMU41" s="21"/>
      <c r="JMV41" s="21"/>
      <c r="JMW41" s="21"/>
      <c r="JMX41" s="21"/>
      <c r="JMY41" s="21"/>
      <c r="JMZ41" s="21"/>
      <c r="JNA41" s="21"/>
      <c r="JNB41" s="21"/>
      <c r="JNC41" s="21"/>
      <c r="JND41" s="21"/>
      <c r="JNE41" s="21"/>
      <c r="JNF41" s="21"/>
      <c r="JNG41" s="21"/>
      <c r="JNH41" s="21"/>
      <c r="JNI41" s="21"/>
      <c r="JNJ41" s="21"/>
      <c r="JNK41" s="21"/>
      <c r="JNL41" s="21"/>
      <c r="JNM41" s="21"/>
      <c r="JNN41" s="21"/>
      <c r="JNO41" s="21"/>
      <c r="JNP41" s="21"/>
      <c r="JNQ41" s="21"/>
      <c r="JNR41" s="21"/>
      <c r="JNS41" s="21"/>
      <c r="JNT41" s="21"/>
      <c r="JNU41" s="21"/>
      <c r="JNV41" s="21"/>
      <c r="JNW41" s="21"/>
      <c r="JNX41" s="21"/>
      <c r="JNY41" s="21"/>
      <c r="JNZ41" s="21"/>
      <c r="JOA41" s="21"/>
      <c r="JOB41" s="21"/>
      <c r="JOC41" s="21"/>
      <c r="JOD41" s="21"/>
      <c r="JOE41" s="21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1"/>
      <c r="JPC41" s="21"/>
      <c r="JPD41" s="21"/>
      <c r="JPE41" s="21"/>
      <c r="JPF41" s="21"/>
      <c r="JPG41" s="21"/>
      <c r="JPH41" s="21"/>
      <c r="JPI41" s="21"/>
      <c r="JPJ41" s="21"/>
      <c r="JPK41" s="21"/>
      <c r="JPL41" s="21"/>
      <c r="JPM41" s="21"/>
      <c r="JPN41" s="21"/>
      <c r="JPO41" s="21"/>
      <c r="JPP41" s="21"/>
      <c r="JPQ41" s="21"/>
      <c r="JPR41" s="21"/>
      <c r="JPS41" s="21"/>
      <c r="JPT41" s="21"/>
      <c r="JPU41" s="21"/>
      <c r="JPV41" s="21"/>
      <c r="JPW41" s="21"/>
      <c r="JPX41" s="21"/>
      <c r="JPY41" s="21"/>
      <c r="JPZ41" s="21"/>
      <c r="JQA41" s="21"/>
      <c r="JQB41" s="21"/>
      <c r="JQC41" s="21"/>
      <c r="JQD41" s="21"/>
      <c r="JQE41" s="21"/>
      <c r="JQF41" s="21"/>
      <c r="JQG41" s="21"/>
      <c r="JQH41" s="21"/>
      <c r="JQI41" s="21"/>
      <c r="JQJ41" s="21"/>
      <c r="JQK41" s="21"/>
      <c r="JQL41" s="21"/>
      <c r="JQM41" s="21"/>
      <c r="JQN41" s="21"/>
      <c r="JQO41" s="21"/>
      <c r="JQP41" s="21"/>
      <c r="JQQ41" s="21"/>
      <c r="JQR41" s="21"/>
      <c r="JQS41" s="21"/>
      <c r="JQT41" s="21"/>
      <c r="JQU41" s="21"/>
      <c r="JQV41" s="21"/>
      <c r="JQW41" s="21"/>
      <c r="JQX41" s="21"/>
      <c r="JQY41" s="21"/>
      <c r="JQZ41" s="21"/>
      <c r="JRA41" s="21"/>
      <c r="JRB41" s="21"/>
      <c r="JRC41" s="21"/>
      <c r="JRD41" s="21"/>
      <c r="JRE41" s="21"/>
      <c r="JRF41" s="21"/>
      <c r="JRG41" s="21"/>
      <c r="JRH41" s="21"/>
      <c r="JRI41" s="21"/>
      <c r="JRJ41" s="21"/>
      <c r="JRK41" s="21"/>
      <c r="JRL41" s="21"/>
      <c r="JRM41" s="21"/>
      <c r="JRN41" s="21"/>
      <c r="JRO41" s="21"/>
      <c r="JRP41" s="21"/>
      <c r="JRQ41" s="21"/>
      <c r="JRR41" s="21"/>
      <c r="JRS41" s="21"/>
      <c r="JRT41" s="21"/>
      <c r="JRU41" s="21"/>
      <c r="JRV41" s="21"/>
      <c r="JRW41" s="21"/>
      <c r="JRX41" s="21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1"/>
      <c r="JSV41" s="21"/>
      <c r="JSW41" s="21"/>
      <c r="JSX41" s="21"/>
      <c r="JSY41" s="21"/>
      <c r="JSZ41" s="21"/>
      <c r="JTA41" s="21"/>
      <c r="JTB41" s="21"/>
      <c r="JTC41" s="21"/>
      <c r="JTD41" s="21"/>
      <c r="JTE41" s="21"/>
      <c r="JTF41" s="21"/>
      <c r="JTG41" s="21"/>
      <c r="JTH41" s="21"/>
      <c r="JTI41" s="21"/>
      <c r="JTJ41" s="21"/>
      <c r="JTK41" s="21"/>
      <c r="JTL41" s="21"/>
      <c r="JTM41" s="21"/>
      <c r="JTN41" s="21"/>
      <c r="JTO41" s="21"/>
      <c r="JTP41" s="21"/>
      <c r="JTQ41" s="21"/>
      <c r="JTR41" s="21"/>
      <c r="JTS41" s="21"/>
      <c r="JTT41" s="21"/>
      <c r="JTU41" s="21"/>
      <c r="JTV41" s="21"/>
      <c r="JTW41" s="21"/>
      <c r="JTX41" s="21"/>
      <c r="JTY41" s="21"/>
      <c r="JTZ41" s="21"/>
      <c r="JUA41" s="21"/>
      <c r="JUB41" s="21"/>
      <c r="JUC41" s="21"/>
      <c r="JUD41" s="21"/>
      <c r="JUE41" s="21"/>
      <c r="JUF41" s="21"/>
      <c r="JUG41" s="21"/>
      <c r="JUH41" s="21"/>
      <c r="JUI41" s="21"/>
      <c r="JUJ41" s="21"/>
      <c r="JUK41" s="21"/>
      <c r="JUL41" s="21"/>
      <c r="JUM41" s="21"/>
      <c r="JUN41" s="21"/>
      <c r="JUO41" s="21"/>
      <c r="JUP41" s="21"/>
      <c r="JUQ41" s="21"/>
      <c r="JUR41" s="21"/>
      <c r="JUS41" s="21"/>
      <c r="JUT41" s="21"/>
      <c r="JUU41" s="21"/>
      <c r="JUV41" s="21"/>
      <c r="JUW41" s="21"/>
      <c r="JUX41" s="21"/>
      <c r="JUY41" s="21"/>
      <c r="JUZ41" s="21"/>
      <c r="JVA41" s="21"/>
      <c r="JVB41" s="21"/>
      <c r="JVC41" s="21"/>
      <c r="JVD41" s="21"/>
      <c r="JVE41" s="21"/>
      <c r="JVF41" s="21"/>
      <c r="JVG41" s="21"/>
      <c r="JVH41" s="21"/>
      <c r="JVI41" s="21"/>
      <c r="JVJ41" s="21"/>
      <c r="JVK41" s="21"/>
      <c r="JVL41" s="21"/>
      <c r="JVM41" s="21"/>
      <c r="JVN41" s="21"/>
      <c r="JVO41" s="21"/>
      <c r="JVP41" s="21"/>
      <c r="JVQ41" s="21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1"/>
      <c r="JWO41" s="21"/>
      <c r="JWP41" s="21"/>
      <c r="JWQ41" s="21"/>
      <c r="JWR41" s="21"/>
      <c r="JWS41" s="21"/>
      <c r="JWT41" s="21"/>
      <c r="JWU41" s="21"/>
      <c r="JWV41" s="21"/>
      <c r="JWW41" s="21"/>
      <c r="JWX41" s="21"/>
      <c r="JWY41" s="21"/>
      <c r="JWZ41" s="21"/>
      <c r="JXA41" s="21"/>
      <c r="JXB41" s="21"/>
      <c r="JXC41" s="21"/>
      <c r="JXD41" s="21"/>
      <c r="JXE41" s="21"/>
      <c r="JXF41" s="21"/>
      <c r="JXG41" s="21"/>
      <c r="JXH41" s="21"/>
      <c r="JXI41" s="21"/>
      <c r="JXJ41" s="21"/>
      <c r="JXK41" s="21"/>
      <c r="JXL41" s="21"/>
      <c r="JXM41" s="21"/>
      <c r="JXN41" s="21"/>
      <c r="JXO41" s="21"/>
      <c r="JXP41" s="21"/>
      <c r="JXQ41" s="21"/>
      <c r="JXR41" s="21"/>
      <c r="JXS41" s="21"/>
      <c r="JXT41" s="21"/>
      <c r="JXU41" s="21"/>
      <c r="JXV41" s="21"/>
      <c r="JXW41" s="21"/>
      <c r="JXX41" s="21"/>
      <c r="JXY41" s="21"/>
      <c r="JXZ41" s="21"/>
      <c r="JYA41" s="21"/>
      <c r="JYB41" s="21"/>
      <c r="JYC41" s="21"/>
      <c r="JYD41" s="21"/>
      <c r="JYE41" s="21"/>
      <c r="JYF41" s="21"/>
      <c r="JYG41" s="21"/>
      <c r="JYH41" s="21"/>
      <c r="JYI41" s="21"/>
      <c r="JYJ41" s="21"/>
      <c r="JYK41" s="21"/>
      <c r="JYL41" s="21"/>
      <c r="JYM41" s="21"/>
      <c r="JYN41" s="21"/>
      <c r="JYO41" s="21"/>
      <c r="JYP41" s="21"/>
      <c r="JYQ41" s="21"/>
      <c r="JYR41" s="21"/>
      <c r="JYS41" s="21"/>
      <c r="JYT41" s="21"/>
      <c r="JYU41" s="21"/>
      <c r="JYV41" s="21"/>
      <c r="JYW41" s="21"/>
      <c r="JYX41" s="21"/>
      <c r="JYY41" s="21"/>
      <c r="JYZ41" s="21"/>
      <c r="JZA41" s="21"/>
      <c r="JZB41" s="21"/>
      <c r="JZC41" s="21"/>
      <c r="JZD41" s="21"/>
      <c r="JZE41" s="21"/>
      <c r="JZF41" s="21"/>
      <c r="JZG41" s="21"/>
      <c r="JZH41" s="21"/>
      <c r="JZI41" s="21"/>
      <c r="JZJ41" s="21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1"/>
      <c r="KAH41" s="21"/>
      <c r="KAI41" s="21"/>
      <c r="KAJ41" s="21"/>
      <c r="KAK41" s="21"/>
      <c r="KAL41" s="21"/>
      <c r="KAM41" s="21"/>
      <c r="KAN41" s="21"/>
      <c r="KAO41" s="21"/>
      <c r="KAP41" s="21"/>
      <c r="KAQ41" s="21"/>
      <c r="KAR41" s="21"/>
      <c r="KAS41" s="21"/>
      <c r="KAT41" s="21"/>
      <c r="KAU41" s="21"/>
      <c r="KAV41" s="21"/>
      <c r="KAW41" s="21"/>
      <c r="KAX41" s="21"/>
      <c r="KAY41" s="21"/>
      <c r="KAZ41" s="21"/>
      <c r="KBA41" s="21"/>
      <c r="KBB41" s="21"/>
      <c r="KBC41" s="21"/>
      <c r="KBD41" s="21"/>
      <c r="KBE41" s="21"/>
      <c r="KBF41" s="21"/>
      <c r="KBG41" s="21"/>
      <c r="KBH41" s="21"/>
      <c r="KBI41" s="21"/>
      <c r="KBJ41" s="21"/>
      <c r="KBK41" s="21"/>
      <c r="KBL41" s="21"/>
      <c r="KBM41" s="21"/>
      <c r="KBN41" s="21"/>
      <c r="KBO41" s="21"/>
      <c r="KBP41" s="21"/>
      <c r="KBQ41" s="21"/>
      <c r="KBR41" s="21"/>
      <c r="KBS41" s="21"/>
      <c r="KBT41" s="21"/>
      <c r="KBU41" s="21"/>
      <c r="KBV41" s="21"/>
      <c r="KBW41" s="21"/>
      <c r="KBX41" s="21"/>
      <c r="KBY41" s="21"/>
      <c r="KBZ41" s="21"/>
      <c r="KCA41" s="21"/>
      <c r="KCB41" s="21"/>
      <c r="KCC41" s="21"/>
      <c r="KCD41" s="21"/>
      <c r="KCE41" s="21"/>
      <c r="KCF41" s="21"/>
      <c r="KCG41" s="21"/>
      <c r="KCH41" s="21"/>
      <c r="KCI41" s="21"/>
      <c r="KCJ41" s="21"/>
      <c r="KCK41" s="21"/>
      <c r="KCL41" s="21"/>
      <c r="KCM41" s="21"/>
      <c r="KCN41" s="21"/>
      <c r="KCO41" s="21"/>
      <c r="KCP41" s="21"/>
      <c r="KCQ41" s="21"/>
      <c r="KCR41" s="21"/>
      <c r="KCS41" s="21"/>
      <c r="KCT41" s="21"/>
      <c r="KCU41" s="21"/>
      <c r="KCV41" s="21"/>
      <c r="KCW41" s="21"/>
      <c r="KCX41" s="21"/>
      <c r="KCY41" s="21"/>
      <c r="KCZ41" s="21"/>
      <c r="KDA41" s="21"/>
      <c r="KDB41" s="21"/>
      <c r="KDC41" s="21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1"/>
      <c r="KEA41" s="21"/>
      <c r="KEB41" s="21"/>
      <c r="KEC41" s="21"/>
      <c r="KED41" s="21"/>
      <c r="KEE41" s="21"/>
      <c r="KEF41" s="21"/>
      <c r="KEG41" s="21"/>
      <c r="KEH41" s="21"/>
      <c r="KEI41" s="21"/>
      <c r="KEJ41" s="21"/>
      <c r="KEK41" s="21"/>
      <c r="KEL41" s="21"/>
      <c r="KEM41" s="21"/>
      <c r="KEN41" s="21"/>
      <c r="KEO41" s="21"/>
      <c r="KEP41" s="21"/>
      <c r="KEQ41" s="21"/>
      <c r="KER41" s="21"/>
      <c r="KES41" s="21"/>
      <c r="KET41" s="21"/>
      <c r="KEU41" s="21"/>
      <c r="KEV41" s="21"/>
      <c r="KEW41" s="21"/>
      <c r="KEX41" s="21"/>
      <c r="KEY41" s="21"/>
      <c r="KEZ41" s="21"/>
      <c r="KFA41" s="21"/>
      <c r="KFB41" s="21"/>
      <c r="KFC41" s="21"/>
      <c r="KFD41" s="21"/>
      <c r="KFE41" s="21"/>
      <c r="KFF41" s="21"/>
      <c r="KFG41" s="21"/>
      <c r="KFH41" s="21"/>
      <c r="KFI41" s="21"/>
      <c r="KFJ41" s="21"/>
      <c r="KFK41" s="21"/>
      <c r="KFL41" s="21"/>
      <c r="KFM41" s="21"/>
      <c r="KFN41" s="21"/>
      <c r="KFO41" s="21"/>
      <c r="KFP41" s="21"/>
      <c r="KFQ41" s="21"/>
      <c r="KFR41" s="21"/>
      <c r="KFS41" s="21"/>
      <c r="KFT41" s="21"/>
      <c r="KFU41" s="21"/>
      <c r="KFV41" s="21"/>
      <c r="KFW41" s="21"/>
      <c r="KFX41" s="21"/>
      <c r="KFY41" s="21"/>
      <c r="KFZ41" s="21"/>
      <c r="KGA41" s="21"/>
      <c r="KGB41" s="21"/>
      <c r="KGC41" s="21"/>
      <c r="KGD41" s="21"/>
      <c r="KGE41" s="21"/>
      <c r="KGF41" s="21"/>
      <c r="KGG41" s="21"/>
      <c r="KGH41" s="21"/>
      <c r="KGI41" s="21"/>
      <c r="KGJ41" s="21"/>
      <c r="KGK41" s="21"/>
      <c r="KGL41" s="21"/>
      <c r="KGM41" s="21"/>
      <c r="KGN41" s="21"/>
      <c r="KGO41" s="21"/>
      <c r="KGP41" s="21"/>
      <c r="KGQ41" s="21"/>
      <c r="KGR41" s="21"/>
      <c r="KGS41" s="21"/>
      <c r="KGT41" s="21"/>
      <c r="KGU41" s="21"/>
      <c r="KGV41" s="21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1"/>
      <c r="KHT41" s="21"/>
      <c r="KHU41" s="21"/>
      <c r="KHV41" s="21"/>
      <c r="KHW41" s="21"/>
      <c r="KHX41" s="21"/>
      <c r="KHY41" s="21"/>
      <c r="KHZ41" s="21"/>
      <c r="KIA41" s="21"/>
      <c r="KIB41" s="21"/>
      <c r="KIC41" s="21"/>
      <c r="KID41" s="21"/>
      <c r="KIE41" s="21"/>
      <c r="KIF41" s="21"/>
      <c r="KIG41" s="21"/>
      <c r="KIH41" s="21"/>
      <c r="KII41" s="21"/>
      <c r="KIJ41" s="21"/>
      <c r="KIK41" s="21"/>
      <c r="KIL41" s="21"/>
      <c r="KIM41" s="21"/>
      <c r="KIN41" s="21"/>
      <c r="KIO41" s="21"/>
      <c r="KIP41" s="21"/>
      <c r="KIQ41" s="21"/>
      <c r="KIR41" s="21"/>
      <c r="KIS41" s="21"/>
      <c r="KIT41" s="21"/>
      <c r="KIU41" s="21"/>
      <c r="KIV41" s="21"/>
      <c r="KIW41" s="21"/>
      <c r="KIX41" s="21"/>
      <c r="KIY41" s="21"/>
      <c r="KIZ41" s="21"/>
      <c r="KJA41" s="21"/>
      <c r="KJB41" s="21"/>
      <c r="KJC41" s="21"/>
      <c r="KJD41" s="21"/>
      <c r="KJE41" s="21"/>
      <c r="KJF41" s="21"/>
      <c r="KJG41" s="21"/>
      <c r="KJH41" s="21"/>
      <c r="KJI41" s="21"/>
      <c r="KJJ41" s="21"/>
      <c r="KJK41" s="21"/>
      <c r="KJL41" s="21"/>
      <c r="KJM41" s="21"/>
      <c r="KJN41" s="21"/>
      <c r="KJO41" s="21"/>
      <c r="KJP41" s="21"/>
      <c r="KJQ41" s="21"/>
      <c r="KJR41" s="21"/>
      <c r="KJS41" s="21"/>
      <c r="KJT41" s="21"/>
      <c r="KJU41" s="21"/>
      <c r="KJV41" s="21"/>
      <c r="KJW41" s="21"/>
      <c r="KJX41" s="21"/>
      <c r="KJY41" s="21"/>
      <c r="KJZ41" s="21"/>
      <c r="KKA41" s="21"/>
      <c r="KKB41" s="21"/>
      <c r="KKC41" s="21"/>
      <c r="KKD41" s="21"/>
      <c r="KKE41" s="21"/>
      <c r="KKF41" s="21"/>
      <c r="KKG41" s="21"/>
      <c r="KKH41" s="21"/>
      <c r="KKI41" s="21"/>
      <c r="KKJ41" s="21"/>
      <c r="KKK41" s="21"/>
      <c r="KKL41" s="21"/>
      <c r="KKM41" s="21"/>
      <c r="KKN41" s="21"/>
      <c r="KKO41" s="21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1"/>
      <c r="KLM41" s="21"/>
      <c r="KLN41" s="21"/>
      <c r="KLO41" s="21"/>
      <c r="KLP41" s="21"/>
      <c r="KLQ41" s="21"/>
      <c r="KLR41" s="21"/>
      <c r="KLS41" s="21"/>
      <c r="KLT41" s="21"/>
      <c r="KLU41" s="21"/>
      <c r="KLV41" s="21"/>
      <c r="KLW41" s="21"/>
      <c r="KLX41" s="21"/>
      <c r="KLY41" s="21"/>
      <c r="KLZ41" s="21"/>
      <c r="KMA41" s="21"/>
      <c r="KMB41" s="21"/>
      <c r="KMC41" s="21"/>
      <c r="KMD41" s="21"/>
      <c r="KME41" s="21"/>
      <c r="KMF41" s="21"/>
      <c r="KMG41" s="21"/>
      <c r="KMH41" s="21"/>
      <c r="KMI41" s="21"/>
      <c r="KMJ41" s="21"/>
      <c r="KMK41" s="21"/>
      <c r="KML41" s="21"/>
      <c r="KMM41" s="21"/>
      <c r="KMN41" s="21"/>
      <c r="KMO41" s="21"/>
      <c r="KMP41" s="21"/>
      <c r="KMQ41" s="21"/>
      <c r="KMR41" s="21"/>
      <c r="KMS41" s="21"/>
      <c r="KMT41" s="21"/>
      <c r="KMU41" s="21"/>
      <c r="KMV41" s="21"/>
      <c r="KMW41" s="21"/>
      <c r="KMX41" s="21"/>
      <c r="KMY41" s="21"/>
      <c r="KMZ41" s="21"/>
      <c r="KNA41" s="21"/>
      <c r="KNB41" s="21"/>
      <c r="KNC41" s="21"/>
      <c r="KND41" s="21"/>
      <c r="KNE41" s="21"/>
      <c r="KNF41" s="21"/>
      <c r="KNG41" s="21"/>
      <c r="KNH41" s="21"/>
      <c r="KNI41" s="21"/>
      <c r="KNJ41" s="21"/>
      <c r="KNK41" s="21"/>
      <c r="KNL41" s="21"/>
      <c r="KNM41" s="21"/>
      <c r="KNN41" s="21"/>
      <c r="KNO41" s="21"/>
      <c r="KNP41" s="21"/>
      <c r="KNQ41" s="21"/>
      <c r="KNR41" s="21"/>
      <c r="KNS41" s="21"/>
      <c r="KNT41" s="21"/>
      <c r="KNU41" s="21"/>
      <c r="KNV41" s="21"/>
      <c r="KNW41" s="21"/>
      <c r="KNX41" s="21"/>
      <c r="KNY41" s="21"/>
      <c r="KNZ41" s="21"/>
      <c r="KOA41" s="21"/>
      <c r="KOB41" s="21"/>
      <c r="KOC41" s="21"/>
      <c r="KOD41" s="21"/>
      <c r="KOE41" s="21"/>
      <c r="KOF41" s="21"/>
      <c r="KOG41" s="21"/>
      <c r="KOH41" s="21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1"/>
      <c r="KPF41" s="21"/>
      <c r="KPG41" s="21"/>
      <c r="KPH41" s="21"/>
      <c r="KPI41" s="21"/>
      <c r="KPJ41" s="21"/>
      <c r="KPK41" s="21"/>
      <c r="KPL41" s="21"/>
      <c r="KPM41" s="21"/>
      <c r="KPN41" s="21"/>
      <c r="KPO41" s="21"/>
      <c r="KPP41" s="21"/>
      <c r="KPQ41" s="21"/>
      <c r="KPR41" s="21"/>
      <c r="KPS41" s="21"/>
      <c r="KPT41" s="21"/>
      <c r="KPU41" s="21"/>
      <c r="KPV41" s="21"/>
      <c r="KPW41" s="21"/>
      <c r="KPX41" s="21"/>
      <c r="KPY41" s="21"/>
      <c r="KPZ41" s="21"/>
      <c r="KQA41" s="21"/>
      <c r="KQB41" s="21"/>
      <c r="KQC41" s="21"/>
      <c r="KQD41" s="21"/>
      <c r="KQE41" s="21"/>
      <c r="KQF41" s="21"/>
      <c r="KQG41" s="21"/>
      <c r="KQH41" s="21"/>
      <c r="KQI41" s="21"/>
      <c r="KQJ41" s="21"/>
      <c r="KQK41" s="21"/>
      <c r="KQL41" s="21"/>
      <c r="KQM41" s="21"/>
      <c r="KQN41" s="21"/>
      <c r="KQO41" s="21"/>
      <c r="KQP41" s="21"/>
      <c r="KQQ41" s="21"/>
      <c r="KQR41" s="21"/>
      <c r="KQS41" s="21"/>
      <c r="KQT41" s="21"/>
      <c r="KQU41" s="21"/>
      <c r="KQV41" s="21"/>
      <c r="KQW41" s="21"/>
      <c r="KQX41" s="21"/>
      <c r="KQY41" s="21"/>
      <c r="KQZ41" s="21"/>
      <c r="KRA41" s="21"/>
      <c r="KRB41" s="21"/>
      <c r="KRC41" s="21"/>
      <c r="KRD41" s="21"/>
      <c r="KRE41" s="21"/>
      <c r="KRF41" s="21"/>
      <c r="KRG41" s="21"/>
      <c r="KRH41" s="21"/>
      <c r="KRI41" s="21"/>
      <c r="KRJ41" s="21"/>
      <c r="KRK41" s="21"/>
      <c r="KRL41" s="21"/>
      <c r="KRM41" s="21"/>
      <c r="KRN41" s="21"/>
      <c r="KRO41" s="21"/>
      <c r="KRP41" s="21"/>
      <c r="KRQ41" s="21"/>
      <c r="KRR41" s="21"/>
      <c r="KRS41" s="21"/>
      <c r="KRT41" s="21"/>
      <c r="KRU41" s="21"/>
      <c r="KRV41" s="21"/>
      <c r="KRW41" s="21"/>
      <c r="KRX41" s="21"/>
      <c r="KRY41" s="21"/>
      <c r="KRZ41" s="21"/>
      <c r="KSA41" s="21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1"/>
      <c r="KSY41" s="21"/>
      <c r="KSZ41" s="21"/>
      <c r="KTA41" s="21"/>
      <c r="KTB41" s="21"/>
      <c r="KTC41" s="21"/>
      <c r="KTD41" s="21"/>
      <c r="KTE41" s="21"/>
      <c r="KTF41" s="21"/>
      <c r="KTG41" s="21"/>
      <c r="KTH41" s="21"/>
      <c r="KTI41" s="21"/>
      <c r="KTJ41" s="21"/>
      <c r="KTK41" s="21"/>
      <c r="KTL41" s="21"/>
      <c r="KTM41" s="21"/>
      <c r="KTN41" s="21"/>
      <c r="KTO41" s="21"/>
      <c r="KTP41" s="21"/>
      <c r="KTQ41" s="21"/>
      <c r="KTR41" s="21"/>
      <c r="KTS41" s="21"/>
      <c r="KTT41" s="21"/>
      <c r="KTU41" s="21"/>
      <c r="KTV41" s="21"/>
      <c r="KTW41" s="21"/>
      <c r="KTX41" s="21"/>
      <c r="KTY41" s="21"/>
      <c r="KTZ41" s="21"/>
      <c r="KUA41" s="21"/>
      <c r="KUB41" s="21"/>
      <c r="KUC41" s="21"/>
      <c r="KUD41" s="21"/>
      <c r="KUE41" s="21"/>
      <c r="KUF41" s="21"/>
      <c r="KUG41" s="21"/>
      <c r="KUH41" s="21"/>
      <c r="KUI41" s="21"/>
      <c r="KUJ41" s="21"/>
      <c r="KUK41" s="21"/>
      <c r="KUL41" s="21"/>
      <c r="KUM41" s="21"/>
      <c r="KUN41" s="21"/>
      <c r="KUO41" s="21"/>
      <c r="KUP41" s="21"/>
      <c r="KUQ41" s="21"/>
      <c r="KUR41" s="21"/>
      <c r="KUS41" s="21"/>
      <c r="KUT41" s="21"/>
      <c r="KUU41" s="21"/>
      <c r="KUV41" s="21"/>
      <c r="KUW41" s="21"/>
      <c r="KUX41" s="21"/>
      <c r="KUY41" s="21"/>
      <c r="KUZ41" s="21"/>
      <c r="KVA41" s="21"/>
      <c r="KVB41" s="21"/>
      <c r="KVC41" s="21"/>
      <c r="KVD41" s="21"/>
      <c r="KVE41" s="21"/>
      <c r="KVF41" s="21"/>
      <c r="KVG41" s="21"/>
      <c r="KVH41" s="21"/>
      <c r="KVI41" s="21"/>
      <c r="KVJ41" s="21"/>
      <c r="KVK41" s="21"/>
      <c r="KVL41" s="21"/>
      <c r="KVM41" s="21"/>
      <c r="KVN41" s="21"/>
      <c r="KVO41" s="21"/>
      <c r="KVP41" s="21"/>
      <c r="KVQ41" s="21"/>
      <c r="KVR41" s="21"/>
      <c r="KVS41" s="21"/>
      <c r="KVT41" s="21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1"/>
      <c r="KWR41" s="21"/>
      <c r="KWS41" s="21"/>
      <c r="KWT41" s="21"/>
      <c r="KWU41" s="21"/>
      <c r="KWV41" s="21"/>
      <c r="KWW41" s="21"/>
      <c r="KWX41" s="21"/>
      <c r="KWY41" s="21"/>
      <c r="KWZ41" s="21"/>
      <c r="KXA41" s="21"/>
      <c r="KXB41" s="21"/>
      <c r="KXC41" s="21"/>
      <c r="KXD41" s="21"/>
      <c r="KXE41" s="21"/>
      <c r="KXF41" s="21"/>
      <c r="KXG41" s="21"/>
      <c r="KXH41" s="21"/>
      <c r="KXI41" s="21"/>
      <c r="KXJ41" s="21"/>
      <c r="KXK41" s="21"/>
      <c r="KXL41" s="21"/>
      <c r="KXM41" s="21"/>
      <c r="KXN41" s="21"/>
      <c r="KXO41" s="21"/>
      <c r="KXP41" s="21"/>
      <c r="KXQ41" s="21"/>
      <c r="KXR41" s="21"/>
      <c r="KXS41" s="21"/>
      <c r="KXT41" s="21"/>
      <c r="KXU41" s="21"/>
      <c r="KXV41" s="21"/>
      <c r="KXW41" s="21"/>
      <c r="KXX41" s="21"/>
      <c r="KXY41" s="21"/>
      <c r="KXZ41" s="21"/>
      <c r="KYA41" s="21"/>
      <c r="KYB41" s="21"/>
      <c r="KYC41" s="21"/>
      <c r="KYD41" s="21"/>
      <c r="KYE41" s="21"/>
      <c r="KYF41" s="21"/>
      <c r="KYG41" s="21"/>
      <c r="KYH41" s="21"/>
      <c r="KYI41" s="21"/>
      <c r="KYJ41" s="21"/>
      <c r="KYK41" s="21"/>
      <c r="KYL41" s="21"/>
      <c r="KYM41" s="21"/>
      <c r="KYN41" s="21"/>
      <c r="KYO41" s="21"/>
      <c r="KYP41" s="21"/>
      <c r="KYQ41" s="21"/>
      <c r="KYR41" s="21"/>
      <c r="KYS41" s="21"/>
      <c r="KYT41" s="21"/>
      <c r="KYU41" s="21"/>
      <c r="KYV41" s="21"/>
      <c r="KYW41" s="21"/>
      <c r="KYX41" s="21"/>
      <c r="KYY41" s="21"/>
      <c r="KYZ41" s="21"/>
      <c r="KZA41" s="21"/>
      <c r="KZB41" s="21"/>
      <c r="KZC41" s="21"/>
      <c r="KZD41" s="21"/>
      <c r="KZE41" s="21"/>
      <c r="KZF41" s="21"/>
      <c r="KZG41" s="21"/>
      <c r="KZH41" s="21"/>
      <c r="KZI41" s="21"/>
      <c r="KZJ41" s="21"/>
      <c r="KZK41" s="21"/>
      <c r="KZL41" s="21"/>
      <c r="KZM41" s="21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1"/>
      <c r="LAK41" s="21"/>
      <c r="LAL41" s="21"/>
      <c r="LAM41" s="21"/>
      <c r="LAN41" s="21"/>
      <c r="LAO41" s="21"/>
      <c r="LAP41" s="21"/>
      <c r="LAQ41" s="21"/>
      <c r="LAR41" s="21"/>
      <c r="LAS41" s="21"/>
      <c r="LAT41" s="21"/>
      <c r="LAU41" s="21"/>
      <c r="LAV41" s="21"/>
      <c r="LAW41" s="21"/>
      <c r="LAX41" s="21"/>
      <c r="LAY41" s="21"/>
      <c r="LAZ41" s="21"/>
      <c r="LBA41" s="21"/>
      <c r="LBB41" s="21"/>
      <c r="LBC41" s="21"/>
      <c r="LBD41" s="21"/>
      <c r="LBE41" s="21"/>
      <c r="LBF41" s="21"/>
      <c r="LBG41" s="21"/>
      <c r="LBH41" s="21"/>
      <c r="LBI41" s="21"/>
      <c r="LBJ41" s="21"/>
      <c r="LBK41" s="21"/>
      <c r="LBL41" s="21"/>
      <c r="LBM41" s="21"/>
      <c r="LBN41" s="21"/>
      <c r="LBO41" s="21"/>
      <c r="LBP41" s="21"/>
      <c r="LBQ41" s="21"/>
      <c r="LBR41" s="21"/>
      <c r="LBS41" s="21"/>
      <c r="LBT41" s="21"/>
      <c r="LBU41" s="21"/>
      <c r="LBV41" s="21"/>
      <c r="LBW41" s="21"/>
      <c r="LBX41" s="21"/>
      <c r="LBY41" s="21"/>
      <c r="LBZ41" s="21"/>
      <c r="LCA41" s="21"/>
      <c r="LCB41" s="21"/>
      <c r="LCC41" s="21"/>
      <c r="LCD41" s="21"/>
      <c r="LCE41" s="21"/>
      <c r="LCF41" s="21"/>
      <c r="LCG41" s="21"/>
      <c r="LCH41" s="21"/>
      <c r="LCI41" s="21"/>
      <c r="LCJ41" s="21"/>
      <c r="LCK41" s="21"/>
      <c r="LCL41" s="21"/>
      <c r="LCM41" s="21"/>
      <c r="LCN41" s="21"/>
      <c r="LCO41" s="21"/>
      <c r="LCP41" s="21"/>
      <c r="LCQ41" s="21"/>
      <c r="LCR41" s="21"/>
      <c r="LCS41" s="21"/>
      <c r="LCT41" s="21"/>
      <c r="LCU41" s="21"/>
      <c r="LCV41" s="21"/>
      <c r="LCW41" s="21"/>
      <c r="LCX41" s="21"/>
      <c r="LCY41" s="21"/>
      <c r="LCZ41" s="21"/>
      <c r="LDA41" s="21"/>
      <c r="LDB41" s="21"/>
      <c r="LDC41" s="21"/>
      <c r="LDD41" s="21"/>
      <c r="LDE41" s="21"/>
      <c r="LDF41" s="21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1"/>
      <c r="LED41" s="21"/>
      <c r="LEE41" s="21"/>
      <c r="LEF41" s="21"/>
      <c r="LEG41" s="21"/>
      <c r="LEH41" s="21"/>
      <c r="LEI41" s="21"/>
      <c r="LEJ41" s="21"/>
      <c r="LEK41" s="21"/>
      <c r="LEL41" s="21"/>
      <c r="LEM41" s="21"/>
      <c r="LEN41" s="21"/>
      <c r="LEO41" s="21"/>
      <c r="LEP41" s="21"/>
      <c r="LEQ41" s="21"/>
      <c r="LER41" s="21"/>
      <c r="LES41" s="21"/>
      <c r="LET41" s="21"/>
      <c r="LEU41" s="21"/>
      <c r="LEV41" s="21"/>
      <c r="LEW41" s="21"/>
      <c r="LEX41" s="21"/>
      <c r="LEY41" s="21"/>
      <c r="LEZ41" s="21"/>
      <c r="LFA41" s="21"/>
      <c r="LFB41" s="21"/>
      <c r="LFC41" s="21"/>
      <c r="LFD41" s="21"/>
      <c r="LFE41" s="21"/>
      <c r="LFF41" s="21"/>
      <c r="LFG41" s="21"/>
      <c r="LFH41" s="21"/>
      <c r="LFI41" s="21"/>
      <c r="LFJ41" s="21"/>
      <c r="LFK41" s="21"/>
      <c r="LFL41" s="21"/>
      <c r="LFM41" s="21"/>
      <c r="LFN41" s="21"/>
      <c r="LFO41" s="21"/>
      <c r="LFP41" s="21"/>
      <c r="LFQ41" s="21"/>
      <c r="LFR41" s="21"/>
      <c r="LFS41" s="21"/>
      <c r="LFT41" s="21"/>
      <c r="LFU41" s="21"/>
      <c r="LFV41" s="21"/>
      <c r="LFW41" s="21"/>
      <c r="LFX41" s="21"/>
      <c r="LFY41" s="21"/>
      <c r="LFZ41" s="21"/>
      <c r="LGA41" s="21"/>
      <c r="LGB41" s="21"/>
      <c r="LGC41" s="21"/>
      <c r="LGD41" s="21"/>
      <c r="LGE41" s="21"/>
      <c r="LGF41" s="21"/>
      <c r="LGG41" s="21"/>
      <c r="LGH41" s="21"/>
      <c r="LGI41" s="21"/>
      <c r="LGJ41" s="21"/>
      <c r="LGK41" s="21"/>
      <c r="LGL41" s="21"/>
      <c r="LGM41" s="21"/>
      <c r="LGN41" s="21"/>
      <c r="LGO41" s="21"/>
      <c r="LGP41" s="21"/>
      <c r="LGQ41" s="21"/>
      <c r="LGR41" s="21"/>
      <c r="LGS41" s="21"/>
      <c r="LGT41" s="21"/>
      <c r="LGU41" s="21"/>
      <c r="LGV41" s="21"/>
      <c r="LGW41" s="21"/>
      <c r="LGX41" s="21"/>
      <c r="LGY41" s="21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1"/>
      <c r="LHW41" s="21"/>
      <c r="LHX41" s="21"/>
      <c r="LHY41" s="21"/>
      <c r="LHZ41" s="21"/>
      <c r="LIA41" s="21"/>
      <c r="LIB41" s="21"/>
      <c r="LIC41" s="21"/>
      <c r="LID41" s="21"/>
      <c r="LIE41" s="21"/>
      <c r="LIF41" s="21"/>
      <c r="LIG41" s="21"/>
      <c r="LIH41" s="21"/>
      <c r="LII41" s="21"/>
      <c r="LIJ41" s="21"/>
      <c r="LIK41" s="21"/>
      <c r="LIL41" s="21"/>
      <c r="LIM41" s="21"/>
      <c r="LIN41" s="21"/>
      <c r="LIO41" s="21"/>
      <c r="LIP41" s="21"/>
      <c r="LIQ41" s="21"/>
      <c r="LIR41" s="21"/>
      <c r="LIS41" s="21"/>
      <c r="LIT41" s="21"/>
      <c r="LIU41" s="21"/>
      <c r="LIV41" s="21"/>
      <c r="LIW41" s="21"/>
      <c r="LIX41" s="21"/>
      <c r="LIY41" s="21"/>
      <c r="LIZ41" s="21"/>
      <c r="LJA41" s="21"/>
      <c r="LJB41" s="21"/>
      <c r="LJC41" s="21"/>
      <c r="LJD41" s="21"/>
      <c r="LJE41" s="21"/>
      <c r="LJF41" s="21"/>
      <c r="LJG41" s="21"/>
      <c r="LJH41" s="21"/>
      <c r="LJI41" s="21"/>
      <c r="LJJ41" s="21"/>
      <c r="LJK41" s="21"/>
      <c r="LJL41" s="21"/>
      <c r="LJM41" s="21"/>
      <c r="LJN41" s="21"/>
      <c r="LJO41" s="21"/>
      <c r="LJP41" s="21"/>
      <c r="LJQ41" s="21"/>
      <c r="LJR41" s="21"/>
      <c r="LJS41" s="21"/>
      <c r="LJT41" s="21"/>
      <c r="LJU41" s="21"/>
      <c r="LJV41" s="21"/>
      <c r="LJW41" s="21"/>
      <c r="LJX41" s="21"/>
      <c r="LJY41" s="21"/>
      <c r="LJZ41" s="21"/>
      <c r="LKA41" s="21"/>
      <c r="LKB41" s="21"/>
      <c r="LKC41" s="21"/>
      <c r="LKD41" s="21"/>
      <c r="LKE41" s="21"/>
      <c r="LKF41" s="21"/>
      <c r="LKG41" s="21"/>
      <c r="LKH41" s="21"/>
      <c r="LKI41" s="21"/>
      <c r="LKJ41" s="21"/>
      <c r="LKK41" s="21"/>
      <c r="LKL41" s="21"/>
      <c r="LKM41" s="21"/>
      <c r="LKN41" s="21"/>
      <c r="LKO41" s="21"/>
      <c r="LKP41" s="21"/>
      <c r="LKQ41" s="21"/>
      <c r="LKR41" s="21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1"/>
      <c r="LLP41" s="21"/>
      <c r="LLQ41" s="21"/>
      <c r="LLR41" s="21"/>
      <c r="LLS41" s="21"/>
      <c r="LLT41" s="21"/>
      <c r="LLU41" s="21"/>
      <c r="LLV41" s="21"/>
      <c r="LLW41" s="21"/>
      <c r="LLX41" s="21"/>
      <c r="LLY41" s="21"/>
      <c r="LLZ41" s="21"/>
      <c r="LMA41" s="21"/>
      <c r="LMB41" s="21"/>
      <c r="LMC41" s="21"/>
      <c r="LMD41" s="21"/>
      <c r="LME41" s="21"/>
      <c r="LMF41" s="21"/>
      <c r="LMG41" s="21"/>
      <c r="LMH41" s="21"/>
      <c r="LMI41" s="21"/>
      <c r="LMJ41" s="21"/>
      <c r="LMK41" s="21"/>
      <c r="LML41" s="21"/>
      <c r="LMM41" s="21"/>
      <c r="LMN41" s="21"/>
      <c r="LMO41" s="21"/>
      <c r="LMP41" s="21"/>
      <c r="LMQ41" s="21"/>
      <c r="LMR41" s="21"/>
      <c r="LMS41" s="21"/>
      <c r="LMT41" s="21"/>
      <c r="LMU41" s="21"/>
      <c r="LMV41" s="21"/>
      <c r="LMW41" s="21"/>
      <c r="LMX41" s="21"/>
      <c r="LMY41" s="21"/>
      <c r="LMZ41" s="21"/>
      <c r="LNA41" s="21"/>
      <c r="LNB41" s="21"/>
      <c r="LNC41" s="21"/>
      <c r="LND41" s="21"/>
      <c r="LNE41" s="21"/>
      <c r="LNF41" s="21"/>
      <c r="LNG41" s="21"/>
      <c r="LNH41" s="21"/>
      <c r="LNI41" s="21"/>
      <c r="LNJ41" s="21"/>
      <c r="LNK41" s="21"/>
      <c r="LNL41" s="21"/>
      <c r="LNM41" s="21"/>
      <c r="LNN41" s="21"/>
      <c r="LNO41" s="21"/>
      <c r="LNP41" s="21"/>
      <c r="LNQ41" s="21"/>
      <c r="LNR41" s="21"/>
      <c r="LNS41" s="21"/>
      <c r="LNT41" s="21"/>
      <c r="LNU41" s="21"/>
      <c r="LNV41" s="21"/>
      <c r="LNW41" s="21"/>
      <c r="LNX41" s="21"/>
      <c r="LNY41" s="21"/>
      <c r="LNZ41" s="21"/>
      <c r="LOA41" s="21"/>
      <c r="LOB41" s="21"/>
      <c r="LOC41" s="21"/>
      <c r="LOD41" s="21"/>
      <c r="LOE41" s="21"/>
      <c r="LOF41" s="21"/>
      <c r="LOG41" s="21"/>
      <c r="LOH41" s="21"/>
      <c r="LOI41" s="21"/>
      <c r="LOJ41" s="21"/>
      <c r="LOK41" s="21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1"/>
      <c r="LPI41" s="21"/>
      <c r="LPJ41" s="21"/>
      <c r="LPK41" s="21"/>
      <c r="LPL41" s="21"/>
      <c r="LPM41" s="21"/>
      <c r="LPN41" s="21"/>
      <c r="LPO41" s="21"/>
      <c r="LPP41" s="21"/>
      <c r="LPQ41" s="21"/>
      <c r="LPR41" s="21"/>
      <c r="LPS41" s="21"/>
      <c r="LPT41" s="21"/>
      <c r="LPU41" s="21"/>
      <c r="LPV41" s="21"/>
      <c r="LPW41" s="21"/>
      <c r="LPX41" s="21"/>
      <c r="LPY41" s="21"/>
      <c r="LPZ41" s="21"/>
      <c r="LQA41" s="21"/>
      <c r="LQB41" s="21"/>
      <c r="LQC41" s="21"/>
      <c r="LQD41" s="21"/>
      <c r="LQE41" s="21"/>
      <c r="LQF41" s="21"/>
      <c r="LQG41" s="21"/>
      <c r="LQH41" s="21"/>
      <c r="LQI41" s="21"/>
      <c r="LQJ41" s="21"/>
      <c r="LQK41" s="21"/>
      <c r="LQL41" s="21"/>
      <c r="LQM41" s="21"/>
      <c r="LQN41" s="21"/>
      <c r="LQO41" s="21"/>
      <c r="LQP41" s="21"/>
      <c r="LQQ41" s="21"/>
      <c r="LQR41" s="21"/>
      <c r="LQS41" s="21"/>
      <c r="LQT41" s="21"/>
      <c r="LQU41" s="21"/>
      <c r="LQV41" s="21"/>
      <c r="LQW41" s="21"/>
      <c r="LQX41" s="21"/>
      <c r="LQY41" s="21"/>
      <c r="LQZ41" s="21"/>
      <c r="LRA41" s="21"/>
      <c r="LRB41" s="21"/>
      <c r="LRC41" s="21"/>
      <c r="LRD41" s="21"/>
      <c r="LRE41" s="21"/>
      <c r="LRF41" s="21"/>
      <c r="LRG41" s="21"/>
      <c r="LRH41" s="21"/>
      <c r="LRI41" s="21"/>
      <c r="LRJ41" s="21"/>
      <c r="LRK41" s="21"/>
      <c r="LRL41" s="21"/>
      <c r="LRM41" s="21"/>
      <c r="LRN41" s="21"/>
      <c r="LRO41" s="21"/>
      <c r="LRP41" s="21"/>
      <c r="LRQ41" s="21"/>
      <c r="LRR41" s="21"/>
      <c r="LRS41" s="21"/>
      <c r="LRT41" s="21"/>
      <c r="LRU41" s="21"/>
      <c r="LRV41" s="21"/>
      <c r="LRW41" s="21"/>
      <c r="LRX41" s="21"/>
      <c r="LRY41" s="21"/>
      <c r="LRZ41" s="21"/>
      <c r="LSA41" s="21"/>
      <c r="LSB41" s="21"/>
      <c r="LSC41" s="21"/>
      <c r="LSD41" s="21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1"/>
      <c r="LTB41" s="21"/>
      <c r="LTC41" s="21"/>
      <c r="LTD41" s="21"/>
      <c r="LTE41" s="21"/>
      <c r="LTF41" s="21"/>
      <c r="LTG41" s="21"/>
      <c r="LTH41" s="21"/>
      <c r="LTI41" s="21"/>
      <c r="LTJ41" s="21"/>
      <c r="LTK41" s="21"/>
      <c r="LTL41" s="21"/>
      <c r="LTM41" s="21"/>
      <c r="LTN41" s="21"/>
      <c r="LTO41" s="21"/>
      <c r="LTP41" s="21"/>
      <c r="LTQ41" s="21"/>
      <c r="LTR41" s="21"/>
      <c r="LTS41" s="21"/>
      <c r="LTT41" s="21"/>
      <c r="LTU41" s="21"/>
      <c r="LTV41" s="21"/>
      <c r="LTW41" s="21"/>
      <c r="LTX41" s="21"/>
      <c r="LTY41" s="21"/>
      <c r="LTZ41" s="21"/>
      <c r="LUA41" s="21"/>
      <c r="LUB41" s="21"/>
      <c r="LUC41" s="21"/>
      <c r="LUD41" s="21"/>
      <c r="LUE41" s="21"/>
      <c r="LUF41" s="21"/>
      <c r="LUG41" s="21"/>
      <c r="LUH41" s="21"/>
      <c r="LUI41" s="21"/>
      <c r="LUJ41" s="21"/>
      <c r="LUK41" s="21"/>
      <c r="LUL41" s="21"/>
      <c r="LUM41" s="21"/>
      <c r="LUN41" s="21"/>
      <c r="LUO41" s="21"/>
      <c r="LUP41" s="21"/>
      <c r="LUQ41" s="21"/>
      <c r="LUR41" s="21"/>
      <c r="LUS41" s="21"/>
      <c r="LUT41" s="21"/>
      <c r="LUU41" s="21"/>
      <c r="LUV41" s="21"/>
      <c r="LUW41" s="21"/>
      <c r="LUX41" s="21"/>
      <c r="LUY41" s="21"/>
      <c r="LUZ41" s="21"/>
      <c r="LVA41" s="21"/>
      <c r="LVB41" s="21"/>
      <c r="LVC41" s="21"/>
      <c r="LVD41" s="21"/>
      <c r="LVE41" s="21"/>
      <c r="LVF41" s="21"/>
      <c r="LVG41" s="21"/>
      <c r="LVH41" s="21"/>
      <c r="LVI41" s="21"/>
      <c r="LVJ41" s="21"/>
      <c r="LVK41" s="21"/>
      <c r="LVL41" s="21"/>
      <c r="LVM41" s="21"/>
      <c r="LVN41" s="21"/>
      <c r="LVO41" s="21"/>
      <c r="LVP41" s="21"/>
      <c r="LVQ41" s="21"/>
      <c r="LVR41" s="21"/>
      <c r="LVS41" s="21"/>
      <c r="LVT41" s="21"/>
      <c r="LVU41" s="21"/>
      <c r="LVV41" s="21"/>
      <c r="LVW41" s="21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1"/>
      <c r="LWU41" s="21"/>
      <c r="LWV41" s="21"/>
      <c r="LWW41" s="21"/>
      <c r="LWX41" s="21"/>
      <c r="LWY41" s="21"/>
      <c r="LWZ41" s="21"/>
      <c r="LXA41" s="21"/>
      <c r="LXB41" s="21"/>
      <c r="LXC41" s="21"/>
      <c r="LXD41" s="21"/>
      <c r="LXE41" s="21"/>
      <c r="LXF41" s="21"/>
      <c r="LXG41" s="21"/>
      <c r="LXH41" s="21"/>
      <c r="LXI41" s="21"/>
      <c r="LXJ41" s="21"/>
      <c r="LXK41" s="21"/>
      <c r="LXL41" s="21"/>
      <c r="LXM41" s="21"/>
      <c r="LXN41" s="21"/>
      <c r="LXO41" s="21"/>
      <c r="LXP41" s="21"/>
      <c r="LXQ41" s="21"/>
      <c r="LXR41" s="21"/>
      <c r="LXS41" s="21"/>
      <c r="LXT41" s="21"/>
      <c r="LXU41" s="21"/>
      <c r="LXV41" s="21"/>
      <c r="LXW41" s="21"/>
      <c r="LXX41" s="21"/>
      <c r="LXY41" s="21"/>
      <c r="LXZ41" s="21"/>
      <c r="LYA41" s="21"/>
      <c r="LYB41" s="21"/>
      <c r="LYC41" s="21"/>
      <c r="LYD41" s="21"/>
      <c r="LYE41" s="21"/>
      <c r="LYF41" s="21"/>
      <c r="LYG41" s="21"/>
      <c r="LYH41" s="21"/>
      <c r="LYI41" s="21"/>
      <c r="LYJ41" s="21"/>
      <c r="LYK41" s="21"/>
      <c r="LYL41" s="21"/>
      <c r="LYM41" s="21"/>
      <c r="LYN41" s="21"/>
      <c r="LYO41" s="21"/>
      <c r="LYP41" s="21"/>
      <c r="LYQ41" s="21"/>
      <c r="LYR41" s="21"/>
      <c r="LYS41" s="21"/>
      <c r="LYT41" s="21"/>
      <c r="LYU41" s="21"/>
      <c r="LYV41" s="21"/>
      <c r="LYW41" s="21"/>
      <c r="LYX41" s="21"/>
      <c r="LYY41" s="21"/>
      <c r="LYZ41" s="21"/>
      <c r="LZA41" s="21"/>
      <c r="LZB41" s="21"/>
      <c r="LZC41" s="21"/>
      <c r="LZD41" s="21"/>
      <c r="LZE41" s="21"/>
      <c r="LZF41" s="21"/>
      <c r="LZG41" s="21"/>
      <c r="LZH41" s="21"/>
      <c r="LZI41" s="21"/>
      <c r="LZJ41" s="21"/>
      <c r="LZK41" s="21"/>
      <c r="LZL41" s="21"/>
      <c r="LZM41" s="21"/>
      <c r="LZN41" s="21"/>
      <c r="LZO41" s="21"/>
      <c r="LZP41" s="21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1"/>
      <c r="MAN41" s="21"/>
      <c r="MAO41" s="21"/>
      <c r="MAP41" s="21"/>
      <c r="MAQ41" s="21"/>
      <c r="MAR41" s="21"/>
      <c r="MAS41" s="21"/>
      <c r="MAT41" s="21"/>
      <c r="MAU41" s="21"/>
      <c r="MAV41" s="21"/>
      <c r="MAW41" s="21"/>
      <c r="MAX41" s="21"/>
      <c r="MAY41" s="21"/>
      <c r="MAZ41" s="21"/>
      <c r="MBA41" s="21"/>
      <c r="MBB41" s="21"/>
      <c r="MBC41" s="21"/>
      <c r="MBD41" s="21"/>
      <c r="MBE41" s="21"/>
      <c r="MBF41" s="21"/>
      <c r="MBG41" s="21"/>
      <c r="MBH41" s="21"/>
      <c r="MBI41" s="21"/>
      <c r="MBJ41" s="21"/>
      <c r="MBK41" s="21"/>
      <c r="MBL41" s="21"/>
      <c r="MBM41" s="21"/>
      <c r="MBN41" s="21"/>
      <c r="MBO41" s="21"/>
      <c r="MBP41" s="21"/>
      <c r="MBQ41" s="21"/>
      <c r="MBR41" s="21"/>
      <c r="MBS41" s="21"/>
      <c r="MBT41" s="21"/>
      <c r="MBU41" s="21"/>
      <c r="MBV41" s="21"/>
      <c r="MBW41" s="21"/>
      <c r="MBX41" s="21"/>
      <c r="MBY41" s="21"/>
      <c r="MBZ41" s="21"/>
      <c r="MCA41" s="21"/>
      <c r="MCB41" s="21"/>
      <c r="MCC41" s="21"/>
      <c r="MCD41" s="21"/>
      <c r="MCE41" s="21"/>
      <c r="MCF41" s="21"/>
      <c r="MCG41" s="21"/>
      <c r="MCH41" s="21"/>
      <c r="MCI41" s="21"/>
      <c r="MCJ41" s="21"/>
      <c r="MCK41" s="21"/>
      <c r="MCL41" s="21"/>
      <c r="MCM41" s="21"/>
      <c r="MCN41" s="21"/>
      <c r="MCO41" s="21"/>
      <c r="MCP41" s="21"/>
      <c r="MCQ41" s="21"/>
      <c r="MCR41" s="21"/>
      <c r="MCS41" s="21"/>
      <c r="MCT41" s="21"/>
      <c r="MCU41" s="21"/>
      <c r="MCV41" s="21"/>
      <c r="MCW41" s="21"/>
      <c r="MCX41" s="21"/>
      <c r="MCY41" s="21"/>
      <c r="MCZ41" s="21"/>
      <c r="MDA41" s="21"/>
      <c r="MDB41" s="21"/>
      <c r="MDC41" s="21"/>
      <c r="MDD41" s="21"/>
      <c r="MDE41" s="21"/>
      <c r="MDF41" s="21"/>
      <c r="MDG41" s="21"/>
      <c r="MDH41" s="21"/>
      <c r="MDI41" s="21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1"/>
      <c r="MEG41" s="21"/>
      <c r="MEH41" s="21"/>
      <c r="MEI41" s="21"/>
      <c r="MEJ41" s="21"/>
      <c r="MEK41" s="21"/>
      <c r="MEL41" s="21"/>
      <c r="MEM41" s="21"/>
      <c r="MEN41" s="21"/>
      <c r="MEO41" s="21"/>
      <c r="MEP41" s="21"/>
      <c r="MEQ41" s="21"/>
      <c r="MER41" s="21"/>
      <c r="MES41" s="21"/>
      <c r="MET41" s="21"/>
      <c r="MEU41" s="21"/>
      <c r="MEV41" s="21"/>
      <c r="MEW41" s="21"/>
      <c r="MEX41" s="21"/>
      <c r="MEY41" s="21"/>
      <c r="MEZ41" s="21"/>
      <c r="MFA41" s="21"/>
      <c r="MFB41" s="21"/>
      <c r="MFC41" s="21"/>
      <c r="MFD41" s="21"/>
      <c r="MFE41" s="21"/>
      <c r="MFF41" s="21"/>
      <c r="MFG41" s="21"/>
      <c r="MFH41" s="21"/>
      <c r="MFI41" s="21"/>
      <c r="MFJ41" s="21"/>
      <c r="MFK41" s="21"/>
      <c r="MFL41" s="21"/>
      <c r="MFM41" s="21"/>
      <c r="MFN41" s="21"/>
      <c r="MFO41" s="21"/>
      <c r="MFP41" s="21"/>
      <c r="MFQ41" s="21"/>
      <c r="MFR41" s="21"/>
      <c r="MFS41" s="21"/>
      <c r="MFT41" s="21"/>
      <c r="MFU41" s="21"/>
      <c r="MFV41" s="21"/>
      <c r="MFW41" s="21"/>
      <c r="MFX41" s="21"/>
      <c r="MFY41" s="21"/>
      <c r="MFZ41" s="21"/>
      <c r="MGA41" s="21"/>
      <c r="MGB41" s="21"/>
      <c r="MGC41" s="21"/>
      <c r="MGD41" s="21"/>
      <c r="MGE41" s="21"/>
      <c r="MGF41" s="21"/>
      <c r="MGG41" s="21"/>
      <c r="MGH41" s="21"/>
      <c r="MGI41" s="21"/>
      <c r="MGJ41" s="21"/>
      <c r="MGK41" s="21"/>
      <c r="MGL41" s="21"/>
      <c r="MGM41" s="21"/>
      <c r="MGN41" s="21"/>
      <c r="MGO41" s="21"/>
      <c r="MGP41" s="21"/>
      <c r="MGQ41" s="21"/>
      <c r="MGR41" s="21"/>
      <c r="MGS41" s="21"/>
      <c r="MGT41" s="21"/>
      <c r="MGU41" s="21"/>
      <c r="MGV41" s="21"/>
      <c r="MGW41" s="21"/>
      <c r="MGX41" s="21"/>
      <c r="MGY41" s="21"/>
      <c r="MGZ41" s="21"/>
      <c r="MHA41" s="21"/>
      <c r="MHB41" s="21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1"/>
      <c r="MHZ41" s="21"/>
      <c r="MIA41" s="21"/>
      <c r="MIB41" s="21"/>
      <c r="MIC41" s="21"/>
      <c r="MID41" s="21"/>
      <c r="MIE41" s="21"/>
      <c r="MIF41" s="21"/>
      <c r="MIG41" s="21"/>
      <c r="MIH41" s="21"/>
      <c r="MII41" s="21"/>
      <c r="MIJ41" s="21"/>
      <c r="MIK41" s="21"/>
      <c r="MIL41" s="21"/>
      <c r="MIM41" s="21"/>
      <c r="MIN41" s="21"/>
      <c r="MIO41" s="21"/>
      <c r="MIP41" s="21"/>
      <c r="MIQ41" s="21"/>
      <c r="MIR41" s="21"/>
      <c r="MIS41" s="21"/>
      <c r="MIT41" s="21"/>
      <c r="MIU41" s="21"/>
      <c r="MIV41" s="21"/>
      <c r="MIW41" s="21"/>
      <c r="MIX41" s="21"/>
      <c r="MIY41" s="21"/>
      <c r="MIZ41" s="21"/>
      <c r="MJA41" s="21"/>
      <c r="MJB41" s="21"/>
      <c r="MJC41" s="21"/>
      <c r="MJD41" s="21"/>
      <c r="MJE41" s="21"/>
      <c r="MJF41" s="21"/>
      <c r="MJG41" s="21"/>
      <c r="MJH41" s="21"/>
      <c r="MJI41" s="21"/>
      <c r="MJJ41" s="21"/>
      <c r="MJK41" s="21"/>
      <c r="MJL41" s="21"/>
      <c r="MJM41" s="21"/>
      <c r="MJN41" s="21"/>
      <c r="MJO41" s="21"/>
      <c r="MJP41" s="21"/>
      <c r="MJQ41" s="21"/>
      <c r="MJR41" s="21"/>
      <c r="MJS41" s="21"/>
      <c r="MJT41" s="21"/>
      <c r="MJU41" s="21"/>
      <c r="MJV41" s="21"/>
      <c r="MJW41" s="21"/>
      <c r="MJX41" s="21"/>
      <c r="MJY41" s="21"/>
      <c r="MJZ41" s="21"/>
      <c r="MKA41" s="21"/>
      <c r="MKB41" s="21"/>
      <c r="MKC41" s="21"/>
      <c r="MKD41" s="21"/>
      <c r="MKE41" s="21"/>
      <c r="MKF41" s="21"/>
      <c r="MKG41" s="21"/>
      <c r="MKH41" s="21"/>
      <c r="MKI41" s="21"/>
      <c r="MKJ41" s="21"/>
      <c r="MKK41" s="21"/>
      <c r="MKL41" s="21"/>
      <c r="MKM41" s="21"/>
      <c r="MKN41" s="21"/>
      <c r="MKO41" s="21"/>
      <c r="MKP41" s="21"/>
      <c r="MKQ41" s="21"/>
      <c r="MKR41" s="21"/>
      <c r="MKS41" s="21"/>
      <c r="MKT41" s="21"/>
      <c r="MKU41" s="21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1"/>
      <c r="MLS41" s="21"/>
      <c r="MLT41" s="21"/>
      <c r="MLU41" s="21"/>
      <c r="MLV41" s="21"/>
      <c r="MLW41" s="21"/>
      <c r="MLX41" s="21"/>
      <c r="MLY41" s="21"/>
      <c r="MLZ41" s="21"/>
      <c r="MMA41" s="21"/>
      <c r="MMB41" s="21"/>
      <c r="MMC41" s="21"/>
      <c r="MMD41" s="21"/>
      <c r="MME41" s="21"/>
      <c r="MMF41" s="21"/>
      <c r="MMG41" s="21"/>
      <c r="MMH41" s="21"/>
      <c r="MMI41" s="21"/>
      <c r="MMJ41" s="21"/>
      <c r="MMK41" s="21"/>
      <c r="MML41" s="21"/>
      <c r="MMM41" s="21"/>
      <c r="MMN41" s="21"/>
      <c r="MMO41" s="21"/>
      <c r="MMP41" s="21"/>
      <c r="MMQ41" s="21"/>
      <c r="MMR41" s="21"/>
      <c r="MMS41" s="21"/>
      <c r="MMT41" s="21"/>
      <c r="MMU41" s="21"/>
      <c r="MMV41" s="21"/>
      <c r="MMW41" s="21"/>
      <c r="MMX41" s="21"/>
      <c r="MMY41" s="21"/>
      <c r="MMZ41" s="21"/>
      <c r="MNA41" s="21"/>
      <c r="MNB41" s="21"/>
      <c r="MNC41" s="21"/>
      <c r="MND41" s="21"/>
      <c r="MNE41" s="21"/>
      <c r="MNF41" s="21"/>
      <c r="MNG41" s="21"/>
      <c r="MNH41" s="21"/>
      <c r="MNI41" s="21"/>
      <c r="MNJ41" s="21"/>
      <c r="MNK41" s="21"/>
      <c r="MNL41" s="21"/>
      <c r="MNM41" s="21"/>
      <c r="MNN41" s="21"/>
      <c r="MNO41" s="21"/>
      <c r="MNP41" s="21"/>
      <c r="MNQ41" s="21"/>
      <c r="MNR41" s="21"/>
      <c r="MNS41" s="21"/>
      <c r="MNT41" s="21"/>
      <c r="MNU41" s="21"/>
      <c r="MNV41" s="21"/>
      <c r="MNW41" s="21"/>
      <c r="MNX41" s="21"/>
      <c r="MNY41" s="21"/>
      <c r="MNZ41" s="21"/>
      <c r="MOA41" s="21"/>
      <c r="MOB41" s="21"/>
      <c r="MOC41" s="21"/>
      <c r="MOD41" s="21"/>
      <c r="MOE41" s="21"/>
      <c r="MOF41" s="21"/>
      <c r="MOG41" s="21"/>
      <c r="MOH41" s="21"/>
      <c r="MOI41" s="21"/>
      <c r="MOJ41" s="21"/>
      <c r="MOK41" s="21"/>
      <c r="MOL41" s="21"/>
      <c r="MOM41" s="21"/>
      <c r="MON41" s="21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1"/>
      <c r="MPL41" s="21"/>
      <c r="MPM41" s="21"/>
      <c r="MPN41" s="21"/>
      <c r="MPO41" s="21"/>
      <c r="MPP41" s="21"/>
      <c r="MPQ41" s="21"/>
      <c r="MPR41" s="21"/>
      <c r="MPS41" s="21"/>
      <c r="MPT41" s="21"/>
      <c r="MPU41" s="21"/>
      <c r="MPV41" s="21"/>
      <c r="MPW41" s="21"/>
      <c r="MPX41" s="21"/>
      <c r="MPY41" s="21"/>
      <c r="MPZ41" s="21"/>
      <c r="MQA41" s="21"/>
      <c r="MQB41" s="21"/>
      <c r="MQC41" s="21"/>
      <c r="MQD41" s="21"/>
      <c r="MQE41" s="21"/>
      <c r="MQF41" s="21"/>
      <c r="MQG41" s="21"/>
      <c r="MQH41" s="21"/>
      <c r="MQI41" s="21"/>
      <c r="MQJ41" s="21"/>
      <c r="MQK41" s="21"/>
      <c r="MQL41" s="21"/>
      <c r="MQM41" s="21"/>
      <c r="MQN41" s="21"/>
      <c r="MQO41" s="21"/>
      <c r="MQP41" s="21"/>
      <c r="MQQ41" s="21"/>
      <c r="MQR41" s="21"/>
      <c r="MQS41" s="21"/>
      <c r="MQT41" s="21"/>
      <c r="MQU41" s="21"/>
      <c r="MQV41" s="21"/>
      <c r="MQW41" s="21"/>
      <c r="MQX41" s="21"/>
      <c r="MQY41" s="21"/>
      <c r="MQZ41" s="21"/>
      <c r="MRA41" s="21"/>
      <c r="MRB41" s="21"/>
      <c r="MRC41" s="21"/>
      <c r="MRD41" s="21"/>
      <c r="MRE41" s="21"/>
      <c r="MRF41" s="21"/>
      <c r="MRG41" s="21"/>
      <c r="MRH41" s="21"/>
      <c r="MRI41" s="21"/>
      <c r="MRJ41" s="21"/>
      <c r="MRK41" s="21"/>
      <c r="MRL41" s="21"/>
      <c r="MRM41" s="21"/>
      <c r="MRN41" s="21"/>
      <c r="MRO41" s="21"/>
      <c r="MRP41" s="21"/>
      <c r="MRQ41" s="21"/>
      <c r="MRR41" s="21"/>
      <c r="MRS41" s="21"/>
      <c r="MRT41" s="21"/>
      <c r="MRU41" s="21"/>
      <c r="MRV41" s="21"/>
      <c r="MRW41" s="21"/>
      <c r="MRX41" s="21"/>
      <c r="MRY41" s="21"/>
      <c r="MRZ41" s="21"/>
      <c r="MSA41" s="21"/>
      <c r="MSB41" s="21"/>
      <c r="MSC41" s="21"/>
      <c r="MSD41" s="21"/>
      <c r="MSE41" s="21"/>
      <c r="MSF41" s="21"/>
      <c r="MSG41" s="21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1"/>
      <c r="MTE41" s="21"/>
      <c r="MTF41" s="21"/>
      <c r="MTG41" s="21"/>
      <c r="MTH41" s="21"/>
      <c r="MTI41" s="21"/>
      <c r="MTJ41" s="21"/>
      <c r="MTK41" s="21"/>
      <c r="MTL41" s="21"/>
      <c r="MTM41" s="21"/>
      <c r="MTN41" s="21"/>
      <c r="MTO41" s="21"/>
      <c r="MTP41" s="21"/>
      <c r="MTQ41" s="21"/>
      <c r="MTR41" s="21"/>
      <c r="MTS41" s="21"/>
      <c r="MTT41" s="21"/>
      <c r="MTU41" s="21"/>
      <c r="MTV41" s="21"/>
      <c r="MTW41" s="21"/>
      <c r="MTX41" s="21"/>
      <c r="MTY41" s="21"/>
      <c r="MTZ41" s="21"/>
      <c r="MUA41" s="21"/>
      <c r="MUB41" s="21"/>
      <c r="MUC41" s="21"/>
      <c r="MUD41" s="21"/>
      <c r="MUE41" s="21"/>
      <c r="MUF41" s="21"/>
      <c r="MUG41" s="21"/>
      <c r="MUH41" s="21"/>
      <c r="MUI41" s="21"/>
      <c r="MUJ41" s="21"/>
      <c r="MUK41" s="21"/>
      <c r="MUL41" s="21"/>
      <c r="MUM41" s="21"/>
      <c r="MUN41" s="21"/>
      <c r="MUO41" s="21"/>
      <c r="MUP41" s="21"/>
      <c r="MUQ41" s="21"/>
      <c r="MUR41" s="21"/>
      <c r="MUS41" s="21"/>
      <c r="MUT41" s="21"/>
      <c r="MUU41" s="21"/>
      <c r="MUV41" s="21"/>
      <c r="MUW41" s="21"/>
      <c r="MUX41" s="21"/>
      <c r="MUY41" s="21"/>
      <c r="MUZ41" s="21"/>
      <c r="MVA41" s="21"/>
      <c r="MVB41" s="21"/>
      <c r="MVC41" s="21"/>
      <c r="MVD41" s="21"/>
      <c r="MVE41" s="21"/>
      <c r="MVF41" s="21"/>
      <c r="MVG41" s="21"/>
      <c r="MVH41" s="21"/>
      <c r="MVI41" s="21"/>
      <c r="MVJ41" s="21"/>
      <c r="MVK41" s="21"/>
      <c r="MVL41" s="21"/>
      <c r="MVM41" s="21"/>
      <c r="MVN41" s="21"/>
      <c r="MVO41" s="21"/>
      <c r="MVP41" s="21"/>
      <c r="MVQ41" s="21"/>
      <c r="MVR41" s="21"/>
      <c r="MVS41" s="21"/>
      <c r="MVT41" s="21"/>
      <c r="MVU41" s="21"/>
      <c r="MVV41" s="21"/>
      <c r="MVW41" s="21"/>
      <c r="MVX41" s="21"/>
      <c r="MVY41" s="21"/>
      <c r="MVZ41" s="21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1"/>
      <c r="MWX41" s="21"/>
      <c r="MWY41" s="21"/>
      <c r="MWZ41" s="21"/>
      <c r="MXA41" s="21"/>
      <c r="MXB41" s="21"/>
      <c r="MXC41" s="21"/>
      <c r="MXD41" s="21"/>
      <c r="MXE41" s="21"/>
      <c r="MXF41" s="21"/>
      <c r="MXG41" s="21"/>
      <c r="MXH41" s="21"/>
      <c r="MXI41" s="21"/>
      <c r="MXJ41" s="21"/>
      <c r="MXK41" s="21"/>
      <c r="MXL41" s="21"/>
      <c r="MXM41" s="21"/>
      <c r="MXN41" s="21"/>
      <c r="MXO41" s="21"/>
      <c r="MXP41" s="21"/>
      <c r="MXQ41" s="21"/>
      <c r="MXR41" s="21"/>
      <c r="MXS41" s="21"/>
      <c r="MXT41" s="21"/>
      <c r="MXU41" s="21"/>
      <c r="MXV41" s="21"/>
      <c r="MXW41" s="21"/>
      <c r="MXX41" s="21"/>
      <c r="MXY41" s="21"/>
      <c r="MXZ41" s="21"/>
      <c r="MYA41" s="21"/>
      <c r="MYB41" s="21"/>
      <c r="MYC41" s="21"/>
      <c r="MYD41" s="21"/>
      <c r="MYE41" s="21"/>
      <c r="MYF41" s="21"/>
      <c r="MYG41" s="21"/>
      <c r="MYH41" s="21"/>
      <c r="MYI41" s="21"/>
      <c r="MYJ41" s="21"/>
      <c r="MYK41" s="21"/>
      <c r="MYL41" s="21"/>
      <c r="MYM41" s="21"/>
      <c r="MYN41" s="21"/>
      <c r="MYO41" s="21"/>
      <c r="MYP41" s="21"/>
      <c r="MYQ41" s="21"/>
      <c r="MYR41" s="21"/>
      <c r="MYS41" s="21"/>
      <c r="MYT41" s="21"/>
      <c r="MYU41" s="21"/>
      <c r="MYV41" s="21"/>
      <c r="MYW41" s="21"/>
      <c r="MYX41" s="21"/>
      <c r="MYY41" s="21"/>
      <c r="MYZ41" s="21"/>
      <c r="MZA41" s="21"/>
      <c r="MZB41" s="21"/>
      <c r="MZC41" s="21"/>
      <c r="MZD41" s="21"/>
      <c r="MZE41" s="21"/>
      <c r="MZF41" s="21"/>
      <c r="MZG41" s="21"/>
      <c r="MZH41" s="21"/>
      <c r="MZI41" s="21"/>
      <c r="MZJ41" s="21"/>
      <c r="MZK41" s="21"/>
      <c r="MZL41" s="21"/>
      <c r="MZM41" s="21"/>
      <c r="MZN41" s="21"/>
      <c r="MZO41" s="21"/>
      <c r="MZP41" s="21"/>
      <c r="MZQ41" s="21"/>
      <c r="MZR41" s="21"/>
      <c r="MZS41" s="21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1"/>
      <c r="NAQ41" s="21"/>
      <c r="NAR41" s="21"/>
      <c r="NAS41" s="21"/>
      <c r="NAT41" s="21"/>
      <c r="NAU41" s="21"/>
      <c r="NAV41" s="21"/>
      <c r="NAW41" s="21"/>
      <c r="NAX41" s="21"/>
      <c r="NAY41" s="21"/>
      <c r="NAZ41" s="21"/>
      <c r="NBA41" s="21"/>
      <c r="NBB41" s="21"/>
      <c r="NBC41" s="21"/>
      <c r="NBD41" s="21"/>
      <c r="NBE41" s="21"/>
      <c r="NBF41" s="21"/>
      <c r="NBG41" s="21"/>
      <c r="NBH41" s="21"/>
      <c r="NBI41" s="21"/>
      <c r="NBJ41" s="21"/>
      <c r="NBK41" s="21"/>
      <c r="NBL41" s="21"/>
      <c r="NBM41" s="21"/>
      <c r="NBN41" s="21"/>
      <c r="NBO41" s="21"/>
      <c r="NBP41" s="21"/>
      <c r="NBQ41" s="21"/>
      <c r="NBR41" s="21"/>
      <c r="NBS41" s="21"/>
      <c r="NBT41" s="21"/>
      <c r="NBU41" s="21"/>
      <c r="NBV41" s="21"/>
      <c r="NBW41" s="21"/>
      <c r="NBX41" s="21"/>
      <c r="NBY41" s="21"/>
      <c r="NBZ41" s="21"/>
      <c r="NCA41" s="21"/>
      <c r="NCB41" s="21"/>
      <c r="NCC41" s="21"/>
      <c r="NCD41" s="21"/>
      <c r="NCE41" s="21"/>
      <c r="NCF41" s="21"/>
      <c r="NCG41" s="21"/>
      <c r="NCH41" s="21"/>
      <c r="NCI41" s="21"/>
      <c r="NCJ41" s="21"/>
      <c r="NCK41" s="21"/>
      <c r="NCL41" s="21"/>
      <c r="NCM41" s="21"/>
      <c r="NCN41" s="21"/>
      <c r="NCO41" s="21"/>
      <c r="NCP41" s="21"/>
      <c r="NCQ41" s="21"/>
      <c r="NCR41" s="21"/>
      <c r="NCS41" s="21"/>
      <c r="NCT41" s="21"/>
      <c r="NCU41" s="21"/>
      <c r="NCV41" s="21"/>
      <c r="NCW41" s="21"/>
      <c r="NCX41" s="21"/>
      <c r="NCY41" s="21"/>
      <c r="NCZ41" s="21"/>
      <c r="NDA41" s="21"/>
      <c r="NDB41" s="21"/>
      <c r="NDC41" s="21"/>
      <c r="NDD41" s="21"/>
      <c r="NDE41" s="21"/>
      <c r="NDF41" s="21"/>
      <c r="NDG41" s="21"/>
      <c r="NDH41" s="21"/>
      <c r="NDI41" s="21"/>
      <c r="NDJ41" s="21"/>
      <c r="NDK41" s="21"/>
      <c r="NDL41" s="21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1"/>
      <c r="NEJ41" s="21"/>
      <c r="NEK41" s="21"/>
      <c r="NEL41" s="21"/>
      <c r="NEM41" s="21"/>
      <c r="NEN41" s="21"/>
      <c r="NEO41" s="21"/>
      <c r="NEP41" s="21"/>
      <c r="NEQ41" s="21"/>
      <c r="NER41" s="21"/>
      <c r="NES41" s="21"/>
      <c r="NET41" s="21"/>
      <c r="NEU41" s="21"/>
      <c r="NEV41" s="21"/>
      <c r="NEW41" s="21"/>
      <c r="NEX41" s="21"/>
      <c r="NEY41" s="21"/>
      <c r="NEZ41" s="21"/>
      <c r="NFA41" s="21"/>
      <c r="NFB41" s="21"/>
      <c r="NFC41" s="21"/>
      <c r="NFD41" s="21"/>
      <c r="NFE41" s="21"/>
      <c r="NFF41" s="21"/>
      <c r="NFG41" s="21"/>
      <c r="NFH41" s="21"/>
      <c r="NFI41" s="21"/>
      <c r="NFJ41" s="21"/>
      <c r="NFK41" s="21"/>
      <c r="NFL41" s="21"/>
      <c r="NFM41" s="21"/>
      <c r="NFN41" s="21"/>
      <c r="NFO41" s="21"/>
      <c r="NFP41" s="21"/>
      <c r="NFQ41" s="21"/>
      <c r="NFR41" s="21"/>
      <c r="NFS41" s="21"/>
      <c r="NFT41" s="21"/>
      <c r="NFU41" s="21"/>
      <c r="NFV41" s="21"/>
      <c r="NFW41" s="21"/>
      <c r="NFX41" s="21"/>
      <c r="NFY41" s="21"/>
      <c r="NFZ41" s="21"/>
      <c r="NGA41" s="21"/>
      <c r="NGB41" s="21"/>
      <c r="NGC41" s="21"/>
      <c r="NGD41" s="21"/>
      <c r="NGE41" s="21"/>
      <c r="NGF41" s="21"/>
      <c r="NGG41" s="21"/>
      <c r="NGH41" s="21"/>
      <c r="NGI41" s="21"/>
      <c r="NGJ41" s="21"/>
      <c r="NGK41" s="21"/>
      <c r="NGL41" s="21"/>
      <c r="NGM41" s="21"/>
      <c r="NGN41" s="21"/>
      <c r="NGO41" s="21"/>
      <c r="NGP41" s="21"/>
      <c r="NGQ41" s="21"/>
      <c r="NGR41" s="21"/>
      <c r="NGS41" s="21"/>
      <c r="NGT41" s="21"/>
      <c r="NGU41" s="21"/>
      <c r="NGV41" s="21"/>
      <c r="NGW41" s="21"/>
      <c r="NGX41" s="21"/>
      <c r="NGY41" s="21"/>
      <c r="NGZ41" s="21"/>
      <c r="NHA41" s="21"/>
      <c r="NHB41" s="21"/>
      <c r="NHC41" s="21"/>
      <c r="NHD41" s="21"/>
      <c r="NHE41" s="21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1"/>
      <c r="NIC41" s="21"/>
      <c r="NID41" s="21"/>
      <c r="NIE41" s="21"/>
      <c r="NIF41" s="21"/>
      <c r="NIG41" s="21"/>
      <c r="NIH41" s="21"/>
      <c r="NII41" s="21"/>
      <c r="NIJ41" s="21"/>
      <c r="NIK41" s="21"/>
      <c r="NIL41" s="21"/>
      <c r="NIM41" s="21"/>
      <c r="NIN41" s="21"/>
      <c r="NIO41" s="21"/>
      <c r="NIP41" s="21"/>
      <c r="NIQ41" s="21"/>
      <c r="NIR41" s="21"/>
      <c r="NIS41" s="21"/>
      <c r="NIT41" s="21"/>
      <c r="NIU41" s="21"/>
      <c r="NIV41" s="21"/>
      <c r="NIW41" s="21"/>
      <c r="NIX41" s="21"/>
      <c r="NIY41" s="21"/>
      <c r="NIZ41" s="21"/>
      <c r="NJA41" s="21"/>
      <c r="NJB41" s="21"/>
      <c r="NJC41" s="21"/>
      <c r="NJD41" s="21"/>
      <c r="NJE41" s="21"/>
      <c r="NJF41" s="21"/>
      <c r="NJG41" s="21"/>
      <c r="NJH41" s="21"/>
      <c r="NJI41" s="21"/>
      <c r="NJJ41" s="21"/>
      <c r="NJK41" s="21"/>
      <c r="NJL41" s="21"/>
      <c r="NJM41" s="21"/>
      <c r="NJN41" s="21"/>
      <c r="NJO41" s="21"/>
      <c r="NJP41" s="21"/>
      <c r="NJQ41" s="21"/>
      <c r="NJR41" s="21"/>
      <c r="NJS41" s="21"/>
      <c r="NJT41" s="21"/>
      <c r="NJU41" s="21"/>
      <c r="NJV41" s="21"/>
      <c r="NJW41" s="21"/>
      <c r="NJX41" s="21"/>
      <c r="NJY41" s="21"/>
      <c r="NJZ41" s="21"/>
      <c r="NKA41" s="21"/>
      <c r="NKB41" s="21"/>
      <c r="NKC41" s="21"/>
      <c r="NKD41" s="21"/>
      <c r="NKE41" s="21"/>
      <c r="NKF41" s="21"/>
      <c r="NKG41" s="21"/>
      <c r="NKH41" s="21"/>
      <c r="NKI41" s="21"/>
      <c r="NKJ41" s="21"/>
      <c r="NKK41" s="21"/>
      <c r="NKL41" s="21"/>
      <c r="NKM41" s="21"/>
      <c r="NKN41" s="21"/>
      <c r="NKO41" s="21"/>
      <c r="NKP41" s="21"/>
      <c r="NKQ41" s="21"/>
      <c r="NKR41" s="21"/>
      <c r="NKS41" s="21"/>
      <c r="NKT41" s="21"/>
      <c r="NKU41" s="21"/>
      <c r="NKV41" s="21"/>
      <c r="NKW41" s="21"/>
      <c r="NKX41" s="21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1"/>
      <c r="NLV41" s="21"/>
      <c r="NLW41" s="21"/>
      <c r="NLX41" s="21"/>
      <c r="NLY41" s="21"/>
      <c r="NLZ41" s="21"/>
      <c r="NMA41" s="21"/>
      <c r="NMB41" s="21"/>
      <c r="NMC41" s="21"/>
      <c r="NMD41" s="21"/>
      <c r="NME41" s="21"/>
      <c r="NMF41" s="21"/>
      <c r="NMG41" s="21"/>
      <c r="NMH41" s="21"/>
      <c r="NMI41" s="21"/>
      <c r="NMJ41" s="21"/>
      <c r="NMK41" s="21"/>
      <c r="NML41" s="21"/>
      <c r="NMM41" s="21"/>
      <c r="NMN41" s="21"/>
      <c r="NMO41" s="21"/>
      <c r="NMP41" s="21"/>
      <c r="NMQ41" s="21"/>
      <c r="NMR41" s="21"/>
      <c r="NMS41" s="21"/>
      <c r="NMT41" s="21"/>
      <c r="NMU41" s="21"/>
      <c r="NMV41" s="21"/>
      <c r="NMW41" s="21"/>
      <c r="NMX41" s="21"/>
      <c r="NMY41" s="21"/>
      <c r="NMZ41" s="21"/>
      <c r="NNA41" s="21"/>
      <c r="NNB41" s="21"/>
      <c r="NNC41" s="21"/>
      <c r="NND41" s="21"/>
      <c r="NNE41" s="21"/>
      <c r="NNF41" s="21"/>
      <c r="NNG41" s="21"/>
      <c r="NNH41" s="21"/>
      <c r="NNI41" s="21"/>
      <c r="NNJ41" s="21"/>
      <c r="NNK41" s="21"/>
      <c r="NNL41" s="21"/>
      <c r="NNM41" s="21"/>
      <c r="NNN41" s="21"/>
      <c r="NNO41" s="21"/>
      <c r="NNP41" s="21"/>
      <c r="NNQ41" s="21"/>
      <c r="NNR41" s="21"/>
      <c r="NNS41" s="21"/>
      <c r="NNT41" s="21"/>
      <c r="NNU41" s="21"/>
      <c r="NNV41" s="21"/>
      <c r="NNW41" s="21"/>
      <c r="NNX41" s="21"/>
      <c r="NNY41" s="21"/>
      <c r="NNZ41" s="21"/>
      <c r="NOA41" s="21"/>
      <c r="NOB41" s="21"/>
      <c r="NOC41" s="21"/>
      <c r="NOD41" s="21"/>
      <c r="NOE41" s="21"/>
      <c r="NOF41" s="21"/>
      <c r="NOG41" s="21"/>
      <c r="NOH41" s="21"/>
      <c r="NOI41" s="21"/>
      <c r="NOJ41" s="21"/>
      <c r="NOK41" s="21"/>
      <c r="NOL41" s="21"/>
      <c r="NOM41" s="21"/>
      <c r="NON41" s="21"/>
      <c r="NOO41" s="21"/>
      <c r="NOP41" s="21"/>
      <c r="NOQ41" s="21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1"/>
      <c r="NPO41" s="21"/>
      <c r="NPP41" s="21"/>
      <c r="NPQ41" s="21"/>
      <c r="NPR41" s="21"/>
      <c r="NPS41" s="21"/>
      <c r="NPT41" s="21"/>
      <c r="NPU41" s="21"/>
      <c r="NPV41" s="21"/>
      <c r="NPW41" s="21"/>
      <c r="NPX41" s="21"/>
      <c r="NPY41" s="21"/>
      <c r="NPZ41" s="21"/>
      <c r="NQA41" s="21"/>
      <c r="NQB41" s="21"/>
      <c r="NQC41" s="21"/>
      <c r="NQD41" s="21"/>
      <c r="NQE41" s="21"/>
      <c r="NQF41" s="21"/>
      <c r="NQG41" s="21"/>
      <c r="NQH41" s="21"/>
      <c r="NQI41" s="21"/>
      <c r="NQJ41" s="21"/>
      <c r="NQK41" s="21"/>
      <c r="NQL41" s="21"/>
      <c r="NQM41" s="21"/>
      <c r="NQN41" s="21"/>
      <c r="NQO41" s="21"/>
      <c r="NQP41" s="21"/>
      <c r="NQQ41" s="21"/>
      <c r="NQR41" s="21"/>
      <c r="NQS41" s="21"/>
      <c r="NQT41" s="21"/>
      <c r="NQU41" s="21"/>
      <c r="NQV41" s="21"/>
      <c r="NQW41" s="21"/>
      <c r="NQX41" s="21"/>
      <c r="NQY41" s="21"/>
      <c r="NQZ41" s="21"/>
      <c r="NRA41" s="21"/>
      <c r="NRB41" s="21"/>
      <c r="NRC41" s="21"/>
      <c r="NRD41" s="21"/>
      <c r="NRE41" s="21"/>
      <c r="NRF41" s="21"/>
      <c r="NRG41" s="21"/>
      <c r="NRH41" s="21"/>
      <c r="NRI41" s="21"/>
      <c r="NRJ41" s="21"/>
      <c r="NRK41" s="21"/>
      <c r="NRL41" s="21"/>
      <c r="NRM41" s="21"/>
      <c r="NRN41" s="21"/>
      <c r="NRO41" s="21"/>
      <c r="NRP41" s="21"/>
      <c r="NRQ41" s="21"/>
      <c r="NRR41" s="21"/>
      <c r="NRS41" s="21"/>
      <c r="NRT41" s="21"/>
      <c r="NRU41" s="21"/>
      <c r="NRV41" s="21"/>
      <c r="NRW41" s="21"/>
      <c r="NRX41" s="21"/>
      <c r="NRY41" s="21"/>
      <c r="NRZ41" s="21"/>
      <c r="NSA41" s="21"/>
      <c r="NSB41" s="21"/>
      <c r="NSC41" s="21"/>
      <c r="NSD41" s="21"/>
      <c r="NSE41" s="21"/>
      <c r="NSF41" s="21"/>
      <c r="NSG41" s="21"/>
      <c r="NSH41" s="21"/>
      <c r="NSI41" s="21"/>
      <c r="NSJ41" s="21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1"/>
      <c r="NTH41" s="21"/>
      <c r="NTI41" s="21"/>
      <c r="NTJ41" s="21"/>
      <c r="NTK41" s="21"/>
      <c r="NTL41" s="21"/>
      <c r="NTM41" s="21"/>
      <c r="NTN41" s="21"/>
      <c r="NTO41" s="21"/>
      <c r="NTP41" s="21"/>
      <c r="NTQ41" s="21"/>
      <c r="NTR41" s="21"/>
      <c r="NTS41" s="21"/>
      <c r="NTT41" s="21"/>
      <c r="NTU41" s="21"/>
      <c r="NTV41" s="21"/>
      <c r="NTW41" s="21"/>
      <c r="NTX41" s="21"/>
      <c r="NTY41" s="21"/>
      <c r="NTZ41" s="21"/>
      <c r="NUA41" s="21"/>
      <c r="NUB41" s="21"/>
      <c r="NUC41" s="21"/>
      <c r="NUD41" s="21"/>
      <c r="NUE41" s="21"/>
      <c r="NUF41" s="21"/>
      <c r="NUG41" s="21"/>
      <c r="NUH41" s="21"/>
      <c r="NUI41" s="21"/>
      <c r="NUJ41" s="21"/>
      <c r="NUK41" s="21"/>
      <c r="NUL41" s="21"/>
      <c r="NUM41" s="21"/>
      <c r="NUN41" s="21"/>
      <c r="NUO41" s="21"/>
      <c r="NUP41" s="21"/>
      <c r="NUQ41" s="21"/>
      <c r="NUR41" s="21"/>
      <c r="NUS41" s="21"/>
      <c r="NUT41" s="21"/>
      <c r="NUU41" s="21"/>
      <c r="NUV41" s="21"/>
      <c r="NUW41" s="21"/>
      <c r="NUX41" s="21"/>
      <c r="NUY41" s="21"/>
      <c r="NUZ41" s="21"/>
      <c r="NVA41" s="21"/>
      <c r="NVB41" s="21"/>
      <c r="NVC41" s="21"/>
      <c r="NVD41" s="21"/>
      <c r="NVE41" s="21"/>
      <c r="NVF41" s="21"/>
      <c r="NVG41" s="21"/>
      <c r="NVH41" s="21"/>
      <c r="NVI41" s="21"/>
      <c r="NVJ41" s="21"/>
      <c r="NVK41" s="21"/>
      <c r="NVL41" s="21"/>
      <c r="NVM41" s="21"/>
      <c r="NVN41" s="21"/>
      <c r="NVO41" s="21"/>
      <c r="NVP41" s="21"/>
      <c r="NVQ41" s="21"/>
      <c r="NVR41" s="21"/>
      <c r="NVS41" s="21"/>
      <c r="NVT41" s="21"/>
      <c r="NVU41" s="21"/>
      <c r="NVV41" s="21"/>
      <c r="NVW41" s="21"/>
      <c r="NVX41" s="21"/>
      <c r="NVY41" s="21"/>
      <c r="NVZ41" s="21"/>
      <c r="NWA41" s="21"/>
      <c r="NWB41" s="21"/>
      <c r="NWC41" s="21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1"/>
      <c r="NXA41" s="21"/>
      <c r="NXB41" s="21"/>
      <c r="NXC41" s="21"/>
      <c r="NXD41" s="21"/>
      <c r="NXE41" s="21"/>
      <c r="NXF41" s="21"/>
      <c r="NXG41" s="21"/>
      <c r="NXH41" s="21"/>
      <c r="NXI41" s="21"/>
      <c r="NXJ41" s="21"/>
      <c r="NXK41" s="21"/>
      <c r="NXL41" s="21"/>
      <c r="NXM41" s="21"/>
      <c r="NXN41" s="21"/>
      <c r="NXO41" s="21"/>
      <c r="NXP41" s="21"/>
      <c r="NXQ41" s="21"/>
      <c r="NXR41" s="21"/>
      <c r="NXS41" s="21"/>
      <c r="NXT41" s="21"/>
      <c r="NXU41" s="21"/>
      <c r="NXV41" s="21"/>
      <c r="NXW41" s="21"/>
      <c r="NXX41" s="21"/>
      <c r="NXY41" s="21"/>
      <c r="NXZ41" s="21"/>
      <c r="NYA41" s="21"/>
      <c r="NYB41" s="21"/>
      <c r="NYC41" s="21"/>
      <c r="NYD41" s="21"/>
      <c r="NYE41" s="21"/>
      <c r="NYF41" s="21"/>
      <c r="NYG41" s="21"/>
      <c r="NYH41" s="21"/>
      <c r="NYI41" s="21"/>
      <c r="NYJ41" s="21"/>
      <c r="NYK41" s="21"/>
      <c r="NYL41" s="21"/>
      <c r="NYM41" s="21"/>
      <c r="NYN41" s="21"/>
      <c r="NYO41" s="21"/>
      <c r="NYP41" s="21"/>
      <c r="NYQ41" s="21"/>
      <c r="NYR41" s="21"/>
      <c r="NYS41" s="21"/>
      <c r="NYT41" s="21"/>
      <c r="NYU41" s="21"/>
      <c r="NYV41" s="21"/>
      <c r="NYW41" s="21"/>
      <c r="NYX41" s="21"/>
      <c r="NYY41" s="21"/>
      <c r="NYZ41" s="21"/>
      <c r="NZA41" s="21"/>
      <c r="NZB41" s="21"/>
      <c r="NZC41" s="21"/>
      <c r="NZD41" s="21"/>
      <c r="NZE41" s="21"/>
      <c r="NZF41" s="21"/>
      <c r="NZG41" s="21"/>
      <c r="NZH41" s="21"/>
      <c r="NZI41" s="21"/>
      <c r="NZJ41" s="21"/>
      <c r="NZK41" s="21"/>
      <c r="NZL41" s="21"/>
      <c r="NZM41" s="21"/>
      <c r="NZN41" s="21"/>
      <c r="NZO41" s="21"/>
      <c r="NZP41" s="21"/>
      <c r="NZQ41" s="21"/>
      <c r="NZR41" s="21"/>
      <c r="NZS41" s="21"/>
      <c r="NZT41" s="21"/>
      <c r="NZU41" s="21"/>
      <c r="NZV41" s="21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1"/>
      <c r="OAT41" s="21"/>
      <c r="OAU41" s="21"/>
      <c r="OAV41" s="21"/>
      <c r="OAW41" s="21"/>
      <c r="OAX41" s="21"/>
      <c r="OAY41" s="21"/>
      <c r="OAZ41" s="21"/>
      <c r="OBA41" s="21"/>
      <c r="OBB41" s="21"/>
      <c r="OBC41" s="21"/>
      <c r="OBD41" s="21"/>
      <c r="OBE41" s="21"/>
      <c r="OBF41" s="21"/>
      <c r="OBG41" s="21"/>
      <c r="OBH41" s="21"/>
      <c r="OBI41" s="21"/>
      <c r="OBJ41" s="21"/>
      <c r="OBK41" s="21"/>
      <c r="OBL41" s="21"/>
      <c r="OBM41" s="21"/>
      <c r="OBN41" s="21"/>
      <c r="OBO41" s="21"/>
      <c r="OBP41" s="21"/>
      <c r="OBQ41" s="21"/>
      <c r="OBR41" s="21"/>
      <c r="OBS41" s="21"/>
      <c r="OBT41" s="21"/>
      <c r="OBU41" s="21"/>
      <c r="OBV41" s="21"/>
      <c r="OBW41" s="21"/>
      <c r="OBX41" s="21"/>
      <c r="OBY41" s="21"/>
      <c r="OBZ41" s="21"/>
      <c r="OCA41" s="21"/>
      <c r="OCB41" s="21"/>
      <c r="OCC41" s="21"/>
      <c r="OCD41" s="21"/>
      <c r="OCE41" s="21"/>
      <c r="OCF41" s="21"/>
      <c r="OCG41" s="21"/>
      <c r="OCH41" s="21"/>
      <c r="OCI41" s="21"/>
      <c r="OCJ41" s="21"/>
      <c r="OCK41" s="21"/>
      <c r="OCL41" s="21"/>
      <c r="OCM41" s="21"/>
      <c r="OCN41" s="21"/>
      <c r="OCO41" s="21"/>
      <c r="OCP41" s="21"/>
      <c r="OCQ41" s="21"/>
      <c r="OCR41" s="21"/>
      <c r="OCS41" s="21"/>
      <c r="OCT41" s="21"/>
      <c r="OCU41" s="21"/>
      <c r="OCV41" s="21"/>
      <c r="OCW41" s="21"/>
      <c r="OCX41" s="21"/>
      <c r="OCY41" s="21"/>
      <c r="OCZ41" s="21"/>
      <c r="ODA41" s="21"/>
      <c r="ODB41" s="21"/>
      <c r="ODC41" s="21"/>
      <c r="ODD41" s="21"/>
      <c r="ODE41" s="21"/>
      <c r="ODF41" s="21"/>
      <c r="ODG41" s="21"/>
      <c r="ODH41" s="21"/>
      <c r="ODI41" s="21"/>
      <c r="ODJ41" s="21"/>
      <c r="ODK41" s="21"/>
      <c r="ODL41" s="21"/>
      <c r="ODM41" s="21"/>
      <c r="ODN41" s="21"/>
      <c r="ODO41" s="21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1"/>
      <c r="OEM41" s="21"/>
      <c r="OEN41" s="21"/>
      <c r="OEO41" s="21"/>
      <c r="OEP41" s="21"/>
      <c r="OEQ41" s="21"/>
      <c r="OER41" s="21"/>
      <c r="OES41" s="21"/>
      <c r="OET41" s="21"/>
      <c r="OEU41" s="21"/>
      <c r="OEV41" s="21"/>
      <c r="OEW41" s="21"/>
      <c r="OEX41" s="21"/>
      <c r="OEY41" s="21"/>
      <c r="OEZ41" s="21"/>
      <c r="OFA41" s="21"/>
      <c r="OFB41" s="21"/>
      <c r="OFC41" s="21"/>
      <c r="OFD41" s="21"/>
      <c r="OFE41" s="21"/>
      <c r="OFF41" s="21"/>
      <c r="OFG41" s="21"/>
      <c r="OFH41" s="21"/>
      <c r="OFI41" s="21"/>
      <c r="OFJ41" s="21"/>
      <c r="OFK41" s="21"/>
      <c r="OFL41" s="21"/>
      <c r="OFM41" s="21"/>
      <c r="OFN41" s="21"/>
      <c r="OFO41" s="21"/>
      <c r="OFP41" s="21"/>
      <c r="OFQ41" s="21"/>
      <c r="OFR41" s="21"/>
      <c r="OFS41" s="21"/>
      <c r="OFT41" s="21"/>
      <c r="OFU41" s="21"/>
      <c r="OFV41" s="21"/>
      <c r="OFW41" s="21"/>
      <c r="OFX41" s="21"/>
      <c r="OFY41" s="21"/>
      <c r="OFZ41" s="21"/>
      <c r="OGA41" s="21"/>
      <c r="OGB41" s="21"/>
      <c r="OGC41" s="21"/>
      <c r="OGD41" s="21"/>
      <c r="OGE41" s="21"/>
      <c r="OGF41" s="21"/>
      <c r="OGG41" s="21"/>
      <c r="OGH41" s="21"/>
      <c r="OGI41" s="21"/>
      <c r="OGJ41" s="21"/>
      <c r="OGK41" s="21"/>
      <c r="OGL41" s="21"/>
      <c r="OGM41" s="21"/>
      <c r="OGN41" s="21"/>
      <c r="OGO41" s="21"/>
      <c r="OGP41" s="21"/>
      <c r="OGQ41" s="21"/>
      <c r="OGR41" s="21"/>
      <c r="OGS41" s="21"/>
      <c r="OGT41" s="21"/>
      <c r="OGU41" s="21"/>
      <c r="OGV41" s="21"/>
      <c r="OGW41" s="21"/>
      <c r="OGX41" s="21"/>
      <c r="OGY41" s="21"/>
      <c r="OGZ41" s="21"/>
      <c r="OHA41" s="21"/>
      <c r="OHB41" s="21"/>
      <c r="OHC41" s="21"/>
      <c r="OHD41" s="21"/>
      <c r="OHE41" s="21"/>
      <c r="OHF41" s="21"/>
      <c r="OHG41" s="21"/>
      <c r="OHH41" s="21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1"/>
      <c r="OIF41" s="21"/>
      <c r="OIG41" s="21"/>
      <c r="OIH41" s="21"/>
      <c r="OII41" s="21"/>
      <c r="OIJ41" s="21"/>
      <c r="OIK41" s="21"/>
      <c r="OIL41" s="21"/>
      <c r="OIM41" s="21"/>
      <c r="OIN41" s="21"/>
      <c r="OIO41" s="21"/>
      <c r="OIP41" s="21"/>
      <c r="OIQ41" s="21"/>
      <c r="OIR41" s="21"/>
      <c r="OIS41" s="21"/>
      <c r="OIT41" s="21"/>
      <c r="OIU41" s="21"/>
      <c r="OIV41" s="21"/>
      <c r="OIW41" s="21"/>
      <c r="OIX41" s="21"/>
      <c r="OIY41" s="21"/>
      <c r="OIZ41" s="21"/>
      <c r="OJA41" s="21"/>
      <c r="OJB41" s="21"/>
      <c r="OJC41" s="21"/>
      <c r="OJD41" s="21"/>
      <c r="OJE41" s="21"/>
      <c r="OJF41" s="21"/>
      <c r="OJG41" s="21"/>
      <c r="OJH41" s="21"/>
      <c r="OJI41" s="21"/>
      <c r="OJJ41" s="21"/>
      <c r="OJK41" s="21"/>
      <c r="OJL41" s="21"/>
      <c r="OJM41" s="21"/>
      <c r="OJN41" s="21"/>
      <c r="OJO41" s="21"/>
      <c r="OJP41" s="21"/>
      <c r="OJQ41" s="21"/>
      <c r="OJR41" s="21"/>
      <c r="OJS41" s="21"/>
      <c r="OJT41" s="21"/>
      <c r="OJU41" s="21"/>
      <c r="OJV41" s="21"/>
      <c r="OJW41" s="21"/>
      <c r="OJX41" s="21"/>
      <c r="OJY41" s="21"/>
      <c r="OJZ41" s="21"/>
      <c r="OKA41" s="21"/>
      <c r="OKB41" s="21"/>
      <c r="OKC41" s="21"/>
      <c r="OKD41" s="21"/>
      <c r="OKE41" s="21"/>
      <c r="OKF41" s="21"/>
      <c r="OKG41" s="21"/>
      <c r="OKH41" s="21"/>
      <c r="OKI41" s="21"/>
      <c r="OKJ41" s="21"/>
      <c r="OKK41" s="21"/>
      <c r="OKL41" s="21"/>
      <c r="OKM41" s="21"/>
      <c r="OKN41" s="21"/>
      <c r="OKO41" s="21"/>
      <c r="OKP41" s="21"/>
      <c r="OKQ41" s="21"/>
      <c r="OKR41" s="21"/>
      <c r="OKS41" s="21"/>
      <c r="OKT41" s="21"/>
      <c r="OKU41" s="21"/>
      <c r="OKV41" s="21"/>
      <c r="OKW41" s="21"/>
      <c r="OKX41" s="21"/>
      <c r="OKY41" s="21"/>
      <c r="OKZ41" s="21"/>
      <c r="OLA41" s="21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1"/>
      <c r="OLY41" s="21"/>
      <c r="OLZ41" s="21"/>
      <c r="OMA41" s="21"/>
      <c r="OMB41" s="21"/>
      <c r="OMC41" s="21"/>
      <c r="OMD41" s="21"/>
      <c r="OME41" s="21"/>
      <c r="OMF41" s="21"/>
      <c r="OMG41" s="21"/>
      <c r="OMH41" s="21"/>
      <c r="OMI41" s="21"/>
      <c r="OMJ41" s="21"/>
      <c r="OMK41" s="21"/>
      <c r="OML41" s="21"/>
      <c r="OMM41" s="21"/>
      <c r="OMN41" s="21"/>
      <c r="OMO41" s="21"/>
      <c r="OMP41" s="21"/>
      <c r="OMQ41" s="21"/>
      <c r="OMR41" s="21"/>
      <c r="OMS41" s="21"/>
      <c r="OMT41" s="21"/>
      <c r="OMU41" s="21"/>
      <c r="OMV41" s="21"/>
      <c r="OMW41" s="21"/>
      <c r="OMX41" s="21"/>
      <c r="OMY41" s="21"/>
      <c r="OMZ41" s="21"/>
      <c r="ONA41" s="21"/>
      <c r="ONB41" s="21"/>
      <c r="ONC41" s="21"/>
      <c r="OND41" s="21"/>
      <c r="ONE41" s="21"/>
      <c r="ONF41" s="21"/>
      <c r="ONG41" s="21"/>
      <c r="ONH41" s="21"/>
      <c r="ONI41" s="21"/>
      <c r="ONJ41" s="21"/>
      <c r="ONK41" s="21"/>
      <c r="ONL41" s="21"/>
      <c r="ONM41" s="21"/>
      <c r="ONN41" s="21"/>
      <c r="ONO41" s="21"/>
      <c r="ONP41" s="21"/>
      <c r="ONQ41" s="21"/>
      <c r="ONR41" s="21"/>
      <c r="ONS41" s="21"/>
      <c r="ONT41" s="21"/>
      <c r="ONU41" s="21"/>
      <c r="ONV41" s="21"/>
      <c r="ONW41" s="21"/>
      <c r="ONX41" s="21"/>
      <c r="ONY41" s="21"/>
      <c r="ONZ41" s="21"/>
      <c r="OOA41" s="21"/>
      <c r="OOB41" s="21"/>
      <c r="OOC41" s="21"/>
      <c r="OOD41" s="21"/>
      <c r="OOE41" s="21"/>
      <c r="OOF41" s="21"/>
      <c r="OOG41" s="21"/>
      <c r="OOH41" s="21"/>
      <c r="OOI41" s="21"/>
      <c r="OOJ41" s="21"/>
      <c r="OOK41" s="21"/>
      <c r="OOL41" s="21"/>
      <c r="OOM41" s="21"/>
      <c r="OON41" s="21"/>
      <c r="OOO41" s="21"/>
      <c r="OOP41" s="21"/>
      <c r="OOQ41" s="21"/>
      <c r="OOR41" s="21"/>
      <c r="OOS41" s="21"/>
      <c r="OOT41" s="21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1"/>
      <c r="OPR41" s="21"/>
      <c r="OPS41" s="21"/>
      <c r="OPT41" s="21"/>
      <c r="OPU41" s="21"/>
      <c r="OPV41" s="21"/>
      <c r="OPW41" s="21"/>
      <c r="OPX41" s="21"/>
      <c r="OPY41" s="21"/>
      <c r="OPZ41" s="21"/>
      <c r="OQA41" s="21"/>
      <c r="OQB41" s="21"/>
      <c r="OQC41" s="21"/>
      <c r="OQD41" s="21"/>
      <c r="OQE41" s="21"/>
      <c r="OQF41" s="21"/>
      <c r="OQG41" s="21"/>
      <c r="OQH41" s="21"/>
      <c r="OQI41" s="21"/>
      <c r="OQJ41" s="21"/>
      <c r="OQK41" s="21"/>
      <c r="OQL41" s="21"/>
      <c r="OQM41" s="21"/>
      <c r="OQN41" s="21"/>
      <c r="OQO41" s="21"/>
      <c r="OQP41" s="21"/>
      <c r="OQQ41" s="21"/>
      <c r="OQR41" s="21"/>
      <c r="OQS41" s="21"/>
      <c r="OQT41" s="21"/>
      <c r="OQU41" s="21"/>
      <c r="OQV41" s="21"/>
      <c r="OQW41" s="21"/>
      <c r="OQX41" s="21"/>
      <c r="OQY41" s="21"/>
      <c r="OQZ41" s="21"/>
      <c r="ORA41" s="21"/>
      <c r="ORB41" s="21"/>
      <c r="ORC41" s="21"/>
      <c r="ORD41" s="21"/>
      <c r="ORE41" s="21"/>
      <c r="ORF41" s="21"/>
      <c r="ORG41" s="21"/>
      <c r="ORH41" s="21"/>
      <c r="ORI41" s="21"/>
      <c r="ORJ41" s="21"/>
      <c r="ORK41" s="21"/>
      <c r="ORL41" s="21"/>
      <c r="ORM41" s="21"/>
      <c r="ORN41" s="21"/>
      <c r="ORO41" s="21"/>
      <c r="ORP41" s="21"/>
      <c r="ORQ41" s="21"/>
      <c r="ORR41" s="21"/>
      <c r="ORS41" s="21"/>
      <c r="ORT41" s="21"/>
      <c r="ORU41" s="21"/>
      <c r="ORV41" s="21"/>
      <c r="ORW41" s="21"/>
      <c r="ORX41" s="21"/>
      <c r="ORY41" s="21"/>
      <c r="ORZ41" s="21"/>
      <c r="OSA41" s="21"/>
      <c r="OSB41" s="21"/>
      <c r="OSC41" s="21"/>
      <c r="OSD41" s="21"/>
      <c r="OSE41" s="21"/>
      <c r="OSF41" s="21"/>
      <c r="OSG41" s="21"/>
      <c r="OSH41" s="21"/>
      <c r="OSI41" s="21"/>
      <c r="OSJ41" s="21"/>
      <c r="OSK41" s="21"/>
      <c r="OSL41" s="21"/>
      <c r="OSM41" s="21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1"/>
      <c r="OTK41" s="21"/>
      <c r="OTL41" s="21"/>
      <c r="OTM41" s="21"/>
      <c r="OTN41" s="21"/>
      <c r="OTO41" s="21"/>
      <c r="OTP41" s="21"/>
      <c r="OTQ41" s="21"/>
      <c r="OTR41" s="21"/>
      <c r="OTS41" s="21"/>
      <c r="OTT41" s="21"/>
      <c r="OTU41" s="21"/>
      <c r="OTV41" s="21"/>
      <c r="OTW41" s="21"/>
      <c r="OTX41" s="21"/>
      <c r="OTY41" s="21"/>
      <c r="OTZ41" s="21"/>
      <c r="OUA41" s="21"/>
      <c r="OUB41" s="21"/>
      <c r="OUC41" s="21"/>
      <c r="OUD41" s="21"/>
      <c r="OUE41" s="21"/>
      <c r="OUF41" s="21"/>
      <c r="OUG41" s="21"/>
      <c r="OUH41" s="21"/>
      <c r="OUI41" s="21"/>
      <c r="OUJ41" s="21"/>
      <c r="OUK41" s="21"/>
      <c r="OUL41" s="21"/>
      <c r="OUM41" s="21"/>
      <c r="OUN41" s="21"/>
      <c r="OUO41" s="21"/>
      <c r="OUP41" s="21"/>
      <c r="OUQ41" s="21"/>
      <c r="OUR41" s="21"/>
      <c r="OUS41" s="21"/>
      <c r="OUT41" s="21"/>
      <c r="OUU41" s="21"/>
      <c r="OUV41" s="21"/>
      <c r="OUW41" s="21"/>
      <c r="OUX41" s="21"/>
      <c r="OUY41" s="21"/>
      <c r="OUZ41" s="21"/>
      <c r="OVA41" s="21"/>
      <c r="OVB41" s="21"/>
      <c r="OVC41" s="21"/>
      <c r="OVD41" s="21"/>
      <c r="OVE41" s="21"/>
      <c r="OVF41" s="21"/>
      <c r="OVG41" s="21"/>
      <c r="OVH41" s="21"/>
      <c r="OVI41" s="21"/>
      <c r="OVJ41" s="21"/>
      <c r="OVK41" s="21"/>
      <c r="OVL41" s="21"/>
      <c r="OVM41" s="21"/>
      <c r="OVN41" s="21"/>
      <c r="OVO41" s="21"/>
      <c r="OVP41" s="21"/>
      <c r="OVQ41" s="21"/>
      <c r="OVR41" s="21"/>
      <c r="OVS41" s="21"/>
      <c r="OVT41" s="21"/>
      <c r="OVU41" s="21"/>
      <c r="OVV41" s="21"/>
      <c r="OVW41" s="21"/>
      <c r="OVX41" s="21"/>
      <c r="OVY41" s="21"/>
      <c r="OVZ41" s="21"/>
      <c r="OWA41" s="21"/>
      <c r="OWB41" s="21"/>
      <c r="OWC41" s="21"/>
      <c r="OWD41" s="21"/>
      <c r="OWE41" s="21"/>
      <c r="OWF41" s="21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1"/>
      <c r="OXD41" s="21"/>
      <c r="OXE41" s="21"/>
      <c r="OXF41" s="21"/>
      <c r="OXG41" s="21"/>
      <c r="OXH41" s="21"/>
      <c r="OXI41" s="21"/>
      <c r="OXJ41" s="21"/>
      <c r="OXK41" s="21"/>
      <c r="OXL41" s="21"/>
      <c r="OXM41" s="21"/>
      <c r="OXN41" s="21"/>
      <c r="OXO41" s="21"/>
      <c r="OXP41" s="21"/>
      <c r="OXQ41" s="21"/>
      <c r="OXR41" s="21"/>
      <c r="OXS41" s="21"/>
      <c r="OXT41" s="21"/>
      <c r="OXU41" s="21"/>
      <c r="OXV41" s="21"/>
      <c r="OXW41" s="21"/>
      <c r="OXX41" s="21"/>
      <c r="OXY41" s="21"/>
      <c r="OXZ41" s="21"/>
      <c r="OYA41" s="21"/>
      <c r="OYB41" s="21"/>
      <c r="OYC41" s="21"/>
      <c r="OYD41" s="21"/>
      <c r="OYE41" s="21"/>
      <c r="OYF41" s="21"/>
      <c r="OYG41" s="21"/>
      <c r="OYH41" s="21"/>
      <c r="OYI41" s="21"/>
      <c r="OYJ41" s="21"/>
      <c r="OYK41" s="21"/>
      <c r="OYL41" s="21"/>
      <c r="OYM41" s="21"/>
      <c r="OYN41" s="21"/>
      <c r="OYO41" s="21"/>
      <c r="OYP41" s="21"/>
      <c r="OYQ41" s="21"/>
      <c r="OYR41" s="21"/>
      <c r="OYS41" s="21"/>
      <c r="OYT41" s="21"/>
      <c r="OYU41" s="21"/>
      <c r="OYV41" s="21"/>
      <c r="OYW41" s="21"/>
      <c r="OYX41" s="21"/>
      <c r="OYY41" s="21"/>
      <c r="OYZ41" s="21"/>
      <c r="OZA41" s="21"/>
      <c r="OZB41" s="21"/>
      <c r="OZC41" s="21"/>
      <c r="OZD41" s="21"/>
      <c r="OZE41" s="21"/>
      <c r="OZF41" s="21"/>
      <c r="OZG41" s="21"/>
      <c r="OZH41" s="21"/>
      <c r="OZI41" s="21"/>
      <c r="OZJ41" s="21"/>
      <c r="OZK41" s="21"/>
      <c r="OZL41" s="21"/>
      <c r="OZM41" s="21"/>
      <c r="OZN41" s="21"/>
      <c r="OZO41" s="21"/>
      <c r="OZP41" s="21"/>
      <c r="OZQ41" s="21"/>
      <c r="OZR41" s="21"/>
      <c r="OZS41" s="21"/>
      <c r="OZT41" s="21"/>
      <c r="OZU41" s="21"/>
      <c r="OZV41" s="21"/>
      <c r="OZW41" s="21"/>
      <c r="OZX41" s="21"/>
      <c r="OZY41" s="21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1"/>
      <c r="PAW41" s="21"/>
      <c r="PAX41" s="21"/>
      <c r="PAY41" s="21"/>
      <c r="PAZ41" s="21"/>
      <c r="PBA41" s="21"/>
      <c r="PBB41" s="21"/>
      <c r="PBC41" s="21"/>
      <c r="PBD41" s="21"/>
      <c r="PBE41" s="21"/>
      <c r="PBF41" s="21"/>
      <c r="PBG41" s="21"/>
      <c r="PBH41" s="21"/>
      <c r="PBI41" s="21"/>
      <c r="PBJ41" s="21"/>
      <c r="PBK41" s="21"/>
      <c r="PBL41" s="21"/>
      <c r="PBM41" s="21"/>
      <c r="PBN41" s="21"/>
      <c r="PBO41" s="21"/>
      <c r="PBP41" s="21"/>
      <c r="PBQ41" s="21"/>
      <c r="PBR41" s="21"/>
      <c r="PBS41" s="21"/>
      <c r="PBT41" s="21"/>
      <c r="PBU41" s="21"/>
      <c r="PBV41" s="21"/>
      <c r="PBW41" s="21"/>
      <c r="PBX41" s="21"/>
      <c r="PBY41" s="21"/>
      <c r="PBZ41" s="21"/>
      <c r="PCA41" s="21"/>
      <c r="PCB41" s="21"/>
      <c r="PCC41" s="21"/>
      <c r="PCD41" s="21"/>
      <c r="PCE41" s="21"/>
      <c r="PCF41" s="21"/>
      <c r="PCG41" s="21"/>
      <c r="PCH41" s="21"/>
      <c r="PCI41" s="21"/>
      <c r="PCJ41" s="21"/>
      <c r="PCK41" s="21"/>
      <c r="PCL41" s="21"/>
      <c r="PCM41" s="21"/>
      <c r="PCN41" s="21"/>
      <c r="PCO41" s="21"/>
      <c r="PCP41" s="21"/>
      <c r="PCQ41" s="21"/>
      <c r="PCR41" s="21"/>
      <c r="PCS41" s="21"/>
      <c r="PCT41" s="21"/>
      <c r="PCU41" s="21"/>
      <c r="PCV41" s="21"/>
      <c r="PCW41" s="21"/>
      <c r="PCX41" s="21"/>
      <c r="PCY41" s="21"/>
      <c r="PCZ41" s="21"/>
      <c r="PDA41" s="21"/>
      <c r="PDB41" s="21"/>
      <c r="PDC41" s="21"/>
      <c r="PDD41" s="21"/>
      <c r="PDE41" s="21"/>
      <c r="PDF41" s="21"/>
      <c r="PDG41" s="21"/>
      <c r="PDH41" s="21"/>
      <c r="PDI41" s="21"/>
      <c r="PDJ41" s="21"/>
      <c r="PDK41" s="21"/>
      <c r="PDL41" s="21"/>
      <c r="PDM41" s="21"/>
      <c r="PDN41" s="21"/>
      <c r="PDO41" s="21"/>
      <c r="PDP41" s="21"/>
      <c r="PDQ41" s="21"/>
      <c r="PDR41" s="21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1"/>
      <c r="PEP41" s="21"/>
      <c r="PEQ41" s="21"/>
      <c r="PER41" s="21"/>
      <c r="PES41" s="21"/>
      <c r="PET41" s="21"/>
      <c r="PEU41" s="21"/>
      <c r="PEV41" s="21"/>
      <c r="PEW41" s="21"/>
      <c r="PEX41" s="21"/>
      <c r="PEY41" s="21"/>
      <c r="PEZ41" s="21"/>
      <c r="PFA41" s="21"/>
      <c r="PFB41" s="21"/>
      <c r="PFC41" s="21"/>
      <c r="PFD41" s="21"/>
      <c r="PFE41" s="21"/>
      <c r="PFF41" s="21"/>
      <c r="PFG41" s="21"/>
      <c r="PFH41" s="21"/>
      <c r="PFI41" s="21"/>
      <c r="PFJ41" s="21"/>
      <c r="PFK41" s="21"/>
      <c r="PFL41" s="21"/>
      <c r="PFM41" s="21"/>
      <c r="PFN41" s="21"/>
      <c r="PFO41" s="21"/>
      <c r="PFP41" s="21"/>
      <c r="PFQ41" s="21"/>
      <c r="PFR41" s="21"/>
      <c r="PFS41" s="21"/>
      <c r="PFT41" s="21"/>
      <c r="PFU41" s="21"/>
      <c r="PFV41" s="21"/>
      <c r="PFW41" s="21"/>
      <c r="PFX41" s="21"/>
      <c r="PFY41" s="21"/>
      <c r="PFZ41" s="21"/>
      <c r="PGA41" s="21"/>
      <c r="PGB41" s="21"/>
      <c r="PGC41" s="21"/>
      <c r="PGD41" s="21"/>
      <c r="PGE41" s="21"/>
      <c r="PGF41" s="21"/>
      <c r="PGG41" s="21"/>
      <c r="PGH41" s="21"/>
      <c r="PGI41" s="21"/>
      <c r="PGJ41" s="21"/>
      <c r="PGK41" s="21"/>
      <c r="PGL41" s="21"/>
      <c r="PGM41" s="21"/>
      <c r="PGN41" s="21"/>
      <c r="PGO41" s="21"/>
      <c r="PGP41" s="21"/>
      <c r="PGQ41" s="21"/>
      <c r="PGR41" s="21"/>
      <c r="PGS41" s="21"/>
      <c r="PGT41" s="21"/>
      <c r="PGU41" s="21"/>
      <c r="PGV41" s="21"/>
      <c r="PGW41" s="21"/>
      <c r="PGX41" s="21"/>
      <c r="PGY41" s="21"/>
      <c r="PGZ41" s="21"/>
      <c r="PHA41" s="21"/>
      <c r="PHB41" s="21"/>
      <c r="PHC41" s="21"/>
      <c r="PHD41" s="21"/>
      <c r="PHE41" s="21"/>
      <c r="PHF41" s="21"/>
      <c r="PHG41" s="21"/>
      <c r="PHH41" s="21"/>
      <c r="PHI41" s="21"/>
      <c r="PHJ41" s="21"/>
      <c r="PHK41" s="21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1"/>
      <c r="PII41" s="21"/>
      <c r="PIJ41" s="21"/>
      <c r="PIK41" s="21"/>
      <c r="PIL41" s="21"/>
      <c r="PIM41" s="21"/>
      <c r="PIN41" s="21"/>
      <c r="PIO41" s="21"/>
      <c r="PIP41" s="21"/>
      <c r="PIQ41" s="21"/>
      <c r="PIR41" s="21"/>
      <c r="PIS41" s="21"/>
      <c r="PIT41" s="21"/>
      <c r="PIU41" s="21"/>
      <c r="PIV41" s="21"/>
      <c r="PIW41" s="21"/>
      <c r="PIX41" s="21"/>
      <c r="PIY41" s="21"/>
      <c r="PIZ41" s="21"/>
      <c r="PJA41" s="21"/>
      <c r="PJB41" s="21"/>
      <c r="PJC41" s="21"/>
      <c r="PJD41" s="21"/>
      <c r="PJE41" s="21"/>
      <c r="PJF41" s="21"/>
      <c r="PJG41" s="21"/>
      <c r="PJH41" s="21"/>
      <c r="PJI41" s="21"/>
      <c r="PJJ41" s="21"/>
      <c r="PJK41" s="21"/>
      <c r="PJL41" s="21"/>
      <c r="PJM41" s="21"/>
      <c r="PJN41" s="21"/>
      <c r="PJO41" s="21"/>
      <c r="PJP41" s="21"/>
      <c r="PJQ41" s="21"/>
      <c r="PJR41" s="21"/>
      <c r="PJS41" s="21"/>
      <c r="PJT41" s="21"/>
      <c r="PJU41" s="21"/>
      <c r="PJV41" s="21"/>
      <c r="PJW41" s="21"/>
      <c r="PJX41" s="21"/>
      <c r="PJY41" s="21"/>
      <c r="PJZ41" s="21"/>
      <c r="PKA41" s="21"/>
      <c r="PKB41" s="21"/>
      <c r="PKC41" s="21"/>
      <c r="PKD41" s="21"/>
      <c r="PKE41" s="21"/>
      <c r="PKF41" s="21"/>
      <c r="PKG41" s="21"/>
      <c r="PKH41" s="21"/>
      <c r="PKI41" s="21"/>
      <c r="PKJ41" s="21"/>
      <c r="PKK41" s="21"/>
      <c r="PKL41" s="21"/>
      <c r="PKM41" s="21"/>
      <c r="PKN41" s="21"/>
      <c r="PKO41" s="21"/>
      <c r="PKP41" s="21"/>
      <c r="PKQ41" s="21"/>
      <c r="PKR41" s="21"/>
      <c r="PKS41" s="21"/>
      <c r="PKT41" s="21"/>
      <c r="PKU41" s="21"/>
      <c r="PKV41" s="21"/>
      <c r="PKW41" s="21"/>
      <c r="PKX41" s="21"/>
      <c r="PKY41" s="21"/>
      <c r="PKZ41" s="21"/>
      <c r="PLA41" s="21"/>
      <c r="PLB41" s="21"/>
      <c r="PLC41" s="21"/>
      <c r="PLD41" s="21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1"/>
      <c r="PMB41" s="21"/>
      <c r="PMC41" s="21"/>
      <c r="PMD41" s="21"/>
      <c r="PME41" s="21"/>
      <c r="PMF41" s="21"/>
      <c r="PMG41" s="21"/>
      <c r="PMH41" s="21"/>
      <c r="PMI41" s="21"/>
      <c r="PMJ41" s="21"/>
      <c r="PMK41" s="21"/>
      <c r="PML41" s="21"/>
      <c r="PMM41" s="21"/>
      <c r="PMN41" s="21"/>
      <c r="PMO41" s="21"/>
      <c r="PMP41" s="21"/>
      <c r="PMQ41" s="21"/>
      <c r="PMR41" s="21"/>
      <c r="PMS41" s="21"/>
      <c r="PMT41" s="21"/>
      <c r="PMU41" s="21"/>
      <c r="PMV41" s="21"/>
      <c r="PMW41" s="21"/>
      <c r="PMX41" s="21"/>
      <c r="PMY41" s="21"/>
      <c r="PMZ41" s="21"/>
      <c r="PNA41" s="21"/>
      <c r="PNB41" s="21"/>
      <c r="PNC41" s="21"/>
      <c r="PND41" s="21"/>
      <c r="PNE41" s="21"/>
      <c r="PNF41" s="21"/>
      <c r="PNG41" s="21"/>
      <c r="PNH41" s="21"/>
      <c r="PNI41" s="21"/>
      <c r="PNJ41" s="21"/>
      <c r="PNK41" s="21"/>
      <c r="PNL41" s="21"/>
      <c r="PNM41" s="21"/>
      <c r="PNN41" s="21"/>
      <c r="PNO41" s="21"/>
      <c r="PNP41" s="21"/>
      <c r="PNQ41" s="21"/>
      <c r="PNR41" s="21"/>
      <c r="PNS41" s="21"/>
      <c r="PNT41" s="21"/>
      <c r="PNU41" s="21"/>
      <c r="PNV41" s="21"/>
      <c r="PNW41" s="21"/>
      <c r="PNX41" s="21"/>
      <c r="PNY41" s="21"/>
      <c r="PNZ41" s="21"/>
      <c r="POA41" s="21"/>
      <c r="POB41" s="21"/>
      <c r="POC41" s="21"/>
      <c r="POD41" s="21"/>
      <c r="POE41" s="21"/>
      <c r="POF41" s="21"/>
      <c r="POG41" s="21"/>
      <c r="POH41" s="21"/>
      <c r="POI41" s="21"/>
      <c r="POJ41" s="21"/>
      <c r="POK41" s="21"/>
      <c r="POL41" s="21"/>
      <c r="POM41" s="21"/>
      <c r="PON41" s="21"/>
      <c r="POO41" s="21"/>
      <c r="POP41" s="21"/>
      <c r="POQ41" s="21"/>
      <c r="POR41" s="21"/>
      <c r="POS41" s="21"/>
      <c r="POT41" s="21"/>
      <c r="POU41" s="21"/>
      <c r="POV41" s="21"/>
      <c r="POW41" s="21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1"/>
      <c r="PPU41" s="21"/>
      <c r="PPV41" s="21"/>
      <c r="PPW41" s="21"/>
      <c r="PPX41" s="21"/>
      <c r="PPY41" s="21"/>
      <c r="PPZ41" s="21"/>
      <c r="PQA41" s="21"/>
      <c r="PQB41" s="21"/>
      <c r="PQC41" s="21"/>
      <c r="PQD41" s="21"/>
      <c r="PQE41" s="21"/>
      <c r="PQF41" s="21"/>
      <c r="PQG41" s="21"/>
      <c r="PQH41" s="21"/>
      <c r="PQI41" s="21"/>
      <c r="PQJ41" s="21"/>
      <c r="PQK41" s="21"/>
      <c r="PQL41" s="21"/>
      <c r="PQM41" s="21"/>
      <c r="PQN41" s="21"/>
      <c r="PQO41" s="21"/>
      <c r="PQP41" s="21"/>
      <c r="PQQ41" s="21"/>
      <c r="PQR41" s="21"/>
      <c r="PQS41" s="21"/>
      <c r="PQT41" s="21"/>
      <c r="PQU41" s="21"/>
      <c r="PQV41" s="21"/>
      <c r="PQW41" s="21"/>
      <c r="PQX41" s="21"/>
      <c r="PQY41" s="21"/>
      <c r="PQZ41" s="21"/>
      <c r="PRA41" s="21"/>
      <c r="PRB41" s="21"/>
      <c r="PRC41" s="21"/>
      <c r="PRD41" s="21"/>
      <c r="PRE41" s="21"/>
      <c r="PRF41" s="21"/>
      <c r="PRG41" s="21"/>
      <c r="PRH41" s="21"/>
      <c r="PRI41" s="21"/>
      <c r="PRJ41" s="21"/>
      <c r="PRK41" s="21"/>
      <c r="PRL41" s="21"/>
      <c r="PRM41" s="21"/>
      <c r="PRN41" s="21"/>
      <c r="PRO41" s="21"/>
      <c r="PRP41" s="21"/>
      <c r="PRQ41" s="21"/>
      <c r="PRR41" s="21"/>
      <c r="PRS41" s="21"/>
      <c r="PRT41" s="21"/>
      <c r="PRU41" s="21"/>
      <c r="PRV41" s="21"/>
      <c r="PRW41" s="21"/>
      <c r="PRX41" s="21"/>
      <c r="PRY41" s="21"/>
      <c r="PRZ41" s="21"/>
      <c r="PSA41" s="21"/>
      <c r="PSB41" s="21"/>
      <c r="PSC41" s="21"/>
      <c r="PSD41" s="21"/>
      <c r="PSE41" s="21"/>
      <c r="PSF41" s="21"/>
      <c r="PSG41" s="21"/>
      <c r="PSH41" s="21"/>
      <c r="PSI41" s="21"/>
      <c r="PSJ41" s="21"/>
      <c r="PSK41" s="21"/>
      <c r="PSL41" s="21"/>
      <c r="PSM41" s="21"/>
      <c r="PSN41" s="21"/>
      <c r="PSO41" s="21"/>
      <c r="PSP41" s="21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1"/>
      <c r="PTN41" s="21"/>
      <c r="PTO41" s="21"/>
      <c r="PTP41" s="21"/>
      <c r="PTQ41" s="21"/>
      <c r="PTR41" s="21"/>
      <c r="PTS41" s="21"/>
      <c r="PTT41" s="21"/>
      <c r="PTU41" s="21"/>
      <c r="PTV41" s="21"/>
      <c r="PTW41" s="21"/>
      <c r="PTX41" s="21"/>
      <c r="PTY41" s="21"/>
      <c r="PTZ41" s="21"/>
      <c r="PUA41" s="21"/>
      <c r="PUB41" s="21"/>
      <c r="PUC41" s="21"/>
      <c r="PUD41" s="21"/>
      <c r="PUE41" s="21"/>
      <c r="PUF41" s="21"/>
      <c r="PUG41" s="21"/>
      <c r="PUH41" s="21"/>
      <c r="PUI41" s="21"/>
      <c r="PUJ41" s="21"/>
      <c r="PUK41" s="21"/>
      <c r="PUL41" s="21"/>
      <c r="PUM41" s="21"/>
      <c r="PUN41" s="21"/>
      <c r="PUO41" s="21"/>
      <c r="PUP41" s="21"/>
      <c r="PUQ41" s="21"/>
      <c r="PUR41" s="21"/>
      <c r="PUS41" s="21"/>
      <c r="PUT41" s="21"/>
      <c r="PUU41" s="21"/>
      <c r="PUV41" s="21"/>
      <c r="PUW41" s="21"/>
      <c r="PUX41" s="21"/>
      <c r="PUY41" s="21"/>
      <c r="PUZ41" s="21"/>
      <c r="PVA41" s="21"/>
      <c r="PVB41" s="21"/>
      <c r="PVC41" s="21"/>
      <c r="PVD41" s="21"/>
      <c r="PVE41" s="21"/>
      <c r="PVF41" s="21"/>
      <c r="PVG41" s="21"/>
      <c r="PVH41" s="21"/>
      <c r="PVI41" s="21"/>
      <c r="PVJ41" s="21"/>
      <c r="PVK41" s="21"/>
      <c r="PVL41" s="21"/>
      <c r="PVM41" s="21"/>
      <c r="PVN41" s="21"/>
      <c r="PVO41" s="21"/>
      <c r="PVP41" s="21"/>
      <c r="PVQ41" s="21"/>
      <c r="PVR41" s="21"/>
      <c r="PVS41" s="21"/>
      <c r="PVT41" s="21"/>
      <c r="PVU41" s="21"/>
      <c r="PVV41" s="21"/>
      <c r="PVW41" s="21"/>
      <c r="PVX41" s="21"/>
      <c r="PVY41" s="21"/>
      <c r="PVZ41" s="21"/>
      <c r="PWA41" s="21"/>
      <c r="PWB41" s="21"/>
      <c r="PWC41" s="21"/>
      <c r="PWD41" s="21"/>
      <c r="PWE41" s="21"/>
      <c r="PWF41" s="21"/>
      <c r="PWG41" s="21"/>
      <c r="PWH41" s="21"/>
      <c r="PWI41" s="21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1"/>
      <c r="PXG41" s="21"/>
      <c r="PXH41" s="21"/>
      <c r="PXI41" s="21"/>
      <c r="PXJ41" s="21"/>
      <c r="PXK41" s="21"/>
      <c r="PXL41" s="21"/>
      <c r="PXM41" s="21"/>
      <c r="PXN41" s="21"/>
      <c r="PXO41" s="21"/>
      <c r="PXP41" s="21"/>
      <c r="PXQ41" s="21"/>
      <c r="PXR41" s="21"/>
      <c r="PXS41" s="21"/>
      <c r="PXT41" s="21"/>
      <c r="PXU41" s="21"/>
      <c r="PXV41" s="21"/>
      <c r="PXW41" s="21"/>
      <c r="PXX41" s="21"/>
      <c r="PXY41" s="21"/>
      <c r="PXZ41" s="21"/>
      <c r="PYA41" s="21"/>
      <c r="PYB41" s="21"/>
      <c r="PYC41" s="21"/>
      <c r="PYD41" s="21"/>
      <c r="PYE41" s="21"/>
      <c r="PYF41" s="21"/>
      <c r="PYG41" s="21"/>
      <c r="PYH41" s="21"/>
      <c r="PYI41" s="21"/>
      <c r="PYJ41" s="21"/>
      <c r="PYK41" s="21"/>
      <c r="PYL41" s="21"/>
      <c r="PYM41" s="21"/>
      <c r="PYN41" s="21"/>
      <c r="PYO41" s="21"/>
      <c r="PYP41" s="21"/>
      <c r="PYQ41" s="21"/>
      <c r="PYR41" s="21"/>
      <c r="PYS41" s="21"/>
      <c r="PYT41" s="21"/>
      <c r="PYU41" s="21"/>
      <c r="PYV41" s="21"/>
      <c r="PYW41" s="21"/>
      <c r="PYX41" s="21"/>
      <c r="PYY41" s="21"/>
      <c r="PYZ41" s="21"/>
      <c r="PZA41" s="21"/>
      <c r="PZB41" s="21"/>
      <c r="PZC41" s="21"/>
      <c r="PZD41" s="21"/>
      <c r="PZE41" s="21"/>
      <c r="PZF41" s="21"/>
      <c r="PZG41" s="21"/>
      <c r="PZH41" s="21"/>
      <c r="PZI41" s="21"/>
      <c r="PZJ41" s="21"/>
      <c r="PZK41" s="21"/>
      <c r="PZL41" s="21"/>
      <c r="PZM41" s="21"/>
      <c r="PZN41" s="21"/>
      <c r="PZO41" s="21"/>
      <c r="PZP41" s="21"/>
      <c r="PZQ41" s="21"/>
      <c r="PZR41" s="21"/>
      <c r="PZS41" s="21"/>
      <c r="PZT41" s="21"/>
      <c r="PZU41" s="21"/>
      <c r="PZV41" s="21"/>
      <c r="PZW41" s="21"/>
      <c r="PZX41" s="21"/>
      <c r="PZY41" s="21"/>
      <c r="PZZ41" s="21"/>
      <c r="QAA41" s="21"/>
      <c r="QAB41" s="21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1"/>
      <c r="QAZ41" s="21"/>
      <c r="QBA41" s="21"/>
      <c r="QBB41" s="21"/>
      <c r="QBC41" s="21"/>
      <c r="QBD41" s="21"/>
      <c r="QBE41" s="21"/>
      <c r="QBF41" s="21"/>
      <c r="QBG41" s="21"/>
      <c r="QBH41" s="21"/>
      <c r="QBI41" s="21"/>
      <c r="QBJ41" s="21"/>
      <c r="QBK41" s="21"/>
      <c r="QBL41" s="21"/>
      <c r="QBM41" s="21"/>
      <c r="QBN41" s="21"/>
      <c r="QBO41" s="21"/>
      <c r="QBP41" s="21"/>
      <c r="QBQ41" s="21"/>
      <c r="QBR41" s="21"/>
      <c r="QBS41" s="21"/>
      <c r="QBT41" s="21"/>
      <c r="QBU41" s="21"/>
      <c r="QBV41" s="21"/>
      <c r="QBW41" s="21"/>
      <c r="QBX41" s="21"/>
      <c r="QBY41" s="21"/>
      <c r="QBZ41" s="21"/>
      <c r="QCA41" s="21"/>
      <c r="QCB41" s="21"/>
      <c r="QCC41" s="21"/>
      <c r="QCD41" s="21"/>
      <c r="QCE41" s="21"/>
      <c r="QCF41" s="21"/>
      <c r="QCG41" s="21"/>
      <c r="QCH41" s="21"/>
      <c r="QCI41" s="21"/>
      <c r="QCJ41" s="21"/>
      <c r="QCK41" s="21"/>
      <c r="QCL41" s="21"/>
      <c r="QCM41" s="21"/>
      <c r="QCN41" s="21"/>
      <c r="QCO41" s="21"/>
      <c r="QCP41" s="21"/>
      <c r="QCQ41" s="21"/>
      <c r="QCR41" s="21"/>
      <c r="QCS41" s="21"/>
      <c r="QCT41" s="21"/>
      <c r="QCU41" s="21"/>
      <c r="QCV41" s="21"/>
      <c r="QCW41" s="21"/>
      <c r="QCX41" s="21"/>
      <c r="QCY41" s="21"/>
      <c r="QCZ41" s="21"/>
      <c r="QDA41" s="21"/>
      <c r="QDB41" s="21"/>
      <c r="QDC41" s="21"/>
      <c r="QDD41" s="21"/>
      <c r="QDE41" s="21"/>
      <c r="QDF41" s="21"/>
      <c r="QDG41" s="21"/>
      <c r="QDH41" s="21"/>
      <c r="QDI41" s="21"/>
      <c r="QDJ41" s="21"/>
      <c r="QDK41" s="21"/>
      <c r="QDL41" s="21"/>
      <c r="QDM41" s="21"/>
      <c r="QDN41" s="21"/>
      <c r="QDO41" s="21"/>
      <c r="QDP41" s="21"/>
      <c r="QDQ41" s="21"/>
      <c r="QDR41" s="21"/>
      <c r="QDS41" s="21"/>
      <c r="QDT41" s="21"/>
      <c r="QDU41" s="21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1"/>
      <c r="QES41" s="21"/>
      <c r="QET41" s="21"/>
      <c r="QEU41" s="21"/>
      <c r="QEV41" s="21"/>
      <c r="QEW41" s="21"/>
      <c r="QEX41" s="21"/>
      <c r="QEY41" s="21"/>
      <c r="QEZ41" s="21"/>
      <c r="QFA41" s="21"/>
      <c r="QFB41" s="21"/>
      <c r="QFC41" s="21"/>
      <c r="QFD41" s="21"/>
      <c r="QFE41" s="21"/>
      <c r="QFF41" s="21"/>
      <c r="QFG41" s="21"/>
      <c r="QFH41" s="21"/>
      <c r="QFI41" s="21"/>
      <c r="QFJ41" s="21"/>
      <c r="QFK41" s="21"/>
      <c r="QFL41" s="21"/>
      <c r="QFM41" s="21"/>
      <c r="QFN41" s="21"/>
      <c r="QFO41" s="21"/>
      <c r="QFP41" s="21"/>
      <c r="QFQ41" s="21"/>
      <c r="QFR41" s="21"/>
      <c r="QFS41" s="21"/>
      <c r="QFT41" s="21"/>
      <c r="QFU41" s="21"/>
      <c r="QFV41" s="21"/>
      <c r="QFW41" s="21"/>
      <c r="QFX41" s="21"/>
      <c r="QFY41" s="21"/>
      <c r="QFZ41" s="21"/>
      <c r="QGA41" s="21"/>
      <c r="QGB41" s="21"/>
      <c r="QGC41" s="21"/>
      <c r="QGD41" s="21"/>
      <c r="QGE41" s="21"/>
      <c r="QGF41" s="21"/>
      <c r="QGG41" s="21"/>
      <c r="QGH41" s="21"/>
      <c r="QGI41" s="21"/>
      <c r="QGJ41" s="21"/>
      <c r="QGK41" s="21"/>
      <c r="QGL41" s="21"/>
      <c r="QGM41" s="21"/>
      <c r="QGN41" s="21"/>
      <c r="QGO41" s="21"/>
      <c r="QGP41" s="21"/>
      <c r="QGQ41" s="21"/>
      <c r="QGR41" s="21"/>
      <c r="QGS41" s="21"/>
      <c r="QGT41" s="21"/>
      <c r="QGU41" s="21"/>
      <c r="QGV41" s="21"/>
      <c r="QGW41" s="21"/>
      <c r="QGX41" s="21"/>
      <c r="QGY41" s="21"/>
      <c r="QGZ41" s="21"/>
      <c r="QHA41" s="21"/>
      <c r="QHB41" s="21"/>
      <c r="QHC41" s="21"/>
      <c r="QHD41" s="21"/>
      <c r="QHE41" s="21"/>
      <c r="QHF41" s="21"/>
      <c r="QHG41" s="21"/>
      <c r="QHH41" s="21"/>
      <c r="QHI41" s="21"/>
      <c r="QHJ41" s="21"/>
      <c r="QHK41" s="21"/>
      <c r="QHL41" s="21"/>
      <c r="QHM41" s="21"/>
      <c r="QHN41" s="21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1"/>
      <c r="QIL41" s="21"/>
      <c r="QIM41" s="21"/>
      <c r="QIN41" s="21"/>
      <c r="QIO41" s="21"/>
      <c r="QIP41" s="21"/>
      <c r="QIQ41" s="21"/>
      <c r="QIR41" s="21"/>
      <c r="QIS41" s="21"/>
      <c r="QIT41" s="21"/>
      <c r="QIU41" s="21"/>
      <c r="QIV41" s="21"/>
      <c r="QIW41" s="21"/>
      <c r="QIX41" s="21"/>
      <c r="QIY41" s="21"/>
      <c r="QIZ41" s="21"/>
      <c r="QJA41" s="21"/>
      <c r="QJB41" s="21"/>
      <c r="QJC41" s="21"/>
      <c r="QJD41" s="21"/>
      <c r="QJE41" s="21"/>
      <c r="QJF41" s="21"/>
      <c r="QJG41" s="21"/>
      <c r="QJH41" s="21"/>
      <c r="QJI41" s="21"/>
      <c r="QJJ41" s="21"/>
      <c r="QJK41" s="21"/>
      <c r="QJL41" s="21"/>
      <c r="QJM41" s="21"/>
      <c r="QJN41" s="21"/>
      <c r="QJO41" s="21"/>
      <c r="QJP41" s="21"/>
      <c r="QJQ41" s="21"/>
      <c r="QJR41" s="21"/>
      <c r="QJS41" s="21"/>
      <c r="QJT41" s="21"/>
      <c r="QJU41" s="21"/>
      <c r="QJV41" s="21"/>
      <c r="QJW41" s="21"/>
      <c r="QJX41" s="21"/>
      <c r="QJY41" s="21"/>
      <c r="QJZ41" s="21"/>
      <c r="QKA41" s="21"/>
      <c r="QKB41" s="21"/>
      <c r="QKC41" s="21"/>
      <c r="QKD41" s="21"/>
      <c r="QKE41" s="21"/>
      <c r="QKF41" s="21"/>
      <c r="QKG41" s="21"/>
      <c r="QKH41" s="21"/>
      <c r="QKI41" s="21"/>
      <c r="QKJ41" s="21"/>
      <c r="QKK41" s="21"/>
      <c r="QKL41" s="21"/>
      <c r="QKM41" s="21"/>
      <c r="QKN41" s="21"/>
      <c r="QKO41" s="21"/>
      <c r="QKP41" s="21"/>
      <c r="QKQ41" s="21"/>
      <c r="QKR41" s="21"/>
      <c r="QKS41" s="21"/>
      <c r="QKT41" s="21"/>
      <c r="QKU41" s="21"/>
      <c r="QKV41" s="21"/>
      <c r="QKW41" s="21"/>
      <c r="QKX41" s="21"/>
      <c r="QKY41" s="21"/>
      <c r="QKZ41" s="21"/>
      <c r="QLA41" s="21"/>
      <c r="QLB41" s="21"/>
      <c r="QLC41" s="21"/>
      <c r="QLD41" s="21"/>
      <c r="QLE41" s="21"/>
      <c r="QLF41" s="21"/>
      <c r="QLG41" s="21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1"/>
      <c r="QME41" s="21"/>
      <c r="QMF41" s="21"/>
      <c r="QMG41" s="21"/>
      <c r="QMH41" s="21"/>
      <c r="QMI41" s="21"/>
      <c r="QMJ41" s="21"/>
      <c r="QMK41" s="21"/>
      <c r="QML41" s="21"/>
      <c r="QMM41" s="21"/>
      <c r="QMN41" s="21"/>
      <c r="QMO41" s="21"/>
      <c r="QMP41" s="21"/>
      <c r="QMQ41" s="21"/>
      <c r="QMR41" s="21"/>
      <c r="QMS41" s="21"/>
      <c r="QMT41" s="21"/>
      <c r="QMU41" s="21"/>
      <c r="QMV41" s="21"/>
      <c r="QMW41" s="21"/>
      <c r="QMX41" s="21"/>
      <c r="QMY41" s="21"/>
      <c r="QMZ41" s="21"/>
      <c r="QNA41" s="21"/>
      <c r="QNB41" s="21"/>
      <c r="QNC41" s="21"/>
      <c r="QND41" s="21"/>
      <c r="QNE41" s="21"/>
      <c r="QNF41" s="21"/>
      <c r="QNG41" s="21"/>
      <c r="QNH41" s="21"/>
      <c r="QNI41" s="21"/>
      <c r="QNJ41" s="21"/>
      <c r="QNK41" s="21"/>
      <c r="QNL41" s="21"/>
      <c r="QNM41" s="21"/>
      <c r="QNN41" s="21"/>
      <c r="QNO41" s="21"/>
      <c r="QNP41" s="21"/>
      <c r="QNQ41" s="21"/>
      <c r="QNR41" s="21"/>
      <c r="QNS41" s="21"/>
      <c r="QNT41" s="21"/>
      <c r="QNU41" s="21"/>
      <c r="QNV41" s="21"/>
      <c r="QNW41" s="21"/>
      <c r="QNX41" s="21"/>
      <c r="QNY41" s="21"/>
      <c r="QNZ41" s="21"/>
      <c r="QOA41" s="21"/>
      <c r="QOB41" s="21"/>
      <c r="QOC41" s="21"/>
      <c r="QOD41" s="21"/>
      <c r="QOE41" s="21"/>
      <c r="QOF41" s="21"/>
      <c r="QOG41" s="21"/>
      <c r="QOH41" s="21"/>
      <c r="QOI41" s="21"/>
      <c r="QOJ41" s="21"/>
      <c r="QOK41" s="21"/>
      <c r="QOL41" s="21"/>
      <c r="QOM41" s="21"/>
      <c r="QON41" s="21"/>
      <c r="QOO41" s="21"/>
      <c r="QOP41" s="21"/>
      <c r="QOQ41" s="21"/>
      <c r="QOR41" s="21"/>
      <c r="QOS41" s="21"/>
      <c r="QOT41" s="21"/>
      <c r="QOU41" s="21"/>
      <c r="QOV41" s="21"/>
      <c r="QOW41" s="21"/>
      <c r="QOX41" s="21"/>
      <c r="QOY41" s="21"/>
      <c r="QOZ41" s="21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1"/>
      <c r="QPX41" s="21"/>
      <c r="QPY41" s="21"/>
      <c r="QPZ41" s="21"/>
      <c r="QQA41" s="21"/>
      <c r="QQB41" s="21"/>
      <c r="QQC41" s="21"/>
      <c r="QQD41" s="21"/>
      <c r="QQE41" s="21"/>
      <c r="QQF41" s="21"/>
      <c r="QQG41" s="21"/>
      <c r="QQH41" s="21"/>
      <c r="QQI41" s="21"/>
      <c r="QQJ41" s="21"/>
      <c r="QQK41" s="21"/>
      <c r="QQL41" s="21"/>
      <c r="QQM41" s="21"/>
      <c r="QQN41" s="21"/>
      <c r="QQO41" s="21"/>
      <c r="QQP41" s="21"/>
      <c r="QQQ41" s="21"/>
      <c r="QQR41" s="21"/>
      <c r="QQS41" s="21"/>
      <c r="QQT41" s="21"/>
      <c r="QQU41" s="21"/>
      <c r="QQV41" s="21"/>
      <c r="QQW41" s="21"/>
      <c r="QQX41" s="21"/>
      <c r="QQY41" s="21"/>
      <c r="QQZ41" s="21"/>
      <c r="QRA41" s="21"/>
      <c r="QRB41" s="21"/>
      <c r="QRC41" s="21"/>
      <c r="QRD41" s="21"/>
      <c r="QRE41" s="21"/>
      <c r="QRF41" s="21"/>
      <c r="QRG41" s="21"/>
      <c r="QRH41" s="21"/>
      <c r="QRI41" s="21"/>
      <c r="QRJ41" s="21"/>
      <c r="QRK41" s="21"/>
      <c r="QRL41" s="21"/>
      <c r="QRM41" s="21"/>
      <c r="QRN41" s="21"/>
      <c r="QRO41" s="21"/>
      <c r="QRP41" s="21"/>
      <c r="QRQ41" s="21"/>
      <c r="QRR41" s="21"/>
      <c r="QRS41" s="21"/>
      <c r="QRT41" s="21"/>
      <c r="QRU41" s="21"/>
      <c r="QRV41" s="21"/>
      <c r="QRW41" s="21"/>
      <c r="QRX41" s="21"/>
      <c r="QRY41" s="21"/>
      <c r="QRZ41" s="21"/>
      <c r="QSA41" s="21"/>
      <c r="QSB41" s="21"/>
      <c r="QSC41" s="21"/>
      <c r="QSD41" s="21"/>
      <c r="QSE41" s="21"/>
      <c r="QSF41" s="21"/>
      <c r="QSG41" s="21"/>
      <c r="QSH41" s="21"/>
      <c r="QSI41" s="21"/>
      <c r="QSJ41" s="21"/>
      <c r="QSK41" s="21"/>
      <c r="QSL41" s="21"/>
      <c r="QSM41" s="21"/>
      <c r="QSN41" s="21"/>
      <c r="QSO41" s="21"/>
      <c r="QSP41" s="21"/>
      <c r="QSQ41" s="21"/>
      <c r="QSR41" s="21"/>
      <c r="QSS41" s="21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1"/>
      <c r="QTQ41" s="21"/>
      <c r="QTR41" s="21"/>
      <c r="QTS41" s="21"/>
      <c r="QTT41" s="21"/>
      <c r="QTU41" s="21"/>
      <c r="QTV41" s="21"/>
      <c r="QTW41" s="21"/>
      <c r="QTX41" s="21"/>
      <c r="QTY41" s="21"/>
      <c r="QTZ41" s="21"/>
      <c r="QUA41" s="21"/>
      <c r="QUB41" s="21"/>
      <c r="QUC41" s="21"/>
      <c r="QUD41" s="21"/>
      <c r="QUE41" s="21"/>
      <c r="QUF41" s="21"/>
      <c r="QUG41" s="21"/>
      <c r="QUH41" s="21"/>
      <c r="QUI41" s="21"/>
      <c r="QUJ41" s="21"/>
      <c r="QUK41" s="21"/>
      <c r="QUL41" s="21"/>
      <c r="QUM41" s="21"/>
      <c r="QUN41" s="21"/>
      <c r="QUO41" s="21"/>
      <c r="QUP41" s="21"/>
      <c r="QUQ41" s="21"/>
      <c r="QUR41" s="21"/>
      <c r="QUS41" s="21"/>
      <c r="QUT41" s="21"/>
      <c r="QUU41" s="21"/>
      <c r="QUV41" s="21"/>
      <c r="QUW41" s="21"/>
      <c r="QUX41" s="21"/>
      <c r="QUY41" s="21"/>
      <c r="QUZ41" s="21"/>
      <c r="QVA41" s="21"/>
      <c r="QVB41" s="21"/>
      <c r="QVC41" s="21"/>
      <c r="QVD41" s="21"/>
      <c r="QVE41" s="21"/>
      <c r="QVF41" s="21"/>
      <c r="QVG41" s="21"/>
      <c r="QVH41" s="21"/>
      <c r="QVI41" s="21"/>
      <c r="QVJ41" s="21"/>
      <c r="QVK41" s="21"/>
      <c r="QVL41" s="21"/>
      <c r="QVM41" s="21"/>
      <c r="QVN41" s="21"/>
      <c r="QVO41" s="21"/>
      <c r="QVP41" s="21"/>
      <c r="QVQ41" s="21"/>
      <c r="QVR41" s="21"/>
      <c r="QVS41" s="21"/>
      <c r="QVT41" s="21"/>
      <c r="QVU41" s="21"/>
      <c r="QVV41" s="21"/>
      <c r="QVW41" s="21"/>
      <c r="QVX41" s="21"/>
      <c r="QVY41" s="21"/>
      <c r="QVZ41" s="21"/>
      <c r="QWA41" s="21"/>
      <c r="QWB41" s="21"/>
      <c r="QWC41" s="21"/>
      <c r="QWD41" s="21"/>
      <c r="QWE41" s="21"/>
      <c r="QWF41" s="21"/>
      <c r="QWG41" s="21"/>
      <c r="QWH41" s="21"/>
      <c r="QWI41" s="21"/>
      <c r="QWJ41" s="21"/>
      <c r="QWK41" s="21"/>
      <c r="QWL41" s="21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1"/>
      <c r="QXJ41" s="21"/>
      <c r="QXK41" s="21"/>
      <c r="QXL41" s="21"/>
      <c r="QXM41" s="21"/>
      <c r="QXN41" s="21"/>
      <c r="QXO41" s="21"/>
      <c r="QXP41" s="21"/>
      <c r="QXQ41" s="21"/>
      <c r="QXR41" s="21"/>
      <c r="QXS41" s="21"/>
      <c r="QXT41" s="21"/>
      <c r="QXU41" s="21"/>
      <c r="QXV41" s="21"/>
      <c r="QXW41" s="21"/>
      <c r="QXX41" s="21"/>
      <c r="QXY41" s="21"/>
      <c r="QXZ41" s="21"/>
      <c r="QYA41" s="21"/>
      <c r="QYB41" s="21"/>
      <c r="QYC41" s="21"/>
      <c r="QYD41" s="21"/>
      <c r="QYE41" s="21"/>
      <c r="QYF41" s="21"/>
      <c r="QYG41" s="21"/>
      <c r="QYH41" s="21"/>
      <c r="QYI41" s="21"/>
      <c r="QYJ41" s="21"/>
      <c r="QYK41" s="21"/>
      <c r="QYL41" s="21"/>
      <c r="QYM41" s="21"/>
      <c r="QYN41" s="21"/>
      <c r="QYO41" s="21"/>
      <c r="QYP41" s="21"/>
      <c r="QYQ41" s="21"/>
      <c r="QYR41" s="21"/>
      <c r="QYS41" s="21"/>
      <c r="QYT41" s="21"/>
      <c r="QYU41" s="21"/>
      <c r="QYV41" s="21"/>
      <c r="QYW41" s="21"/>
      <c r="QYX41" s="21"/>
      <c r="QYY41" s="21"/>
      <c r="QYZ41" s="21"/>
      <c r="QZA41" s="21"/>
      <c r="QZB41" s="21"/>
      <c r="QZC41" s="21"/>
      <c r="QZD41" s="21"/>
      <c r="QZE41" s="21"/>
      <c r="QZF41" s="21"/>
      <c r="QZG41" s="21"/>
      <c r="QZH41" s="21"/>
      <c r="QZI41" s="21"/>
      <c r="QZJ41" s="21"/>
      <c r="QZK41" s="21"/>
      <c r="QZL41" s="21"/>
      <c r="QZM41" s="21"/>
      <c r="QZN41" s="21"/>
      <c r="QZO41" s="21"/>
      <c r="QZP41" s="21"/>
      <c r="QZQ41" s="21"/>
      <c r="QZR41" s="21"/>
      <c r="QZS41" s="21"/>
      <c r="QZT41" s="21"/>
      <c r="QZU41" s="21"/>
      <c r="QZV41" s="21"/>
      <c r="QZW41" s="21"/>
      <c r="QZX41" s="21"/>
      <c r="QZY41" s="21"/>
      <c r="QZZ41" s="21"/>
      <c r="RAA41" s="21"/>
      <c r="RAB41" s="21"/>
      <c r="RAC41" s="21"/>
      <c r="RAD41" s="21"/>
      <c r="RAE41" s="21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1"/>
      <c r="RBC41" s="21"/>
      <c r="RBD41" s="21"/>
      <c r="RBE41" s="21"/>
      <c r="RBF41" s="21"/>
      <c r="RBG41" s="21"/>
      <c r="RBH41" s="21"/>
      <c r="RBI41" s="21"/>
      <c r="RBJ41" s="21"/>
      <c r="RBK41" s="21"/>
      <c r="RBL41" s="21"/>
      <c r="RBM41" s="21"/>
      <c r="RBN41" s="21"/>
      <c r="RBO41" s="21"/>
      <c r="RBP41" s="21"/>
      <c r="RBQ41" s="21"/>
      <c r="RBR41" s="21"/>
      <c r="RBS41" s="21"/>
      <c r="RBT41" s="21"/>
      <c r="RBU41" s="21"/>
      <c r="RBV41" s="21"/>
      <c r="RBW41" s="21"/>
      <c r="RBX41" s="21"/>
      <c r="RBY41" s="21"/>
      <c r="RBZ41" s="21"/>
      <c r="RCA41" s="21"/>
      <c r="RCB41" s="21"/>
      <c r="RCC41" s="21"/>
      <c r="RCD41" s="21"/>
      <c r="RCE41" s="21"/>
      <c r="RCF41" s="21"/>
      <c r="RCG41" s="21"/>
      <c r="RCH41" s="21"/>
      <c r="RCI41" s="21"/>
      <c r="RCJ41" s="21"/>
      <c r="RCK41" s="21"/>
      <c r="RCL41" s="21"/>
      <c r="RCM41" s="21"/>
      <c r="RCN41" s="21"/>
      <c r="RCO41" s="21"/>
      <c r="RCP41" s="21"/>
      <c r="RCQ41" s="21"/>
      <c r="RCR41" s="21"/>
      <c r="RCS41" s="21"/>
      <c r="RCT41" s="21"/>
      <c r="RCU41" s="21"/>
      <c r="RCV41" s="21"/>
      <c r="RCW41" s="21"/>
      <c r="RCX41" s="21"/>
      <c r="RCY41" s="21"/>
      <c r="RCZ41" s="21"/>
      <c r="RDA41" s="21"/>
      <c r="RDB41" s="21"/>
      <c r="RDC41" s="21"/>
      <c r="RDD41" s="21"/>
      <c r="RDE41" s="21"/>
      <c r="RDF41" s="21"/>
      <c r="RDG41" s="21"/>
      <c r="RDH41" s="21"/>
      <c r="RDI41" s="21"/>
      <c r="RDJ41" s="21"/>
      <c r="RDK41" s="21"/>
      <c r="RDL41" s="21"/>
      <c r="RDM41" s="21"/>
      <c r="RDN41" s="21"/>
      <c r="RDO41" s="21"/>
      <c r="RDP41" s="21"/>
      <c r="RDQ41" s="21"/>
      <c r="RDR41" s="21"/>
      <c r="RDS41" s="21"/>
      <c r="RDT41" s="21"/>
      <c r="RDU41" s="21"/>
      <c r="RDV41" s="21"/>
      <c r="RDW41" s="21"/>
      <c r="RDX41" s="21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1"/>
      <c r="REV41" s="21"/>
      <c r="REW41" s="21"/>
      <c r="REX41" s="21"/>
      <c r="REY41" s="21"/>
      <c r="REZ41" s="21"/>
      <c r="RFA41" s="21"/>
      <c r="RFB41" s="21"/>
      <c r="RFC41" s="21"/>
      <c r="RFD41" s="21"/>
      <c r="RFE41" s="21"/>
      <c r="RFF41" s="21"/>
      <c r="RFG41" s="21"/>
      <c r="RFH41" s="21"/>
      <c r="RFI41" s="21"/>
      <c r="RFJ41" s="21"/>
      <c r="RFK41" s="21"/>
      <c r="RFL41" s="21"/>
      <c r="RFM41" s="21"/>
      <c r="RFN41" s="21"/>
      <c r="RFO41" s="21"/>
      <c r="RFP41" s="21"/>
      <c r="RFQ41" s="21"/>
      <c r="RFR41" s="21"/>
      <c r="RFS41" s="21"/>
      <c r="RFT41" s="21"/>
      <c r="RFU41" s="21"/>
      <c r="RFV41" s="21"/>
      <c r="RFW41" s="21"/>
      <c r="RFX41" s="21"/>
      <c r="RFY41" s="21"/>
      <c r="RFZ41" s="21"/>
      <c r="RGA41" s="21"/>
      <c r="RGB41" s="21"/>
      <c r="RGC41" s="21"/>
      <c r="RGD41" s="21"/>
      <c r="RGE41" s="21"/>
      <c r="RGF41" s="21"/>
      <c r="RGG41" s="21"/>
      <c r="RGH41" s="21"/>
      <c r="RGI41" s="21"/>
      <c r="RGJ41" s="21"/>
      <c r="RGK41" s="21"/>
      <c r="RGL41" s="21"/>
      <c r="RGM41" s="21"/>
      <c r="RGN41" s="21"/>
      <c r="RGO41" s="21"/>
      <c r="RGP41" s="21"/>
      <c r="RGQ41" s="21"/>
      <c r="RGR41" s="21"/>
      <c r="RGS41" s="21"/>
      <c r="RGT41" s="21"/>
      <c r="RGU41" s="21"/>
      <c r="RGV41" s="21"/>
      <c r="RGW41" s="21"/>
      <c r="RGX41" s="21"/>
      <c r="RGY41" s="21"/>
      <c r="RGZ41" s="21"/>
      <c r="RHA41" s="21"/>
      <c r="RHB41" s="21"/>
      <c r="RHC41" s="21"/>
      <c r="RHD41" s="21"/>
      <c r="RHE41" s="21"/>
      <c r="RHF41" s="21"/>
      <c r="RHG41" s="21"/>
      <c r="RHH41" s="21"/>
      <c r="RHI41" s="21"/>
      <c r="RHJ41" s="21"/>
      <c r="RHK41" s="21"/>
      <c r="RHL41" s="21"/>
      <c r="RHM41" s="21"/>
      <c r="RHN41" s="21"/>
      <c r="RHO41" s="21"/>
      <c r="RHP41" s="21"/>
      <c r="RHQ41" s="21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1"/>
      <c r="RIO41" s="21"/>
      <c r="RIP41" s="21"/>
      <c r="RIQ41" s="21"/>
      <c r="RIR41" s="21"/>
      <c r="RIS41" s="21"/>
      <c r="RIT41" s="21"/>
      <c r="RIU41" s="21"/>
      <c r="RIV41" s="21"/>
      <c r="RIW41" s="21"/>
      <c r="RIX41" s="21"/>
      <c r="RIY41" s="21"/>
      <c r="RIZ41" s="21"/>
      <c r="RJA41" s="21"/>
      <c r="RJB41" s="21"/>
      <c r="RJC41" s="21"/>
      <c r="RJD41" s="21"/>
      <c r="RJE41" s="21"/>
      <c r="RJF41" s="21"/>
      <c r="RJG41" s="21"/>
      <c r="RJH41" s="21"/>
      <c r="RJI41" s="21"/>
      <c r="RJJ41" s="21"/>
      <c r="RJK41" s="21"/>
      <c r="RJL41" s="21"/>
      <c r="RJM41" s="21"/>
      <c r="RJN41" s="21"/>
      <c r="RJO41" s="21"/>
      <c r="RJP41" s="21"/>
      <c r="RJQ41" s="21"/>
      <c r="RJR41" s="21"/>
      <c r="RJS41" s="21"/>
      <c r="RJT41" s="21"/>
      <c r="RJU41" s="21"/>
      <c r="RJV41" s="21"/>
      <c r="RJW41" s="21"/>
      <c r="RJX41" s="21"/>
      <c r="RJY41" s="21"/>
      <c r="RJZ41" s="21"/>
      <c r="RKA41" s="21"/>
      <c r="RKB41" s="21"/>
      <c r="RKC41" s="21"/>
      <c r="RKD41" s="21"/>
      <c r="RKE41" s="21"/>
      <c r="RKF41" s="21"/>
      <c r="RKG41" s="21"/>
      <c r="RKH41" s="21"/>
      <c r="RKI41" s="21"/>
      <c r="RKJ41" s="21"/>
      <c r="RKK41" s="21"/>
      <c r="RKL41" s="21"/>
      <c r="RKM41" s="21"/>
      <c r="RKN41" s="21"/>
      <c r="RKO41" s="21"/>
      <c r="RKP41" s="21"/>
      <c r="RKQ41" s="21"/>
      <c r="RKR41" s="21"/>
      <c r="RKS41" s="21"/>
      <c r="RKT41" s="21"/>
      <c r="RKU41" s="21"/>
      <c r="RKV41" s="21"/>
      <c r="RKW41" s="21"/>
      <c r="RKX41" s="21"/>
      <c r="RKY41" s="21"/>
      <c r="RKZ41" s="21"/>
      <c r="RLA41" s="21"/>
      <c r="RLB41" s="21"/>
      <c r="RLC41" s="21"/>
      <c r="RLD41" s="21"/>
      <c r="RLE41" s="21"/>
      <c r="RLF41" s="21"/>
      <c r="RLG41" s="21"/>
      <c r="RLH41" s="21"/>
      <c r="RLI41" s="21"/>
      <c r="RLJ41" s="21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1"/>
      <c r="RMH41" s="21"/>
      <c r="RMI41" s="21"/>
      <c r="RMJ41" s="21"/>
      <c r="RMK41" s="21"/>
      <c r="RML41" s="21"/>
      <c r="RMM41" s="21"/>
      <c r="RMN41" s="21"/>
      <c r="RMO41" s="21"/>
      <c r="RMP41" s="21"/>
      <c r="RMQ41" s="21"/>
      <c r="RMR41" s="21"/>
      <c r="RMS41" s="21"/>
      <c r="RMT41" s="21"/>
      <c r="RMU41" s="21"/>
      <c r="RMV41" s="21"/>
      <c r="RMW41" s="21"/>
      <c r="RMX41" s="21"/>
      <c r="RMY41" s="21"/>
      <c r="RMZ41" s="21"/>
      <c r="RNA41" s="21"/>
      <c r="RNB41" s="21"/>
      <c r="RNC41" s="21"/>
      <c r="RND41" s="21"/>
      <c r="RNE41" s="21"/>
      <c r="RNF41" s="21"/>
      <c r="RNG41" s="21"/>
      <c r="RNH41" s="21"/>
      <c r="RNI41" s="21"/>
      <c r="RNJ41" s="21"/>
      <c r="RNK41" s="21"/>
      <c r="RNL41" s="21"/>
      <c r="RNM41" s="21"/>
      <c r="RNN41" s="21"/>
      <c r="RNO41" s="21"/>
      <c r="RNP41" s="21"/>
      <c r="RNQ41" s="21"/>
      <c r="RNR41" s="21"/>
      <c r="RNS41" s="21"/>
      <c r="RNT41" s="21"/>
      <c r="RNU41" s="21"/>
      <c r="RNV41" s="21"/>
      <c r="RNW41" s="21"/>
      <c r="RNX41" s="21"/>
      <c r="RNY41" s="21"/>
      <c r="RNZ41" s="21"/>
      <c r="ROA41" s="21"/>
      <c r="ROB41" s="21"/>
      <c r="ROC41" s="21"/>
      <c r="ROD41" s="21"/>
      <c r="ROE41" s="21"/>
      <c r="ROF41" s="21"/>
      <c r="ROG41" s="21"/>
      <c r="ROH41" s="21"/>
      <c r="ROI41" s="21"/>
      <c r="ROJ41" s="21"/>
      <c r="ROK41" s="21"/>
      <c r="ROL41" s="21"/>
      <c r="ROM41" s="21"/>
      <c r="RON41" s="21"/>
      <c r="ROO41" s="21"/>
      <c r="ROP41" s="21"/>
      <c r="ROQ41" s="21"/>
      <c r="ROR41" s="21"/>
      <c r="ROS41" s="21"/>
      <c r="ROT41" s="21"/>
      <c r="ROU41" s="21"/>
      <c r="ROV41" s="21"/>
      <c r="ROW41" s="21"/>
      <c r="ROX41" s="21"/>
      <c r="ROY41" s="21"/>
      <c r="ROZ41" s="21"/>
      <c r="RPA41" s="21"/>
      <c r="RPB41" s="21"/>
      <c r="RPC41" s="21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1"/>
      <c r="RQA41" s="21"/>
      <c r="RQB41" s="21"/>
      <c r="RQC41" s="21"/>
      <c r="RQD41" s="21"/>
      <c r="RQE41" s="21"/>
      <c r="RQF41" s="21"/>
      <c r="RQG41" s="21"/>
      <c r="RQH41" s="21"/>
      <c r="RQI41" s="21"/>
      <c r="RQJ41" s="21"/>
      <c r="RQK41" s="21"/>
      <c r="RQL41" s="21"/>
      <c r="RQM41" s="21"/>
      <c r="RQN41" s="21"/>
      <c r="RQO41" s="21"/>
      <c r="RQP41" s="21"/>
      <c r="RQQ41" s="21"/>
      <c r="RQR41" s="21"/>
      <c r="RQS41" s="21"/>
      <c r="RQT41" s="21"/>
      <c r="RQU41" s="21"/>
      <c r="RQV41" s="21"/>
      <c r="RQW41" s="21"/>
      <c r="RQX41" s="21"/>
      <c r="RQY41" s="21"/>
      <c r="RQZ41" s="21"/>
      <c r="RRA41" s="21"/>
      <c r="RRB41" s="21"/>
      <c r="RRC41" s="21"/>
      <c r="RRD41" s="21"/>
      <c r="RRE41" s="21"/>
      <c r="RRF41" s="21"/>
      <c r="RRG41" s="21"/>
      <c r="RRH41" s="21"/>
      <c r="RRI41" s="21"/>
      <c r="RRJ41" s="21"/>
      <c r="RRK41" s="21"/>
      <c r="RRL41" s="21"/>
      <c r="RRM41" s="21"/>
      <c r="RRN41" s="21"/>
      <c r="RRO41" s="21"/>
      <c r="RRP41" s="21"/>
      <c r="RRQ41" s="21"/>
      <c r="RRR41" s="21"/>
      <c r="RRS41" s="21"/>
      <c r="RRT41" s="21"/>
      <c r="RRU41" s="21"/>
      <c r="RRV41" s="21"/>
      <c r="RRW41" s="21"/>
      <c r="RRX41" s="21"/>
      <c r="RRY41" s="21"/>
      <c r="RRZ41" s="21"/>
      <c r="RSA41" s="21"/>
      <c r="RSB41" s="21"/>
      <c r="RSC41" s="21"/>
      <c r="RSD41" s="21"/>
      <c r="RSE41" s="21"/>
      <c r="RSF41" s="21"/>
      <c r="RSG41" s="21"/>
      <c r="RSH41" s="21"/>
      <c r="RSI41" s="21"/>
      <c r="RSJ41" s="21"/>
      <c r="RSK41" s="21"/>
      <c r="RSL41" s="21"/>
      <c r="RSM41" s="21"/>
      <c r="RSN41" s="21"/>
      <c r="RSO41" s="21"/>
      <c r="RSP41" s="21"/>
      <c r="RSQ41" s="21"/>
      <c r="RSR41" s="21"/>
      <c r="RSS41" s="21"/>
      <c r="RST41" s="21"/>
      <c r="RSU41" s="21"/>
      <c r="RSV41" s="21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1"/>
      <c r="RTT41" s="21"/>
      <c r="RTU41" s="21"/>
      <c r="RTV41" s="21"/>
      <c r="RTW41" s="21"/>
      <c r="RTX41" s="21"/>
      <c r="RTY41" s="21"/>
      <c r="RTZ41" s="21"/>
      <c r="RUA41" s="21"/>
      <c r="RUB41" s="21"/>
      <c r="RUC41" s="21"/>
      <c r="RUD41" s="21"/>
      <c r="RUE41" s="21"/>
      <c r="RUF41" s="21"/>
      <c r="RUG41" s="21"/>
      <c r="RUH41" s="21"/>
      <c r="RUI41" s="21"/>
      <c r="RUJ41" s="21"/>
      <c r="RUK41" s="21"/>
      <c r="RUL41" s="21"/>
      <c r="RUM41" s="21"/>
      <c r="RUN41" s="21"/>
      <c r="RUO41" s="21"/>
      <c r="RUP41" s="21"/>
      <c r="RUQ41" s="21"/>
      <c r="RUR41" s="21"/>
      <c r="RUS41" s="21"/>
      <c r="RUT41" s="21"/>
      <c r="RUU41" s="21"/>
      <c r="RUV41" s="21"/>
      <c r="RUW41" s="21"/>
      <c r="RUX41" s="21"/>
      <c r="RUY41" s="21"/>
      <c r="RUZ41" s="21"/>
      <c r="RVA41" s="21"/>
      <c r="RVB41" s="21"/>
      <c r="RVC41" s="21"/>
      <c r="RVD41" s="21"/>
      <c r="RVE41" s="21"/>
      <c r="RVF41" s="21"/>
      <c r="RVG41" s="21"/>
      <c r="RVH41" s="21"/>
      <c r="RVI41" s="21"/>
      <c r="RVJ41" s="21"/>
      <c r="RVK41" s="21"/>
      <c r="RVL41" s="21"/>
      <c r="RVM41" s="21"/>
      <c r="RVN41" s="21"/>
      <c r="RVO41" s="21"/>
      <c r="RVP41" s="21"/>
      <c r="RVQ41" s="21"/>
      <c r="RVR41" s="21"/>
      <c r="RVS41" s="21"/>
      <c r="RVT41" s="21"/>
      <c r="RVU41" s="21"/>
      <c r="RVV41" s="21"/>
      <c r="RVW41" s="21"/>
      <c r="RVX41" s="21"/>
      <c r="RVY41" s="21"/>
      <c r="RVZ41" s="21"/>
      <c r="RWA41" s="21"/>
      <c r="RWB41" s="21"/>
      <c r="RWC41" s="21"/>
      <c r="RWD41" s="21"/>
      <c r="RWE41" s="21"/>
      <c r="RWF41" s="21"/>
      <c r="RWG41" s="21"/>
      <c r="RWH41" s="21"/>
      <c r="RWI41" s="21"/>
      <c r="RWJ41" s="21"/>
      <c r="RWK41" s="21"/>
      <c r="RWL41" s="21"/>
      <c r="RWM41" s="21"/>
      <c r="RWN41" s="21"/>
      <c r="RWO41" s="21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1"/>
      <c r="RXM41" s="21"/>
      <c r="RXN41" s="21"/>
      <c r="RXO41" s="21"/>
      <c r="RXP41" s="21"/>
      <c r="RXQ41" s="21"/>
      <c r="RXR41" s="21"/>
      <c r="RXS41" s="21"/>
      <c r="RXT41" s="21"/>
      <c r="RXU41" s="21"/>
      <c r="RXV41" s="21"/>
      <c r="RXW41" s="21"/>
      <c r="RXX41" s="21"/>
      <c r="RXY41" s="21"/>
      <c r="RXZ41" s="21"/>
      <c r="RYA41" s="21"/>
      <c r="RYB41" s="21"/>
      <c r="RYC41" s="21"/>
      <c r="RYD41" s="21"/>
      <c r="RYE41" s="21"/>
      <c r="RYF41" s="21"/>
      <c r="RYG41" s="21"/>
      <c r="RYH41" s="21"/>
      <c r="RYI41" s="21"/>
      <c r="RYJ41" s="21"/>
      <c r="RYK41" s="21"/>
      <c r="RYL41" s="21"/>
      <c r="RYM41" s="21"/>
      <c r="RYN41" s="21"/>
      <c r="RYO41" s="21"/>
      <c r="RYP41" s="21"/>
      <c r="RYQ41" s="21"/>
      <c r="RYR41" s="21"/>
      <c r="RYS41" s="21"/>
      <c r="RYT41" s="21"/>
      <c r="RYU41" s="21"/>
      <c r="RYV41" s="21"/>
      <c r="RYW41" s="21"/>
      <c r="RYX41" s="21"/>
      <c r="RYY41" s="21"/>
      <c r="RYZ41" s="21"/>
      <c r="RZA41" s="21"/>
      <c r="RZB41" s="21"/>
      <c r="RZC41" s="21"/>
      <c r="RZD41" s="21"/>
      <c r="RZE41" s="21"/>
      <c r="RZF41" s="21"/>
      <c r="RZG41" s="21"/>
      <c r="RZH41" s="21"/>
      <c r="RZI41" s="21"/>
      <c r="RZJ41" s="21"/>
      <c r="RZK41" s="21"/>
      <c r="RZL41" s="21"/>
      <c r="RZM41" s="21"/>
      <c r="RZN41" s="21"/>
      <c r="RZO41" s="21"/>
      <c r="RZP41" s="21"/>
      <c r="RZQ41" s="21"/>
      <c r="RZR41" s="21"/>
      <c r="RZS41" s="21"/>
      <c r="RZT41" s="21"/>
      <c r="RZU41" s="21"/>
      <c r="RZV41" s="21"/>
      <c r="RZW41" s="21"/>
      <c r="RZX41" s="21"/>
      <c r="RZY41" s="21"/>
      <c r="RZZ41" s="21"/>
      <c r="SAA41" s="21"/>
      <c r="SAB41" s="21"/>
      <c r="SAC41" s="21"/>
      <c r="SAD41" s="21"/>
      <c r="SAE41" s="21"/>
      <c r="SAF41" s="21"/>
      <c r="SAG41" s="21"/>
      <c r="SAH41" s="21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1"/>
      <c r="SBF41" s="21"/>
      <c r="SBG41" s="21"/>
      <c r="SBH41" s="21"/>
      <c r="SBI41" s="21"/>
      <c r="SBJ41" s="21"/>
      <c r="SBK41" s="21"/>
      <c r="SBL41" s="21"/>
      <c r="SBM41" s="21"/>
      <c r="SBN41" s="21"/>
      <c r="SBO41" s="21"/>
      <c r="SBP41" s="21"/>
      <c r="SBQ41" s="21"/>
      <c r="SBR41" s="21"/>
      <c r="SBS41" s="21"/>
      <c r="SBT41" s="21"/>
      <c r="SBU41" s="21"/>
      <c r="SBV41" s="21"/>
      <c r="SBW41" s="21"/>
      <c r="SBX41" s="21"/>
      <c r="SBY41" s="21"/>
      <c r="SBZ41" s="21"/>
      <c r="SCA41" s="21"/>
      <c r="SCB41" s="21"/>
      <c r="SCC41" s="21"/>
      <c r="SCD41" s="21"/>
      <c r="SCE41" s="21"/>
      <c r="SCF41" s="21"/>
      <c r="SCG41" s="21"/>
      <c r="SCH41" s="21"/>
      <c r="SCI41" s="21"/>
      <c r="SCJ41" s="21"/>
      <c r="SCK41" s="21"/>
      <c r="SCL41" s="21"/>
      <c r="SCM41" s="21"/>
      <c r="SCN41" s="21"/>
      <c r="SCO41" s="21"/>
      <c r="SCP41" s="21"/>
      <c r="SCQ41" s="21"/>
      <c r="SCR41" s="21"/>
      <c r="SCS41" s="21"/>
      <c r="SCT41" s="21"/>
      <c r="SCU41" s="21"/>
      <c r="SCV41" s="21"/>
      <c r="SCW41" s="21"/>
      <c r="SCX41" s="21"/>
      <c r="SCY41" s="21"/>
      <c r="SCZ41" s="21"/>
      <c r="SDA41" s="21"/>
      <c r="SDB41" s="21"/>
      <c r="SDC41" s="21"/>
      <c r="SDD41" s="21"/>
      <c r="SDE41" s="21"/>
      <c r="SDF41" s="21"/>
      <c r="SDG41" s="21"/>
      <c r="SDH41" s="21"/>
      <c r="SDI41" s="21"/>
      <c r="SDJ41" s="21"/>
      <c r="SDK41" s="21"/>
      <c r="SDL41" s="21"/>
      <c r="SDM41" s="21"/>
      <c r="SDN41" s="21"/>
      <c r="SDO41" s="21"/>
      <c r="SDP41" s="21"/>
      <c r="SDQ41" s="21"/>
      <c r="SDR41" s="21"/>
      <c r="SDS41" s="21"/>
      <c r="SDT41" s="21"/>
      <c r="SDU41" s="21"/>
      <c r="SDV41" s="21"/>
      <c r="SDW41" s="21"/>
      <c r="SDX41" s="21"/>
      <c r="SDY41" s="21"/>
      <c r="SDZ41" s="21"/>
      <c r="SEA41" s="21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1"/>
      <c r="SEY41" s="21"/>
      <c r="SEZ41" s="21"/>
      <c r="SFA41" s="21"/>
      <c r="SFB41" s="21"/>
      <c r="SFC41" s="21"/>
      <c r="SFD41" s="21"/>
      <c r="SFE41" s="21"/>
      <c r="SFF41" s="21"/>
      <c r="SFG41" s="21"/>
      <c r="SFH41" s="21"/>
      <c r="SFI41" s="21"/>
      <c r="SFJ41" s="21"/>
      <c r="SFK41" s="21"/>
      <c r="SFL41" s="21"/>
      <c r="SFM41" s="21"/>
      <c r="SFN41" s="21"/>
      <c r="SFO41" s="21"/>
      <c r="SFP41" s="21"/>
      <c r="SFQ41" s="21"/>
      <c r="SFR41" s="21"/>
      <c r="SFS41" s="21"/>
      <c r="SFT41" s="21"/>
      <c r="SFU41" s="21"/>
      <c r="SFV41" s="21"/>
      <c r="SFW41" s="21"/>
      <c r="SFX41" s="21"/>
      <c r="SFY41" s="21"/>
      <c r="SFZ41" s="21"/>
      <c r="SGA41" s="21"/>
      <c r="SGB41" s="21"/>
      <c r="SGC41" s="21"/>
      <c r="SGD41" s="21"/>
      <c r="SGE41" s="21"/>
      <c r="SGF41" s="21"/>
      <c r="SGG41" s="21"/>
      <c r="SGH41" s="21"/>
      <c r="SGI41" s="21"/>
      <c r="SGJ41" s="21"/>
      <c r="SGK41" s="21"/>
      <c r="SGL41" s="21"/>
      <c r="SGM41" s="21"/>
      <c r="SGN41" s="21"/>
      <c r="SGO41" s="21"/>
      <c r="SGP41" s="21"/>
      <c r="SGQ41" s="21"/>
      <c r="SGR41" s="21"/>
      <c r="SGS41" s="21"/>
      <c r="SGT41" s="21"/>
      <c r="SGU41" s="21"/>
      <c r="SGV41" s="21"/>
      <c r="SGW41" s="21"/>
      <c r="SGX41" s="21"/>
      <c r="SGY41" s="21"/>
      <c r="SGZ41" s="21"/>
      <c r="SHA41" s="21"/>
      <c r="SHB41" s="21"/>
      <c r="SHC41" s="21"/>
      <c r="SHD41" s="21"/>
      <c r="SHE41" s="21"/>
      <c r="SHF41" s="21"/>
      <c r="SHG41" s="21"/>
      <c r="SHH41" s="21"/>
      <c r="SHI41" s="21"/>
      <c r="SHJ41" s="21"/>
      <c r="SHK41" s="21"/>
      <c r="SHL41" s="21"/>
      <c r="SHM41" s="21"/>
      <c r="SHN41" s="21"/>
      <c r="SHO41" s="21"/>
      <c r="SHP41" s="21"/>
      <c r="SHQ41" s="21"/>
      <c r="SHR41" s="21"/>
      <c r="SHS41" s="21"/>
      <c r="SHT41" s="21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1"/>
      <c r="SIR41" s="21"/>
      <c r="SIS41" s="21"/>
      <c r="SIT41" s="21"/>
      <c r="SIU41" s="21"/>
      <c r="SIV41" s="21"/>
      <c r="SIW41" s="21"/>
      <c r="SIX41" s="21"/>
      <c r="SIY41" s="21"/>
      <c r="SIZ41" s="21"/>
      <c r="SJA41" s="21"/>
      <c r="SJB41" s="21"/>
      <c r="SJC41" s="21"/>
      <c r="SJD41" s="21"/>
      <c r="SJE41" s="21"/>
      <c r="SJF41" s="21"/>
      <c r="SJG41" s="21"/>
      <c r="SJH41" s="21"/>
      <c r="SJI41" s="21"/>
      <c r="SJJ41" s="21"/>
      <c r="SJK41" s="21"/>
      <c r="SJL41" s="21"/>
      <c r="SJM41" s="21"/>
      <c r="SJN41" s="21"/>
      <c r="SJO41" s="21"/>
      <c r="SJP41" s="21"/>
      <c r="SJQ41" s="21"/>
      <c r="SJR41" s="21"/>
      <c r="SJS41" s="21"/>
      <c r="SJT41" s="21"/>
      <c r="SJU41" s="21"/>
      <c r="SJV41" s="21"/>
      <c r="SJW41" s="21"/>
      <c r="SJX41" s="21"/>
      <c r="SJY41" s="21"/>
      <c r="SJZ41" s="21"/>
      <c r="SKA41" s="21"/>
      <c r="SKB41" s="21"/>
      <c r="SKC41" s="21"/>
      <c r="SKD41" s="21"/>
      <c r="SKE41" s="21"/>
      <c r="SKF41" s="21"/>
      <c r="SKG41" s="21"/>
      <c r="SKH41" s="21"/>
      <c r="SKI41" s="21"/>
      <c r="SKJ41" s="21"/>
      <c r="SKK41" s="21"/>
      <c r="SKL41" s="21"/>
      <c r="SKM41" s="21"/>
      <c r="SKN41" s="21"/>
      <c r="SKO41" s="21"/>
      <c r="SKP41" s="21"/>
      <c r="SKQ41" s="21"/>
      <c r="SKR41" s="21"/>
      <c r="SKS41" s="21"/>
      <c r="SKT41" s="21"/>
      <c r="SKU41" s="21"/>
      <c r="SKV41" s="21"/>
      <c r="SKW41" s="21"/>
      <c r="SKX41" s="21"/>
      <c r="SKY41" s="21"/>
      <c r="SKZ41" s="21"/>
      <c r="SLA41" s="21"/>
      <c r="SLB41" s="21"/>
      <c r="SLC41" s="21"/>
      <c r="SLD41" s="21"/>
      <c r="SLE41" s="21"/>
      <c r="SLF41" s="21"/>
      <c r="SLG41" s="21"/>
      <c r="SLH41" s="21"/>
      <c r="SLI41" s="21"/>
      <c r="SLJ41" s="21"/>
      <c r="SLK41" s="21"/>
      <c r="SLL41" s="21"/>
      <c r="SLM41" s="21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1"/>
      <c r="SMK41" s="21"/>
      <c r="SML41" s="21"/>
      <c r="SMM41" s="21"/>
      <c r="SMN41" s="21"/>
      <c r="SMO41" s="21"/>
      <c r="SMP41" s="21"/>
      <c r="SMQ41" s="21"/>
      <c r="SMR41" s="21"/>
      <c r="SMS41" s="21"/>
      <c r="SMT41" s="21"/>
      <c r="SMU41" s="21"/>
      <c r="SMV41" s="21"/>
      <c r="SMW41" s="21"/>
      <c r="SMX41" s="21"/>
      <c r="SMY41" s="21"/>
      <c r="SMZ41" s="21"/>
      <c r="SNA41" s="21"/>
      <c r="SNB41" s="21"/>
      <c r="SNC41" s="21"/>
      <c r="SND41" s="21"/>
      <c r="SNE41" s="21"/>
      <c r="SNF41" s="21"/>
      <c r="SNG41" s="21"/>
      <c r="SNH41" s="21"/>
      <c r="SNI41" s="21"/>
      <c r="SNJ41" s="21"/>
      <c r="SNK41" s="21"/>
      <c r="SNL41" s="21"/>
      <c r="SNM41" s="21"/>
      <c r="SNN41" s="21"/>
      <c r="SNO41" s="21"/>
      <c r="SNP41" s="21"/>
      <c r="SNQ41" s="21"/>
      <c r="SNR41" s="21"/>
      <c r="SNS41" s="21"/>
      <c r="SNT41" s="21"/>
      <c r="SNU41" s="21"/>
      <c r="SNV41" s="21"/>
      <c r="SNW41" s="21"/>
      <c r="SNX41" s="21"/>
      <c r="SNY41" s="21"/>
      <c r="SNZ41" s="21"/>
      <c r="SOA41" s="21"/>
      <c r="SOB41" s="21"/>
      <c r="SOC41" s="21"/>
      <c r="SOD41" s="21"/>
      <c r="SOE41" s="21"/>
      <c r="SOF41" s="21"/>
      <c r="SOG41" s="21"/>
      <c r="SOH41" s="21"/>
      <c r="SOI41" s="21"/>
      <c r="SOJ41" s="21"/>
      <c r="SOK41" s="21"/>
      <c r="SOL41" s="21"/>
      <c r="SOM41" s="21"/>
      <c r="SON41" s="21"/>
      <c r="SOO41" s="21"/>
      <c r="SOP41" s="21"/>
      <c r="SOQ41" s="21"/>
      <c r="SOR41" s="21"/>
      <c r="SOS41" s="21"/>
      <c r="SOT41" s="21"/>
      <c r="SOU41" s="21"/>
      <c r="SOV41" s="21"/>
      <c r="SOW41" s="21"/>
      <c r="SOX41" s="21"/>
      <c r="SOY41" s="21"/>
      <c r="SOZ41" s="21"/>
      <c r="SPA41" s="21"/>
      <c r="SPB41" s="21"/>
      <c r="SPC41" s="21"/>
      <c r="SPD41" s="21"/>
      <c r="SPE41" s="21"/>
      <c r="SPF41" s="21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1"/>
      <c r="SQD41" s="21"/>
      <c r="SQE41" s="21"/>
      <c r="SQF41" s="21"/>
      <c r="SQG41" s="21"/>
      <c r="SQH41" s="21"/>
      <c r="SQI41" s="21"/>
      <c r="SQJ41" s="21"/>
      <c r="SQK41" s="21"/>
      <c r="SQL41" s="21"/>
      <c r="SQM41" s="21"/>
      <c r="SQN41" s="21"/>
      <c r="SQO41" s="21"/>
      <c r="SQP41" s="21"/>
      <c r="SQQ41" s="21"/>
      <c r="SQR41" s="21"/>
      <c r="SQS41" s="21"/>
      <c r="SQT41" s="21"/>
      <c r="SQU41" s="21"/>
      <c r="SQV41" s="21"/>
      <c r="SQW41" s="21"/>
      <c r="SQX41" s="21"/>
      <c r="SQY41" s="21"/>
      <c r="SQZ41" s="21"/>
      <c r="SRA41" s="21"/>
      <c r="SRB41" s="21"/>
      <c r="SRC41" s="21"/>
      <c r="SRD41" s="21"/>
      <c r="SRE41" s="21"/>
      <c r="SRF41" s="21"/>
      <c r="SRG41" s="21"/>
      <c r="SRH41" s="21"/>
      <c r="SRI41" s="21"/>
      <c r="SRJ41" s="21"/>
      <c r="SRK41" s="21"/>
      <c r="SRL41" s="21"/>
      <c r="SRM41" s="21"/>
      <c r="SRN41" s="21"/>
      <c r="SRO41" s="21"/>
      <c r="SRP41" s="21"/>
      <c r="SRQ41" s="21"/>
      <c r="SRR41" s="21"/>
      <c r="SRS41" s="21"/>
      <c r="SRT41" s="21"/>
      <c r="SRU41" s="21"/>
      <c r="SRV41" s="21"/>
      <c r="SRW41" s="21"/>
      <c r="SRX41" s="21"/>
      <c r="SRY41" s="21"/>
      <c r="SRZ41" s="21"/>
      <c r="SSA41" s="21"/>
      <c r="SSB41" s="21"/>
      <c r="SSC41" s="21"/>
      <c r="SSD41" s="21"/>
      <c r="SSE41" s="21"/>
      <c r="SSF41" s="21"/>
      <c r="SSG41" s="21"/>
      <c r="SSH41" s="21"/>
      <c r="SSI41" s="21"/>
      <c r="SSJ41" s="21"/>
      <c r="SSK41" s="21"/>
      <c r="SSL41" s="21"/>
      <c r="SSM41" s="21"/>
      <c r="SSN41" s="21"/>
      <c r="SSO41" s="21"/>
      <c r="SSP41" s="21"/>
      <c r="SSQ41" s="21"/>
      <c r="SSR41" s="21"/>
      <c r="SSS41" s="21"/>
      <c r="SST41" s="21"/>
      <c r="SSU41" s="21"/>
      <c r="SSV41" s="21"/>
      <c r="SSW41" s="21"/>
      <c r="SSX41" s="21"/>
      <c r="SSY41" s="21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1"/>
      <c r="STW41" s="21"/>
      <c r="STX41" s="21"/>
      <c r="STY41" s="21"/>
      <c r="STZ41" s="21"/>
      <c r="SUA41" s="21"/>
      <c r="SUB41" s="21"/>
      <c r="SUC41" s="21"/>
      <c r="SUD41" s="21"/>
      <c r="SUE41" s="21"/>
      <c r="SUF41" s="21"/>
      <c r="SUG41" s="21"/>
      <c r="SUH41" s="21"/>
      <c r="SUI41" s="21"/>
      <c r="SUJ41" s="21"/>
      <c r="SUK41" s="21"/>
      <c r="SUL41" s="21"/>
      <c r="SUM41" s="21"/>
      <c r="SUN41" s="21"/>
      <c r="SUO41" s="21"/>
      <c r="SUP41" s="21"/>
      <c r="SUQ41" s="21"/>
      <c r="SUR41" s="21"/>
      <c r="SUS41" s="21"/>
      <c r="SUT41" s="21"/>
      <c r="SUU41" s="21"/>
      <c r="SUV41" s="21"/>
      <c r="SUW41" s="21"/>
      <c r="SUX41" s="21"/>
      <c r="SUY41" s="21"/>
      <c r="SUZ41" s="21"/>
      <c r="SVA41" s="21"/>
      <c r="SVB41" s="21"/>
      <c r="SVC41" s="21"/>
      <c r="SVD41" s="21"/>
      <c r="SVE41" s="21"/>
      <c r="SVF41" s="21"/>
      <c r="SVG41" s="21"/>
      <c r="SVH41" s="21"/>
      <c r="SVI41" s="21"/>
      <c r="SVJ41" s="21"/>
      <c r="SVK41" s="21"/>
      <c r="SVL41" s="21"/>
      <c r="SVM41" s="21"/>
      <c r="SVN41" s="21"/>
      <c r="SVO41" s="21"/>
      <c r="SVP41" s="21"/>
      <c r="SVQ41" s="21"/>
      <c r="SVR41" s="21"/>
      <c r="SVS41" s="21"/>
      <c r="SVT41" s="21"/>
      <c r="SVU41" s="21"/>
      <c r="SVV41" s="21"/>
      <c r="SVW41" s="21"/>
      <c r="SVX41" s="21"/>
      <c r="SVY41" s="21"/>
      <c r="SVZ41" s="21"/>
      <c r="SWA41" s="21"/>
      <c r="SWB41" s="21"/>
      <c r="SWC41" s="21"/>
      <c r="SWD41" s="21"/>
      <c r="SWE41" s="21"/>
      <c r="SWF41" s="21"/>
      <c r="SWG41" s="21"/>
      <c r="SWH41" s="21"/>
      <c r="SWI41" s="21"/>
      <c r="SWJ41" s="21"/>
      <c r="SWK41" s="21"/>
      <c r="SWL41" s="21"/>
      <c r="SWM41" s="21"/>
      <c r="SWN41" s="21"/>
      <c r="SWO41" s="21"/>
      <c r="SWP41" s="21"/>
      <c r="SWQ41" s="21"/>
      <c r="SWR41" s="21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1"/>
      <c r="SXP41" s="21"/>
      <c r="SXQ41" s="21"/>
      <c r="SXR41" s="21"/>
      <c r="SXS41" s="21"/>
      <c r="SXT41" s="21"/>
      <c r="SXU41" s="21"/>
      <c r="SXV41" s="21"/>
      <c r="SXW41" s="21"/>
      <c r="SXX41" s="21"/>
      <c r="SXY41" s="21"/>
      <c r="SXZ41" s="21"/>
      <c r="SYA41" s="21"/>
      <c r="SYB41" s="21"/>
      <c r="SYC41" s="21"/>
      <c r="SYD41" s="21"/>
      <c r="SYE41" s="21"/>
      <c r="SYF41" s="21"/>
      <c r="SYG41" s="21"/>
      <c r="SYH41" s="21"/>
      <c r="SYI41" s="21"/>
      <c r="SYJ41" s="21"/>
      <c r="SYK41" s="21"/>
      <c r="SYL41" s="21"/>
      <c r="SYM41" s="21"/>
      <c r="SYN41" s="21"/>
      <c r="SYO41" s="21"/>
      <c r="SYP41" s="21"/>
      <c r="SYQ41" s="21"/>
      <c r="SYR41" s="21"/>
      <c r="SYS41" s="21"/>
      <c r="SYT41" s="21"/>
      <c r="SYU41" s="21"/>
      <c r="SYV41" s="21"/>
      <c r="SYW41" s="21"/>
      <c r="SYX41" s="21"/>
      <c r="SYY41" s="21"/>
      <c r="SYZ41" s="21"/>
      <c r="SZA41" s="21"/>
      <c r="SZB41" s="21"/>
      <c r="SZC41" s="21"/>
      <c r="SZD41" s="21"/>
      <c r="SZE41" s="21"/>
      <c r="SZF41" s="21"/>
      <c r="SZG41" s="21"/>
      <c r="SZH41" s="21"/>
      <c r="SZI41" s="21"/>
      <c r="SZJ41" s="21"/>
      <c r="SZK41" s="21"/>
      <c r="SZL41" s="21"/>
      <c r="SZM41" s="21"/>
      <c r="SZN41" s="21"/>
      <c r="SZO41" s="21"/>
      <c r="SZP41" s="21"/>
      <c r="SZQ41" s="21"/>
      <c r="SZR41" s="21"/>
      <c r="SZS41" s="21"/>
      <c r="SZT41" s="21"/>
      <c r="SZU41" s="21"/>
      <c r="SZV41" s="21"/>
      <c r="SZW41" s="21"/>
      <c r="SZX41" s="21"/>
      <c r="SZY41" s="21"/>
      <c r="SZZ41" s="21"/>
      <c r="TAA41" s="21"/>
      <c r="TAB41" s="21"/>
      <c r="TAC41" s="21"/>
      <c r="TAD41" s="21"/>
      <c r="TAE41" s="21"/>
      <c r="TAF41" s="21"/>
      <c r="TAG41" s="21"/>
      <c r="TAH41" s="21"/>
      <c r="TAI41" s="21"/>
      <c r="TAJ41" s="21"/>
      <c r="TAK41" s="21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1"/>
      <c r="TBI41" s="21"/>
      <c r="TBJ41" s="21"/>
      <c r="TBK41" s="21"/>
      <c r="TBL41" s="21"/>
      <c r="TBM41" s="21"/>
      <c r="TBN41" s="21"/>
      <c r="TBO41" s="21"/>
      <c r="TBP41" s="21"/>
      <c r="TBQ41" s="21"/>
      <c r="TBR41" s="21"/>
      <c r="TBS41" s="21"/>
      <c r="TBT41" s="21"/>
      <c r="TBU41" s="21"/>
      <c r="TBV41" s="21"/>
      <c r="TBW41" s="21"/>
      <c r="TBX41" s="21"/>
      <c r="TBY41" s="21"/>
      <c r="TBZ41" s="21"/>
      <c r="TCA41" s="21"/>
      <c r="TCB41" s="21"/>
      <c r="TCC41" s="21"/>
      <c r="TCD41" s="21"/>
      <c r="TCE41" s="21"/>
      <c r="TCF41" s="21"/>
      <c r="TCG41" s="21"/>
      <c r="TCH41" s="21"/>
      <c r="TCI41" s="21"/>
      <c r="TCJ41" s="21"/>
      <c r="TCK41" s="21"/>
      <c r="TCL41" s="21"/>
      <c r="TCM41" s="21"/>
      <c r="TCN41" s="21"/>
      <c r="TCO41" s="21"/>
      <c r="TCP41" s="21"/>
      <c r="TCQ41" s="21"/>
      <c r="TCR41" s="21"/>
      <c r="TCS41" s="21"/>
      <c r="TCT41" s="21"/>
      <c r="TCU41" s="21"/>
      <c r="TCV41" s="21"/>
      <c r="TCW41" s="21"/>
      <c r="TCX41" s="21"/>
      <c r="TCY41" s="21"/>
      <c r="TCZ41" s="21"/>
      <c r="TDA41" s="21"/>
      <c r="TDB41" s="21"/>
      <c r="TDC41" s="21"/>
      <c r="TDD41" s="21"/>
      <c r="TDE41" s="21"/>
      <c r="TDF41" s="21"/>
      <c r="TDG41" s="21"/>
      <c r="TDH41" s="21"/>
      <c r="TDI41" s="21"/>
      <c r="TDJ41" s="21"/>
      <c r="TDK41" s="21"/>
      <c r="TDL41" s="21"/>
      <c r="TDM41" s="21"/>
      <c r="TDN41" s="21"/>
      <c r="TDO41" s="21"/>
      <c r="TDP41" s="21"/>
      <c r="TDQ41" s="21"/>
      <c r="TDR41" s="21"/>
      <c r="TDS41" s="21"/>
      <c r="TDT41" s="21"/>
      <c r="TDU41" s="21"/>
      <c r="TDV41" s="21"/>
      <c r="TDW41" s="21"/>
      <c r="TDX41" s="21"/>
      <c r="TDY41" s="21"/>
      <c r="TDZ41" s="21"/>
      <c r="TEA41" s="21"/>
      <c r="TEB41" s="21"/>
      <c r="TEC41" s="21"/>
      <c r="TED41" s="21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1"/>
      <c r="TFB41" s="21"/>
      <c r="TFC41" s="21"/>
      <c r="TFD41" s="21"/>
      <c r="TFE41" s="21"/>
      <c r="TFF41" s="21"/>
      <c r="TFG41" s="21"/>
      <c r="TFH41" s="21"/>
      <c r="TFI41" s="21"/>
      <c r="TFJ41" s="21"/>
      <c r="TFK41" s="21"/>
      <c r="TFL41" s="21"/>
      <c r="TFM41" s="21"/>
      <c r="TFN41" s="21"/>
      <c r="TFO41" s="21"/>
      <c r="TFP41" s="21"/>
      <c r="TFQ41" s="21"/>
      <c r="TFR41" s="21"/>
      <c r="TFS41" s="21"/>
      <c r="TFT41" s="21"/>
      <c r="TFU41" s="21"/>
      <c r="TFV41" s="21"/>
      <c r="TFW41" s="21"/>
      <c r="TFX41" s="21"/>
      <c r="TFY41" s="21"/>
      <c r="TFZ41" s="21"/>
      <c r="TGA41" s="21"/>
      <c r="TGB41" s="21"/>
      <c r="TGC41" s="21"/>
      <c r="TGD41" s="21"/>
      <c r="TGE41" s="21"/>
      <c r="TGF41" s="21"/>
      <c r="TGG41" s="21"/>
      <c r="TGH41" s="21"/>
      <c r="TGI41" s="21"/>
      <c r="TGJ41" s="21"/>
      <c r="TGK41" s="21"/>
      <c r="TGL41" s="21"/>
      <c r="TGM41" s="21"/>
      <c r="TGN41" s="21"/>
      <c r="TGO41" s="21"/>
      <c r="TGP41" s="21"/>
      <c r="TGQ41" s="21"/>
      <c r="TGR41" s="21"/>
      <c r="TGS41" s="21"/>
      <c r="TGT41" s="21"/>
      <c r="TGU41" s="21"/>
      <c r="TGV41" s="21"/>
      <c r="TGW41" s="21"/>
      <c r="TGX41" s="21"/>
      <c r="TGY41" s="21"/>
      <c r="TGZ41" s="21"/>
      <c r="THA41" s="21"/>
      <c r="THB41" s="21"/>
      <c r="THC41" s="21"/>
      <c r="THD41" s="21"/>
      <c r="THE41" s="21"/>
      <c r="THF41" s="21"/>
      <c r="THG41" s="21"/>
      <c r="THH41" s="21"/>
      <c r="THI41" s="21"/>
      <c r="THJ41" s="21"/>
      <c r="THK41" s="21"/>
      <c r="THL41" s="21"/>
      <c r="THM41" s="21"/>
      <c r="THN41" s="21"/>
      <c r="THO41" s="21"/>
      <c r="THP41" s="21"/>
      <c r="THQ41" s="21"/>
      <c r="THR41" s="21"/>
      <c r="THS41" s="21"/>
      <c r="THT41" s="21"/>
      <c r="THU41" s="21"/>
      <c r="THV41" s="21"/>
      <c r="THW41" s="21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1"/>
      <c r="TIU41" s="21"/>
      <c r="TIV41" s="21"/>
      <c r="TIW41" s="21"/>
      <c r="TIX41" s="21"/>
      <c r="TIY41" s="21"/>
      <c r="TIZ41" s="21"/>
      <c r="TJA41" s="21"/>
      <c r="TJB41" s="21"/>
      <c r="TJC41" s="21"/>
      <c r="TJD41" s="21"/>
      <c r="TJE41" s="21"/>
      <c r="TJF41" s="21"/>
      <c r="TJG41" s="21"/>
      <c r="TJH41" s="21"/>
      <c r="TJI41" s="21"/>
      <c r="TJJ41" s="21"/>
      <c r="TJK41" s="21"/>
      <c r="TJL41" s="21"/>
      <c r="TJM41" s="21"/>
      <c r="TJN41" s="21"/>
      <c r="TJO41" s="21"/>
      <c r="TJP41" s="21"/>
      <c r="TJQ41" s="21"/>
      <c r="TJR41" s="21"/>
      <c r="TJS41" s="21"/>
      <c r="TJT41" s="21"/>
      <c r="TJU41" s="21"/>
      <c r="TJV41" s="21"/>
      <c r="TJW41" s="21"/>
      <c r="TJX41" s="21"/>
      <c r="TJY41" s="21"/>
      <c r="TJZ41" s="21"/>
      <c r="TKA41" s="21"/>
      <c r="TKB41" s="21"/>
      <c r="TKC41" s="21"/>
      <c r="TKD41" s="21"/>
      <c r="TKE41" s="21"/>
      <c r="TKF41" s="21"/>
      <c r="TKG41" s="21"/>
      <c r="TKH41" s="21"/>
      <c r="TKI41" s="21"/>
      <c r="TKJ41" s="21"/>
      <c r="TKK41" s="21"/>
      <c r="TKL41" s="21"/>
      <c r="TKM41" s="21"/>
      <c r="TKN41" s="21"/>
      <c r="TKO41" s="21"/>
      <c r="TKP41" s="21"/>
      <c r="TKQ41" s="21"/>
      <c r="TKR41" s="21"/>
      <c r="TKS41" s="21"/>
      <c r="TKT41" s="21"/>
      <c r="TKU41" s="21"/>
      <c r="TKV41" s="21"/>
      <c r="TKW41" s="21"/>
      <c r="TKX41" s="21"/>
      <c r="TKY41" s="21"/>
      <c r="TKZ41" s="21"/>
      <c r="TLA41" s="21"/>
      <c r="TLB41" s="21"/>
      <c r="TLC41" s="21"/>
      <c r="TLD41" s="21"/>
      <c r="TLE41" s="21"/>
      <c r="TLF41" s="21"/>
      <c r="TLG41" s="21"/>
      <c r="TLH41" s="21"/>
      <c r="TLI41" s="21"/>
      <c r="TLJ41" s="21"/>
      <c r="TLK41" s="21"/>
      <c r="TLL41" s="21"/>
      <c r="TLM41" s="21"/>
      <c r="TLN41" s="21"/>
      <c r="TLO41" s="21"/>
      <c r="TLP41" s="21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1"/>
      <c r="TMN41" s="21"/>
      <c r="TMO41" s="21"/>
      <c r="TMP41" s="21"/>
      <c r="TMQ41" s="21"/>
      <c r="TMR41" s="21"/>
      <c r="TMS41" s="21"/>
      <c r="TMT41" s="21"/>
      <c r="TMU41" s="21"/>
      <c r="TMV41" s="21"/>
      <c r="TMW41" s="21"/>
      <c r="TMX41" s="21"/>
      <c r="TMY41" s="21"/>
      <c r="TMZ41" s="21"/>
      <c r="TNA41" s="21"/>
      <c r="TNB41" s="21"/>
      <c r="TNC41" s="21"/>
      <c r="TND41" s="21"/>
      <c r="TNE41" s="21"/>
      <c r="TNF41" s="21"/>
      <c r="TNG41" s="21"/>
      <c r="TNH41" s="21"/>
      <c r="TNI41" s="21"/>
      <c r="TNJ41" s="21"/>
      <c r="TNK41" s="21"/>
      <c r="TNL41" s="21"/>
      <c r="TNM41" s="21"/>
      <c r="TNN41" s="21"/>
      <c r="TNO41" s="21"/>
      <c r="TNP41" s="21"/>
      <c r="TNQ41" s="21"/>
      <c r="TNR41" s="21"/>
      <c r="TNS41" s="21"/>
      <c r="TNT41" s="21"/>
      <c r="TNU41" s="21"/>
      <c r="TNV41" s="21"/>
      <c r="TNW41" s="21"/>
      <c r="TNX41" s="21"/>
      <c r="TNY41" s="21"/>
      <c r="TNZ41" s="21"/>
      <c r="TOA41" s="21"/>
      <c r="TOB41" s="21"/>
      <c r="TOC41" s="21"/>
      <c r="TOD41" s="21"/>
      <c r="TOE41" s="21"/>
      <c r="TOF41" s="21"/>
      <c r="TOG41" s="21"/>
      <c r="TOH41" s="21"/>
      <c r="TOI41" s="21"/>
      <c r="TOJ41" s="21"/>
      <c r="TOK41" s="21"/>
      <c r="TOL41" s="21"/>
      <c r="TOM41" s="21"/>
      <c r="TON41" s="21"/>
      <c r="TOO41" s="21"/>
      <c r="TOP41" s="21"/>
      <c r="TOQ41" s="21"/>
      <c r="TOR41" s="21"/>
      <c r="TOS41" s="21"/>
      <c r="TOT41" s="21"/>
      <c r="TOU41" s="21"/>
      <c r="TOV41" s="21"/>
      <c r="TOW41" s="21"/>
      <c r="TOX41" s="21"/>
      <c r="TOY41" s="21"/>
      <c r="TOZ41" s="21"/>
      <c r="TPA41" s="21"/>
      <c r="TPB41" s="21"/>
      <c r="TPC41" s="21"/>
      <c r="TPD41" s="21"/>
      <c r="TPE41" s="21"/>
      <c r="TPF41" s="21"/>
      <c r="TPG41" s="21"/>
      <c r="TPH41" s="21"/>
      <c r="TPI41" s="21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1"/>
      <c r="TQG41" s="21"/>
      <c r="TQH41" s="21"/>
      <c r="TQI41" s="21"/>
      <c r="TQJ41" s="21"/>
      <c r="TQK41" s="21"/>
      <c r="TQL41" s="21"/>
      <c r="TQM41" s="21"/>
      <c r="TQN41" s="21"/>
      <c r="TQO41" s="21"/>
      <c r="TQP41" s="21"/>
      <c r="TQQ41" s="21"/>
      <c r="TQR41" s="21"/>
      <c r="TQS41" s="21"/>
      <c r="TQT41" s="21"/>
      <c r="TQU41" s="21"/>
      <c r="TQV41" s="21"/>
      <c r="TQW41" s="21"/>
      <c r="TQX41" s="21"/>
      <c r="TQY41" s="21"/>
      <c r="TQZ41" s="21"/>
      <c r="TRA41" s="21"/>
      <c r="TRB41" s="21"/>
      <c r="TRC41" s="21"/>
      <c r="TRD41" s="21"/>
      <c r="TRE41" s="21"/>
      <c r="TRF41" s="21"/>
      <c r="TRG41" s="21"/>
      <c r="TRH41" s="21"/>
      <c r="TRI41" s="21"/>
      <c r="TRJ41" s="21"/>
      <c r="TRK41" s="21"/>
      <c r="TRL41" s="21"/>
      <c r="TRM41" s="21"/>
      <c r="TRN41" s="21"/>
      <c r="TRO41" s="21"/>
      <c r="TRP41" s="21"/>
      <c r="TRQ41" s="21"/>
      <c r="TRR41" s="21"/>
      <c r="TRS41" s="21"/>
      <c r="TRT41" s="21"/>
      <c r="TRU41" s="21"/>
      <c r="TRV41" s="21"/>
      <c r="TRW41" s="21"/>
      <c r="TRX41" s="21"/>
      <c r="TRY41" s="21"/>
      <c r="TRZ41" s="21"/>
      <c r="TSA41" s="21"/>
      <c r="TSB41" s="21"/>
      <c r="TSC41" s="21"/>
      <c r="TSD41" s="21"/>
      <c r="TSE41" s="21"/>
      <c r="TSF41" s="21"/>
      <c r="TSG41" s="21"/>
      <c r="TSH41" s="21"/>
      <c r="TSI41" s="21"/>
      <c r="TSJ41" s="21"/>
      <c r="TSK41" s="21"/>
      <c r="TSL41" s="21"/>
      <c r="TSM41" s="21"/>
      <c r="TSN41" s="21"/>
      <c r="TSO41" s="21"/>
      <c r="TSP41" s="21"/>
      <c r="TSQ41" s="21"/>
      <c r="TSR41" s="21"/>
      <c r="TSS41" s="21"/>
      <c r="TST41" s="21"/>
      <c r="TSU41" s="21"/>
      <c r="TSV41" s="21"/>
      <c r="TSW41" s="21"/>
      <c r="TSX41" s="21"/>
      <c r="TSY41" s="21"/>
      <c r="TSZ41" s="21"/>
      <c r="TTA41" s="21"/>
      <c r="TTB41" s="21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1"/>
      <c r="TTZ41" s="21"/>
      <c r="TUA41" s="21"/>
      <c r="TUB41" s="21"/>
      <c r="TUC41" s="21"/>
      <c r="TUD41" s="21"/>
      <c r="TUE41" s="21"/>
      <c r="TUF41" s="21"/>
      <c r="TUG41" s="21"/>
      <c r="TUH41" s="21"/>
      <c r="TUI41" s="21"/>
      <c r="TUJ41" s="21"/>
      <c r="TUK41" s="21"/>
      <c r="TUL41" s="21"/>
      <c r="TUM41" s="21"/>
      <c r="TUN41" s="21"/>
      <c r="TUO41" s="21"/>
      <c r="TUP41" s="21"/>
      <c r="TUQ41" s="21"/>
      <c r="TUR41" s="21"/>
      <c r="TUS41" s="21"/>
      <c r="TUT41" s="21"/>
      <c r="TUU41" s="21"/>
      <c r="TUV41" s="21"/>
      <c r="TUW41" s="21"/>
      <c r="TUX41" s="21"/>
      <c r="TUY41" s="21"/>
      <c r="TUZ41" s="21"/>
      <c r="TVA41" s="21"/>
      <c r="TVB41" s="21"/>
      <c r="TVC41" s="21"/>
      <c r="TVD41" s="21"/>
      <c r="TVE41" s="21"/>
      <c r="TVF41" s="21"/>
      <c r="TVG41" s="21"/>
      <c r="TVH41" s="21"/>
      <c r="TVI41" s="21"/>
      <c r="TVJ41" s="21"/>
      <c r="TVK41" s="21"/>
      <c r="TVL41" s="21"/>
      <c r="TVM41" s="21"/>
      <c r="TVN41" s="21"/>
      <c r="TVO41" s="21"/>
      <c r="TVP41" s="21"/>
      <c r="TVQ41" s="21"/>
      <c r="TVR41" s="21"/>
      <c r="TVS41" s="21"/>
      <c r="TVT41" s="21"/>
      <c r="TVU41" s="21"/>
      <c r="TVV41" s="21"/>
      <c r="TVW41" s="21"/>
      <c r="TVX41" s="21"/>
      <c r="TVY41" s="21"/>
      <c r="TVZ41" s="21"/>
      <c r="TWA41" s="21"/>
      <c r="TWB41" s="21"/>
      <c r="TWC41" s="21"/>
      <c r="TWD41" s="21"/>
      <c r="TWE41" s="21"/>
      <c r="TWF41" s="21"/>
      <c r="TWG41" s="21"/>
      <c r="TWH41" s="21"/>
      <c r="TWI41" s="21"/>
      <c r="TWJ41" s="21"/>
      <c r="TWK41" s="21"/>
      <c r="TWL41" s="21"/>
      <c r="TWM41" s="21"/>
      <c r="TWN41" s="21"/>
      <c r="TWO41" s="21"/>
      <c r="TWP41" s="21"/>
      <c r="TWQ41" s="21"/>
      <c r="TWR41" s="21"/>
      <c r="TWS41" s="21"/>
      <c r="TWT41" s="21"/>
      <c r="TWU41" s="21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1"/>
      <c r="TXS41" s="21"/>
      <c r="TXT41" s="21"/>
      <c r="TXU41" s="21"/>
      <c r="TXV41" s="21"/>
      <c r="TXW41" s="21"/>
      <c r="TXX41" s="21"/>
      <c r="TXY41" s="21"/>
      <c r="TXZ41" s="21"/>
      <c r="TYA41" s="21"/>
      <c r="TYB41" s="21"/>
      <c r="TYC41" s="21"/>
      <c r="TYD41" s="21"/>
      <c r="TYE41" s="21"/>
      <c r="TYF41" s="21"/>
      <c r="TYG41" s="21"/>
      <c r="TYH41" s="21"/>
      <c r="TYI41" s="21"/>
      <c r="TYJ41" s="21"/>
      <c r="TYK41" s="21"/>
      <c r="TYL41" s="21"/>
      <c r="TYM41" s="21"/>
      <c r="TYN41" s="21"/>
      <c r="TYO41" s="21"/>
      <c r="TYP41" s="21"/>
      <c r="TYQ41" s="21"/>
      <c r="TYR41" s="21"/>
      <c r="TYS41" s="21"/>
      <c r="TYT41" s="21"/>
      <c r="TYU41" s="21"/>
      <c r="TYV41" s="21"/>
      <c r="TYW41" s="21"/>
      <c r="TYX41" s="21"/>
      <c r="TYY41" s="21"/>
      <c r="TYZ41" s="21"/>
      <c r="TZA41" s="21"/>
      <c r="TZB41" s="21"/>
      <c r="TZC41" s="21"/>
      <c r="TZD41" s="21"/>
      <c r="TZE41" s="21"/>
      <c r="TZF41" s="21"/>
      <c r="TZG41" s="21"/>
      <c r="TZH41" s="21"/>
      <c r="TZI41" s="21"/>
      <c r="TZJ41" s="21"/>
      <c r="TZK41" s="21"/>
      <c r="TZL41" s="21"/>
      <c r="TZM41" s="21"/>
      <c r="TZN41" s="21"/>
      <c r="TZO41" s="21"/>
      <c r="TZP41" s="21"/>
      <c r="TZQ41" s="21"/>
      <c r="TZR41" s="21"/>
      <c r="TZS41" s="21"/>
      <c r="TZT41" s="21"/>
      <c r="TZU41" s="21"/>
      <c r="TZV41" s="21"/>
      <c r="TZW41" s="21"/>
      <c r="TZX41" s="21"/>
      <c r="TZY41" s="21"/>
      <c r="TZZ41" s="21"/>
      <c r="UAA41" s="21"/>
      <c r="UAB41" s="21"/>
      <c r="UAC41" s="21"/>
      <c r="UAD41" s="21"/>
      <c r="UAE41" s="21"/>
      <c r="UAF41" s="21"/>
      <c r="UAG41" s="21"/>
      <c r="UAH41" s="21"/>
      <c r="UAI41" s="21"/>
      <c r="UAJ41" s="21"/>
      <c r="UAK41" s="21"/>
      <c r="UAL41" s="21"/>
      <c r="UAM41" s="21"/>
      <c r="UAN41" s="21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1"/>
      <c r="UBL41" s="21"/>
      <c r="UBM41" s="21"/>
      <c r="UBN41" s="21"/>
      <c r="UBO41" s="21"/>
      <c r="UBP41" s="21"/>
      <c r="UBQ41" s="21"/>
      <c r="UBR41" s="21"/>
      <c r="UBS41" s="21"/>
      <c r="UBT41" s="21"/>
      <c r="UBU41" s="21"/>
      <c r="UBV41" s="21"/>
      <c r="UBW41" s="21"/>
      <c r="UBX41" s="21"/>
      <c r="UBY41" s="21"/>
      <c r="UBZ41" s="21"/>
      <c r="UCA41" s="21"/>
      <c r="UCB41" s="21"/>
      <c r="UCC41" s="21"/>
      <c r="UCD41" s="21"/>
      <c r="UCE41" s="21"/>
      <c r="UCF41" s="21"/>
      <c r="UCG41" s="21"/>
      <c r="UCH41" s="21"/>
      <c r="UCI41" s="21"/>
      <c r="UCJ41" s="21"/>
      <c r="UCK41" s="21"/>
      <c r="UCL41" s="21"/>
      <c r="UCM41" s="21"/>
      <c r="UCN41" s="21"/>
      <c r="UCO41" s="21"/>
      <c r="UCP41" s="21"/>
      <c r="UCQ41" s="21"/>
      <c r="UCR41" s="21"/>
      <c r="UCS41" s="21"/>
      <c r="UCT41" s="21"/>
      <c r="UCU41" s="21"/>
      <c r="UCV41" s="21"/>
      <c r="UCW41" s="21"/>
      <c r="UCX41" s="21"/>
      <c r="UCY41" s="21"/>
      <c r="UCZ41" s="21"/>
      <c r="UDA41" s="21"/>
      <c r="UDB41" s="21"/>
      <c r="UDC41" s="21"/>
      <c r="UDD41" s="21"/>
      <c r="UDE41" s="21"/>
      <c r="UDF41" s="21"/>
      <c r="UDG41" s="21"/>
      <c r="UDH41" s="21"/>
      <c r="UDI41" s="21"/>
      <c r="UDJ41" s="21"/>
      <c r="UDK41" s="21"/>
      <c r="UDL41" s="21"/>
      <c r="UDM41" s="21"/>
      <c r="UDN41" s="21"/>
      <c r="UDO41" s="21"/>
      <c r="UDP41" s="21"/>
      <c r="UDQ41" s="21"/>
      <c r="UDR41" s="21"/>
      <c r="UDS41" s="21"/>
      <c r="UDT41" s="21"/>
      <c r="UDU41" s="21"/>
      <c r="UDV41" s="21"/>
      <c r="UDW41" s="21"/>
      <c r="UDX41" s="21"/>
      <c r="UDY41" s="21"/>
      <c r="UDZ41" s="21"/>
      <c r="UEA41" s="21"/>
      <c r="UEB41" s="21"/>
      <c r="UEC41" s="21"/>
      <c r="UED41" s="21"/>
      <c r="UEE41" s="21"/>
      <c r="UEF41" s="21"/>
      <c r="UEG41" s="21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1"/>
      <c r="UFE41" s="21"/>
      <c r="UFF41" s="21"/>
      <c r="UFG41" s="21"/>
      <c r="UFH41" s="21"/>
      <c r="UFI41" s="21"/>
      <c r="UFJ41" s="21"/>
      <c r="UFK41" s="21"/>
      <c r="UFL41" s="21"/>
      <c r="UFM41" s="21"/>
      <c r="UFN41" s="21"/>
      <c r="UFO41" s="21"/>
      <c r="UFP41" s="21"/>
      <c r="UFQ41" s="21"/>
      <c r="UFR41" s="21"/>
      <c r="UFS41" s="21"/>
      <c r="UFT41" s="21"/>
      <c r="UFU41" s="21"/>
      <c r="UFV41" s="21"/>
      <c r="UFW41" s="21"/>
      <c r="UFX41" s="21"/>
      <c r="UFY41" s="21"/>
      <c r="UFZ41" s="21"/>
      <c r="UGA41" s="21"/>
      <c r="UGB41" s="21"/>
      <c r="UGC41" s="21"/>
      <c r="UGD41" s="21"/>
      <c r="UGE41" s="21"/>
      <c r="UGF41" s="21"/>
      <c r="UGG41" s="21"/>
      <c r="UGH41" s="21"/>
      <c r="UGI41" s="21"/>
      <c r="UGJ41" s="21"/>
      <c r="UGK41" s="21"/>
      <c r="UGL41" s="21"/>
      <c r="UGM41" s="21"/>
      <c r="UGN41" s="21"/>
      <c r="UGO41" s="21"/>
      <c r="UGP41" s="21"/>
      <c r="UGQ41" s="21"/>
      <c r="UGR41" s="21"/>
      <c r="UGS41" s="21"/>
      <c r="UGT41" s="21"/>
      <c r="UGU41" s="21"/>
      <c r="UGV41" s="21"/>
      <c r="UGW41" s="21"/>
      <c r="UGX41" s="21"/>
      <c r="UGY41" s="21"/>
      <c r="UGZ41" s="21"/>
      <c r="UHA41" s="21"/>
      <c r="UHB41" s="21"/>
      <c r="UHC41" s="21"/>
      <c r="UHD41" s="21"/>
      <c r="UHE41" s="21"/>
      <c r="UHF41" s="21"/>
      <c r="UHG41" s="21"/>
      <c r="UHH41" s="21"/>
      <c r="UHI41" s="21"/>
      <c r="UHJ41" s="21"/>
      <c r="UHK41" s="21"/>
      <c r="UHL41" s="21"/>
      <c r="UHM41" s="21"/>
      <c r="UHN41" s="21"/>
      <c r="UHO41" s="21"/>
      <c r="UHP41" s="21"/>
      <c r="UHQ41" s="21"/>
      <c r="UHR41" s="21"/>
      <c r="UHS41" s="21"/>
      <c r="UHT41" s="21"/>
      <c r="UHU41" s="21"/>
      <c r="UHV41" s="21"/>
      <c r="UHW41" s="21"/>
      <c r="UHX41" s="21"/>
      <c r="UHY41" s="21"/>
      <c r="UHZ41" s="21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1"/>
      <c r="UIX41" s="21"/>
      <c r="UIY41" s="21"/>
      <c r="UIZ41" s="21"/>
      <c r="UJA41" s="21"/>
      <c r="UJB41" s="21"/>
      <c r="UJC41" s="21"/>
      <c r="UJD41" s="21"/>
      <c r="UJE41" s="21"/>
      <c r="UJF41" s="21"/>
      <c r="UJG41" s="21"/>
      <c r="UJH41" s="21"/>
      <c r="UJI41" s="21"/>
      <c r="UJJ41" s="21"/>
      <c r="UJK41" s="21"/>
      <c r="UJL41" s="21"/>
      <c r="UJM41" s="21"/>
      <c r="UJN41" s="21"/>
      <c r="UJO41" s="21"/>
      <c r="UJP41" s="21"/>
      <c r="UJQ41" s="21"/>
      <c r="UJR41" s="21"/>
      <c r="UJS41" s="21"/>
      <c r="UJT41" s="21"/>
      <c r="UJU41" s="21"/>
      <c r="UJV41" s="21"/>
      <c r="UJW41" s="21"/>
      <c r="UJX41" s="21"/>
      <c r="UJY41" s="21"/>
      <c r="UJZ41" s="21"/>
      <c r="UKA41" s="21"/>
      <c r="UKB41" s="21"/>
      <c r="UKC41" s="21"/>
      <c r="UKD41" s="21"/>
      <c r="UKE41" s="21"/>
      <c r="UKF41" s="21"/>
      <c r="UKG41" s="21"/>
      <c r="UKH41" s="21"/>
      <c r="UKI41" s="21"/>
      <c r="UKJ41" s="21"/>
      <c r="UKK41" s="21"/>
      <c r="UKL41" s="21"/>
      <c r="UKM41" s="21"/>
      <c r="UKN41" s="21"/>
      <c r="UKO41" s="21"/>
      <c r="UKP41" s="21"/>
      <c r="UKQ41" s="21"/>
      <c r="UKR41" s="21"/>
      <c r="UKS41" s="21"/>
      <c r="UKT41" s="21"/>
      <c r="UKU41" s="21"/>
      <c r="UKV41" s="21"/>
      <c r="UKW41" s="21"/>
      <c r="UKX41" s="21"/>
      <c r="UKY41" s="21"/>
      <c r="UKZ41" s="21"/>
      <c r="ULA41" s="21"/>
      <c r="ULB41" s="21"/>
      <c r="ULC41" s="21"/>
      <c r="ULD41" s="21"/>
      <c r="ULE41" s="21"/>
      <c r="ULF41" s="21"/>
      <c r="ULG41" s="21"/>
      <c r="ULH41" s="21"/>
      <c r="ULI41" s="21"/>
      <c r="ULJ41" s="21"/>
      <c r="ULK41" s="21"/>
      <c r="ULL41" s="21"/>
      <c r="ULM41" s="21"/>
      <c r="ULN41" s="21"/>
      <c r="ULO41" s="21"/>
      <c r="ULP41" s="21"/>
      <c r="ULQ41" s="21"/>
      <c r="ULR41" s="21"/>
      <c r="ULS41" s="21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1"/>
      <c r="UMQ41" s="21"/>
      <c r="UMR41" s="21"/>
      <c r="UMS41" s="21"/>
      <c r="UMT41" s="21"/>
      <c r="UMU41" s="21"/>
      <c r="UMV41" s="21"/>
      <c r="UMW41" s="21"/>
      <c r="UMX41" s="21"/>
      <c r="UMY41" s="21"/>
      <c r="UMZ41" s="21"/>
      <c r="UNA41" s="21"/>
      <c r="UNB41" s="21"/>
      <c r="UNC41" s="21"/>
      <c r="UND41" s="21"/>
      <c r="UNE41" s="21"/>
      <c r="UNF41" s="21"/>
      <c r="UNG41" s="21"/>
      <c r="UNH41" s="21"/>
      <c r="UNI41" s="21"/>
      <c r="UNJ41" s="21"/>
      <c r="UNK41" s="21"/>
      <c r="UNL41" s="21"/>
      <c r="UNM41" s="21"/>
      <c r="UNN41" s="21"/>
      <c r="UNO41" s="21"/>
      <c r="UNP41" s="21"/>
      <c r="UNQ41" s="21"/>
      <c r="UNR41" s="21"/>
      <c r="UNS41" s="21"/>
      <c r="UNT41" s="21"/>
      <c r="UNU41" s="21"/>
      <c r="UNV41" s="21"/>
      <c r="UNW41" s="21"/>
      <c r="UNX41" s="21"/>
      <c r="UNY41" s="21"/>
      <c r="UNZ41" s="21"/>
      <c r="UOA41" s="21"/>
      <c r="UOB41" s="21"/>
      <c r="UOC41" s="21"/>
      <c r="UOD41" s="21"/>
      <c r="UOE41" s="21"/>
      <c r="UOF41" s="21"/>
      <c r="UOG41" s="21"/>
      <c r="UOH41" s="21"/>
      <c r="UOI41" s="21"/>
      <c r="UOJ41" s="21"/>
      <c r="UOK41" s="21"/>
      <c r="UOL41" s="21"/>
      <c r="UOM41" s="21"/>
      <c r="UON41" s="21"/>
      <c r="UOO41" s="21"/>
      <c r="UOP41" s="21"/>
      <c r="UOQ41" s="21"/>
      <c r="UOR41" s="21"/>
      <c r="UOS41" s="21"/>
      <c r="UOT41" s="21"/>
      <c r="UOU41" s="21"/>
      <c r="UOV41" s="21"/>
      <c r="UOW41" s="21"/>
      <c r="UOX41" s="21"/>
      <c r="UOY41" s="21"/>
      <c r="UOZ41" s="21"/>
      <c r="UPA41" s="21"/>
      <c r="UPB41" s="21"/>
      <c r="UPC41" s="21"/>
      <c r="UPD41" s="21"/>
      <c r="UPE41" s="21"/>
      <c r="UPF41" s="21"/>
      <c r="UPG41" s="21"/>
      <c r="UPH41" s="21"/>
      <c r="UPI41" s="21"/>
      <c r="UPJ41" s="21"/>
      <c r="UPK41" s="21"/>
      <c r="UPL41" s="21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1"/>
      <c r="UQJ41" s="21"/>
      <c r="UQK41" s="21"/>
      <c r="UQL41" s="21"/>
      <c r="UQM41" s="21"/>
      <c r="UQN41" s="21"/>
      <c r="UQO41" s="21"/>
      <c r="UQP41" s="21"/>
      <c r="UQQ41" s="21"/>
      <c r="UQR41" s="21"/>
      <c r="UQS41" s="21"/>
      <c r="UQT41" s="21"/>
      <c r="UQU41" s="21"/>
      <c r="UQV41" s="21"/>
      <c r="UQW41" s="21"/>
      <c r="UQX41" s="21"/>
      <c r="UQY41" s="21"/>
      <c r="UQZ41" s="21"/>
      <c r="URA41" s="21"/>
      <c r="URB41" s="21"/>
      <c r="URC41" s="21"/>
      <c r="URD41" s="21"/>
      <c r="URE41" s="21"/>
      <c r="URF41" s="21"/>
      <c r="URG41" s="21"/>
      <c r="URH41" s="21"/>
      <c r="URI41" s="21"/>
      <c r="URJ41" s="21"/>
      <c r="URK41" s="21"/>
      <c r="URL41" s="21"/>
      <c r="URM41" s="21"/>
      <c r="URN41" s="21"/>
      <c r="URO41" s="21"/>
      <c r="URP41" s="21"/>
      <c r="URQ41" s="21"/>
      <c r="URR41" s="21"/>
      <c r="URS41" s="21"/>
      <c r="URT41" s="21"/>
      <c r="URU41" s="21"/>
      <c r="URV41" s="21"/>
      <c r="URW41" s="21"/>
      <c r="URX41" s="21"/>
      <c r="URY41" s="21"/>
      <c r="URZ41" s="21"/>
      <c r="USA41" s="21"/>
      <c r="USB41" s="21"/>
      <c r="USC41" s="21"/>
      <c r="USD41" s="21"/>
      <c r="USE41" s="21"/>
      <c r="USF41" s="21"/>
      <c r="USG41" s="21"/>
      <c r="USH41" s="21"/>
      <c r="USI41" s="21"/>
      <c r="USJ41" s="21"/>
      <c r="USK41" s="21"/>
      <c r="USL41" s="21"/>
      <c r="USM41" s="21"/>
      <c r="USN41" s="21"/>
      <c r="USO41" s="21"/>
      <c r="USP41" s="21"/>
      <c r="USQ41" s="21"/>
      <c r="USR41" s="21"/>
      <c r="USS41" s="21"/>
      <c r="UST41" s="21"/>
      <c r="USU41" s="21"/>
      <c r="USV41" s="21"/>
      <c r="USW41" s="21"/>
      <c r="USX41" s="21"/>
      <c r="USY41" s="21"/>
      <c r="USZ41" s="21"/>
      <c r="UTA41" s="21"/>
      <c r="UTB41" s="21"/>
      <c r="UTC41" s="21"/>
      <c r="UTD41" s="21"/>
      <c r="UTE41" s="21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1"/>
      <c r="UUC41" s="21"/>
      <c r="UUD41" s="21"/>
      <c r="UUE41" s="21"/>
      <c r="UUF41" s="21"/>
      <c r="UUG41" s="21"/>
      <c r="UUH41" s="21"/>
      <c r="UUI41" s="21"/>
      <c r="UUJ41" s="21"/>
      <c r="UUK41" s="21"/>
      <c r="UUL41" s="21"/>
      <c r="UUM41" s="21"/>
      <c r="UUN41" s="21"/>
      <c r="UUO41" s="21"/>
      <c r="UUP41" s="21"/>
      <c r="UUQ41" s="21"/>
      <c r="UUR41" s="21"/>
      <c r="UUS41" s="21"/>
      <c r="UUT41" s="21"/>
      <c r="UUU41" s="21"/>
      <c r="UUV41" s="21"/>
      <c r="UUW41" s="21"/>
      <c r="UUX41" s="21"/>
      <c r="UUY41" s="21"/>
      <c r="UUZ41" s="21"/>
      <c r="UVA41" s="21"/>
      <c r="UVB41" s="21"/>
      <c r="UVC41" s="21"/>
      <c r="UVD41" s="21"/>
      <c r="UVE41" s="21"/>
      <c r="UVF41" s="21"/>
      <c r="UVG41" s="21"/>
      <c r="UVH41" s="21"/>
      <c r="UVI41" s="21"/>
      <c r="UVJ41" s="21"/>
      <c r="UVK41" s="21"/>
      <c r="UVL41" s="21"/>
      <c r="UVM41" s="21"/>
      <c r="UVN41" s="21"/>
      <c r="UVO41" s="21"/>
      <c r="UVP41" s="21"/>
      <c r="UVQ41" s="21"/>
      <c r="UVR41" s="21"/>
      <c r="UVS41" s="21"/>
      <c r="UVT41" s="21"/>
      <c r="UVU41" s="21"/>
      <c r="UVV41" s="21"/>
      <c r="UVW41" s="21"/>
      <c r="UVX41" s="21"/>
      <c r="UVY41" s="21"/>
      <c r="UVZ41" s="21"/>
      <c r="UWA41" s="21"/>
      <c r="UWB41" s="21"/>
      <c r="UWC41" s="21"/>
      <c r="UWD41" s="21"/>
      <c r="UWE41" s="21"/>
      <c r="UWF41" s="21"/>
      <c r="UWG41" s="21"/>
      <c r="UWH41" s="21"/>
      <c r="UWI41" s="21"/>
      <c r="UWJ41" s="21"/>
      <c r="UWK41" s="21"/>
      <c r="UWL41" s="21"/>
      <c r="UWM41" s="21"/>
      <c r="UWN41" s="21"/>
      <c r="UWO41" s="21"/>
      <c r="UWP41" s="21"/>
      <c r="UWQ41" s="21"/>
      <c r="UWR41" s="21"/>
      <c r="UWS41" s="21"/>
      <c r="UWT41" s="21"/>
      <c r="UWU41" s="21"/>
      <c r="UWV41" s="21"/>
      <c r="UWW41" s="21"/>
      <c r="UWX41" s="21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1"/>
      <c r="UXV41" s="21"/>
      <c r="UXW41" s="21"/>
      <c r="UXX41" s="21"/>
      <c r="UXY41" s="21"/>
      <c r="UXZ41" s="21"/>
      <c r="UYA41" s="21"/>
      <c r="UYB41" s="21"/>
      <c r="UYC41" s="21"/>
      <c r="UYD41" s="21"/>
      <c r="UYE41" s="21"/>
      <c r="UYF41" s="21"/>
      <c r="UYG41" s="21"/>
      <c r="UYH41" s="21"/>
      <c r="UYI41" s="21"/>
      <c r="UYJ41" s="21"/>
      <c r="UYK41" s="21"/>
      <c r="UYL41" s="21"/>
      <c r="UYM41" s="21"/>
      <c r="UYN41" s="21"/>
      <c r="UYO41" s="21"/>
      <c r="UYP41" s="21"/>
      <c r="UYQ41" s="21"/>
      <c r="UYR41" s="21"/>
      <c r="UYS41" s="21"/>
      <c r="UYT41" s="21"/>
      <c r="UYU41" s="21"/>
      <c r="UYV41" s="21"/>
      <c r="UYW41" s="21"/>
      <c r="UYX41" s="21"/>
      <c r="UYY41" s="21"/>
      <c r="UYZ41" s="21"/>
      <c r="UZA41" s="21"/>
      <c r="UZB41" s="21"/>
      <c r="UZC41" s="21"/>
      <c r="UZD41" s="21"/>
      <c r="UZE41" s="21"/>
      <c r="UZF41" s="21"/>
      <c r="UZG41" s="21"/>
      <c r="UZH41" s="21"/>
      <c r="UZI41" s="21"/>
      <c r="UZJ41" s="21"/>
      <c r="UZK41" s="21"/>
      <c r="UZL41" s="21"/>
      <c r="UZM41" s="21"/>
      <c r="UZN41" s="21"/>
      <c r="UZO41" s="21"/>
      <c r="UZP41" s="21"/>
      <c r="UZQ41" s="21"/>
      <c r="UZR41" s="21"/>
      <c r="UZS41" s="21"/>
      <c r="UZT41" s="21"/>
      <c r="UZU41" s="21"/>
      <c r="UZV41" s="21"/>
      <c r="UZW41" s="21"/>
      <c r="UZX41" s="21"/>
      <c r="UZY41" s="21"/>
      <c r="UZZ41" s="21"/>
      <c r="VAA41" s="21"/>
      <c r="VAB41" s="21"/>
      <c r="VAC41" s="21"/>
      <c r="VAD41" s="21"/>
      <c r="VAE41" s="21"/>
      <c r="VAF41" s="21"/>
      <c r="VAG41" s="21"/>
      <c r="VAH41" s="21"/>
      <c r="VAI41" s="21"/>
      <c r="VAJ41" s="21"/>
      <c r="VAK41" s="21"/>
      <c r="VAL41" s="21"/>
      <c r="VAM41" s="21"/>
      <c r="VAN41" s="21"/>
      <c r="VAO41" s="21"/>
      <c r="VAP41" s="21"/>
      <c r="VAQ41" s="21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1"/>
      <c r="VBO41" s="21"/>
      <c r="VBP41" s="21"/>
      <c r="VBQ41" s="21"/>
      <c r="VBR41" s="21"/>
      <c r="VBS41" s="21"/>
      <c r="VBT41" s="21"/>
      <c r="VBU41" s="21"/>
      <c r="VBV41" s="21"/>
      <c r="VBW41" s="21"/>
      <c r="VBX41" s="21"/>
      <c r="VBY41" s="21"/>
      <c r="VBZ41" s="21"/>
      <c r="VCA41" s="21"/>
      <c r="VCB41" s="21"/>
      <c r="VCC41" s="21"/>
      <c r="VCD41" s="21"/>
      <c r="VCE41" s="21"/>
      <c r="VCF41" s="21"/>
      <c r="VCG41" s="21"/>
      <c r="VCH41" s="21"/>
      <c r="VCI41" s="21"/>
      <c r="VCJ41" s="21"/>
      <c r="VCK41" s="21"/>
      <c r="VCL41" s="21"/>
      <c r="VCM41" s="21"/>
      <c r="VCN41" s="21"/>
      <c r="VCO41" s="21"/>
      <c r="VCP41" s="21"/>
      <c r="VCQ41" s="21"/>
      <c r="VCR41" s="21"/>
      <c r="VCS41" s="21"/>
      <c r="VCT41" s="21"/>
      <c r="VCU41" s="21"/>
      <c r="VCV41" s="21"/>
      <c r="VCW41" s="21"/>
      <c r="VCX41" s="21"/>
      <c r="VCY41" s="21"/>
      <c r="VCZ41" s="21"/>
      <c r="VDA41" s="21"/>
      <c r="VDB41" s="21"/>
      <c r="VDC41" s="21"/>
      <c r="VDD41" s="21"/>
      <c r="VDE41" s="21"/>
      <c r="VDF41" s="21"/>
      <c r="VDG41" s="21"/>
      <c r="VDH41" s="21"/>
      <c r="VDI41" s="21"/>
      <c r="VDJ41" s="21"/>
      <c r="VDK41" s="21"/>
      <c r="VDL41" s="21"/>
      <c r="VDM41" s="21"/>
      <c r="VDN41" s="21"/>
      <c r="VDO41" s="21"/>
      <c r="VDP41" s="21"/>
      <c r="VDQ41" s="21"/>
      <c r="VDR41" s="21"/>
      <c r="VDS41" s="21"/>
      <c r="VDT41" s="21"/>
      <c r="VDU41" s="21"/>
      <c r="VDV41" s="21"/>
      <c r="VDW41" s="21"/>
      <c r="VDX41" s="21"/>
      <c r="VDY41" s="21"/>
      <c r="VDZ41" s="21"/>
      <c r="VEA41" s="21"/>
      <c r="VEB41" s="21"/>
      <c r="VEC41" s="21"/>
      <c r="VED41" s="21"/>
      <c r="VEE41" s="21"/>
      <c r="VEF41" s="21"/>
      <c r="VEG41" s="21"/>
      <c r="VEH41" s="21"/>
      <c r="VEI41" s="21"/>
      <c r="VEJ41" s="21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1"/>
      <c r="VFH41" s="21"/>
      <c r="VFI41" s="21"/>
      <c r="VFJ41" s="21"/>
      <c r="VFK41" s="21"/>
      <c r="VFL41" s="21"/>
      <c r="VFM41" s="21"/>
      <c r="VFN41" s="21"/>
      <c r="VFO41" s="21"/>
      <c r="VFP41" s="21"/>
      <c r="VFQ41" s="21"/>
      <c r="VFR41" s="21"/>
      <c r="VFS41" s="21"/>
      <c r="VFT41" s="21"/>
      <c r="VFU41" s="21"/>
      <c r="VFV41" s="21"/>
      <c r="VFW41" s="21"/>
      <c r="VFX41" s="21"/>
      <c r="VFY41" s="21"/>
      <c r="VFZ41" s="21"/>
      <c r="VGA41" s="21"/>
      <c r="VGB41" s="21"/>
      <c r="VGC41" s="21"/>
      <c r="VGD41" s="21"/>
      <c r="VGE41" s="21"/>
      <c r="VGF41" s="21"/>
      <c r="VGG41" s="21"/>
      <c r="VGH41" s="21"/>
      <c r="VGI41" s="21"/>
      <c r="VGJ41" s="21"/>
      <c r="VGK41" s="21"/>
      <c r="VGL41" s="21"/>
      <c r="VGM41" s="21"/>
      <c r="VGN41" s="21"/>
      <c r="VGO41" s="21"/>
      <c r="VGP41" s="21"/>
      <c r="VGQ41" s="21"/>
      <c r="VGR41" s="21"/>
      <c r="VGS41" s="21"/>
      <c r="VGT41" s="21"/>
      <c r="VGU41" s="21"/>
      <c r="VGV41" s="21"/>
      <c r="VGW41" s="21"/>
      <c r="VGX41" s="21"/>
      <c r="VGY41" s="21"/>
      <c r="VGZ41" s="21"/>
      <c r="VHA41" s="21"/>
      <c r="VHB41" s="21"/>
      <c r="VHC41" s="21"/>
      <c r="VHD41" s="21"/>
      <c r="VHE41" s="21"/>
      <c r="VHF41" s="21"/>
      <c r="VHG41" s="21"/>
      <c r="VHH41" s="21"/>
      <c r="VHI41" s="21"/>
      <c r="VHJ41" s="21"/>
      <c r="VHK41" s="21"/>
      <c r="VHL41" s="21"/>
      <c r="VHM41" s="21"/>
      <c r="VHN41" s="21"/>
      <c r="VHO41" s="21"/>
      <c r="VHP41" s="21"/>
      <c r="VHQ41" s="21"/>
      <c r="VHR41" s="21"/>
      <c r="VHS41" s="21"/>
      <c r="VHT41" s="21"/>
      <c r="VHU41" s="21"/>
      <c r="VHV41" s="21"/>
      <c r="VHW41" s="21"/>
      <c r="VHX41" s="21"/>
      <c r="VHY41" s="21"/>
      <c r="VHZ41" s="21"/>
      <c r="VIA41" s="21"/>
      <c r="VIB41" s="21"/>
      <c r="VIC41" s="21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1"/>
      <c r="VJA41" s="21"/>
      <c r="VJB41" s="21"/>
      <c r="VJC41" s="21"/>
      <c r="VJD41" s="21"/>
      <c r="VJE41" s="21"/>
      <c r="VJF41" s="21"/>
      <c r="VJG41" s="21"/>
      <c r="VJH41" s="21"/>
      <c r="VJI41" s="21"/>
      <c r="VJJ41" s="21"/>
      <c r="VJK41" s="21"/>
      <c r="VJL41" s="21"/>
      <c r="VJM41" s="21"/>
      <c r="VJN41" s="21"/>
      <c r="VJO41" s="21"/>
      <c r="VJP41" s="21"/>
      <c r="VJQ41" s="21"/>
      <c r="VJR41" s="21"/>
      <c r="VJS41" s="21"/>
      <c r="VJT41" s="21"/>
      <c r="VJU41" s="21"/>
      <c r="VJV41" s="21"/>
      <c r="VJW41" s="21"/>
      <c r="VJX41" s="21"/>
      <c r="VJY41" s="21"/>
      <c r="VJZ41" s="21"/>
      <c r="VKA41" s="21"/>
      <c r="VKB41" s="21"/>
      <c r="VKC41" s="21"/>
      <c r="VKD41" s="21"/>
      <c r="VKE41" s="21"/>
      <c r="VKF41" s="21"/>
      <c r="VKG41" s="21"/>
      <c r="VKH41" s="21"/>
      <c r="VKI41" s="21"/>
      <c r="VKJ41" s="21"/>
      <c r="VKK41" s="21"/>
      <c r="VKL41" s="21"/>
      <c r="VKM41" s="21"/>
      <c r="VKN41" s="21"/>
      <c r="VKO41" s="21"/>
      <c r="VKP41" s="21"/>
      <c r="VKQ41" s="21"/>
      <c r="VKR41" s="21"/>
      <c r="VKS41" s="21"/>
      <c r="VKT41" s="21"/>
      <c r="VKU41" s="21"/>
      <c r="VKV41" s="21"/>
      <c r="VKW41" s="21"/>
      <c r="VKX41" s="21"/>
      <c r="VKY41" s="21"/>
      <c r="VKZ41" s="21"/>
      <c r="VLA41" s="21"/>
      <c r="VLB41" s="21"/>
      <c r="VLC41" s="21"/>
      <c r="VLD41" s="21"/>
      <c r="VLE41" s="21"/>
      <c r="VLF41" s="21"/>
      <c r="VLG41" s="21"/>
      <c r="VLH41" s="21"/>
      <c r="VLI41" s="21"/>
      <c r="VLJ41" s="21"/>
      <c r="VLK41" s="21"/>
      <c r="VLL41" s="21"/>
      <c r="VLM41" s="21"/>
      <c r="VLN41" s="21"/>
      <c r="VLO41" s="21"/>
      <c r="VLP41" s="21"/>
      <c r="VLQ41" s="21"/>
      <c r="VLR41" s="21"/>
      <c r="VLS41" s="21"/>
      <c r="VLT41" s="21"/>
      <c r="VLU41" s="21"/>
      <c r="VLV41" s="21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1"/>
      <c r="VMT41" s="21"/>
      <c r="VMU41" s="21"/>
      <c r="VMV41" s="21"/>
      <c r="VMW41" s="21"/>
      <c r="VMX41" s="21"/>
      <c r="VMY41" s="21"/>
      <c r="VMZ41" s="21"/>
      <c r="VNA41" s="21"/>
      <c r="VNB41" s="21"/>
      <c r="VNC41" s="21"/>
      <c r="VND41" s="21"/>
      <c r="VNE41" s="21"/>
      <c r="VNF41" s="21"/>
      <c r="VNG41" s="21"/>
      <c r="VNH41" s="21"/>
      <c r="VNI41" s="21"/>
      <c r="VNJ41" s="21"/>
      <c r="VNK41" s="21"/>
      <c r="VNL41" s="21"/>
      <c r="VNM41" s="21"/>
      <c r="VNN41" s="21"/>
      <c r="VNO41" s="21"/>
      <c r="VNP41" s="21"/>
      <c r="VNQ41" s="21"/>
      <c r="VNR41" s="21"/>
      <c r="VNS41" s="21"/>
      <c r="VNT41" s="21"/>
      <c r="VNU41" s="21"/>
      <c r="VNV41" s="21"/>
      <c r="VNW41" s="21"/>
      <c r="VNX41" s="21"/>
      <c r="VNY41" s="21"/>
      <c r="VNZ41" s="21"/>
      <c r="VOA41" s="21"/>
      <c r="VOB41" s="21"/>
      <c r="VOC41" s="21"/>
      <c r="VOD41" s="21"/>
      <c r="VOE41" s="21"/>
      <c r="VOF41" s="21"/>
      <c r="VOG41" s="21"/>
      <c r="VOH41" s="21"/>
      <c r="VOI41" s="21"/>
      <c r="VOJ41" s="21"/>
      <c r="VOK41" s="21"/>
      <c r="VOL41" s="21"/>
      <c r="VOM41" s="21"/>
      <c r="VON41" s="21"/>
      <c r="VOO41" s="21"/>
      <c r="VOP41" s="21"/>
      <c r="VOQ41" s="21"/>
      <c r="VOR41" s="21"/>
      <c r="VOS41" s="21"/>
      <c r="VOT41" s="21"/>
      <c r="VOU41" s="21"/>
      <c r="VOV41" s="21"/>
      <c r="VOW41" s="21"/>
      <c r="VOX41" s="21"/>
      <c r="VOY41" s="21"/>
      <c r="VOZ41" s="21"/>
      <c r="VPA41" s="21"/>
      <c r="VPB41" s="21"/>
      <c r="VPC41" s="21"/>
      <c r="VPD41" s="21"/>
      <c r="VPE41" s="21"/>
      <c r="VPF41" s="21"/>
      <c r="VPG41" s="21"/>
      <c r="VPH41" s="21"/>
      <c r="VPI41" s="21"/>
      <c r="VPJ41" s="21"/>
      <c r="VPK41" s="21"/>
      <c r="VPL41" s="21"/>
      <c r="VPM41" s="21"/>
      <c r="VPN41" s="21"/>
      <c r="VPO41" s="21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1"/>
      <c r="VQM41" s="21"/>
      <c r="VQN41" s="21"/>
      <c r="VQO41" s="21"/>
      <c r="VQP41" s="21"/>
      <c r="VQQ41" s="21"/>
      <c r="VQR41" s="21"/>
      <c r="VQS41" s="21"/>
      <c r="VQT41" s="21"/>
      <c r="VQU41" s="21"/>
      <c r="VQV41" s="21"/>
      <c r="VQW41" s="21"/>
      <c r="VQX41" s="21"/>
      <c r="VQY41" s="21"/>
      <c r="VQZ41" s="21"/>
      <c r="VRA41" s="21"/>
      <c r="VRB41" s="21"/>
      <c r="VRC41" s="21"/>
      <c r="VRD41" s="21"/>
      <c r="VRE41" s="21"/>
      <c r="VRF41" s="21"/>
      <c r="VRG41" s="21"/>
      <c r="VRH41" s="21"/>
      <c r="VRI41" s="21"/>
      <c r="VRJ41" s="21"/>
      <c r="VRK41" s="21"/>
      <c r="VRL41" s="21"/>
      <c r="VRM41" s="21"/>
      <c r="VRN41" s="21"/>
      <c r="VRO41" s="21"/>
      <c r="VRP41" s="21"/>
      <c r="VRQ41" s="21"/>
      <c r="VRR41" s="21"/>
      <c r="VRS41" s="21"/>
      <c r="VRT41" s="21"/>
      <c r="VRU41" s="21"/>
      <c r="VRV41" s="21"/>
      <c r="VRW41" s="21"/>
      <c r="VRX41" s="21"/>
      <c r="VRY41" s="21"/>
      <c r="VRZ41" s="21"/>
      <c r="VSA41" s="21"/>
      <c r="VSB41" s="21"/>
      <c r="VSC41" s="21"/>
      <c r="VSD41" s="21"/>
      <c r="VSE41" s="21"/>
      <c r="VSF41" s="21"/>
      <c r="VSG41" s="21"/>
      <c r="VSH41" s="21"/>
      <c r="VSI41" s="21"/>
      <c r="VSJ41" s="21"/>
      <c r="VSK41" s="21"/>
      <c r="VSL41" s="21"/>
      <c r="VSM41" s="21"/>
      <c r="VSN41" s="21"/>
      <c r="VSO41" s="21"/>
      <c r="VSP41" s="21"/>
      <c r="VSQ41" s="21"/>
      <c r="VSR41" s="21"/>
      <c r="VSS41" s="21"/>
      <c r="VST41" s="21"/>
      <c r="VSU41" s="21"/>
      <c r="VSV41" s="21"/>
      <c r="VSW41" s="21"/>
      <c r="VSX41" s="21"/>
      <c r="VSY41" s="21"/>
      <c r="VSZ41" s="21"/>
      <c r="VTA41" s="21"/>
      <c r="VTB41" s="21"/>
      <c r="VTC41" s="21"/>
      <c r="VTD41" s="21"/>
      <c r="VTE41" s="21"/>
      <c r="VTF41" s="21"/>
      <c r="VTG41" s="21"/>
      <c r="VTH41" s="21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1"/>
      <c r="VUF41" s="21"/>
      <c r="VUG41" s="21"/>
      <c r="VUH41" s="21"/>
      <c r="VUI41" s="21"/>
      <c r="VUJ41" s="21"/>
      <c r="VUK41" s="21"/>
      <c r="VUL41" s="21"/>
      <c r="VUM41" s="21"/>
      <c r="VUN41" s="21"/>
      <c r="VUO41" s="21"/>
      <c r="VUP41" s="21"/>
      <c r="VUQ41" s="21"/>
      <c r="VUR41" s="21"/>
      <c r="VUS41" s="21"/>
      <c r="VUT41" s="21"/>
      <c r="VUU41" s="21"/>
      <c r="VUV41" s="21"/>
      <c r="VUW41" s="21"/>
      <c r="VUX41" s="21"/>
      <c r="VUY41" s="21"/>
      <c r="VUZ41" s="21"/>
      <c r="VVA41" s="21"/>
      <c r="VVB41" s="21"/>
      <c r="VVC41" s="21"/>
      <c r="VVD41" s="21"/>
      <c r="VVE41" s="21"/>
      <c r="VVF41" s="21"/>
      <c r="VVG41" s="21"/>
      <c r="VVH41" s="21"/>
      <c r="VVI41" s="21"/>
      <c r="VVJ41" s="21"/>
      <c r="VVK41" s="21"/>
      <c r="VVL41" s="21"/>
      <c r="VVM41" s="21"/>
      <c r="VVN41" s="21"/>
      <c r="VVO41" s="21"/>
      <c r="VVP41" s="21"/>
      <c r="VVQ41" s="21"/>
      <c r="VVR41" s="21"/>
      <c r="VVS41" s="21"/>
      <c r="VVT41" s="21"/>
      <c r="VVU41" s="21"/>
      <c r="VVV41" s="21"/>
      <c r="VVW41" s="21"/>
      <c r="VVX41" s="21"/>
      <c r="VVY41" s="21"/>
      <c r="VVZ41" s="21"/>
      <c r="VWA41" s="21"/>
      <c r="VWB41" s="21"/>
      <c r="VWC41" s="21"/>
      <c r="VWD41" s="21"/>
      <c r="VWE41" s="21"/>
      <c r="VWF41" s="21"/>
      <c r="VWG41" s="21"/>
      <c r="VWH41" s="21"/>
      <c r="VWI41" s="21"/>
      <c r="VWJ41" s="21"/>
      <c r="VWK41" s="21"/>
      <c r="VWL41" s="21"/>
      <c r="VWM41" s="21"/>
      <c r="VWN41" s="21"/>
      <c r="VWO41" s="21"/>
      <c r="VWP41" s="21"/>
      <c r="VWQ41" s="21"/>
      <c r="VWR41" s="21"/>
      <c r="VWS41" s="21"/>
      <c r="VWT41" s="21"/>
      <c r="VWU41" s="21"/>
      <c r="VWV41" s="21"/>
      <c r="VWW41" s="21"/>
      <c r="VWX41" s="21"/>
      <c r="VWY41" s="21"/>
      <c r="VWZ41" s="21"/>
      <c r="VXA41" s="21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1"/>
      <c r="VXY41" s="21"/>
      <c r="VXZ41" s="21"/>
      <c r="VYA41" s="21"/>
      <c r="VYB41" s="21"/>
      <c r="VYC41" s="21"/>
      <c r="VYD41" s="21"/>
      <c r="VYE41" s="21"/>
      <c r="VYF41" s="21"/>
      <c r="VYG41" s="21"/>
      <c r="VYH41" s="21"/>
      <c r="VYI41" s="21"/>
      <c r="VYJ41" s="21"/>
      <c r="VYK41" s="21"/>
      <c r="VYL41" s="21"/>
      <c r="VYM41" s="21"/>
      <c r="VYN41" s="21"/>
      <c r="VYO41" s="21"/>
      <c r="VYP41" s="21"/>
      <c r="VYQ41" s="21"/>
      <c r="VYR41" s="21"/>
      <c r="VYS41" s="21"/>
      <c r="VYT41" s="21"/>
      <c r="VYU41" s="21"/>
      <c r="VYV41" s="21"/>
      <c r="VYW41" s="21"/>
      <c r="VYX41" s="21"/>
      <c r="VYY41" s="21"/>
      <c r="VYZ41" s="21"/>
      <c r="VZA41" s="21"/>
      <c r="VZB41" s="21"/>
      <c r="VZC41" s="21"/>
      <c r="VZD41" s="21"/>
      <c r="VZE41" s="21"/>
      <c r="VZF41" s="21"/>
      <c r="VZG41" s="21"/>
      <c r="VZH41" s="21"/>
      <c r="VZI41" s="21"/>
      <c r="VZJ41" s="21"/>
      <c r="VZK41" s="21"/>
      <c r="VZL41" s="21"/>
      <c r="VZM41" s="21"/>
      <c r="VZN41" s="21"/>
      <c r="VZO41" s="21"/>
      <c r="VZP41" s="21"/>
      <c r="VZQ41" s="21"/>
      <c r="VZR41" s="21"/>
      <c r="VZS41" s="21"/>
      <c r="VZT41" s="21"/>
      <c r="VZU41" s="21"/>
      <c r="VZV41" s="21"/>
      <c r="VZW41" s="21"/>
      <c r="VZX41" s="21"/>
      <c r="VZY41" s="21"/>
      <c r="VZZ41" s="21"/>
      <c r="WAA41" s="21"/>
      <c r="WAB41" s="21"/>
      <c r="WAC41" s="21"/>
      <c r="WAD41" s="21"/>
      <c r="WAE41" s="21"/>
      <c r="WAF41" s="21"/>
      <c r="WAG41" s="21"/>
      <c r="WAH41" s="21"/>
      <c r="WAI41" s="21"/>
      <c r="WAJ41" s="21"/>
      <c r="WAK41" s="21"/>
      <c r="WAL41" s="21"/>
      <c r="WAM41" s="21"/>
      <c r="WAN41" s="21"/>
      <c r="WAO41" s="21"/>
      <c r="WAP41" s="21"/>
      <c r="WAQ41" s="21"/>
      <c r="WAR41" s="21"/>
      <c r="WAS41" s="21"/>
      <c r="WAT41" s="21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1"/>
      <c r="WBR41" s="21"/>
      <c r="WBS41" s="21"/>
      <c r="WBT41" s="21"/>
      <c r="WBU41" s="21"/>
      <c r="WBV41" s="21"/>
      <c r="WBW41" s="21"/>
      <c r="WBX41" s="21"/>
      <c r="WBY41" s="21"/>
      <c r="WBZ41" s="21"/>
      <c r="WCA41" s="21"/>
      <c r="WCB41" s="21"/>
      <c r="WCC41" s="21"/>
      <c r="WCD41" s="21"/>
      <c r="WCE41" s="21"/>
      <c r="WCF41" s="21"/>
      <c r="WCG41" s="21"/>
      <c r="WCH41" s="21"/>
      <c r="WCI41" s="21"/>
      <c r="WCJ41" s="21"/>
      <c r="WCK41" s="21"/>
      <c r="WCL41" s="21"/>
      <c r="WCM41" s="21"/>
      <c r="WCN41" s="21"/>
      <c r="WCO41" s="21"/>
      <c r="WCP41" s="21"/>
      <c r="WCQ41" s="21"/>
      <c r="WCR41" s="21"/>
      <c r="WCS41" s="21"/>
      <c r="WCT41" s="21"/>
      <c r="WCU41" s="21"/>
      <c r="WCV41" s="21"/>
      <c r="WCW41" s="21"/>
      <c r="WCX41" s="21"/>
      <c r="WCY41" s="21"/>
      <c r="WCZ41" s="21"/>
      <c r="WDA41" s="21"/>
      <c r="WDB41" s="21"/>
      <c r="WDC41" s="21"/>
      <c r="WDD41" s="21"/>
      <c r="WDE41" s="21"/>
      <c r="WDF41" s="21"/>
      <c r="WDG41" s="21"/>
      <c r="WDH41" s="21"/>
      <c r="WDI41" s="21"/>
      <c r="WDJ41" s="21"/>
      <c r="WDK41" s="21"/>
      <c r="WDL41" s="21"/>
      <c r="WDM41" s="21"/>
      <c r="WDN41" s="21"/>
      <c r="WDO41" s="21"/>
      <c r="WDP41" s="21"/>
      <c r="WDQ41" s="21"/>
      <c r="WDR41" s="21"/>
      <c r="WDS41" s="21"/>
      <c r="WDT41" s="21"/>
      <c r="WDU41" s="21"/>
      <c r="WDV41" s="21"/>
      <c r="WDW41" s="21"/>
      <c r="WDX41" s="21"/>
      <c r="WDY41" s="21"/>
      <c r="WDZ41" s="21"/>
      <c r="WEA41" s="21"/>
      <c r="WEB41" s="21"/>
      <c r="WEC41" s="21"/>
      <c r="WED41" s="21"/>
      <c r="WEE41" s="21"/>
      <c r="WEF41" s="21"/>
      <c r="WEG41" s="21"/>
      <c r="WEH41" s="21"/>
      <c r="WEI41" s="21"/>
      <c r="WEJ41" s="21"/>
      <c r="WEK41" s="21"/>
      <c r="WEL41" s="21"/>
      <c r="WEM41" s="21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1"/>
      <c r="WFK41" s="21"/>
      <c r="WFL41" s="21"/>
      <c r="WFM41" s="21"/>
      <c r="WFN41" s="21"/>
      <c r="WFO41" s="21"/>
      <c r="WFP41" s="21"/>
      <c r="WFQ41" s="21"/>
      <c r="WFR41" s="21"/>
      <c r="WFS41" s="21"/>
      <c r="WFT41" s="21"/>
      <c r="WFU41" s="21"/>
      <c r="WFV41" s="21"/>
      <c r="WFW41" s="21"/>
      <c r="WFX41" s="21"/>
      <c r="WFY41" s="21"/>
      <c r="WFZ41" s="21"/>
      <c r="WGA41" s="21"/>
      <c r="WGB41" s="21"/>
      <c r="WGC41" s="21"/>
      <c r="WGD41" s="21"/>
      <c r="WGE41" s="21"/>
      <c r="WGF41" s="21"/>
      <c r="WGG41" s="21"/>
      <c r="WGH41" s="21"/>
      <c r="WGI41" s="21"/>
      <c r="WGJ41" s="21"/>
      <c r="WGK41" s="21"/>
      <c r="WGL41" s="21"/>
      <c r="WGM41" s="21"/>
      <c r="WGN41" s="21"/>
      <c r="WGO41" s="21"/>
      <c r="WGP41" s="21"/>
      <c r="WGQ41" s="21"/>
      <c r="WGR41" s="21"/>
      <c r="WGS41" s="21"/>
      <c r="WGT41" s="21"/>
      <c r="WGU41" s="21"/>
      <c r="WGV41" s="21"/>
      <c r="WGW41" s="21"/>
      <c r="WGX41" s="21"/>
      <c r="WGY41" s="21"/>
      <c r="WGZ41" s="21"/>
      <c r="WHA41" s="21"/>
      <c r="WHB41" s="21"/>
      <c r="WHC41" s="21"/>
      <c r="WHD41" s="21"/>
      <c r="WHE41" s="21"/>
      <c r="WHF41" s="21"/>
      <c r="WHG41" s="21"/>
      <c r="WHH41" s="21"/>
      <c r="WHI41" s="21"/>
      <c r="WHJ41" s="21"/>
      <c r="WHK41" s="21"/>
      <c r="WHL41" s="21"/>
      <c r="WHM41" s="21"/>
      <c r="WHN41" s="21"/>
      <c r="WHO41" s="21"/>
      <c r="WHP41" s="21"/>
      <c r="WHQ41" s="21"/>
      <c r="WHR41" s="21"/>
      <c r="WHS41" s="21"/>
      <c r="WHT41" s="21"/>
      <c r="WHU41" s="21"/>
      <c r="WHV41" s="21"/>
      <c r="WHW41" s="21"/>
      <c r="WHX41" s="21"/>
      <c r="WHY41" s="21"/>
      <c r="WHZ41" s="21"/>
      <c r="WIA41" s="21"/>
      <c r="WIB41" s="21"/>
      <c r="WIC41" s="21"/>
      <c r="WID41" s="21"/>
      <c r="WIE41" s="21"/>
      <c r="WIF41" s="21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1"/>
      <c r="WJD41" s="21"/>
      <c r="WJE41" s="21"/>
      <c r="WJF41" s="21"/>
      <c r="WJG41" s="21"/>
      <c r="WJH41" s="21"/>
      <c r="WJI41" s="21"/>
      <c r="WJJ41" s="21"/>
      <c r="WJK41" s="21"/>
      <c r="WJL41" s="21"/>
      <c r="WJM41" s="21"/>
      <c r="WJN41" s="21"/>
      <c r="WJO41" s="21"/>
      <c r="WJP41" s="21"/>
      <c r="WJQ41" s="21"/>
      <c r="WJR41" s="21"/>
      <c r="WJS41" s="21"/>
      <c r="WJT41" s="21"/>
      <c r="WJU41" s="21"/>
      <c r="WJV41" s="21"/>
      <c r="WJW41" s="21"/>
      <c r="WJX41" s="21"/>
      <c r="WJY41" s="21"/>
      <c r="WJZ41" s="21"/>
      <c r="WKA41" s="21"/>
      <c r="WKB41" s="21"/>
      <c r="WKC41" s="21"/>
      <c r="WKD41" s="21"/>
      <c r="WKE41" s="21"/>
      <c r="WKF41" s="21"/>
      <c r="WKG41" s="21"/>
      <c r="WKH41" s="21"/>
      <c r="WKI41" s="21"/>
      <c r="WKJ41" s="21"/>
      <c r="WKK41" s="21"/>
      <c r="WKL41" s="21"/>
      <c r="WKM41" s="21"/>
      <c r="WKN41" s="21"/>
      <c r="WKO41" s="21"/>
      <c r="WKP41" s="21"/>
      <c r="WKQ41" s="21"/>
      <c r="WKR41" s="21"/>
      <c r="WKS41" s="21"/>
      <c r="WKT41" s="21"/>
      <c r="WKU41" s="21"/>
      <c r="WKV41" s="21"/>
      <c r="WKW41" s="21"/>
      <c r="WKX41" s="21"/>
      <c r="WKY41" s="21"/>
      <c r="WKZ41" s="21"/>
      <c r="WLA41" s="21"/>
      <c r="WLB41" s="21"/>
      <c r="WLC41" s="21"/>
      <c r="WLD41" s="21"/>
      <c r="WLE41" s="21"/>
      <c r="WLF41" s="21"/>
      <c r="WLG41" s="21"/>
      <c r="WLH41" s="21"/>
      <c r="WLI41" s="21"/>
      <c r="WLJ41" s="21"/>
      <c r="WLK41" s="21"/>
      <c r="WLL41" s="21"/>
      <c r="WLM41" s="21"/>
      <c r="WLN41" s="21"/>
      <c r="WLO41" s="21"/>
      <c r="WLP41" s="21"/>
      <c r="WLQ41" s="21"/>
      <c r="WLR41" s="21"/>
      <c r="WLS41" s="21"/>
      <c r="WLT41" s="21"/>
      <c r="WLU41" s="21"/>
      <c r="WLV41" s="21"/>
      <c r="WLW41" s="21"/>
      <c r="WLX41" s="21"/>
      <c r="WLY41" s="21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1"/>
      <c r="WMW41" s="21"/>
      <c r="WMX41" s="21"/>
      <c r="WMY41" s="21"/>
      <c r="WMZ41" s="21"/>
      <c r="WNA41" s="21"/>
      <c r="WNB41" s="21"/>
      <c r="WNC41" s="21"/>
      <c r="WND41" s="21"/>
      <c r="WNE41" s="21"/>
      <c r="WNF41" s="21"/>
      <c r="WNG41" s="21"/>
      <c r="WNH41" s="21"/>
      <c r="WNI41" s="21"/>
      <c r="WNJ41" s="21"/>
      <c r="WNK41" s="21"/>
      <c r="WNL41" s="21"/>
      <c r="WNM41" s="21"/>
      <c r="WNN41" s="21"/>
      <c r="WNO41" s="21"/>
      <c r="WNP41" s="21"/>
      <c r="WNQ41" s="21"/>
      <c r="WNR41" s="21"/>
      <c r="WNS41" s="21"/>
      <c r="WNT41" s="21"/>
      <c r="WNU41" s="21"/>
      <c r="WNV41" s="21"/>
      <c r="WNW41" s="21"/>
      <c r="WNX41" s="21"/>
      <c r="WNY41" s="21"/>
      <c r="WNZ41" s="21"/>
      <c r="WOA41" s="21"/>
      <c r="WOB41" s="21"/>
      <c r="WOC41" s="21"/>
      <c r="WOD41" s="21"/>
      <c r="WOE41" s="21"/>
      <c r="WOF41" s="21"/>
      <c r="WOG41" s="21"/>
      <c r="WOH41" s="21"/>
      <c r="WOI41" s="21"/>
      <c r="WOJ41" s="21"/>
      <c r="WOK41" s="21"/>
      <c r="WOL41" s="21"/>
      <c r="WOM41" s="21"/>
      <c r="WON41" s="21"/>
      <c r="WOO41" s="21"/>
      <c r="WOP41" s="21"/>
      <c r="WOQ41" s="21"/>
      <c r="WOR41" s="21"/>
      <c r="WOS41" s="21"/>
      <c r="WOT41" s="21"/>
      <c r="WOU41" s="21"/>
      <c r="WOV41" s="21"/>
      <c r="WOW41" s="21"/>
      <c r="WOX41" s="21"/>
      <c r="WOY41" s="21"/>
      <c r="WOZ41" s="21"/>
      <c r="WPA41" s="21"/>
      <c r="WPB41" s="21"/>
      <c r="WPC41" s="21"/>
      <c r="WPD41" s="21"/>
      <c r="WPE41" s="21"/>
      <c r="WPF41" s="21"/>
      <c r="WPG41" s="21"/>
      <c r="WPH41" s="21"/>
      <c r="WPI41" s="21"/>
      <c r="WPJ41" s="21"/>
      <c r="WPK41" s="21"/>
      <c r="WPL41" s="21"/>
      <c r="WPM41" s="21"/>
      <c r="WPN41" s="21"/>
      <c r="WPO41" s="21"/>
      <c r="WPP41" s="21"/>
      <c r="WPQ41" s="21"/>
      <c r="WPR41" s="21"/>
      <c r="WPS41" s="21"/>
      <c r="WPT41" s="21"/>
      <c r="WPU41" s="21"/>
      <c r="WPV41" s="21"/>
      <c r="WPW41" s="21"/>
      <c r="WPX41" s="21"/>
      <c r="WPY41" s="21"/>
      <c r="WPZ41" s="21"/>
      <c r="WQA41" s="21"/>
      <c r="WQB41" s="21"/>
      <c r="WQC41" s="21"/>
      <c r="WQD41" s="21"/>
      <c r="WQE41" s="21"/>
      <c r="WQF41" s="21"/>
      <c r="WQG41" s="21"/>
      <c r="WQH41" s="21"/>
      <c r="WQI41" s="21"/>
      <c r="WQJ41" s="21"/>
      <c r="WQK41" s="21"/>
      <c r="WQL41" s="21"/>
      <c r="WQM41" s="21"/>
      <c r="WQN41" s="21"/>
      <c r="WQO41" s="21"/>
      <c r="WQP41" s="21"/>
      <c r="WQQ41" s="21"/>
      <c r="WQR41" s="21"/>
      <c r="WQS41" s="21"/>
      <c r="WQT41" s="21"/>
      <c r="WQU41" s="21"/>
      <c r="WQV41" s="21"/>
      <c r="WQW41" s="21"/>
      <c r="WQX41" s="21"/>
      <c r="WQY41" s="21"/>
      <c r="WQZ41" s="21"/>
      <c r="WRA41" s="21"/>
      <c r="WRB41" s="21"/>
      <c r="WRC41" s="21"/>
      <c r="WRD41" s="21"/>
      <c r="WRE41" s="21"/>
      <c r="WRF41" s="21"/>
      <c r="WRG41" s="21"/>
      <c r="WRH41" s="21"/>
      <c r="WRI41" s="21"/>
      <c r="WRJ41" s="21"/>
      <c r="WRK41" s="21"/>
      <c r="WRL41" s="21"/>
      <c r="WRM41" s="21"/>
      <c r="WRN41" s="21"/>
      <c r="WRO41" s="21"/>
      <c r="WRP41" s="21"/>
      <c r="WRQ41" s="21"/>
      <c r="WRR41" s="21"/>
      <c r="WRS41" s="21"/>
      <c r="WRT41" s="21"/>
      <c r="WRU41" s="21"/>
      <c r="WRV41" s="21"/>
      <c r="WRW41" s="21"/>
      <c r="WRX41" s="21"/>
      <c r="WRY41" s="21"/>
      <c r="WRZ41" s="21"/>
      <c r="WSA41" s="21"/>
      <c r="WSB41" s="21"/>
      <c r="WSC41" s="21"/>
      <c r="WSD41" s="21"/>
      <c r="WSE41" s="21"/>
      <c r="WSF41" s="21"/>
      <c r="WSG41" s="21"/>
      <c r="WSH41" s="21"/>
      <c r="WSI41" s="21"/>
      <c r="WSJ41" s="21"/>
      <c r="WSK41" s="21"/>
      <c r="WSL41" s="21"/>
      <c r="WSM41" s="21"/>
      <c r="WSN41" s="21"/>
      <c r="WSO41" s="21"/>
      <c r="WSP41" s="21"/>
      <c r="WSQ41" s="21"/>
      <c r="WSR41" s="21"/>
      <c r="WSS41" s="21"/>
      <c r="WST41" s="21"/>
      <c r="WSU41" s="21"/>
      <c r="WSV41" s="21"/>
      <c r="WSW41" s="21"/>
      <c r="WSX41" s="21"/>
      <c r="WSY41" s="21"/>
      <c r="WSZ41" s="21"/>
      <c r="WTA41" s="21"/>
      <c r="WTB41" s="21"/>
      <c r="WTC41" s="21"/>
      <c r="WTD41" s="21"/>
      <c r="WTE41" s="21"/>
      <c r="WTF41" s="21"/>
      <c r="WTG41" s="21"/>
      <c r="WTH41" s="21"/>
      <c r="WTI41" s="21"/>
      <c r="WTJ41" s="21"/>
      <c r="WTK41" s="21"/>
      <c r="WTL41" s="21"/>
      <c r="WTM41" s="21"/>
      <c r="WTN41" s="21"/>
      <c r="WTO41" s="21"/>
      <c r="WTP41" s="21"/>
      <c r="WTQ41" s="21"/>
      <c r="WTR41" s="21"/>
      <c r="WTS41" s="21"/>
      <c r="WTT41" s="21"/>
      <c r="WTU41" s="21"/>
      <c r="WTV41" s="21"/>
      <c r="WTW41" s="21"/>
      <c r="WTX41" s="21"/>
      <c r="WTY41" s="21"/>
      <c r="WTZ41" s="21"/>
      <c r="WUA41" s="21"/>
      <c r="WUB41" s="21"/>
      <c r="WUC41" s="21"/>
      <c r="WUD41" s="21"/>
      <c r="WUE41" s="21"/>
      <c r="WUF41" s="21"/>
      <c r="WUG41" s="21"/>
      <c r="WUH41" s="21"/>
      <c r="WUI41" s="21"/>
      <c r="WUJ41" s="21"/>
      <c r="WUK41" s="21"/>
      <c r="WUL41" s="21"/>
      <c r="WUM41" s="21"/>
      <c r="WUN41" s="21"/>
      <c r="WUO41" s="21"/>
      <c r="WUP41" s="21"/>
      <c r="WUQ41" s="21"/>
      <c r="WUR41" s="21"/>
      <c r="WUS41" s="21"/>
      <c r="WUT41" s="21"/>
      <c r="WUU41" s="21"/>
      <c r="WUV41" s="21"/>
      <c r="WUW41" s="21"/>
      <c r="WUX41" s="21"/>
      <c r="WUY41" s="21"/>
      <c r="WUZ41" s="21"/>
      <c r="WVA41" s="21"/>
      <c r="WVB41" s="21"/>
      <c r="WVC41" s="21"/>
      <c r="WVD41" s="21"/>
      <c r="WVE41" s="21"/>
      <c r="WVF41" s="21"/>
      <c r="WVG41" s="21"/>
      <c r="WVH41" s="21"/>
      <c r="WVI41" s="21"/>
      <c r="WVJ41" s="21"/>
      <c r="WVK41" s="21"/>
      <c r="WVL41" s="21"/>
      <c r="WVM41" s="21"/>
      <c r="WVN41" s="21"/>
      <c r="WVO41" s="21"/>
      <c r="WVP41" s="21"/>
      <c r="WVQ41" s="21"/>
      <c r="WVR41" s="21"/>
      <c r="WVS41" s="21"/>
      <c r="WVT41" s="21"/>
    </row>
    <row r="42" spans="1:16140" s="22" customFormat="1" x14ac:dyDescent="0.2">
      <c r="A42" s="25"/>
      <c r="B42" s="28"/>
      <c r="C42" s="27"/>
      <c r="D42" s="26"/>
      <c r="E42" s="25"/>
      <c r="F42" s="25"/>
      <c r="G42" s="24"/>
      <c r="H42" s="24"/>
      <c r="I42" s="29"/>
      <c r="J42" s="3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  <c r="AMS42" s="21"/>
      <c r="AMT42" s="21"/>
      <c r="AMU42" s="21"/>
      <c r="AMV42" s="21"/>
      <c r="AMW42" s="21"/>
      <c r="AMX42" s="21"/>
      <c r="AMY42" s="21"/>
      <c r="AMZ42" s="21"/>
      <c r="ANA42" s="21"/>
      <c r="ANB42" s="21"/>
      <c r="ANC42" s="21"/>
      <c r="AND42" s="21"/>
      <c r="ANE42" s="21"/>
      <c r="ANF42" s="21"/>
      <c r="ANG42" s="21"/>
      <c r="ANH42" s="21"/>
      <c r="ANI42" s="21"/>
      <c r="ANJ42" s="21"/>
      <c r="ANK42" s="21"/>
      <c r="ANL42" s="21"/>
      <c r="ANM42" s="21"/>
      <c r="ANN42" s="21"/>
      <c r="ANO42" s="21"/>
      <c r="ANP42" s="21"/>
      <c r="ANQ42" s="21"/>
      <c r="ANR42" s="21"/>
      <c r="ANS42" s="21"/>
      <c r="ANT42" s="21"/>
      <c r="ANU42" s="21"/>
      <c r="ANV42" s="21"/>
      <c r="ANW42" s="21"/>
      <c r="ANX42" s="21"/>
      <c r="ANY42" s="21"/>
      <c r="ANZ42" s="21"/>
      <c r="AOA42" s="21"/>
      <c r="AOB42" s="21"/>
      <c r="AOC42" s="21"/>
      <c r="AOD42" s="21"/>
      <c r="AOE42" s="21"/>
      <c r="AOF42" s="21"/>
      <c r="AOG42" s="21"/>
      <c r="AOH42" s="21"/>
      <c r="AOI42" s="21"/>
      <c r="AOJ42" s="21"/>
      <c r="AOK42" s="21"/>
      <c r="AOL42" s="21"/>
      <c r="AOM42" s="21"/>
      <c r="AON42" s="21"/>
      <c r="AOO42" s="21"/>
      <c r="AOP42" s="21"/>
      <c r="AOQ42" s="21"/>
      <c r="AOR42" s="21"/>
      <c r="AOS42" s="21"/>
      <c r="AOT42" s="21"/>
      <c r="AOU42" s="21"/>
      <c r="AOV42" s="21"/>
      <c r="AOW42" s="21"/>
      <c r="AOX42" s="21"/>
      <c r="AOY42" s="21"/>
      <c r="AOZ42" s="21"/>
      <c r="APA42" s="21"/>
      <c r="APB42" s="21"/>
      <c r="APC42" s="21"/>
      <c r="APD42" s="21"/>
      <c r="APE42" s="21"/>
      <c r="APF42" s="21"/>
      <c r="APG42" s="21"/>
      <c r="APH42" s="21"/>
      <c r="API42" s="21"/>
      <c r="APJ42" s="21"/>
      <c r="APK42" s="21"/>
      <c r="APL42" s="21"/>
      <c r="APM42" s="21"/>
      <c r="APN42" s="21"/>
      <c r="APO42" s="21"/>
      <c r="APP42" s="21"/>
      <c r="APQ42" s="21"/>
      <c r="APR42" s="21"/>
      <c r="APS42" s="21"/>
      <c r="APT42" s="21"/>
      <c r="APU42" s="21"/>
      <c r="APV42" s="21"/>
      <c r="APW42" s="21"/>
      <c r="APX42" s="21"/>
      <c r="APY42" s="21"/>
      <c r="APZ42" s="21"/>
      <c r="AQA42" s="21"/>
      <c r="AQB42" s="21"/>
      <c r="AQC42" s="21"/>
      <c r="AQD42" s="21"/>
      <c r="AQE42" s="21"/>
      <c r="AQF42" s="21"/>
      <c r="AQG42" s="21"/>
      <c r="AQH42" s="21"/>
      <c r="AQI42" s="21"/>
      <c r="AQJ42" s="21"/>
      <c r="AQK42" s="21"/>
      <c r="AQL42" s="21"/>
      <c r="AQM42" s="21"/>
      <c r="AQN42" s="21"/>
      <c r="AQO42" s="21"/>
      <c r="AQP42" s="21"/>
      <c r="AQQ42" s="21"/>
      <c r="AQR42" s="21"/>
      <c r="AQS42" s="21"/>
      <c r="AQT42" s="21"/>
      <c r="AQU42" s="21"/>
      <c r="AQV42" s="21"/>
      <c r="AQW42" s="21"/>
      <c r="AQX42" s="21"/>
      <c r="AQY42" s="21"/>
      <c r="AQZ42" s="21"/>
      <c r="ARA42" s="21"/>
      <c r="ARB42" s="21"/>
      <c r="ARC42" s="21"/>
      <c r="ARD42" s="21"/>
      <c r="ARE42" s="21"/>
      <c r="ARF42" s="21"/>
      <c r="ARG42" s="21"/>
      <c r="ARH42" s="21"/>
      <c r="ARI42" s="21"/>
      <c r="ARJ42" s="21"/>
      <c r="ARK42" s="21"/>
      <c r="ARL42" s="21"/>
      <c r="ARM42" s="21"/>
      <c r="ARN42" s="21"/>
      <c r="ARO42" s="21"/>
      <c r="ARP42" s="21"/>
      <c r="ARQ42" s="21"/>
      <c r="ARR42" s="21"/>
      <c r="ARS42" s="21"/>
      <c r="ART42" s="21"/>
      <c r="ARU42" s="21"/>
      <c r="ARV42" s="21"/>
      <c r="ARW42" s="21"/>
      <c r="ARX42" s="21"/>
      <c r="ARY42" s="21"/>
      <c r="ARZ42" s="21"/>
      <c r="ASA42" s="21"/>
      <c r="ASB42" s="21"/>
      <c r="ASC42" s="21"/>
      <c r="ASD42" s="21"/>
      <c r="ASE42" s="21"/>
      <c r="ASF42" s="21"/>
      <c r="ASG42" s="21"/>
      <c r="ASH42" s="21"/>
      <c r="ASI42" s="21"/>
      <c r="ASJ42" s="21"/>
      <c r="ASK42" s="21"/>
      <c r="ASL42" s="21"/>
      <c r="ASM42" s="21"/>
      <c r="ASN42" s="21"/>
      <c r="ASO42" s="21"/>
      <c r="ASP42" s="21"/>
      <c r="ASQ42" s="21"/>
      <c r="ASR42" s="21"/>
      <c r="ASS42" s="21"/>
      <c r="AST42" s="21"/>
      <c r="ASU42" s="21"/>
      <c r="ASV42" s="21"/>
      <c r="ASW42" s="21"/>
      <c r="ASX42" s="21"/>
      <c r="ASY42" s="21"/>
      <c r="ASZ42" s="21"/>
      <c r="ATA42" s="21"/>
      <c r="ATB42" s="21"/>
      <c r="ATC42" s="21"/>
      <c r="ATD42" s="21"/>
      <c r="ATE42" s="21"/>
      <c r="ATF42" s="21"/>
      <c r="ATG42" s="21"/>
      <c r="ATH42" s="21"/>
      <c r="ATI42" s="21"/>
      <c r="ATJ42" s="21"/>
      <c r="ATK42" s="21"/>
      <c r="ATL42" s="21"/>
      <c r="ATM42" s="21"/>
      <c r="ATN42" s="21"/>
      <c r="ATO42" s="21"/>
      <c r="ATP42" s="21"/>
      <c r="ATQ42" s="21"/>
      <c r="ATR42" s="21"/>
      <c r="ATS42" s="21"/>
      <c r="ATT42" s="21"/>
      <c r="ATU42" s="21"/>
      <c r="ATV42" s="21"/>
      <c r="ATW42" s="21"/>
      <c r="ATX42" s="21"/>
      <c r="ATY42" s="21"/>
      <c r="ATZ42" s="21"/>
      <c r="AUA42" s="21"/>
      <c r="AUB42" s="21"/>
      <c r="AUC42" s="21"/>
      <c r="AUD42" s="21"/>
      <c r="AUE42" s="21"/>
      <c r="AUF42" s="21"/>
      <c r="AUG42" s="21"/>
      <c r="AUH42" s="21"/>
      <c r="AUI42" s="21"/>
      <c r="AUJ42" s="21"/>
      <c r="AUK42" s="21"/>
      <c r="AUL42" s="21"/>
      <c r="AUM42" s="21"/>
      <c r="AUN42" s="21"/>
      <c r="AUO42" s="21"/>
      <c r="AUP42" s="21"/>
      <c r="AUQ42" s="21"/>
      <c r="AUR42" s="21"/>
      <c r="AUS42" s="21"/>
      <c r="AUT42" s="21"/>
      <c r="AUU42" s="21"/>
      <c r="AUV42" s="21"/>
      <c r="AUW42" s="21"/>
      <c r="AUX42" s="21"/>
      <c r="AUY42" s="21"/>
      <c r="AUZ42" s="21"/>
      <c r="AVA42" s="21"/>
      <c r="AVB42" s="21"/>
      <c r="AVC42" s="21"/>
      <c r="AVD42" s="21"/>
      <c r="AVE42" s="21"/>
      <c r="AVF42" s="21"/>
      <c r="AVG42" s="21"/>
      <c r="AVH42" s="21"/>
      <c r="AVI42" s="21"/>
      <c r="AVJ42" s="21"/>
      <c r="AVK42" s="21"/>
      <c r="AVL42" s="21"/>
      <c r="AVM42" s="21"/>
      <c r="AVN42" s="21"/>
      <c r="AVO42" s="21"/>
      <c r="AVP42" s="21"/>
      <c r="AVQ42" s="21"/>
      <c r="AVR42" s="21"/>
      <c r="AVS42" s="21"/>
      <c r="AVT42" s="21"/>
      <c r="AVU42" s="21"/>
      <c r="AVV42" s="21"/>
      <c r="AVW42" s="21"/>
      <c r="AVX42" s="21"/>
      <c r="AVY42" s="21"/>
      <c r="AVZ42" s="21"/>
      <c r="AWA42" s="21"/>
      <c r="AWB42" s="21"/>
      <c r="AWC42" s="21"/>
      <c r="AWD42" s="21"/>
      <c r="AWE42" s="21"/>
      <c r="AWF42" s="21"/>
      <c r="AWG42" s="21"/>
      <c r="AWH42" s="21"/>
      <c r="AWI42" s="21"/>
      <c r="AWJ42" s="21"/>
      <c r="AWK42" s="21"/>
      <c r="AWL42" s="21"/>
      <c r="AWM42" s="21"/>
      <c r="AWN42" s="21"/>
      <c r="AWO42" s="21"/>
      <c r="AWP42" s="21"/>
      <c r="AWQ42" s="21"/>
      <c r="AWR42" s="21"/>
      <c r="AWS42" s="21"/>
      <c r="AWT42" s="21"/>
      <c r="AWU42" s="21"/>
      <c r="AWV42" s="21"/>
      <c r="AWW42" s="21"/>
      <c r="AWX42" s="21"/>
      <c r="AWY42" s="21"/>
      <c r="AWZ42" s="21"/>
      <c r="AXA42" s="21"/>
      <c r="AXB42" s="21"/>
      <c r="AXC42" s="21"/>
      <c r="AXD42" s="21"/>
      <c r="AXE42" s="21"/>
      <c r="AXF42" s="21"/>
      <c r="AXG42" s="21"/>
      <c r="AXH42" s="21"/>
      <c r="AXI42" s="21"/>
      <c r="AXJ42" s="21"/>
      <c r="AXK42" s="21"/>
      <c r="AXL42" s="21"/>
      <c r="AXM42" s="21"/>
      <c r="AXN42" s="21"/>
      <c r="AXO42" s="21"/>
      <c r="AXP42" s="21"/>
      <c r="AXQ42" s="21"/>
      <c r="AXR42" s="21"/>
      <c r="AXS42" s="21"/>
      <c r="AXT42" s="21"/>
      <c r="AXU42" s="21"/>
      <c r="AXV42" s="21"/>
      <c r="AXW42" s="21"/>
      <c r="AXX42" s="21"/>
      <c r="AXY42" s="21"/>
      <c r="AXZ42" s="21"/>
      <c r="AYA42" s="21"/>
      <c r="AYB42" s="21"/>
      <c r="AYC42" s="21"/>
      <c r="AYD42" s="21"/>
      <c r="AYE42" s="21"/>
      <c r="AYF42" s="21"/>
      <c r="AYG42" s="21"/>
      <c r="AYH42" s="21"/>
      <c r="AYI42" s="21"/>
      <c r="AYJ42" s="21"/>
      <c r="AYK42" s="21"/>
      <c r="AYL42" s="21"/>
      <c r="AYM42" s="21"/>
      <c r="AYN42" s="21"/>
      <c r="AYO42" s="21"/>
      <c r="AYP42" s="21"/>
      <c r="AYQ42" s="21"/>
      <c r="AYR42" s="21"/>
      <c r="AYS42" s="21"/>
      <c r="AYT42" s="21"/>
      <c r="AYU42" s="21"/>
      <c r="AYV42" s="21"/>
      <c r="AYW42" s="21"/>
      <c r="AYX42" s="21"/>
      <c r="AYY42" s="21"/>
      <c r="AYZ42" s="21"/>
      <c r="AZA42" s="21"/>
      <c r="AZB42" s="21"/>
      <c r="AZC42" s="21"/>
      <c r="AZD42" s="21"/>
      <c r="AZE42" s="21"/>
      <c r="AZF42" s="21"/>
      <c r="AZG42" s="21"/>
      <c r="AZH42" s="21"/>
      <c r="AZI42" s="21"/>
      <c r="AZJ42" s="21"/>
      <c r="AZK42" s="21"/>
      <c r="AZL42" s="21"/>
      <c r="AZM42" s="21"/>
      <c r="AZN42" s="21"/>
      <c r="AZO42" s="21"/>
      <c r="AZP42" s="21"/>
      <c r="AZQ42" s="21"/>
      <c r="AZR42" s="21"/>
      <c r="AZS42" s="21"/>
      <c r="AZT42" s="21"/>
      <c r="AZU42" s="21"/>
      <c r="AZV42" s="21"/>
      <c r="AZW42" s="21"/>
      <c r="AZX42" s="21"/>
      <c r="AZY42" s="21"/>
      <c r="AZZ42" s="21"/>
      <c r="BAA42" s="21"/>
      <c r="BAB42" s="21"/>
      <c r="BAC42" s="21"/>
      <c r="BAD42" s="21"/>
      <c r="BAE42" s="21"/>
      <c r="BAF42" s="21"/>
      <c r="BAG42" s="21"/>
      <c r="BAH42" s="21"/>
      <c r="BAI42" s="21"/>
      <c r="BAJ42" s="21"/>
      <c r="BAK42" s="21"/>
      <c r="BAL42" s="21"/>
      <c r="BAM42" s="21"/>
      <c r="BAN42" s="21"/>
      <c r="BAO42" s="21"/>
      <c r="BAP42" s="21"/>
      <c r="BAQ42" s="21"/>
      <c r="BAR42" s="21"/>
      <c r="BAS42" s="21"/>
      <c r="BAT42" s="21"/>
      <c r="BAU42" s="21"/>
      <c r="BAV42" s="21"/>
      <c r="BAW42" s="21"/>
      <c r="BAX42" s="21"/>
      <c r="BAY42" s="21"/>
      <c r="BAZ42" s="21"/>
      <c r="BBA42" s="21"/>
      <c r="BBB42" s="21"/>
      <c r="BBC42" s="21"/>
      <c r="BBD42" s="21"/>
      <c r="BBE42" s="21"/>
      <c r="BBF42" s="21"/>
      <c r="BBG42" s="21"/>
      <c r="BBH42" s="21"/>
      <c r="BBI42" s="21"/>
      <c r="BBJ42" s="21"/>
      <c r="BBK42" s="21"/>
      <c r="BBL42" s="21"/>
      <c r="BBM42" s="21"/>
      <c r="BBN42" s="21"/>
      <c r="BBO42" s="21"/>
      <c r="BBP42" s="21"/>
      <c r="BBQ42" s="21"/>
      <c r="BBR42" s="21"/>
      <c r="BBS42" s="21"/>
      <c r="BBT42" s="21"/>
      <c r="BBU42" s="21"/>
      <c r="BBV42" s="21"/>
      <c r="BBW42" s="21"/>
      <c r="BBX42" s="21"/>
      <c r="BBY42" s="21"/>
      <c r="BBZ42" s="21"/>
      <c r="BCA42" s="21"/>
      <c r="BCB42" s="21"/>
      <c r="BCC42" s="21"/>
      <c r="BCD42" s="21"/>
      <c r="BCE42" s="21"/>
      <c r="BCF42" s="21"/>
      <c r="BCG42" s="21"/>
      <c r="BCH42" s="21"/>
      <c r="BCI42" s="21"/>
      <c r="BCJ42" s="21"/>
      <c r="BCK42" s="21"/>
      <c r="BCL42" s="21"/>
      <c r="BCM42" s="21"/>
      <c r="BCN42" s="21"/>
      <c r="BCO42" s="21"/>
      <c r="BCP42" s="21"/>
      <c r="BCQ42" s="21"/>
      <c r="BCR42" s="21"/>
      <c r="BCS42" s="21"/>
      <c r="BCT42" s="21"/>
      <c r="BCU42" s="21"/>
      <c r="BCV42" s="21"/>
      <c r="BCW42" s="21"/>
      <c r="BCX42" s="21"/>
      <c r="BCY42" s="21"/>
      <c r="BCZ42" s="21"/>
      <c r="BDA42" s="21"/>
      <c r="BDB42" s="21"/>
      <c r="BDC42" s="21"/>
      <c r="BDD42" s="21"/>
      <c r="BDE42" s="21"/>
      <c r="BDF42" s="21"/>
      <c r="BDG42" s="21"/>
      <c r="BDH42" s="21"/>
      <c r="BDI42" s="21"/>
      <c r="BDJ42" s="21"/>
      <c r="BDK42" s="21"/>
      <c r="BDL42" s="21"/>
      <c r="BDM42" s="21"/>
      <c r="BDN42" s="21"/>
      <c r="BDO42" s="21"/>
      <c r="BDP42" s="21"/>
      <c r="BDQ42" s="21"/>
      <c r="BDR42" s="21"/>
      <c r="BDS42" s="21"/>
      <c r="BDT42" s="21"/>
      <c r="BDU42" s="21"/>
      <c r="BDV42" s="21"/>
      <c r="BDW42" s="21"/>
      <c r="BDX42" s="21"/>
      <c r="BDY42" s="21"/>
      <c r="BDZ42" s="21"/>
      <c r="BEA42" s="21"/>
      <c r="BEB42" s="21"/>
      <c r="BEC42" s="21"/>
      <c r="BED42" s="21"/>
      <c r="BEE42" s="21"/>
      <c r="BEF42" s="21"/>
      <c r="BEG42" s="21"/>
      <c r="BEH42" s="21"/>
      <c r="BEI42" s="21"/>
      <c r="BEJ42" s="21"/>
      <c r="BEK42" s="21"/>
      <c r="BEL42" s="21"/>
      <c r="BEM42" s="21"/>
      <c r="BEN42" s="21"/>
      <c r="BEO42" s="21"/>
      <c r="BEP42" s="21"/>
      <c r="BEQ42" s="21"/>
      <c r="BER42" s="21"/>
      <c r="BES42" s="21"/>
      <c r="BET42" s="21"/>
      <c r="BEU42" s="21"/>
      <c r="BEV42" s="21"/>
      <c r="BEW42" s="21"/>
      <c r="BEX42" s="21"/>
      <c r="BEY42" s="21"/>
      <c r="BEZ42" s="21"/>
      <c r="BFA42" s="21"/>
      <c r="BFB42" s="21"/>
      <c r="BFC42" s="21"/>
      <c r="BFD42" s="21"/>
      <c r="BFE42" s="21"/>
      <c r="BFF42" s="21"/>
      <c r="BFG42" s="21"/>
      <c r="BFH42" s="21"/>
      <c r="BFI42" s="21"/>
      <c r="BFJ42" s="21"/>
      <c r="BFK42" s="21"/>
      <c r="BFL42" s="21"/>
      <c r="BFM42" s="21"/>
      <c r="BFN42" s="21"/>
      <c r="BFO42" s="21"/>
      <c r="BFP42" s="21"/>
      <c r="BFQ42" s="21"/>
      <c r="BFR42" s="21"/>
      <c r="BFS42" s="21"/>
      <c r="BFT42" s="21"/>
      <c r="BFU42" s="21"/>
      <c r="BFV42" s="21"/>
      <c r="BFW42" s="21"/>
      <c r="BFX42" s="21"/>
      <c r="BFY42" s="21"/>
      <c r="BFZ42" s="21"/>
      <c r="BGA42" s="21"/>
      <c r="BGB42" s="21"/>
      <c r="BGC42" s="21"/>
      <c r="BGD42" s="21"/>
      <c r="BGE42" s="21"/>
      <c r="BGF42" s="21"/>
      <c r="BGG42" s="21"/>
      <c r="BGH42" s="21"/>
      <c r="BGI42" s="21"/>
      <c r="BGJ42" s="21"/>
      <c r="BGK42" s="21"/>
      <c r="BGL42" s="21"/>
      <c r="BGM42" s="21"/>
      <c r="BGN42" s="21"/>
      <c r="BGO42" s="21"/>
      <c r="BGP42" s="21"/>
      <c r="BGQ42" s="21"/>
      <c r="BGR42" s="21"/>
      <c r="BGS42" s="21"/>
      <c r="BGT42" s="21"/>
      <c r="BGU42" s="21"/>
      <c r="BGV42" s="21"/>
      <c r="BGW42" s="21"/>
      <c r="BGX42" s="21"/>
      <c r="BGY42" s="21"/>
      <c r="BGZ42" s="21"/>
      <c r="BHA42" s="21"/>
      <c r="BHB42" s="21"/>
      <c r="BHC42" s="21"/>
      <c r="BHD42" s="21"/>
      <c r="BHE42" s="21"/>
      <c r="BHF42" s="21"/>
      <c r="BHG42" s="21"/>
      <c r="BHH42" s="21"/>
      <c r="BHI42" s="21"/>
      <c r="BHJ42" s="21"/>
      <c r="BHK42" s="21"/>
      <c r="BHL42" s="21"/>
      <c r="BHM42" s="21"/>
      <c r="BHN42" s="21"/>
      <c r="BHO42" s="21"/>
      <c r="BHP42" s="21"/>
      <c r="BHQ42" s="21"/>
      <c r="BHR42" s="21"/>
      <c r="BHS42" s="21"/>
      <c r="BHT42" s="21"/>
      <c r="BHU42" s="21"/>
      <c r="BHV42" s="21"/>
      <c r="BHW42" s="21"/>
      <c r="BHX42" s="21"/>
      <c r="BHY42" s="21"/>
      <c r="BHZ42" s="21"/>
      <c r="BIA42" s="21"/>
      <c r="BIB42" s="21"/>
      <c r="BIC42" s="21"/>
      <c r="BID42" s="21"/>
      <c r="BIE42" s="21"/>
      <c r="BIF42" s="21"/>
      <c r="BIG42" s="21"/>
      <c r="BIH42" s="21"/>
      <c r="BII42" s="21"/>
      <c r="BIJ42" s="21"/>
      <c r="BIK42" s="21"/>
      <c r="BIL42" s="21"/>
      <c r="BIM42" s="21"/>
      <c r="BIN42" s="21"/>
      <c r="BIO42" s="21"/>
      <c r="BIP42" s="21"/>
      <c r="BIQ42" s="21"/>
      <c r="BIR42" s="21"/>
      <c r="BIS42" s="21"/>
      <c r="BIT42" s="21"/>
      <c r="BIU42" s="21"/>
      <c r="BIV42" s="21"/>
      <c r="BIW42" s="21"/>
      <c r="BIX42" s="21"/>
      <c r="BIY42" s="21"/>
      <c r="BIZ42" s="21"/>
      <c r="BJA42" s="21"/>
      <c r="BJB42" s="21"/>
      <c r="BJC42" s="21"/>
      <c r="BJD42" s="21"/>
      <c r="BJE42" s="21"/>
      <c r="BJF42" s="21"/>
      <c r="BJG42" s="21"/>
      <c r="BJH42" s="21"/>
      <c r="BJI42" s="21"/>
      <c r="BJJ42" s="21"/>
      <c r="BJK42" s="21"/>
      <c r="BJL42" s="21"/>
      <c r="BJM42" s="21"/>
      <c r="BJN42" s="21"/>
      <c r="BJO42" s="21"/>
      <c r="BJP42" s="21"/>
      <c r="BJQ42" s="21"/>
      <c r="BJR42" s="21"/>
      <c r="BJS42" s="21"/>
      <c r="BJT42" s="21"/>
      <c r="BJU42" s="21"/>
      <c r="BJV42" s="21"/>
      <c r="BJW42" s="21"/>
      <c r="BJX42" s="21"/>
      <c r="BJY42" s="21"/>
      <c r="BJZ42" s="21"/>
      <c r="BKA42" s="21"/>
      <c r="BKB42" s="21"/>
      <c r="BKC42" s="21"/>
      <c r="BKD42" s="21"/>
      <c r="BKE42" s="21"/>
      <c r="BKF42" s="21"/>
      <c r="BKG42" s="21"/>
      <c r="BKH42" s="21"/>
      <c r="BKI42" s="21"/>
      <c r="BKJ42" s="21"/>
      <c r="BKK42" s="21"/>
      <c r="BKL42" s="21"/>
      <c r="BKM42" s="21"/>
      <c r="BKN42" s="21"/>
      <c r="BKO42" s="21"/>
      <c r="BKP42" s="21"/>
      <c r="BKQ42" s="21"/>
      <c r="BKR42" s="21"/>
      <c r="BKS42" s="21"/>
      <c r="BKT42" s="21"/>
      <c r="BKU42" s="21"/>
      <c r="BKV42" s="21"/>
      <c r="BKW42" s="21"/>
      <c r="BKX42" s="21"/>
      <c r="BKY42" s="21"/>
      <c r="BKZ42" s="21"/>
      <c r="BLA42" s="21"/>
      <c r="BLB42" s="21"/>
      <c r="BLC42" s="21"/>
      <c r="BLD42" s="21"/>
      <c r="BLE42" s="21"/>
      <c r="BLF42" s="21"/>
      <c r="BLG42" s="21"/>
      <c r="BLH42" s="21"/>
      <c r="BLI42" s="21"/>
      <c r="BLJ42" s="21"/>
      <c r="BLK42" s="21"/>
      <c r="BLL42" s="21"/>
      <c r="BLM42" s="21"/>
      <c r="BLN42" s="21"/>
      <c r="BLO42" s="21"/>
      <c r="BLP42" s="21"/>
      <c r="BLQ42" s="21"/>
      <c r="BLR42" s="21"/>
      <c r="BLS42" s="21"/>
      <c r="BLT42" s="21"/>
      <c r="BLU42" s="21"/>
      <c r="BLV42" s="21"/>
      <c r="BLW42" s="21"/>
      <c r="BLX42" s="21"/>
      <c r="BLY42" s="21"/>
      <c r="BLZ42" s="21"/>
      <c r="BMA42" s="21"/>
      <c r="BMB42" s="21"/>
      <c r="BMC42" s="21"/>
      <c r="BMD42" s="21"/>
      <c r="BME42" s="21"/>
      <c r="BMF42" s="21"/>
      <c r="BMG42" s="21"/>
      <c r="BMH42" s="21"/>
      <c r="BMI42" s="21"/>
      <c r="BMJ42" s="21"/>
      <c r="BMK42" s="21"/>
      <c r="BML42" s="21"/>
      <c r="BMM42" s="21"/>
      <c r="BMN42" s="21"/>
      <c r="BMO42" s="21"/>
      <c r="BMP42" s="21"/>
      <c r="BMQ42" s="21"/>
      <c r="BMR42" s="21"/>
      <c r="BMS42" s="21"/>
      <c r="BMT42" s="21"/>
      <c r="BMU42" s="21"/>
      <c r="BMV42" s="21"/>
      <c r="BMW42" s="21"/>
      <c r="BMX42" s="21"/>
      <c r="BMY42" s="21"/>
      <c r="BMZ42" s="21"/>
      <c r="BNA42" s="21"/>
      <c r="BNB42" s="21"/>
      <c r="BNC42" s="21"/>
      <c r="BND42" s="21"/>
      <c r="BNE42" s="21"/>
      <c r="BNF42" s="21"/>
      <c r="BNG42" s="21"/>
      <c r="BNH42" s="21"/>
      <c r="BNI42" s="21"/>
      <c r="BNJ42" s="21"/>
      <c r="BNK42" s="21"/>
      <c r="BNL42" s="21"/>
      <c r="BNM42" s="21"/>
      <c r="BNN42" s="21"/>
      <c r="BNO42" s="21"/>
      <c r="BNP42" s="21"/>
      <c r="BNQ42" s="21"/>
      <c r="BNR42" s="21"/>
      <c r="BNS42" s="21"/>
      <c r="BNT42" s="21"/>
      <c r="BNU42" s="21"/>
      <c r="BNV42" s="21"/>
      <c r="BNW42" s="21"/>
      <c r="BNX42" s="21"/>
      <c r="BNY42" s="21"/>
      <c r="BNZ42" s="21"/>
      <c r="BOA42" s="21"/>
      <c r="BOB42" s="21"/>
      <c r="BOC42" s="21"/>
      <c r="BOD42" s="21"/>
      <c r="BOE42" s="21"/>
      <c r="BOF42" s="21"/>
      <c r="BOG42" s="21"/>
      <c r="BOH42" s="21"/>
      <c r="BOI42" s="21"/>
      <c r="BOJ42" s="21"/>
      <c r="BOK42" s="21"/>
      <c r="BOL42" s="21"/>
      <c r="BOM42" s="21"/>
      <c r="BON42" s="21"/>
      <c r="BOO42" s="21"/>
      <c r="BOP42" s="21"/>
      <c r="BOQ42" s="21"/>
      <c r="BOR42" s="21"/>
      <c r="BOS42" s="21"/>
      <c r="BOT42" s="21"/>
      <c r="BOU42" s="21"/>
      <c r="BOV42" s="21"/>
      <c r="BOW42" s="21"/>
      <c r="BOX42" s="21"/>
      <c r="BOY42" s="21"/>
      <c r="BOZ42" s="21"/>
      <c r="BPA42" s="21"/>
      <c r="BPB42" s="21"/>
      <c r="BPC42" s="21"/>
      <c r="BPD42" s="21"/>
      <c r="BPE42" s="21"/>
      <c r="BPF42" s="21"/>
      <c r="BPG42" s="21"/>
      <c r="BPH42" s="21"/>
      <c r="BPI42" s="21"/>
      <c r="BPJ42" s="21"/>
      <c r="BPK42" s="21"/>
      <c r="BPL42" s="21"/>
      <c r="BPM42" s="21"/>
      <c r="BPN42" s="21"/>
      <c r="BPO42" s="21"/>
      <c r="BPP42" s="21"/>
      <c r="BPQ42" s="21"/>
      <c r="BPR42" s="21"/>
      <c r="BPS42" s="21"/>
      <c r="BPT42" s="21"/>
      <c r="BPU42" s="21"/>
      <c r="BPV42" s="21"/>
      <c r="BPW42" s="21"/>
      <c r="BPX42" s="21"/>
      <c r="BPY42" s="21"/>
      <c r="BPZ42" s="21"/>
      <c r="BQA42" s="21"/>
      <c r="BQB42" s="21"/>
      <c r="BQC42" s="21"/>
      <c r="BQD42" s="21"/>
      <c r="BQE42" s="21"/>
      <c r="BQF42" s="21"/>
      <c r="BQG42" s="21"/>
      <c r="BQH42" s="21"/>
      <c r="BQI42" s="21"/>
      <c r="BQJ42" s="21"/>
      <c r="BQK42" s="21"/>
      <c r="BQL42" s="21"/>
      <c r="BQM42" s="21"/>
      <c r="BQN42" s="21"/>
      <c r="BQO42" s="21"/>
      <c r="BQP42" s="21"/>
      <c r="BQQ42" s="21"/>
      <c r="BQR42" s="21"/>
      <c r="BQS42" s="21"/>
      <c r="BQT42" s="21"/>
      <c r="BQU42" s="21"/>
      <c r="BQV42" s="21"/>
      <c r="BQW42" s="21"/>
      <c r="BQX42" s="21"/>
      <c r="BQY42" s="21"/>
      <c r="BQZ42" s="21"/>
      <c r="BRA42" s="21"/>
      <c r="BRB42" s="21"/>
      <c r="BRC42" s="21"/>
      <c r="BRD42" s="21"/>
      <c r="BRE42" s="21"/>
      <c r="BRF42" s="21"/>
      <c r="BRG42" s="21"/>
      <c r="BRH42" s="21"/>
      <c r="BRI42" s="21"/>
      <c r="BRJ42" s="21"/>
      <c r="BRK42" s="21"/>
      <c r="BRL42" s="21"/>
      <c r="BRM42" s="21"/>
      <c r="BRN42" s="21"/>
      <c r="BRO42" s="21"/>
      <c r="BRP42" s="21"/>
      <c r="BRQ42" s="21"/>
      <c r="BRR42" s="21"/>
      <c r="BRS42" s="21"/>
      <c r="BRT42" s="21"/>
      <c r="BRU42" s="21"/>
      <c r="BRV42" s="21"/>
      <c r="BRW42" s="21"/>
      <c r="BRX42" s="21"/>
      <c r="BRY42" s="21"/>
      <c r="BRZ42" s="21"/>
      <c r="BSA42" s="21"/>
      <c r="BSB42" s="21"/>
      <c r="BSC42" s="21"/>
      <c r="BSD42" s="21"/>
      <c r="BSE42" s="21"/>
      <c r="BSF42" s="21"/>
      <c r="BSG42" s="21"/>
      <c r="BSH42" s="21"/>
      <c r="BSI42" s="21"/>
      <c r="BSJ42" s="21"/>
      <c r="BSK42" s="21"/>
      <c r="BSL42" s="21"/>
      <c r="BSM42" s="21"/>
      <c r="BSN42" s="21"/>
      <c r="BSO42" s="21"/>
      <c r="BSP42" s="21"/>
      <c r="BSQ42" s="21"/>
      <c r="BSR42" s="21"/>
      <c r="BSS42" s="21"/>
      <c r="BST42" s="21"/>
      <c r="BSU42" s="21"/>
      <c r="BSV42" s="21"/>
      <c r="BSW42" s="21"/>
      <c r="BSX42" s="21"/>
      <c r="BSY42" s="21"/>
      <c r="BSZ42" s="21"/>
      <c r="BTA42" s="21"/>
      <c r="BTB42" s="21"/>
      <c r="BTC42" s="21"/>
      <c r="BTD42" s="21"/>
      <c r="BTE42" s="21"/>
      <c r="BTF42" s="21"/>
      <c r="BTG42" s="21"/>
      <c r="BTH42" s="21"/>
      <c r="BTI42" s="21"/>
      <c r="BTJ42" s="21"/>
      <c r="BTK42" s="21"/>
      <c r="BTL42" s="21"/>
      <c r="BTM42" s="21"/>
      <c r="BTN42" s="21"/>
      <c r="BTO42" s="21"/>
      <c r="BTP42" s="21"/>
      <c r="BTQ42" s="21"/>
      <c r="BTR42" s="21"/>
      <c r="BTS42" s="21"/>
      <c r="BTT42" s="21"/>
      <c r="BTU42" s="21"/>
      <c r="BTV42" s="21"/>
      <c r="BTW42" s="21"/>
      <c r="BTX42" s="21"/>
      <c r="BTY42" s="21"/>
      <c r="BTZ42" s="21"/>
      <c r="BUA42" s="21"/>
      <c r="BUB42" s="21"/>
      <c r="BUC42" s="21"/>
      <c r="BUD42" s="21"/>
      <c r="BUE42" s="21"/>
      <c r="BUF42" s="21"/>
      <c r="BUG42" s="21"/>
      <c r="BUH42" s="21"/>
      <c r="BUI42" s="21"/>
      <c r="BUJ42" s="21"/>
      <c r="BUK42" s="21"/>
      <c r="BUL42" s="21"/>
      <c r="BUM42" s="21"/>
      <c r="BUN42" s="21"/>
      <c r="BUO42" s="21"/>
      <c r="BUP42" s="21"/>
      <c r="BUQ42" s="21"/>
      <c r="BUR42" s="21"/>
      <c r="BUS42" s="21"/>
      <c r="BUT42" s="21"/>
      <c r="BUU42" s="21"/>
      <c r="BUV42" s="21"/>
      <c r="BUW42" s="21"/>
      <c r="BUX42" s="21"/>
      <c r="BUY42" s="21"/>
      <c r="BUZ42" s="21"/>
      <c r="BVA42" s="21"/>
      <c r="BVB42" s="21"/>
      <c r="BVC42" s="21"/>
      <c r="BVD42" s="21"/>
      <c r="BVE42" s="21"/>
      <c r="BVF42" s="21"/>
      <c r="BVG42" s="21"/>
      <c r="BVH42" s="21"/>
      <c r="BVI42" s="21"/>
      <c r="BVJ42" s="21"/>
      <c r="BVK42" s="21"/>
      <c r="BVL42" s="21"/>
      <c r="BVM42" s="21"/>
      <c r="BVN42" s="21"/>
      <c r="BVO42" s="21"/>
      <c r="BVP42" s="21"/>
      <c r="BVQ42" s="21"/>
      <c r="BVR42" s="21"/>
      <c r="BVS42" s="21"/>
      <c r="BVT42" s="21"/>
      <c r="BVU42" s="21"/>
      <c r="BVV42" s="21"/>
      <c r="BVW42" s="21"/>
      <c r="BVX42" s="21"/>
      <c r="BVY42" s="21"/>
      <c r="BVZ42" s="21"/>
      <c r="BWA42" s="21"/>
      <c r="BWB42" s="21"/>
      <c r="BWC42" s="21"/>
      <c r="BWD42" s="21"/>
      <c r="BWE42" s="21"/>
      <c r="BWF42" s="21"/>
      <c r="BWG42" s="21"/>
      <c r="BWH42" s="21"/>
      <c r="BWI42" s="21"/>
      <c r="BWJ42" s="21"/>
      <c r="BWK42" s="21"/>
      <c r="BWL42" s="21"/>
      <c r="BWM42" s="21"/>
      <c r="BWN42" s="21"/>
      <c r="BWO42" s="21"/>
      <c r="BWP42" s="21"/>
      <c r="BWQ42" s="21"/>
      <c r="BWR42" s="21"/>
      <c r="BWS42" s="21"/>
      <c r="BWT42" s="21"/>
      <c r="BWU42" s="21"/>
      <c r="BWV42" s="21"/>
      <c r="BWW42" s="21"/>
      <c r="BWX42" s="21"/>
      <c r="BWY42" s="21"/>
      <c r="BWZ42" s="21"/>
      <c r="BXA42" s="21"/>
      <c r="BXB42" s="21"/>
      <c r="BXC42" s="21"/>
      <c r="BXD42" s="21"/>
      <c r="BXE42" s="21"/>
      <c r="BXF42" s="21"/>
      <c r="BXG42" s="21"/>
      <c r="BXH42" s="21"/>
      <c r="BXI42" s="21"/>
      <c r="BXJ42" s="21"/>
      <c r="BXK42" s="21"/>
      <c r="BXL42" s="21"/>
      <c r="BXM42" s="21"/>
      <c r="BXN42" s="21"/>
      <c r="BXO42" s="21"/>
      <c r="BXP42" s="21"/>
      <c r="BXQ42" s="21"/>
      <c r="BXR42" s="21"/>
      <c r="BXS42" s="21"/>
      <c r="BXT42" s="21"/>
      <c r="BXU42" s="21"/>
      <c r="BXV42" s="21"/>
      <c r="BXW42" s="21"/>
      <c r="BXX42" s="21"/>
      <c r="BXY42" s="21"/>
      <c r="BXZ42" s="21"/>
      <c r="BYA42" s="21"/>
      <c r="BYB42" s="21"/>
      <c r="BYC42" s="21"/>
      <c r="BYD42" s="21"/>
      <c r="BYE42" s="21"/>
      <c r="BYF42" s="21"/>
      <c r="BYG42" s="21"/>
      <c r="BYH42" s="21"/>
      <c r="BYI42" s="21"/>
      <c r="BYJ42" s="21"/>
      <c r="BYK42" s="21"/>
      <c r="BYL42" s="21"/>
      <c r="BYM42" s="21"/>
      <c r="BYN42" s="21"/>
      <c r="BYO42" s="21"/>
      <c r="BYP42" s="21"/>
      <c r="BYQ42" s="21"/>
      <c r="BYR42" s="21"/>
      <c r="BYS42" s="21"/>
      <c r="BYT42" s="21"/>
      <c r="BYU42" s="21"/>
      <c r="BYV42" s="21"/>
      <c r="BYW42" s="21"/>
      <c r="BYX42" s="21"/>
      <c r="BYY42" s="21"/>
      <c r="BYZ42" s="21"/>
      <c r="BZA42" s="21"/>
      <c r="BZB42" s="21"/>
      <c r="BZC42" s="21"/>
      <c r="BZD42" s="21"/>
      <c r="BZE42" s="21"/>
      <c r="BZF42" s="21"/>
      <c r="BZG42" s="21"/>
      <c r="BZH42" s="21"/>
      <c r="BZI42" s="21"/>
      <c r="BZJ42" s="21"/>
      <c r="BZK42" s="21"/>
      <c r="BZL42" s="21"/>
      <c r="BZM42" s="21"/>
      <c r="BZN42" s="21"/>
      <c r="BZO42" s="21"/>
      <c r="BZP42" s="21"/>
      <c r="BZQ42" s="21"/>
      <c r="BZR42" s="21"/>
      <c r="BZS42" s="21"/>
      <c r="BZT42" s="21"/>
      <c r="BZU42" s="21"/>
      <c r="BZV42" s="21"/>
      <c r="BZW42" s="21"/>
      <c r="BZX42" s="21"/>
      <c r="BZY42" s="21"/>
      <c r="BZZ42" s="21"/>
      <c r="CAA42" s="21"/>
      <c r="CAB42" s="21"/>
      <c r="CAC42" s="21"/>
      <c r="CAD42" s="21"/>
      <c r="CAE42" s="21"/>
      <c r="CAF42" s="21"/>
      <c r="CAG42" s="21"/>
      <c r="CAH42" s="21"/>
      <c r="CAI42" s="21"/>
      <c r="CAJ42" s="21"/>
      <c r="CAK42" s="21"/>
      <c r="CAL42" s="21"/>
      <c r="CAM42" s="21"/>
      <c r="CAN42" s="21"/>
      <c r="CAO42" s="21"/>
      <c r="CAP42" s="21"/>
      <c r="CAQ42" s="21"/>
      <c r="CAR42" s="21"/>
      <c r="CAS42" s="21"/>
      <c r="CAT42" s="21"/>
      <c r="CAU42" s="21"/>
      <c r="CAV42" s="21"/>
      <c r="CAW42" s="21"/>
      <c r="CAX42" s="21"/>
      <c r="CAY42" s="21"/>
      <c r="CAZ42" s="21"/>
      <c r="CBA42" s="21"/>
      <c r="CBB42" s="21"/>
      <c r="CBC42" s="21"/>
      <c r="CBD42" s="21"/>
      <c r="CBE42" s="21"/>
      <c r="CBF42" s="21"/>
      <c r="CBG42" s="21"/>
      <c r="CBH42" s="21"/>
      <c r="CBI42" s="21"/>
      <c r="CBJ42" s="21"/>
      <c r="CBK42" s="21"/>
      <c r="CBL42" s="21"/>
      <c r="CBM42" s="21"/>
      <c r="CBN42" s="21"/>
      <c r="CBO42" s="21"/>
      <c r="CBP42" s="21"/>
      <c r="CBQ42" s="21"/>
      <c r="CBR42" s="21"/>
      <c r="CBS42" s="21"/>
      <c r="CBT42" s="21"/>
      <c r="CBU42" s="21"/>
      <c r="CBV42" s="21"/>
      <c r="CBW42" s="21"/>
      <c r="CBX42" s="21"/>
      <c r="CBY42" s="21"/>
      <c r="CBZ42" s="21"/>
      <c r="CCA42" s="21"/>
      <c r="CCB42" s="21"/>
      <c r="CCC42" s="21"/>
      <c r="CCD42" s="21"/>
      <c r="CCE42" s="21"/>
      <c r="CCF42" s="21"/>
      <c r="CCG42" s="21"/>
      <c r="CCH42" s="21"/>
      <c r="CCI42" s="21"/>
      <c r="CCJ42" s="21"/>
      <c r="CCK42" s="21"/>
      <c r="CCL42" s="21"/>
      <c r="CCM42" s="21"/>
      <c r="CCN42" s="21"/>
      <c r="CCO42" s="21"/>
      <c r="CCP42" s="21"/>
      <c r="CCQ42" s="21"/>
      <c r="CCR42" s="21"/>
      <c r="CCS42" s="21"/>
      <c r="CCT42" s="21"/>
      <c r="CCU42" s="21"/>
      <c r="CCV42" s="21"/>
      <c r="CCW42" s="21"/>
      <c r="CCX42" s="21"/>
      <c r="CCY42" s="21"/>
      <c r="CCZ42" s="21"/>
      <c r="CDA42" s="21"/>
      <c r="CDB42" s="21"/>
      <c r="CDC42" s="21"/>
      <c r="CDD42" s="21"/>
      <c r="CDE42" s="21"/>
      <c r="CDF42" s="21"/>
      <c r="CDG42" s="21"/>
      <c r="CDH42" s="21"/>
      <c r="CDI42" s="21"/>
      <c r="CDJ42" s="21"/>
      <c r="CDK42" s="21"/>
      <c r="CDL42" s="21"/>
      <c r="CDM42" s="21"/>
      <c r="CDN42" s="21"/>
      <c r="CDO42" s="21"/>
      <c r="CDP42" s="21"/>
      <c r="CDQ42" s="21"/>
      <c r="CDR42" s="21"/>
      <c r="CDS42" s="21"/>
      <c r="CDT42" s="21"/>
      <c r="CDU42" s="21"/>
      <c r="CDV42" s="21"/>
      <c r="CDW42" s="21"/>
      <c r="CDX42" s="21"/>
      <c r="CDY42" s="21"/>
      <c r="CDZ42" s="21"/>
      <c r="CEA42" s="21"/>
      <c r="CEB42" s="21"/>
      <c r="CEC42" s="21"/>
      <c r="CED42" s="21"/>
      <c r="CEE42" s="21"/>
      <c r="CEF42" s="21"/>
      <c r="CEG42" s="21"/>
      <c r="CEH42" s="21"/>
      <c r="CEI42" s="21"/>
      <c r="CEJ42" s="21"/>
      <c r="CEK42" s="21"/>
      <c r="CEL42" s="21"/>
      <c r="CEM42" s="21"/>
      <c r="CEN42" s="21"/>
      <c r="CEO42" s="21"/>
      <c r="CEP42" s="21"/>
      <c r="CEQ42" s="21"/>
      <c r="CER42" s="21"/>
      <c r="CES42" s="21"/>
      <c r="CET42" s="21"/>
      <c r="CEU42" s="21"/>
      <c r="CEV42" s="21"/>
      <c r="CEW42" s="21"/>
      <c r="CEX42" s="21"/>
      <c r="CEY42" s="21"/>
      <c r="CEZ42" s="21"/>
      <c r="CFA42" s="21"/>
      <c r="CFB42" s="21"/>
      <c r="CFC42" s="21"/>
      <c r="CFD42" s="21"/>
      <c r="CFE42" s="21"/>
      <c r="CFF42" s="21"/>
      <c r="CFG42" s="21"/>
      <c r="CFH42" s="21"/>
      <c r="CFI42" s="21"/>
      <c r="CFJ42" s="21"/>
      <c r="CFK42" s="21"/>
      <c r="CFL42" s="21"/>
      <c r="CFM42" s="21"/>
      <c r="CFN42" s="21"/>
      <c r="CFO42" s="21"/>
      <c r="CFP42" s="21"/>
      <c r="CFQ42" s="21"/>
      <c r="CFR42" s="21"/>
      <c r="CFS42" s="21"/>
      <c r="CFT42" s="21"/>
      <c r="CFU42" s="21"/>
      <c r="CFV42" s="21"/>
      <c r="CFW42" s="21"/>
      <c r="CFX42" s="21"/>
      <c r="CFY42" s="21"/>
      <c r="CFZ42" s="21"/>
      <c r="CGA42" s="21"/>
      <c r="CGB42" s="21"/>
      <c r="CGC42" s="21"/>
      <c r="CGD42" s="21"/>
      <c r="CGE42" s="21"/>
      <c r="CGF42" s="21"/>
      <c r="CGG42" s="21"/>
      <c r="CGH42" s="21"/>
      <c r="CGI42" s="21"/>
      <c r="CGJ42" s="21"/>
      <c r="CGK42" s="21"/>
      <c r="CGL42" s="21"/>
      <c r="CGM42" s="21"/>
      <c r="CGN42" s="21"/>
      <c r="CGO42" s="21"/>
      <c r="CGP42" s="21"/>
      <c r="CGQ42" s="21"/>
      <c r="CGR42" s="21"/>
      <c r="CGS42" s="21"/>
      <c r="CGT42" s="21"/>
      <c r="CGU42" s="21"/>
      <c r="CGV42" s="21"/>
      <c r="CGW42" s="21"/>
      <c r="CGX42" s="21"/>
      <c r="CGY42" s="21"/>
      <c r="CGZ42" s="21"/>
      <c r="CHA42" s="21"/>
      <c r="CHB42" s="21"/>
      <c r="CHC42" s="21"/>
      <c r="CHD42" s="21"/>
      <c r="CHE42" s="21"/>
      <c r="CHF42" s="21"/>
      <c r="CHG42" s="21"/>
      <c r="CHH42" s="21"/>
      <c r="CHI42" s="21"/>
      <c r="CHJ42" s="21"/>
      <c r="CHK42" s="21"/>
      <c r="CHL42" s="21"/>
      <c r="CHM42" s="21"/>
      <c r="CHN42" s="21"/>
      <c r="CHO42" s="21"/>
      <c r="CHP42" s="21"/>
      <c r="CHQ42" s="21"/>
      <c r="CHR42" s="21"/>
      <c r="CHS42" s="21"/>
      <c r="CHT42" s="21"/>
      <c r="CHU42" s="21"/>
      <c r="CHV42" s="21"/>
      <c r="CHW42" s="21"/>
      <c r="CHX42" s="21"/>
      <c r="CHY42" s="21"/>
      <c r="CHZ42" s="21"/>
      <c r="CIA42" s="21"/>
      <c r="CIB42" s="21"/>
      <c r="CIC42" s="21"/>
      <c r="CID42" s="21"/>
      <c r="CIE42" s="21"/>
      <c r="CIF42" s="21"/>
      <c r="CIG42" s="21"/>
      <c r="CIH42" s="21"/>
      <c r="CII42" s="21"/>
      <c r="CIJ42" s="21"/>
      <c r="CIK42" s="21"/>
      <c r="CIL42" s="21"/>
      <c r="CIM42" s="21"/>
      <c r="CIN42" s="21"/>
      <c r="CIO42" s="21"/>
      <c r="CIP42" s="21"/>
      <c r="CIQ42" s="21"/>
      <c r="CIR42" s="21"/>
      <c r="CIS42" s="21"/>
      <c r="CIT42" s="21"/>
      <c r="CIU42" s="21"/>
      <c r="CIV42" s="21"/>
      <c r="CIW42" s="21"/>
      <c r="CIX42" s="21"/>
      <c r="CIY42" s="21"/>
      <c r="CIZ42" s="21"/>
      <c r="CJA42" s="21"/>
      <c r="CJB42" s="21"/>
      <c r="CJC42" s="21"/>
      <c r="CJD42" s="21"/>
      <c r="CJE42" s="21"/>
      <c r="CJF42" s="21"/>
      <c r="CJG42" s="21"/>
      <c r="CJH42" s="21"/>
      <c r="CJI42" s="21"/>
      <c r="CJJ42" s="21"/>
      <c r="CJK42" s="21"/>
      <c r="CJL42" s="21"/>
      <c r="CJM42" s="21"/>
      <c r="CJN42" s="21"/>
      <c r="CJO42" s="21"/>
      <c r="CJP42" s="21"/>
      <c r="CJQ42" s="21"/>
      <c r="CJR42" s="21"/>
      <c r="CJS42" s="21"/>
      <c r="CJT42" s="21"/>
      <c r="CJU42" s="21"/>
      <c r="CJV42" s="21"/>
      <c r="CJW42" s="21"/>
      <c r="CJX42" s="21"/>
      <c r="CJY42" s="21"/>
      <c r="CJZ42" s="21"/>
      <c r="CKA42" s="21"/>
      <c r="CKB42" s="21"/>
      <c r="CKC42" s="21"/>
      <c r="CKD42" s="21"/>
      <c r="CKE42" s="21"/>
      <c r="CKF42" s="21"/>
      <c r="CKG42" s="21"/>
      <c r="CKH42" s="21"/>
      <c r="CKI42" s="21"/>
      <c r="CKJ42" s="21"/>
      <c r="CKK42" s="21"/>
      <c r="CKL42" s="21"/>
      <c r="CKM42" s="21"/>
      <c r="CKN42" s="21"/>
      <c r="CKO42" s="21"/>
      <c r="CKP42" s="21"/>
      <c r="CKQ42" s="21"/>
      <c r="CKR42" s="21"/>
      <c r="CKS42" s="21"/>
      <c r="CKT42" s="21"/>
      <c r="CKU42" s="21"/>
      <c r="CKV42" s="21"/>
      <c r="CKW42" s="21"/>
      <c r="CKX42" s="21"/>
      <c r="CKY42" s="21"/>
      <c r="CKZ42" s="21"/>
      <c r="CLA42" s="21"/>
      <c r="CLB42" s="21"/>
      <c r="CLC42" s="21"/>
      <c r="CLD42" s="21"/>
      <c r="CLE42" s="21"/>
      <c r="CLF42" s="21"/>
      <c r="CLG42" s="21"/>
      <c r="CLH42" s="21"/>
      <c r="CLI42" s="21"/>
      <c r="CLJ42" s="21"/>
      <c r="CLK42" s="21"/>
      <c r="CLL42" s="21"/>
      <c r="CLM42" s="21"/>
      <c r="CLN42" s="21"/>
      <c r="CLO42" s="21"/>
      <c r="CLP42" s="21"/>
      <c r="CLQ42" s="21"/>
      <c r="CLR42" s="21"/>
      <c r="CLS42" s="21"/>
      <c r="CLT42" s="21"/>
      <c r="CLU42" s="21"/>
      <c r="CLV42" s="21"/>
      <c r="CLW42" s="21"/>
      <c r="CLX42" s="21"/>
      <c r="CLY42" s="21"/>
      <c r="CLZ42" s="21"/>
      <c r="CMA42" s="21"/>
      <c r="CMB42" s="21"/>
      <c r="CMC42" s="21"/>
      <c r="CMD42" s="21"/>
      <c r="CME42" s="21"/>
      <c r="CMF42" s="21"/>
      <c r="CMG42" s="21"/>
      <c r="CMH42" s="21"/>
      <c r="CMI42" s="21"/>
      <c r="CMJ42" s="21"/>
      <c r="CMK42" s="21"/>
      <c r="CML42" s="21"/>
      <c r="CMM42" s="21"/>
      <c r="CMN42" s="21"/>
      <c r="CMO42" s="21"/>
      <c r="CMP42" s="21"/>
      <c r="CMQ42" s="21"/>
      <c r="CMR42" s="21"/>
      <c r="CMS42" s="21"/>
      <c r="CMT42" s="21"/>
      <c r="CMU42" s="21"/>
      <c r="CMV42" s="21"/>
      <c r="CMW42" s="21"/>
      <c r="CMX42" s="21"/>
      <c r="CMY42" s="21"/>
      <c r="CMZ42" s="21"/>
      <c r="CNA42" s="21"/>
      <c r="CNB42" s="21"/>
      <c r="CNC42" s="21"/>
      <c r="CND42" s="21"/>
      <c r="CNE42" s="21"/>
      <c r="CNF42" s="21"/>
      <c r="CNG42" s="21"/>
      <c r="CNH42" s="21"/>
      <c r="CNI42" s="21"/>
      <c r="CNJ42" s="21"/>
      <c r="CNK42" s="21"/>
      <c r="CNL42" s="21"/>
      <c r="CNM42" s="21"/>
      <c r="CNN42" s="21"/>
      <c r="CNO42" s="21"/>
      <c r="CNP42" s="21"/>
      <c r="CNQ42" s="21"/>
      <c r="CNR42" s="21"/>
      <c r="CNS42" s="21"/>
      <c r="CNT42" s="21"/>
      <c r="CNU42" s="21"/>
      <c r="CNV42" s="21"/>
      <c r="CNW42" s="21"/>
      <c r="CNX42" s="21"/>
      <c r="CNY42" s="21"/>
      <c r="CNZ42" s="21"/>
      <c r="COA42" s="21"/>
      <c r="COB42" s="21"/>
      <c r="COC42" s="21"/>
      <c r="COD42" s="21"/>
      <c r="COE42" s="21"/>
      <c r="COF42" s="21"/>
      <c r="COG42" s="21"/>
      <c r="COH42" s="21"/>
      <c r="COI42" s="21"/>
      <c r="COJ42" s="21"/>
      <c r="COK42" s="21"/>
      <c r="COL42" s="21"/>
      <c r="COM42" s="21"/>
      <c r="CON42" s="21"/>
      <c r="COO42" s="21"/>
      <c r="COP42" s="21"/>
      <c r="COQ42" s="21"/>
      <c r="COR42" s="21"/>
      <c r="COS42" s="21"/>
      <c r="COT42" s="21"/>
      <c r="COU42" s="21"/>
      <c r="COV42" s="21"/>
      <c r="COW42" s="21"/>
      <c r="COX42" s="21"/>
      <c r="COY42" s="21"/>
      <c r="COZ42" s="21"/>
      <c r="CPA42" s="21"/>
      <c r="CPB42" s="21"/>
      <c r="CPC42" s="21"/>
      <c r="CPD42" s="21"/>
      <c r="CPE42" s="21"/>
      <c r="CPF42" s="21"/>
      <c r="CPG42" s="21"/>
      <c r="CPH42" s="21"/>
      <c r="CPI42" s="21"/>
      <c r="CPJ42" s="21"/>
      <c r="CPK42" s="21"/>
      <c r="CPL42" s="21"/>
      <c r="CPM42" s="21"/>
      <c r="CPN42" s="21"/>
      <c r="CPO42" s="21"/>
      <c r="CPP42" s="21"/>
      <c r="CPQ42" s="21"/>
      <c r="CPR42" s="21"/>
      <c r="CPS42" s="21"/>
      <c r="CPT42" s="21"/>
      <c r="CPU42" s="21"/>
      <c r="CPV42" s="21"/>
      <c r="CPW42" s="21"/>
      <c r="CPX42" s="21"/>
      <c r="CPY42" s="21"/>
      <c r="CPZ42" s="21"/>
      <c r="CQA42" s="21"/>
      <c r="CQB42" s="21"/>
      <c r="CQC42" s="21"/>
      <c r="CQD42" s="21"/>
      <c r="CQE42" s="21"/>
      <c r="CQF42" s="21"/>
      <c r="CQG42" s="21"/>
      <c r="CQH42" s="21"/>
      <c r="CQI42" s="21"/>
      <c r="CQJ42" s="21"/>
      <c r="CQK42" s="21"/>
      <c r="CQL42" s="21"/>
      <c r="CQM42" s="21"/>
      <c r="CQN42" s="21"/>
      <c r="CQO42" s="21"/>
      <c r="CQP42" s="21"/>
      <c r="CQQ42" s="21"/>
      <c r="CQR42" s="21"/>
      <c r="CQS42" s="21"/>
      <c r="CQT42" s="21"/>
      <c r="CQU42" s="21"/>
      <c r="CQV42" s="21"/>
      <c r="CQW42" s="21"/>
      <c r="CQX42" s="21"/>
      <c r="CQY42" s="21"/>
      <c r="CQZ42" s="21"/>
      <c r="CRA42" s="21"/>
      <c r="CRB42" s="21"/>
      <c r="CRC42" s="21"/>
      <c r="CRD42" s="21"/>
      <c r="CRE42" s="21"/>
      <c r="CRF42" s="21"/>
      <c r="CRG42" s="21"/>
      <c r="CRH42" s="21"/>
      <c r="CRI42" s="21"/>
      <c r="CRJ42" s="21"/>
      <c r="CRK42" s="21"/>
      <c r="CRL42" s="21"/>
      <c r="CRM42" s="21"/>
      <c r="CRN42" s="21"/>
      <c r="CRO42" s="21"/>
      <c r="CRP42" s="21"/>
      <c r="CRQ42" s="21"/>
      <c r="CRR42" s="21"/>
      <c r="CRS42" s="21"/>
      <c r="CRT42" s="21"/>
      <c r="CRU42" s="21"/>
      <c r="CRV42" s="21"/>
      <c r="CRW42" s="21"/>
      <c r="CRX42" s="21"/>
      <c r="CRY42" s="21"/>
      <c r="CRZ42" s="21"/>
      <c r="CSA42" s="21"/>
      <c r="CSB42" s="21"/>
      <c r="CSC42" s="21"/>
      <c r="CSD42" s="21"/>
      <c r="CSE42" s="21"/>
      <c r="CSF42" s="21"/>
      <c r="CSG42" s="21"/>
      <c r="CSH42" s="21"/>
      <c r="CSI42" s="21"/>
      <c r="CSJ42" s="21"/>
      <c r="CSK42" s="21"/>
      <c r="CSL42" s="21"/>
      <c r="CSM42" s="21"/>
      <c r="CSN42" s="21"/>
      <c r="CSO42" s="21"/>
      <c r="CSP42" s="21"/>
      <c r="CSQ42" s="21"/>
      <c r="CSR42" s="21"/>
      <c r="CSS42" s="21"/>
      <c r="CST42" s="21"/>
      <c r="CSU42" s="21"/>
      <c r="CSV42" s="21"/>
      <c r="CSW42" s="21"/>
      <c r="CSX42" s="21"/>
      <c r="CSY42" s="21"/>
      <c r="CSZ42" s="21"/>
      <c r="CTA42" s="21"/>
      <c r="CTB42" s="21"/>
      <c r="CTC42" s="21"/>
      <c r="CTD42" s="21"/>
      <c r="CTE42" s="21"/>
      <c r="CTF42" s="21"/>
      <c r="CTG42" s="21"/>
      <c r="CTH42" s="21"/>
      <c r="CTI42" s="21"/>
      <c r="CTJ42" s="21"/>
      <c r="CTK42" s="21"/>
      <c r="CTL42" s="21"/>
      <c r="CTM42" s="21"/>
      <c r="CTN42" s="21"/>
      <c r="CTO42" s="21"/>
      <c r="CTP42" s="21"/>
      <c r="CTQ42" s="21"/>
      <c r="CTR42" s="21"/>
      <c r="CTS42" s="21"/>
      <c r="CTT42" s="21"/>
      <c r="CTU42" s="21"/>
      <c r="CTV42" s="21"/>
      <c r="CTW42" s="21"/>
      <c r="CTX42" s="21"/>
      <c r="CTY42" s="21"/>
      <c r="CTZ42" s="21"/>
      <c r="CUA42" s="21"/>
      <c r="CUB42" s="21"/>
      <c r="CUC42" s="21"/>
      <c r="CUD42" s="21"/>
      <c r="CUE42" s="21"/>
      <c r="CUF42" s="21"/>
      <c r="CUG42" s="21"/>
      <c r="CUH42" s="21"/>
      <c r="CUI42" s="21"/>
      <c r="CUJ42" s="21"/>
      <c r="CUK42" s="21"/>
      <c r="CUL42" s="21"/>
      <c r="CUM42" s="21"/>
      <c r="CUN42" s="21"/>
      <c r="CUO42" s="21"/>
      <c r="CUP42" s="21"/>
      <c r="CUQ42" s="21"/>
      <c r="CUR42" s="21"/>
      <c r="CUS42" s="21"/>
      <c r="CUT42" s="21"/>
      <c r="CUU42" s="21"/>
      <c r="CUV42" s="21"/>
      <c r="CUW42" s="21"/>
      <c r="CUX42" s="21"/>
      <c r="CUY42" s="21"/>
      <c r="CUZ42" s="21"/>
      <c r="CVA42" s="21"/>
      <c r="CVB42" s="21"/>
      <c r="CVC42" s="21"/>
      <c r="CVD42" s="21"/>
      <c r="CVE42" s="21"/>
      <c r="CVF42" s="21"/>
      <c r="CVG42" s="21"/>
      <c r="CVH42" s="21"/>
      <c r="CVI42" s="21"/>
      <c r="CVJ42" s="21"/>
      <c r="CVK42" s="21"/>
      <c r="CVL42" s="21"/>
      <c r="CVM42" s="21"/>
      <c r="CVN42" s="21"/>
      <c r="CVO42" s="21"/>
      <c r="CVP42" s="21"/>
      <c r="CVQ42" s="21"/>
      <c r="CVR42" s="21"/>
      <c r="CVS42" s="21"/>
      <c r="CVT42" s="21"/>
      <c r="CVU42" s="21"/>
      <c r="CVV42" s="21"/>
      <c r="CVW42" s="21"/>
      <c r="CVX42" s="21"/>
      <c r="CVY42" s="21"/>
      <c r="CVZ42" s="21"/>
      <c r="CWA42" s="21"/>
      <c r="CWB42" s="21"/>
      <c r="CWC42" s="21"/>
      <c r="CWD42" s="21"/>
      <c r="CWE42" s="21"/>
      <c r="CWF42" s="21"/>
      <c r="CWG42" s="21"/>
      <c r="CWH42" s="21"/>
      <c r="CWI42" s="21"/>
      <c r="CWJ42" s="21"/>
      <c r="CWK42" s="21"/>
      <c r="CWL42" s="21"/>
      <c r="CWM42" s="21"/>
      <c r="CWN42" s="21"/>
      <c r="CWO42" s="21"/>
      <c r="CWP42" s="21"/>
      <c r="CWQ42" s="21"/>
      <c r="CWR42" s="21"/>
      <c r="CWS42" s="21"/>
      <c r="CWT42" s="21"/>
      <c r="CWU42" s="21"/>
      <c r="CWV42" s="21"/>
      <c r="CWW42" s="21"/>
      <c r="CWX42" s="21"/>
      <c r="CWY42" s="21"/>
      <c r="CWZ42" s="21"/>
      <c r="CXA42" s="21"/>
      <c r="CXB42" s="21"/>
      <c r="CXC42" s="21"/>
      <c r="CXD42" s="21"/>
      <c r="CXE42" s="21"/>
      <c r="CXF42" s="21"/>
      <c r="CXG42" s="21"/>
      <c r="CXH42" s="21"/>
      <c r="CXI42" s="21"/>
      <c r="CXJ42" s="21"/>
      <c r="CXK42" s="21"/>
      <c r="CXL42" s="21"/>
      <c r="CXM42" s="21"/>
      <c r="CXN42" s="21"/>
      <c r="CXO42" s="21"/>
      <c r="CXP42" s="21"/>
      <c r="CXQ42" s="21"/>
      <c r="CXR42" s="21"/>
      <c r="CXS42" s="21"/>
      <c r="CXT42" s="21"/>
      <c r="CXU42" s="21"/>
      <c r="CXV42" s="21"/>
      <c r="CXW42" s="21"/>
      <c r="CXX42" s="21"/>
      <c r="CXY42" s="21"/>
      <c r="CXZ42" s="21"/>
      <c r="CYA42" s="21"/>
      <c r="CYB42" s="21"/>
      <c r="CYC42" s="21"/>
      <c r="CYD42" s="21"/>
      <c r="CYE42" s="21"/>
      <c r="CYF42" s="21"/>
      <c r="CYG42" s="21"/>
      <c r="CYH42" s="21"/>
      <c r="CYI42" s="21"/>
      <c r="CYJ42" s="21"/>
      <c r="CYK42" s="21"/>
      <c r="CYL42" s="21"/>
      <c r="CYM42" s="21"/>
      <c r="CYN42" s="21"/>
      <c r="CYO42" s="21"/>
      <c r="CYP42" s="21"/>
      <c r="CYQ42" s="21"/>
      <c r="CYR42" s="21"/>
      <c r="CYS42" s="21"/>
      <c r="CYT42" s="21"/>
      <c r="CYU42" s="21"/>
      <c r="CYV42" s="21"/>
      <c r="CYW42" s="21"/>
      <c r="CYX42" s="21"/>
      <c r="CYY42" s="21"/>
      <c r="CYZ42" s="21"/>
      <c r="CZA42" s="21"/>
      <c r="CZB42" s="21"/>
      <c r="CZC42" s="21"/>
      <c r="CZD42" s="21"/>
      <c r="CZE42" s="21"/>
      <c r="CZF42" s="21"/>
      <c r="CZG42" s="21"/>
      <c r="CZH42" s="21"/>
      <c r="CZI42" s="21"/>
      <c r="CZJ42" s="21"/>
      <c r="CZK42" s="21"/>
      <c r="CZL42" s="21"/>
      <c r="CZM42" s="21"/>
      <c r="CZN42" s="21"/>
      <c r="CZO42" s="21"/>
      <c r="CZP42" s="21"/>
      <c r="CZQ42" s="21"/>
      <c r="CZR42" s="21"/>
      <c r="CZS42" s="21"/>
      <c r="CZT42" s="21"/>
      <c r="CZU42" s="21"/>
      <c r="CZV42" s="21"/>
      <c r="CZW42" s="21"/>
      <c r="CZX42" s="21"/>
      <c r="CZY42" s="21"/>
      <c r="CZZ42" s="21"/>
      <c r="DAA42" s="21"/>
      <c r="DAB42" s="21"/>
      <c r="DAC42" s="21"/>
      <c r="DAD42" s="21"/>
      <c r="DAE42" s="21"/>
      <c r="DAF42" s="21"/>
      <c r="DAG42" s="21"/>
      <c r="DAH42" s="21"/>
      <c r="DAI42" s="21"/>
      <c r="DAJ42" s="21"/>
      <c r="DAK42" s="21"/>
      <c r="DAL42" s="21"/>
      <c r="DAM42" s="21"/>
      <c r="DAN42" s="21"/>
      <c r="DAO42" s="21"/>
      <c r="DAP42" s="21"/>
      <c r="DAQ42" s="21"/>
      <c r="DAR42" s="21"/>
      <c r="DAS42" s="21"/>
      <c r="DAT42" s="21"/>
      <c r="DAU42" s="21"/>
      <c r="DAV42" s="21"/>
      <c r="DAW42" s="21"/>
      <c r="DAX42" s="21"/>
      <c r="DAY42" s="21"/>
      <c r="DAZ42" s="21"/>
      <c r="DBA42" s="21"/>
      <c r="DBB42" s="21"/>
      <c r="DBC42" s="21"/>
      <c r="DBD42" s="21"/>
      <c r="DBE42" s="21"/>
      <c r="DBF42" s="21"/>
      <c r="DBG42" s="21"/>
      <c r="DBH42" s="21"/>
      <c r="DBI42" s="21"/>
      <c r="DBJ42" s="21"/>
      <c r="DBK42" s="21"/>
      <c r="DBL42" s="21"/>
      <c r="DBM42" s="21"/>
      <c r="DBN42" s="21"/>
      <c r="DBO42" s="21"/>
      <c r="DBP42" s="21"/>
      <c r="DBQ42" s="21"/>
      <c r="DBR42" s="21"/>
      <c r="DBS42" s="21"/>
      <c r="DBT42" s="21"/>
      <c r="DBU42" s="21"/>
      <c r="DBV42" s="21"/>
      <c r="DBW42" s="21"/>
      <c r="DBX42" s="21"/>
      <c r="DBY42" s="21"/>
      <c r="DBZ42" s="21"/>
      <c r="DCA42" s="21"/>
      <c r="DCB42" s="21"/>
      <c r="DCC42" s="21"/>
      <c r="DCD42" s="21"/>
      <c r="DCE42" s="21"/>
      <c r="DCF42" s="21"/>
      <c r="DCG42" s="21"/>
      <c r="DCH42" s="21"/>
      <c r="DCI42" s="21"/>
      <c r="DCJ42" s="21"/>
      <c r="DCK42" s="21"/>
      <c r="DCL42" s="21"/>
      <c r="DCM42" s="21"/>
      <c r="DCN42" s="21"/>
      <c r="DCO42" s="21"/>
      <c r="DCP42" s="21"/>
      <c r="DCQ42" s="21"/>
      <c r="DCR42" s="21"/>
      <c r="DCS42" s="21"/>
      <c r="DCT42" s="21"/>
      <c r="DCU42" s="21"/>
      <c r="DCV42" s="21"/>
      <c r="DCW42" s="21"/>
      <c r="DCX42" s="21"/>
      <c r="DCY42" s="21"/>
      <c r="DCZ42" s="21"/>
      <c r="DDA42" s="21"/>
      <c r="DDB42" s="21"/>
      <c r="DDC42" s="21"/>
      <c r="DDD42" s="21"/>
      <c r="DDE42" s="21"/>
      <c r="DDF42" s="21"/>
      <c r="DDG42" s="21"/>
      <c r="DDH42" s="21"/>
      <c r="DDI42" s="21"/>
      <c r="DDJ42" s="21"/>
      <c r="DDK42" s="21"/>
      <c r="DDL42" s="21"/>
      <c r="DDM42" s="21"/>
      <c r="DDN42" s="21"/>
      <c r="DDO42" s="21"/>
      <c r="DDP42" s="21"/>
      <c r="DDQ42" s="21"/>
      <c r="DDR42" s="21"/>
      <c r="DDS42" s="21"/>
      <c r="DDT42" s="21"/>
      <c r="DDU42" s="21"/>
      <c r="DDV42" s="21"/>
      <c r="DDW42" s="21"/>
      <c r="DDX42" s="21"/>
      <c r="DDY42" s="21"/>
      <c r="DDZ42" s="21"/>
      <c r="DEA42" s="21"/>
      <c r="DEB42" s="21"/>
      <c r="DEC42" s="21"/>
      <c r="DED42" s="21"/>
      <c r="DEE42" s="21"/>
      <c r="DEF42" s="21"/>
      <c r="DEG42" s="21"/>
      <c r="DEH42" s="21"/>
      <c r="DEI42" s="21"/>
      <c r="DEJ42" s="21"/>
      <c r="DEK42" s="21"/>
      <c r="DEL42" s="21"/>
      <c r="DEM42" s="21"/>
      <c r="DEN42" s="21"/>
      <c r="DEO42" s="21"/>
      <c r="DEP42" s="21"/>
      <c r="DEQ42" s="21"/>
      <c r="DER42" s="21"/>
      <c r="DES42" s="21"/>
      <c r="DET42" s="21"/>
      <c r="DEU42" s="21"/>
      <c r="DEV42" s="21"/>
      <c r="DEW42" s="21"/>
      <c r="DEX42" s="21"/>
      <c r="DEY42" s="21"/>
      <c r="DEZ42" s="21"/>
      <c r="DFA42" s="21"/>
      <c r="DFB42" s="21"/>
      <c r="DFC42" s="21"/>
      <c r="DFD42" s="21"/>
      <c r="DFE42" s="21"/>
      <c r="DFF42" s="21"/>
      <c r="DFG42" s="21"/>
      <c r="DFH42" s="21"/>
      <c r="DFI42" s="21"/>
      <c r="DFJ42" s="21"/>
      <c r="DFK42" s="21"/>
      <c r="DFL42" s="21"/>
      <c r="DFM42" s="21"/>
      <c r="DFN42" s="21"/>
      <c r="DFO42" s="21"/>
      <c r="DFP42" s="21"/>
      <c r="DFQ42" s="21"/>
      <c r="DFR42" s="21"/>
      <c r="DFS42" s="21"/>
      <c r="DFT42" s="21"/>
      <c r="DFU42" s="21"/>
      <c r="DFV42" s="21"/>
      <c r="DFW42" s="21"/>
      <c r="DFX42" s="21"/>
      <c r="DFY42" s="21"/>
      <c r="DFZ42" s="21"/>
      <c r="DGA42" s="21"/>
      <c r="DGB42" s="21"/>
      <c r="DGC42" s="21"/>
      <c r="DGD42" s="21"/>
      <c r="DGE42" s="21"/>
      <c r="DGF42" s="21"/>
      <c r="DGG42" s="21"/>
      <c r="DGH42" s="21"/>
      <c r="DGI42" s="21"/>
      <c r="DGJ42" s="21"/>
      <c r="DGK42" s="21"/>
      <c r="DGL42" s="21"/>
      <c r="DGM42" s="21"/>
      <c r="DGN42" s="21"/>
      <c r="DGO42" s="21"/>
      <c r="DGP42" s="21"/>
      <c r="DGQ42" s="21"/>
      <c r="DGR42" s="21"/>
      <c r="DGS42" s="21"/>
      <c r="DGT42" s="21"/>
      <c r="DGU42" s="21"/>
      <c r="DGV42" s="21"/>
      <c r="DGW42" s="21"/>
      <c r="DGX42" s="21"/>
      <c r="DGY42" s="21"/>
      <c r="DGZ42" s="21"/>
      <c r="DHA42" s="21"/>
      <c r="DHB42" s="21"/>
      <c r="DHC42" s="21"/>
      <c r="DHD42" s="21"/>
      <c r="DHE42" s="21"/>
      <c r="DHF42" s="21"/>
      <c r="DHG42" s="21"/>
      <c r="DHH42" s="21"/>
      <c r="DHI42" s="21"/>
      <c r="DHJ42" s="21"/>
      <c r="DHK42" s="21"/>
      <c r="DHL42" s="21"/>
      <c r="DHM42" s="21"/>
      <c r="DHN42" s="21"/>
      <c r="DHO42" s="21"/>
      <c r="DHP42" s="21"/>
      <c r="DHQ42" s="21"/>
      <c r="DHR42" s="21"/>
      <c r="DHS42" s="21"/>
      <c r="DHT42" s="21"/>
      <c r="DHU42" s="21"/>
      <c r="DHV42" s="21"/>
      <c r="DHW42" s="21"/>
      <c r="DHX42" s="21"/>
      <c r="DHY42" s="21"/>
      <c r="DHZ42" s="21"/>
      <c r="DIA42" s="21"/>
      <c r="DIB42" s="21"/>
      <c r="DIC42" s="21"/>
      <c r="DID42" s="21"/>
      <c r="DIE42" s="21"/>
      <c r="DIF42" s="21"/>
      <c r="DIG42" s="21"/>
      <c r="DIH42" s="21"/>
      <c r="DII42" s="21"/>
      <c r="DIJ42" s="21"/>
      <c r="DIK42" s="21"/>
      <c r="DIL42" s="21"/>
      <c r="DIM42" s="21"/>
      <c r="DIN42" s="21"/>
      <c r="DIO42" s="21"/>
      <c r="DIP42" s="21"/>
      <c r="DIQ42" s="21"/>
      <c r="DIR42" s="21"/>
      <c r="DIS42" s="21"/>
      <c r="DIT42" s="21"/>
      <c r="DIU42" s="21"/>
      <c r="DIV42" s="21"/>
      <c r="DIW42" s="21"/>
      <c r="DIX42" s="21"/>
      <c r="DIY42" s="21"/>
      <c r="DIZ42" s="21"/>
      <c r="DJA42" s="21"/>
      <c r="DJB42" s="21"/>
      <c r="DJC42" s="21"/>
      <c r="DJD42" s="21"/>
      <c r="DJE42" s="21"/>
      <c r="DJF42" s="21"/>
      <c r="DJG42" s="21"/>
      <c r="DJH42" s="21"/>
      <c r="DJI42" s="21"/>
      <c r="DJJ42" s="21"/>
      <c r="DJK42" s="21"/>
      <c r="DJL42" s="21"/>
      <c r="DJM42" s="21"/>
      <c r="DJN42" s="21"/>
      <c r="DJO42" s="21"/>
      <c r="DJP42" s="21"/>
      <c r="DJQ42" s="21"/>
      <c r="DJR42" s="21"/>
      <c r="DJS42" s="21"/>
      <c r="DJT42" s="21"/>
      <c r="DJU42" s="21"/>
      <c r="DJV42" s="21"/>
      <c r="DJW42" s="21"/>
      <c r="DJX42" s="21"/>
      <c r="DJY42" s="21"/>
      <c r="DJZ42" s="21"/>
      <c r="DKA42" s="21"/>
      <c r="DKB42" s="21"/>
      <c r="DKC42" s="21"/>
      <c r="DKD42" s="21"/>
      <c r="DKE42" s="21"/>
      <c r="DKF42" s="21"/>
      <c r="DKG42" s="21"/>
      <c r="DKH42" s="21"/>
      <c r="DKI42" s="21"/>
      <c r="DKJ42" s="21"/>
      <c r="DKK42" s="21"/>
      <c r="DKL42" s="21"/>
      <c r="DKM42" s="21"/>
      <c r="DKN42" s="21"/>
      <c r="DKO42" s="21"/>
      <c r="DKP42" s="21"/>
      <c r="DKQ42" s="21"/>
      <c r="DKR42" s="21"/>
      <c r="DKS42" s="21"/>
      <c r="DKT42" s="21"/>
      <c r="DKU42" s="21"/>
      <c r="DKV42" s="21"/>
      <c r="DKW42" s="21"/>
      <c r="DKX42" s="21"/>
      <c r="DKY42" s="21"/>
      <c r="DKZ42" s="21"/>
      <c r="DLA42" s="21"/>
      <c r="DLB42" s="21"/>
      <c r="DLC42" s="21"/>
      <c r="DLD42" s="21"/>
      <c r="DLE42" s="21"/>
      <c r="DLF42" s="21"/>
      <c r="DLG42" s="21"/>
      <c r="DLH42" s="21"/>
      <c r="DLI42" s="21"/>
      <c r="DLJ42" s="21"/>
      <c r="DLK42" s="21"/>
      <c r="DLL42" s="21"/>
      <c r="DLM42" s="21"/>
      <c r="DLN42" s="21"/>
      <c r="DLO42" s="21"/>
      <c r="DLP42" s="21"/>
      <c r="DLQ42" s="21"/>
      <c r="DLR42" s="21"/>
      <c r="DLS42" s="21"/>
      <c r="DLT42" s="21"/>
      <c r="DLU42" s="21"/>
      <c r="DLV42" s="21"/>
      <c r="DLW42" s="21"/>
      <c r="DLX42" s="21"/>
      <c r="DLY42" s="21"/>
      <c r="DLZ42" s="21"/>
      <c r="DMA42" s="21"/>
      <c r="DMB42" s="21"/>
      <c r="DMC42" s="21"/>
      <c r="DMD42" s="21"/>
      <c r="DME42" s="21"/>
      <c r="DMF42" s="21"/>
      <c r="DMG42" s="21"/>
      <c r="DMH42" s="21"/>
      <c r="DMI42" s="21"/>
      <c r="DMJ42" s="21"/>
      <c r="DMK42" s="21"/>
      <c r="DML42" s="21"/>
      <c r="DMM42" s="21"/>
      <c r="DMN42" s="21"/>
      <c r="DMO42" s="21"/>
      <c r="DMP42" s="21"/>
      <c r="DMQ42" s="21"/>
      <c r="DMR42" s="21"/>
      <c r="DMS42" s="21"/>
      <c r="DMT42" s="21"/>
      <c r="DMU42" s="21"/>
      <c r="DMV42" s="21"/>
      <c r="DMW42" s="21"/>
      <c r="DMX42" s="21"/>
      <c r="DMY42" s="21"/>
      <c r="DMZ42" s="21"/>
      <c r="DNA42" s="21"/>
      <c r="DNB42" s="21"/>
      <c r="DNC42" s="21"/>
      <c r="DND42" s="21"/>
      <c r="DNE42" s="21"/>
      <c r="DNF42" s="21"/>
      <c r="DNG42" s="21"/>
      <c r="DNH42" s="21"/>
      <c r="DNI42" s="21"/>
      <c r="DNJ42" s="21"/>
      <c r="DNK42" s="21"/>
      <c r="DNL42" s="21"/>
      <c r="DNM42" s="21"/>
      <c r="DNN42" s="21"/>
      <c r="DNO42" s="21"/>
      <c r="DNP42" s="21"/>
      <c r="DNQ42" s="21"/>
      <c r="DNR42" s="21"/>
      <c r="DNS42" s="21"/>
      <c r="DNT42" s="21"/>
      <c r="DNU42" s="21"/>
      <c r="DNV42" s="21"/>
      <c r="DNW42" s="21"/>
      <c r="DNX42" s="21"/>
      <c r="DNY42" s="21"/>
      <c r="DNZ42" s="21"/>
      <c r="DOA42" s="21"/>
      <c r="DOB42" s="21"/>
      <c r="DOC42" s="21"/>
      <c r="DOD42" s="21"/>
      <c r="DOE42" s="21"/>
      <c r="DOF42" s="21"/>
      <c r="DOG42" s="21"/>
      <c r="DOH42" s="21"/>
      <c r="DOI42" s="21"/>
      <c r="DOJ42" s="21"/>
      <c r="DOK42" s="21"/>
      <c r="DOL42" s="21"/>
      <c r="DOM42" s="21"/>
      <c r="DON42" s="21"/>
      <c r="DOO42" s="21"/>
      <c r="DOP42" s="21"/>
      <c r="DOQ42" s="21"/>
      <c r="DOR42" s="21"/>
      <c r="DOS42" s="21"/>
      <c r="DOT42" s="21"/>
      <c r="DOU42" s="21"/>
      <c r="DOV42" s="21"/>
      <c r="DOW42" s="21"/>
      <c r="DOX42" s="21"/>
      <c r="DOY42" s="21"/>
      <c r="DOZ42" s="21"/>
      <c r="DPA42" s="21"/>
      <c r="DPB42" s="21"/>
      <c r="DPC42" s="21"/>
      <c r="DPD42" s="21"/>
      <c r="DPE42" s="21"/>
      <c r="DPF42" s="21"/>
      <c r="DPG42" s="21"/>
      <c r="DPH42" s="21"/>
      <c r="DPI42" s="21"/>
      <c r="DPJ42" s="21"/>
      <c r="DPK42" s="21"/>
      <c r="DPL42" s="21"/>
      <c r="DPM42" s="21"/>
      <c r="DPN42" s="21"/>
      <c r="DPO42" s="21"/>
      <c r="DPP42" s="21"/>
      <c r="DPQ42" s="21"/>
      <c r="DPR42" s="21"/>
      <c r="DPS42" s="21"/>
      <c r="DPT42" s="21"/>
      <c r="DPU42" s="21"/>
      <c r="DPV42" s="21"/>
      <c r="DPW42" s="21"/>
      <c r="DPX42" s="21"/>
      <c r="DPY42" s="21"/>
      <c r="DPZ42" s="21"/>
      <c r="DQA42" s="21"/>
      <c r="DQB42" s="21"/>
      <c r="DQC42" s="21"/>
      <c r="DQD42" s="21"/>
      <c r="DQE42" s="21"/>
      <c r="DQF42" s="21"/>
      <c r="DQG42" s="21"/>
      <c r="DQH42" s="21"/>
      <c r="DQI42" s="21"/>
      <c r="DQJ42" s="21"/>
      <c r="DQK42" s="21"/>
      <c r="DQL42" s="21"/>
      <c r="DQM42" s="21"/>
      <c r="DQN42" s="21"/>
      <c r="DQO42" s="21"/>
      <c r="DQP42" s="21"/>
      <c r="DQQ42" s="21"/>
      <c r="DQR42" s="21"/>
      <c r="DQS42" s="21"/>
      <c r="DQT42" s="21"/>
      <c r="DQU42" s="21"/>
      <c r="DQV42" s="21"/>
      <c r="DQW42" s="21"/>
      <c r="DQX42" s="21"/>
      <c r="DQY42" s="21"/>
      <c r="DQZ42" s="21"/>
      <c r="DRA42" s="21"/>
      <c r="DRB42" s="21"/>
      <c r="DRC42" s="21"/>
      <c r="DRD42" s="21"/>
      <c r="DRE42" s="21"/>
      <c r="DRF42" s="21"/>
      <c r="DRG42" s="21"/>
      <c r="DRH42" s="21"/>
      <c r="DRI42" s="21"/>
      <c r="DRJ42" s="21"/>
      <c r="DRK42" s="21"/>
      <c r="DRL42" s="21"/>
      <c r="DRM42" s="21"/>
      <c r="DRN42" s="21"/>
      <c r="DRO42" s="21"/>
      <c r="DRP42" s="21"/>
      <c r="DRQ42" s="21"/>
      <c r="DRR42" s="21"/>
      <c r="DRS42" s="21"/>
      <c r="DRT42" s="21"/>
      <c r="DRU42" s="21"/>
      <c r="DRV42" s="21"/>
      <c r="DRW42" s="21"/>
      <c r="DRX42" s="21"/>
      <c r="DRY42" s="21"/>
      <c r="DRZ42" s="21"/>
      <c r="DSA42" s="21"/>
      <c r="DSB42" s="21"/>
      <c r="DSC42" s="21"/>
      <c r="DSD42" s="21"/>
      <c r="DSE42" s="21"/>
      <c r="DSF42" s="21"/>
      <c r="DSG42" s="21"/>
      <c r="DSH42" s="21"/>
      <c r="DSI42" s="21"/>
      <c r="DSJ42" s="21"/>
      <c r="DSK42" s="21"/>
      <c r="DSL42" s="21"/>
      <c r="DSM42" s="21"/>
      <c r="DSN42" s="21"/>
      <c r="DSO42" s="21"/>
      <c r="DSP42" s="21"/>
      <c r="DSQ42" s="21"/>
      <c r="DSR42" s="21"/>
      <c r="DSS42" s="21"/>
      <c r="DST42" s="21"/>
      <c r="DSU42" s="21"/>
      <c r="DSV42" s="21"/>
      <c r="DSW42" s="21"/>
      <c r="DSX42" s="21"/>
      <c r="DSY42" s="21"/>
      <c r="DSZ42" s="21"/>
      <c r="DTA42" s="21"/>
      <c r="DTB42" s="21"/>
      <c r="DTC42" s="21"/>
      <c r="DTD42" s="21"/>
      <c r="DTE42" s="21"/>
      <c r="DTF42" s="21"/>
      <c r="DTG42" s="21"/>
      <c r="DTH42" s="21"/>
      <c r="DTI42" s="21"/>
      <c r="DTJ42" s="21"/>
      <c r="DTK42" s="21"/>
      <c r="DTL42" s="21"/>
      <c r="DTM42" s="21"/>
      <c r="DTN42" s="21"/>
      <c r="DTO42" s="21"/>
      <c r="DTP42" s="21"/>
      <c r="DTQ42" s="21"/>
      <c r="DTR42" s="21"/>
      <c r="DTS42" s="21"/>
      <c r="DTT42" s="21"/>
      <c r="DTU42" s="21"/>
      <c r="DTV42" s="21"/>
      <c r="DTW42" s="21"/>
      <c r="DTX42" s="21"/>
      <c r="DTY42" s="21"/>
      <c r="DTZ42" s="21"/>
      <c r="DUA42" s="21"/>
      <c r="DUB42" s="21"/>
      <c r="DUC42" s="21"/>
      <c r="DUD42" s="21"/>
      <c r="DUE42" s="21"/>
      <c r="DUF42" s="21"/>
      <c r="DUG42" s="21"/>
      <c r="DUH42" s="21"/>
      <c r="DUI42" s="21"/>
      <c r="DUJ42" s="21"/>
      <c r="DUK42" s="21"/>
      <c r="DUL42" s="21"/>
      <c r="DUM42" s="21"/>
      <c r="DUN42" s="21"/>
      <c r="DUO42" s="21"/>
      <c r="DUP42" s="21"/>
      <c r="DUQ42" s="21"/>
      <c r="DUR42" s="21"/>
      <c r="DUS42" s="21"/>
      <c r="DUT42" s="21"/>
      <c r="DUU42" s="21"/>
      <c r="DUV42" s="21"/>
      <c r="DUW42" s="21"/>
      <c r="DUX42" s="21"/>
      <c r="DUY42" s="21"/>
      <c r="DUZ42" s="21"/>
      <c r="DVA42" s="21"/>
      <c r="DVB42" s="21"/>
      <c r="DVC42" s="21"/>
      <c r="DVD42" s="21"/>
      <c r="DVE42" s="21"/>
      <c r="DVF42" s="21"/>
      <c r="DVG42" s="21"/>
      <c r="DVH42" s="21"/>
      <c r="DVI42" s="21"/>
      <c r="DVJ42" s="21"/>
      <c r="DVK42" s="21"/>
      <c r="DVL42" s="21"/>
      <c r="DVM42" s="21"/>
      <c r="DVN42" s="21"/>
      <c r="DVO42" s="21"/>
      <c r="DVP42" s="21"/>
      <c r="DVQ42" s="21"/>
      <c r="DVR42" s="21"/>
      <c r="DVS42" s="21"/>
      <c r="DVT42" s="21"/>
      <c r="DVU42" s="21"/>
      <c r="DVV42" s="21"/>
      <c r="DVW42" s="21"/>
      <c r="DVX42" s="21"/>
      <c r="DVY42" s="21"/>
      <c r="DVZ42" s="21"/>
      <c r="DWA42" s="21"/>
      <c r="DWB42" s="21"/>
      <c r="DWC42" s="21"/>
      <c r="DWD42" s="21"/>
      <c r="DWE42" s="21"/>
      <c r="DWF42" s="21"/>
      <c r="DWG42" s="21"/>
      <c r="DWH42" s="21"/>
      <c r="DWI42" s="21"/>
      <c r="DWJ42" s="21"/>
      <c r="DWK42" s="21"/>
      <c r="DWL42" s="21"/>
      <c r="DWM42" s="21"/>
      <c r="DWN42" s="21"/>
      <c r="DWO42" s="21"/>
      <c r="DWP42" s="21"/>
      <c r="DWQ42" s="21"/>
      <c r="DWR42" s="21"/>
      <c r="DWS42" s="21"/>
      <c r="DWT42" s="21"/>
      <c r="DWU42" s="21"/>
      <c r="DWV42" s="21"/>
      <c r="DWW42" s="21"/>
      <c r="DWX42" s="21"/>
      <c r="DWY42" s="21"/>
      <c r="DWZ42" s="21"/>
      <c r="DXA42" s="21"/>
      <c r="DXB42" s="21"/>
      <c r="DXC42" s="21"/>
      <c r="DXD42" s="21"/>
      <c r="DXE42" s="21"/>
      <c r="DXF42" s="21"/>
      <c r="DXG42" s="21"/>
      <c r="DXH42" s="21"/>
      <c r="DXI42" s="21"/>
      <c r="DXJ42" s="21"/>
      <c r="DXK42" s="21"/>
      <c r="DXL42" s="21"/>
      <c r="DXM42" s="21"/>
      <c r="DXN42" s="21"/>
      <c r="DXO42" s="21"/>
      <c r="DXP42" s="21"/>
      <c r="DXQ42" s="21"/>
      <c r="DXR42" s="21"/>
      <c r="DXS42" s="21"/>
      <c r="DXT42" s="21"/>
      <c r="DXU42" s="21"/>
      <c r="DXV42" s="21"/>
      <c r="DXW42" s="21"/>
      <c r="DXX42" s="21"/>
      <c r="DXY42" s="21"/>
      <c r="DXZ42" s="21"/>
      <c r="DYA42" s="21"/>
      <c r="DYB42" s="21"/>
      <c r="DYC42" s="21"/>
      <c r="DYD42" s="21"/>
      <c r="DYE42" s="21"/>
      <c r="DYF42" s="21"/>
      <c r="DYG42" s="21"/>
      <c r="DYH42" s="21"/>
      <c r="DYI42" s="21"/>
      <c r="DYJ42" s="21"/>
      <c r="DYK42" s="21"/>
      <c r="DYL42" s="21"/>
      <c r="DYM42" s="21"/>
      <c r="DYN42" s="21"/>
      <c r="DYO42" s="21"/>
      <c r="DYP42" s="21"/>
      <c r="DYQ42" s="21"/>
      <c r="DYR42" s="21"/>
      <c r="DYS42" s="21"/>
      <c r="DYT42" s="21"/>
      <c r="DYU42" s="21"/>
      <c r="DYV42" s="21"/>
      <c r="DYW42" s="21"/>
      <c r="DYX42" s="21"/>
      <c r="DYY42" s="21"/>
      <c r="DYZ42" s="21"/>
      <c r="DZA42" s="21"/>
      <c r="DZB42" s="21"/>
      <c r="DZC42" s="21"/>
      <c r="DZD42" s="21"/>
      <c r="DZE42" s="21"/>
      <c r="DZF42" s="21"/>
      <c r="DZG42" s="21"/>
      <c r="DZH42" s="21"/>
      <c r="DZI42" s="21"/>
      <c r="DZJ42" s="21"/>
      <c r="DZK42" s="21"/>
      <c r="DZL42" s="21"/>
      <c r="DZM42" s="21"/>
      <c r="DZN42" s="21"/>
      <c r="DZO42" s="21"/>
      <c r="DZP42" s="21"/>
      <c r="DZQ42" s="21"/>
      <c r="DZR42" s="21"/>
      <c r="DZS42" s="21"/>
      <c r="DZT42" s="21"/>
      <c r="DZU42" s="21"/>
      <c r="DZV42" s="21"/>
      <c r="DZW42" s="21"/>
      <c r="DZX42" s="21"/>
      <c r="DZY42" s="21"/>
      <c r="DZZ42" s="21"/>
      <c r="EAA42" s="21"/>
      <c r="EAB42" s="21"/>
      <c r="EAC42" s="21"/>
      <c r="EAD42" s="21"/>
      <c r="EAE42" s="21"/>
      <c r="EAF42" s="21"/>
      <c r="EAG42" s="21"/>
      <c r="EAH42" s="21"/>
      <c r="EAI42" s="21"/>
      <c r="EAJ42" s="21"/>
      <c r="EAK42" s="21"/>
      <c r="EAL42" s="21"/>
      <c r="EAM42" s="21"/>
      <c r="EAN42" s="21"/>
      <c r="EAO42" s="21"/>
      <c r="EAP42" s="21"/>
      <c r="EAQ42" s="21"/>
      <c r="EAR42" s="21"/>
      <c r="EAS42" s="21"/>
      <c r="EAT42" s="21"/>
      <c r="EAU42" s="21"/>
      <c r="EAV42" s="21"/>
      <c r="EAW42" s="21"/>
      <c r="EAX42" s="21"/>
      <c r="EAY42" s="21"/>
      <c r="EAZ42" s="21"/>
      <c r="EBA42" s="21"/>
      <c r="EBB42" s="21"/>
      <c r="EBC42" s="21"/>
      <c r="EBD42" s="21"/>
      <c r="EBE42" s="21"/>
      <c r="EBF42" s="21"/>
      <c r="EBG42" s="21"/>
      <c r="EBH42" s="21"/>
      <c r="EBI42" s="21"/>
      <c r="EBJ42" s="21"/>
      <c r="EBK42" s="21"/>
      <c r="EBL42" s="21"/>
      <c r="EBM42" s="21"/>
      <c r="EBN42" s="21"/>
      <c r="EBO42" s="21"/>
      <c r="EBP42" s="21"/>
      <c r="EBQ42" s="21"/>
      <c r="EBR42" s="21"/>
      <c r="EBS42" s="21"/>
      <c r="EBT42" s="21"/>
      <c r="EBU42" s="21"/>
      <c r="EBV42" s="21"/>
      <c r="EBW42" s="21"/>
      <c r="EBX42" s="21"/>
      <c r="EBY42" s="21"/>
      <c r="EBZ42" s="21"/>
      <c r="ECA42" s="21"/>
      <c r="ECB42" s="21"/>
      <c r="ECC42" s="21"/>
      <c r="ECD42" s="21"/>
      <c r="ECE42" s="21"/>
      <c r="ECF42" s="21"/>
      <c r="ECG42" s="21"/>
      <c r="ECH42" s="21"/>
      <c r="ECI42" s="21"/>
      <c r="ECJ42" s="21"/>
      <c r="ECK42" s="21"/>
      <c r="ECL42" s="21"/>
      <c r="ECM42" s="21"/>
      <c r="ECN42" s="21"/>
      <c r="ECO42" s="21"/>
      <c r="ECP42" s="21"/>
      <c r="ECQ42" s="21"/>
      <c r="ECR42" s="21"/>
      <c r="ECS42" s="21"/>
      <c r="ECT42" s="21"/>
      <c r="ECU42" s="21"/>
      <c r="ECV42" s="21"/>
      <c r="ECW42" s="21"/>
      <c r="ECX42" s="21"/>
      <c r="ECY42" s="21"/>
      <c r="ECZ42" s="21"/>
      <c r="EDA42" s="21"/>
      <c r="EDB42" s="21"/>
      <c r="EDC42" s="21"/>
      <c r="EDD42" s="21"/>
      <c r="EDE42" s="21"/>
      <c r="EDF42" s="21"/>
      <c r="EDG42" s="21"/>
      <c r="EDH42" s="21"/>
      <c r="EDI42" s="21"/>
      <c r="EDJ42" s="21"/>
      <c r="EDK42" s="21"/>
      <c r="EDL42" s="21"/>
      <c r="EDM42" s="21"/>
      <c r="EDN42" s="21"/>
      <c r="EDO42" s="21"/>
      <c r="EDP42" s="21"/>
      <c r="EDQ42" s="21"/>
      <c r="EDR42" s="21"/>
      <c r="EDS42" s="21"/>
      <c r="EDT42" s="21"/>
      <c r="EDU42" s="21"/>
      <c r="EDV42" s="21"/>
      <c r="EDW42" s="21"/>
      <c r="EDX42" s="21"/>
      <c r="EDY42" s="21"/>
      <c r="EDZ42" s="21"/>
      <c r="EEA42" s="21"/>
      <c r="EEB42" s="21"/>
      <c r="EEC42" s="21"/>
      <c r="EED42" s="21"/>
      <c r="EEE42" s="21"/>
      <c r="EEF42" s="21"/>
      <c r="EEG42" s="21"/>
      <c r="EEH42" s="21"/>
      <c r="EEI42" s="21"/>
      <c r="EEJ42" s="21"/>
      <c r="EEK42" s="21"/>
      <c r="EEL42" s="21"/>
      <c r="EEM42" s="21"/>
      <c r="EEN42" s="21"/>
      <c r="EEO42" s="21"/>
      <c r="EEP42" s="21"/>
      <c r="EEQ42" s="21"/>
      <c r="EER42" s="21"/>
      <c r="EES42" s="21"/>
      <c r="EET42" s="21"/>
      <c r="EEU42" s="21"/>
      <c r="EEV42" s="21"/>
      <c r="EEW42" s="21"/>
      <c r="EEX42" s="21"/>
      <c r="EEY42" s="21"/>
      <c r="EEZ42" s="21"/>
      <c r="EFA42" s="21"/>
      <c r="EFB42" s="21"/>
      <c r="EFC42" s="21"/>
      <c r="EFD42" s="21"/>
      <c r="EFE42" s="21"/>
      <c r="EFF42" s="21"/>
      <c r="EFG42" s="21"/>
      <c r="EFH42" s="21"/>
      <c r="EFI42" s="21"/>
      <c r="EFJ42" s="21"/>
      <c r="EFK42" s="21"/>
      <c r="EFL42" s="21"/>
      <c r="EFM42" s="21"/>
      <c r="EFN42" s="21"/>
      <c r="EFO42" s="21"/>
      <c r="EFP42" s="21"/>
      <c r="EFQ42" s="21"/>
      <c r="EFR42" s="21"/>
      <c r="EFS42" s="21"/>
      <c r="EFT42" s="21"/>
      <c r="EFU42" s="21"/>
      <c r="EFV42" s="21"/>
      <c r="EFW42" s="21"/>
      <c r="EFX42" s="21"/>
      <c r="EFY42" s="21"/>
      <c r="EFZ42" s="21"/>
      <c r="EGA42" s="21"/>
      <c r="EGB42" s="21"/>
      <c r="EGC42" s="21"/>
      <c r="EGD42" s="21"/>
      <c r="EGE42" s="21"/>
      <c r="EGF42" s="21"/>
      <c r="EGG42" s="21"/>
      <c r="EGH42" s="21"/>
      <c r="EGI42" s="21"/>
      <c r="EGJ42" s="21"/>
      <c r="EGK42" s="21"/>
      <c r="EGL42" s="21"/>
      <c r="EGM42" s="21"/>
      <c r="EGN42" s="21"/>
      <c r="EGO42" s="21"/>
      <c r="EGP42" s="21"/>
      <c r="EGQ42" s="21"/>
      <c r="EGR42" s="21"/>
      <c r="EGS42" s="21"/>
      <c r="EGT42" s="21"/>
      <c r="EGU42" s="21"/>
      <c r="EGV42" s="21"/>
      <c r="EGW42" s="21"/>
      <c r="EGX42" s="21"/>
      <c r="EGY42" s="21"/>
      <c r="EGZ42" s="21"/>
      <c r="EHA42" s="21"/>
      <c r="EHB42" s="21"/>
      <c r="EHC42" s="21"/>
      <c r="EHD42" s="21"/>
      <c r="EHE42" s="21"/>
      <c r="EHF42" s="21"/>
      <c r="EHG42" s="21"/>
      <c r="EHH42" s="21"/>
      <c r="EHI42" s="21"/>
      <c r="EHJ42" s="21"/>
      <c r="EHK42" s="21"/>
      <c r="EHL42" s="21"/>
      <c r="EHM42" s="21"/>
      <c r="EHN42" s="21"/>
      <c r="EHO42" s="21"/>
      <c r="EHP42" s="21"/>
      <c r="EHQ42" s="21"/>
      <c r="EHR42" s="21"/>
      <c r="EHS42" s="21"/>
      <c r="EHT42" s="21"/>
      <c r="EHU42" s="21"/>
      <c r="EHV42" s="21"/>
      <c r="EHW42" s="21"/>
      <c r="EHX42" s="21"/>
      <c r="EHY42" s="21"/>
      <c r="EHZ42" s="21"/>
      <c r="EIA42" s="21"/>
      <c r="EIB42" s="21"/>
      <c r="EIC42" s="21"/>
      <c r="EID42" s="21"/>
      <c r="EIE42" s="21"/>
      <c r="EIF42" s="21"/>
      <c r="EIG42" s="21"/>
      <c r="EIH42" s="21"/>
      <c r="EII42" s="21"/>
      <c r="EIJ42" s="21"/>
      <c r="EIK42" s="21"/>
      <c r="EIL42" s="21"/>
      <c r="EIM42" s="21"/>
      <c r="EIN42" s="21"/>
      <c r="EIO42" s="21"/>
      <c r="EIP42" s="21"/>
      <c r="EIQ42" s="21"/>
      <c r="EIR42" s="21"/>
      <c r="EIS42" s="21"/>
      <c r="EIT42" s="21"/>
      <c r="EIU42" s="21"/>
      <c r="EIV42" s="21"/>
      <c r="EIW42" s="21"/>
      <c r="EIX42" s="21"/>
      <c r="EIY42" s="21"/>
      <c r="EIZ42" s="21"/>
      <c r="EJA42" s="21"/>
      <c r="EJB42" s="21"/>
      <c r="EJC42" s="21"/>
      <c r="EJD42" s="21"/>
      <c r="EJE42" s="21"/>
      <c r="EJF42" s="21"/>
      <c r="EJG42" s="21"/>
      <c r="EJH42" s="21"/>
      <c r="EJI42" s="21"/>
      <c r="EJJ42" s="21"/>
      <c r="EJK42" s="21"/>
      <c r="EJL42" s="21"/>
      <c r="EJM42" s="21"/>
      <c r="EJN42" s="21"/>
      <c r="EJO42" s="21"/>
      <c r="EJP42" s="21"/>
      <c r="EJQ42" s="21"/>
      <c r="EJR42" s="21"/>
      <c r="EJS42" s="21"/>
      <c r="EJT42" s="21"/>
      <c r="EJU42" s="21"/>
      <c r="EJV42" s="21"/>
      <c r="EJW42" s="21"/>
      <c r="EJX42" s="21"/>
      <c r="EJY42" s="21"/>
      <c r="EJZ42" s="21"/>
      <c r="EKA42" s="21"/>
      <c r="EKB42" s="21"/>
      <c r="EKC42" s="21"/>
      <c r="EKD42" s="21"/>
      <c r="EKE42" s="21"/>
      <c r="EKF42" s="21"/>
      <c r="EKG42" s="21"/>
      <c r="EKH42" s="21"/>
      <c r="EKI42" s="21"/>
      <c r="EKJ42" s="21"/>
      <c r="EKK42" s="21"/>
      <c r="EKL42" s="21"/>
      <c r="EKM42" s="21"/>
      <c r="EKN42" s="21"/>
      <c r="EKO42" s="21"/>
      <c r="EKP42" s="21"/>
      <c r="EKQ42" s="21"/>
      <c r="EKR42" s="21"/>
      <c r="EKS42" s="21"/>
      <c r="EKT42" s="21"/>
      <c r="EKU42" s="21"/>
      <c r="EKV42" s="21"/>
      <c r="EKW42" s="21"/>
      <c r="EKX42" s="21"/>
      <c r="EKY42" s="21"/>
      <c r="EKZ42" s="21"/>
      <c r="ELA42" s="21"/>
      <c r="ELB42" s="21"/>
      <c r="ELC42" s="21"/>
      <c r="ELD42" s="21"/>
      <c r="ELE42" s="21"/>
      <c r="ELF42" s="21"/>
      <c r="ELG42" s="21"/>
      <c r="ELH42" s="21"/>
      <c r="ELI42" s="21"/>
      <c r="ELJ42" s="21"/>
      <c r="ELK42" s="21"/>
      <c r="ELL42" s="21"/>
      <c r="ELM42" s="21"/>
      <c r="ELN42" s="21"/>
      <c r="ELO42" s="21"/>
      <c r="ELP42" s="21"/>
      <c r="ELQ42" s="21"/>
      <c r="ELR42" s="21"/>
      <c r="ELS42" s="21"/>
      <c r="ELT42" s="21"/>
      <c r="ELU42" s="21"/>
      <c r="ELV42" s="21"/>
      <c r="ELW42" s="21"/>
      <c r="ELX42" s="21"/>
      <c r="ELY42" s="21"/>
      <c r="ELZ42" s="21"/>
      <c r="EMA42" s="21"/>
      <c r="EMB42" s="21"/>
      <c r="EMC42" s="21"/>
      <c r="EMD42" s="21"/>
      <c r="EME42" s="21"/>
      <c r="EMF42" s="21"/>
      <c r="EMG42" s="21"/>
      <c r="EMH42" s="21"/>
      <c r="EMI42" s="21"/>
      <c r="EMJ42" s="21"/>
      <c r="EMK42" s="21"/>
      <c r="EML42" s="21"/>
      <c r="EMM42" s="21"/>
      <c r="EMN42" s="21"/>
      <c r="EMO42" s="21"/>
      <c r="EMP42" s="21"/>
      <c r="EMQ42" s="21"/>
      <c r="EMR42" s="21"/>
      <c r="EMS42" s="21"/>
      <c r="EMT42" s="21"/>
      <c r="EMU42" s="21"/>
      <c r="EMV42" s="21"/>
      <c r="EMW42" s="21"/>
      <c r="EMX42" s="21"/>
      <c r="EMY42" s="21"/>
      <c r="EMZ42" s="21"/>
      <c r="ENA42" s="21"/>
      <c r="ENB42" s="21"/>
      <c r="ENC42" s="21"/>
      <c r="END42" s="21"/>
      <c r="ENE42" s="21"/>
      <c r="ENF42" s="21"/>
      <c r="ENG42" s="21"/>
      <c r="ENH42" s="21"/>
      <c r="ENI42" s="21"/>
      <c r="ENJ42" s="21"/>
      <c r="ENK42" s="21"/>
      <c r="ENL42" s="21"/>
      <c r="ENM42" s="21"/>
      <c r="ENN42" s="21"/>
      <c r="ENO42" s="21"/>
      <c r="ENP42" s="21"/>
      <c r="ENQ42" s="21"/>
      <c r="ENR42" s="21"/>
      <c r="ENS42" s="21"/>
      <c r="ENT42" s="21"/>
      <c r="ENU42" s="21"/>
      <c r="ENV42" s="21"/>
      <c r="ENW42" s="21"/>
      <c r="ENX42" s="21"/>
      <c r="ENY42" s="21"/>
      <c r="ENZ42" s="21"/>
      <c r="EOA42" s="21"/>
      <c r="EOB42" s="21"/>
      <c r="EOC42" s="21"/>
      <c r="EOD42" s="21"/>
      <c r="EOE42" s="21"/>
      <c r="EOF42" s="21"/>
      <c r="EOG42" s="21"/>
      <c r="EOH42" s="21"/>
      <c r="EOI42" s="21"/>
      <c r="EOJ42" s="21"/>
      <c r="EOK42" s="21"/>
      <c r="EOL42" s="21"/>
      <c r="EOM42" s="21"/>
      <c r="EON42" s="21"/>
      <c r="EOO42" s="21"/>
      <c r="EOP42" s="21"/>
      <c r="EOQ42" s="21"/>
      <c r="EOR42" s="21"/>
      <c r="EOS42" s="21"/>
      <c r="EOT42" s="21"/>
      <c r="EOU42" s="21"/>
      <c r="EOV42" s="21"/>
      <c r="EOW42" s="21"/>
      <c r="EOX42" s="21"/>
      <c r="EOY42" s="21"/>
      <c r="EOZ42" s="21"/>
      <c r="EPA42" s="21"/>
      <c r="EPB42" s="21"/>
      <c r="EPC42" s="21"/>
      <c r="EPD42" s="21"/>
      <c r="EPE42" s="21"/>
      <c r="EPF42" s="21"/>
      <c r="EPG42" s="21"/>
      <c r="EPH42" s="21"/>
      <c r="EPI42" s="21"/>
      <c r="EPJ42" s="21"/>
      <c r="EPK42" s="21"/>
      <c r="EPL42" s="21"/>
      <c r="EPM42" s="21"/>
      <c r="EPN42" s="21"/>
      <c r="EPO42" s="21"/>
      <c r="EPP42" s="21"/>
      <c r="EPQ42" s="21"/>
      <c r="EPR42" s="21"/>
      <c r="EPS42" s="21"/>
      <c r="EPT42" s="21"/>
      <c r="EPU42" s="21"/>
      <c r="EPV42" s="21"/>
      <c r="EPW42" s="21"/>
      <c r="EPX42" s="21"/>
      <c r="EPY42" s="21"/>
      <c r="EPZ42" s="21"/>
      <c r="EQA42" s="21"/>
      <c r="EQB42" s="21"/>
      <c r="EQC42" s="21"/>
      <c r="EQD42" s="21"/>
      <c r="EQE42" s="21"/>
      <c r="EQF42" s="21"/>
      <c r="EQG42" s="21"/>
      <c r="EQH42" s="21"/>
      <c r="EQI42" s="21"/>
      <c r="EQJ42" s="21"/>
      <c r="EQK42" s="21"/>
      <c r="EQL42" s="21"/>
      <c r="EQM42" s="21"/>
      <c r="EQN42" s="21"/>
      <c r="EQO42" s="21"/>
      <c r="EQP42" s="21"/>
      <c r="EQQ42" s="21"/>
      <c r="EQR42" s="21"/>
      <c r="EQS42" s="21"/>
      <c r="EQT42" s="21"/>
      <c r="EQU42" s="21"/>
      <c r="EQV42" s="21"/>
      <c r="EQW42" s="21"/>
      <c r="EQX42" s="21"/>
      <c r="EQY42" s="21"/>
      <c r="EQZ42" s="21"/>
      <c r="ERA42" s="21"/>
      <c r="ERB42" s="21"/>
      <c r="ERC42" s="21"/>
      <c r="ERD42" s="21"/>
      <c r="ERE42" s="21"/>
      <c r="ERF42" s="21"/>
      <c r="ERG42" s="21"/>
      <c r="ERH42" s="21"/>
      <c r="ERI42" s="21"/>
      <c r="ERJ42" s="21"/>
      <c r="ERK42" s="21"/>
      <c r="ERL42" s="21"/>
      <c r="ERM42" s="21"/>
      <c r="ERN42" s="21"/>
      <c r="ERO42" s="21"/>
      <c r="ERP42" s="21"/>
      <c r="ERQ42" s="21"/>
      <c r="ERR42" s="21"/>
      <c r="ERS42" s="21"/>
      <c r="ERT42" s="21"/>
      <c r="ERU42" s="21"/>
      <c r="ERV42" s="21"/>
      <c r="ERW42" s="21"/>
      <c r="ERX42" s="21"/>
      <c r="ERY42" s="21"/>
      <c r="ERZ42" s="21"/>
      <c r="ESA42" s="21"/>
      <c r="ESB42" s="21"/>
      <c r="ESC42" s="21"/>
      <c r="ESD42" s="21"/>
      <c r="ESE42" s="21"/>
      <c r="ESF42" s="21"/>
      <c r="ESG42" s="21"/>
      <c r="ESH42" s="21"/>
      <c r="ESI42" s="21"/>
      <c r="ESJ42" s="21"/>
      <c r="ESK42" s="21"/>
      <c r="ESL42" s="21"/>
      <c r="ESM42" s="21"/>
      <c r="ESN42" s="21"/>
      <c r="ESO42" s="21"/>
      <c r="ESP42" s="21"/>
      <c r="ESQ42" s="21"/>
      <c r="ESR42" s="21"/>
      <c r="ESS42" s="21"/>
      <c r="EST42" s="21"/>
      <c r="ESU42" s="21"/>
      <c r="ESV42" s="21"/>
      <c r="ESW42" s="21"/>
      <c r="ESX42" s="21"/>
      <c r="ESY42" s="21"/>
      <c r="ESZ42" s="21"/>
      <c r="ETA42" s="21"/>
      <c r="ETB42" s="21"/>
      <c r="ETC42" s="21"/>
      <c r="ETD42" s="21"/>
      <c r="ETE42" s="21"/>
      <c r="ETF42" s="21"/>
      <c r="ETG42" s="21"/>
      <c r="ETH42" s="21"/>
      <c r="ETI42" s="21"/>
      <c r="ETJ42" s="21"/>
      <c r="ETK42" s="21"/>
      <c r="ETL42" s="21"/>
      <c r="ETM42" s="21"/>
      <c r="ETN42" s="21"/>
      <c r="ETO42" s="21"/>
      <c r="ETP42" s="21"/>
      <c r="ETQ42" s="21"/>
      <c r="ETR42" s="21"/>
      <c r="ETS42" s="21"/>
      <c r="ETT42" s="21"/>
      <c r="ETU42" s="21"/>
      <c r="ETV42" s="21"/>
      <c r="ETW42" s="21"/>
      <c r="ETX42" s="21"/>
      <c r="ETY42" s="21"/>
      <c r="ETZ42" s="21"/>
      <c r="EUA42" s="21"/>
      <c r="EUB42" s="21"/>
      <c r="EUC42" s="21"/>
      <c r="EUD42" s="21"/>
      <c r="EUE42" s="21"/>
      <c r="EUF42" s="21"/>
      <c r="EUG42" s="21"/>
      <c r="EUH42" s="21"/>
      <c r="EUI42" s="21"/>
      <c r="EUJ42" s="21"/>
      <c r="EUK42" s="21"/>
      <c r="EUL42" s="21"/>
      <c r="EUM42" s="21"/>
      <c r="EUN42" s="21"/>
      <c r="EUO42" s="21"/>
      <c r="EUP42" s="21"/>
      <c r="EUQ42" s="21"/>
      <c r="EUR42" s="21"/>
      <c r="EUS42" s="21"/>
      <c r="EUT42" s="21"/>
      <c r="EUU42" s="21"/>
      <c r="EUV42" s="21"/>
      <c r="EUW42" s="21"/>
      <c r="EUX42" s="21"/>
      <c r="EUY42" s="21"/>
      <c r="EUZ42" s="21"/>
      <c r="EVA42" s="21"/>
      <c r="EVB42" s="21"/>
      <c r="EVC42" s="21"/>
      <c r="EVD42" s="21"/>
      <c r="EVE42" s="21"/>
      <c r="EVF42" s="21"/>
      <c r="EVG42" s="21"/>
      <c r="EVH42" s="21"/>
      <c r="EVI42" s="21"/>
      <c r="EVJ42" s="21"/>
      <c r="EVK42" s="21"/>
      <c r="EVL42" s="21"/>
      <c r="EVM42" s="21"/>
      <c r="EVN42" s="21"/>
      <c r="EVO42" s="21"/>
      <c r="EVP42" s="21"/>
      <c r="EVQ42" s="21"/>
      <c r="EVR42" s="21"/>
      <c r="EVS42" s="21"/>
      <c r="EVT42" s="21"/>
      <c r="EVU42" s="21"/>
      <c r="EVV42" s="21"/>
      <c r="EVW42" s="21"/>
      <c r="EVX42" s="21"/>
      <c r="EVY42" s="21"/>
      <c r="EVZ42" s="21"/>
      <c r="EWA42" s="21"/>
      <c r="EWB42" s="21"/>
      <c r="EWC42" s="21"/>
      <c r="EWD42" s="21"/>
      <c r="EWE42" s="21"/>
      <c r="EWF42" s="21"/>
      <c r="EWG42" s="21"/>
      <c r="EWH42" s="21"/>
      <c r="EWI42" s="21"/>
      <c r="EWJ42" s="21"/>
      <c r="EWK42" s="21"/>
      <c r="EWL42" s="21"/>
      <c r="EWM42" s="21"/>
      <c r="EWN42" s="21"/>
      <c r="EWO42" s="21"/>
      <c r="EWP42" s="21"/>
      <c r="EWQ42" s="21"/>
      <c r="EWR42" s="21"/>
      <c r="EWS42" s="21"/>
      <c r="EWT42" s="21"/>
      <c r="EWU42" s="21"/>
      <c r="EWV42" s="21"/>
      <c r="EWW42" s="21"/>
      <c r="EWX42" s="21"/>
      <c r="EWY42" s="21"/>
      <c r="EWZ42" s="21"/>
      <c r="EXA42" s="21"/>
      <c r="EXB42" s="21"/>
      <c r="EXC42" s="21"/>
      <c r="EXD42" s="21"/>
      <c r="EXE42" s="21"/>
      <c r="EXF42" s="21"/>
      <c r="EXG42" s="21"/>
      <c r="EXH42" s="21"/>
      <c r="EXI42" s="21"/>
      <c r="EXJ42" s="21"/>
      <c r="EXK42" s="21"/>
      <c r="EXL42" s="21"/>
      <c r="EXM42" s="21"/>
      <c r="EXN42" s="21"/>
      <c r="EXO42" s="21"/>
      <c r="EXP42" s="21"/>
      <c r="EXQ42" s="21"/>
      <c r="EXR42" s="21"/>
      <c r="EXS42" s="21"/>
      <c r="EXT42" s="21"/>
      <c r="EXU42" s="21"/>
      <c r="EXV42" s="21"/>
      <c r="EXW42" s="21"/>
      <c r="EXX42" s="21"/>
      <c r="EXY42" s="21"/>
      <c r="EXZ42" s="21"/>
      <c r="EYA42" s="21"/>
      <c r="EYB42" s="21"/>
      <c r="EYC42" s="21"/>
      <c r="EYD42" s="21"/>
      <c r="EYE42" s="21"/>
      <c r="EYF42" s="21"/>
      <c r="EYG42" s="21"/>
      <c r="EYH42" s="21"/>
      <c r="EYI42" s="21"/>
      <c r="EYJ42" s="21"/>
      <c r="EYK42" s="21"/>
      <c r="EYL42" s="21"/>
      <c r="EYM42" s="21"/>
      <c r="EYN42" s="21"/>
      <c r="EYO42" s="21"/>
      <c r="EYP42" s="21"/>
      <c r="EYQ42" s="21"/>
      <c r="EYR42" s="21"/>
      <c r="EYS42" s="21"/>
      <c r="EYT42" s="21"/>
      <c r="EYU42" s="21"/>
      <c r="EYV42" s="21"/>
      <c r="EYW42" s="21"/>
      <c r="EYX42" s="21"/>
      <c r="EYY42" s="21"/>
      <c r="EYZ42" s="21"/>
      <c r="EZA42" s="21"/>
      <c r="EZB42" s="21"/>
      <c r="EZC42" s="21"/>
      <c r="EZD42" s="21"/>
      <c r="EZE42" s="21"/>
      <c r="EZF42" s="21"/>
      <c r="EZG42" s="21"/>
      <c r="EZH42" s="21"/>
      <c r="EZI42" s="21"/>
      <c r="EZJ42" s="21"/>
      <c r="EZK42" s="21"/>
      <c r="EZL42" s="21"/>
      <c r="EZM42" s="21"/>
      <c r="EZN42" s="21"/>
      <c r="EZO42" s="21"/>
      <c r="EZP42" s="21"/>
      <c r="EZQ42" s="21"/>
      <c r="EZR42" s="21"/>
      <c r="EZS42" s="21"/>
      <c r="EZT42" s="21"/>
      <c r="EZU42" s="21"/>
      <c r="EZV42" s="21"/>
      <c r="EZW42" s="21"/>
      <c r="EZX42" s="21"/>
      <c r="EZY42" s="21"/>
      <c r="EZZ42" s="21"/>
      <c r="FAA42" s="21"/>
      <c r="FAB42" s="21"/>
      <c r="FAC42" s="21"/>
      <c r="FAD42" s="21"/>
      <c r="FAE42" s="21"/>
      <c r="FAF42" s="21"/>
      <c r="FAG42" s="21"/>
      <c r="FAH42" s="21"/>
      <c r="FAI42" s="21"/>
      <c r="FAJ42" s="21"/>
      <c r="FAK42" s="21"/>
      <c r="FAL42" s="21"/>
      <c r="FAM42" s="21"/>
      <c r="FAN42" s="21"/>
      <c r="FAO42" s="21"/>
      <c r="FAP42" s="21"/>
      <c r="FAQ42" s="21"/>
      <c r="FAR42" s="21"/>
      <c r="FAS42" s="21"/>
      <c r="FAT42" s="21"/>
      <c r="FAU42" s="21"/>
      <c r="FAV42" s="21"/>
      <c r="FAW42" s="21"/>
      <c r="FAX42" s="21"/>
      <c r="FAY42" s="21"/>
      <c r="FAZ42" s="21"/>
      <c r="FBA42" s="21"/>
      <c r="FBB42" s="21"/>
      <c r="FBC42" s="21"/>
      <c r="FBD42" s="21"/>
      <c r="FBE42" s="21"/>
      <c r="FBF42" s="21"/>
      <c r="FBG42" s="21"/>
      <c r="FBH42" s="21"/>
      <c r="FBI42" s="21"/>
      <c r="FBJ42" s="21"/>
      <c r="FBK42" s="21"/>
      <c r="FBL42" s="21"/>
      <c r="FBM42" s="21"/>
      <c r="FBN42" s="21"/>
      <c r="FBO42" s="21"/>
      <c r="FBP42" s="21"/>
      <c r="FBQ42" s="21"/>
      <c r="FBR42" s="21"/>
      <c r="FBS42" s="21"/>
      <c r="FBT42" s="21"/>
      <c r="FBU42" s="21"/>
      <c r="FBV42" s="21"/>
      <c r="FBW42" s="21"/>
      <c r="FBX42" s="21"/>
      <c r="FBY42" s="21"/>
      <c r="FBZ42" s="21"/>
      <c r="FCA42" s="21"/>
      <c r="FCB42" s="21"/>
      <c r="FCC42" s="21"/>
      <c r="FCD42" s="21"/>
      <c r="FCE42" s="21"/>
      <c r="FCF42" s="21"/>
      <c r="FCG42" s="21"/>
      <c r="FCH42" s="21"/>
      <c r="FCI42" s="21"/>
      <c r="FCJ42" s="21"/>
      <c r="FCK42" s="21"/>
      <c r="FCL42" s="21"/>
      <c r="FCM42" s="21"/>
      <c r="FCN42" s="21"/>
      <c r="FCO42" s="21"/>
      <c r="FCP42" s="21"/>
      <c r="FCQ42" s="21"/>
      <c r="FCR42" s="21"/>
      <c r="FCS42" s="21"/>
      <c r="FCT42" s="21"/>
      <c r="FCU42" s="21"/>
      <c r="FCV42" s="21"/>
      <c r="FCW42" s="21"/>
      <c r="FCX42" s="21"/>
      <c r="FCY42" s="21"/>
      <c r="FCZ42" s="21"/>
      <c r="FDA42" s="21"/>
      <c r="FDB42" s="21"/>
      <c r="FDC42" s="21"/>
      <c r="FDD42" s="21"/>
      <c r="FDE42" s="21"/>
      <c r="FDF42" s="21"/>
      <c r="FDG42" s="21"/>
      <c r="FDH42" s="21"/>
      <c r="FDI42" s="21"/>
      <c r="FDJ42" s="21"/>
      <c r="FDK42" s="21"/>
      <c r="FDL42" s="21"/>
      <c r="FDM42" s="21"/>
      <c r="FDN42" s="21"/>
      <c r="FDO42" s="21"/>
      <c r="FDP42" s="21"/>
      <c r="FDQ42" s="21"/>
      <c r="FDR42" s="21"/>
      <c r="FDS42" s="21"/>
      <c r="FDT42" s="21"/>
      <c r="FDU42" s="21"/>
      <c r="FDV42" s="21"/>
      <c r="FDW42" s="21"/>
      <c r="FDX42" s="21"/>
      <c r="FDY42" s="21"/>
      <c r="FDZ42" s="21"/>
      <c r="FEA42" s="21"/>
      <c r="FEB42" s="21"/>
      <c r="FEC42" s="21"/>
      <c r="FED42" s="21"/>
      <c r="FEE42" s="21"/>
      <c r="FEF42" s="21"/>
      <c r="FEG42" s="21"/>
      <c r="FEH42" s="21"/>
      <c r="FEI42" s="21"/>
      <c r="FEJ42" s="21"/>
      <c r="FEK42" s="21"/>
      <c r="FEL42" s="21"/>
      <c r="FEM42" s="21"/>
      <c r="FEN42" s="21"/>
      <c r="FEO42" s="21"/>
      <c r="FEP42" s="21"/>
      <c r="FEQ42" s="21"/>
      <c r="FER42" s="21"/>
      <c r="FES42" s="21"/>
      <c r="FET42" s="21"/>
      <c r="FEU42" s="21"/>
      <c r="FEV42" s="21"/>
      <c r="FEW42" s="21"/>
      <c r="FEX42" s="21"/>
      <c r="FEY42" s="21"/>
      <c r="FEZ42" s="21"/>
      <c r="FFA42" s="21"/>
      <c r="FFB42" s="21"/>
      <c r="FFC42" s="21"/>
      <c r="FFD42" s="21"/>
      <c r="FFE42" s="21"/>
      <c r="FFF42" s="21"/>
      <c r="FFG42" s="21"/>
      <c r="FFH42" s="21"/>
      <c r="FFI42" s="21"/>
      <c r="FFJ42" s="21"/>
      <c r="FFK42" s="21"/>
      <c r="FFL42" s="21"/>
      <c r="FFM42" s="21"/>
      <c r="FFN42" s="21"/>
      <c r="FFO42" s="21"/>
      <c r="FFP42" s="21"/>
      <c r="FFQ42" s="21"/>
      <c r="FFR42" s="21"/>
      <c r="FFS42" s="21"/>
      <c r="FFT42" s="21"/>
      <c r="FFU42" s="21"/>
      <c r="FFV42" s="21"/>
      <c r="FFW42" s="21"/>
      <c r="FFX42" s="21"/>
      <c r="FFY42" s="21"/>
      <c r="FFZ42" s="21"/>
      <c r="FGA42" s="21"/>
      <c r="FGB42" s="21"/>
      <c r="FGC42" s="21"/>
      <c r="FGD42" s="21"/>
      <c r="FGE42" s="21"/>
      <c r="FGF42" s="21"/>
      <c r="FGG42" s="21"/>
      <c r="FGH42" s="21"/>
      <c r="FGI42" s="21"/>
      <c r="FGJ42" s="21"/>
      <c r="FGK42" s="21"/>
      <c r="FGL42" s="21"/>
      <c r="FGM42" s="21"/>
      <c r="FGN42" s="21"/>
      <c r="FGO42" s="21"/>
      <c r="FGP42" s="21"/>
      <c r="FGQ42" s="21"/>
      <c r="FGR42" s="21"/>
      <c r="FGS42" s="21"/>
      <c r="FGT42" s="21"/>
      <c r="FGU42" s="21"/>
      <c r="FGV42" s="21"/>
      <c r="FGW42" s="21"/>
      <c r="FGX42" s="21"/>
      <c r="FGY42" s="21"/>
      <c r="FGZ42" s="21"/>
      <c r="FHA42" s="21"/>
      <c r="FHB42" s="21"/>
      <c r="FHC42" s="21"/>
      <c r="FHD42" s="21"/>
      <c r="FHE42" s="21"/>
      <c r="FHF42" s="21"/>
      <c r="FHG42" s="21"/>
      <c r="FHH42" s="21"/>
      <c r="FHI42" s="21"/>
      <c r="FHJ42" s="21"/>
      <c r="FHK42" s="21"/>
      <c r="FHL42" s="21"/>
      <c r="FHM42" s="21"/>
      <c r="FHN42" s="21"/>
      <c r="FHO42" s="21"/>
      <c r="FHP42" s="21"/>
      <c r="FHQ42" s="21"/>
      <c r="FHR42" s="21"/>
      <c r="FHS42" s="21"/>
      <c r="FHT42" s="21"/>
      <c r="FHU42" s="21"/>
      <c r="FHV42" s="21"/>
      <c r="FHW42" s="21"/>
      <c r="FHX42" s="21"/>
      <c r="FHY42" s="21"/>
      <c r="FHZ42" s="21"/>
      <c r="FIA42" s="21"/>
      <c r="FIB42" s="21"/>
      <c r="FIC42" s="21"/>
      <c r="FID42" s="21"/>
      <c r="FIE42" s="21"/>
      <c r="FIF42" s="21"/>
      <c r="FIG42" s="21"/>
      <c r="FIH42" s="21"/>
      <c r="FII42" s="21"/>
      <c r="FIJ42" s="21"/>
      <c r="FIK42" s="21"/>
      <c r="FIL42" s="21"/>
      <c r="FIM42" s="21"/>
      <c r="FIN42" s="21"/>
      <c r="FIO42" s="21"/>
      <c r="FIP42" s="21"/>
      <c r="FIQ42" s="21"/>
      <c r="FIR42" s="21"/>
      <c r="FIS42" s="21"/>
      <c r="FIT42" s="21"/>
      <c r="FIU42" s="21"/>
      <c r="FIV42" s="21"/>
      <c r="FIW42" s="21"/>
      <c r="FIX42" s="21"/>
      <c r="FIY42" s="21"/>
      <c r="FIZ42" s="21"/>
      <c r="FJA42" s="21"/>
      <c r="FJB42" s="21"/>
      <c r="FJC42" s="21"/>
      <c r="FJD42" s="21"/>
      <c r="FJE42" s="21"/>
      <c r="FJF42" s="21"/>
      <c r="FJG42" s="21"/>
      <c r="FJH42" s="21"/>
      <c r="FJI42" s="21"/>
      <c r="FJJ42" s="21"/>
      <c r="FJK42" s="21"/>
      <c r="FJL42" s="21"/>
      <c r="FJM42" s="21"/>
      <c r="FJN42" s="21"/>
      <c r="FJO42" s="21"/>
      <c r="FJP42" s="21"/>
      <c r="FJQ42" s="21"/>
      <c r="FJR42" s="21"/>
      <c r="FJS42" s="21"/>
      <c r="FJT42" s="21"/>
      <c r="FJU42" s="21"/>
      <c r="FJV42" s="21"/>
      <c r="FJW42" s="21"/>
      <c r="FJX42" s="21"/>
      <c r="FJY42" s="21"/>
      <c r="FJZ42" s="21"/>
      <c r="FKA42" s="21"/>
      <c r="FKB42" s="21"/>
      <c r="FKC42" s="21"/>
      <c r="FKD42" s="21"/>
      <c r="FKE42" s="21"/>
      <c r="FKF42" s="21"/>
      <c r="FKG42" s="21"/>
      <c r="FKH42" s="21"/>
      <c r="FKI42" s="21"/>
      <c r="FKJ42" s="21"/>
      <c r="FKK42" s="21"/>
      <c r="FKL42" s="21"/>
      <c r="FKM42" s="21"/>
      <c r="FKN42" s="21"/>
      <c r="FKO42" s="21"/>
      <c r="FKP42" s="21"/>
      <c r="FKQ42" s="21"/>
      <c r="FKR42" s="21"/>
      <c r="FKS42" s="21"/>
      <c r="FKT42" s="21"/>
      <c r="FKU42" s="21"/>
      <c r="FKV42" s="21"/>
      <c r="FKW42" s="21"/>
      <c r="FKX42" s="21"/>
      <c r="FKY42" s="21"/>
      <c r="FKZ42" s="21"/>
      <c r="FLA42" s="21"/>
      <c r="FLB42" s="21"/>
      <c r="FLC42" s="21"/>
      <c r="FLD42" s="21"/>
      <c r="FLE42" s="21"/>
      <c r="FLF42" s="21"/>
      <c r="FLG42" s="21"/>
      <c r="FLH42" s="21"/>
      <c r="FLI42" s="21"/>
      <c r="FLJ42" s="21"/>
      <c r="FLK42" s="21"/>
      <c r="FLL42" s="21"/>
      <c r="FLM42" s="21"/>
      <c r="FLN42" s="21"/>
      <c r="FLO42" s="21"/>
      <c r="FLP42" s="21"/>
      <c r="FLQ42" s="21"/>
      <c r="FLR42" s="21"/>
      <c r="FLS42" s="21"/>
      <c r="FLT42" s="21"/>
      <c r="FLU42" s="21"/>
      <c r="FLV42" s="21"/>
      <c r="FLW42" s="21"/>
      <c r="FLX42" s="21"/>
      <c r="FLY42" s="21"/>
      <c r="FLZ42" s="21"/>
      <c r="FMA42" s="21"/>
      <c r="FMB42" s="21"/>
      <c r="FMC42" s="21"/>
      <c r="FMD42" s="21"/>
      <c r="FME42" s="21"/>
      <c r="FMF42" s="21"/>
      <c r="FMG42" s="21"/>
      <c r="FMH42" s="21"/>
      <c r="FMI42" s="21"/>
      <c r="FMJ42" s="21"/>
      <c r="FMK42" s="21"/>
      <c r="FML42" s="21"/>
      <c r="FMM42" s="21"/>
      <c r="FMN42" s="21"/>
      <c r="FMO42" s="21"/>
      <c r="FMP42" s="21"/>
      <c r="FMQ42" s="21"/>
      <c r="FMR42" s="21"/>
      <c r="FMS42" s="21"/>
      <c r="FMT42" s="21"/>
      <c r="FMU42" s="21"/>
      <c r="FMV42" s="21"/>
      <c r="FMW42" s="21"/>
      <c r="FMX42" s="21"/>
      <c r="FMY42" s="21"/>
      <c r="FMZ42" s="21"/>
      <c r="FNA42" s="21"/>
      <c r="FNB42" s="21"/>
      <c r="FNC42" s="21"/>
      <c r="FND42" s="21"/>
      <c r="FNE42" s="21"/>
      <c r="FNF42" s="21"/>
      <c r="FNG42" s="21"/>
      <c r="FNH42" s="21"/>
      <c r="FNI42" s="21"/>
      <c r="FNJ42" s="21"/>
      <c r="FNK42" s="21"/>
      <c r="FNL42" s="21"/>
      <c r="FNM42" s="21"/>
      <c r="FNN42" s="21"/>
      <c r="FNO42" s="21"/>
      <c r="FNP42" s="21"/>
      <c r="FNQ42" s="21"/>
      <c r="FNR42" s="21"/>
      <c r="FNS42" s="21"/>
      <c r="FNT42" s="21"/>
      <c r="FNU42" s="21"/>
      <c r="FNV42" s="21"/>
      <c r="FNW42" s="21"/>
      <c r="FNX42" s="21"/>
      <c r="FNY42" s="21"/>
      <c r="FNZ42" s="21"/>
      <c r="FOA42" s="21"/>
      <c r="FOB42" s="21"/>
      <c r="FOC42" s="21"/>
      <c r="FOD42" s="21"/>
      <c r="FOE42" s="21"/>
      <c r="FOF42" s="21"/>
      <c r="FOG42" s="21"/>
      <c r="FOH42" s="21"/>
      <c r="FOI42" s="21"/>
      <c r="FOJ42" s="21"/>
      <c r="FOK42" s="21"/>
      <c r="FOL42" s="21"/>
      <c r="FOM42" s="21"/>
      <c r="FON42" s="21"/>
      <c r="FOO42" s="21"/>
      <c r="FOP42" s="21"/>
      <c r="FOQ42" s="21"/>
      <c r="FOR42" s="21"/>
      <c r="FOS42" s="21"/>
      <c r="FOT42" s="21"/>
      <c r="FOU42" s="21"/>
      <c r="FOV42" s="21"/>
      <c r="FOW42" s="21"/>
      <c r="FOX42" s="21"/>
      <c r="FOY42" s="21"/>
      <c r="FOZ42" s="21"/>
      <c r="FPA42" s="21"/>
      <c r="FPB42" s="21"/>
      <c r="FPC42" s="21"/>
      <c r="FPD42" s="21"/>
      <c r="FPE42" s="21"/>
      <c r="FPF42" s="21"/>
      <c r="FPG42" s="21"/>
      <c r="FPH42" s="21"/>
      <c r="FPI42" s="21"/>
      <c r="FPJ42" s="21"/>
      <c r="FPK42" s="21"/>
      <c r="FPL42" s="21"/>
      <c r="FPM42" s="21"/>
      <c r="FPN42" s="21"/>
      <c r="FPO42" s="21"/>
      <c r="FPP42" s="21"/>
      <c r="FPQ42" s="21"/>
      <c r="FPR42" s="21"/>
      <c r="FPS42" s="21"/>
      <c r="FPT42" s="21"/>
      <c r="FPU42" s="21"/>
      <c r="FPV42" s="21"/>
      <c r="FPW42" s="21"/>
      <c r="FPX42" s="21"/>
      <c r="FPY42" s="21"/>
      <c r="FPZ42" s="21"/>
      <c r="FQA42" s="21"/>
      <c r="FQB42" s="21"/>
      <c r="FQC42" s="21"/>
      <c r="FQD42" s="21"/>
      <c r="FQE42" s="21"/>
      <c r="FQF42" s="21"/>
      <c r="FQG42" s="21"/>
      <c r="FQH42" s="21"/>
      <c r="FQI42" s="21"/>
      <c r="FQJ42" s="21"/>
      <c r="FQK42" s="21"/>
      <c r="FQL42" s="21"/>
      <c r="FQM42" s="21"/>
      <c r="FQN42" s="21"/>
      <c r="FQO42" s="21"/>
      <c r="FQP42" s="21"/>
      <c r="FQQ42" s="21"/>
      <c r="FQR42" s="21"/>
      <c r="FQS42" s="21"/>
      <c r="FQT42" s="21"/>
      <c r="FQU42" s="21"/>
      <c r="FQV42" s="21"/>
      <c r="FQW42" s="21"/>
      <c r="FQX42" s="21"/>
      <c r="FQY42" s="21"/>
      <c r="FQZ42" s="21"/>
      <c r="FRA42" s="21"/>
      <c r="FRB42" s="21"/>
      <c r="FRC42" s="21"/>
      <c r="FRD42" s="21"/>
      <c r="FRE42" s="21"/>
      <c r="FRF42" s="21"/>
      <c r="FRG42" s="21"/>
      <c r="FRH42" s="21"/>
      <c r="FRI42" s="21"/>
      <c r="FRJ42" s="21"/>
      <c r="FRK42" s="21"/>
      <c r="FRL42" s="21"/>
      <c r="FRM42" s="21"/>
      <c r="FRN42" s="21"/>
      <c r="FRO42" s="21"/>
      <c r="FRP42" s="21"/>
      <c r="FRQ42" s="21"/>
      <c r="FRR42" s="21"/>
      <c r="FRS42" s="21"/>
      <c r="FRT42" s="21"/>
      <c r="FRU42" s="21"/>
      <c r="FRV42" s="21"/>
      <c r="FRW42" s="21"/>
      <c r="FRX42" s="21"/>
      <c r="FRY42" s="21"/>
      <c r="FRZ42" s="21"/>
      <c r="FSA42" s="21"/>
      <c r="FSB42" s="21"/>
      <c r="FSC42" s="21"/>
      <c r="FSD42" s="21"/>
      <c r="FSE42" s="21"/>
      <c r="FSF42" s="21"/>
      <c r="FSG42" s="21"/>
      <c r="FSH42" s="21"/>
      <c r="FSI42" s="21"/>
      <c r="FSJ42" s="21"/>
      <c r="FSK42" s="21"/>
      <c r="FSL42" s="21"/>
      <c r="FSM42" s="21"/>
      <c r="FSN42" s="21"/>
      <c r="FSO42" s="21"/>
      <c r="FSP42" s="21"/>
      <c r="FSQ42" s="21"/>
      <c r="FSR42" s="21"/>
      <c r="FSS42" s="21"/>
      <c r="FST42" s="21"/>
      <c r="FSU42" s="21"/>
      <c r="FSV42" s="21"/>
      <c r="FSW42" s="21"/>
      <c r="FSX42" s="21"/>
      <c r="FSY42" s="21"/>
      <c r="FSZ42" s="21"/>
      <c r="FTA42" s="21"/>
      <c r="FTB42" s="21"/>
      <c r="FTC42" s="21"/>
      <c r="FTD42" s="21"/>
      <c r="FTE42" s="21"/>
      <c r="FTF42" s="21"/>
      <c r="FTG42" s="21"/>
      <c r="FTH42" s="21"/>
      <c r="FTI42" s="21"/>
      <c r="FTJ42" s="21"/>
      <c r="FTK42" s="21"/>
      <c r="FTL42" s="21"/>
      <c r="FTM42" s="21"/>
      <c r="FTN42" s="21"/>
      <c r="FTO42" s="21"/>
      <c r="FTP42" s="21"/>
      <c r="FTQ42" s="21"/>
      <c r="FTR42" s="21"/>
      <c r="FTS42" s="21"/>
      <c r="FTT42" s="21"/>
      <c r="FTU42" s="21"/>
      <c r="FTV42" s="21"/>
      <c r="FTW42" s="21"/>
      <c r="FTX42" s="21"/>
      <c r="FTY42" s="21"/>
      <c r="FTZ42" s="21"/>
      <c r="FUA42" s="21"/>
      <c r="FUB42" s="21"/>
      <c r="FUC42" s="21"/>
      <c r="FUD42" s="21"/>
      <c r="FUE42" s="21"/>
      <c r="FUF42" s="21"/>
      <c r="FUG42" s="21"/>
      <c r="FUH42" s="21"/>
      <c r="FUI42" s="21"/>
      <c r="FUJ42" s="21"/>
      <c r="FUK42" s="21"/>
      <c r="FUL42" s="21"/>
      <c r="FUM42" s="21"/>
      <c r="FUN42" s="21"/>
      <c r="FUO42" s="21"/>
      <c r="FUP42" s="21"/>
      <c r="FUQ42" s="21"/>
      <c r="FUR42" s="21"/>
      <c r="FUS42" s="21"/>
      <c r="FUT42" s="21"/>
      <c r="FUU42" s="21"/>
      <c r="FUV42" s="21"/>
      <c r="FUW42" s="21"/>
      <c r="FUX42" s="21"/>
      <c r="FUY42" s="21"/>
      <c r="FUZ42" s="21"/>
      <c r="FVA42" s="21"/>
      <c r="FVB42" s="21"/>
      <c r="FVC42" s="21"/>
      <c r="FVD42" s="21"/>
      <c r="FVE42" s="21"/>
      <c r="FVF42" s="21"/>
      <c r="FVG42" s="21"/>
      <c r="FVH42" s="21"/>
      <c r="FVI42" s="21"/>
      <c r="FVJ42" s="21"/>
      <c r="FVK42" s="21"/>
      <c r="FVL42" s="21"/>
      <c r="FVM42" s="21"/>
      <c r="FVN42" s="21"/>
      <c r="FVO42" s="21"/>
      <c r="FVP42" s="21"/>
      <c r="FVQ42" s="21"/>
      <c r="FVR42" s="21"/>
      <c r="FVS42" s="21"/>
      <c r="FVT42" s="21"/>
      <c r="FVU42" s="21"/>
      <c r="FVV42" s="21"/>
      <c r="FVW42" s="21"/>
      <c r="FVX42" s="21"/>
      <c r="FVY42" s="21"/>
      <c r="FVZ42" s="21"/>
      <c r="FWA42" s="21"/>
      <c r="FWB42" s="21"/>
      <c r="FWC42" s="21"/>
      <c r="FWD42" s="21"/>
      <c r="FWE42" s="21"/>
      <c r="FWF42" s="21"/>
      <c r="FWG42" s="21"/>
      <c r="FWH42" s="21"/>
      <c r="FWI42" s="21"/>
      <c r="FWJ42" s="21"/>
      <c r="FWK42" s="21"/>
      <c r="FWL42" s="21"/>
      <c r="FWM42" s="21"/>
      <c r="FWN42" s="21"/>
      <c r="FWO42" s="21"/>
      <c r="FWP42" s="21"/>
      <c r="FWQ42" s="21"/>
      <c r="FWR42" s="21"/>
      <c r="FWS42" s="21"/>
      <c r="FWT42" s="21"/>
      <c r="FWU42" s="21"/>
      <c r="FWV42" s="21"/>
      <c r="FWW42" s="21"/>
      <c r="FWX42" s="21"/>
      <c r="FWY42" s="21"/>
      <c r="FWZ42" s="21"/>
      <c r="FXA42" s="21"/>
      <c r="FXB42" s="21"/>
      <c r="FXC42" s="21"/>
      <c r="FXD42" s="21"/>
      <c r="FXE42" s="21"/>
      <c r="FXF42" s="21"/>
      <c r="FXG42" s="21"/>
      <c r="FXH42" s="21"/>
      <c r="FXI42" s="21"/>
      <c r="FXJ42" s="21"/>
      <c r="FXK42" s="21"/>
      <c r="FXL42" s="21"/>
      <c r="FXM42" s="21"/>
      <c r="FXN42" s="21"/>
      <c r="FXO42" s="21"/>
      <c r="FXP42" s="21"/>
      <c r="FXQ42" s="21"/>
      <c r="FXR42" s="21"/>
      <c r="FXS42" s="21"/>
      <c r="FXT42" s="21"/>
      <c r="FXU42" s="21"/>
      <c r="FXV42" s="21"/>
      <c r="FXW42" s="21"/>
      <c r="FXX42" s="21"/>
      <c r="FXY42" s="21"/>
      <c r="FXZ42" s="21"/>
      <c r="FYA42" s="21"/>
      <c r="FYB42" s="21"/>
      <c r="FYC42" s="21"/>
      <c r="FYD42" s="21"/>
      <c r="FYE42" s="21"/>
      <c r="FYF42" s="21"/>
      <c r="FYG42" s="21"/>
      <c r="FYH42" s="21"/>
      <c r="FYI42" s="21"/>
      <c r="FYJ42" s="21"/>
      <c r="FYK42" s="21"/>
      <c r="FYL42" s="21"/>
      <c r="FYM42" s="21"/>
      <c r="FYN42" s="21"/>
      <c r="FYO42" s="21"/>
      <c r="FYP42" s="21"/>
      <c r="FYQ42" s="21"/>
      <c r="FYR42" s="21"/>
      <c r="FYS42" s="21"/>
      <c r="FYT42" s="21"/>
      <c r="FYU42" s="21"/>
      <c r="FYV42" s="21"/>
      <c r="FYW42" s="21"/>
      <c r="FYX42" s="21"/>
      <c r="FYY42" s="21"/>
      <c r="FYZ42" s="21"/>
      <c r="FZA42" s="21"/>
      <c r="FZB42" s="21"/>
      <c r="FZC42" s="21"/>
      <c r="FZD42" s="21"/>
      <c r="FZE42" s="21"/>
      <c r="FZF42" s="21"/>
      <c r="FZG42" s="21"/>
      <c r="FZH42" s="21"/>
      <c r="FZI42" s="21"/>
      <c r="FZJ42" s="21"/>
      <c r="FZK42" s="21"/>
      <c r="FZL42" s="21"/>
      <c r="FZM42" s="21"/>
      <c r="FZN42" s="21"/>
      <c r="FZO42" s="21"/>
      <c r="FZP42" s="21"/>
      <c r="FZQ42" s="21"/>
      <c r="FZR42" s="21"/>
      <c r="FZS42" s="21"/>
      <c r="FZT42" s="21"/>
      <c r="FZU42" s="21"/>
      <c r="FZV42" s="21"/>
      <c r="FZW42" s="21"/>
      <c r="FZX42" s="21"/>
      <c r="FZY42" s="21"/>
      <c r="FZZ42" s="21"/>
      <c r="GAA42" s="21"/>
      <c r="GAB42" s="21"/>
      <c r="GAC42" s="21"/>
      <c r="GAD42" s="21"/>
      <c r="GAE42" s="21"/>
      <c r="GAF42" s="21"/>
      <c r="GAG42" s="21"/>
      <c r="GAH42" s="21"/>
      <c r="GAI42" s="21"/>
      <c r="GAJ42" s="21"/>
      <c r="GAK42" s="21"/>
      <c r="GAL42" s="21"/>
      <c r="GAM42" s="21"/>
      <c r="GAN42" s="21"/>
      <c r="GAO42" s="21"/>
      <c r="GAP42" s="21"/>
      <c r="GAQ42" s="21"/>
      <c r="GAR42" s="21"/>
      <c r="GAS42" s="21"/>
      <c r="GAT42" s="21"/>
      <c r="GAU42" s="21"/>
      <c r="GAV42" s="21"/>
      <c r="GAW42" s="21"/>
      <c r="GAX42" s="21"/>
      <c r="GAY42" s="21"/>
      <c r="GAZ42" s="21"/>
      <c r="GBA42" s="21"/>
      <c r="GBB42" s="21"/>
      <c r="GBC42" s="21"/>
      <c r="GBD42" s="21"/>
      <c r="GBE42" s="21"/>
      <c r="GBF42" s="21"/>
      <c r="GBG42" s="21"/>
      <c r="GBH42" s="21"/>
      <c r="GBI42" s="21"/>
      <c r="GBJ42" s="21"/>
      <c r="GBK42" s="21"/>
      <c r="GBL42" s="21"/>
      <c r="GBM42" s="21"/>
      <c r="GBN42" s="21"/>
      <c r="GBO42" s="21"/>
      <c r="GBP42" s="21"/>
      <c r="GBQ42" s="21"/>
      <c r="GBR42" s="21"/>
      <c r="GBS42" s="21"/>
      <c r="GBT42" s="21"/>
      <c r="GBU42" s="21"/>
      <c r="GBV42" s="21"/>
      <c r="GBW42" s="21"/>
      <c r="GBX42" s="21"/>
      <c r="GBY42" s="21"/>
      <c r="GBZ42" s="21"/>
      <c r="GCA42" s="21"/>
      <c r="GCB42" s="21"/>
      <c r="GCC42" s="21"/>
      <c r="GCD42" s="21"/>
      <c r="GCE42" s="21"/>
      <c r="GCF42" s="21"/>
      <c r="GCG42" s="21"/>
      <c r="GCH42" s="21"/>
      <c r="GCI42" s="21"/>
      <c r="GCJ42" s="21"/>
      <c r="GCK42" s="21"/>
      <c r="GCL42" s="21"/>
      <c r="GCM42" s="21"/>
      <c r="GCN42" s="21"/>
      <c r="GCO42" s="21"/>
      <c r="GCP42" s="21"/>
      <c r="GCQ42" s="21"/>
      <c r="GCR42" s="21"/>
      <c r="GCS42" s="21"/>
      <c r="GCT42" s="21"/>
      <c r="GCU42" s="21"/>
      <c r="GCV42" s="21"/>
      <c r="GCW42" s="21"/>
      <c r="GCX42" s="21"/>
      <c r="GCY42" s="21"/>
      <c r="GCZ42" s="21"/>
      <c r="GDA42" s="21"/>
      <c r="GDB42" s="21"/>
      <c r="GDC42" s="21"/>
      <c r="GDD42" s="21"/>
      <c r="GDE42" s="21"/>
      <c r="GDF42" s="21"/>
      <c r="GDG42" s="21"/>
      <c r="GDH42" s="21"/>
      <c r="GDI42" s="21"/>
      <c r="GDJ42" s="21"/>
      <c r="GDK42" s="21"/>
      <c r="GDL42" s="21"/>
      <c r="GDM42" s="21"/>
      <c r="GDN42" s="21"/>
      <c r="GDO42" s="21"/>
      <c r="GDP42" s="21"/>
      <c r="GDQ42" s="21"/>
      <c r="GDR42" s="21"/>
      <c r="GDS42" s="21"/>
      <c r="GDT42" s="21"/>
      <c r="GDU42" s="21"/>
      <c r="GDV42" s="21"/>
      <c r="GDW42" s="21"/>
      <c r="GDX42" s="21"/>
      <c r="GDY42" s="21"/>
      <c r="GDZ42" s="21"/>
      <c r="GEA42" s="21"/>
      <c r="GEB42" s="21"/>
      <c r="GEC42" s="21"/>
      <c r="GED42" s="21"/>
      <c r="GEE42" s="21"/>
      <c r="GEF42" s="21"/>
      <c r="GEG42" s="21"/>
      <c r="GEH42" s="21"/>
      <c r="GEI42" s="21"/>
      <c r="GEJ42" s="21"/>
      <c r="GEK42" s="21"/>
      <c r="GEL42" s="21"/>
      <c r="GEM42" s="21"/>
      <c r="GEN42" s="21"/>
      <c r="GEO42" s="21"/>
      <c r="GEP42" s="21"/>
      <c r="GEQ42" s="21"/>
      <c r="GER42" s="21"/>
      <c r="GES42" s="21"/>
      <c r="GET42" s="21"/>
      <c r="GEU42" s="21"/>
      <c r="GEV42" s="21"/>
      <c r="GEW42" s="21"/>
      <c r="GEX42" s="21"/>
      <c r="GEY42" s="21"/>
      <c r="GEZ42" s="21"/>
      <c r="GFA42" s="21"/>
      <c r="GFB42" s="21"/>
      <c r="GFC42" s="21"/>
      <c r="GFD42" s="21"/>
      <c r="GFE42" s="21"/>
      <c r="GFF42" s="21"/>
      <c r="GFG42" s="21"/>
      <c r="GFH42" s="21"/>
      <c r="GFI42" s="21"/>
      <c r="GFJ42" s="21"/>
      <c r="GFK42" s="21"/>
      <c r="GFL42" s="21"/>
      <c r="GFM42" s="21"/>
      <c r="GFN42" s="21"/>
      <c r="GFO42" s="21"/>
      <c r="GFP42" s="21"/>
      <c r="GFQ42" s="21"/>
      <c r="GFR42" s="21"/>
      <c r="GFS42" s="21"/>
      <c r="GFT42" s="21"/>
      <c r="GFU42" s="21"/>
      <c r="GFV42" s="21"/>
      <c r="GFW42" s="21"/>
      <c r="GFX42" s="21"/>
      <c r="GFY42" s="21"/>
      <c r="GFZ42" s="21"/>
      <c r="GGA42" s="21"/>
      <c r="GGB42" s="21"/>
      <c r="GGC42" s="21"/>
      <c r="GGD42" s="21"/>
      <c r="GGE42" s="21"/>
      <c r="GGF42" s="21"/>
      <c r="GGG42" s="21"/>
      <c r="GGH42" s="21"/>
      <c r="GGI42" s="21"/>
      <c r="GGJ42" s="21"/>
      <c r="GGK42" s="21"/>
      <c r="GGL42" s="21"/>
      <c r="GGM42" s="21"/>
      <c r="GGN42" s="21"/>
      <c r="GGO42" s="21"/>
      <c r="GGP42" s="21"/>
      <c r="GGQ42" s="21"/>
      <c r="GGR42" s="21"/>
      <c r="GGS42" s="21"/>
      <c r="GGT42" s="21"/>
      <c r="GGU42" s="21"/>
      <c r="GGV42" s="21"/>
      <c r="GGW42" s="21"/>
      <c r="GGX42" s="21"/>
      <c r="GGY42" s="21"/>
      <c r="GGZ42" s="21"/>
      <c r="GHA42" s="21"/>
      <c r="GHB42" s="21"/>
      <c r="GHC42" s="21"/>
      <c r="GHD42" s="21"/>
      <c r="GHE42" s="21"/>
      <c r="GHF42" s="21"/>
      <c r="GHG42" s="21"/>
      <c r="GHH42" s="21"/>
      <c r="GHI42" s="21"/>
      <c r="GHJ42" s="21"/>
      <c r="GHK42" s="21"/>
      <c r="GHL42" s="21"/>
      <c r="GHM42" s="21"/>
      <c r="GHN42" s="21"/>
      <c r="GHO42" s="21"/>
      <c r="GHP42" s="21"/>
      <c r="GHQ42" s="21"/>
      <c r="GHR42" s="21"/>
      <c r="GHS42" s="21"/>
      <c r="GHT42" s="21"/>
      <c r="GHU42" s="21"/>
      <c r="GHV42" s="21"/>
      <c r="GHW42" s="21"/>
      <c r="GHX42" s="21"/>
      <c r="GHY42" s="21"/>
      <c r="GHZ42" s="21"/>
      <c r="GIA42" s="21"/>
      <c r="GIB42" s="21"/>
      <c r="GIC42" s="21"/>
      <c r="GID42" s="21"/>
      <c r="GIE42" s="21"/>
      <c r="GIF42" s="21"/>
      <c r="GIG42" s="21"/>
      <c r="GIH42" s="21"/>
      <c r="GII42" s="21"/>
      <c r="GIJ42" s="21"/>
      <c r="GIK42" s="21"/>
      <c r="GIL42" s="21"/>
      <c r="GIM42" s="21"/>
      <c r="GIN42" s="21"/>
      <c r="GIO42" s="21"/>
      <c r="GIP42" s="21"/>
      <c r="GIQ42" s="21"/>
      <c r="GIR42" s="21"/>
      <c r="GIS42" s="21"/>
      <c r="GIT42" s="21"/>
      <c r="GIU42" s="21"/>
      <c r="GIV42" s="21"/>
      <c r="GIW42" s="21"/>
      <c r="GIX42" s="21"/>
      <c r="GIY42" s="21"/>
      <c r="GIZ42" s="21"/>
      <c r="GJA42" s="21"/>
      <c r="GJB42" s="21"/>
      <c r="GJC42" s="21"/>
      <c r="GJD42" s="21"/>
      <c r="GJE42" s="21"/>
      <c r="GJF42" s="21"/>
      <c r="GJG42" s="21"/>
      <c r="GJH42" s="21"/>
      <c r="GJI42" s="21"/>
      <c r="GJJ42" s="21"/>
      <c r="GJK42" s="21"/>
      <c r="GJL42" s="21"/>
      <c r="GJM42" s="21"/>
      <c r="GJN42" s="21"/>
      <c r="GJO42" s="21"/>
      <c r="GJP42" s="21"/>
      <c r="GJQ42" s="21"/>
      <c r="GJR42" s="21"/>
      <c r="GJS42" s="21"/>
      <c r="GJT42" s="21"/>
      <c r="GJU42" s="21"/>
      <c r="GJV42" s="21"/>
      <c r="GJW42" s="21"/>
      <c r="GJX42" s="21"/>
      <c r="GJY42" s="21"/>
      <c r="GJZ42" s="21"/>
      <c r="GKA42" s="21"/>
      <c r="GKB42" s="21"/>
      <c r="GKC42" s="21"/>
      <c r="GKD42" s="21"/>
      <c r="GKE42" s="21"/>
      <c r="GKF42" s="21"/>
      <c r="GKG42" s="21"/>
      <c r="GKH42" s="21"/>
      <c r="GKI42" s="21"/>
      <c r="GKJ42" s="21"/>
      <c r="GKK42" s="21"/>
      <c r="GKL42" s="21"/>
      <c r="GKM42" s="21"/>
      <c r="GKN42" s="21"/>
      <c r="GKO42" s="21"/>
      <c r="GKP42" s="21"/>
      <c r="GKQ42" s="21"/>
      <c r="GKR42" s="21"/>
      <c r="GKS42" s="21"/>
      <c r="GKT42" s="21"/>
      <c r="GKU42" s="21"/>
      <c r="GKV42" s="21"/>
      <c r="GKW42" s="21"/>
      <c r="GKX42" s="21"/>
      <c r="GKY42" s="21"/>
      <c r="GKZ42" s="21"/>
      <c r="GLA42" s="21"/>
      <c r="GLB42" s="21"/>
      <c r="GLC42" s="21"/>
      <c r="GLD42" s="21"/>
      <c r="GLE42" s="21"/>
      <c r="GLF42" s="21"/>
      <c r="GLG42" s="21"/>
      <c r="GLH42" s="21"/>
      <c r="GLI42" s="21"/>
      <c r="GLJ42" s="21"/>
      <c r="GLK42" s="21"/>
      <c r="GLL42" s="21"/>
      <c r="GLM42" s="21"/>
      <c r="GLN42" s="21"/>
      <c r="GLO42" s="21"/>
      <c r="GLP42" s="21"/>
      <c r="GLQ42" s="21"/>
      <c r="GLR42" s="21"/>
      <c r="GLS42" s="21"/>
      <c r="GLT42" s="21"/>
      <c r="GLU42" s="21"/>
      <c r="GLV42" s="21"/>
      <c r="GLW42" s="21"/>
      <c r="GLX42" s="21"/>
      <c r="GLY42" s="21"/>
      <c r="GLZ42" s="21"/>
      <c r="GMA42" s="21"/>
      <c r="GMB42" s="21"/>
      <c r="GMC42" s="21"/>
      <c r="GMD42" s="21"/>
      <c r="GME42" s="21"/>
      <c r="GMF42" s="21"/>
      <c r="GMG42" s="21"/>
      <c r="GMH42" s="21"/>
      <c r="GMI42" s="21"/>
      <c r="GMJ42" s="21"/>
      <c r="GMK42" s="21"/>
      <c r="GML42" s="21"/>
      <c r="GMM42" s="21"/>
      <c r="GMN42" s="21"/>
      <c r="GMO42" s="21"/>
      <c r="GMP42" s="21"/>
      <c r="GMQ42" s="21"/>
      <c r="GMR42" s="21"/>
      <c r="GMS42" s="21"/>
      <c r="GMT42" s="21"/>
      <c r="GMU42" s="21"/>
      <c r="GMV42" s="21"/>
      <c r="GMW42" s="21"/>
      <c r="GMX42" s="21"/>
      <c r="GMY42" s="21"/>
      <c r="GMZ42" s="21"/>
      <c r="GNA42" s="21"/>
      <c r="GNB42" s="21"/>
      <c r="GNC42" s="21"/>
      <c r="GND42" s="21"/>
      <c r="GNE42" s="21"/>
      <c r="GNF42" s="21"/>
      <c r="GNG42" s="21"/>
      <c r="GNH42" s="21"/>
      <c r="GNI42" s="21"/>
      <c r="GNJ42" s="21"/>
      <c r="GNK42" s="21"/>
      <c r="GNL42" s="21"/>
      <c r="GNM42" s="21"/>
      <c r="GNN42" s="21"/>
      <c r="GNO42" s="21"/>
      <c r="GNP42" s="21"/>
      <c r="GNQ42" s="21"/>
      <c r="GNR42" s="21"/>
      <c r="GNS42" s="21"/>
      <c r="GNT42" s="21"/>
      <c r="GNU42" s="21"/>
      <c r="GNV42" s="21"/>
      <c r="GNW42" s="21"/>
      <c r="GNX42" s="21"/>
      <c r="GNY42" s="21"/>
      <c r="GNZ42" s="21"/>
      <c r="GOA42" s="21"/>
      <c r="GOB42" s="21"/>
      <c r="GOC42" s="21"/>
      <c r="GOD42" s="21"/>
      <c r="GOE42" s="21"/>
      <c r="GOF42" s="21"/>
      <c r="GOG42" s="21"/>
      <c r="GOH42" s="21"/>
      <c r="GOI42" s="21"/>
      <c r="GOJ42" s="21"/>
      <c r="GOK42" s="21"/>
      <c r="GOL42" s="21"/>
      <c r="GOM42" s="21"/>
      <c r="GON42" s="21"/>
      <c r="GOO42" s="21"/>
      <c r="GOP42" s="21"/>
      <c r="GOQ42" s="21"/>
      <c r="GOR42" s="21"/>
      <c r="GOS42" s="21"/>
      <c r="GOT42" s="21"/>
      <c r="GOU42" s="21"/>
      <c r="GOV42" s="21"/>
      <c r="GOW42" s="21"/>
      <c r="GOX42" s="21"/>
      <c r="GOY42" s="21"/>
      <c r="GOZ42" s="21"/>
      <c r="GPA42" s="21"/>
      <c r="GPB42" s="21"/>
      <c r="GPC42" s="21"/>
      <c r="GPD42" s="21"/>
      <c r="GPE42" s="21"/>
      <c r="GPF42" s="21"/>
      <c r="GPG42" s="21"/>
      <c r="GPH42" s="21"/>
      <c r="GPI42" s="21"/>
      <c r="GPJ42" s="21"/>
      <c r="GPK42" s="21"/>
      <c r="GPL42" s="21"/>
      <c r="GPM42" s="21"/>
      <c r="GPN42" s="21"/>
      <c r="GPO42" s="21"/>
      <c r="GPP42" s="21"/>
      <c r="GPQ42" s="21"/>
      <c r="GPR42" s="21"/>
      <c r="GPS42" s="21"/>
      <c r="GPT42" s="21"/>
      <c r="GPU42" s="21"/>
      <c r="GPV42" s="21"/>
      <c r="GPW42" s="21"/>
      <c r="GPX42" s="21"/>
      <c r="GPY42" s="21"/>
      <c r="GPZ42" s="21"/>
      <c r="GQA42" s="21"/>
      <c r="GQB42" s="21"/>
      <c r="GQC42" s="21"/>
      <c r="GQD42" s="21"/>
      <c r="GQE42" s="21"/>
      <c r="GQF42" s="21"/>
      <c r="GQG42" s="21"/>
      <c r="GQH42" s="21"/>
      <c r="GQI42" s="21"/>
      <c r="GQJ42" s="21"/>
      <c r="GQK42" s="21"/>
      <c r="GQL42" s="21"/>
      <c r="GQM42" s="21"/>
      <c r="GQN42" s="21"/>
      <c r="GQO42" s="21"/>
      <c r="GQP42" s="21"/>
      <c r="GQQ42" s="21"/>
      <c r="GQR42" s="21"/>
      <c r="GQS42" s="21"/>
      <c r="GQT42" s="21"/>
      <c r="GQU42" s="21"/>
      <c r="GQV42" s="21"/>
      <c r="GQW42" s="21"/>
      <c r="GQX42" s="21"/>
      <c r="GQY42" s="21"/>
      <c r="GQZ42" s="21"/>
      <c r="GRA42" s="21"/>
      <c r="GRB42" s="21"/>
      <c r="GRC42" s="21"/>
      <c r="GRD42" s="21"/>
      <c r="GRE42" s="21"/>
      <c r="GRF42" s="21"/>
      <c r="GRG42" s="21"/>
      <c r="GRH42" s="21"/>
      <c r="GRI42" s="21"/>
      <c r="GRJ42" s="21"/>
      <c r="GRK42" s="21"/>
      <c r="GRL42" s="21"/>
      <c r="GRM42" s="21"/>
      <c r="GRN42" s="21"/>
      <c r="GRO42" s="21"/>
      <c r="GRP42" s="21"/>
      <c r="GRQ42" s="21"/>
      <c r="GRR42" s="21"/>
      <c r="GRS42" s="21"/>
      <c r="GRT42" s="21"/>
      <c r="GRU42" s="21"/>
      <c r="GRV42" s="21"/>
      <c r="GRW42" s="21"/>
      <c r="GRX42" s="21"/>
      <c r="GRY42" s="21"/>
      <c r="GRZ42" s="21"/>
      <c r="GSA42" s="21"/>
      <c r="GSB42" s="21"/>
      <c r="GSC42" s="21"/>
      <c r="GSD42" s="21"/>
      <c r="GSE42" s="21"/>
      <c r="GSF42" s="21"/>
      <c r="GSG42" s="21"/>
      <c r="GSH42" s="21"/>
      <c r="GSI42" s="21"/>
      <c r="GSJ42" s="21"/>
      <c r="GSK42" s="21"/>
      <c r="GSL42" s="21"/>
      <c r="GSM42" s="21"/>
      <c r="GSN42" s="21"/>
      <c r="GSO42" s="21"/>
      <c r="GSP42" s="21"/>
      <c r="GSQ42" s="21"/>
      <c r="GSR42" s="21"/>
      <c r="GSS42" s="21"/>
      <c r="GST42" s="21"/>
      <c r="GSU42" s="21"/>
      <c r="GSV42" s="21"/>
      <c r="GSW42" s="21"/>
      <c r="GSX42" s="21"/>
      <c r="GSY42" s="21"/>
      <c r="GSZ42" s="21"/>
      <c r="GTA42" s="21"/>
      <c r="GTB42" s="21"/>
      <c r="GTC42" s="21"/>
      <c r="GTD42" s="21"/>
      <c r="GTE42" s="21"/>
      <c r="GTF42" s="21"/>
      <c r="GTG42" s="21"/>
      <c r="GTH42" s="21"/>
      <c r="GTI42" s="21"/>
      <c r="GTJ42" s="21"/>
      <c r="GTK42" s="21"/>
      <c r="GTL42" s="21"/>
      <c r="GTM42" s="21"/>
      <c r="GTN42" s="21"/>
      <c r="GTO42" s="21"/>
      <c r="GTP42" s="21"/>
      <c r="GTQ42" s="21"/>
      <c r="GTR42" s="21"/>
      <c r="GTS42" s="21"/>
      <c r="GTT42" s="21"/>
      <c r="GTU42" s="21"/>
      <c r="GTV42" s="21"/>
      <c r="GTW42" s="21"/>
      <c r="GTX42" s="21"/>
      <c r="GTY42" s="21"/>
      <c r="GTZ42" s="21"/>
      <c r="GUA42" s="21"/>
      <c r="GUB42" s="21"/>
      <c r="GUC42" s="21"/>
      <c r="GUD42" s="21"/>
      <c r="GUE42" s="21"/>
      <c r="GUF42" s="21"/>
      <c r="GUG42" s="21"/>
      <c r="GUH42" s="21"/>
      <c r="GUI42" s="21"/>
      <c r="GUJ42" s="21"/>
      <c r="GUK42" s="21"/>
      <c r="GUL42" s="21"/>
      <c r="GUM42" s="21"/>
      <c r="GUN42" s="21"/>
      <c r="GUO42" s="21"/>
      <c r="GUP42" s="21"/>
      <c r="GUQ42" s="21"/>
      <c r="GUR42" s="21"/>
      <c r="GUS42" s="21"/>
      <c r="GUT42" s="21"/>
      <c r="GUU42" s="21"/>
      <c r="GUV42" s="21"/>
      <c r="GUW42" s="21"/>
      <c r="GUX42" s="21"/>
      <c r="GUY42" s="21"/>
      <c r="GUZ42" s="21"/>
      <c r="GVA42" s="21"/>
      <c r="GVB42" s="21"/>
      <c r="GVC42" s="21"/>
      <c r="GVD42" s="21"/>
      <c r="GVE42" s="21"/>
      <c r="GVF42" s="21"/>
      <c r="GVG42" s="21"/>
      <c r="GVH42" s="21"/>
      <c r="GVI42" s="21"/>
      <c r="GVJ42" s="21"/>
      <c r="GVK42" s="21"/>
      <c r="GVL42" s="21"/>
      <c r="GVM42" s="21"/>
      <c r="GVN42" s="21"/>
      <c r="GVO42" s="21"/>
      <c r="GVP42" s="21"/>
      <c r="GVQ42" s="21"/>
      <c r="GVR42" s="21"/>
      <c r="GVS42" s="21"/>
      <c r="GVT42" s="21"/>
      <c r="GVU42" s="21"/>
      <c r="GVV42" s="21"/>
      <c r="GVW42" s="21"/>
      <c r="GVX42" s="21"/>
      <c r="GVY42" s="21"/>
      <c r="GVZ42" s="21"/>
      <c r="GWA42" s="21"/>
      <c r="GWB42" s="21"/>
      <c r="GWC42" s="21"/>
      <c r="GWD42" s="21"/>
      <c r="GWE42" s="21"/>
      <c r="GWF42" s="21"/>
      <c r="GWG42" s="21"/>
      <c r="GWH42" s="21"/>
      <c r="GWI42" s="21"/>
      <c r="GWJ42" s="21"/>
      <c r="GWK42" s="21"/>
      <c r="GWL42" s="21"/>
      <c r="GWM42" s="21"/>
      <c r="GWN42" s="21"/>
      <c r="GWO42" s="21"/>
      <c r="GWP42" s="21"/>
      <c r="GWQ42" s="21"/>
      <c r="GWR42" s="21"/>
      <c r="GWS42" s="21"/>
      <c r="GWT42" s="21"/>
      <c r="GWU42" s="21"/>
      <c r="GWV42" s="21"/>
      <c r="GWW42" s="21"/>
      <c r="GWX42" s="21"/>
      <c r="GWY42" s="21"/>
      <c r="GWZ42" s="21"/>
      <c r="GXA42" s="21"/>
      <c r="GXB42" s="21"/>
      <c r="GXC42" s="21"/>
      <c r="GXD42" s="21"/>
      <c r="GXE42" s="21"/>
      <c r="GXF42" s="21"/>
      <c r="GXG42" s="21"/>
      <c r="GXH42" s="21"/>
      <c r="GXI42" s="21"/>
      <c r="GXJ42" s="21"/>
      <c r="GXK42" s="21"/>
      <c r="GXL42" s="21"/>
      <c r="GXM42" s="21"/>
      <c r="GXN42" s="21"/>
      <c r="GXO42" s="21"/>
      <c r="GXP42" s="21"/>
      <c r="GXQ42" s="21"/>
      <c r="GXR42" s="21"/>
      <c r="GXS42" s="21"/>
      <c r="GXT42" s="21"/>
      <c r="GXU42" s="21"/>
      <c r="GXV42" s="21"/>
      <c r="GXW42" s="21"/>
      <c r="GXX42" s="21"/>
      <c r="GXY42" s="21"/>
      <c r="GXZ42" s="21"/>
      <c r="GYA42" s="21"/>
      <c r="GYB42" s="21"/>
      <c r="GYC42" s="21"/>
      <c r="GYD42" s="21"/>
      <c r="GYE42" s="21"/>
      <c r="GYF42" s="21"/>
      <c r="GYG42" s="21"/>
      <c r="GYH42" s="21"/>
      <c r="GYI42" s="21"/>
      <c r="GYJ42" s="21"/>
      <c r="GYK42" s="21"/>
      <c r="GYL42" s="21"/>
      <c r="GYM42" s="21"/>
      <c r="GYN42" s="21"/>
      <c r="GYO42" s="21"/>
      <c r="GYP42" s="21"/>
      <c r="GYQ42" s="21"/>
      <c r="GYR42" s="21"/>
      <c r="GYS42" s="21"/>
      <c r="GYT42" s="21"/>
      <c r="GYU42" s="21"/>
      <c r="GYV42" s="21"/>
      <c r="GYW42" s="21"/>
      <c r="GYX42" s="21"/>
      <c r="GYY42" s="21"/>
      <c r="GYZ42" s="21"/>
      <c r="GZA42" s="21"/>
      <c r="GZB42" s="21"/>
      <c r="GZC42" s="21"/>
      <c r="GZD42" s="21"/>
      <c r="GZE42" s="21"/>
      <c r="GZF42" s="21"/>
      <c r="GZG42" s="21"/>
      <c r="GZH42" s="21"/>
      <c r="GZI42" s="21"/>
      <c r="GZJ42" s="21"/>
      <c r="GZK42" s="21"/>
      <c r="GZL42" s="21"/>
      <c r="GZM42" s="21"/>
      <c r="GZN42" s="21"/>
      <c r="GZO42" s="21"/>
      <c r="GZP42" s="21"/>
      <c r="GZQ42" s="21"/>
      <c r="GZR42" s="21"/>
      <c r="GZS42" s="21"/>
      <c r="GZT42" s="21"/>
      <c r="GZU42" s="21"/>
      <c r="GZV42" s="21"/>
      <c r="GZW42" s="21"/>
      <c r="GZX42" s="21"/>
      <c r="GZY42" s="21"/>
      <c r="GZZ42" s="21"/>
      <c r="HAA42" s="21"/>
      <c r="HAB42" s="21"/>
      <c r="HAC42" s="21"/>
      <c r="HAD42" s="21"/>
      <c r="HAE42" s="21"/>
      <c r="HAF42" s="21"/>
      <c r="HAG42" s="21"/>
      <c r="HAH42" s="21"/>
      <c r="HAI42" s="21"/>
      <c r="HAJ42" s="21"/>
      <c r="HAK42" s="21"/>
      <c r="HAL42" s="21"/>
      <c r="HAM42" s="21"/>
      <c r="HAN42" s="21"/>
      <c r="HAO42" s="21"/>
      <c r="HAP42" s="21"/>
      <c r="HAQ42" s="21"/>
      <c r="HAR42" s="21"/>
      <c r="HAS42" s="21"/>
      <c r="HAT42" s="21"/>
      <c r="HAU42" s="21"/>
      <c r="HAV42" s="21"/>
      <c r="HAW42" s="21"/>
      <c r="HAX42" s="21"/>
      <c r="HAY42" s="21"/>
      <c r="HAZ42" s="21"/>
      <c r="HBA42" s="21"/>
      <c r="HBB42" s="21"/>
      <c r="HBC42" s="21"/>
      <c r="HBD42" s="21"/>
      <c r="HBE42" s="21"/>
      <c r="HBF42" s="21"/>
      <c r="HBG42" s="21"/>
      <c r="HBH42" s="21"/>
      <c r="HBI42" s="21"/>
      <c r="HBJ42" s="21"/>
      <c r="HBK42" s="21"/>
      <c r="HBL42" s="21"/>
      <c r="HBM42" s="21"/>
      <c r="HBN42" s="21"/>
      <c r="HBO42" s="21"/>
      <c r="HBP42" s="21"/>
      <c r="HBQ42" s="21"/>
      <c r="HBR42" s="21"/>
      <c r="HBS42" s="21"/>
      <c r="HBT42" s="21"/>
      <c r="HBU42" s="21"/>
      <c r="HBV42" s="21"/>
      <c r="HBW42" s="21"/>
      <c r="HBX42" s="21"/>
      <c r="HBY42" s="21"/>
      <c r="HBZ42" s="21"/>
      <c r="HCA42" s="21"/>
      <c r="HCB42" s="21"/>
      <c r="HCC42" s="21"/>
      <c r="HCD42" s="21"/>
      <c r="HCE42" s="21"/>
      <c r="HCF42" s="21"/>
      <c r="HCG42" s="21"/>
      <c r="HCH42" s="21"/>
      <c r="HCI42" s="21"/>
      <c r="HCJ42" s="21"/>
      <c r="HCK42" s="21"/>
      <c r="HCL42" s="21"/>
      <c r="HCM42" s="21"/>
      <c r="HCN42" s="21"/>
      <c r="HCO42" s="21"/>
      <c r="HCP42" s="21"/>
      <c r="HCQ42" s="21"/>
      <c r="HCR42" s="21"/>
      <c r="HCS42" s="21"/>
      <c r="HCT42" s="21"/>
      <c r="HCU42" s="21"/>
      <c r="HCV42" s="21"/>
      <c r="HCW42" s="21"/>
      <c r="HCX42" s="21"/>
      <c r="HCY42" s="21"/>
      <c r="HCZ42" s="21"/>
      <c r="HDA42" s="21"/>
      <c r="HDB42" s="21"/>
      <c r="HDC42" s="21"/>
      <c r="HDD42" s="21"/>
      <c r="HDE42" s="21"/>
      <c r="HDF42" s="21"/>
      <c r="HDG42" s="21"/>
      <c r="HDH42" s="21"/>
      <c r="HDI42" s="21"/>
      <c r="HDJ42" s="21"/>
      <c r="HDK42" s="21"/>
      <c r="HDL42" s="21"/>
      <c r="HDM42" s="21"/>
      <c r="HDN42" s="21"/>
      <c r="HDO42" s="21"/>
      <c r="HDP42" s="21"/>
      <c r="HDQ42" s="21"/>
      <c r="HDR42" s="21"/>
      <c r="HDS42" s="21"/>
      <c r="HDT42" s="21"/>
      <c r="HDU42" s="21"/>
      <c r="HDV42" s="21"/>
      <c r="HDW42" s="21"/>
      <c r="HDX42" s="21"/>
      <c r="HDY42" s="21"/>
      <c r="HDZ42" s="21"/>
      <c r="HEA42" s="21"/>
      <c r="HEB42" s="21"/>
      <c r="HEC42" s="21"/>
      <c r="HED42" s="21"/>
      <c r="HEE42" s="21"/>
      <c r="HEF42" s="21"/>
      <c r="HEG42" s="21"/>
      <c r="HEH42" s="21"/>
      <c r="HEI42" s="21"/>
      <c r="HEJ42" s="21"/>
      <c r="HEK42" s="21"/>
      <c r="HEL42" s="21"/>
      <c r="HEM42" s="21"/>
      <c r="HEN42" s="21"/>
      <c r="HEO42" s="21"/>
      <c r="HEP42" s="21"/>
      <c r="HEQ42" s="21"/>
      <c r="HER42" s="21"/>
      <c r="HES42" s="21"/>
      <c r="HET42" s="21"/>
      <c r="HEU42" s="21"/>
      <c r="HEV42" s="21"/>
      <c r="HEW42" s="21"/>
      <c r="HEX42" s="21"/>
      <c r="HEY42" s="21"/>
      <c r="HEZ42" s="21"/>
      <c r="HFA42" s="21"/>
      <c r="HFB42" s="21"/>
      <c r="HFC42" s="21"/>
      <c r="HFD42" s="21"/>
      <c r="HFE42" s="21"/>
      <c r="HFF42" s="21"/>
      <c r="HFG42" s="21"/>
      <c r="HFH42" s="21"/>
      <c r="HFI42" s="21"/>
      <c r="HFJ42" s="21"/>
      <c r="HFK42" s="21"/>
      <c r="HFL42" s="21"/>
      <c r="HFM42" s="21"/>
      <c r="HFN42" s="21"/>
      <c r="HFO42" s="21"/>
      <c r="HFP42" s="21"/>
      <c r="HFQ42" s="21"/>
      <c r="HFR42" s="21"/>
      <c r="HFS42" s="21"/>
      <c r="HFT42" s="21"/>
      <c r="HFU42" s="21"/>
      <c r="HFV42" s="21"/>
      <c r="HFW42" s="21"/>
      <c r="HFX42" s="21"/>
      <c r="HFY42" s="21"/>
      <c r="HFZ42" s="21"/>
      <c r="HGA42" s="21"/>
      <c r="HGB42" s="21"/>
      <c r="HGC42" s="21"/>
      <c r="HGD42" s="21"/>
      <c r="HGE42" s="21"/>
      <c r="HGF42" s="21"/>
      <c r="HGG42" s="21"/>
      <c r="HGH42" s="21"/>
      <c r="HGI42" s="21"/>
      <c r="HGJ42" s="21"/>
      <c r="HGK42" s="21"/>
      <c r="HGL42" s="21"/>
      <c r="HGM42" s="21"/>
      <c r="HGN42" s="21"/>
      <c r="HGO42" s="21"/>
      <c r="HGP42" s="21"/>
      <c r="HGQ42" s="21"/>
      <c r="HGR42" s="21"/>
      <c r="HGS42" s="21"/>
      <c r="HGT42" s="21"/>
      <c r="HGU42" s="21"/>
      <c r="HGV42" s="21"/>
      <c r="HGW42" s="21"/>
      <c r="HGX42" s="21"/>
      <c r="HGY42" s="21"/>
      <c r="HGZ42" s="21"/>
      <c r="HHA42" s="21"/>
      <c r="HHB42" s="21"/>
      <c r="HHC42" s="21"/>
      <c r="HHD42" s="21"/>
      <c r="HHE42" s="21"/>
      <c r="HHF42" s="21"/>
      <c r="HHG42" s="21"/>
      <c r="HHH42" s="21"/>
      <c r="HHI42" s="21"/>
      <c r="HHJ42" s="21"/>
      <c r="HHK42" s="21"/>
      <c r="HHL42" s="21"/>
      <c r="HHM42" s="21"/>
      <c r="HHN42" s="21"/>
      <c r="HHO42" s="21"/>
      <c r="HHP42" s="21"/>
      <c r="HHQ42" s="21"/>
      <c r="HHR42" s="21"/>
      <c r="HHS42" s="21"/>
      <c r="HHT42" s="21"/>
      <c r="HHU42" s="21"/>
      <c r="HHV42" s="21"/>
      <c r="HHW42" s="21"/>
      <c r="HHX42" s="21"/>
      <c r="HHY42" s="21"/>
      <c r="HHZ42" s="21"/>
      <c r="HIA42" s="21"/>
      <c r="HIB42" s="21"/>
      <c r="HIC42" s="21"/>
      <c r="HID42" s="21"/>
      <c r="HIE42" s="21"/>
      <c r="HIF42" s="21"/>
      <c r="HIG42" s="21"/>
      <c r="HIH42" s="21"/>
      <c r="HII42" s="21"/>
      <c r="HIJ42" s="21"/>
      <c r="HIK42" s="21"/>
      <c r="HIL42" s="21"/>
      <c r="HIM42" s="21"/>
      <c r="HIN42" s="21"/>
      <c r="HIO42" s="21"/>
      <c r="HIP42" s="21"/>
      <c r="HIQ42" s="21"/>
      <c r="HIR42" s="21"/>
      <c r="HIS42" s="21"/>
      <c r="HIT42" s="21"/>
      <c r="HIU42" s="21"/>
      <c r="HIV42" s="21"/>
      <c r="HIW42" s="21"/>
      <c r="HIX42" s="21"/>
      <c r="HIY42" s="21"/>
      <c r="HIZ42" s="21"/>
      <c r="HJA42" s="21"/>
      <c r="HJB42" s="21"/>
      <c r="HJC42" s="21"/>
      <c r="HJD42" s="21"/>
      <c r="HJE42" s="21"/>
      <c r="HJF42" s="21"/>
      <c r="HJG42" s="21"/>
      <c r="HJH42" s="21"/>
      <c r="HJI42" s="21"/>
      <c r="HJJ42" s="21"/>
      <c r="HJK42" s="21"/>
      <c r="HJL42" s="21"/>
      <c r="HJM42" s="21"/>
      <c r="HJN42" s="21"/>
      <c r="HJO42" s="21"/>
      <c r="HJP42" s="21"/>
      <c r="HJQ42" s="21"/>
      <c r="HJR42" s="21"/>
      <c r="HJS42" s="21"/>
      <c r="HJT42" s="21"/>
      <c r="HJU42" s="21"/>
      <c r="HJV42" s="21"/>
      <c r="HJW42" s="21"/>
      <c r="HJX42" s="21"/>
      <c r="HJY42" s="21"/>
      <c r="HJZ42" s="21"/>
      <c r="HKA42" s="21"/>
      <c r="HKB42" s="21"/>
      <c r="HKC42" s="21"/>
      <c r="HKD42" s="21"/>
      <c r="HKE42" s="21"/>
      <c r="HKF42" s="21"/>
      <c r="HKG42" s="21"/>
      <c r="HKH42" s="21"/>
      <c r="HKI42" s="21"/>
      <c r="HKJ42" s="21"/>
      <c r="HKK42" s="21"/>
      <c r="HKL42" s="21"/>
      <c r="HKM42" s="21"/>
      <c r="HKN42" s="21"/>
      <c r="HKO42" s="21"/>
      <c r="HKP42" s="21"/>
      <c r="HKQ42" s="21"/>
      <c r="HKR42" s="21"/>
      <c r="HKS42" s="21"/>
      <c r="HKT42" s="21"/>
      <c r="HKU42" s="21"/>
      <c r="HKV42" s="21"/>
      <c r="HKW42" s="21"/>
      <c r="HKX42" s="21"/>
      <c r="HKY42" s="21"/>
      <c r="HKZ42" s="21"/>
      <c r="HLA42" s="21"/>
      <c r="HLB42" s="21"/>
      <c r="HLC42" s="21"/>
      <c r="HLD42" s="21"/>
      <c r="HLE42" s="21"/>
      <c r="HLF42" s="21"/>
      <c r="HLG42" s="21"/>
      <c r="HLH42" s="21"/>
      <c r="HLI42" s="21"/>
      <c r="HLJ42" s="21"/>
      <c r="HLK42" s="21"/>
      <c r="HLL42" s="21"/>
      <c r="HLM42" s="21"/>
      <c r="HLN42" s="21"/>
      <c r="HLO42" s="21"/>
      <c r="HLP42" s="21"/>
      <c r="HLQ42" s="21"/>
      <c r="HLR42" s="21"/>
      <c r="HLS42" s="21"/>
      <c r="HLT42" s="21"/>
      <c r="HLU42" s="21"/>
      <c r="HLV42" s="21"/>
      <c r="HLW42" s="21"/>
      <c r="HLX42" s="21"/>
      <c r="HLY42" s="21"/>
      <c r="HLZ42" s="21"/>
      <c r="HMA42" s="21"/>
      <c r="HMB42" s="21"/>
      <c r="HMC42" s="21"/>
      <c r="HMD42" s="21"/>
      <c r="HME42" s="21"/>
      <c r="HMF42" s="21"/>
      <c r="HMG42" s="21"/>
      <c r="HMH42" s="21"/>
      <c r="HMI42" s="21"/>
      <c r="HMJ42" s="21"/>
      <c r="HMK42" s="21"/>
      <c r="HML42" s="21"/>
      <c r="HMM42" s="21"/>
      <c r="HMN42" s="21"/>
      <c r="HMO42" s="21"/>
      <c r="HMP42" s="21"/>
      <c r="HMQ42" s="21"/>
      <c r="HMR42" s="21"/>
      <c r="HMS42" s="21"/>
      <c r="HMT42" s="21"/>
      <c r="HMU42" s="21"/>
      <c r="HMV42" s="21"/>
      <c r="HMW42" s="21"/>
      <c r="HMX42" s="21"/>
      <c r="HMY42" s="21"/>
      <c r="HMZ42" s="21"/>
      <c r="HNA42" s="21"/>
      <c r="HNB42" s="21"/>
      <c r="HNC42" s="21"/>
      <c r="HND42" s="21"/>
      <c r="HNE42" s="21"/>
      <c r="HNF42" s="21"/>
      <c r="HNG42" s="21"/>
      <c r="HNH42" s="21"/>
      <c r="HNI42" s="21"/>
      <c r="HNJ42" s="21"/>
      <c r="HNK42" s="21"/>
      <c r="HNL42" s="21"/>
      <c r="HNM42" s="21"/>
      <c r="HNN42" s="21"/>
      <c r="HNO42" s="21"/>
      <c r="HNP42" s="21"/>
      <c r="HNQ42" s="21"/>
      <c r="HNR42" s="21"/>
      <c r="HNS42" s="21"/>
      <c r="HNT42" s="21"/>
      <c r="HNU42" s="21"/>
      <c r="HNV42" s="21"/>
      <c r="HNW42" s="21"/>
      <c r="HNX42" s="21"/>
      <c r="HNY42" s="21"/>
      <c r="HNZ42" s="21"/>
      <c r="HOA42" s="21"/>
      <c r="HOB42" s="21"/>
      <c r="HOC42" s="21"/>
      <c r="HOD42" s="21"/>
      <c r="HOE42" s="21"/>
      <c r="HOF42" s="21"/>
      <c r="HOG42" s="21"/>
      <c r="HOH42" s="21"/>
      <c r="HOI42" s="21"/>
      <c r="HOJ42" s="21"/>
      <c r="HOK42" s="21"/>
      <c r="HOL42" s="21"/>
      <c r="HOM42" s="21"/>
      <c r="HON42" s="21"/>
      <c r="HOO42" s="21"/>
      <c r="HOP42" s="21"/>
      <c r="HOQ42" s="21"/>
      <c r="HOR42" s="21"/>
      <c r="HOS42" s="21"/>
      <c r="HOT42" s="21"/>
      <c r="HOU42" s="21"/>
      <c r="HOV42" s="21"/>
      <c r="HOW42" s="21"/>
      <c r="HOX42" s="21"/>
      <c r="HOY42" s="21"/>
      <c r="HOZ42" s="21"/>
      <c r="HPA42" s="21"/>
      <c r="HPB42" s="21"/>
      <c r="HPC42" s="21"/>
      <c r="HPD42" s="21"/>
      <c r="HPE42" s="21"/>
      <c r="HPF42" s="21"/>
      <c r="HPG42" s="21"/>
      <c r="HPH42" s="21"/>
      <c r="HPI42" s="21"/>
      <c r="HPJ42" s="21"/>
      <c r="HPK42" s="21"/>
      <c r="HPL42" s="21"/>
      <c r="HPM42" s="21"/>
      <c r="HPN42" s="21"/>
      <c r="HPO42" s="21"/>
      <c r="HPP42" s="21"/>
      <c r="HPQ42" s="21"/>
      <c r="HPR42" s="21"/>
      <c r="HPS42" s="21"/>
      <c r="HPT42" s="21"/>
      <c r="HPU42" s="21"/>
      <c r="HPV42" s="21"/>
      <c r="HPW42" s="21"/>
      <c r="HPX42" s="21"/>
      <c r="HPY42" s="21"/>
      <c r="HPZ42" s="21"/>
      <c r="HQA42" s="21"/>
      <c r="HQB42" s="21"/>
      <c r="HQC42" s="21"/>
      <c r="HQD42" s="21"/>
      <c r="HQE42" s="21"/>
      <c r="HQF42" s="21"/>
      <c r="HQG42" s="21"/>
      <c r="HQH42" s="21"/>
      <c r="HQI42" s="21"/>
      <c r="HQJ42" s="21"/>
      <c r="HQK42" s="21"/>
      <c r="HQL42" s="21"/>
      <c r="HQM42" s="21"/>
      <c r="HQN42" s="21"/>
      <c r="HQO42" s="21"/>
      <c r="HQP42" s="21"/>
      <c r="HQQ42" s="21"/>
      <c r="HQR42" s="21"/>
      <c r="HQS42" s="21"/>
      <c r="HQT42" s="21"/>
      <c r="HQU42" s="21"/>
      <c r="HQV42" s="21"/>
      <c r="HQW42" s="21"/>
      <c r="HQX42" s="21"/>
      <c r="HQY42" s="21"/>
      <c r="HQZ42" s="21"/>
      <c r="HRA42" s="21"/>
      <c r="HRB42" s="21"/>
      <c r="HRC42" s="21"/>
      <c r="HRD42" s="21"/>
      <c r="HRE42" s="21"/>
      <c r="HRF42" s="21"/>
      <c r="HRG42" s="21"/>
      <c r="HRH42" s="21"/>
      <c r="HRI42" s="21"/>
      <c r="HRJ42" s="21"/>
      <c r="HRK42" s="21"/>
      <c r="HRL42" s="21"/>
      <c r="HRM42" s="21"/>
      <c r="HRN42" s="21"/>
      <c r="HRO42" s="21"/>
      <c r="HRP42" s="21"/>
      <c r="HRQ42" s="21"/>
      <c r="HRR42" s="21"/>
      <c r="HRS42" s="21"/>
      <c r="HRT42" s="21"/>
      <c r="HRU42" s="21"/>
      <c r="HRV42" s="21"/>
      <c r="HRW42" s="21"/>
      <c r="HRX42" s="21"/>
      <c r="HRY42" s="21"/>
      <c r="HRZ42" s="21"/>
      <c r="HSA42" s="21"/>
      <c r="HSB42" s="21"/>
      <c r="HSC42" s="21"/>
      <c r="HSD42" s="21"/>
      <c r="HSE42" s="21"/>
      <c r="HSF42" s="21"/>
      <c r="HSG42" s="21"/>
      <c r="HSH42" s="21"/>
      <c r="HSI42" s="21"/>
      <c r="HSJ42" s="21"/>
      <c r="HSK42" s="21"/>
      <c r="HSL42" s="21"/>
      <c r="HSM42" s="21"/>
      <c r="HSN42" s="21"/>
      <c r="HSO42" s="21"/>
      <c r="HSP42" s="21"/>
      <c r="HSQ42" s="21"/>
      <c r="HSR42" s="21"/>
      <c r="HSS42" s="21"/>
      <c r="HST42" s="21"/>
      <c r="HSU42" s="21"/>
      <c r="HSV42" s="21"/>
      <c r="HSW42" s="21"/>
      <c r="HSX42" s="21"/>
      <c r="HSY42" s="21"/>
      <c r="HSZ42" s="21"/>
      <c r="HTA42" s="21"/>
      <c r="HTB42" s="21"/>
      <c r="HTC42" s="21"/>
      <c r="HTD42" s="21"/>
      <c r="HTE42" s="21"/>
      <c r="HTF42" s="21"/>
      <c r="HTG42" s="21"/>
      <c r="HTH42" s="21"/>
      <c r="HTI42" s="21"/>
      <c r="HTJ42" s="21"/>
      <c r="HTK42" s="21"/>
      <c r="HTL42" s="21"/>
      <c r="HTM42" s="21"/>
      <c r="HTN42" s="21"/>
      <c r="HTO42" s="21"/>
      <c r="HTP42" s="21"/>
      <c r="HTQ42" s="21"/>
      <c r="HTR42" s="21"/>
      <c r="HTS42" s="21"/>
      <c r="HTT42" s="21"/>
      <c r="HTU42" s="21"/>
      <c r="HTV42" s="21"/>
      <c r="HTW42" s="21"/>
      <c r="HTX42" s="21"/>
      <c r="HTY42" s="21"/>
      <c r="HTZ42" s="21"/>
      <c r="HUA42" s="21"/>
      <c r="HUB42" s="21"/>
      <c r="HUC42" s="21"/>
      <c r="HUD42" s="21"/>
      <c r="HUE42" s="21"/>
      <c r="HUF42" s="21"/>
      <c r="HUG42" s="21"/>
      <c r="HUH42" s="21"/>
      <c r="HUI42" s="21"/>
      <c r="HUJ42" s="21"/>
      <c r="HUK42" s="21"/>
      <c r="HUL42" s="21"/>
      <c r="HUM42" s="21"/>
      <c r="HUN42" s="21"/>
      <c r="HUO42" s="21"/>
      <c r="HUP42" s="21"/>
      <c r="HUQ42" s="21"/>
      <c r="HUR42" s="21"/>
      <c r="HUS42" s="21"/>
      <c r="HUT42" s="21"/>
      <c r="HUU42" s="21"/>
      <c r="HUV42" s="21"/>
      <c r="HUW42" s="21"/>
      <c r="HUX42" s="21"/>
      <c r="HUY42" s="21"/>
      <c r="HUZ42" s="21"/>
      <c r="HVA42" s="21"/>
      <c r="HVB42" s="21"/>
      <c r="HVC42" s="21"/>
      <c r="HVD42" s="21"/>
      <c r="HVE42" s="21"/>
      <c r="HVF42" s="21"/>
      <c r="HVG42" s="21"/>
      <c r="HVH42" s="21"/>
      <c r="HVI42" s="21"/>
      <c r="HVJ42" s="21"/>
      <c r="HVK42" s="21"/>
      <c r="HVL42" s="21"/>
      <c r="HVM42" s="21"/>
      <c r="HVN42" s="21"/>
      <c r="HVO42" s="21"/>
      <c r="HVP42" s="21"/>
      <c r="HVQ42" s="21"/>
      <c r="HVR42" s="21"/>
      <c r="HVS42" s="21"/>
      <c r="HVT42" s="21"/>
      <c r="HVU42" s="21"/>
      <c r="HVV42" s="21"/>
      <c r="HVW42" s="21"/>
      <c r="HVX42" s="21"/>
      <c r="HVY42" s="21"/>
      <c r="HVZ42" s="21"/>
      <c r="HWA42" s="21"/>
      <c r="HWB42" s="21"/>
      <c r="HWC42" s="21"/>
      <c r="HWD42" s="21"/>
      <c r="HWE42" s="21"/>
      <c r="HWF42" s="21"/>
      <c r="HWG42" s="21"/>
      <c r="HWH42" s="21"/>
      <c r="HWI42" s="21"/>
      <c r="HWJ42" s="21"/>
      <c r="HWK42" s="21"/>
      <c r="HWL42" s="21"/>
      <c r="HWM42" s="21"/>
      <c r="HWN42" s="21"/>
      <c r="HWO42" s="21"/>
      <c r="HWP42" s="21"/>
      <c r="HWQ42" s="21"/>
      <c r="HWR42" s="21"/>
      <c r="HWS42" s="21"/>
      <c r="HWT42" s="21"/>
      <c r="HWU42" s="21"/>
      <c r="HWV42" s="21"/>
      <c r="HWW42" s="21"/>
      <c r="HWX42" s="21"/>
      <c r="HWY42" s="21"/>
      <c r="HWZ42" s="21"/>
      <c r="HXA42" s="21"/>
      <c r="HXB42" s="21"/>
      <c r="HXC42" s="21"/>
      <c r="HXD42" s="21"/>
      <c r="HXE42" s="21"/>
      <c r="HXF42" s="21"/>
      <c r="HXG42" s="21"/>
      <c r="HXH42" s="21"/>
      <c r="HXI42" s="21"/>
      <c r="HXJ42" s="21"/>
      <c r="HXK42" s="21"/>
      <c r="HXL42" s="21"/>
      <c r="HXM42" s="21"/>
      <c r="HXN42" s="21"/>
      <c r="HXO42" s="21"/>
      <c r="HXP42" s="21"/>
      <c r="HXQ42" s="21"/>
      <c r="HXR42" s="21"/>
      <c r="HXS42" s="21"/>
      <c r="HXT42" s="21"/>
      <c r="HXU42" s="21"/>
      <c r="HXV42" s="21"/>
      <c r="HXW42" s="21"/>
      <c r="HXX42" s="21"/>
      <c r="HXY42" s="21"/>
      <c r="HXZ42" s="21"/>
      <c r="HYA42" s="21"/>
      <c r="HYB42" s="21"/>
      <c r="HYC42" s="21"/>
      <c r="HYD42" s="21"/>
      <c r="HYE42" s="21"/>
      <c r="HYF42" s="21"/>
      <c r="HYG42" s="21"/>
      <c r="HYH42" s="21"/>
      <c r="HYI42" s="21"/>
      <c r="HYJ42" s="21"/>
      <c r="HYK42" s="21"/>
      <c r="HYL42" s="21"/>
      <c r="HYM42" s="21"/>
      <c r="HYN42" s="21"/>
      <c r="HYO42" s="21"/>
      <c r="HYP42" s="21"/>
      <c r="HYQ42" s="21"/>
      <c r="HYR42" s="21"/>
      <c r="HYS42" s="21"/>
      <c r="HYT42" s="21"/>
      <c r="HYU42" s="21"/>
      <c r="HYV42" s="21"/>
      <c r="HYW42" s="21"/>
      <c r="HYX42" s="21"/>
      <c r="HYY42" s="21"/>
      <c r="HYZ42" s="21"/>
      <c r="HZA42" s="21"/>
      <c r="HZB42" s="21"/>
      <c r="HZC42" s="21"/>
      <c r="HZD42" s="21"/>
      <c r="HZE42" s="21"/>
      <c r="HZF42" s="21"/>
      <c r="HZG42" s="21"/>
      <c r="HZH42" s="21"/>
      <c r="HZI42" s="21"/>
      <c r="HZJ42" s="21"/>
      <c r="HZK42" s="21"/>
      <c r="HZL42" s="21"/>
      <c r="HZM42" s="21"/>
      <c r="HZN42" s="21"/>
      <c r="HZO42" s="21"/>
      <c r="HZP42" s="21"/>
      <c r="HZQ42" s="21"/>
      <c r="HZR42" s="21"/>
      <c r="HZS42" s="21"/>
      <c r="HZT42" s="21"/>
      <c r="HZU42" s="21"/>
      <c r="HZV42" s="21"/>
      <c r="HZW42" s="21"/>
      <c r="HZX42" s="21"/>
      <c r="HZY42" s="21"/>
      <c r="HZZ42" s="21"/>
      <c r="IAA42" s="21"/>
      <c r="IAB42" s="21"/>
      <c r="IAC42" s="21"/>
      <c r="IAD42" s="21"/>
      <c r="IAE42" s="21"/>
      <c r="IAF42" s="21"/>
      <c r="IAG42" s="21"/>
      <c r="IAH42" s="21"/>
      <c r="IAI42" s="21"/>
      <c r="IAJ42" s="21"/>
      <c r="IAK42" s="21"/>
      <c r="IAL42" s="21"/>
      <c r="IAM42" s="21"/>
      <c r="IAN42" s="21"/>
      <c r="IAO42" s="21"/>
      <c r="IAP42" s="21"/>
      <c r="IAQ42" s="21"/>
      <c r="IAR42" s="21"/>
      <c r="IAS42" s="21"/>
      <c r="IAT42" s="21"/>
      <c r="IAU42" s="21"/>
      <c r="IAV42" s="21"/>
      <c r="IAW42" s="21"/>
      <c r="IAX42" s="21"/>
      <c r="IAY42" s="21"/>
      <c r="IAZ42" s="21"/>
      <c r="IBA42" s="21"/>
      <c r="IBB42" s="21"/>
      <c r="IBC42" s="21"/>
      <c r="IBD42" s="21"/>
      <c r="IBE42" s="21"/>
      <c r="IBF42" s="21"/>
      <c r="IBG42" s="21"/>
      <c r="IBH42" s="21"/>
      <c r="IBI42" s="21"/>
      <c r="IBJ42" s="21"/>
      <c r="IBK42" s="21"/>
      <c r="IBL42" s="21"/>
      <c r="IBM42" s="21"/>
      <c r="IBN42" s="21"/>
      <c r="IBO42" s="21"/>
      <c r="IBP42" s="21"/>
      <c r="IBQ42" s="21"/>
      <c r="IBR42" s="21"/>
      <c r="IBS42" s="21"/>
      <c r="IBT42" s="21"/>
      <c r="IBU42" s="21"/>
      <c r="IBV42" s="21"/>
      <c r="IBW42" s="21"/>
      <c r="IBX42" s="21"/>
      <c r="IBY42" s="21"/>
      <c r="IBZ42" s="21"/>
      <c r="ICA42" s="21"/>
      <c r="ICB42" s="21"/>
      <c r="ICC42" s="21"/>
      <c r="ICD42" s="21"/>
      <c r="ICE42" s="21"/>
      <c r="ICF42" s="21"/>
      <c r="ICG42" s="21"/>
      <c r="ICH42" s="21"/>
      <c r="ICI42" s="21"/>
      <c r="ICJ42" s="21"/>
      <c r="ICK42" s="21"/>
      <c r="ICL42" s="21"/>
      <c r="ICM42" s="21"/>
      <c r="ICN42" s="21"/>
      <c r="ICO42" s="21"/>
      <c r="ICP42" s="21"/>
      <c r="ICQ42" s="21"/>
      <c r="ICR42" s="21"/>
      <c r="ICS42" s="21"/>
      <c r="ICT42" s="21"/>
      <c r="ICU42" s="21"/>
      <c r="ICV42" s="21"/>
      <c r="ICW42" s="21"/>
      <c r="ICX42" s="21"/>
      <c r="ICY42" s="21"/>
      <c r="ICZ42" s="21"/>
      <c r="IDA42" s="21"/>
      <c r="IDB42" s="21"/>
      <c r="IDC42" s="21"/>
      <c r="IDD42" s="21"/>
      <c r="IDE42" s="21"/>
      <c r="IDF42" s="21"/>
      <c r="IDG42" s="21"/>
      <c r="IDH42" s="21"/>
      <c r="IDI42" s="21"/>
      <c r="IDJ42" s="21"/>
      <c r="IDK42" s="21"/>
      <c r="IDL42" s="21"/>
      <c r="IDM42" s="21"/>
      <c r="IDN42" s="21"/>
      <c r="IDO42" s="21"/>
      <c r="IDP42" s="21"/>
      <c r="IDQ42" s="21"/>
      <c r="IDR42" s="21"/>
      <c r="IDS42" s="21"/>
      <c r="IDT42" s="21"/>
      <c r="IDU42" s="21"/>
      <c r="IDV42" s="21"/>
      <c r="IDW42" s="21"/>
      <c r="IDX42" s="21"/>
      <c r="IDY42" s="21"/>
      <c r="IDZ42" s="21"/>
      <c r="IEA42" s="21"/>
      <c r="IEB42" s="21"/>
      <c r="IEC42" s="21"/>
      <c r="IED42" s="21"/>
      <c r="IEE42" s="21"/>
      <c r="IEF42" s="21"/>
      <c r="IEG42" s="21"/>
      <c r="IEH42" s="21"/>
      <c r="IEI42" s="21"/>
      <c r="IEJ42" s="21"/>
      <c r="IEK42" s="21"/>
      <c r="IEL42" s="21"/>
      <c r="IEM42" s="21"/>
      <c r="IEN42" s="21"/>
      <c r="IEO42" s="21"/>
      <c r="IEP42" s="21"/>
      <c r="IEQ42" s="21"/>
      <c r="IER42" s="21"/>
      <c r="IES42" s="21"/>
      <c r="IET42" s="21"/>
      <c r="IEU42" s="21"/>
      <c r="IEV42" s="21"/>
      <c r="IEW42" s="21"/>
      <c r="IEX42" s="21"/>
      <c r="IEY42" s="21"/>
      <c r="IEZ42" s="21"/>
      <c r="IFA42" s="21"/>
      <c r="IFB42" s="21"/>
      <c r="IFC42" s="21"/>
      <c r="IFD42" s="21"/>
      <c r="IFE42" s="21"/>
      <c r="IFF42" s="21"/>
      <c r="IFG42" s="21"/>
      <c r="IFH42" s="21"/>
      <c r="IFI42" s="21"/>
      <c r="IFJ42" s="21"/>
      <c r="IFK42" s="21"/>
      <c r="IFL42" s="21"/>
      <c r="IFM42" s="21"/>
      <c r="IFN42" s="21"/>
      <c r="IFO42" s="21"/>
      <c r="IFP42" s="21"/>
      <c r="IFQ42" s="21"/>
      <c r="IFR42" s="21"/>
      <c r="IFS42" s="21"/>
      <c r="IFT42" s="21"/>
      <c r="IFU42" s="21"/>
      <c r="IFV42" s="21"/>
      <c r="IFW42" s="21"/>
      <c r="IFX42" s="21"/>
      <c r="IFY42" s="21"/>
      <c r="IFZ42" s="21"/>
      <c r="IGA42" s="21"/>
      <c r="IGB42" s="21"/>
      <c r="IGC42" s="21"/>
      <c r="IGD42" s="21"/>
      <c r="IGE42" s="21"/>
      <c r="IGF42" s="21"/>
      <c r="IGG42" s="21"/>
      <c r="IGH42" s="21"/>
      <c r="IGI42" s="21"/>
      <c r="IGJ42" s="21"/>
      <c r="IGK42" s="21"/>
      <c r="IGL42" s="21"/>
      <c r="IGM42" s="21"/>
      <c r="IGN42" s="21"/>
      <c r="IGO42" s="21"/>
      <c r="IGP42" s="21"/>
      <c r="IGQ42" s="21"/>
      <c r="IGR42" s="21"/>
      <c r="IGS42" s="21"/>
      <c r="IGT42" s="21"/>
      <c r="IGU42" s="21"/>
      <c r="IGV42" s="21"/>
      <c r="IGW42" s="21"/>
      <c r="IGX42" s="21"/>
      <c r="IGY42" s="21"/>
      <c r="IGZ42" s="21"/>
      <c r="IHA42" s="21"/>
      <c r="IHB42" s="21"/>
      <c r="IHC42" s="21"/>
      <c r="IHD42" s="21"/>
      <c r="IHE42" s="21"/>
      <c r="IHF42" s="21"/>
      <c r="IHG42" s="21"/>
      <c r="IHH42" s="21"/>
      <c r="IHI42" s="21"/>
      <c r="IHJ42" s="21"/>
      <c r="IHK42" s="21"/>
      <c r="IHL42" s="21"/>
      <c r="IHM42" s="21"/>
      <c r="IHN42" s="21"/>
      <c r="IHO42" s="21"/>
      <c r="IHP42" s="21"/>
      <c r="IHQ42" s="21"/>
      <c r="IHR42" s="21"/>
      <c r="IHS42" s="21"/>
      <c r="IHT42" s="21"/>
      <c r="IHU42" s="21"/>
      <c r="IHV42" s="21"/>
      <c r="IHW42" s="21"/>
      <c r="IHX42" s="21"/>
      <c r="IHY42" s="21"/>
      <c r="IHZ42" s="21"/>
      <c r="IIA42" s="21"/>
      <c r="IIB42" s="21"/>
      <c r="IIC42" s="21"/>
      <c r="IID42" s="21"/>
      <c r="IIE42" s="21"/>
      <c r="IIF42" s="21"/>
      <c r="IIG42" s="21"/>
      <c r="IIH42" s="21"/>
      <c r="III42" s="21"/>
      <c r="IIJ42" s="21"/>
      <c r="IIK42" s="21"/>
      <c r="IIL42" s="21"/>
      <c r="IIM42" s="21"/>
      <c r="IIN42" s="21"/>
      <c r="IIO42" s="21"/>
      <c r="IIP42" s="21"/>
      <c r="IIQ42" s="21"/>
      <c r="IIR42" s="21"/>
      <c r="IIS42" s="21"/>
      <c r="IIT42" s="21"/>
      <c r="IIU42" s="21"/>
      <c r="IIV42" s="21"/>
      <c r="IIW42" s="21"/>
      <c r="IIX42" s="21"/>
      <c r="IIY42" s="21"/>
      <c r="IIZ42" s="21"/>
      <c r="IJA42" s="21"/>
      <c r="IJB42" s="21"/>
      <c r="IJC42" s="21"/>
      <c r="IJD42" s="21"/>
      <c r="IJE42" s="21"/>
      <c r="IJF42" s="21"/>
      <c r="IJG42" s="21"/>
      <c r="IJH42" s="21"/>
      <c r="IJI42" s="21"/>
      <c r="IJJ42" s="21"/>
      <c r="IJK42" s="21"/>
      <c r="IJL42" s="21"/>
      <c r="IJM42" s="21"/>
      <c r="IJN42" s="21"/>
      <c r="IJO42" s="21"/>
      <c r="IJP42" s="21"/>
      <c r="IJQ42" s="21"/>
      <c r="IJR42" s="21"/>
      <c r="IJS42" s="21"/>
      <c r="IJT42" s="21"/>
      <c r="IJU42" s="21"/>
      <c r="IJV42" s="21"/>
      <c r="IJW42" s="21"/>
      <c r="IJX42" s="21"/>
      <c r="IJY42" s="21"/>
      <c r="IJZ42" s="21"/>
      <c r="IKA42" s="21"/>
      <c r="IKB42" s="21"/>
      <c r="IKC42" s="21"/>
      <c r="IKD42" s="21"/>
      <c r="IKE42" s="21"/>
      <c r="IKF42" s="21"/>
      <c r="IKG42" s="21"/>
      <c r="IKH42" s="21"/>
      <c r="IKI42" s="21"/>
      <c r="IKJ42" s="21"/>
      <c r="IKK42" s="21"/>
      <c r="IKL42" s="21"/>
      <c r="IKM42" s="21"/>
      <c r="IKN42" s="21"/>
      <c r="IKO42" s="21"/>
      <c r="IKP42" s="21"/>
      <c r="IKQ42" s="21"/>
      <c r="IKR42" s="21"/>
      <c r="IKS42" s="21"/>
      <c r="IKT42" s="21"/>
      <c r="IKU42" s="21"/>
      <c r="IKV42" s="21"/>
      <c r="IKW42" s="21"/>
      <c r="IKX42" s="21"/>
      <c r="IKY42" s="21"/>
      <c r="IKZ42" s="21"/>
      <c r="ILA42" s="21"/>
      <c r="ILB42" s="21"/>
      <c r="ILC42" s="21"/>
      <c r="ILD42" s="21"/>
      <c r="ILE42" s="21"/>
      <c r="ILF42" s="21"/>
      <c r="ILG42" s="21"/>
      <c r="ILH42" s="21"/>
      <c r="ILI42" s="21"/>
      <c r="ILJ42" s="21"/>
      <c r="ILK42" s="21"/>
      <c r="ILL42" s="21"/>
      <c r="ILM42" s="21"/>
      <c r="ILN42" s="21"/>
      <c r="ILO42" s="21"/>
      <c r="ILP42" s="21"/>
      <c r="ILQ42" s="21"/>
      <c r="ILR42" s="21"/>
      <c r="ILS42" s="21"/>
      <c r="ILT42" s="21"/>
      <c r="ILU42" s="21"/>
      <c r="ILV42" s="21"/>
      <c r="ILW42" s="21"/>
      <c r="ILX42" s="21"/>
      <c r="ILY42" s="21"/>
      <c r="ILZ42" s="21"/>
      <c r="IMA42" s="21"/>
      <c r="IMB42" s="21"/>
      <c r="IMC42" s="21"/>
      <c r="IMD42" s="21"/>
      <c r="IME42" s="21"/>
      <c r="IMF42" s="21"/>
      <c r="IMG42" s="21"/>
      <c r="IMH42" s="21"/>
      <c r="IMI42" s="21"/>
      <c r="IMJ42" s="21"/>
      <c r="IMK42" s="21"/>
      <c r="IML42" s="21"/>
      <c r="IMM42" s="21"/>
      <c r="IMN42" s="21"/>
      <c r="IMO42" s="21"/>
      <c r="IMP42" s="21"/>
      <c r="IMQ42" s="21"/>
      <c r="IMR42" s="21"/>
      <c r="IMS42" s="21"/>
      <c r="IMT42" s="21"/>
      <c r="IMU42" s="21"/>
      <c r="IMV42" s="21"/>
      <c r="IMW42" s="21"/>
      <c r="IMX42" s="21"/>
      <c r="IMY42" s="21"/>
      <c r="IMZ42" s="21"/>
      <c r="INA42" s="21"/>
      <c r="INB42" s="21"/>
      <c r="INC42" s="21"/>
      <c r="IND42" s="21"/>
      <c r="INE42" s="21"/>
      <c r="INF42" s="21"/>
      <c r="ING42" s="21"/>
      <c r="INH42" s="21"/>
      <c r="INI42" s="21"/>
      <c r="INJ42" s="21"/>
      <c r="INK42" s="21"/>
      <c r="INL42" s="21"/>
      <c r="INM42" s="21"/>
      <c r="INN42" s="21"/>
      <c r="INO42" s="21"/>
      <c r="INP42" s="21"/>
      <c r="INQ42" s="21"/>
      <c r="INR42" s="21"/>
      <c r="INS42" s="21"/>
      <c r="INT42" s="21"/>
      <c r="INU42" s="21"/>
      <c r="INV42" s="21"/>
      <c r="INW42" s="21"/>
      <c r="INX42" s="21"/>
      <c r="INY42" s="21"/>
      <c r="INZ42" s="21"/>
      <c r="IOA42" s="21"/>
      <c r="IOB42" s="21"/>
      <c r="IOC42" s="21"/>
      <c r="IOD42" s="21"/>
      <c r="IOE42" s="21"/>
      <c r="IOF42" s="21"/>
      <c r="IOG42" s="21"/>
      <c r="IOH42" s="21"/>
      <c r="IOI42" s="21"/>
      <c r="IOJ42" s="21"/>
      <c r="IOK42" s="21"/>
      <c r="IOL42" s="21"/>
      <c r="IOM42" s="21"/>
      <c r="ION42" s="21"/>
      <c r="IOO42" s="21"/>
      <c r="IOP42" s="21"/>
      <c r="IOQ42" s="21"/>
      <c r="IOR42" s="21"/>
      <c r="IOS42" s="21"/>
      <c r="IOT42" s="21"/>
      <c r="IOU42" s="21"/>
      <c r="IOV42" s="21"/>
      <c r="IOW42" s="21"/>
      <c r="IOX42" s="21"/>
      <c r="IOY42" s="21"/>
      <c r="IOZ42" s="21"/>
      <c r="IPA42" s="21"/>
      <c r="IPB42" s="21"/>
      <c r="IPC42" s="21"/>
      <c r="IPD42" s="21"/>
      <c r="IPE42" s="21"/>
      <c r="IPF42" s="21"/>
      <c r="IPG42" s="21"/>
      <c r="IPH42" s="21"/>
      <c r="IPI42" s="21"/>
      <c r="IPJ42" s="21"/>
      <c r="IPK42" s="21"/>
      <c r="IPL42" s="21"/>
      <c r="IPM42" s="21"/>
      <c r="IPN42" s="21"/>
      <c r="IPO42" s="21"/>
      <c r="IPP42" s="21"/>
      <c r="IPQ42" s="21"/>
      <c r="IPR42" s="21"/>
      <c r="IPS42" s="21"/>
      <c r="IPT42" s="21"/>
      <c r="IPU42" s="21"/>
      <c r="IPV42" s="21"/>
      <c r="IPW42" s="21"/>
      <c r="IPX42" s="21"/>
      <c r="IPY42" s="21"/>
      <c r="IPZ42" s="21"/>
      <c r="IQA42" s="21"/>
      <c r="IQB42" s="21"/>
      <c r="IQC42" s="21"/>
      <c r="IQD42" s="21"/>
      <c r="IQE42" s="21"/>
      <c r="IQF42" s="21"/>
      <c r="IQG42" s="21"/>
      <c r="IQH42" s="21"/>
      <c r="IQI42" s="21"/>
      <c r="IQJ42" s="21"/>
      <c r="IQK42" s="21"/>
      <c r="IQL42" s="21"/>
      <c r="IQM42" s="21"/>
      <c r="IQN42" s="21"/>
      <c r="IQO42" s="21"/>
      <c r="IQP42" s="21"/>
      <c r="IQQ42" s="21"/>
      <c r="IQR42" s="21"/>
      <c r="IQS42" s="21"/>
      <c r="IQT42" s="21"/>
      <c r="IQU42" s="21"/>
      <c r="IQV42" s="21"/>
      <c r="IQW42" s="21"/>
      <c r="IQX42" s="21"/>
      <c r="IQY42" s="21"/>
      <c r="IQZ42" s="21"/>
      <c r="IRA42" s="21"/>
      <c r="IRB42" s="21"/>
      <c r="IRC42" s="21"/>
      <c r="IRD42" s="21"/>
      <c r="IRE42" s="21"/>
      <c r="IRF42" s="21"/>
      <c r="IRG42" s="21"/>
      <c r="IRH42" s="21"/>
      <c r="IRI42" s="21"/>
      <c r="IRJ42" s="21"/>
      <c r="IRK42" s="21"/>
      <c r="IRL42" s="21"/>
      <c r="IRM42" s="21"/>
      <c r="IRN42" s="21"/>
      <c r="IRO42" s="21"/>
      <c r="IRP42" s="21"/>
      <c r="IRQ42" s="21"/>
      <c r="IRR42" s="21"/>
      <c r="IRS42" s="21"/>
      <c r="IRT42" s="21"/>
      <c r="IRU42" s="21"/>
      <c r="IRV42" s="21"/>
      <c r="IRW42" s="21"/>
      <c r="IRX42" s="21"/>
      <c r="IRY42" s="21"/>
      <c r="IRZ42" s="21"/>
      <c r="ISA42" s="21"/>
      <c r="ISB42" s="21"/>
      <c r="ISC42" s="21"/>
      <c r="ISD42" s="21"/>
      <c r="ISE42" s="21"/>
      <c r="ISF42" s="21"/>
      <c r="ISG42" s="21"/>
      <c r="ISH42" s="21"/>
      <c r="ISI42" s="21"/>
      <c r="ISJ42" s="21"/>
      <c r="ISK42" s="21"/>
      <c r="ISL42" s="21"/>
      <c r="ISM42" s="21"/>
      <c r="ISN42" s="21"/>
      <c r="ISO42" s="21"/>
      <c r="ISP42" s="21"/>
      <c r="ISQ42" s="21"/>
      <c r="ISR42" s="21"/>
      <c r="ISS42" s="21"/>
      <c r="IST42" s="21"/>
      <c r="ISU42" s="21"/>
      <c r="ISV42" s="21"/>
      <c r="ISW42" s="21"/>
      <c r="ISX42" s="21"/>
      <c r="ISY42" s="21"/>
      <c r="ISZ42" s="21"/>
      <c r="ITA42" s="21"/>
      <c r="ITB42" s="21"/>
      <c r="ITC42" s="21"/>
      <c r="ITD42" s="21"/>
      <c r="ITE42" s="21"/>
      <c r="ITF42" s="21"/>
      <c r="ITG42" s="21"/>
      <c r="ITH42" s="21"/>
      <c r="ITI42" s="21"/>
      <c r="ITJ42" s="21"/>
      <c r="ITK42" s="21"/>
      <c r="ITL42" s="21"/>
      <c r="ITM42" s="21"/>
      <c r="ITN42" s="21"/>
      <c r="ITO42" s="21"/>
      <c r="ITP42" s="21"/>
      <c r="ITQ42" s="21"/>
      <c r="ITR42" s="21"/>
      <c r="ITS42" s="21"/>
      <c r="ITT42" s="21"/>
      <c r="ITU42" s="21"/>
      <c r="ITV42" s="21"/>
      <c r="ITW42" s="21"/>
      <c r="ITX42" s="21"/>
      <c r="ITY42" s="21"/>
      <c r="ITZ42" s="21"/>
      <c r="IUA42" s="21"/>
      <c r="IUB42" s="21"/>
      <c r="IUC42" s="21"/>
      <c r="IUD42" s="21"/>
      <c r="IUE42" s="21"/>
      <c r="IUF42" s="21"/>
      <c r="IUG42" s="21"/>
      <c r="IUH42" s="21"/>
      <c r="IUI42" s="21"/>
      <c r="IUJ42" s="21"/>
      <c r="IUK42" s="21"/>
      <c r="IUL42" s="21"/>
      <c r="IUM42" s="21"/>
      <c r="IUN42" s="21"/>
      <c r="IUO42" s="21"/>
      <c r="IUP42" s="21"/>
      <c r="IUQ42" s="21"/>
      <c r="IUR42" s="21"/>
      <c r="IUS42" s="21"/>
      <c r="IUT42" s="21"/>
      <c r="IUU42" s="21"/>
      <c r="IUV42" s="21"/>
      <c r="IUW42" s="21"/>
      <c r="IUX42" s="21"/>
      <c r="IUY42" s="21"/>
      <c r="IUZ42" s="21"/>
      <c r="IVA42" s="21"/>
      <c r="IVB42" s="21"/>
      <c r="IVC42" s="21"/>
      <c r="IVD42" s="21"/>
      <c r="IVE42" s="21"/>
      <c r="IVF42" s="21"/>
      <c r="IVG42" s="21"/>
      <c r="IVH42" s="21"/>
      <c r="IVI42" s="21"/>
      <c r="IVJ42" s="21"/>
      <c r="IVK42" s="21"/>
      <c r="IVL42" s="21"/>
      <c r="IVM42" s="21"/>
      <c r="IVN42" s="21"/>
      <c r="IVO42" s="21"/>
      <c r="IVP42" s="21"/>
      <c r="IVQ42" s="21"/>
      <c r="IVR42" s="21"/>
      <c r="IVS42" s="21"/>
      <c r="IVT42" s="21"/>
      <c r="IVU42" s="21"/>
      <c r="IVV42" s="21"/>
      <c r="IVW42" s="21"/>
      <c r="IVX42" s="21"/>
      <c r="IVY42" s="21"/>
      <c r="IVZ42" s="21"/>
      <c r="IWA42" s="21"/>
      <c r="IWB42" s="21"/>
      <c r="IWC42" s="21"/>
      <c r="IWD42" s="21"/>
      <c r="IWE42" s="21"/>
      <c r="IWF42" s="21"/>
      <c r="IWG42" s="21"/>
      <c r="IWH42" s="21"/>
      <c r="IWI42" s="21"/>
      <c r="IWJ42" s="21"/>
      <c r="IWK42" s="21"/>
      <c r="IWL42" s="21"/>
      <c r="IWM42" s="21"/>
      <c r="IWN42" s="21"/>
      <c r="IWO42" s="21"/>
      <c r="IWP42" s="21"/>
      <c r="IWQ42" s="21"/>
      <c r="IWR42" s="21"/>
      <c r="IWS42" s="21"/>
      <c r="IWT42" s="21"/>
      <c r="IWU42" s="21"/>
      <c r="IWV42" s="21"/>
      <c r="IWW42" s="21"/>
      <c r="IWX42" s="21"/>
      <c r="IWY42" s="21"/>
      <c r="IWZ42" s="21"/>
      <c r="IXA42" s="21"/>
      <c r="IXB42" s="21"/>
      <c r="IXC42" s="21"/>
      <c r="IXD42" s="21"/>
      <c r="IXE42" s="21"/>
      <c r="IXF42" s="21"/>
      <c r="IXG42" s="21"/>
      <c r="IXH42" s="21"/>
      <c r="IXI42" s="21"/>
      <c r="IXJ42" s="21"/>
      <c r="IXK42" s="21"/>
      <c r="IXL42" s="21"/>
      <c r="IXM42" s="21"/>
      <c r="IXN42" s="21"/>
      <c r="IXO42" s="21"/>
      <c r="IXP42" s="21"/>
      <c r="IXQ42" s="21"/>
      <c r="IXR42" s="21"/>
      <c r="IXS42" s="21"/>
      <c r="IXT42" s="21"/>
      <c r="IXU42" s="21"/>
      <c r="IXV42" s="21"/>
      <c r="IXW42" s="21"/>
      <c r="IXX42" s="21"/>
      <c r="IXY42" s="21"/>
      <c r="IXZ42" s="21"/>
      <c r="IYA42" s="21"/>
      <c r="IYB42" s="21"/>
      <c r="IYC42" s="21"/>
      <c r="IYD42" s="21"/>
      <c r="IYE42" s="21"/>
      <c r="IYF42" s="21"/>
      <c r="IYG42" s="21"/>
      <c r="IYH42" s="21"/>
      <c r="IYI42" s="21"/>
      <c r="IYJ42" s="21"/>
      <c r="IYK42" s="21"/>
      <c r="IYL42" s="21"/>
      <c r="IYM42" s="21"/>
      <c r="IYN42" s="21"/>
      <c r="IYO42" s="21"/>
      <c r="IYP42" s="21"/>
      <c r="IYQ42" s="21"/>
      <c r="IYR42" s="21"/>
      <c r="IYS42" s="21"/>
      <c r="IYT42" s="21"/>
      <c r="IYU42" s="21"/>
      <c r="IYV42" s="21"/>
      <c r="IYW42" s="21"/>
      <c r="IYX42" s="21"/>
      <c r="IYY42" s="21"/>
      <c r="IYZ42" s="21"/>
      <c r="IZA42" s="21"/>
      <c r="IZB42" s="21"/>
      <c r="IZC42" s="21"/>
      <c r="IZD42" s="21"/>
      <c r="IZE42" s="21"/>
      <c r="IZF42" s="21"/>
      <c r="IZG42" s="21"/>
      <c r="IZH42" s="21"/>
      <c r="IZI42" s="21"/>
      <c r="IZJ42" s="21"/>
      <c r="IZK42" s="21"/>
      <c r="IZL42" s="21"/>
      <c r="IZM42" s="21"/>
      <c r="IZN42" s="21"/>
      <c r="IZO42" s="21"/>
      <c r="IZP42" s="21"/>
      <c r="IZQ42" s="21"/>
      <c r="IZR42" s="21"/>
      <c r="IZS42" s="21"/>
      <c r="IZT42" s="21"/>
      <c r="IZU42" s="21"/>
      <c r="IZV42" s="21"/>
      <c r="IZW42" s="21"/>
      <c r="IZX42" s="21"/>
      <c r="IZY42" s="21"/>
      <c r="IZZ42" s="21"/>
      <c r="JAA42" s="21"/>
      <c r="JAB42" s="21"/>
      <c r="JAC42" s="21"/>
      <c r="JAD42" s="21"/>
      <c r="JAE42" s="21"/>
      <c r="JAF42" s="21"/>
      <c r="JAG42" s="21"/>
      <c r="JAH42" s="21"/>
      <c r="JAI42" s="21"/>
      <c r="JAJ42" s="21"/>
      <c r="JAK42" s="21"/>
      <c r="JAL42" s="21"/>
      <c r="JAM42" s="21"/>
      <c r="JAN42" s="21"/>
      <c r="JAO42" s="21"/>
      <c r="JAP42" s="21"/>
      <c r="JAQ42" s="21"/>
      <c r="JAR42" s="21"/>
      <c r="JAS42" s="21"/>
      <c r="JAT42" s="21"/>
      <c r="JAU42" s="21"/>
      <c r="JAV42" s="21"/>
      <c r="JAW42" s="21"/>
      <c r="JAX42" s="21"/>
      <c r="JAY42" s="21"/>
      <c r="JAZ42" s="21"/>
      <c r="JBA42" s="21"/>
      <c r="JBB42" s="21"/>
      <c r="JBC42" s="21"/>
      <c r="JBD42" s="21"/>
      <c r="JBE42" s="21"/>
      <c r="JBF42" s="21"/>
      <c r="JBG42" s="21"/>
      <c r="JBH42" s="21"/>
      <c r="JBI42" s="21"/>
      <c r="JBJ42" s="21"/>
      <c r="JBK42" s="21"/>
      <c r="JBL42" s="21"/>
      <c r="JBM42" s="21"/>
      <c r="JBN42" s="21"/>
      <c r="JBO42" s="21"/>
      <c r="JBP42" s="21"/>
      <c r="JBQ42" s="21"/>
      <c r="JBR42" s="21"/>
      <c r="JBS42" s="21"/>
      <c r="JBT42" s="21"/>
      <c r="JBU42" s="21"/>
      <c r="JBV42" s="21"/>
      <c r="JBW42" s="21"/>
      <c r="JBX42" s="21"/>
      <c r="JBY42" s="21"/>
      <c r="JBZ42" s="21"/>
      <c r="JCA42" s="21"/>
      <c r="JCB42" s="21"/>
      <c r="JCC42" s="21"/>
      <c r="JCD42" s="21"/>
      <c r="JCE42" s="21"/>
      <c r="JCF42" s="21"/>
      <c r="JCG42" s="21"/>
      <c r="JCH42" s="21"/>
      <c r="JCI42" s="21"/>
      <c r="JCJ42" s="21"/>
      <c r="JCK42" s="21"/>
      <c r="JCL42" s="21"/>
      <c r="JCM42" s="21"/>
      <c r="JCN42" s="21"/>
      <c r="JCO42" s="21"/>
      <c r="JCP42" s="21"/>
      <c r="JCQ42" s="21"/>
      <c r="JCR42" s="21"/>
      <c r="JCS42" s="21"/>
      <c r="JCT42" s="21"/>
      <c r="JCU42" s="21"/>
      <c r="JCV42" s="21"/>
      <c r="JCW42" s="21"/>
      <c r="JCX42" s="21"/>
      <c r="JCY42" s="21"/>
      <c r="JCZ42" s="21"/>
      <c r="JDA42" s="21"/>
      <c r="JDB42" s="21"/>
      <c r="JDC42" s="21"/>
      <c r="JDD42" s="21"/>
      <c r="JDE42" s="21"/>
      <c r="JDF42" s="21"/>
      <c r="JDG42" s="21"/>
      <c r="JDH42" s="21"/>
      <c r="JDI42" s="21"/>
      <c r="JDJ42" s="21"/>
      <c r="JDK42" s="21"/>
      <c r="JDL42" s="21"/>
      <c r="JDM42" s="21"/>
      <c r="JDN42" s="21"/>
      <c r="JDO42" s="21"/>
      <c r="JDP42" s="21"/>
      <c r="JDQ42" s="21"/>
      <c r="JDR42" s="21"/>
      <c r="JDS42" s="21"/>
      <c r="JDT42" s="21"/>
      <c r="JDU42" s="21"/>
      <c r="JDV42" s="21"/>
      <c r="JDW42" s="21"/>
      <c r="JDX42" s="21"/>
      <c r="JDY42" s="21"/>
      <c r="JDZ42" s="21"/>
      <c r="JEA42" s="21"/>
      <c r="JEB42" s="21"/>
      <c r="JEC42" s="21"/>
      <c r="JED42" s="21"/>
      <c r="JEE42" s="21"/>
      <c r="JEF42" s="21"/>
      <c r="JEG42" s="21"/>
      <c r="JEH42" s="21"/>
      <c r="JEI42" s="21"/>
      <c r="JEJ42" s="21"/>
      <c r="JEK42" s="21"/>
      <c r="JEL42" s="21"/>
      <c r="JEM42" s="21"/>
      <c r="JEN42" s="21"/>
      <c r="JEO42" s="21"/>
      <c r="JEP42" s="21"/>
      <c r="JEQ42" s="21"/>
      <c r="JER42" s="21"/>
      <c r="JES42" s="21"/>
      <c r="JET42" s="21"/>
      <c r="JEU42" s="21"/>
      <c r="JEV42" s="21"/>
      <c r="JEW42" s="21"/>
      <c r="JEX42" s="21"/>
      <c r="JEY42" s="21"/>
      <c r="JEZ42" s="21"/>
      <c r="JFA42" s="21"/>
      <c r="JFB42" s="21"/>
      <c r="JFC42" s="21"/>
      <c r="JFD42" s="21"/>
      <c r="JFE42" s="21"/>
      <c r="JFF42" s="21"/>
      <c r="JFG42" s="21"/>
      <c r="JFH42" s="21"/>
      <c r="JFI42" s="21"/>
      <c r="JFJ42" s="21"/>
      <c r="JFK42" s="21"/>
      <c r="JFL42" s="21"/>
      <c r="JFM42" s="21"/>
      <c r="JFN42" s="21"/>
      <c r="JFO42" s="21"/>
      <c r="JFP42" s="21"/>
      <c r="JFQ42" s="21"/>
      <c r="JFR42" s="21"/>
      <c r="JFS42" s="21"/>
      <c r="JFT42" s="21"/>
      <c r="JFU42" s="21"/>
      <c r="JFV42" s="21"/>
      <c r="JFW42" s="21"/>
      <c r="JFX42" s="21"/>
      <c r="JFY42" s="21"/>
      <c r="JFZ42" s="21"/>
      <c r="JGA42" s="21"/>
      <c r="JGB42" s="21"/>
      <c r="JGC42" s="21"/>
      <c r="JGD42" s="21"/>
      <c r="JGE42" s="21"/>
      <c r="JGF42" s="21"/>
      <c r="JGG42" s="21"/>
      <c r="JGH42" s="21"/>
      <c r="JGI42" s="21"/>
      <c r="JGJ42" s="21"/>
      <c r="JGK42" s="21"/>
      <c r="JGL42" s="21"/>
      <c r="JGM42" s="21"/>
      <c r="JGN42" s="21"/>
      <c r="JGO42" s="21"/>
      <c r="JGP42" s="21"/>
      <c r="JGQ42" s="21"/>
      <c r="JGR42" s="21"/>
      <c r="JGS42" s="21"/>
      <c r="JGT42" s="21"/>
      <c r="JGU42" s="21"/>
      <c r="JGV42" s="21"/>
      <c r="JGW42" s="21"/>
      <c r="JGX42" s="21"/>
      <c r="JGY42" s="21"/>
      <c r="JGZ42" s="21"/>
      <c r="JHA42" s="21"/>
      <c r="JHB42" s="21"/>
      <c r="JHC42" s="21"/>
      <c r="JHD42" s="21"/>
      <c r="JHE42" s="21"/>
      <c r="JHF42" s="21"/>
      <c r="JHG42" s="21"/>
      <c r="JHH42" s="21"/>
      <c r="JHI42" s="21"/>
      <c r="JHJ42" s="21"/>
      <c r="JHK42" s="21"/>
      <c r="JHL42" s="21"/>
      <c r="JHM42" s="21"/>
      <c r="JHN42" s="21"/>
      <c r="JHO42" s="21"/>
      <c r="JHP42" s="21"/>
      <c r="JHQ42" s="21"/>
      <c r="JHR42" s="21"/>
      <c r="JHS42" s="21"/>
      <c r="JHT42" s="21"/>
      <c r="JHU42" s="21"/>
      <c r="JHV42" s="21"/>
      <c r="JHW42" s="21"/>
      <c r="JHX42" s="21"/>
      <c r="JHY42" s="21"/>
      <c r="JHZ42" s="21"/>
      <c r="JIA42" s="21"/>
      <c r="JIB42" s="21"/>
      <c r="JIC42" s="21"/>
      <c r="JID42" s="21"/>
      <c r="JIE42" s="21"/>
      <c r="JIF42" s="21"/>
      <c r="JIG42" s="21"/>
      <c r="JIH42" s="21"/>
      <c r="JII42" s="21"/>
      <c r="JIJ42" s="21"/>
      <c r="JIK42" s="21"/>
      <c r="JIL42" s="21"/>
      <c r="JIM42" s="21"/>
      <c r="JIN42" s="21"/>
      <c r="JIO42" s="21"/>
      <c r="JIP42" s="21"/>
      <c r="JIQ42" s="21"/>
      <c r="JIR42" s="21"/>
      <c r="JIS42" s="21"/>
      <c r="JIT42" s="21"/>
      <c r="JIU42" s="21"/>
      <c r="JIV42" s="21"/>
      <c r="JIW42" s="21"/>
      <c r="JIX42" s="21"/>
      <c r="JIY42" s="21"/>
      <c r="JIZ42" s="21"/>
      <c r="JJA42" s="21"/>
      <c r="JJB42" s="21"/>
      <c r="JJC42" s="21"/>
      <c r="JJD42" s="21"/>
      <c r="JJE42" s="21"/>
      <c r="JJF42" s="21"/>
      <c r="JJG42" s="21"/>
      <c r="JJH42" s="21"/>
      <c r="JJI42" s="21"/>
      <c r="JJJ42" s="21"/>
      <c r="JJK42" s="21"/>
      <c r="JJL42" s="21"/>
      <c r="JJM42" s="21"/>
      <c r="JJN42" s="21"/>
      <c r="JJO42" s="21"/>
      <c r="JJP42" s="21"/>
      <c r="JJQ42" s="21"/>
      <c r="JJR42" s="21"/>
      <c r="JJS42" s="21"/>
      <c r="JJT42" s="21"/>
      <c r="JJU42" s="21"/>
      <c r="JJV42" s="21"/>
      <c r="JJW42" s="21"/>
      <c r="JJX42" s="21"/>
      <c r="JJY42" s="21"/>
      <c r="JJZ42" s="21"/>
      <c r="JKA42" s="21"/>
      <c r="JKB42" s="21"/>
      <c r="JKC42" s="21"/>
      <c r="JKD42" s="21"/>
      <c r="JKE42" s="21"/>
      <c r="JKF42" s="21"/>
      <c r="JKG42" s="21"/>
      <c r="JKH42" s="21"/>
      <c r="JKI42" s="21"/>
      <c r="JKJ42" s="21"/>
      <c r="JKK42" s="21"/>
      <c r="JKL42" s="21"/>
      <c r="JKM42" s="21"/>
      <c r="JKN42" s="21"/>
      <c r="JKO42" s="21"/>
      <c r="JKP42" s="21"/>
      <c r="JKQ42" s="21"/>
      <c r="JKR42" s="21"/>
      <c r="JKS42" s="21"/>
      <c r="JKT42" s="21"/>
      <c r="JKU42" s="21"/>
      <c r="JKV42" s="21"/>
      <c r="JKW42" s="21"/>
      <c r="JKX42" s="21"/>
      <c r="JKY42" s="21"/>
      <c r="JKZ42" s="21"/>
      <c r="JLA42" s="21"/>
      <c r="JLB42" s="21"/>
      <c r="JLC42" s="21"/>
      <c r="JLD42" s="21"/>
      <c r="JLE42" s="21"/>
      <c r="JLF42" s="21"/>
      <c r="JLG42" s="21"/>
      <c r="JLH42" s="21"/>
      <c r="JLI42" s="21"/>
      <c r="JLJ42" s="21"/>
      <c r="JLK42" s="21"/>
      <c r="JLL42" s="21"/>
      <c r="JLM42" s="21"/>
      <c r="JLN42" s="21"/>
      <c r="JLO42" s="21"/>
      <c r="JLP42" s="21"/>
      <c r="JLQ42" s="21"/>
      <c r="JLR42" s="21"/>
      <c r="JLS42" s="21"/>
      <c r="JLT42" s="21"/>
      <c r="JLU42" s="21"/>
      <c r="JLV42" s="21"/>
      <c r="JLW42" s="21"/>
      <c r="JLX42" s="21"/>
      <c r="JLY42" s="21"/>
      <c r="JLZ42" s="21"/>
      <c r="JMA42" s="21"/>
      <c r="JMB42" s="21"/>
      <c r="JMC42" s="21"/>
      <c r="JMD42" s="21"/>
      <c r="JME42" s="21"/>
      <c r="JMF42" s="21"/>
      <c r="JMG42" s="21"/>
      <c r="JMH42" s="21"/>
      <c r="JMI42" s="21"/>
      <c r="JMJ42" s="21"/>
      <c r="JMK42" s="21"/>
      <c r="JML42" s="21"/>
      <c r="JMM42" s="21"/>
      <c r="JMN42" s="21"/>
      <c r="JMO42" s="21"/>
      <c r="JMP42" s="21"/>
      <c r="JMQ42" s="21"/>
      <c r="JMR42" s="21"/>
      <c r="JMS42" s="21"/>
      <c r="JMT42" s="21"/>
      <c r="JMU42" s="21"/>
      <c r="JMV42" s="21"/>
      <c r="JMW42" s="21"/>
      <c r="JMX42" s="21"/>
      <c r="JMY42" s="21"/>
      <c r="JMZ42" s="21"/>
      <c r="JNA42" s="21"/>
      <c r="JNB42" s="21"/>
      <c r="JNC42" s="21"/>
      <c r="JND42" s="21"/>
      <c r="JNE42" s="21"/>
      <c r="JNF42" s="21"/>
      <c r="JNG42" s="21"/>
      <c r="JNH42" s="21"/>
      <c r="JNI42" s="21"/>
      <c r="JNJ42" s="21"/>
      <c r="JNK42" s="21"/>
      <c r="JNL42" s="21"/>
      <c r="JNM42" s="21"/>
      <c r="JNN42" s="21"/>
      <c r="JNO42" s="21"/>
      <c r="JNP42" s="21"/>
      <c r="JNQ42" s="21"/>
      <c r="JNR42" s="21"/>
      <c r="JNS42" s="21"/>
      <c r="JNT42" s="21"/>
      <c r="JNU42" s="21"/>
      <c r="JNV42" s="21"/>
      <c r="JNW42" s="21"/>
      <c r="JNX42" s="21"/>
      <c r="JNY42" s="21"/>
      <c r="JNZ42" s="21"/>
      <c r="JOA42" s="21"/>
      <c r="JOB42" s="21"/>
      <c r="JOC42" s="21"/>
      <c r="JOD42" s="21"/>
      <c r="JOE42" s="21"/>
      <c r="JOF42" s="21"/>
      <c r="JOG42" s="21"/>
      <c r="JOH42" s="21"/>
      <c r="JOI42" s="21"/>
      <c r="JOJ42" s="21"/>
      <c r="JOK42" s="21"/>
      <c r="JOL42" s="21"/>
      <c r="JOM42" s="21"/>
      <c r="JON42" s="21"/>
      <c r="JOO42" s="21"/>
      <c r="JOP42" s="21"/>
      <c r="JOQ42" s="21"/>
      <c r="JOR42" s="21"/>
      <c r="JOS42" s="21"/>
      <c r="JOT42" s="21"/>
      <c r="JOU42" s="21"/>
      <c r="JOV42" s="21"/>
      <c r="JOW42" s="21"/>
      <c r="JOX42" s="21"/>
      <c r="JOY42" s="21"/>
      <c r="JOZ42" s="21"/>
      <c r="JPA42" s="21"/>
      <c r="JPB42" s="21"/>
      <c r="JPC42" s="21"/>
      <c r="JPD42" s="21"/>
      <c r="JPE42" s="21"/>
      <c r="JPF42" s="21"/>
      <c r="JPG42" s="21"/>
      <c r="JPH42" s="21"/>
      <c r="JPI42" s="21"/>
      <c r="JPJ42" s="21"/>
      <c r="JPK42" s="21"/>
      <c r="JPL42" s="21"/>
      <c r="JPM42" s="21"/>
      <c r="JPN42" s="21"/>
      <c r="JPO42" s="21"/>
      <c r="JPP42" s="21"/>
      <c r="JPQ42" s="21"/>
      <c r="JPR42" s="21"/>
      <c r="JPS42" s="21"/>
      <c r="JPT42" s="21"/>
      <c r="JPU42" s="21"/>
      <c r="JPV42" s="21"/>
      <c r="JPW42" s="21"/>
      <c r="JPX42" s="21"/>
      <c r="JPY42" s="21"/>
      <c r="JPZ42" s="21"/>
      <c r="JQA42" s="21"/>
      <c r="JQB42" s="21"/>
      <c r="JQC42" s="21"/>
      <c r="JQD42" s="21"/>
      <c r="JQE42" s="21"/>
      <c r="JQF42" s="21"/>
      <c r="JQG42" s="21"/>
      <c r="JQH42" s="21"/>
      <c r="JQI42" s="21"/>
      <c r="JQJ42" s="21"/>
      <c r="JQK42" s="21"/>
      <c r="JQL42" s="21"/>
      <c r="JQM42" s="21"/>
      <c r="JQN42" s="21"/>
      <c r="JQO42" s="21"/>
      <c r="JQP42" s="21"/>
      <c r="JQQ42" s="21"/>
      <c r="JQR42" s="21"/>
      <c r="JQS42" s="21"/>
      <c r="JQT42" s="21"/>
      <c r="JQU42" s="21"/>
      <c r="JQV42" s="21"/>
      <c r="JQW42" s="21"/>
      <c r="JQX42" s="21"/>
      <c r="JQY42" s="21"/>
      <c r="JQZ42" s="21"/>
      <c r="JRA42" s="21"/>
      <c r="JRB42" s="21"/>
      <c r="JRC42" s="21"/>
      <c r="JRD42" s="21"/>
      <c r="JRE42" s="21"/>
      <c r="JRF42" s="21"/>
      <c r="JRG42" s="21"/>
      <c r="JRH42" s="21"/>
      <c r="JRI42" s="21"/>
      <c r="JRJ42" s="21"/>
      <c r="JRK42" s="21"/>
      <c r="JRL42" s="21"/>
      <c r="JRM42" s="21"/>
      <c r="JRN42" s="21"/>
      <c r="JRO42" s="21"/>
      <c r="JRP42" s="21"/>
      <c r="JRQ42" s="21"/>
      <c r="JRR42" s="21"/>
      <c r="JRS42" s="21"/>
      <c r="JRT42" s="21"/>
      <c r="JRU42" s="21"/>
      <c r="JRV42" s="21"/>
      <c r="JRW42" s="21"/>
      <c r="JRX42" s="21"/>
      <c r="JRY42" s="21"/>
      <c r="JRZ42" s="21"/>
      <c r="JSA42" s="21"/>
      <c r="JSB42" s="21"/>
      <c r="JSC42" s="21"/>
      <c r="JSD42" s="21"/>
      <c r="JSE42" s="21"/>
      <c r="JSF42" s="21"/>
      <c r="JSG42" s="21"/>
      <c r="JSH42" s="21"/>
      <c r="JSI42" s="21"/>
      <c r="JSJ42" s="21"/>
      <c r="JSK42" s="21"/>
      <c r="JSL42" s="21"/>
      <c r="JSM42" s="21"/>
      <c r="JSN42" s="21"/>
      <c r="JSO42" s="21"/>
      <c r="JSP42" s="21"/>
      <c r="JSQ42" s="21"/>
      <c r="JSR42" s="21"/>
      <c r="JSS42" s="21"/>
      <c r="JST42" s="21"/>
      <c r="JSU42" s="21"/>
      <c r="JSV42" s="21"/>
      <c r="JSW42" s="21"/>
      <c r="JSX42" s="21"/>
      <c r="JSY42" s="21"/>
      <c r="JSZ42" s="21"/>
      <c r="JTA42" s="21"/>
      <c r="JTB42" s="21"/>
      <c r="JTC42" s="21"/>
      <c r="JTD42" s="21"/>
      <c r="JTE42" s="21"/>
      <c r="JTF42" s="21"/>
      <c r="JTG42" s="21"/>
      <c r="JTH42" s="21"/>
      <c r="JTI42" s="21"/>
      <c r="JTJ42" s="21"/>
      <c r="JTK42" s="21"/>
      <c r="JTL42" s="21"/>
      <c r="JTM42" s="21"/>
      <c r="JTN42" s="21"/>
      <c r="JTO42" s="21"/>
      <c r="JTP42" s="21"/>
      <c r="JTQ42" s="21"/>
      <c r="JTR42" s="21"/>
      <c r="JTS42" s="21"/>
      <c r="JTT42" s="21"/>
      <c r="JTU42" s="21"/>
      <c r="JTV42" s="21"/>
      <c r="JTW42" s="21"/>
      <c r="JTX42" s="21"/>
      <c r="JTY42" s="21"/>
      <c r="JTZ42" s="21"/>
      <c r="JUA42" s="21"/>
      <c r="JUB42" s="21"/>
      <c r="JUC42" s="21"/>
      <c r="JUD42" s="21"/>
      <c r="JUE42" s="21"/>
      <c r="JUF42" s="21"/>
      <c r="JUG42" s="21"/>
      <c r="JUH42" s="21"/>
      <c r="JUI42" s="21"/>
      <c r="JUJ42" s="21"/>
      <c r="JUK42" s="21"/>
      <c r="JUL42" s="21"/>
      <c r="JUM42" s="21"/>
      <c r="JUN42" s="21"/>
      <c r="JUO42" s="21"/>
      <c r="JUP42" s="21"/>
      <c r="JUQ42" s="21"/>
      <c r="JUR42" s="21"/>
      <c r="JUS42" s="21"/>
      <c r="JUT42" s="21"/>
      <c r="JUU42" s="21"/>
      <c r="JUV42" s="21"/>
      <c r="JUW42" s="21"/>
      <c r="JUX42" s="21"/>
      <c r="JUY42" s="21"/>
      <c r="JUZ42" s="21"/>
      <c r="JVA42" s="21"/>
      <c r="JVB42" s="21"/>
      <c r="JVC42" s="21"/>
      <c r="JVD42" s="21"/>
      <c r="JVE42" s="21"/>
      <c r="JVF42" s="21"/>
      <c r="JVG42" s="21"/>
      <c r="JVH42" s="21"/>
      <c r="JVI42" s="21"/>
      <c r="JVJ42" s="21"/>
      <c r="JVK42" s="21"/>
      <c r="JVL42" s="21"/>
      <c r="JVM42" s="21"/>
      <c r="JVN42" s="21"/>
      <c r="JVO42" s="21"/>
      <c r="JVP42" s="21"/>
      <c r="JVQ42" s="21"/>
      <c r="JVR42" s="21"/>
      <c r="JVS42" s="21"/>
      <c r="JVT42" s="21"/>
      <c r="JVU42" s="21"/>
      <c r="JVV42" s="21"/>
      <c r="JVW42" s="21"/>
      <c r="JVX42" s="21"/>
      <c r="JVY42" s="21"/>
      <c r="JVZ42" s="21"/>
      <c r="JWA42" s="21"/>
      <c r="JWB42" s="21"/>
      <c r="JWC42" s="21"/>
      <c r="JWD42" s="21"/>
      <c r="JWE42" s="21"/>
      <c r="JWF42" s="21"/>
      <c r="JWG42" s="21"/>
      <c r="JWH42" s="21"/>
      <c r="JWI42" s="21"/>
      <c r="JWJ42" s="21"/>
      <c r="JWK42" s="21"/>
      <c r="JWL42" s="21"/>
      <c r="JWM42" s="21"/>
      <c r="JWN42" s="21"/>
      <c r="JWO42" s="21"/>
      <c r="JWP42" s="21"/>
      <c r="JWQ42" s="21"/>
      <c r="JWR42" s="21"/>
      <c r="JWS42" s="21"/>
      <c r="JWT42" s="21"/>
      <c r="JWU42" s="21"/>
      <c r="JWV42" s="21"/>
      <c r="JWW42" s="21"/>
      <c r="JWX42" s="21"/>
      <c r="JWY42" s="21"/>
      <c r="JWZ42" s="21"/>
      <c r="JXA42" s="21"/>
      <c r="JXB42" s="21"/>
      <c r="JXC42" s="21"/>
      <c r="JXD42" s="21"/>
      <c r="JXE42" s="21"/>
      <c r="JXF42" s="21"/>
      <c r="JXG42" s="21"/>
      <c r="JXH42" s="21"/>
      <c r="JXI42" s="21"/>
      <c r="JXJ42" s="21"/>
      <c r="JXK42" s="21"/>
      <c r="JXL42" s="21"/>
      <c r="JXM42" s="21"/>
      <c r="JXN42" s="21"/>
      <c r="JXO42" s="21"/>
      <c r="JXP42" s="21"/>
      <c r="JXQ42" s="21"/>
      <c r="JXR42" s="21"/>
      <c r="JXS42" s="21"/>
      <c r="JXT42" s="21"/>
      <c r="JXU42" s="21"/>
      <c r="JXV42" s="21"/>
      <c r="JXW42" s="21"/>
      <c r="JXX42" s="21"/>
      <c r="JXY42" s="21"/>
      <c r="JXZ42" s="21"/>
      <c r="JYA42" s="21"/>
      <c r="JYB42" s="21"/>
      <c r="JYC42" s="21"/>
      <c r="JYD42" s="21"/>
      <c r="JYE42" s="21"/>
      <c r="JYF42" s="21"/>
      <c r="JYG42" s="21"/>
      <c r="JYH42" s="21"/>
      <c r="JYI42" s="21"/>
      <c r="JYJ42" s="21"/>
      <c r="JYK42" s="21"/>
      <c r="JYL42" s="21"/>
      <c r="JYM42" s="21"/>
      <c r="JYN42" s="21"/>
      <c r="JYO42" s="21"/>
      <c r="JYP42" s="21"/>
      <c r="JYQ42" s="21"/>
      <c r="JYR42" s="21"/>
      <c r="JYS42" s="21"/>
      <c r="JYT42" s="21"/>
      <c r="JYU42" s="21"/>
      <c r="JYV42" s="21"/>
      <c r="JYW42" s="21"/>
      <c r="JYX42" s="21"/>
      <c r="JYY42" s="21"/>
      <c r="JYZ42" s="21"/>
      <c r="JZA42" s="21"/>
      <c r="JZB42" s="21"/>
      <c r="JZC42" s="21"/>
      <c r="JZD42" s="21"/>
      <c r="JZE42" s="21"/>
      <c r="JZF42" s="21"/>
      <c r="JZG42" s="21"/>
      <c r="JZH42" s="21"/>
      <c r="JZI42" s="21"/>
      <c r="JZJ42" s="21"/>
      <c r="JZK42" s="21"/>
      <c r="JZL42" s="21"/>
      <c r="JZM42" s="21"/>
      <c r="JZN42" s="21"/>
      <c r="JZO42" s="21"/>
      <c r="JZP42" s="21"/>
      <c r="JZQ42" s="21"/>
      <c r="JZR42" s="21"/>
      <c r="JZS42" s="21"/>
      <c r="JZT42" s="21"/>
      <c r="JZU42" s="21"/>
      <c r="JZV42" s="21"/>
      <c r="JZW42" s="21"/>
      <c r="JZX42" s="21"/>
      <c r="JZY42" s="21"/>
      <c r="JZZ42" s="21"/>
      <c r="KAA42" s="21"/>
      <c r="KAB42" s="21"/>
      <c r="KAC42" s="21"/>
      <c r="KAD42" s="21"/>
      <c r="KAE42" s="21"/>
      <c r="KAF42" s="21"/>
      <c r="KAG42" s="21"/>
      <c r="KAH42" s="21"/>
      <c r="KAI42" s="21"/>
      <c r="KAJ42" s="21"/>
      <c r="KAK42" s="21"/>
      <c r="KAL42" s="21"/>
      <c r="KAM42" s="21"/>
      <c r="KAN42" s="21"/>
      <c r="KAO42" s="21"/>
      <c r="KAP42" s="21"/>
      <c r="KAQ42" s="21"/>
      <c r="KAR42" s="21"/>
      <c r="KAS42" s="21"/>
      <c r="KAT42" s="21"/>
      <c r="KAU42" s="21"/>
      <c r="KAV42" s="21"/>
      <c r="KAW42" s="21"/>
      <c r="KAX42" s="21"/>
      <c r="KAY42" s="21"/>
      <c r="KAZ42" s="21"/>
      <c r="KBA42" s="21"/>
      <c r="KBB42" s="21"/>
      <c r="KBC42" s="21"/>
      <c r="KBD42" s="21"/>
      <c r="KBE42" s="21"/>
      <c r="KBF42" s="21"/>
      <c r="KBG42" s="21"/>
      <c r="KBH42" s="21"/>
      <c r="KBI42" s="21"/>
      <c r="KBJ42" s="21"/>
      <c r="KBK42" s="21"/>
      <c r="KBL42" s="21"/>
      <c r="KBM42" s="21"/>
      <c r="KBN42" s="21"/>
      <c r="KBO42" s="21"/>
      <c r="KBP42" s="21"/>
      <c r="KBQ42" s="21"/>
      <c r="KBR42" s="21"/>
      <c r="KBS42" s="21"/>
      <c r="KBT42" s="21"/>
      <c r="KBU42" s="21"/>
      <c r="KBV42" s="21"/>
      <c r="KBW42" s="21"/>
      <c r="KBX42" s="21"/>
      <c r="KBY42" s="21"/>
      <c r="KBZ42" s="21"/>
      <c r="KCA42" s="21"/>
      <c r="KCB42" s="21"/>
      <c r="KCC42" s="21"/>
      <c r="KCD42" s="21"/>
      <c r="KCE42" s="21"/>
      <c r="KCF42" s="21"/>
      <c r="KCG42" s="21"/>
      <c r="KCH42" s="21"/>
      <c r="KCI42" s="21"/>
      <c r="KCJ42" s="21"/>
      <c r="KCK42" s="21"/>
      <c r="KCL42" s="21"/>
      <c r="KCM42" s="21"/>
      <c r="KCN42" s="21"/>
      <c r="KCO42" s="21"/>
      <c r="KCP42" s="21"/>
      <c r="KCQ42" s="21"/>
      <c r="KCR42" s="21"/>
      <c r="KCS42" s="21"/>
      <c r="KCT42" s="21"/>
      <c r="KCU42" s="21"/>
      <c r="KCV42" s="21"/>
      <c r="KCW42" s="21"/>
      <c r="KCX42" s="21"/>
      <c r="KCY42" s="21"/>
      <c r="KCZ42" s="21"/>
      <c r="KDA42" s="21"/>
      <c r="KDB42" s="21"/>
      <c r="KDC42" s="21"/>
      <c r="KDD42" s="21"/>
      <c r="KDE42" s="21"/>
      <c r="KDF42" s="21"/>
      <c r="KDG42" s="21"/>
      <c r="KDH42" s="21"/>
      <c r="KDI42" s="21"/>
      <c r="KDJ42" s="21"/>
      <c r="KDK42" s="21"/>
      <c r="KDL42" s="21"/>
      <c r="KDM42" s="21"/>
      <c r="KDN42" s="21"/>
      <c r="KDO42" s="21"/>
      <c r="KDP42" s="21"/>
      <c r="KDQ42" s="21"/>
      <c r="KDR42" s="21"/>
      <c r="KDS42" s="21"/>
      <c r="KDT42" s="21"/>
      <c r="KDU42" s="21"/>
      <c r="KDV42" s="21"/>
      <c r="KDW42" s="21"/>
      <c r="KDX42" s="21"/>
      <c r="KDY42" s="21"/>
      <c r="KDZ42" s="21"/>
      <c r="KEA42" s="21"/>
      <c r="KEB42" s="21"/>
      <c r="KEC42" s="21"/>
      <c r="KED42" s="21"/>
      <c r="KEE42" s="21"/>
      <c r="KEF42" s="21"/>
      <c r="KEG42" s="21"/>
      <c r="KEH42" s="21"/>
      <c r="KEI42" s="21"/>
      <c r="KEJ42" s="21"/>
      <c r="KEK42" s="21"/>
      <c r="KEL42" s="21"/>
      <c r="KEM42" s="21"/>
      <c r="KEN42" s="21"/>
      <c r="KEO42" s="21"/>
      <c r="KEP42" s="21"/>
      <c r="KEQ42" s="21"/>
      <c r="KER42" s="21"/>
      <c r="KES42" s="21"/>
      <c r="KET42" s="21"/>
      <c r="KEU42" s="21"/>
      <c r="KEV42" s="21"/>
      <c r="KEW42" s="21"/>
      <c r="KEX42" s="21"/>
      <c r="KEY42" s="21"/>
      <c r="KEZ42" s="21"/>
      <c r="KFA42" s="21"/>
      <c r="KFB42" s="21"/>
      <c r="KFC42" s="21"/>
      <c r="KFD42" s="21"/>
      <c r="KFE42" s="21"/>
      <c r="KFF42" s="21"/>
      <c r="KFG42" s="21"/>
      <c r="KFH42" s="21"/>
      <c r="KFI42" s="21"/>
      <c r="KFJ42" s="21"/>
      <c r="KFK42" s="21"/>
      <c r="KFL42" s="21"/>
      <c r="KFM42" s="21"/>
      <c r="KFN42" s="21"/>
      <c r="KFO42" s="21"/>
      <c r="KFP42" s="21"/>
      <c r="KFQ42" s="21"/>
      <c r="KFR42" s="21"/>
      <c r="KFS42" s="21"/>
      <c r="KFT42" s="21"/>
      <c r="KFU42" s="21"/>
      <c r="KFV42" s="21"/>
      <c r="KFW42" s="21"/>
      <c r="KFX42" s="21"/>
      <c r="KFY42" s="21"/>
      <c r="KFZ42" s="21"/>
      <c r="KGA42" s="21"/>
      <c r="KGB42" s="21"/>
      <c r="KGC42" s="21"/>
      <c r="KGD42" s="21"/>
      <c r="KGE42" s="21"/>
      <c r="KGF42" s="21"/>
      <c r="KGG42" s="21"/>
      <c r="KGH42" s="21"/>
      <c r="KGI42" s="21"/>
      <c r="KGJ42" s="21"/>
      <c r="KGK42" s="21"/>
      <c r="KGL42" s="21"/>
      <c r="KGM42" s="21"/>
      <c r="KGN42" s="21"/>
      <c r="KGO42" s="21"/>
      <c r="KGP42" s="21"/>
      <c r="KGQ42" s="21"/>
      <c r="KGR42" s="21"/>
      <c r="KGS42" s="21"/>
      <c r="KGT42" s="21"/>
      <c r="KGU42" s="21"/>
      <c r="KGV42" s="21"/>
      <c r="KGW42" s="21"/>
      <c r="KGX42" s="21"/>
      <c r="KGY42" s="21"/>
      <c r="KGZ42" s="21"/>
      <c r="KHA42" s="21"/>
      <c r="KHB42" s="21"/>
      <c r="KHC42" s="21"/>
      <c r="KHD42" s="21"/>
      <c r="KHE42" s="21"/>
      <c r="KHF42" s="21"/>
      <c r="KHG42" s="21"/>
      <c r="KHH42" s="21"/>
      <c r="KHI42" s="21"/>
      <c r="KHJ42" s="21"/>
      <c r="KHK42" s="21"/>
      <c r="KHL42" s="21"/>
      <c r="KHM42" s="21"/>
      <c r="KHN42" s="21"/>
      <c r="KHO42" s="21"/>
      <c r="KHP42" s="21"/>
      <c r="KHQ42" s="21"/>
      <c r="KHR42" s="21"/>
      <c r="KHS42" s="21"/>
      <c r="KHT42" s="21"/>
      <c r="KHU42" s="21"/>
      <c r="KHV42" s="21"/>
      <c r="KHW42" s="21"/>
      <c r="KHX42" s="21"/>
      <c r="KHY42" s="21"/>
      <c r="KHZ42" s="21"/>
      <c r="KIA42" s="21"/>
      <c r="KIB42" s="21"/>
      <c r="KIC42" s="21"/>
      <c r="KID42" s="21"/>
      <c r="KIE42" s="21"/>
      <c r="KIF42" s="21"/>
      <c r="KIG42" s="21"/>
      <c r="KIH42" s="21"/>
      <c r="KII42" s="21"/>
      <c r="KIJ42" s="21"/>
      <c r="KIK42" s="21"/>
      <c r="KIL42" s="21"/>
      <c r="KIM42" s="21"/>
      <c r="KIN42" s="21"/>
      <c r="KIO42" s="21"/>
      <c r="KIP42" s="21"/>
      <c r="KIQ42" s="21"/>
      <c r="KIR42" s="21"/>
      <c r="KIS42" s="21"/>
      <c r="KIT42" s="21"/>
      <c r="KIU42" s="21"/>
      <c r="KIV42" s="21"/>
      <c r="KIW42" s="21"/>
      <c r="KIX42" s="21"/>
      <c r="KIY42" s="21"/>
      <c r="KIZ42" s="21"/>
      <c r="KJA42" s="21"/>
      <c r="KJB42" s="21"/>
      <c r="KJC42" s="21"/>
      <c r="KJD42" s="21"/>
      <c r="KJE42" s="21"/>
      <c r="KJF42" s="21"/>
      <c r="KJG42" s="21"/>
      <c r="KJH42" s="21"/>
      <c r="KJI42" s="21"/>
      <c r="KJJ42" s="21"/>
      <c r="KJK42" s="21"/>
      <c r="KJL42" s="21"/>
      <c r="KJM42" s="21"/>
      <c r="KJN42" s="21"/>
      <c r="KJO42" s="21"/>
      <c r="KJP42" s="21"/>
      <c r="KJQ42" s="21"/>
      <c r="KJR42" s="21"/>
      <c r="KJS42" s="21"/>
      <c r="KJT42" s="21"/>
      <c r="KJU42" s="21"/>
      <c r="KJV42" s="21"/>
      <c r="KJW42" s="21"/>
      <c r="KJX42" s="21"/>
      <c r="KJY42" s="21"/>
      <c r="KJZ42" s="21"/>
      <c r="KKA42" s="21"/>
      <c r="KKB42" s="21"/>
      <c r="KKC42" s="21"/>
      <c r="KKD42" s="21"/>
      <c r="KKE42" s="21"/>
      <c r="KKF42" s="21"/>
      <c r="KKG42" s="21"/>
      <c r="KKH42" s="21"/>
      <c r="KKI42" s="21"/>
      <c r="KKJ42" s="21"/>
      <c r="KKK42" s="21"/>
      <c r="KKL42" s="21"/>
      <c r="KKM42" s="21"/>
      <c r="KKN42" s="21"/>
      <c r="KKO42" s="21"/>
      <c r="KKP42" s="21"/>
      <c r="KKQ42" s="21"/>
      <c r="KKR42" s="21"/>
      <c r="KKS42" s="21"/>
      <c r="KKT42" s="21"/>
      <c r="KKU42" s="21"/>
      <c r="KKV42" s="21"/>
      <c r="KKW42" s="21"/>
      <c r="KKX42" s="21"/>
      <c r="KKY42" s="21"/>
      <c r="KKZ42" s="21"/>
      <c r="KLA42" s="21"/>
      <c r="KLB42" s="21"/>
      <c r="KLC42" s="21"/>
      <c r="KLD42" s="21"/>
      <c r="KLE42" s="21"/>
      <c r="KLF42" s="21"/>
      <c r="KLG42" s="21"/>
      <c r="KLH42" s="21"/>
      <c r="KLI42" s="21"/>
      <c r="KLJ42" s="21"/>
      <c r="KLK42" s="21"/>
      <c r="KLL42" s="21"/>
      <c r="KLM42" s="21"/>
      <c r="KLN42" s="21"/>
      <c r="KLO42" s="21"/>
      <c r="KLP42" s="21"/>
      <c r="KLQ42" s="21"/>
      <c r="KLR42" s="21"/>
      <c r="KLS42" s="21"/>
      <c r="KLT42" s="21"/>
      <c r="KLU42" s="21"/>
      <c r="KLV42" s="21"/>
      <c r="KLW42" s="21"/>
      <c r="KLX42" s="21"/>
      <c r="KLY42" s="21"/>
      <c r="KLZ42" s="21"/>
      <c r="KMA42" s="21"/>
      <c r="KMB42" s="21"/>
      <c r="KMC42" s="21"/>
      <c r="KMD42" s="21"/>
      <c r="KME42" s="21"/>
      <c r="KMF42" s="21"/>
      <c r="KMG42" s="21"/>
      <c r="KMH42" s="21"/>
      <c r="KMI42" s="21"/>
      <c r="KMJ42" s="21"/>
      <c r="KMK42" s="21"/>
      <c r="KML42" s="21"/>
      <c r="KMM42" s="21"/>
      <c r="KMN42" s="21"/>
      <c r="KMO42" s="21"/>
      <c r="KMP42" s="21"/>
      <c r="KMQ42" s="21"/>
      <c r="KMR42" s="21"/>
      <c r="KMS42" s="21"/>
      <c r="KMT42" s="21"/>
      <c r="KMU42" s="21"/>
      <c r="KMV42" s="21"/>
      <c r="KMW42" s="21"/>
      <c r="KMX42" s="21"/>
      <c r="KMY42" s="21"/>
      <c r="KMZ42" s="21"/>
      <c r="KNA42" s="21"/>
      <c r="KNB42" s="21"/>
      <c r="KNC42" s="21"/>
      <c r="KND42" s="21"/>
      <c r="KNE42" s="21"/>
      <c r="KNF42" s="21"/>
      <c r="KNG42" s="21"/>
      <c r="KNH42" s="21"/>
      <c r="KNI42" s="21"/>
      <c r="KNJ42" s="21"/>
      <c r="KNK42" s="21"/>
      <c r="KNL42" s="21"/>
      <c r="KNM42" s="21"/>
      <c r="KNN42" s="21"/>
      <c r="KNO42" s="21"/>
      <c r="KNP42" s="21"/>
      <c r="KNQ42" s="21"/>
      <c r="KNR42" s="21"/>
      <c r="KNS42" s="21"/>
      <c r="KNT42" s="21"/>
      <c r="KNU42" s="21"/>
      <c r="KNV42" s="21"/>
      <c r="KNW42" s="21"/>
      <c r="KNX42" s="21"/>
      <c r="KNY42" s="21"/>
      <c r="KNZ42" s="21"/>
      <c r="KOA42" s="21"/>
      <c r="KOB42" s="21"/>
      <c r="KOC42" s="21"/>
      <c r="KOD42" s="21"/>
      <c r="KOE42" s="21"/>
      <c r="KOF42" s="21"/>
      <c r="KOG42" s="21"/>
      <c r="KOH42" s="21"/>
      <c r="KOI42" s="21"/>
      <c r="KOJ42" s="21"/>
      <c r="KOK42" s="21"/>
      <c r="KOL42" s="21"/>
      <c r="KOM42" s="21"/>
      <c r="KON42" s="21"/>
      <c r="KOO42" s="21"/>
      <c r="KOP42" s="21"/>
      <c r="KOQ42" s="21"/>
      <c r="KOR42" s="21"/>
      <c r="KOS42" s="21"/>
      <c r="KOT42" s="21"/>
      <c r="KOU42" s="21"/>
      <c r="KOV42" s="21"/>
      <c r="KOW42" s="21"/>
      <c r="KOX42" s="21"/>
      <c r="KOY42" s="21"/>
      <c r="KOZ42" s="21"/>
      <c r="KPA42" s="21"/>
      <c r="KPB42" s="21"/>
      <c r="KPC42" s="21"/>
      <c r="KPD42" s="21"/>
      <c r="KPE42" s="21"/>
      <c r="KPF42" s="21"/>
      <c r="KPG42" s="21"/>
      <c r="KPH42" s="21"/>
      <c r="KPI42" s="21"/>
      <c r="KPJ42" s="21"/>
      <c r="KPK42" s="21"/>
      <c r="KPL42" s="21"/>
      <c r="KPM42" s="21"/>
      <c r="KPN42" s="21"/>
      <c r="KPO42" s="21"/>
      <c r="KPP42" s="21"/>
      <c r="KPQ42" s="21"/>
      <c r="KPR42" s="21"/>
      <c r="KPS42" s="21"/>
      <c r="KPT42" s="21"/>
      <c r="KPU42" s="21"/>
      <c r="KPV42" s="21"/>
      <c r="KPW42" s="21"/>
      <c r="KPX42" s="21"/>
      <c r="KPY42" s="21"/>
      <c r="KPZ42" s="21"/>
      <c r="KQA42" s="21"/>
      <c r="KQB42" s="21"/>
      <c r="KQC42" s="21"/>
      <c r="KQD42" s="21"/>
      <c r="KQE42" s="21"/>
      <c r="KQF42" s="21"/>
      <c r="KQG42" s="21"/>
      <c r="KQH42" s="21"/>
      <c r="KQI42" s="21"/>
      <c r="KQJ42" s="21"/>
      <c r="KQK42" s="21"/>
      <c r="KQL42" s="21"/>
      <c r="KQM42" s="21"/>
      <c r="KQN42" s="21"/>
      <c r="KQO42" s="21"/>
      <c r="KQP42" s="21"/>
      <c r="KQQ42" s="21"/>
      <c r="KQR42" s="21"/>
      <c r="KQS42" s="21"/>
      <c r="KQT42" s="21"/>
      <c r="KQU42" s="21"/>
      <c r="KQV42" s="21"/>
      <c r="KQW42" s="21"/>
      <c r="KQX42" s="21"/>
      <c r="KQY42" s="21"/>
      <c r="KQZ42" s="21"/>
      <c r="KRA42" s="21"/>
      <c r="KRB42" s="21"/>
      <c r="KRC42" s="21"/>
      <c r="KRD42" s="21"/>
      <c r="KRE42" s="21"/>
      <c r="KRF42" s="21"/>
      <c r="KRG42" s="21"/>
      <c r="KRH42" s="21"/>
      <c r="KRI42" s="21"/>
      <c r="KRJ42" s="21"/>
      <c r="KRK42" s="21"/>
      <c r="KRL42" s="21"/>
      <c r="KRM42" s="21"/>
      <c r="KRN42" s="21"/>
      <c r="KRO42" s="21"/>
      <c r="KRP42" s="21"/>
      <c r="KRQ42" s="21"/>
      <c r="KRR42" s="21"/>
      <c r="KRS42" s="21"/>
      <c r="KRT42" s="21"/>
      <c r="KRU42" s="21"/>
      <c r="KRV42" s="21"/>
      <c r="KRW42" s="21"/>
      <c r="KRX42" s="21"/>
      <c r="KRY42" s="21"/>
      <c r="KRZ42" s="21"/>
      <c r="KSA42" s="21"/>
      <c r="KSB42" s="21"/>
      <c r="KSC42" s="21"/>
      <c r="KSD42" s="21"/>
      <c r="KSE42" s="21"/>
      <c r="KSF42" s="21"/>
      <c r="KSG42" s="21"/>
      <c r="KSH42" s="21"/>
      <c r="KSI42" s="21"/>
      <c r="KSJ42" s="21"/>
      <c r="KSK42" s="21"/>
      <c r="KSL42" s="21"/>
      <c r="KSM42" s="21"/>
      <c r="KSN42" s="21"/>
      <c r="KSO42" s="21"/>
      <c r="KSP42" s="21"/>
      <c r="KSQ42" s="21"/>
      <c r="KSR42" s="21"/>
      <c r="KSS42" s="21"/>
      <c r="KST42" s="21"/>
      <c r="KSU42" s="21"/>
      <c r="KSV42" s="21"/>
      <c r="KSW42" s="21"/>
      <c r="KSX42" s="21"/>
      <c r="KSY42" s="21"/>
      <c r="KSZ42" s="21"/>
      <c r="KTA42" s="21"/>
      <c r="KTB42" s="21"/>
      <c r="KTC42" s="21"/>
      <c r="KTD42" s="21"/>
      <c r="KTE42" s="21"/>
      <c r="KTF42" s="21"/>
      <c r="KTG42" s="21"/>
      <c r="KTH42" s="21"/>
      <c r="KTI42" s="21"/>
      <c r="KTJ42" s="21"/>
      <c r="KTK42" s="21"/>
      <c r="KTL42" s="21"/>
      <c r="KTM42" s="21"/>
      <c r="KTN42" s="21"/>
      <c r="KTO42" s="21"/>
      <c r="KTP42" s="21"/>
      <c r="KTQ42" s="21"/>
      <c r="KTR42" s="21"/>
      <c r="KTS42" s="21"/>
      <c r="KTT42" s="21"/>
      <c r="KTU42" s="21"/>
      <c r="KTV42" s="21"/>
      <c r="KTW42" s="21"/>
      <c r="KTX42" s="21"/>
      <c r="KTY42" s="21"/>
      <c r="KTZ42" s="21"/>
      <c r="KUA42" s="21"/>
      <c r="KUB42" s="21"/>
      <c r="KUC42" s="21"/>
      <c r="KUD42" s="21"/>
      <c r="KUE42" s="21"/>
      <c r="KUF42" s="21"/>
      <c r="KUG42" s="21"/>
      <c r="KUH42" s="21"/>
      <c r="KUI42" s="21"/>
      <c r="KUJ42" s="21"/>
      <c r="KUK42" s="21"/>
      <c r="KUL42" s="21"/>
      <c r="KUM42" s="21"/>
      <c r="KUN42" s="21"/>
      <c r="KUO42" s="21"/>
      <c r="KUP42" s="21"/>
      <c r="KUQ42" s="21"/>
      <c r="KUR42" s="21"/>
      <c r="KUS42" s="21"/>
      <c r="KUT42" s="21"/>
      <c r="KUU42" s="21"/>
      <c r="KUV42" s="21"/>
      <c r="KUW42" s="21"/>
      <c r="KUX42" s="21"/>
      <c r="KUY42" s="21"/>
      <c r="KUZ42" s="21"/>
      <c r="KVA42" s="21"/>
      <c r="KVB42" s="21"/>
      <c r="KVC42" s="21"/>
      <c r="KVD42" s="21"/>
      <c r="KVE42" s="21"/>
      <c r="KVF42" s="21"/>
      <c r="KVG42" s="21"/>
      <c r="KVH42" s="21"/>
      <c r="KVI42" s="21"/>
      <c r="KVJ42" s="21"/>
      <c r="KVK42" s="21"/>
      <c r="KVL42" s="21"/>
      <c r="KVM42" s="21"/>
      <c r="KVN42" s="21"/>
      <c r="KVO42" s="21"/>
      <c r="KVP42" s="21"/>
      <c r="KVQ42" s="21"/>
      <c r="KVR42" s="21"/>
      <c r="KVS42" s="21"/>
      <c r="KVT42" s="21"/>
      <c r="KVU42" s="21"/>
      <c r="KVV42" s="21"/>
      <c r="KVW42" s="21"/>
      <c r="KVX42" s="21"/>
      <c r="KVY42" s="21"/>
      <c r="KVZ42" s="21"/>
      <c r="KWA42" s="21"/>
      <c r="KWB42" s="21"/>
      <c r="KWC42" s="21"/>
      <c r="KWD42" s="21"/>
      <c r="KWE42" s="21"/>
      <c r="KWF42" s="21"/>
      <c r="KWG42" s="21"/>
      <c r="KWH42" s="21"/>
      <c r="KWI42" s="21"/>
      <c r="KWJ42" s="21"/>
      <c r="KWK42" s="21"/>
      <c r="KWL42" s="21"/>
      <c r="KWM42" s="21"/>
      <c r="KWN42" s="21"/>
      <c r="KWO42" s="21"/>
      <c r="KWP42" s="21"/>
      <c r="KWQ42" s="21"/>
      <c r="KWR42" s="21"/>
      <c r="KWS42" s="21"/>
      <c r="KWT42" s="21"/>
      <c r="KWU42" s="21"/>
      <c r="KWV42" s="21"/>
      <c r="KWW42" s="21"/>
      <c r="KWX42" s="21"/>
      <c r="KWY42" s="21"/>
      <c r="KWZ42" s="21"/>
      <c r="KXA42" s="21"/>
      <c r="KXB42" s="21"/>
      <c r="KXC42" s="21"/>
      <c r="KXD42" s="21"/>
      <c r="KXE42" s="21"/>
      <c r="KXF42" s="21"/>
      <c r="KXG42" s="21"/>
      <c r="KXH42" s="21"/>
      <c r="KXI42" s="21"/>
      <c r="KXJ42" s="21"/>
      <c r="KXK42" s="21"/>
      <c r="KXL42" s="21"/>
      <c r="KXM42" s="21"/>
      <c r="KXN42" s="21"/>
      <c r="KXO42" s="21"/>
      <c r="KXP42" s="21"/>
      <c r="KXQ42" s="21"/>
      <c r="KXR42" s="21"/>
      <c r="KXS42" s="21"/>
      <c r="KXT42" s="21"/>
      <c r="KXU42" s="21"/>
      <c r="KXV42" s="21"/>
      <c r="KXW42" s="21"/>
      <c r="KXX42" s="21"/>
      <c r="KXY42" s="21"/>
      <c r="KXZ42" s="21"/>
      <c r="KYA42" s="21"/>
      <c r="KYB42" s="21"/>
      <c r="KYC42" s="21"/>
      <c r="KYD42" s="21"/>
      <c r="KYE42" s="21"/>
      <c r="KYF42" s="21"/>
      <c r="KYG42" s="21"/>
      <c r="KYH42" s="21"/>
      <c r="KYI42" s="21"/>
      <c r="KYJ42" s="21"/>
      <c r="KYK42" s="21"/>
      <c r="KYL42" s="21"/>
      <c r="KYM42" s="21"/>
      <c r="KYN42" s="21"/>
      <c r="KYO42" s="21"/>
      <c r="KYP42" s="21"/>
      <c r="KYQ42" s="21"/>
      <c r="KYR42" s="21"/>
      <c r="KYS42" s="21"/>
      <c r="KYT42" s="21"/>
      <c r="KYU42" s="21"/>
      <c r="KYV42" s="21"/>
      <c r="KYW42" s="21"/>
      <c r="KYX42" s="21"/>
      <c r="KYY42" s="21"/>
      <c r="KYZ42" s="21"/>
      <c r="KZA42" s="21"/>
      <c r="KZB42" s="21"/>
      <c r="KZC42" s="21"/>
      <c r="KZD42" s="21"/>
      <c r="KZE42" s="21"/>
      <c r="KZF42" s="21"/>
      <c r="KZG42" s="21"/>
      <c r="KZH42" s="21"/>
      <c r="KZI42" s="21"/>
      <c r="KZJ42" s="21"/>
      <c r="KZK42" s="21"/>
      <c r="KZL42" s="21"/>
      <c r="KZM42" s="21"/>
      <c r="KZN42" s="21"/>
      <c r="KZO42" s="21"/>
      <c r="KZP42" s="21"/>
      <c r="KZQ42" s="21"/>
      <c r="KZR42" s="21"/>
      <c r="KZS42" s="21"/>
      <c r="KZT42" s="21"/>
      <c r="KZU42" s="21"/>
      <c r="KZV42" s="21"/>
      <c r="KZW42" s="21"/>
      <c r="KZX42" s="21"/>
      <c r="KZY42" s="21"/>
      <c r="KZZ42" s="21"/>
      <c r="LAA42" s="21"/>
      <c r="LAB42" s="21"/>
      <c r="LAC42" s="21"/>
      <c r="LAD42" s="21"/>
      <c r="LAE42" s="21"/>
      <c r="LAF42" s="21"/>
      <c r="LAG42" s="21"/>
      <c r="LAH42" s="21"/>
      <c r="LAI42" s="21"/>
      <c r="LAJ42" s="21"/>
      <c r="LAK42" s="21"/>
      <c r="LAL42" s="21"/>
      <c r="LAM42" s="21"/>
      <c r="LAN42" s="21"/>
      <c r="LAO42" s="21"/>
      <c r="LAP42" s="21"/>
      <c r="LAQ42" s="21"/>
      <c r="LAR42" s="21"/>
      <c r="LAS42" s="21"/>
      <c r="LAT42" s="21"/>
      <c r="LAU42" s="21"/>
      <c r="LAV42" s="21"/>
      <c r="LAW42" s="21"/>
      <c r="LAX42" s="21"/>
      <c r="LAY42" s="21"/>
      <c r="LAZ42" s="21"/>
      <c r="LBA42" s="21"/>
      <c r="LBB42" s="21"/>
      <c r="LBC42" s="21"/>
      <c r="LBD42" s="21"/>
      <c r="LBE42" s="21"/>
      <c r="LBF42" s="21"/>
      <c r="LBG42" s="21"/>
      <c r="LBH42" s="21"/>
      <c r="LBI42" s="21"/>
      <c r="LBJ42" s="21"/>
      <c r="LBK42" s="21"/>
      <c r="LBL42" s="21"/>
      <c r="LBM42" s="21"/>
      <c r="LBN42" s="21"/>
      <c r="LBO42" s="21"/>
      <c r="LBP42" s="21"/>
      <c r="LBQ42" s="21"/>
      <c r="LBR42" s="21"/>
      <c r="LBS42" s="21"/>
      <c r="LBT42" s="21"/>
      <c r="LBU42" s="21"/>
      <c r="LBV42" s="21"/>
      <c r="LBW42" s="21"/>
      <c r="LBX42" s="21"/>
      <c r="LBY42" s="21"/>
      <c r="LBZ42" s="21"/>
      <c r="LCA42" s="21"/>
      <c r="LCB42" s="21"/>
      <c r="LCC42" s="21"/>
      <c r="LCD42" s="21"/>
      <c r="LCE42" s="21"/>
      <c r="LCF42" s="21"/>
      <c r="LCG42" s="21"/>
      <c r="LCH42" s="21"/>
      <c r="LCI42" s="21"/>
      <c r="LCJ42" s="21"/>
      <c r="LCK42" s="21"/>
      <c r="LCL42" s="21"/>
      <c r="LCM42" s="21"/>
      <c r="LCN42" s="21"/>
      <c r="LCO42" s="21"/>
      <c r="LCP42" s="21"/>
      <c r="LCQ42" s="21"/>
      <c r="LCR42" s="21"/>
      <c r="LCS42" s="21"/>
      <c r="LCT42" s="21"/>
      <c r="LCU42" s="21"/>
      <c r="LCV42" s="21"/>
      <c r="LCW42" s="21"/>
      <c r="LCX42" s="21"/>
      <c r="LCY42" s="21"/>
      <c r="LCZ42" s="21"/>
      <c r="LDA42" s="21"/>
      <c r="LDB42" s="21"/>
      <c r="LDC42" s="21"/>
      <c r="LDD42" s="21"/>
      <c r="LDE42" s="21"/>
      <c r="LDF42" s="21"/>
      <c r="LDG42" s="21"/>
      <c r="LDH42" s="21"/>
      <c r="LDI42" s="21"/>
      <c r="LDJ42" s="21"/>
      <c r="LDK42" s="21"/>
      <c r="LDL42" s="21"/>
      <c r="LDM42" s="21"/>
      <c r="LDN42" s="21"/>
      <c r="LDO42" s="21"/>
      <c r="LDP42" s="21"/>
      <c r="LDQ42" s="21"/>
      <c r="LDR42" s="21"/>
      <c r="LDS42" s="21"/>
      <c r="LDT42" s="21"/>
      <c r="LDU42" s="21"/>
      <c r="LDV42" s="21"/>
      <c r="LDW42" s="21"/>
      <c r="LDX42" s="21"/>
      <c r="LDY42" s="21"/>
      <c r="LDZ42" s="21"/>
      <c r="LEA42" s="21"/>
      <c r="LEB42" s="21"/>
      <c r="LEC42" s="21"/>
      <c r="LED42" s="21"/>
      <c r="LEE42" s="21"/>
      <c r="LEF42" s="21"/>
      <c r="LEG42" s="21"/>
      <c r="LEH42" s="21"/>
      <c r="LEI42" s="21"/>
      <c r="LEJ42" s="21"/>
      <c r="LEK42" s="21"/>
      <c r="LEL42" s="21"/>
      <c r="LEM42" s="21"/>
      <c r="LEN42" s="21"/>
      <c r="LEO42" s="21"/>
      <c r="LEP42" s="21"/>
      <c r="LEQ42" s="21"/>
      <c r="LER42" s="21"/>
      <c r="LES42" s="21"/>
      <c r="LET42" s="21"/>
      <c r="LEU42" s="21"/>
      <c r="LEV42" s="21"/>
      <c r="LEW42" s="21"/>
      <c r="LEX42" s="21"/>
      <c r="LEY42" s="21"/>
      <c r="LEZ42" s="21"/>
      <c r="LFA42" s="21"/>
      <c r="LFB42" s="21"/>
      <c r="LFC42" s="21"/>
      <c r="LFD42" s="21"/>
      <c r="LFE42" s="21"/>
      <c r="LFF42" s="21"/>
      <c r="LFG42" s="21"/>
      <c r="LFH42" s="21"/>
      <c r="LFI42" s="21"/>
      <c r="LFJ42" s="21"/>
      <c r="LFK42" s="21"/>
      <c r="LFL42" s="21"/>
      <c r="LFM42" s="21"/>
      <c r="LFN42" s="21"/>
      <c r="LFO42" s="21"/>
      <c r="LFP42" s="21"/>
      <c r="LFQ42" s="21"/>
      <c r="LFR42" s="21"/>
      <c r="LFS42" s="21"/>
      <c r="LFT42" s="21"/>
      <c r="LFU42" s="21"/>
      <c r="LFV42" s="21"/>
      <c r="LFW42" s="21"/>
      <c r="LFX42" s="21"/>
      <c r="LFY42" s="21"/>
      <c r="LFZ42" s="21"/>
      <c r="LGA42" s="21"/>
      <c r="LGB42" s="21"/>
      <c r="LGC42" s="21"/>
      <c r="LGD42" s="21"/>
      <c r="LGE42" s="21"/>
      <c r="LGF42" s="21"/>
      <c r="LGG42" s="21"/>
      <c r="LGH42" s="21"/>
      <c r="LGI42" s="21"/>
      <c r="LGJ42" s="21"/>
      <c r="LGK42" s="21"/>
      <c r="LGL42" s="21"/>
      <c r="LGM42" s="21"/>
      <c r="LGN42" s="21"/>
      <c r="LGO42" s="21"/>
      <c r="LGP42" s="21"/>
      <c r="LGQ42" s="21"/>
      <c r="LGR42" s="21"/>
      <c r="LGS42" s="21"/>
      <c r="LGT42" s="21"/>
      <c r="LGU42" s="21"/>
      <c r="LGV42" s="21"/>
      <c r="LGW42" s="21"/>
      <c r="LGX42" s="21"/>
      <c r="LGY42" s="21"/>
      <c r="LGZ42" s="21"/>
      <c r="LHA42" s="21"/>
      <c r="LHB42" s="21"/>
      <c r="LHC42" s="21"/>
      <c r="LHD42" s="21"/>
      <c r="LHE42" s="21"/>
      <c r="LHF42" s="21"/>
      <c r="LHG42" s="21"/>
      <c r="LHH42" s="21"/>
      <c r="LHI42" s="21"/>
      <c r="LHJ42" s="21"/>
      <c r="LHK42" s="21"/>
      <c r="LHL42" s="21"/>
      <c r="LHM42" s="21"/>
      <c r="LHN42" s="21"/>
      <c r="LHO42" s="21"/>
      <c r="LHP42" s="21"/>
      <c r="LHQ42" s="21"/>
      <c r="LHR42" s="21"/>
      <c r="LHS42" s="21"/>
      <c r="LHT42" s="21"/>
      <c r="LHU42" s="21"/>
      <c r="LHV42" s="21"/>
      <c r="LHW42" s="21"/>
      <c r="LHX42" s="21"/>
      <c r="LHY42" s="21"/>
      <c r="LHZ42" s="21"/>
      <c r="LIA42" s="21"/>
      <c r="LIB42" s="21"/>
      <c r="LIC42" s="21"/>
      <c r="LID42" s="21"/>
      <c r="LIE42" s="21"/>
      <c r="LIF42" s="21"/>
      <c r="LIG42" s="21"/>
      <c r="LIH42" s="21"/>
      <c r="LII42" s="21"/>
      <c r="LIJ42" s="21"/>
      <c r="LIK42" s="21"/>
      <c r="LIL42" s="21"/>
      <c r="LIM42" s="21"/>
      <c r="LIN42" s="21"/>
      <c r="LIO42" s="21"/>
      <c r="LIP42" s="21"/>
      <c r="LIQ42" s="21"/>
      <c r="LIR42" s="21"/>
      <c r="LIS42" s="21"/>
      <c r="LIT42" s="21"/>
      <c r="LIU42" s="21"/>
      <c r="LIV42" s="21"/>
      <c r="LIW42" s="21"/>
      <c r="LIX42" s="21"/>
      <c r="LIY42" s="21"/>
      <c r="LIZ42" s="21"/>
      <c r="LJA42" s="21"/>
      <c r="LJB42" s="21"/>
      <c r="LJC42" s="21"/>
      <c r="LJD42" s="21"/>
      <c r="LJE42" s="21"/>
      <c r="LJF42" s="21"/>
      <c r="LJG42" s="21"/>
      <c r="LJH42" s="21"/>
      <c r="LJI42" s="21"/>
      <c r="LJJ42" s="21"/>
      <c r="LJK42" s="21"/>
      <c r="LJL42" s="21"/>
      <c r="LJM42" s="21"/>
      <c r="LJN42" s="21"/>
      <c r="LJO42" s="21"/>
      <c r="LJP42" s="21"/>
      <c r="LJQ42" s="21"/>
      <c r="LJR42" s="21"/>
      <c r="LJS42" s="21"/>
      <c r="LJT42" s="21"/>
      <c r="LJU42" s="21"/>
      <c r="LJV42" s="21"/>
      <c r="LJW42" s="21"/>
      <c r="LJX42" s="21"/>
      <c r="LJY42" s="21"/>
      <c r="LJZ42" s="21"/>
      <c r="LKA42" s="21"/>
      <c r="LKB42" s="21"/>
      <c r="LKC42" s="21"/>
      <c r="LKD42" s="21"/>
      <c r="LKE42" s="21"/>
      <c r="LKF42" s="21"/>
      <c r="LKG42" s="21"/>
      <c r="LKH42" s="21"/>
      <c r="LKI42" s="21"/>
      <c r="LKJ42" s="21"/>
      <c r="LKK42" s="21"/>
      <c r="LKL42" s="21"/>
      <c r="LKM42" s="21"/>
      <c r="LKN42" s="21"/>
      <c r="LKO42" s="21"/>
      <c r="LKP42" s="21"/>
      <c r="LKQ42" s="21"/>
      <c r="LKR42" s="21"/>
      <c r="LKS42" s="21"/>
      <c r="LKT42" s="21"/>
      <c r="LKU42" s="21"/>
      <c r="LKV42" s="21"/>
      <c r="LKW42" s="21"/>
      <c r="LKX42" s="21"/>
      <c r="LKY42" s="21"/>
      <c r="LKZ42" s="21"/>
      <c r="LLA42" s="21"/>
      <c r="LLB42" s="21"/>
      <c r="LLC42" s="21"/>
      <c r="LLD42" s="21"/>
      <c r="LLE42" s="21"/>
      <c r="LLF42" s="21"/>
      <c r="LLG42" s="21"/>
      <c r="LLH42" s="21"/>
      <c r="LLI42" s="21"/>
      <c r="LLJ42" s="21"/>
      <c r="LLK42" s="21"/>
      <c r="LLL42" s="21"/>
      <c r="LLM42" s="21"/>
      <c r="LLN42" s="21"/>
      <c r="LLO42" s="21"/>
      <c r="LLP42" s="21"/>
      <c r="LLQ42" s="21"/>
      <c r="LLR42" s="21"/>
      <c r="LLS42" s="21"/>
      <c r="LLT42" s="21"/>
      <c r="LLU42" s="21"/>
      <c r="LLV42" s="21"/>
      <c r="LLW42" s="21"/>
      <c r="LLX42" s="21"/>
      <c r="LLY42" s="21"/>
      <c r="LLZ42" s="21"/>
      <c r="LMA42" s="21"/>
      <c r="LMB42" s="21"/>
      <c r="LMC42" s="21"/>
      <c r="LMD42" s="21"/>
      <c r="LME42" s="21"/>
      <c r="LMF42" s="21"/>
      <c r="LMG42" s="21"/>
      <c r="LMH42" s="21"/>
      <c r="LMI42" s="21"/>
      <c r="LMJ42" s="21"/>
      <c r="LMK42" s="21"/>
      <c r="LML42" s="21"/>
      <c r="LMM42" s="21"/>
      <c r="LMN42" s="21"/>
      <c r="LMO42" s="21"/>
      <c r="LMP42" s="21"/>
      <c r="LMQ42" s="21"/>
      <c r="LMR42" s="21"/>
      <c r="LMS42" s="21"/>
      <c r="LMT42" s="21"/>
      <c r="LMU42" s="21"/>
      <c r="LMV42" s="21"/>
      <c r="LMW42" s="21"/>
      <c r="LMX42" s="21"/>
      <c r="LMY42" s="21"/>
      <c r="LMZ42" s="21"/>
      <c r="LNA42" s="21"/>
      <c r="LNB42" s="21"/>
      <c r="LNC42" s="21"/>
      <c r="LND42" s="21"/>
      <c r="LNE42" s="21"/>
      <c r="LNF42" s="21"/>
      <c r="LNG42" s="21"/>
      <c r="LNH42" s="21"/>
      <c r="LNI42" s="21"/>
      <c r="LNJ42" s="21"/>
      <c r="LNK42" s="21"/>
      <c r="LNL42" s="21"/>
      <c r="LNM42" s="21"/>
      <c r="LNN42" s="21"/>
      <c r="LNO42" s="21"/>
      <c r="LNP42" s="21"/>
      <c r="LNQ42" s="21"/>
      <c r="LNR42" s="21"/>
      <c r="LNS42" s="21"/>
      <c r="LNT42" s="21"/>
      <c r="LNU42" s="21"/>
      <c r="LNV42" s="21"/>
      <c r="LNW42" s="21"/>
      <c r="LNX42" s="21"/>
      <c r="LNY42" s="21"/>
      <c r="LNZ42" s="21"/>
      <c r="LOA42" s="21"/>
      <c r="LOB42" s="21"/>
      <c r="LOC42" s="21"/>
      <c r="LOD42" s="21"/>
      <c r="LOE42" s="21"/>
      <c r="LOF42" s="21"/>
      <c r="LOG42" s="21"/>
      <c r="LOH42" s="21"/>
      <c r="LOI42" s="21"/>
      <c r="LOJ42" s="21"/>
      <c r="LOK42" s="21"/>
      <c r="LOL42" s="21"/>
      <c r="LOM42" s="21"/>
      <c r="LON42" s="21"/>
      <c r="LOO42" s="21"/>
      <c r="LOP42" s="21"/>
      <c r="LOQ42" s="21"/>
      <c r="LOR42" s="21"/>
      <c r="LOS42" s="21"/>
      <c r="LOT42" s="21"/>
      <c r="LOU42" s="21"/>
      <c r="LOV42" s="21"/>
      <c r="LOW42" s="21"/>
      <c r="LOX42" s="21"/>
      <c r="LOY42" s="21"/>
      <c r="LOZ42" s="21"/>
      <c r="LPA42" s="21"/>
      <c r="LPB42" s="21"/>
      <c r="LPC42" s="21"/>
      <c r="LPD42" s="21"/>
      <c r="LPE42" s="21"/>
      <c r="LPF42" s="21"/>
      <c r="LPG42" s="21"/>
      <c r="LPH42" s="21"/>
      <c r="LPI42" s="21"/>
      <c r="LPJ42" s="21"/>
      <c r="LPK42" s="21"/>
      <c r="LPL42" s="21"/>
      <c r="LPM42" s="21"/>
      <c r="LPN42" s="21"/>
      <c r="LPO42" s="21"/>
      <c r="LPP42" s="21"/>
      <c r="LPQ42" s="21"/>
      <c r="LPR42" s="21"/>
      <c r="LPS42" s="21"/>
      <c r="LPT42" s="21"/>
      <c r="LPU42" s="21"/>
      <c r="LPV42" s="21"/>
      <c r="LPW42" s="21"/>
      <c r="LPX42" s="21"/>
      <c r="LPY42" s="21"/>
      <c r="LPZ42" s="21"/>
      <c r="LQA42" s="21"/>
      <c r="LQB42" s="21"/>
      <c r="LQC42" s="21"/>
      <c r="LQD42" s="21"/>
      <c r="LQE42" s="21"/>
      <c r="LQF42" s="21"/>
      <c r="LQG42" s="21"/>
      <c r="LQH42" s="21"/>
      <c r="LQI42" s="21"/>
      <c r="LQJ42" s="21"/>
      <c r="LQK42" s="21"/>
      <c r="LQL42" s="21"/>
      <c r="LQM42" s="21"/>
      <c r="LQN42" s="21"/>
      <c r="LQO42" s="21"/>
      <c r="LQP42" s="21"/>
      <c r="LQQ42" s="21"/>
      <c r="LQR42" s="21"/>
      <c r="LQS42" s="21"/>
      <c r="LQT42" s="21"/>
      <c r="LQU42" s="21"/>
      <c r="LQV42" s="21"/>
      <c r="LQW42" s="21"/>
      <c r="LQX42" s="21"/>
      <c r="LQY42" s="21"/>
      <c r="LQZ42" s="21"/>
      <c r="LRA42" s="21"/>
      <c r="LRB42" s="21"/>
      <c r="LRC42" s="21"/>
      <c r="LRD42" s="21"/>
      <c r="LRE42" s="21"/>
      <c r="LRF42" s="21"/>
      <c r="LRG42" s="21"/>
      <c r="LRH42" s="21"/>
      <c r="LRI42" s="21"/>
      <c r="LRJ42" s="21"/>
      <c r="LRK42" s="21"/>
      <c r="LRL42" s="21"/>
      <c r="LRM42" s="21"/>
      <c r="LRN42" s="21"/>
      <c r="LRO42" s="21"/>
      <c r="LRP42" s="21"/>
      <c r="LRQ42" s="21"/>
      <c r="LRR42" s="21"/>
      <c r="LRS42" s="21"/>
      <c r="LRT42" s="21"/>
      <c r="LRU42" s="21"/>
      <c r="LRV42" s="21"/>
      <c r="LRW42" s="21"/>
      <c r="LRX42" s="21"/>
      <c r="LRY42" s="21"/>
      <c r="LRZ42" s="21"/>
      <c r="LSA42" s="21"/>
      <c r="LSB42" s="21"/>
      <c r="LSC42" s="21"/>
      <c r="LSD42" s="21"/>
      <c r="LSE42" s="21"/>
      <c r="LSF42" s="21"/>
      <c r="LSG42" s="21"/>
      <c r="LSH42" s="21"/>
      <c r="LSI42" s="21"/>
      <c r="LSJ42" s="21"/>
      <c r="LSK42" s="21"/>
      <c r="LSL42" s="21"/>
      <c r="LSM42" s="21"/>
      <c r="LSN42" s="21"/>
      <c r="LSO42" s="21"/>
      <c r="LSP42" s="21"/>
      <c r="LSQ42" s="21"/>
      <c r="LSR42" s="21"/>
      <c r="LSS42" s="21"/>
      <c r="LST42" s="21"/>
      <c r="LSU42" s="21"/>
      <c r="LSV42" s="21"/>
      <c r="LSW42" s="21"/>
      <c r="LSX42" s="21"/>
      <c r="LSY42" s="21"/>
      <c r="LSZ42" s="21"/>
      <c r="LTA42" s="21"/>
      <c r="LTB42" s="21"/>
      <c r="LTC42" s="21"/>
      <c r="LTD42" s="21"/>
      <c r="LTE42" s="21"/>
      <c r="LTF42" s="21"/>
      <c r="LTG42" s="21"/>
      <c r="LTH42" s="21"/>
      <c r="LTI42" s="21"/>
      <c r="LTJ42" s="21"/>
      <c r="LTK42" s="21"/>
      <c r="LTL42" s="21"/>
      <c r="LTM42" s="21"/>
      <c r="LTN42" s="21"/>
      <c r="LTO42" s="21"/>
      <c r="LTP42" s="21"/>
      <c r="LTQ42" s="21"/>
      <c r="LTR42" s="21"/>
      <c r="LTS42" s="21"/>
      <c r="LTT42" s="21"/>
      <c r="LTU42" s="21"/>
      <c r="LTV42" s="21"/>
      <c r="LTW42" s="21"/>
      <c r="LTX42" s="21"/>
      <c r="LTY42" s="21"/>
      <c r="LTZ42" s="21"/>
      <c r="LUA42" s="21"/>
      <c r="LUB42" s="21"/>
      <c r="LUC42" s="21"/>
      <c r="LUD42" s="21"/>
      <c r="LUE42" s="21"/>
      <c r="LUF42" s="21"/>
      <c r="LUG42" s="21"/>
      <c r="LUH42" s="21"/>
      <c r="LUI42" s="21"/>
      <c r="LUJ42" s="21"/>
      <c r="LUK42" s="21"/>
      <c r="LUL42" s="21"/>
      <c r="LUM42" s="21"/>
      <c r="LUN42" s="21"/>
      <c r="LUO42" s="21"/>
      <c r="LUP42" s="21"/>
      <c r="LUQ42" s="21"/>
      <c r="LUR42" s="21"/>
      <c r="LUS42" s="21"/>
      <c r="LUT42" s="21"/>
      <c r="LUU42" s="21"/>
      <c r="LUV42" s="21"/>
      <c r="LUW42" s="21"/>
      <c r="LUX42" s="21"/>
      <c r="LUY42" s="21"/>
      <c r="LUZ42" s="21"/>
      <c r="LVA42" s="21"/>
      <c r="LVB42" s="21"/>
      <c r="LVC42" s="21"/>
      <c r="LVD42" s="21"/>
      <c r="LVE42" s="21"/>
      <c r="LVF42" s="21"/>
      <c r="LVG42" s="21"/>
      <c r="LVH42" s="21"/>
      <c r="LVI42" s="21"/>
      <c r="LVJ42" s="21"/>
      <c r="LVK42" s="21"/>
      <c r="LVL42" s="21"/>
      <c r="LVM42" s="21"/>
      <c r="LVN42" s="21"/>
      <c r="LVO42" s="21"/>
      <c r="LVP42" s="21"/>
      <c r="LVQ42" s="21"/>
      <c r="LVR42" s="21"/>
      <c r="LVS42" s="21"/>
      <c r="LVT42" s="21"/>
      <c r="LVU42" s="21"/>
      <c r="LVV42" s="21"/>
      <c r="LVW42" s="21"/>
      <c r="LVX42" s="21"/>
      <c r="LVY42" s="21"/>
      <c r="LVZ42" s="21"/>
      <c r="LWA42" s="21"/>
      <c r="LWB42" s="21"/>
      <c r="LWC42" s="21"/>
      <c r="LWD42" s="21"/>
      <c r="LWE42" s="21"/>
      <c r="LWF42" s="21"/>
      <c r="LWG42" s="21"/>
      <c r="LWH42" s="21"/>
      <c r="LWI42" s="21"/>
      <c r="LWJ42" s="21"/>
      <c r="LWK42" s="21"/>
      <c r="LWL42" s="21"/>
      <c r="LWM42" s="21"/>
      <c r="LWN42" s="21"/>
      <c r="LWO42" s="21"/>
      <c r="LWP42" s="21"/>
      <c r="LWQ42" s="21"/>
      <c r="LWR42" s="21"/>
      <c r="LWS42" s="21"/>
      <c r="LWT42" s="21"/>
      <c r="LWU42" s="21"/>
      <c r="LWV42" s="21"/>
      <c r="LWW42" s="21"/>
      <c r="LWX42" s="21"/>
      <c r="LWY42" s="21"/>
      <c r="LWZ42" s="21"/>
      <c r="LXA42" s="21"/>
      <c r="LXB42" s="21"/>
      <c r="LXC42" s="21"/>
      <c r="LXD42" s="21"/>
      <c r="LXE42" s="21"/>
      <c r="LXF42" s="21"/>
      <c r="LXG42" s="21"/>
      <c r="LXH42" s="21"/>
      <c r="LXI42" s="21"/>
      <c r="LXJ42" s="21"/>
      <c r="LXK42" s="21"/>
      <c r="LXL42" s="21"/>
      <c r="LXM42" s="21"/>
      <c r="LXN42" s="21"/>
      <c r="LXO42" s="21"/>
      <c r="LXP42" s="21"/>
      <c r="LXQ42" s="21"/>
      <c r="LXR42" s="21"/>
      <c r="LXS42" s="21"/>
      <c r="LXT42" s="21"/>
      <c r="LXU42" s="21"/>
      <c r="LXV42" s="21"/>
      <c r="LXW42" s="21"/>
      <c r="LXX42" s="21"/>
      <c r="LXY42" s="21"/>
      <c r="LXZ42" s="21"/>
      <c r="LYA42" s="21"/>
      <c r="LYB42" s="21"/>
      <c r="LYC42" s="21"/>
      <c r="LYD42" s="21"/>
      <c r="LYE42" s="21"/>
      <c r="LYF42" s="21"/>
      <c r="LYG42" s="21"/>
      <c r="LYH42" s="21"/>
      <c r="LYI42" s="21"/>
      <c r="LYJ42" s="21"/>
      <c r="LYK42" s="21"/>
      <c r="LYL42" s="21"/>
      <c r="LYM42" s="21"/>
      <c r="LYN42" s="21"/>
      <c r="LYO42" s="21"/>
      <c r="LYP42" s="21"/>
      <c r="LYQ42" s="21"/>
      <c r="LYR42" s="21"/>
      <c r="LYS42" s="21"/>
      <c r="LYT42" s="21"/>
      <c r="LYU42" s="21"/>
      <c r="LYV42" s="21"/>
      <c r="LYW42" s="21"/>
      <c r="LYX42" s="21"/>
      <c r="LYY42" s="21"/>
      <c r="LYZ42" s="21"/>
      <c r="LZA42" s="21"/>
      <c r="LZB42" s="21"/>
      <c r="LZC42" s="21"/>
      <c r="LZD42" s="21"/>
      <c r="LZE42" s="21"/>
      <c r="LZF42" s="21"/>
      <c r="LZG42" s="21"/>
      <c r="LZH42" s="21"/>
      <c r="LZI42" s="21"/>
      <c r="LZJ42" s="21"/>
      <c r="LZK42" s="21"/>
      <c r="LZL42" s="21"/>
      <c r="LZM42" s="21"/>
      <c r="LZN42" s="21"/>
      <c r="LZO42" s="21"/>
      <c r="LZP42" s="21"/>
      <c r="LZQ42" s="21"/>
      <c r="LZR42" s="21"/>
      <c r="LZS42" s="21"/>
      <c r="LZT42" s="21"/>
      <c r="LZU42" s="21"/>
      <c r="LZV42" s="21"/>
      <c r="LZW42" s="21"/>
      <c r="LZX42" s="21"/>
      <c r="LZY42" s="21"/>
      <c r="LZZ42" s="21"/>
      <c r="MAA42" s="21"/>
      <c r="MAB42" s="21"/>
      <c r="MAC42" s="21"/>
      <c r="MAD42" s="21"/>
      <c r="MAE42" s="21"/>
      <c r="MAF42" s="21"/>
      <c r="MAG42" s="21"/>
      <c r="MAH42" s="21"/>
      <c r="MAI42" s="21"/>
      <c r="MAJ42" s="21"/>
      <c r="MAK42" s="21"/>
      <c r="MAL42" s="21"/>
      <c r="MAM42" s="21"/>
      <c r="MAN42" s="21"/>
      <c r="MAO42" s="21"/>
      <c r="MAP42" s="21"/>
      <c r="MAQ42" s="21"/>
      <c r="MAR42" s="21"/>
      <c r="MAS42" s="21"/>
      <c r="MAT42" s="21"/>
      <c r="MAU42" s="21"/>
      <c r="MAV42" s="21"/>
      <c r="MAW42" s="21"/>
      <c r="MAX42" s="21"/>
      <c r="MAY42" s="21"/>
      <c r="MAZ42" s="21"/>
      <c r="MBA42" s="21"/>
      <c r="MBB42" s="21"/>
      <c r="MBC42" s="21"/>
      <c r="MBD42" s="21"/>
      <c r="MBE42" s="21"/>
      <c r="MBF42" s="21"/>
      <c r="MBG42" s="21"/>
      <c r="MBH42" s="21"/>
      <c r="MBI42" s="21"/>
      <c r="MBJ42" s="21"/>
      <c r="MBK42" s="21"/>
      <c r="MBL42" s="21"/>
      <c r="MBM42" s="21"/>
      <c r="MBN42" s="21"/>
      <c r="MBO42" s="21"/>
      <c r="MBP42" s="21"/>
      <c r="MBQ42" s="21"/>
      <c r="MBR42" s="21"/>
      <c r="MBS42" s="21"/>
      <c r="MBT42" s="21"/>
      <c r="MBU42" s="21"/>
      <c r="MBV42" s="21"/>
      <c r="MBW42" s="21"/>
      <c r="MBX42" s="21"/>
      <c r="MBY42" s="21"/>
      <c r="MBZ42" s="21"/>
      <c r="MCA42" s="21"/>
      <c r="MCB42" s="21"/>
      <c r="MCC42" s="21"/>
      <c r="MCD42" s="21"/>
      <c r="MCE42" s="21"/>
      <c r="MCF42" s="21"/>
      <c r="MCG42" s="21"/>
      <c r="MCH42" s="21"/>
      <c r="MCI42" s="21"/>
      <c r="MCJ42" s="21"/>
      <c r="MCK42" s="21"/>
      <c r="MCL42" s="21"/>
      <c r="MCM42" s="21"/>
      <c r="MCN42" s="21"/>
      <c r="MCO42" s="21"/>
      <c r="MCP42" s="21"/>
      <c r="MCQ42" s="21"/>
      <c r="MCR42" s="21"/>
      <c r="MCS42" s="21"/>
      <c r="MCT42" s="21"/>
      <c r="MCU42" s="21"/>
      <c r="MCV42" s="21"/>
      <c r="MCW42" s="21"/>
      <c r="MCX42" s="21"/>
      <c r="MCY42" s="21"/>
      <c r="MCZ42" s="21"/>
      <c r="MDA42" s="21"/>
      <c r="MDB42" s="21"/>
      <c r="MDC42" s="21"/>
      <c r="MDD42" s="21"/>
      <c r="MDE42" s="21"/>
      <c r="MDF42" s="21"/>
      <c r="MDG42" s="21"/>
      <c r="MDH42" s="21"/>
      <c r="MDI42" s="21"/>
      <c r="MDJ42" s="21"/>
      <c r="MDK42" s="21"/>
      <c r="MDL42" s="21"/>
      <c r="MDM42" s="21"/>
      <c r="MDN42" s="21"/>
      <c r="MDO42" s="21"/>
      <c r="MDP42" s="21"/>
      <c r="MDQ42" s="21"/>
      <c r="MDR42" s="21"/>
      <c r="MDS42" s="21"/>
      <c r="MDT42" s="21"/>
      <c r="MDU42" s="21"/>
      <c r="MDV42" s="21"/>
      <c r="MDW42" s="21"/>
      <c r="MDX42" s="21"/>
      <c r="MDY42" s="21"/>
      <c r="MDZ42" s="21"/>
      <c r="MEA42" s="21"/>
      <c r="MEB42" s="21"/>
      <c r="MEC42" s="21"/>
      <c r="MED42" s="21"/>
      <c r="MEE42" s="21"/>
      <c r="MEF42" s="21"/>
      <c r="MEG42" s="21"/>
      <c r="MEH42" s="21"/>
      <c r="MEI42" s="21"/>
      <c r="MEJ42" s="21"/>
      <c r="MEK42" s="21"/>
      <c r="MEL42" s="21"/>
      <c r="MEM42" s="21"/>
      <c r="MEN42" s="21"/>
      <c r="MEO42" s="21"/>
      <c r="MEP42" s="21"/>
      <c r="MEQ42" s="21"/>
      <c r="MER42" s="21"/>
      <c r="MES42" s="21"/>
      <c r="MET42" s="21"/>
      <c r="MEU42" s="21"/>
      <c r="MEV42" s="21"/>
      <c r="MEW42" s="21"/>
      <c r="MEX42" s="21"/>
      <c r="MEY42" s="21"/>
      <c r="MEZ42" s="21"/>
      <c r="MFA42" s="21"/>
      <c r="MFB42" s="21"/>
      <c r="MFC42" s="21"/>
      <c r="MFD42" s="21"/>
      <c r="MFE42" s="21"/>
      <c r="MFF42" s="21"/>
      <c r="MFG42" s="21"/>
      <c r="MFH42" s="21"/>
      <c r="MFI42" s="21"/>
      <c r="MFJ42" s="21"/>
      <c r="MFK42" s="21"/>
      <c r="MFL42" s="21"/>
      <c r="MFM42" s="21"/>
      <c r="MFN42" s="21"/>
      <c r="MFO42" s="21"/>
      <c r="MFP42" s="21"/>
      <c r="MFQ42" s="21"/>
      <c r="MFR42" s="21"/>
      <c r="MFS42" s="21"/>
      <c r="MFT42" s="21"/>
      <c r="MFU42" s="21"/>
      <c r="MFV42" s="21"/>
      <c r="MFW42" s="21"/>
      <c r="MFX42" s="21"/>
      <c r="MFY42" s="21"/>
      <c r="MFZ42" s="21"/>
      <c r="MGA42" s="21"/>
      <c r="MGB42" s="21"/>
      <c r="MGC42" s="21"/>
      <c r="MGD42" s="21"/>
      <c r="MGE42" s="21"/>
      <c r="MGF42" s="21"/>
      <c r="MGG42" s="21"/>
      <c r="MGH42" s="21"/>
      <c r="MGI42" s="21"/>
      <c r="MGJ42" s="21"/>
      <c r="MGK42" s="21"/>
      <c r="MGL42" s="21"/>
      <c r="MGM42" s="21"/>
      <c r="MGN42" s="21"/>
      <c r="MGO42" s="21"/>
      <c r="MGP42" s="21"/>
      <c r="MGQ42" s="21"/>
      <c r="MGR42" s="21"/>
      <c r="MGS42" s="21"/>
      <c r="MGT42" s="21"/>
      <c r="MGU42" s="21"/>
      <c r="MGV42" s="21"/>
      <c r="MGW42" s="21"/>
      <c r="MGX42" s="21"/>
      <c r="MGY42" s="21"/>
      <c r="MGZ42" s="21"/>
      <c r="MHA42" s="21"/>
      <c r="MHB42" s="21"/>
      <c r="MHC42" s="21"/>
      <c r="MHD42" s="21"/>
      <c r="MHE42" s="21"/>
      <c r="MHF42" s="21"/>
      <c r="MHG42" s="21"/>
      <c r="MHH42" s="21"/>
      <c r="MHI42" s="21"/>
      <c r="MHJ42" s="21"/>
      <c r="MHK42" s="21"/>
      <c r="MHL42" s="21"/>
      <c r="MHM42" s="21"/>
      <c r="MHN42" s="21"/>
      <c r="MHO42" s="21"/>
      <c r="MHP42" s="21"/>
      <c r="MHQ42" s="21"/>
      <c r="MHR42" s="21"/>
      <c r="MHS42" s="21"/>
      <c r="MHT42" s="21"/>
      <c r="MHU42" s="21"/>
      <c r="MHV42" s="21"/>
      <c r="MHW42" s="21"/>
      <c r="MHX42" s="21"/>
      <c r="MHY42" s="21"/>
      <c r="MHZ42" s="21"/>
      <c r="MIA42" s="21"/>
      <c r="MIB42" s="21"/>
      <c r="MIC42" s="21"/>
      <c r="MID42" s="21"/>
      <c r="MIE42" s="21"/>
      <c r="MIF42" s="21"/>
      <c r="MIG42" s="21"/>
      <c r="MIH42" s="21"/>
      <c r="MII42" s="21"/>
      <c r="MIJ42" s="21"/>
      <c r="MIK42" s="21"/>
      <c r="MIL42" s="21"/>
      <c r="MIM42" s="21"/>
      <c r="MIN42" s="21"/>
      <c r="MIO42" s="21"/>
      <c r="MIP42" s="21"/>
      <c r="MIQ42" s="21"/>
      <c r="MIR42" s="21"/>
      <c r="MIS42" s="21"/>
      <c r="MIT42" s="21"/>
      <c r="MIU42" s="21"/>
      <c r="MIV42" s="21"/>
      <c r="MIW42" s="21"/>
      <c r="MIX42" s="21"/>
      <c r="MIY42" s="21"/>
      <c r="MIZ42" s="21"/>
      <c r="MJA42" s="21"/>
      <c r="MJB42" s="21"/>
      <c r="MJC42" s="21"/>
      <c r="MJD42" s="21"/>
      <c r="MJE42" s="21"/>
      <c r="MJF42" s="21"/>
      <c r="MJG42" s="21"/>
      <c r="MJH42" s="21"/>
      <c r="MJI42" s="21"/>
      <c r="MJJ42" s="21"/>
      <c r="MJK42" s="21"/>
      <c r="MJL42" s="21"/>
      <c r="MJM42" s="21"/>
      <c r="MJN42" s="21"/>
      <c r="MJO42" s="21"/>
      <c r="MJP42" s="21"/>
      <c r="MJQ42" s="21"/>
      <c r="MJR42" s="21"/>
      <c r="MJS42" s="21"/>
      <c r="MJT42" s="21"/>
      <c r="MJU42" s="21"/>
      <c r="MJV42" s="21"/>
      <c r="MJW42" s="21"/>
      <c r="MJX42" s="21"/>
      <c r="MJY42" s="21"/>
      <c r="MJZ42" s="21"/>
      <c r="MKA42" s="21"/>
      <c r="MKB42" s="21"/>
      <c r="MKC42" s="21"/>
      <c r="MKD42" s="21"/>
      <c r="MKE42" s="21"/>
      <c r="MKF42" s="21"/>
      <c r="MKG42" s="21"/>
      <c r="MKH42" s="21"/>
      <c r="MKI42" s="21"/>
      <c r="MKJ42" s="21"/>
      <c r="MKK42" s="21"/>
      <c r="MKL42" s="21"/>
      <c r="MKM42" s="21"/>
      <c r="MKN42" s="21"/>
      <c r="MKO42" s="21"/>
      <c r="MKP42" s="21"/>
      <c r="MKQ42" s="21"/>
      <c r="MKR42" s="21"/>
      <c r="MKS42" s="21"/>
      <c r="MKT42" s="21"/>
      <c r="MKU42" s="21"/>
      <c r="MKV42" s="21"/>
      <c r="MKW42" s="21"/>
      <c r="MKX42" s="21"/>
      <c r="MKY42" s="21"/>
      <c r="MKZ42" s="21"/>
      <c r="MLA42" s="21"/>
      <c r="MLB42" s="21"/>
      <c r="MLC42" s="21"/>
      <c r="MLD42" s="21"/>
      <c r="MLE42" s="21"/>
      <c r="MLF42" s="21"/>
      <c r="MLG42" s="21"/>
      <c r="MLH42" s="21"/>
      <c r="MLI42" s="21"/>
      <c r="MLJ42" s="21"/>
      <c r="MLK42" s="21"/>
      <c r="MLL42" s="21"/>
      <c r="MLM42" s="21"/>
      <c r="MLN42" s="21"/>
      <c r="MLO42" s="21"/>
      <c r="MLP42" s="21"/>
      <c r="MLQ42" s="21"/>
      <c r="MLR42" s="21"/>
      <c r="MLS42" s="21"/>
      <c r="MLT42" s="21"/>
      <c r="MLU42" s="21"/>
      <c r="MLV42" s="21"/>
      <c r="MLW42" s="21"/>
      <c r="MLX42" s="21"/>
      <c r="MLY42" s="21"/>
      <c r="MLZ42" s="21"/>
      <c r="MMA42" s="21"/>
      <c r="MMB42" s="21"/>
      <c r="MMC42" s="21"/>
      <c r="MMD42" s="21"/>
      <c r="MME42" s="21"/>
      <c r="MMF42" s="21"/>
      <c r="MMG42" s="21"/>
      <c r="MMH42" s="21"/>
      <c r="MMI42" s="21"/>
      <c r="MMJ42" s="21"/>
      <c r="MMK42" s="21"/>
      <c r="MML42" s="21"/>
      <c r="MMM42" s="21"/>
      <c r="MMN42" s="21"/>
      <c r="MMO42" s="21"/>
      <c r="MMP42" s="21"/>
      <c r="MMQ42" s="21"/>
      <c r="MMR42" s="21"/>
      <c r="MMS42" s="21"/>
      <c r="MMT42" s="21"/>
      <c r="MMU42" s="21"/>
      <c r="MMV42" s="21"/>
      <c r="MMW42" s="21"/>
      <c r="MMX42" s="21"/>
      <c r="MMY42" s="21"/>
      <c r="MMZ42" s="21"/>
      <c r="MNA42" s="21"/>
      <c r="MNB42" s="21"/>
      <c r="MNC42" s="21"/>
      <c r="MND42" s="21"/>
      <c r="MNE42" s="21"/>
      <c r="MNF42" s="21"/>
      <c r="MNG42" s="21"/>
      <c r="MNH42" s="21"/>
      <c r="MNI42" s="21"/>
      <c r="MNJ42" s="21"/>
      <c r="MNK42" s="21"/>
      <c r="MNL42" s="21"/>
      <c r="MNM42" s="21"/>
      <c r="MNN42" s="21"/>
      <c r="MNO42" s="21"/>
      <c r="MNP42" s="21"/>
      <c r="MNQ42" s="21"/>
      <c r="MNR42" s="21"/>
      <c r="MNS42" s="21"/>
      <c r="MNT42" s="21"/>
      <c r="MNU42" s="21"/>
      <c r="MNV42" s="21"/>
      <c r="MNW42" s="21"/>
      <c r="MNX42" s="21"/>
      <c r="MNY42" s="21"/>
      <c r="MNZ42" s="21"/>
      <c r="MOA42" s="21"/>
      <c r="MOB42" s="21"/>
      <c r="MOC42" s="21"/>
      <c r="MOD42" s="21"/>
      <c r="MOE42" s="21"/>
      <c r="MOF42" s="21"/>
      <c r="MOG42" s="21"/>
      <c r="MOH42" s="21"/>
      <c r="MOI42" s="21"/>
      <c r="MOJ42" s="21"/>
      <c r="MOK42" s="21"/>
      <c r="MOL42" s="21"/>
      <c r="MOM42" s="21"/>
      <c r="MON42" s="21"/>
      <c r="MOO42" s="21"/>
      <c r="MOP42" s="21"/>
      <c r="MOQ42" s="21"/>
      <c r="MOR42" s="21"/>
      <c r="MOS42" s="21"/>
      <c r="MOT42" s="21"/>
      <c r="MOU42" s="21"/>
      <c r="MOV42" s="21"/>
      <c r="MOW42" s="21"/>
      <c r="MOX42" s="21"/>
      <c r="MOY42" s="21"/>
      <c r="MOZ42" s="21"/>
      <c r="MPA42" s="21"/>
      <c r="MPB42" s="21"/>
      <c r="MPC42" s="21"/>
      <c r="MPD42" s="21"/>
      <c r="MPE42" s="21"/>
      <c r="MPF42" s="21"/>
      <c r="MPG42" s="21"/>
      <c r="MPH42" s="21"/>
      <c r="MPI42" s="21"/>
      <c r="MPJ42" s="21"/>
      <c r="MPK42" s="21"/>
      <c r="MPL42" s="21"/>
      <c r="MPM42" s="21"/>
      <c r="MPN42" s="21"/>
      <c r="MPO42" s="21"/>
      <c r="MPP42" s="21"/>
      <c r="MPQ42" s="21"/>
      <c r="MPR42" s="21"/>
      <c r="MPS42" s="21"/>
      <c r="MPT42" s="21"/>
      <c r="MPU42" s="21"/>
      <c r="MPV42" s="21"/>
      <c r="MPW42" s="21"/>
      <c r="MPX42" s="21"/>
      <c r="MPY42" s="21"/>
      <c r="MPZ42" s="21"/>
      <c r="MQA42" s="21"/>
      <c r="MQB42" s="21"/>
      <c r="MQC42" s="21"/>
      <c r="MQD42" s="21"/>
      <c r="MQE42" s="21"/>
      <c r="MQF42" s="21"/>
      <c r="MQG42" s="21"/>
      <c r="MQH42" s="21"/>
      <c r="MQI42" s="21"/>
      <c r="MQJ42" s="21"/>
      <c r="MQK42" s="21"/>
      <c r="MQL42" s="21"/>
      <c r="MQM42" s="21"/>
      <c r="MQN42" s="21"/>
      <c r="MQO42" s="21"/>
      <c r="MQP42" s="21"/>
      <c r="MQQ42" s="21"/>
      <c r="MQR42" s="21"/>
      <c r="MQS42" s="21"/>
      <c r="MQT42" s="21"/>
      <c r="MQU42" s="21"/>
      <c r="MQV42" s="21"/>
      <c r="MQW42" s="21"/>
      <c r="MQX42" s="21"/>
      <c r="MQY42" s="21"/>
      <c r="MQZ42" s="21"/>
      <c r="MRA42" s="21"/>
      <c r="MRB42" s="21"/>
      <c r="MRC42" s="21"/>
      <c r="MRD42" s="21"/>
      <c r="MRE42" s="21"/>
      <c r="MRF42" s="21"/>
      <c r="MRG42" s="21"/>
      <c r="MRH42" s="21"/>
      <c r="MRI42" s="21"/>
      <c r="MRJ42" s="21"/>
      <c r="MRK42" s="21"/>
      <c r="MRL42" s="21"/>
      <c r="MRM42" s="21"/>
      <c r="MRN42" s="21"/>
      <c r="MRO42" s="21"/>
      <c r="MRP42" s="21"/>
      <c r="MRQ42" s="21"/>
      <c r="MRR42" s="21"/>
      <c r="MRS42" s="21"/>
      <c r="MRT42" s="21"/>
      <c r="MRU42" s="21"/>
      <c r="MRV42" s="21"/>
      <c r="MRW42" s="21"/>
      <c r="MRX42" s="21"/>
      <c r="MRY42" s="21"/>
      <c r="MRZ42" s="21"/>
      <c r="MSA42" s="21"/>
      <c r="MSB42" s="21"/>
      <c r="MSC42" s="21"/>
      <c r="MSD42" s="21"/>
      <c r="MSE42" s="21"/>
      <c r="MSF42" s="21"/>
      <c r="MSG42" s="21"/>
      <c r="MSH42" s="21"/>
      <c r="MSI42" s="21"/>
      <c r="MSJ42" s="21"/>
      <c r="MSK42" s="21"/>
      <c r="MSL42" s="21"/>
      <c r="MSM42" s="21"/>
      <c r="MSN42" s="21"/>
      <c r="MSO42" s="21"/>
      <c r="MSP42" s="21"/>
      <c r="MSQ42" s="21"/>
      <c r="MSR42" s="21"/>
      <c r="MSS42" s="21"/>
      <c r="MST42" s="21"/>
      <c r="MSU42" s="21"/>
      <c r="MSV42" s="21"/>
      <c r="MSW42" s="21"/>
      <c r="MSX42" s="21"/>
      <c r="MSY42" s="21"/>
      <c r="MSZ42" s="21"/>
      <c r="MTA42" s="21"/>
      <c r="MTB42" s="21"/>
      <c r="MTC42" s="21"/>
      <c r="MTD42" s="21"/>
      <c r="MTE42" s="21"/>
      <c r="MTF42" s="21"/>
      <c r="MTG42" s="21"/>
      <c r="MTH42" s="21"/>
      <c r="MTI42" s="21"/>
      <c r="MTJ42" s="21"/>
      <c r="MTK42" s="21"/>
      <c r="MTL42" s="21"/>
      <c r="MTM42" s="21"/>
      <c r="MTN42" s="21"/>
      <c r="MTO42" s="21"/>
      <c r="MTP42" s="21"/>
      <c r="MTQ42" s="21"/>
      <c r="MTR42" s="21"/>
      <c r="MTS42" s="21"/>
      <c r="MTT42" s="21"/>
      <c r="MTU42" s="21"/>
      <c r="MTV42" s="21"/>
      <c r="MTW42" s="21"/>
      <c r="MTX42" s="21"/>
      <c r="MTY42" s="21"/>
      <c r="MTZ42" s="21"/>
      <c r="MUA42" s="21"/>
      <c r="MUB42" s="21"/>
      <c r="MUC42" s="21"/>
      <c r="MUD42" s="21"/>
      <c r="MUE42" s="21"/>
      <c r="MUF42" s="21"/>
      <c r="MUG42" s="21"/>
      <c r="MUH42" s="21"/>
      <c r="MUI42" s="21"/>
      <c r="MUJ42" s="21"/>
      <c r="MUK42" s="21"/>
      <c r="MUL42" s="21"/>
      <c r="MUM42" s="21"/>
      <c r="MUN42" s="21"/>
      <c r="MUO42" s="21"/>
      <c r="MUP42" s="21"/>
      <c r="MUQ42" s="21"/>
      <c r="MUR42" s="21"/>
      <c r="MUS42" s="21"/>
      <c r="MUT42" s="21"/>
      <c r="MUU42" s="21"/>
      <c r="MUV42" s="21"/>
      <c r="MUW42" s="21"/>
      <c r="MUX42" s="21"/>
      <c r="MUY42" s="21"/>
      <c r="MUZ42" s="21"/>
      <c r="MVA42" s="21"/>
      <c r="MVB42" s="21"/>
      <c r="MVC42" s="21"/>
      <c r="MVD42" s="21"/>
      <c r="MVE42" s="21"/>
      <c r="MVF42" s="21"/>
      <c r="MVG42" s="21"/>
      <c r="MVH42" s="21"/>
      <c r="MVI42" s="21"/>
      <c r="MVJ42" s="21"/>
      <c r="MVK42" s="21"/>
      <c r="MVL42" s="21"/>
      <c r="MVM42" s="21"/>
      <c r="MVN42" s="21"/>
      <c r="MVO42" s="21"/>
      <c r="MVP42" s="21"/>
      <c r="MVQ42" s="21"/>
      <c r="MVR42" s="21"/>
      <c r="MVS42" s="21"/>
      <c r="MVT42" s="21"/>
      <c r="MVU42" s="21"/>
      <c r="MVV42" s="21"/>
      <c r="MVW42" s="21"/>
      <c r="MVX42" s="21"/>
      <c r="MVY42" s="21"/>
      <c r="MVZ42" s="21"/>
      <c r="MWA42" s="21"/>
      <c r="MWB42" s="21"/>
      <c r="MWC42" s="21"/>
      <c r="MWD42" s="21"/>
      <c r="MWE42" s="21"/>
      <c r="MWF42" s="21"/>
      <c r="MWG42" s="21"/>
      <c r="MWH42" s="21"/>
      <c r="MWI42" s="21"/>
      <c r="MWJ42" s="21"/>
      <c r="MWK42" s="21"/>
      <c r="MWL42" s="21"/>
      <c r="MWM42" s="21"/>
      <c r="MWN42" s="21"/>
      <c r="MWO42" s="21"/>
      <c r="MWP42" s="21"/>
      <c r="MWQ42" s="21"/>
      <c r="MWR42" s="21"/>
      <c r="MWS42" s="21"/>
      <c r="MWT42" s="21"/>
      <c r="MWU42" s="21"/>
      <c r="MWV42" s="21"/>
      <c r="MWW42" s="21"/>
      <c r="MWX42" s="21"/>
      <c r="MWY42" s="21"/>
      <c r="MWZ42" s="21"/>
      <c r="MXA42" s="21"/>
      <c r="MXB42" s="21"/>
      <c r="MXC42" s="21"/>
      <c r="MXD42" s="21"/>
      <c r="MXE42" s="21"/>
      <c r="MXF42" s="21"/>
      <c r="MXG42" s="21"/>
      <c r="MXH42" s="21"/>
      <c r="MXI42" s="21"/>
      <c r="MXJ42" s="21"/>
      <c r="MXK42" s="21"/>
      <c r="MXL42" s="21"/>
      <c r="MXM42" s="21"/>
      <c r="MXN42" s="21"/>
      <c r="MXO42" s="21"/>
      <c r="MXP42" s="21"/>
      <c r="MXQ42" s="21"/>
      <c r="MXR42" s="21"/>
      <c r="MXS42" s="21"/>
      <c r="MXT42" s="21"/>
      <c r="MXU42" s="21"/>
      <c r="MXV42" s="21"/>
      <c r="MXW42" s="21"/>
      <c r="MXX42" s="21"/>
      <c r="MXY42" s="21"/>
      <c r="MXZ42" s="21"/>
      <c r="MYA42" s="21"/>
      <c r="MYB42" s="21"/>
      <c r="MYC42" s="21"/>
      <c r="MYD42" s="21"/>
      <c r="MYE42" s="21"/>
      <c r="MYF42" s="21"/>
      <c r="MYG42" s="21"/>
      <c r="MYH42" s="21"/>
      <c r="MYI42" s="21"/>
      <c r="MYJ42" s="21"/>
      <c r="MYK42" s="21"/>
      <c r="MYL42" s="21"/>
      <c r="MYM42" s="21"/>
      <c r="MYN42" s="21"/>
      <c r="MYO42" s="21"/>
      <c r="MYP42" s="21"/>
      <c r="MYQ42" s="21"/>
      <c r="MYR42" s="21"/>
      <c r="MYS42" s="21"/>
      <c r="MYT42" s="21"/>
      <c r="MYU42" s="21"/>
      <c r="MYV42" s="21"/>
      <c r="MYW42" s="21"/>
      <c r="MYX42" s="21"/>
      <c r="MYY42" s="21"/>
      <c r="MYZ42" s="21"/>
      <c r="MZA42" s="21"/>
      <c r="MZB42" s="21"/>
      <c r="MZC42" s="21"/>
      <c r="MZD42" s="21"/>
      <c r="MZE42" s="21"/>
      <c r="MZF42" s="21"/>
      <c r="MZG42" s="21"/>
      <c r="MZH42" s="21"/>
      <c r="MZI42" s="21"/>
      <c r="MZJ42" s="21"/>
      <c r="MZK42" s="21"/>
      <c r="MZL42" s="21"/>
      <c r="MZM42" s="21"/>
      <c r="MZN42" s="21"/>
      <c r="MZO42" s="21"/>
      <c r="MZP42" s="21"/>
      <c r="MZQ42" s="21"/>
      <c r="MZR42" s="21"/>
      <c r="MZS42" s="21"/>
      <c r="MZT42" s="21"/>
      <c r="MZU42" s="21"/>
      <c r="MZV42" s="21"/>
      <c r="MZW42" s="21"/>
      <c r="MZX42" s="21"/>
      <c r="MZY42" s="21"/>
      <c r="MZZ42" s="21"/>
      <c r="NAA42" s="21"/>
      <c r="NAB42" s="21"/>
      <c r="NAC42" s="21"/>
      <c r="NAD42" s="21"/>
      <c r="NAE42" s="21"/>
      <c r="NAF42" s="21"/>
      <c r="NAG42" s="21"/>
      <c r="NAH42" s="21"/>
      <c r="NAI42" s="21"/>
      <c r="NAJ42" s="21"/>
      <c r="NAK42" s="21"/>
      <c r="NAL42" s="21"/>
      <c r="NAM42" s="21"/>
      <c r="NAN42" s="21"/>
      <c r="NAO42" s="21"/>
      <c r="NAP42" s="21"/>
      <c r="NAQ42" s="21"/>
      <c r="NAR42" s="21"/>
      <c r="NAS42" s="21"/>
      <c r="NAT42" s="21"/>
      <c r="NAU42" s="21"/>
      <c r="NAV42" s="21"/>
      <c r="NAW42" s="21"/>
      <c r="NAX42" s="21"/>
      <c r="NAY42" s="21"/>
      <c r="NAZ42" s="21"/>
      <c r="NBA42" s="21"/>
      <c r="NBB42" s="21"/>
      <c r="NBC42" s="21"/>
      <c r="NBD42" s="21"/>
      <c r="NBE42" s="21"/>
      <c r="NBF42" s="21"/>
      <c r="NBG42" s="21"/>
      <c r="NBH42" s="21"/>
      <c r="NBI42" s="21"/>
      <c r="NBJ42" s="21"/>
      <c r="NBK42" s="21"/>
      <c r="NBL42" s="21"/>
      <c r="NBM42" s="21"/>
      <c r="NBN42" s="21"/>
      <c r="NBO42" s="21"/>
      <c r="NBP42" s="21"/>
      <c r="NBQ42" s="21"/>
      <c r="NBR42" s="21"/>
      <c r="NBS42" s="21"/>
      <c r="NBT42" s="21"/>
      <c r="NBU42" s="21"/>
      <c r="NBV42" s="21"/>
      <c r="NBW42" s="21"/>
      <c r="NBX42" s="21"/>
      <c r="NBY42" s="21"/>
      <c r="NBZ42" s="21"/>
      <c r="NCA42" s="21"/>
      <c r="NCB42" s="21"/>
      <c r="NCC42" s="21"/>
      <c r="NCD42" s="21"/>
      <c r="NCE42" s="21"/>
      <c r="NCF42" s="21"/>
      <c r="NCG42" s="21"/>
      <c r="NCH42" s="21"/>
      <c r="NCI42" s="21"/>
      <c r="NCJ42" s="21"/>
      <c r="NCK42" s="21"/>
      <c r="NCL42" s="21"/>
      <c r="NCM42" s="21"/>
      <c r="NCN42" s="21"/>
      <c r="NCO42" s="21"/>
      <c r="NCP42" s="21"/>
      <c r="NCQ42" s="21"/>
      <c r="NCR42" s="21"/>
      <c r="NCS42" s="21"/>
      <c r="NCT42" s="21"/>
      <c r="NCU42" s="21"/>
      <c r="NCV42" s="21"/>
      <c r="NCW42" s="21"/>
      <c r="NCX42" s="21"/>
      <c r="NCY42" s="21"/>
      <c r="NCZ42" s="21"/>
      <c r="NDA42" s="21"/>
      <c r="NDB42" s="21"/>
      <c r="NDC42" s="21"/>
      <c r="NDD42" s="21"/>
      <c r="NDE42" s="21"/>
      <c r="NDF42" s="21"/>
      <c r="NDG42" s="21"/>
      <c r="NDH42" s="21"/>
      <c r="NDI42" s="21"/>
      <c r="NDJ42" s="21"/>
      <c r="NDK42" s="21"/>
      <c r="NDL42" s="21"/>
      <c r="NDM42" s="21"/>
      <c r="NDN42" s="21"/>
      <c r="NDO42" s="21"/>
      <c r="NDP42" s="21"/>
      <c r="NDQ42" s="21"/>
      <c r="NDR42" s="21"/>
      <c r="NDS42" s="21"/>
      <c r="NDT42" s="21"/>
      <c r="NDU42" s="21"/>
      <c r="NDV42" s="21"/>
      <c r="NDW42" s="21"/>
      <c r="NDX42" s="21"/>
      <c r="NDY42" s="21"/>
      <c r="NDZ42" s="21"/>
      <c r="NEA42" s="21"/>
      <c r="NEB42" s="21"/>
      <c r="NEC42" s="21"/>
      <c r="NED42" s="21"/>
      <c r="NEE42" s="21"/>
      <c r="NEF42" s="21"/>
      <c r="NEG42" s="21"/>
      <c r="NEH42" s="21"/>
      <c r="NEI42" s="21"/>
      <c r="NEJ42" s="21"/>
      <c r="NEK42" s="21"/>
      <c r="NEL42" s="21"/>
      <c r="NEM42" s="21"/>
      <c r="NEN42" s="21"/>
      <c r="NEO42" s="21"/>
      <c r="NEP42" s="21"/>
      <c r="NEQ42" s="21"/>
      <c r="NER42" s="21"/>
      <c r="NES42" s="21"/>
      <c r="NET42" s="21"/>
      <c r="NEU42" s="21"/>
      <c r="NEV42" s="21"/>
      <c r="NEW42" s="21"/>
      <c r="NEX42" s="21"/>
      <c r="NEY42" s="21"/>
      <c r="NEZ42" s="21"/>
      <c r="NFA42" s="21"/>
      <c r="NFB42" s="21"/>
      <c r="NFC42" s="21"/>
      <c r="NFD42" s="21"/>
      <c r="NFE42" s="21"/>
      <c r="NFF42" s="21"/>
      <c r="NFG42" s="21"/>
      <c r="NFH42" s="21"/>
      <c r="NFI42" s="21"/>
      <c r="NFJ42" s="21"/>
      <c r="NFK42" s="21"/>
      <c r="NFL42" s="21"/>
      <c r="NFM42" s="21"/>
      <c r="NFN42" s="21"/>
      <c r="NFO42" s="21"/>
      <c r="NFP42" s="21"/>
      <c r="NFQ42" s="21"/>
      <c r="NFR42" s="21"/>
      <c r="NFS42" s="21"/>
      <c r="NFT42" s="21"/>
      <c r="NFU42" s="21"/>
      <c r="NFV42" s="21"/>
      <c r="NFW42" s="21"/>
      <c r="NFX42" s="21"/>
      <c r="NFY42" s="21"/>
      <c r="NFZ42" s="21"/>
      <c r="NGA42" s="21"/>
      <c r="NGB42" s="21"/>
      <c r="NGC42" s="21"/>
      <c r="NGD42" s="21"/>
      <c r="NGE42" s="21"/>
      <c r="NGF42" s="21"/>
      <c r="NGG42" s="21"/>
      <c r="NGH42" s="21"/>
      <c r="NGI42" s="21"/>
      <c r="NGJ42" s="21"/>
      <c r="NGK42" s="21"/>
      <c r="NGL42" s="21"/>
      <c r="NGM42" s="21"/>
      <c r="NGN42" s="21"/>
      <c r="NGO42" s="21"/>
      <c r="NGP42" s="21"/>
      <c r="NGQ42" s="21"/>
      <c r="NGR42" s="21"/>
      <c r="NGS42" s="21"/>
      <c r="NGT42" s="21"/>
      <c r="NGU42" s="21"/>
      <c r="NGV42" s="21"/>
      <c r="NGW42" s="21"/>
      <c r="NGX42" s="21"/>
      <c r="NGY42" s="21"/>
      <c r="NGZ42" s="21"/>
      <c r="NHA42" s="21"/>
      <c r="NHB42" s="21"/>
      <c r="NHC42" s="21"/>
      <c r="NHD42" s="21"/>
      <c r="NHE42" s="21"/>
      <c r="NHF42" s="21"/>
      <c r="NHG42" s="21"/>
      <c r="NHH42" s="21"/>
      <c r="NHI42" s="21"/>
      <c r="NHJ42" s="21"/>
      <c r="NHK42" s="21"/>
      <c r="NHL42" s="21"/>
      <c r="NHM42" s="21"/>
      <c r="NHN42" s="21"/>
      <c r="NHO42" s="21"/>
      <c r="NHP42" s="21"/>
      <c r="NHQ42" s="21"/>
      <c r="NHR42" s="21"/>
      <c r="NHS42" s="21"/>
      <c r="NHT42" s="21"/>
      <c r="NHU42" s="21"/>
      <c r="NHV42" s="21"/>
      <c r="NHW42" s="21"/>
      <c r="NHX42" s="21"/>
      <c r="NHY42" s="21"/>
      <c r="NHZ42" s="21"/>
      <c r="NIA42" s="21"/>
      <c r="NIB42" s="21"/>
      <c r="NIC42" s="21"/>
      <c r="NID42" s="21"/>
      <c r="NIE42" s="21"/>
      <c r="NIF42" s="21"/>
      <c r="NIG42" s="21"/>
      <c r="NIH42" s="21"/>
      <c r="NII42" s="21"/>
      <c r="NIJ42" s="21"/>
      <c r="NIK42" s="21"/>
      <c r="NIL42" s="21"/>
      <c r="NIM42" s="21"/>
      <c r="NIN42" s="21"/>
      <c r="NIO42" s="21"/>
      <c r="NIP42" s="21"/>
      <c r="NIQ42" s="21"/>
      <c r="NIR42" s="21"/>
      <c r="NIS42" s="21"/>
      <c r="NIT42" s="21"/>
      <c r="NIU42" s="21"/>
      <c r="NIV42" s="21"/>
      <c r="NIW42" s="21"/>
      <c r="NIX42" s="21"/>
      <c r="NIY42" s="21"/>
      <c r="NIZ42" s="21"/>
      <c r="NJA42" s="21"/>
      <c r="NJB42" s="21"/>
      <c r="NJC42" s="21"/>
      <c r="NJD42" s="21"/>
      <c r="NJE42" s="21"/>
      <c r="NJF42" s="21"/>
      <c r="NJG42" s="21"/>
      <c r="NJH42" s="21"/>
      <c r="NJI42" s="21"/>
      <c r="NJJ42" s="21"/>
      <c r="NJK42" s="21"/>
      <c r="NJL42" s="21"/>
      <c r="NJM42" s="21"/>
      <c r="NJN42" s="21"/>
      <c r="NJO42" s="21"/>
      <c r="NJP42" s="21"/>
      <c r="NJQ42" s="21"/>
      <c r="NJR42" s="21"/>
      <c r="NJS42" s="21"/>
      <c r="NJT42" s="21"/>
      <c r="NJU42" s="21"/>
      <c r="NJV42" s="21"/>
      <c r="NJW42" s="21"/>
      <c r="NJX42" s="21"/>
      <c r="NJY42" s="21"/>
      <c r="NJZ42" s="21"/>
      <c r="NKA42" s="21"/>
      <c r="NKB42" s="21"/>
      <c r="NKC42" s="21"/>
      <c r="NKD42" s="21"/>
      <c r="NKE42" s="21"/>
      <c r="NKF42" s="21"/>
      <c r="NKG42" s="21"/>
      <c r="NKH42" s="21"/>
      <c r="NKI42" s="21"/>
      <c r="NKJ42" s="21"/>
      <c r="NKK42" s="21"/>
      <c r="NKL42" s="21"/>
      <c r="NKM42" s="21"/>
      <c r="NKN42" s="21"/>
      <c r="NKO42" s="21"/>
      <c r="NKP42" s="21"/>
      <c r="NKQ42" s="21"/>
      <c r="NKR42" s="21"/>
      <c r="NKS42" s="21"/>
      <c r="NKT42" s="21"/>
      <c r="NKU42" s="21"/>
      <c r="NKV42" s="21"/>
      <c r="NKW42" s="21"/>
      <c r="NKX42" s="21"/>
      <c r="NKY42" s="21"/>
      <c r="NKZ42" s="21"/>
      <c r="NLA42" s="21"/>
      <c r="NLB42" s="21"/>
      <c r="NLC42" s="21"/>
      <c r="NLD42" s="21"/>
      <c r="NLE42" s="21"/>
      <c r="NLF42" s="21"/>
      <c r="NLG42" s="21"/>
      <c r="NLH42" s="21"/>
      <c r="NLI42" s="21"/>
      <c r="NLJ42" s="21"/>
      <c r="NLK42" s="21"/>
      <c r="NLL42" s="21"/>
      <c r="NLM42" s="21"/>
      <c r="NLN42" s="21"/>
      <c r="NLO42" s="21"/>
      <c r="NLP42" s="21"/>
      <c r="NLQ42" s="21"/>
      <c r="NLR42" s="21"/>
      <c r="NLS42" s="21"/>
      <c r="NLT42" s="21"/>
      <c r="NLU42" s="21"/>
      <c r="NLV42" s="21"/>
      <c r="NLW42" s="21"/>
      <c r="NLX42" s="21"/>
      <c r="NLY42" s="21"/>
      <c r="NLZ42" s="21"/>
      <c r="NMA42" s="21"/>
      <c r="NMB42" s="21"/>
      <c r="NMC42" s="21"/>
      <c r="NMD42" s="21"/>
      <c r="NME42" s="21"/>
      <c r="NMF42" s="21"/>
      <c r="NMG42" s="21"/>
      <c r="NMH42" s="21"/>
      <c r="NMI42" s="21"/>
      <c r="NMJ42" s="21"/>
      <c r="NMK42" s="21"/>
      <c r="NML42" s="21"/>
      <c r="NMM42" s="21"/>
      <c r="NMN42" s="21"/>
      <c r="NMO42" s="21"/>
      <c r="NMP42" s="21"/>
      <c r="NMQ42" s="21"/>
      <c r="NMR42" s="21"/>
      <c r="NMS42" s="21"/>
      <c r="NMT42" s="21"/>
      <c r="NMU42" s="21"/>
      <c r="NMV42" s="21"/>
      <c r="NMW42" s="21"/>
      <c r="NMX42" s="21"/>
      <c r="NMY42" s="21"/>
      <c r="NMZ42" s="21"/>
      <c r="NNA42" s="21"/>
      <c r="NNB42" s="21"/>
      <c r="NNC42" s="21"/>
      <c r="NND42" s="21"/>
      <c r="NNE42" s="21"/>
      <c r="NNF42" s="21"/>
      <c r="NNG42" s="21"/>
      <c r="NNH42" s="21"/>
      <c r="NNI42" s="21"/>
      <c r="NNJ42" s="21"/>
      <c r="NNK42" s="21"/>
      <c r="NNL42" s="21"/>
      <c r="NNM42" s="21"/>
      <c r="NNN42" s="21"/>
      <c r="NNO42" s="21"/>
      <c r="NNP42" s="21"/>
      <c r="NNQ42" s="21"/>
      <c r="NNR42" s="21"/>
      <c r="NNS42" s="21"/>
      <c r="NNT42" s="21"/>
      <c r="NNU42" s="21"/>
      <c r="NNV42" s="21"/>
      <c r="NNW42" s="21"/>
      <c r="NNX42" s="21"/>
      <c r="NNY42" s="21"/>
      <c r="NNZ42" s="21"/>
      <c r="NOA42" s="21"/>
      <c r="NOB42" s="21"/>
      <c r="NOC42" s="21"/>
      <c r="NOD42" s="21"/>
      <c r="NOE42" s="21"/>
      <c r="NOF42" s="21"/>
      <c r="NOG42" s="21"/>
      <c r="NOH42" s="21"/>
      <c r="NOI42" s="21"/>
      <c r="NOJ42" s="21"/>
      <c r="NOK42" s="21"/>
      <c r="NOL42" s="21"/>
      <c r="NOM42" s="21"/>
      <c r="NON42" s="21"/>
      <c r="NOO42" s="21"/>
      <c r="NOP42" s="21"/>
      <c r="NOQ42" s="21"/>
      <c r="NOR42" s="21"/>
      <c r="NOS42" s="21"/>
      <c r="NOT42" s="21"/>
      <c r="NOU42" s="21"/>
      <c r="NOV42" s="21"/>
      <c r="NOW42" s="21"/>
      <c r="NOX42" s="21"/>
      <c r="NOY42" s="21"/>
      <c r="NOZ42" s="21"/>
      <c r="NPA42" s="21"/>
      <c r="NPB42" s="21"/>
      <c r="NPC42" s="21"/>
      <c r="NPD42" s="21"/>
      <c r="NPE42" s="21"/>
      <c r="NPF42" s="21"/>
      <c r="NPG42" s="21"/>
      <c r="NPH42" s="21"/>
      <c r="NPI42" s="21"/>
      <c r="NPJ42" s="21"/>
      <c r="NPK42" s="21"/>
      <c r="NPL42" s="21"/>
      <c r="NPM42" s="21"/>
      <c r="NPN42" s="21"/>
      <c r="NPO42" s="21"/>
      <c r="NPP42" s="21"/>
      <c r="NPQ42" s="21"/>
      <c r="NPR42" s="21"/>
      <c r="NPS42" s="21"/>
      <c r="NPT42" s="21"/>
      <c r="NPU42" s="21"/>
      <c r="NPV42" s="21"/>
      <c r="NPW42" s="21"/>
      <c r="NPX42" s="21"/>
      <c r="NPY42" s="21"/>
      <c r="NPZ42" s="21"/>
      <c r="NQA42" s="21"/>
      <c r="NQB42" s="21"/>
      <c r="NQC42" s="21"/>
      <c r="NQD42" s="21"/>
      <c r="NQE42" s="21"/>
      <c r="NQF42" s="21"/>
      <c r="NQG42" s="21"/>
      <c r="NQH42" s="21"/>
      <c r="NQI42" s="21"/>
      <c r="NQJ42" s="21"/>
      <c r="NQK42" s="21"/>
      <c r="NQL42" s="21"/>
      <c r="NQM42" s="21"/>
      <c r="NQN42" s="21"/>
      <c r="NQO42" s="21"/>
      <c r="NQP42" s="21"/>
      <c r="NQQ42" s="21"/>
      <c r="NQR42" s="21"/>
      <c r="NQS42" s="21"/>
      <c r="NQT42" s="21"/>
      <c r="NQU42" s="21"/>
      <c r="NQV42" s="21"/>
      <c r="NQW42" s="21"/>
      <c r="NQX42" s="21"/>
      <c r="NQY42" s="21"/>
      <c r="NQZ42" s="21"/>
      <c r="NRA42" s="21"/>
      <c r="NRB42" s="21"/>
      <c r="NRC42" s="21"/>
      <c r="NRD42" s="21"/>
      <c r="NRE42" s="21"/>
      <c r="NRF42" s="21"/>
      <c r="NRG42" s="21"/>
      <c r="NRH42" s="21"/>
      <c r="NRI42" s="21"/>
      <c r="NRJ42" s="21"/>
      <c r="NRK42" s="21"/>
      <c r="NRL42" s="21"/>
      <c r="NRM42" s="21"/>
      <c r="NRN42" s="21"/>
      <c r="NRO42" s="21"/>
      <c r="NRP42" s="21"/>
      <c r="NRQ42" s="21"/>
      <c r="NRR42" s="21"/>
      <c r="NRS42" s="21"/>
      <c r="NRT42" s="21"/>
      <c r="NRU42" s="21"/>
      <c r="NRV42" s="21"/>
      <c r="NRW42" s="21"/>
      <c r="NRX42" s="21"/>
      <c r="NRY42" s="21"/>
      <c r="NRZ42" s="21"/>
      <c r="NSA42" s="21"/>
      <c r="NSB42" s="21"/>
      <c r="NSC42" s="21"/>
      <c r="NSD42" s="21"/>
      <c r="NSE42" s="21"/>
      <c r="NSF42" s="21"/>
      <c r="NSG42" s="21"/>
      <c r="NSH42" s="21"/>
      <c r="NSI42" s="21"/>
      <c r="NSJ42" s="21"/>
      <c r="NSK42" s="21"/>
      <c r="NSL42" s="21"/>
      <c r="NSM42" s="21"/>
      <c r="NSN42" s="21"/>
      <c r="NSO42" s="21"/>
      <c r="NSP42" s="21"/>
      <c r="NSQ42" s="21"/>
      <c r="NSR42" s="21"/>
      <c r="NSS42" s="21"/>
      <c r="NST42" s="21"/>
      <c r="NSU42" s="21"/>
      <c r="NSV42" s="21"/>
      <c r="NSW42" s="21"/>
      <c r="NSX42" s="21"/>
      <c r="NSY42" s="21"/>
      <c r="NSZ42" s="21"/>
      <c r="NTA42" s="21"/>
      <c r="NTB42" s="21"/>
      <c r="NTC42" s="21"/>
      <c r="NTD42" s="21"/>
      <c r="NTE42" s="21"/>
      <c r="NTF42" s="21"/>
      <c r="NTG42" s="21"/>
      <c r="NTH42" s="21"/>
      <c r="NTI42" s="21"/>
      <c r="NTJ42" s="21"/>
      <c r="NTK42" s="21"/>
      <c r="NTL42" s="21"/>
      <c r="NTM42" s="21"/>
      <c r="NTN42" s="21"/>
      <c r="NTO42" s="21"/>
      <c r="NTP42" s="21"/>
      <c r="NTQ42" s="21"/>
      <c r="NTR42" s="21"/>
      <c r="NTS42" s="21"/>
      <c r="NTT42" s="21"/>
      <c r="NTU42" s="21"/>
      <c r="NTV42" s="21"/>
      <c r="NTW42" s="21"/>
      <c r="NTX42" s="21"/>
      <c r="NTY42" s="21"/>
      <c r="NTZ42" s="21"/>
      <c r="NUA42" s="21"/>
      <c r="NUB42" s="21"/>
      <c r="NUC42" s="21"/>
      <c r="NUD42" s="21"/>
      <c r="NUE42" s="21"/>
      <c r="NUF42" s="21"/>
      <c r="NUG42" s="21"/>
      <c r="NUH42" s="21"/>
      <c r="NUI42" s="21"/>
      <c r="NUJ42" s="21"/>
      <c r="NUK42" s="21"/>
      <c r="NUL42" s="21"/>
      <c r="NUM42" s="21"/>
      <c r="NUN42" s="21"/>
      <c r="NUO42" s="21"/>
      <c r="NUP42" s="21"/>
      <c r="NUQ42" s="21"/>
      <c r="NUR42" s="21"/>
      <c r="NUS42" s="21"/>
      <c r="NUT42" s="21"/>
      <c r="NUU42" s="21"/>
      <c r="NUV42" s="21"/>
      <c r="NUW42" s="21"/>
      <c r="NUX42" s="21"/>
      <c r="NUY42" s="21"/>
      <c r="NUZ42" s="21"/>
      <c r="NVA42" s="21"/>
      <c r="NVB42" s="21"/>
      <c r="NVC42" s="21"/>
      <c r="NVD42" s="21"/>
      <c r="NVE42" s="21"/>
      <c r="NVF42" s="21"/>
      <c r="NVG42" s="21"/>
      <c r="NVH42" s="21"/>
      <c r="NVI42" s="21"/>
      <c r="NVJ42" s="21"/>
      <c r="NVK42" s="21"/>
      <c r="NVL42" s="21"/>
      <c r="NVM42" s="21"/>
      <c r="NVN42" s="21"/>
      <c r="NVO42" s="21"/>
      <c r="NVP42" s="21"/>
      <c r="NVQ42" s="21"/>
      <c r="NVR42" s="21"/>
      <c r="NVS42" s="21"/>
      <c r="NVT42" s="21"/>
      <c r="NVU42" s="21"/>
      <c r="NVV42" s="21"/>
      <c r="NVW42" s="21"/>
      <c r="NVX42" s="21"/>
      <c r="NVY42" s="21"/>
      <c r="NVZ42" s="21"/>
      <c r="NWA42" s="21"/>
      <c r="NWB42" s="21"/>
      <c r="NWC42" s="21"/>
      <c r="NWD42" s="21"/>
      <c r="NWE42" s="21"/>
      <c r="NWF42" s="21"/>
      <c r="NWG42" s="21"/>
      <c r="NWH42" s="21"/>
      <c r="NWI42" s="21"/>
      <c r="NWJ42" s="21"/>
      <c r="NWK42" s="21"/>
      <c r="NWL42" s="21"/>
      <c r="NWM42" s="21"/>
      <c r="NWN42" s="21"/>
      <c r="NWO42" s="21"/>
      <c r="NWP42" s="21"/>
      <c r="NWQ42" s="21"/>
      <c r="NWR42" s="21"/>
      <c r="NWS42" s="21"/>
      <c r="NWT42" s="21"/>
      <c r="NWU42" s="21"/>
      <c r="NWV42" s="21"/>
      <c r="NWW42" s="21"/>
      <c r="NWX42" s="21"/>
      <c r="NWY42" s="21"/>
      <c r="NWZ42" s="21"/>
      <c r="NXA42" s="21"/>
      <c r="NXB42" s="21"/>
      <c r="NXC42" s="21"/>
      <c r="NXD42" s="21"/>
      <c r="NXE42" s="21"/>
      <c r="NXF42" s="21"/>
      <c r="NXG42" s="21"/>
      <c r="NXH42" s="21"/>
      <c r="NXI42" s="21"/>
      <c r="NXJ42" s="21"/>
      <c r="NXK42" s="21"/>
      <c r="NXL42" s="21"/>
      <c r="NXM42" s="21"/>
      <c r="NXN42" s="21"/>
      <c r="NXO42" s="21"/>
      <c r="NXP42" s="21"/>
      <c r="NXQ42" s="21"/>
      <c r="NXR42" s="21"/>
      <c r="NXS42" s="21"/>
      <c r="NXT42" s="21"/>
      <c r="NXU42" s="21"/>
      <c r="NXV42" s="21"/>
      <c r="NXW42" s="21"/>
      <c r="NXX42" s="21"/>
      <c r="NXY42" s="21"/>
      <c r="NXZ42" s="21"/>
      <c r="NYA42" s="21"/>
      <c r="NYB42" s="21"/>
      <c r="NYC42" s="21"/>
      <c r="NYD42" s="21"/>
      <c r="NYE42" s="21"/>
      <c r="NYF42" s="21"/>
      <c r="NYG42" s="21"/>
      <c r="NYH42" s="21"/>
      <c r="NYI42" s="21"/>
      <c r="NYJ42" s="21"/>
      <c r="NYK42" s="21"/>
      <c r="NYL42" s="21"/>
      <c r="NYM42" s="21"/>
      <c r="NYN42" s="21"/>
      <c r="NYO42" s="21"/>
      <c r="NYP42" s="21"/>
      <c r="NYQ42" s="21"/>
      <c r="NYR42" s="21"/>
      <c r="NYS42" s="21"/>
      <c r="NYT42" s="21"/>
      <c r="NYU42" s="21"/>
      <c r="NYV42" s="21"/>
      <c r="NYW42" s="21"/>
      <c r="NYX42" s="21"/>
      <c r="NYY42" s="21"/>
      <c r="NYZ42" s="21"/>
      <c r="NZA42" s="21"/>
      <c r="NZB42" s="21"/>
      <c r="NZC42" s="21"/>
      <c r="NZD42" s="21"/>
      <c r="NZE42" s="21"/>
      <c r="NZF42" s="21"/>
      <c r="NZG42" s="21"/>
      <c r="NZH42" s="21"/>
      <c r="NZI42" s="21"/>
      <c r="NZJ42" s="21"/>
      <c r="NZK42" s="21"/>
      <c r="NZL42" s="21"/>
      <c r="NZM42" s="21"/>
      <c r="NZN42" s="21"/>
      <c r="NZO42" s="21"/>
      <c r="NZP42" s="21"/>
      <c r="NZQ42" s="21"/>
      <c r="NZR42" s="21"/>
      <c r="NZS42" s="21"/>
      <c r="NZT42" s="21"/>
      <c r="NZU42" s="21"/>
      <c r="NZV42" s="21"/>
      <c r="NZW42" s="21"/>
      <c r="NZX42" s="21"/>
      <c r="NZY42" s="21"/>
      <c r="NZZ42" s="21"/>
      <c r="OAA42" s="21"/>
      <c r="OAB42" s="21"/>
      <c r="OAC42" s="21"/>
      <c r="OAD42" s="21"/>
      <c r="OAE42" s="21"/>
      <c r="OAF42" s="21"/>
      <c r="OAG42" s="21"/>
      <c r="OAH42" s="21"/>
      <c r="OAI42" s="21"/>
      <c r="OAJ42" s="21"/>
      <c r="OAK42" s="21"/>
      <c r="OAL42" s="21"/>
      <c r="OAM42" s="21"/>
      <c r="OAN42" s="21"/>
      <c r="OAO42" s="21"/>
      <c r="OAP42" s="21"/>
      <c r="OAQ42" s="21"/>
      <c r="OAR42" s="21"/>
      <c r="OAS42" s="21"/>
      <c r="OAT42" s="21"/>
      <c r="OAU42" s="21"/>
      <c r="OAV42" s="21"/>
      <c r="OAW42" s="21"/>
      <c r="OAX42" s="21"/>
      <c r="OAY42" s="21"/>
      <c r="OAZ42" s="21"/>
      <c r="OBA42" s="21"/>
      <c r="OBB42" s="21"/>
      <c r="OBC42" s="21"/>
      <c r="OBD42" s="21"/>
      <c r="OBE42" s="21"/>
      <c r="OBF42" s="21"/>
      <c r="OBG42" s="21"/>
      <c r="OBH42" s="21"/>
      <c r="OBI42" s="21"/>
      <c r="OBJ42" s="21"/>
      <c r="OBK42" s="21"/>
      <c r="OBL42" s="21"/>
      <c r="OBM42" s="21"/>
      <c r="OBN42" s="21"/>
      <c r="OBO42" s="21"/>
      <c r="OBP42" s="21"/>
      <c r="OBQ42" s="21"/>
      <c r="OBR42" s="21"/>
      <c r="OBS42" s="21"/>
      <c r="OBT42" s="21"/>
      <c r="OBU42" s="21"/>
      <c r="OBV42" s="21"/>
      <c r="OBW42" s="21"/>
      <c r="OBX42" s="21"/>
      <c r="OBY42" s="21"/>
      <c r="OBZ42" s="21"/>
      <c r="OCA42" s="21"/>
      <c r="OCB42" s="21"/>
      <c r="OCC42" s="21"/>
      <c r="OCD42" s="21"/>
      <c r="OCE42" s="21"/>
      <c r="OCF42" s="21"/>
      <c r="OCG42" s="21"/>
      <c r="OCH42" s="21"/>
      <c r="OCI42" s="21"/>
      <c r="OCJ42" s="21"/>
      <c r="OCK42" s="21"/>
      <c r="OCL42" s="21"/>
      <c r="OCM42" s="21"/>
      <c r="OCN42" s="21"/>
      <c r="OCO42" s="21"/>
      <c r="OCP42" s="21"/>
      <c r="OCQ42" s="21"/>
      <c r="OCR42" s="21"/>
      <c r="OCS42" s="21"/>
      <c r="OCT42" s="21"/>
      <c r="OCU42" s="21"/>
      <c r="OCV42" s="21"/>
      <c r="OCW42" s="21"/>
      <c r="OCX42" s="21"/>
      <c r="OCY42" s="21"/>
      <c r="OCZ42" s="21"/>
      <c r="ODA42" s="21"/>
      <c r="ODB42" s="21"/>
      <c r="ODC42" s="21"/>
      <c r="ODD42" s="21"/>
      <c r="ODE42" s="21"/>
      <c r="ODF42" s="21"/>
      <c r="ODG42" s="21"/>
      <c r="ODH42" s="21"/>
      <c r="ODI42" s="21"/>
      <c r="ODJ42" s="21"/>
      <c r="ODK42" s="21"/>
      <c r="ODL42" s="21"/>
      <c r="ODM42" s="21"/>
      <c r="ODN42" s="21"/>
      <c r="ODO42" s="21"/>
      <c r="ODP42" s="21"/>
      <c r="ODQ42" s="21"/>
      <c r="ODR42" s="21"/>
      <c r="ODS42" s="21"/>
      <c r="ODT42" s="21"/>
      <c r="ODU42" s="21"/>
      <c r="ODV42" s="21"/>
      <c r="ODW42" s="21"/>
      <c r="ODX42" s="21"/>
      <c r="ODY42" s="21"/>
      <c r="ODZ42" s="21"/>
      <c r="OEA42" s="21"/>
      <c r="OEB42" s="21"/>
      <c r="OEC42" s="21"/>
      <c r="OED42" s="21"/>
      <c r="OEE42" s="21"/>
      <c r="OEF42" s="21"/>
      <c r="OEG42" s="21"/>
      <c r="OEH42" s="21"/>
      <c r="OEI42" s="21"/>
      <c r="OEJ42" s="21"/>
      <c r="OEK42" s="21"/>
      <c r="OEL42" s="21"/>
      <c r="OEM42" s="21"/>
      <c r="OEN42" s="21"/>
      <c r="OEO42" s="21"/>
      <c r="OEP42" s="21"/>
      <c r="OEQ42" s="21"/>
      <c r="OER42" s="21"/>
      <c r="OES42" s="21"/>
      <c r="OET42" s="21"/>
      <c r="OEU42" s="21"/>
      <c r="OEV42" s="21"/>
      <c r="OEW42" s="21"/>
      <c r="OEX42" s="21"/>
      <c r="OEY42" s="21"/>
      <c r="OEZ42" s="21"/>
      <c r="OFA42" s="21"/>
      <c r="OFB42" s="21"/>
      <c r="OFC42" s="21"/>
      <c r="OFD42" s="21"/>
      <c r="OFE42" s="21"/>
      <c r="OFF42" s="21"/>
      <c r="OFG42" s="21"/>
      <c r="OFH42" s="21"/>
      <c r="OFI42" s="21"/>
      <c r="OFJ42" s="21"/>
      <c r="OFK42" s="21"/>
      <c r="OFL42" s="21"/>
      <c r="OFM42" s="21"/>
      <c r="OFN42" s="21"/>
      <c r="OFO42" s="21"/>
      <c r="OFP42" s="21"/>
      <c r="OFQ42" s="21"/>
      <c r="OFR42" s="21"/>
      <c r="OFS42" s="21"/>
      <c r="OFT42" s="21"/>
      <c r="OFU42" s="21"/>
      <c r="OFV42" s="21"/>
      <c r="OFW42" s="21"/>
      <c r="OFX42" s="21"/>
      <c r="OFY42" s="21"/>
      <c r="OFZ42" s="21"/>
      <c r="OGA42" s="21"/>
      <c r="OGB42" s="21"/>
      <c r="OGC42" s="21"/>
      <c r="OGD42" s="21"/>
      <c r="OGE42" s="21"/>
      <c r="OGF42" s="21"/>
      <c r="OGG42" s="21"/>
      <c r="OGH42" s="21"/>
      <c r="OGI42" s="21"/>
      <c r="OGJ42" s="21"/>
      <c r="OGK42" s="21"/>
      <c r="OGL42" s="21"/>
      <c r="OGM42" s="21"/>
      <c r="OGN42" s="21"/>
      <c r="OGO42" s="21"/>
      <c r="OGP42" s="21"/>
      <c r="OGQ42" s="21"/>
      <c r="OGR42" s="21"/>
      <c r="OGS42" s="21"/>
      <c r="OGT42" s="21"/>
      <c r="OGU42" s="21"/>
      <c r="OGV42" s="21"/>
      <c r="OGW42" s="21"/>
      <c r="OGX42" s="21"/>
      <c r="OGY42" s="21"/>
      <c r="OGZ42" s="21"/>
      <c r="OHA42" s="21"/>
      <c r="OHB42" s="21"/>
      <c r="OHC42" s="21"/>
      <c r="OHD42" s="21"/>
      <c r="OHE42" s="21"/>
      <c r="OHF42" s="21"/>
      <c r="OHG42" s="21"/>
      <c r="OHH42" s="21"/>
      <c r="OHI42" s="21"/>
      <c r="OHJ42" s="21"/>
      <c r="OHK42" s="21"/>
      <c r="OHL42" s="21"/>
      <c r="OHM42" s="21"/>
      <c r="OHN42" s="21"/>
      <c r="OHO42" s="21"/>
      <c r="OHP42" s="21"/>
      <c r="OHQ42" s="21"/>
      <c r="OHR42" s="21"/>
      <c r="OHS42" s="21"/>
      <c r="OHT42" s="21"/>
      <c r="OHU42" s="21"/>
      <c r="OHV42" s="21"/>
      <c r="OHW42" s="21"/>
      <c r="OHX42" s="21"/>
      <c r="OHY42" s="21"/>
      <c r="OHZ42" s="21"/>
      <c r="OIA42" s="21"/>
      <c r="OIB42" s="21"/>
      <c r="OIC42" s="21"/>
      <c r="OID42" s="21"/>
      <c r="OIE42" s="21"/>
      <c r="OIF42" s="21"/>
      <c r="OIG42" s="21"/>
      <c r="OIH42" s="21"/>
      <c r="OII42" s="21"/>
      <c r="OIJ42" s="21"/>
      <c r="OIK42" s="21"/>
      <c r="OIL42" s="21"/>
      <c r="OIM42" s="21"/>
      <c r="OIN42" s="21"/>
      <c r="OIO42" s="21"/>
      <c r="OIP42" s="21"/>
      <c r="OIQ42" s="21"/>
      <c r="OIR42" s="21"/>
      <c r="OIS42" s="21"/>
      <c r="OIT42" s="21"/>
      <c r="OIU42" s="21"/>
      <c r="OIV42" s="21"/>
      <c r="OIW42" s="21"/>
      <c r="OIX42" s="21"/>
      <c r="OIY42" s="21"/>
      <c r="OIZ42" s="21"/>
      <c r="OJA42" s="21"/>
      <c r="OJB42" s="21"/>
      <c r="OJC42" s="21"/>
      <c r="OJD42" s="21"/>
      <c r="OJE42" s="21"/>
      <c r="OJF42" s="21"/>
      <c r="OJG42" s="21"/>
      <c r="OJH42" s="21"/>
      <c r="OJI42" s="21"/>
      <c r="OJJ42" s="21"/>
      <c r="OJK42" s="21"/>
      <c r="OJL42" s="21"/>
      <c r="OJM42" s="21"/>
      <c r="OJN42" s="21"/>
      <c r="OJO42" s="21"/>
      <c r="OJP42" s="21"/>
      <c r="OJQ42" s="21"/>
      <c r="OJR42" s="21"/>
      <c r="OJS42" s="21"/>
      <c r="OJT42" s="21"/>
      <c r="OJU42" s="21"/>
      <c r="OJV42" s="21"/>
      <c r="OJW42" s="21"/>
      <c r="OJX42" s="21"/>
      <c r="OJY42" s="21"/>
      <c r="OJZ42" s="21"/>
      <c r="OKA42" s="21"/>
      <c r="OKB42" s="21"/>
      <c r="OKC42" s="21"/>
      <c r="OKD42" s="21"/>
      <c r="OKE42" s="21"/>
      <c r="OKF42" s="21"/>
      <c r="OKG42" s="21"/>
      <c r="OKH42" s="21"/>
      <c r="OKI42" s="21"/>
      <c r="OKJ42" s="21"/>
      <c r="OKK42" s="21"/>
      <c r="OKL42" s="21"/>
      <c r="OKM42" s="21"/>
      <c r="OKN42" s="21"/>
      <c r="OKO42" s="21"/>
      <c r="OKP42" s="21"/>
      <c r="OKQ42" s="21"/>
      <c r="OKR42" s="21"/>
      <c r="OKS42" s="21"/>
      <c r="OKT42" s="21"/>
      <c r="OKU42" s="21"/>
      <c r="OKV42" s="21"/>
      <c r="OKW42" s="21"/>
      <c r="OKX42" s="21"/>
      <c r="OKY42" s="21"/>
      <c r="OKZ42" s="21"/>
      <c r="OLA42" s="21"/>
      <c r="OLB42" s="21"/>
      <c r="OLC42" s="21"/>
      <c r="OLD42" s="21"/>
      <c r="OLE42" s="21"/>
      <c r="OLF42" s="21"/>
      <c r="OLG42" s="21"/>
      <c r="OLH42" s="21"/>
      <c r="OLI42" s="21"/>
      <c r="OLJ42" s="21"/>
      <c r="OLK42" s="21"/>
      <c r="OLL42" s="21"/>
      <c r="OLM42" s="21"/>
      <c r="OLN42" s="21"/>
      <c r="OLO42" s="21"/>
      <c r="OLP42" s="21"/>
      <c r="OLQ42" s="21"/>
      <c r="OLR42" s="21"/>
      <c r="OLS42" s="21"/>
      <c r="OLT42" s="21"/>
      <c r="OLU42" s="21"/>
      <c r="OLV42" s="21"/>
      <c r="OLW42" s="21"/>
      <c r="OLX42" s="21"/>
      <c r="OLY42" s="21"/>
      <c r="OLZ42" s="21"/>
      <c r="OMA42" s="21"/>
      <c r="OMB42" s="21"/>
      <c r="OMC42" s="21"/>
      <c r="OMD42" s="21"/>
      <c r="OME42" s="21"/>
      <c r="OMF42" s="21"/>
      <c r="OMG42" s="21"/>
      <c r="OMH42" s="21"/>
      <c r="OMI42" s="21"/>
      <c r="OMJ42" s="21"/>
      <c r="OMK42" s="21"/>
      <c r="OML42" s="21"/>
      <c r="OMM42" s="21"/>
      <c r="OMN42" s="21"/>
      <c r="OMO42" s="21"/>
      <c r="OMP42" s="21"/>
      <c r="OMQ42" s="21"/>
      <c r="OMR42" s="21"/>
      <c r="OMS42" s="21"/>
      <c r="OMT42" s="21"/>
      <c r="OMU42" s="21"/>
      <c r="OMV42" s="21"/>
      <c r="OMW42" s="21"/>
      <c r="OMX42" s="21"/>
      <c r="OMY42" s="21"/>
      <c r="OMZ42" s="21"/>
      <c r="ONA42" s="21"/>
      <c r="ONB42" s="21"/>
      <c r="ONC42" s="21"/>
      <c r="OND42" s="21"/>
      <c r="ONE42" s="21"/>
      <c r="ONF42" s="21"/>
      <c r="ONG42" s="21"/>
      <c r="ONH42" s="21"/>
      <c r="ONI42" s="21"/>
      <c r="ONJ42" s="21"/>
      <c r="ONK42" s="21"/>
      <c r="ONL42" s="21"/>
      <c r="ONM42" s="21"/>
      <c r="ONN42" s="21"/>
      <c r="ONO42" s="21"/>
      <c r="ONP42" s="21"/>
      <c r="ONQ42" s="21"/>
      <c r="ONR42" s="21"/>
      <c r="ONS42" s="21"/>
      <c r="ONT42" s="21"/>
      <c r="ONU42" s="21"/>
      <c r="ONV42" s="21"/>
      <c r="ONW42" s="21"/>
      <c r="ONX42" s="21"/>
      <c r="ONY42" s="21"/>
      <c r="ONZ42" s="21"/>
      <c r="OOA42" s="21"/>
      <c r="OOB42" s="21"/>
      <c r="OOC42" s="21"/>
      <c r="OOD42" s="21"/>
      <c r="OOE42" s="21"/>
      <c r="OOF42" s="21"/>
      <c r="OOG42" s="21"/>
      <c r="OOH42" s="21"/>
      <c r="OOI42" s="21"/>
      <c r="OOJ42" s="21"/>
      <c r="OOK42" s="21"/>
      <c r="OOL42" s="21"/>
      <c r="OOM42" s="21"/>
      <c r="OON42" s="21"/>
      <c r="OOO42" s="21"/>
      <c r="OOP42" s="21"/>
      <c r="OOQ42" s="21"/>
      <c r="OOR42" s="21"/>
      <c r="OOS42" s="21"/>
      <c r="OOT42" s="21"/>
      <c r="OOU42" s="21"/>
      <c r="OOV42" s="21"/>
      <c r="OOW42" s="21"/>
      <c r="OOX42" s="21"/>
      <c r="OOY42" s="21"/>
      <c r="OOZ42" s="21"/>
      <c r="OPA42" s="21"/>
      <c r="OPB42" s="21"/>
      <c r="OPC42" s="21"/>
      <c r="OPD42" s="21"/>
      <c r="OPE42" s="21"/>
      <c r="OPF42" s="21"/>
      <c r="OPG42" s="21"/>
      <c r="OPH42" s="21"/>
      <c r="OPI42" s="21"/>
      <c r="OPJ42" s="21"/>
      <c r="OPK42" s="21"/>
      <c r="OPL42" s="21"/>
      <c r="OPM42" s="21"/>
      <c r="OPN42" s="21"/>
      <c r="OPO42" s="21"/>
      <c r="OPP42" s="21"/>
      <c r="OPQ42" s="21"/>
      <c r="OPR42" s="21"/>
      <c r="OPS42" s="21"/>
      <c r="OPT42" s="21"/>
      <c r="OPU42" s="21"/>
      <c r="OPV42" s="21"/>
      <c r="OPW42" s="21"/>
      <c r="OPX42" s="21"/>
      <c r="OPY42" s="21"/>
      <c r="OPZ42" s="21"/>
      <c r="OQA42" s="21"/>
      <c r="OQB42" s="21"/>
      <c r="OQC42" s="21"/>
      <c r="OQD42" s="21"/>
      <c r="OQE42" s="21"/>
      <c r="OQF42" s="21"/>
      <c r="OQG42" s="21"/>
      <c r="OQH42" s="21"/>
      <c r="OQI42" s="21"/>
      <c r="OQJ42" s="21"/>
      <c r="OQK42" s="21"/>
      <c r="OQL42" s="21"/>
      <c r="OQM42" s="21"/>
      <c r="OQN42" s="21"/>
      <c r="OQO42" s="21"/>
      <c r="OQP42" s="21"/>
      <c r="OQQ42" s="21"/>
      <c r="OQR42" s="21"/>
      <c r="OQS42" s="21"/>
      <c r="OQT42" s="21"/>
      <c r="OQU42" s="21"/>
      <c r="OQV42" s="21"/>
      <c r="OQW42" s="21"/>
      <c r="OQX42" s="21"/>
      <c r="OQY42" s="21"/>
      <c r="OQZ42" s="21"/>
      <c r="ORA42" s="21"/>
      <c r="ORB42" s="21"/>
      <c r="ORC42" s="21"/>
      <c r="ORD42" s="21"/>
      <c r="ORE42" s="21"/>
      <c r="ORF42" s="21"/>
      <c r="ORG42" s="21"/>
      <c r="ORH42" s="21"/>
      <c r="ORI42" s="21"/>
      <c r="ORJ42" s="21"/>
      <c r="ORK42" s="21"/>
      <c r="ORL42" s="21"/>
      <c r="ORM42" s="21"/>
      <c r="ORN42" s="21"/>
      <c r="ORO42" s="21"/>
      <c r="ORP42" s="21"/>
      <c r="ORQ42" s="21"/>
      <c r="ORR42" s="21"/>
      <c r="ORS42" s="21"/>
      <c r="ORT42" s="21"/>
      <c r="ORU42" s="21"/>
      <c r="ORV42" s="21"/>
      <c r="ORW42" s="21"/>
      <c r="ORX42" s="21"/>
      <c r="ORY42" s="21"/>
      <c r="ORZ42" s="21"/>
      <c r="OSA42" s="21"/>
      <c r="OSB42" s="21"/>
      <c r="OSC42" s="21"/>
      <c r="OSD42" s="21"/>
      <c r="OSE42" s="21"/>
      <c r="OSF42" s="21"/>
      <c r="OSG42" s="21"/>
      <c r="OSH42" s="21"/>
      <c r="OSI42" s="21"/>
      <c r="OSJ42" s="21"/>
      <c r="OSK42" s="21"/>
      <c r="OSL42" s="21"/>
      <c r="OSM42" s="21"/>
      <c r="OSN42" s="21"/>
      <c r="OSO42" s="21"/>
      <c r="OSP42" s="21"/>
      <c r="OSQ42" s="21"/>
      <c r="OSR42" s="21"/>
      <c r="OSS42" s="21"/>
      <c r="OST42" s="21"/>
      <c r="OSU42" s="21"/>
      <c r="OSV42" s="21"/>
      <c r="OSW42" s="21"/>
      <c r="OSX42" s="21"/>
      <c r="OSY42" s="21"/>
      <c r="OSZ42" s="21"/>
      <c r="OTA42" s="21"/>
      <c r="OTB42" s="21"/>
      <c r="OTC42" s="21"/>
      <c r="OTD42" s="21"/>
      <c r="OTE42" s="21"/>
      <c r="OTF42" s="21"/>
      <c r="OTG42" s="21"/>
      <c r="OTH42" s="21"/>
      <c r="OTI42" s="21"/>
      <c r="OTJ42" s="21"/>
      <c r="OTK42" s="21"/>
      <c r="OTL42" s="21"/>
      <c r="OTM42" s="21"/>
      <c r="OTN42" s="21"/>
      <c r="OTO42" s="21"/>
      <c r="OTP42" s="21"/>
      <c r="OTQ42" s="21"/>
      <c r="OTR42" s="21"/>
      <c r="OTS42" s="21"/>
      <c r="OTT42" s="21"/>
      <c r="OTU42" s="21"/>
      <c r="OTV42" s="21"/>
      <c r="OTW42" s="21"/>
      <c r="OTX42" s="21"/>
      <c r="OTY42" s="21"/>
      <c r="OTZ42" s="21"/>
      <c r="OUA42" s="21"/>
      <c r="OUB42" s="21"/>
      <c r="OUC42" s="21"/>
      <c r="OUD42" s="21"/>
      <c r="OUE42" s="21"/>
      <c r="OUF42" s="21"/>
      <c r="OUG42" s="21"/>
      <c r="OUH42" s="21"/>
      <c r="OUI42" s="21"/>
      <c r="OUJ42" s="21"/>
      <c r="OUK42" s="21"/>
      <c r="OUL42" s="21"/>
      <c r="OUM42" s="21"/>
      <c r="OUN42" s="21"/>
      <c r="OUO42" s="21"/>
      <c r="OUP42" s="21"/>
      <c r="OUQ42" s="21"/>
      <c r="OUR42" s="21"/>
      <c r="OUS42" s="21"/>
      <c r="OUT42" s="21"/>
      <c r="OUU42" s="21"/>
      <c r="OUV42" s="21"/>
      <c r="OUW42" s="21"/>
      <c r="OUX42" s="21"/>
      <c r="OUY42" s="21"/>
      <c r="OUZ42" s="21"/>
      <c r="OVA42" s="21"/>
      <c r="OVB42" s="21"/>
      <c r="OVC42" s="21"/>
      <c r="OVD42" s="21"/>
      <c r="OVE42" s="21"/>
      <c r="OVF42" s="21"/>
      <c r="OVG42" s="21"/>
      <c r="OVH42" s="21"/>
      <c r="OVI42" s="21"/>
      <c r="OVJ42" s="21"/>
      <c r="OVK42" s="21"/>
      <c r="OVL42" s="21"/>
      <c r="OVM42" s="21"/>
      <c r="OVN42" s="21"/>
      <c r="OVO42" s="21"/>
      <c r="OVP42" s="21"/>
      <c r="OVQ42" s="21"/>
      <c r="OVR42" s="21"/>
      <c r="OVS42" s="21"/>
      <c r="OVT42" s="21"/>
      <c r="OVU42" s="21"/>
      <c r="OVV42" s="21"/>
      <c r="OVW42" s="21"/>
      <c r="OVX42" s="21"/>
      <c r="OVY42" s="21"/>
      <c r="OVZ42" s="21"/>
      <c r="OWA42" s="21"/>
      <c r="OWB42" s="21"/>
      <c r="OWC42" s="21"/>
      <c r="OWD42" s="21"/>
      <c r="OWE42" s="21"/>
      <c r="OWF42" s="21"/>
      <c r="OWG42" s="21"/>
      <c r="OWH42" s="21"/>
      <c r="OWI42" s="21"/>
      <c r="OWJ42" s="21"/>
      <c r="OWK42" s="21"/>
      <c r="OWL42" s="21"/>
      <c r="OWM42" s="21"/>
      <c r="OWN42" s="21"/>
      <c r="OWO42" s="21"/>
      <c r="OWP42" s="21"/>
      <c r="OWQ42" s="21"/>
      <c r="OWR42" s="21"/>
      <c r="OWS42" s="21"/>
      <c r="OWT42" s="21"/>
      <c r="OWU42" s="21"/>
      <c r="OWV42" s="21"/>
      <c r="OWW42" s="21"/>
      <c r="OWX42" s="21"/>
      <c r="OWY42" s="21"/>
      <c r="OWZ42" s="21"/>
      <c r="OXA42" s="21"/>
      <c r="OXB42" s="21"/>
      <c r="OXC42" s="21"/>
      <c r="OXD42" s="21"/>
      <c r="OXE42" s="21"/>
      <c r="OXF42" s="21"/>
      <c r="OXG42" s="21"/>
      <c r="OXH42" s="21"/>
      <c r="OXI42" s="21"/>
      <c r="OXJ42" s="21"/>
      <c r="OXK42" s="21"/>
      <c r="OXL42" s="21"/>
      <c r="OXM42" s="21"/>
      <c r="OXN42" s="21"/>
      <c r="OXO42" s="21"/>
      <c r="OXP42" s="21"/>
      <c r="OXQ42" s="21"/>
      <c r="OXR42" s="21"/>
      <c r="OXS42" s="21"/>
      <c r="OXT42" s="21"/>
      <c r="OXU42" s="21"/>
      <c r="OXV42" s="21"/>
      <c r="OXW42" s="21"/>
      <c r="OXX42" s="21"/>
      <c r="OXY42" s="21"/>
      <c r="OXZ42" s="21"/>
      <c r="OYA42" s="21"/>
      <c r="OYB42" s="21"/>
      <c r="OYC42" s="21"/>
      <c r="OYD42" s="21"/>
      <c r="OYE42" s="21"/>
      <c r="OYF42" s="21"/>
      <c r="OYG42" s="21"/>
      <c r="OYH42" s="21"/>
      <c r="OYI42" s="21"/>
      <c r="OYJ42" s="21"/>
      <c r="OYK42" s="21"/>
      <c r="OYL42" s="21"/>
      <c r="OYM42" s="21"/>
      <c r="OYN42" s="21"/>
      <c r="OYO42" s="21"/>
      <c r="OYP42" s="21"/>
      <c r="OYQ42" s="21"/>
      <c r="OYR42" s="21"/>
      <c r="OYS42" s="21"/>
      <c r="OYT42" s="21"/>
      <c r="OYU42" s="21"/>
      <c r="OYV42" s="21"/>
      <c r="OYW42" s="21"/>
      <c r="OYX42" s="21"/>
      <c r="OYY42" s="21"/>
      <c r="OYZ42" s="21"/>
      <c r="OZA42" s="21"/>
      <c r="OZB42" s="21"/>
      <c r="OZC42" s="21"/>
      <c r="OZD42" s="21"/>
      <c r="OZE42" s="21"/>
      <c r="OZF42" s="21"/>
      <c r="OZG42" s="21"/>
      <c r="OZH42" s="21"/>
      <c r="OZI42" s="21"/>
      <c r="OZJ42" s="21"/>
      <c r="OZK42" s="21"/>
      <c r="OZL42" s="21"/>
      <c r="OZM42" s="21"/>
      <c r="OZN42" s="21"/>
      <c r="OZO42" s="21"/>
      <c r="OZP42" s="21"/>
      <c r="OZQ42" s="21"/>
      <c r="OZR42" s="21"/>
      <c r="OZS42" s="21"/>
      <c r="OZT42" s="21"/>
      <c r="OZU42" s="21"/>
      <c r="OZV42" s="21"/>
      <c r="OZW42" s="21"/>
      <c r="OZX42" s="21"/>
      <c r="OZY42" s="21"/>
      <c r="OZZ42" s="21"/>
      <c r="PAA42" s="21"/>
      <c r="PAB42" s="21"/>
      <c r="PAC42" s="21"/>
      <c r="PAD42" s="21"/>
      <c r="PAE42" s="21"/>
      <c r="PAF42" s="21"/>
      <c r="PAG42" s="21"/>
      <c r="PAH42" s="21"/>
      <c r="PAI42" s="21"/>
      <c r="PAJ42" s="21"/>
      <c r="PAK42" s="21"/>
      <c r="PAL42" s="21"/>
      <c r="PAM42" s="21"/>
      <c r="PAN42" s="21"/>
      <c r="PAO42" s="21"/>
      <c r="PAP42" s="21"/>
      <c r="PAQ42" s="21"/>
      <c r="PAR42" s="21"/>
      <c r="PAS42" s="21"/>
      <c r="PAT42" s="21"/>
      <c r="PAU42" s="21"/>
      <c r="PAV42" s="21"/>
      <c r="PAW42" s="21"/>
      <c r="PAX42" s="21"/>
      <c r="PAY42" s="21"/>
      <c r="PAZ42" s="21"/>
      <c r="PBA42" s="21"/>
      <c r="PBB42" s="21"/>
      <c r="PBC42" s="21"/>
      <c r="PBD42" s="21"/>
      <c r="PBE42" s="21"/>
      <c r="PBF42" s="21"/>
      <c r="PBG42" s="21"/>
      <c r="PBH42" s="21"/>
      <c r="PBI42" s="21"/>
      <c r="PBJ42" s="21"/>
      <c r="PBK42" s="21"/>
      <c r="PBL42" s="21"/>
      <c r="PBM42" s="21"/>
      <c r="PBN42" s="21"/>
      <c r="PBO42" s="21"/>
      <c r="PBP42" s="21"/>
      <c r="PBQ42" s="21"/>
      <c r="PBR42" s="21"/>
      <c r="PBS42" s="21"/>
      <c r="PBT42" s="21"/>
      <c r="PBU42" s="21"/>
      <c r="PBV42" s="21"/>
      <c r="PBW42" s="21"/>
      <c r="PBX42" s="21"/>
      <c r="PBY42" s="21"/>
      <c r="PBZ42" s="21"/>
      <c r="PCA42" s="21"/>
      <c r="PCB42" s="21"/>
      <c r="PCC42" s="21"/>
      <c r="PCD42" s="21"/>
      <c r="PCE42" s="21"/>
      <c r="PCF42" s="21"/>
      <c r="PCG42" s="21"/>
      <c r="PCH42" s="21"/>
      <c r="PCI42" s="21"/>
      <c r="PCJ42" s="21"/>
      <c r="PCK42" s="21"/>
      <c r="PCL42" s="21"/>
      <c r="PCM42" s="21"/>
      <c r="PCN42" s="21"/>
      <c r="PCO42" s="21"/>
      <c r="PCP42" s="21"/>
      <c r="PCQ42" s="21"/>
      <c r="PCR42" s="21"/>
      <c r="PCS42" s="21"/>
      <c r="PCT42" s="21"/>
      <c r="PCU42" s="21"/>
      <c r="PCV42" s="21"/>
      <c r="PCW42" s="21"/>
      <c r="PCX42" s="21"/>
      <c r="PCY42" s="21"/>
      <c r="PCZ42" s="21"/>
      <c r="PDA42" s="21"/>
      <c r="PDB42" s="21"/>
      <c r="PDC42" s="21"/>
      <c r="PDD42" s="21"/>
      <c r="PDE42" s="21"/>
      <c r="PDF42" s="21"/>
      <c r="PDG42" s="21"/>
      <c r="PDH42" s="21"/>
      <c r="PDI42" s="21"/>
      <c r="PDJ42" s="21"/>
      <c r="PDK42" s="21"/>
      <c r="PDL42" s="21"/>
      <c r="PDM42" s="21"/>
      <c r="PDN42" s="21"/>
      <c r="PDO42" s="21"/>
      <c r="PDP42" s="21"/>
      <c r="PDQ42" s="21"/>
      <c r="PDR42" s="21"/>
      <c r="PDS42" s="21"/>
      <c r="PDT42" s="21"/>
      <c r="PDU42" s="21"/>
      <c r="PDV42" s="21"/>
      <c r="PDW42" s="21"/>
      <c r="PDX42" s="21"/>
      <c r="PDY42" s="21"/>
      <c r="PDZ42" s="21"/>
      <c r="PEA42" s="21"/>
      <c r="PEB42" s="21"/>
      <c r="PEC42" s="21"/>
      <c r="PED42" s="21"/>
      <c r="PEE42" s="21"/>
      <c r="PEF42" s="21"/>
      <c r="PEG42" s="21"/>
      <c r="PEH42" s="21"/>
      <c r="PEI42" s="21"/>
      <c r="PEJ42" s="21"/>
      <c r="PEK42" s="21"/>
      <c r="PEL42" s="21"/>
      <c r="PEM42" s="21"/>
      <c r="PEN42" s="21"/>
      <c r="PEO42" s="21"/>
      <c r="PEP42" s="21"/>
      <c r="PEQ42" s="21"/>
      <c r="PER42" s="21"/>
      <c r="PES42" s="21"/>
      <c r="PET42" s="21"/>
      <c r="PEU42" s="21"/>
      <c r="PEV42" s="21"/>
      <c r="PEW42" s="21"/>
      <c r="PEX42" s="21"/>
      <c r="PEY42" s="21"/>
      <c r="PEZ42" s="21"/>
      <c r="PFA42" s="21"/>
      <c r="PFB42" s="21"/>
      <c r="PFC42" s="21"/>
      <c r="PFD42" s="21"/>
      <c r="PFE42" s="21"/>
      <c r="PFF42" s="21"/>
      <c r="PFG42" s="21"/>
      <c r="PFH42" s="21"/>
      <c r="PFI42" s="21"/>
      <c r="PFJ42" s="21"/>
      <c r="PFK42" s="21"/>
      <c r="PFL42" s="21"/>
      <c r="PFM42" s="21"/>
      <c r="PFN42" s="21"/>
      <c r="PFO42" s="21"/>
      <c r="PFP42" s="21"/>
      <c r="PFQ42" s="21"/>
      <c r="PFR42" s="21"/>
      <c r="PFS42" s="21"/>
      <c r="PFT42" s="21"/>
      <c r="PFU42" s="21"/>
      <c r="PFV42" s="21"/>
      <c r="PFW42" s="21"/>
      <c r="PFX42" s="21"/>
      <c r="PFY42" s="21"/>
      <c r="PFZ42" s="21"/>
      <c r="PGA42" s="21"/>
      <c r="PGB42" s="21"/>
      <c r="PGC42" s="21"/>
      <c r="PGD42" s="21"/>
      <c r="PGE42" s="21"/>
      <c r="PGF42" s="21"/>
      <c r="PGG42" s="21"/>
      <c r="PGH42" s="21"/>
      <c r="PGI42" s="21"/>
      <c r="PGJ42" s="21"/>
      <c r="PGK42" s="21"/>
      <c r="PGL42" s="21"/>
      <c r="PGM42" s="21"/>
      <c r="PGN42" s="21"/>
      <c r="PGO42" s="21"/>
      <c r="PGP42" s="21"/>
      <c r="PGQ42" s="21"/>
      <c r="PGR42" s="21"/>
      <c r="PGS42" s="21"/>
      <c r="PGT42" s="21"/>
      <c r="PGU42" s="21"/>
      <c r="PGV42" s="21"/>
      <c r="PGW42" s="21"/>
      <c r="PGX42" s="21"/>
      <c r="PGY42" s="21"/>
      <c r="PGZ42" s="21"/>
      <c r="PHA42" s="21"/>
      <c r="PHB42" s="21"/>
      <c r="PHC42" s="21"/>
      <c r="PHD42" s="21"/>
      <c r="PHE42" s="21"/>
      <c r="PHF42" s="21"/>
      <c r="PHG42" s="21"/>
      <c r="PHH42" s="21"/>
      <c r="PHI42" s="21"/>
      <c r="PHJ42" s="21"/>
      <c r="PHK42" s="21"/>
      <c r="PHL42" s="21"/>
      <c r="PHM42" s="21"/>
      <c r="PHN42" s="21"/>
      <c r="PHO42" s="21"/>
      <c r="PHP42" s="21"/>
      <c r="PHQ42" s="21"/>
      <c r="PHR42" s="21"/>
      <c r="PHS42" s="21"/>
      <c r="PHT42" s="21"/>
      <c r="PHU42" s="21"/>
      <c r="PHV42" s="21"/>
      <c r="PHW42" s="21"/>
      <c r="PHX42" s="21"/>
      <c r="PHY42" s="21"/>
      <c r="PHZ42" s="21"/>
      <c r="PIA42" s="21"/>
      <c r="PIB42" s="21"/>
      <c r="PIC42" s="21"/>
      <c r="PID42" s="21"/>
      <c r="PIE42" s="21"/>
      <c r="PIF42" s="21"/>
      <c r="PIG42" s="21"/>
      <c r="PIH42" s="21"/>
      <c r="PII42" s="21"/>
      <c r="PIJ42" s="21"/>
      <c r="PIK42" s="21"/>
      <c r="PIL42" s="21"/>
      <c r="PIM42" s="21"/>
      <c r="PIN42" s="21"/>
      <c r="PIO42" s="21"/>
      <c r="PIP42" s="21"/>
      <c r="PIQ42" s="21"/>
      <c r="PIR42" s="21"/>
      <c r="PIS42" s="21"/>
      <c r="PIT42" s="21"/>
      <c r="PIU42" s="21"/>
      <c r="PIV42" s="21"/>
      <c r="PIW42" s="21"/>
      <c r="PIX42" s="21"/>
      <c r="PIY42" s="21"/>
      <c r="PIZ42" s="21"/>
      <c r="PJA42" s="21"/>
      <c r="PJB42" s="21"/>
      <c r="PJC42" s="21"/>
      <c r="PJD42" s="21"/>
      <c r="PJE42" s="21"/>
      <c r="PJF42" s="21"/>
      <c r="PJG42" s="21"/>
      <c r="PJH42" s="21"/>
      <c r="PJI42" s="21"/>
      <c r="PJJ42" s="21"/>
      <c r="PJK42" s="21"/>
      <c r="PJL42" s="21"/>
      <c r="PJM42" s="21"/>
      <c r="PJN42" s="21"/>
      <c r="PJO42" s="21"/>
      <c r="PJP42" s="21"/>
      <c r="PJQ42" s="21"/>
      <c r="PJR42" s="21"/>
      <c r="PJS42" s="21"/>
      <c r="PJT42" s="21"/>
      <c r="PJU42" s="21"/>
      <c r="PJV42" s="21"/>
      <c r="PJW42" s="21"/>
      <c r="PJX42" s="21"/>
      <c r="PJY42" s="21"/>
      <c r="PJZ42" s="21"/>
      <c r="PKA42" s="21"/>
      <c r="PKB42" s="21"/>
      <c r="PKC42" s="21"/>
      <c r="PKD42" s="21"/>
      <c r="PKE42" s="21"/>
      <c r="PKF42" s="21"/>
      <c r="PKG42" s="21"/>
      <c r="PKH42" s="21"/>
      <c r="PKI42" s="21"/>
      <c r="PKJ42" s="21"/>
      <c r="PKK42" s="21"/>
      <c r="PKL42" s="21"/>
      <c r="PKM42" s="21"/>
      <c r="PKN42" s="21"/>
      <c r="PKO42" s="21"/>
      <c r="PKP42" s="21"/>
      <c r="PKQ42" s="21"/>
      <c r="PKR42" s="21"/>
      <c r="PKS42" s="21"/>
      <c r="PKT42" s="21"/>
      <c r="PKU42" s="21"/>
      <c r="PKV42" s="21"/>
      <c r="PKW42" s="21"/>
      <c r="PKX42" s="21"/>
      <c r="PKY42" s="21"/>
      <c r="PKZ42" s="21"/>
      <c r="PLA42" s="21"/>
      <c r="PLB42" s="21"/>
      <c r="PLC42" s="21"/>
      <c r="PLD42" s="21"/>
      <c r="PLE42" s="21"/>
      <c r="PLF42" s="21"/>
      <c r="PLG42" s="21"/>
      <c r="PLH42" s="21"/>
      <c r="PLI42" s="21"/>
      <c r="PLJ42" s="21"/>
      <c r="PLK42" s="21"/>
      <c r="PLL42" s="21"/>
      <c r="PLM42" s="21"/>
      <c r="PLN42" s="21"/>
      <c r="PLO42" s="21"/>
      <c r="PLP42" s="21"/>
      <c r="PLQ42" s="21"/>
      <c r="PLR42" s="21"/>
      <c r="PLS42" s="21"/>
      <c r="PLT42" s="21"/>
      <c r="PLU42" s="21"/>
      <c r="PLV42" s="21"/>
      <c r="PLW42" s="21"/>
      <c r="PLX42" s="21"/>
      <c r="PLY42" s="21"/>
      <c r="PLZ42" s="21"/>
      <c r="PMA42" s="21"/>
      <c r="PMB42" s="21"/>
      <c r="PMC42" s="21"/>
      <c r="PMD42" s="21"/>
      <c r="PME42" s="21"/>
      <c r="PMF42" s="21"/>
      <c r="PMG42" s="21"/>
      <c r="PMH42" s="21"/>
      <c r="PMI42" s="21"/>
      <c r="PMJ42" s="21"/>
      <c r="PMK42" s="21"/>
      <c r="PML42" s="21"/>
      <c r="PMM42" s="21"/>
      <c r="PMN42" s="21"/>
      <c r="PMO42" s="21"/>
      <c r="PMP42" s="21"/>
      <c r="PMQ42" s="21"/>
      <c r="PMR42" s="21"/>
      <c r="PMS42" s="21"/>
      <c r="PMT42" s="21"/>
      <c r="PMU42" s="21"/>
      <c r="PMV42" s="21"/>
      <c r="PMW42" s="21"/>
      <c r="PMX42" s="21"/>
      <c r="PMY42" s="21"/>
      <c r="PMZ42" s="21"/>
      <c r="PNA42" s="21"/>
      <c r="PNB42" s="21"/>
      <c r="PNC42" s="21"/>
      <c r="PND42" s="21"/>
      <c r="PNE42" s="21"/>
      <c r="PNF42" s="21"/>
      <c r="PNG42" s="21"/>
      <c r="PNH42" s="21"/>
      <c r="PNI42" s="21"/>
      <c r="PNJ42" s="21"/>
      <c r="PNK42" s="21"/>
      <c r="PNL42" s="21"/>
      <c r="PNM42" s="21"/>
      <c r="PNN42" s="21"/>
      <c r="PNO42" s="21"/>
      <c r="PNP42" s="21"/>
      <c r="PNQ42" s="21"/>
      <c r="PNR42" s="21"/>
      <c r="PNS42" s="21"/>
      <c r="PNT42" s="21"/>
      <c r="PNU42" s="21"/>
      <c r="PNV42" s="21"/>
      <c r="PNW42" s="21"/>
      <c r="PNX42" s="21"/>
      <c r="PNY42" s="21"/>
      <c r="PNZ42" s="21"/>
      <c r="POA42" s="21"/>
      <c r="POB42" s="21"/>
      <c r="POC42" s="21"/>
      <c r="POD42" s="21"/>
      <c r="POE42" s="21"/>
      <c r="POF42" s="21"/>
      <c r="POG42" s="21"/>
      <c r="POH42" s="21"/>
      <c r="POI42" s="21"/>
      <c r="POJ42" s="21"/>
      <c r="POK42" s="21"/>
      <c r="POL42" s="21"/>
      <c r="POM42" s="21"/>
      <c r="PON42" s="21"/>
      <c r="POO42" s="21"/>
      <c r="POP42" s="21"/>
      <c r="POQ42" s="21"/>
      <c r="POR42" s="21"/>
      <c r="POS42" s="21"/>
      <c r="POT42" s="21"/>
      <c r="POU42" s="21"/>
      <c r="POV42" s="21"/>
      <c r="POW42" s="21"/>
      <c r="POX42" s="21"/>
      <c r="POY42" s="21"/>
      <c r="POZ42" s="21"/>
      <c r="PPA42" s="21"/>
      <c r="PPB42" s="21"/>
      <c r="PPC42" s="21"/>
      <c r="PPD42" s="21"/>
      <c r="PPE42" s="21"/>
      <c r="PPF42" s="21"/>
      <c r="PPG42" s="21"/>
      <c r="PPH42" s="21"/>
      <c r="PPI42" s="21"/>
      <c r="PPJ42" s="21"/>
      <c r="PPK42" s="21"/>
      <c r="PPL42" s="21"/>
      <c r="PPM42" s="21"/>
      <c r="PPN42" s="21"/>
      <c r="PPO42" s="21"/>
      <c r="PPP42" s="21"/>
      <c r="PPQ42" s="21"/>
      <c r="PPR42" s="21"/>
      <c r="PPS42" s="21"/>
      <c r="PPT42" s="21"/>
      <c r="PPU42" s="21"/>
      <c r="PPV42" s="21"/>
      <c r="PPW42" s="21"/>
      <c r="PPX42" s="21"/>
      <c r="PPY42" s="21"/>
      <c r="PPZ42" s="21"/>
      <c r="PQA42" s="21"/>
      <c r="PQB42" s="21"/>
      <c r="PQC42" s="21"/>
      <c r="PQD42" s="21"/>
      <c r="PQE42" s="21"/>
      <c r="PQF42" s="21"/>
      <c r="PQG42" s="21"/>
      <c r="PQH42" s="21"/>
      <c r="PQI42" s="21"/>
      <c r="PQJ42" s="21"/>
      <c r="PQK42" s="21"/>
      <c r="PQL42" s="21"/>
      <c r="PQM42" s="21"/>
      <c r="PQN42" s="21"/>
      <c r="PQO42" s="21"/>
      <c r="PQP42" s="21"/>
      <c r="PQQ42" s="21"/>
      <c r="PQR42" s="21"/>
      <c r="PQS42" s="21"/>
      <c r="PQT42" s="21"/>
      <c r="PQU42" s="21"/>
      <c r="PQV42" s="21"/>
      <c r="PQW42" s="21"/>
      <c r="PQX42" s="21"/>
      <c r="PQY42" s="21"/>
      <c r="PQZ42" s="21"/>
      <c r="PRA42" s="21"/>
      <c r="PRB42" s="21"/>
      <c r="PRC42" s="21"/>
      <c r="PRD42" s="21"/>
      <c r="PRE42" s="21"/>
      <c r="PRF42" s="21"/>
      <c r="PRG42" s="21"/>
      <c r="PRH42" s="21"/>
      <c r="PRI42" s="21"/>
      <c r="PRJ42" s="21"/>
      <c r="PRK42" s="21"/>
      <c r="PRL42" s="21"/>
      <c r="PRM42" s="21"/>
      <c r="PRN42" s="21"/>
      <c r="PRO42" s="21"/>
      <c r="PRP42" s="21"/>
      <c r="PRQ42" s="21"/>
      <c r="PRR42" s="21"/>
      <c r="PRS42" s="21"/>
      <c r="PRT42" s="21"/>
      <c r="PRU42" s="21"/>
      <c r="PRV42" s="21"/>
      <c r="PRW42" s="21"/>
      <c r="PRX42" s="21"/>
      <c r="PRY42" s="21"/>
      <c r="PRZ42" s="21"/>
      <c r="PSA42" s="21"/>
      <c r="PSB42" s="21"/>
      <c r="PSC42" s="21"/>
      <c r="PSD42" s="21"/>
      <c r="PSE42" s="21"/>
      <c r="PSF42" s="21"/>
      <c r="PSG42" s="21"/>
      <c r="PSH42" s="21"/>
      <c r="PSI42" s="21"/>
      <c r="PSJ42" s="21"/>
      <c r="PSK42" s="21"/>
      <c r="PSL42" s="21"/>
      <c r="PSM42" s="21"/>
      <c r="PSN42" s="21"/>
      <c r="PSO42" s="21"/>
      <c r="PSP42" s="21"/>
      <c r="PSQ42" s="21"/>
      <c r="PSR42" s="21"/>
      <c r="PSS42" s="21"/>
      <c r="PST42" s="21"/>
      <c r="PSU42" s="21"/>
      <c r="PSV42" s="21"/>
      <c r="PSW42" s="21"/>
      <c r="PSX42" s="21"/>
      <c r="PSY42" s="21"/>
      <c r="PSZ42" s="21"/>
      <c r="PTA42" s="21"/>
      <c r="PTB42" s="21"/>
      <c r="PTC42" s="21"/>
      <c r="PTD42" s="21"/>
      <c r="PTE42" s="21"/>
      <c r="PTF42" s="21"/>
      <c r="PTG42" s="21"/>
      <c r="PTH42" s="21"/>
      <c r="PTI42" s="21"/>
      <c r="PTJ42" s="21"/>
      <c r="PTK42" s="21"/>
      <c r="PTL42" s="21"/>
      <c r="PTM42" s="21"/>
      <c r="PTN42" s="21"/>
      <c r="PTO42" s="21"/>
      <c r="PTP42" s="21"/>
      <c r="PTQ42" s="21"/>
      <c r="PTR42" s="21"/>
      <c r="PTS42" s="21"/>
      <c r="PTT42" s="21"/>
      <c r="PTU42" s="21"/>
      <c r="PTV42" s="21"/>
      <c r="PTW42" s="21"/>
      <c r="PTX42" s="21"/>
      <c r="PTY42" s="21"/>
      <c r="PTZ42" s="21"/>
      <c r="PUA42" s="21"/>
      <c r="PUB42" s="21"/>
      <c r="PUC42" s="21"/>
      <c r="PUD42" s="21"/>
      <c r="PUE42" s="21"/>
      <c r="PUF42" s="21"/>
      <c r="PUG42" s="21"/>
      <c r="PUH42" s="21"/>
      <c r="PUI42" s="21"/>
      <c r="PUJ42" s="21"/>
      <c r="PUK42" s="21"/>
      <c r="PUL42" s="21"/>
      <c r="PUM42" s="21"/>
      <c r="PUN42" s="21"/>
      <c r="PUO42" s="21"/>
      <c r="PUP42" s="21"/>
      <c r="PUQ42" s="21"/>
      <c r="PUR42" s="21"/>
      <c r="PUS42" s="21"/>
      <c r="PUT42" s="21"/>
      <c r="PUU42" s="21"/>
      <c r="PUV42" s="21"/>
      <c r="PUW42" s="21"/>
      <c r="PUX42" s="21"/>
      <c r="PUY42" s="21"/>
      <c r="PUZ42" s="21"/>
      <c r="PVA42" s="21"/>
      <c r="PVB42" s="21"/>
      <c r="PVC42" s="21"/>
      <c r="PVD42" s="21"/>
      <c r="PVE42" s="21"/>
      <c r="PVF42" s="21"/>
      <c r="PVG42" s="21"/>
      <c r="PVH42" s="21"/>
      <c r="PVI42" s="21"/>
      <c r="PVJ42" s="21"/>
      <c r="PVK42" s="21"/>
      <c r="PVL42" s="21"/>
      <c r="PVM42" s="21"/>
      <c r="PVN42" s="21"/>
      <c r="PVO42" s="21"/>
      <c r="PVP42" s="21"/>
      <c r="PVQ42" s="21"/>
      <c r="PVR42" s="21"/>
      <c r="PVS42" s="21"/>
      <c r="PVT42" s="21"/>
      <c r="PVU42" s="21"/>
      <c r="PVV42" s="21"/>
      <c r="PVW42" s="21"/>
      <c r="PVX42" s="21"/>
      <c r="PVY42" s="21"/>
      <c r="PVZ42" s="21"/>
      <c r="PWA42" s="21"/>
      <c r="PWB42" s="21"/>
      <c r="PWC42" s="21"/>
      <c r="PWD42" s="21"/>
      <c r="PWE42" s="21"/>
      <c r="PWF42" s="21"/>
      <c r="PWG42" s="21"/>
      <c r="PWH42" s="21"/>
      <c r="PWI42" s="21"/>
      <c r="PWJ42" s="21"/>
      <c r="PWK42" s="21"/>
      <c r="PWL42" s="21"/>
      <c r="PWM42" s="21"/>
      <c r="PWN42" s="21"/>
      <c r="PWO42" s="21"/>
      <c r="PWP42" s="21"/>
      <c r="PWQ42" s="21"/>
      <c r="PWR42" s="21"/>
      <c r="PWS42" s="21"/>
      <c r="PWT42" s="21"/>
      <c r="PWU42" s="21"/>
      <c r="PWV42" s="21"/>
      <c r="PWW42" s="21"/>
      <c r="PWX42" s="21"/>
      <c r="PWY42" s="21"/>
      <c r="PWZ42" s="21"/>
      <c r="PXA42" s="21"/>
      <c r="PXB42" s="21"/>
      <c r="PXC42" s="21"/>
      <c r="PXD42" s="21"/>
      <c r="PXE42" s="21"/>
      <c r="PXF42" s="21"/>
      <c r="PXG42" s="21"/>
      <c r="PXH42" s="21"/>
      <c r="PXI42" s="21"/>
      <c r="PXJ42" s="21"/>
      <c r="PXK42" s="21"/>
      <c r="PXL42" s="21"/>
      <c r="PXM42" s="21"/>
      <c r="PXN42" s="21"/>
      <c r="PXO42" s="21"/>
      <c r="PXP42" s="21"/>
      <c r="PXQ42" s="21"/>
      <c r="PXR42" s="21"/>
      <c r="PXS42" s="21"/>
      <c r="PXT42" s="21"/>
      <c r="PXU42" s="21"/>
      <c r="PXV42" s="21"/>
      <c r="PXW42" s="21"/>
      <c r="PXX42" s="21"/>
      <c r="PXY42" s="21"/>
      <c r="PXZ42" s="21"/>
      <c r="PYA42" s="21"/>
      <c r="PYB42" s="21"/>
      <c r="PYC42" s="21"/>
      <c r="PYD42" s="21"/>
      <c r="PYE42" s="21"/>
      <c r="PYF42" s="21"/>
      <c r="PYG42" s="21"/>
      <c r="PYH42" s="21"/>
      <c r="PYI42" s="21"/>
      <c r="PYJ42" s="21"/>
      <c r="PYK42" s="21"/>
      <c r="PYL42" s="21"/>
      <c r="PYM42" s="21"/>
      <c r="PYN42" s="21"/>
      <c r="PYO42" s="21"/>
      <c r="PYP42" s="21"/>
      <c r="PYQ42" s="21"/>
      <c r="PYR42" s="21"/>
      <c r="PYS42" s="21"/>
      <c r="PYT42" s="21"/>
      <c r="PYU42" s="21"/>
      <c r="PYV42" s="21"/>
      <c r="PYW42" s="21"/>
      <c r="PYX42" s="21"/>
      <c r="PYY42" s="21"/>
      <c r="PYZ42" s="21"/>
      <c r="PZA42" s="21"/>
      <c r="PZB42" s="21"/>
      <c r="PZC42" s="21"/>
      <c r="PZD42" s="21"/>
      <c r="PZE42" s="21"/>
      <c r="PZF42" s="21"/>
      <c r="PZG42" s="21"/>
      <c r="PZH42" s="21"/>
      <c r="PZI42" s="21"/>
      <c r="PZJ42" s="21"/>
      <c r="PZK42" s="21"/>
      <c r="PZL42" s="21"/>
      <c r="PZM42" s="21"/>
      <c r="PZN42" s="21"/>
      <c r="PZO42" s="21"/>
      <c r="PZP42" s="21"/>
      <c r="PZQ42" s="21"/>
      <c r="PZR42" s="21"/>
      <c r="PZS42" s="21"/>
      <c r="PZT42" s="21"/>
      <c r="PZU42" s="21"/>
      <c r="PZV42" s="21"/>
      <c r="PZW42" s="21"/>
      <c r="PZX42" s="21"/>
      <c r="PZY42" s="21"/>
      <c r="PZZ42" s="21"/>
      <c r="QAA42" s="21"/>
      <c r="QAB42" s="21"/>
      <c r="QAC42" s="21"/>
      <c r="QAD42" s="21"/>
      <c r="QAE42" s="21"/>
      <c r="QAF42" s="21"/>
      <c r="QAG42" s="21"/>
      <c r="QAH42" s="21"/>
      <c r="QAI42" s="21"/>
      <c r="QAJ42" s="21"/>
      <c r="QAK42" s="21"/>
      <c r="QAL42" s="21"/>
      <c r="QAM42" s="21"/>
      <c r="QAN42" s="21"/>
      <c r="QAO42" s="21"/>
      <c r="QAP42" s="21"/>
      <c r="QAQ42" s="21"/>
      <c r="QAR42" s="21"/>
      <c r="QAS42" s="21"/>
      <c r="QAT42" s="21"/>
      <c r="QAU42" s="21"/>
      <c r="QAV42" s="21"/>
      <c r="QAW42" s="21"/>
      <c r="QAX42" s="21"/>
      <c r="QAY42" s="21"/>
      <c r="QAZ42" s="21"/>
      <c r="QBA42" s="21"/>
      <c r="QBB42" s="21"/>
      <c r="QBC42" s="21"/>
      <c r="QBD42" s="21"/>
      <c r="QBE42" s="21"/>
      <c r="QBF42" s="21"/>
      <c r="QBG42" s="21"/>
      <c r="QBH42" s="21"/>
      <c r="QBI42" s="21"/>
      <c r="QBJ42" s="21"/>
      <c r="QBK42" s="21"/>
      <c r="QBL42" s="21"/>
      <c r="QBM42" s="21"/>
      <c r="QBN42" s="21"/>
      <c r="QBO42" s="21"/>
      <c r="QBP42" s="21"/>
      <c r="QBQ42" s="21"/>
      <c r="QBR42" s="21"/>
      <c r="QBS42" s="21"/>
      <c r="QBT42" s="21"/>
      <c r="QBU42" s="21"/>
      <c r="QBV42" s="21"/>
      <c r="QBW42" s="21"/>
      <c r="QBX42" s="21"/>
      <c r="QBY42" s="21"/>
      <c r="QBZ42" s="21"/>
      <c r="QCA42" s="21"/>
      <c r="QCB42" s="21"/>
      <c r="QCC42" s="21"/>
      <c r="QCD42" s="21"/>
      <c r="QCE42" s="21"/>
      <c r="QCF42" s="21"/>
      <c r="QCG42" s="21"/>
      <c r="QCH42" s="21"/>
      <c r="QCI42" s="21"/>
      <c r="QCJ42" s="21"/>
      <c r="QCK42" s="21"/>
      <c r="QCL42" s="21"/>
      <c r="QCM42" s="21"/>
      <c r="QCN42" s="21"/>
      <c r="QCO42" s="21"/>
      <c r="QCP42" s="21"/>
      <c r="QCQ42" s="21"/>
      <c r="QCR42" s="21"/>
      <c r="QCS42" s="21"/>
      <c r="QCT42" s="21"/>
      <c r="QCU42" s="21"/>
      <c r="QCV42" s="21"/>
      <c r="QCW42" s="21"/>
      <c r="QCX42" s="21"/>
      <c r="QCY42" s="21"/>
      <c r="QCZ42" s="21"/>
      <c r="QDA42" s="21"/>
      <c r="QDB42" s="21"/>
      <c r="QDC42" s="21"/>
      <c r="QDD42" s="21"/>
      <c r="QDE42" s="21"/>
      <c r="QDF42" s="21"/>
      <c r="QDG42" s="21"/>
      <c r="QDH42" s="21"/>
      <c r="QDI42" s="21"/>
      <c r="QDJ42" s="21"/>
      <c r="QDK42" s="21"/>
      <c r="QDL42" s="21"/>
      <c r="QDM42" s="21"/>
      <c r="QDN42" s="21"/>
      <c r="QDO42" s="21"/>
      <c r="QDP42" s="21"/>
      <c r="QDQ42" s="21"/>
      <c r="QDR42" s="21"/>
      <c r="QDS42" s="21"/>
      <c r="QDT42" s="21"/>
      <c r="QDU42" s="21"/>
      <c r="QDV42" s="21"/>
      <c r="QDW42" s="21"/>
      <c r="QDX42" s="21"/>
      <c r="QDY42" s="21"/>
      <c r="QDZ42" s="21"/>
      <c r="QEA42" s="21"/>
      <c r="QEB42" s="21"/>
      <c r="QEC42" s="21"/>
      <c r="QED42" s="21"/>
      <c r="QEE42" s="21"/>
      <c r="QEF42" s="21"/>
      <c r="QEG42" s="21"/>
      <c r="QEH42" s="21"/>
      <c r="QEI42" s="21"/>
      <c r="QEJ42" s="21"/>
      <c r="QEK42" s="21"/>
      <c r="QEL42" s="21"/>
      <c r="QEM42" s="21"/>
      <c r="QEN42" s="21"/>
      <c r="QEO42" s="21"/>
      <c r="QEP42" s="21"/>
      <c r="QEQ42" s="21"/>
      <c r="QER42" s="21"/>
      <c r="QES42" s="21"/>
      <c r="QET42" s="21"/>
      <c r="QEU42" s="21"/>
      <c r="QEV42" s="21"/>
      <c r="QEW42" s="21"/>
      <c r="QEX42" s="21"/>
      <c r="QEY42" s="21"/>
      <c r="QEZ42" s="21"/>
      <c r="QFA42" s="21"/>
      <c r="QFB42" s="21"/>
      <c r="QFC42" s="21"/>
      <c r="QFD42" s="21"/>
      <c r="QFE42" s="21"/>
      <c r="QFF42" s="21"/>
      <c r="QFG42" s="21"/>
      <c r="QFH42" s="21"/>
      <c r="QFI42" s="21"/>
      <c r="QFJ42" s="21"/>
      <c r="QFK42" s="21"/>
      <c r="QFL42" s="21"/>
      <c r="QFM42" s="21"/>
      <c r="QFN42" s="21"/>
      <c r="QFO42" s="21"/>
      <c r="QFP42" s="21"/>
      <c r="QFQ42" s="21"/>
      <c r="QFR42" s="21"/>
      <c r="QFS42" s="21"/>
      <c r="QFT42" s="21"/>
      <c r="QFU42" s="21"/>
      <c r="QFV42" s="21"/>
      <c r="QFW42" s="21"/>
      <c r="QFX42" s="21"/>
      <c r="QFY42" s="21"/>
      <c r="QFZ42" s="21"/>
      <c r="QGA42" s="21"/>
      <c r="QGB42" s="21"/>
      <c r="QGC42" s="21"/>
      <c r="QGD42" s="21"/>
      <c r="QGE42" s="21"/>
      <c r="QGF42" s="21"/>
      <c r="QGG42" s="21"/>
      <c r="QGH42" s="21"/>
      <c r="QGI42" s="21"/>
      <c r="QGJ42" s="21"/>
      <c r="QGK42" s="21"/>
      <c r="QGL42" s="21"/>
      <c r="QGM42" s="21"/>
      <c r="QGN42" s="21"/>
      <c r="QGO42" s="21"/>
      <c r="QGP42" s="21"/>
      <c r="QGQ42" s="21"/>
      <c r="QGR42" s="21"/>
      <c r="QGS42" s="21"/>
      <c r="QGT42" s="21"/>
      <c r="QGU42" s="21"/>
      <c r="QGV42" s="21"/>
      <c r="QGW42" s="21"/>
      <c r="QGX42" s="21"/>
      <c r="QGY42" s="21"/>
      <c r="QGZ42" s="21"/>
      <c r="QHA42" s="21"/>
      <c r="QHB42" s="21"/>
      <c r="QHC42" s="21"/>
      <c r="QHD42" s="21"/>
      <c r="QHE42" s="21"/>
      <c r="QHF42" s="21"/>
      <c r="QHG42" s="21"/>
      <c r="QHH42" s="21"/>
      <c r="QHI42" s="21"/>
      <c r="QHJ42" s="21"/>
      <c r="QHK42" s="21"/>
      <c r="QHL42" s="21"/>
      <c r="QHM42" s="21"/>
      <c r="QHN42" s="21"/>
      <c r="QHO42" s="21"/>
      <c r="QHP42" s="21"/>
      <c r="QHQ42" s="21"/>
      <c r="QHR42" s="21"/>
      <c r="QHS42" s="21"/>
      <c r="QHT42" s="21"/>
      <c r="QHU42" s="21"/>
      <c r="QHV42" s="21"/>
      <c r="QHW42" s="21"/>
      <c r="QHX42" s="21"/>
      <c r="QHY42" s="21"/>
      <c r="QHZ42" s="21"/>
      <c r="QIA42" s="21"/>
      <c r="QIB42" s="21"/>
      <c r="QIC42" s="21"/>
      <c r="QID42" s="21"/>
      <c r="QIE42" s="21"/>
      <c r="QIF42" s="21"/>
      <c r="QIG42" s="21"/>
      <c r="QIH42" s="21"/>
      <c r="QII42" s="21"/>
      <c r="QIJ42" s="21"/>
      <c r="QIK42" s="21"/>
      <c r="QIL42" s="21"/>
      <c r="QIM42" s="21"/>
      <c r="QIN42" s="21"/>
      <c r="QIO42" s="21"/>
      <c r="QIP42" s="21"/>
      <c r="QIQ42" s="21"/>
      <c r="QIR42" s="21"/>
      <c r="QIS42" s="21"/>
      <c r="QIT42" s="21"/>
      <c r="QIU42" s="21"/>
      <c r="QIV42" s="21"/>
      <c r="QIW42" s="21"/>
      <c r="QIX42" s="21"/>
      <c r="QIY42" s="21"/>
      <c r="QIZ42" s="21"/>
      <c r="QJA42" s="21"/>
      <c r="QJB42" s="21"/>
      <c r="QJC42" s="21"/>
      <c r="QJD42" s="21"/>
      <c r="QJE42" s="21"/>
      <c r="QJF42" s="21"/>
      <c r="QJG42" s="21"/>
      <c r="QJH42" s="21"/>
      <c r="QJI42" s="21"/>
      <c r="QJJ42" s="21"/>
      <c r="QJK42" s="21"/>
      <c r="QJL42" s="21"/>
      <c r="QJM42" s="21"/>
      <c r="QJN42" s="21"/>
      <c r="QJO42" s="21"/>
      <c r="QJP42" s="21"/>
      <c r="QJQ42" s="21"/>
      <c r="QJR42" s="21"/>
      <c r="QJS42" s="21"/>
      <c r="QJT42" s="21"/>
      <c r="QJU42" s="21"/>
      <c r="QJV42" s="21"/>
      <c r="QJW42" s="21"/>
      <c r="QJX42" s="21"/>
      <c r="QJY42" s="21"/>
      <c r="QJZ42" s="21"/>
      <c r="QKA42" s="21"/>
      <c r="QKB42" s="21"/>
      <c r="QKC42" s="21"/>
      <c r="QKD42" s="21"/>
      <c r="QKE42" s="21"/>
      <c r="QKF42" s="21"/>
      <c r="QKG42" s="21"/>
      <c r="QKH42" s="21"/>
      <c r="QKI42" s="21"/>
      <c r="QKJ42" s="21"/>
      <c r="QKK42" s="21"/>
      <c r="QKL42" s="21"/>
      <c r="QKM42" s="21"/>
      <c r="QKN42" s="21"/>
      <c r="QKO42" s="21"/>
      <c r="QKP42" s="21"/>
      <c r="QKQ42" s="21"/>
      <c r="QKR42" s="21"/>
      <c r="QKS42" s="21"/>
      <c r="QKT42" s="21"/>
      <c r="QKU42" s="21"/>
      <c r="QKV42" s="21"/>
      <c r="QKW42" s="21"/>
      <c r="QKX42" s="21"/>
      <c r="QKY42" s="21"/>
      <c r="QKZ42" s="21"/>
      <c r="QLA42" s="21"/>
      <c r="QLB42" s="21"/>
      <c r="QLC42" s="21"/>
      <c r="QLD42" s="21"/>
      <c r="QLE42" s="21"/>
      <c r="QLF42" s="21"/>
      <c r="QLG42" s="21"/>
      <c r="QLH42" s="21"/>
      <c r="QLI42" s="21"/>
      <c r="QLJ42" s="21"/>
      <c r="QLK42" s="21"/>
      <c r="QLL42" s="21"/>
      <c r="QLM42" s="21"/>
      <c r="QLN42" s="21"/>
      <c r="QLO42" s="21"/>
      <c r="QLP42" s="21"/>
      <c r="QLQ42" s="21"/>
      <c r="QLR42" s="21"/>
      <c r="QLS42" s="21"/>
      <c r="QLT42" s="21"/>
      <c r="QLU42" s="21"/>
      <c r="QLV42" s="21"/>
      <c r="QLW42" s="21"/>
      <c r="QLX42" s="21"/>
      <c r="QLY42" s="21"/>
      <c r="QLZ42" s="21"/>
      <c r="QMA42" s="21"/>
      <c r="QMB42" s="21"/>
      <c r="QMC42" s="21"/>
      <c r="QMD42" s="21"/>
      <c r="QME42" s="21"/>
      <c r="QMF42" s="21"/>
      <c r="QMG42" s="21"/>
      <c r="QMH42" s="21"/>
      <c r="QMI42" s="21"/>
      <c r="QMJ42" s="21"/>
      <c r="QMK42" s="21"/>
      <c r="QML42" s="21"/>
      <c r="QMM42" s="21"/>
      <c r="QMN42" s="21"/>
      <c r="QMO42" s="21"/>
      <c r="QMP42" s="21"/>
      <c r="QMQ42" s="21"/>
      <c r="QMR42" s="21"/>
      <c r="QMS42" s="21"/>
      <c r="QMT42" s="21"/>
      <c r="QMU42" s="21"/>
      <c r="QMV42" s="21"/>
      <c r="QMW42" s="21"/>
      <c r="QMX42" s="21"/>
      <c r="QMY42" s="21"/>
      <c r="QMZ42" s="21"/>
      <c r="QNA42" s="21"/>
      <c r="QNB42" s="21"/>
      <c r="QNC42" s="21"/>
      <c r="QND42" s="21"/>
      <c r="QNE42" s="21"/>
      <c r="QNF42" s="21"/>
      <c r="QNG42" s="21"/>
      <c r="QNH42" s="21"/>
      <c r="QNI42" s="21"/>
      <c r="QNJ42" s="21"/>
      <c r="QNK42" s="21"/>
      <c r="QNL42" s="21"/>
      <c r="QNM42" s="21"/>
      <c r="QNN42" s="21"/>
      <c r="QNO42" s="21"/>
      <c r="QNP42" s="21"/>
      <c r="QNQ42" s="21"/>
      <c r="QNR42" s="21"/>
      <c r="QNS42" s="21"/>
      <c r="QNT42" s="21"/>
      <c r="QNU42" s="21"/>
      <c r="QNV42" s="21"/>
      <c r="QNW42" s="21"/>
      <c r="QNX42" s="21"/>
      <c r="QNY42" s="21"/>
      <c r="QNZ42" s="21"/>
      <c r="QOA42" s="21"/>
      <c r="QOB42" s="21"/>
      <c r="QOC42" s="21"/>
      <c r="QOD42" s="21"/>
      <c r="QOE42" s="21"/>
      <c r="QOF42" s="21"/>
      <c r="QOG42" s="21"/>
      <c r="QOH42" s="21"/>
      <c r="QOI42" s="21"/>
      <c r="QOJ42" s="21"/>
      <c r="QOK42" s="21"/>
      <c r="QOL42" s="21"/>
      <c r="QOM42" s="21"/>
      <c r="QON42" s="21"/>
      <c r="QOO42" s="21"/>
      <c r="QOP42" s="21"/>
      <c r="QOQ42" s="21"/>
      <c r="QOR42" s="21"/>
      <c r="QOS42" s="21"/>
      <c r="QOT42" s="21"/>
      <c r="QOU42" s="21"/>
      <c r="QOV42" s="21"/>
      <c r="QOW42" s="21"/>
      <c r="QOX42" s="21"/>
      <c r="QOY42" s="21"/>
      <c r="QOZ42" s="21"/>
      <c r="QPA42" s="21"/>
      <c r="QPB42" s="21"/>
      <c r="QPC42" s="21"/>
      <c r="QPD42" s="21"/>
      <c r="QPE42" s="21"/>
      <c r="QPF42" s="21"/>
      <c r="QPG42" s="21"/>
      <c r="QPH42" s="21"/>
      <c r="QPI42" s="21"/>
      <c r="QPJ42" s="21"/>
      <c r="QPK42" s="21"/>
      <c r="QPL42" s="21"/>
      <c r="QPM42" s="21"/>
      <c r="QPN42" s="21"/>
      <c r="QPO42" s="21"/>
      <c r="QPP42" s="21"/>
      <c r="QPQ42" s="21"/>
      <c r="QPR42" s="21"/>
      <c r="QPS42" s="21"/>
      <c r="QPT42" s="21"/>
      <c r="QPU42" s="21"/>
      <c r="QPV42" s="21"/>
      <c r="QPW42" s="21"/>
      <c r="QPX42" s="21"/>
      <c r="QPY42" s="21"/>
      <c r="QPZ42" s="21"/>
      <c r="QQA42" s="21"/>
      <c r="QQB42" s="21"/>
      <c r="QQC42" s="21"/>
      <c r="QQD42" s="21"/>
      <c r="QQE42" s="21"/>
      <c r="QQF42" s="21"/>
      <c r="QQG42" s="21"/>
      <c r="QQH42" s="21"/>
      <c r="QQI42" s="21"/>
      <c r="QQJ42" s="21"/>
      <c r="QQK42" s="21"/>
      <c r="QQL42" s="21"/>
      <c r="QQM42" s="21"/>
      <c r="QQN42" s="21"/>
      <c r="QQO42" s="21"/>
      <c r="QQP42" s="21"/>
      <c r="QQQ42" s="21"/>
      <c r="QQR42" s="21"/>
      <c r="QQS42" s="21"/>
      <c r="QQT42" s="21"/>
      <c r="QQU42" s="21"/>
      <c r="QQV42" s="21"/>
      <c r="QQW42" s="21"/>
      <c r="QQX42" s="21"/>
      <c r="QQY42" s="21"/>
      <c r="QQZ42" s="21"/>
      <c r="QRA42" s="21"/>
      <c r="QRB42" s="21"/>
      <c r="QRC42" s="21"/>
      <c r="QRD42" s="21"/>
      <c r="QRE42" s="21"/>
      <c r="QRF42" s="21"/>
      <c r="QRG42" s="21"/>
      <c r="QRH42" s="21"/>
      <c r="QRI42" s="21"/>
      <c r="QRJ42" s="21"/>
      <c r="QRK42" s="21"/>
      <c r="QRL42" s="21"/>
      <c r="QRM42" s="21"/>
      <c r="QRN42" s="21"/>
      <c r="QRO42" s="21"/>
      <c r="QRP42" s="21"/>
      <c r="QRQ42" s="21"/>
      <c r="QRR42" s="21"/>
      <c r="QRS42" s="21"/>
      <c r="QRT42" s="21"/>
      <c r="QRU42" s="21"/>
      <c r="QRV42" s="21"/>
      <c r="QRW42" s="21"/>
      <c r="QRX42" s="21"/>
      <c r="QRY42" s="21"/>
      <c r="QRZ42" s="21"/>
      <c r="QSA42" s="21"/>
      <c r="QSB42" s="21"/>
      <c r="QSC42" s="21"/>
      <c r="QSD42" s="21"/>
      <c r="QSE42" s="21"/>
      <c r="QSF42" s="21"/>
      <c r="QSG42" s="21"/>
      <c r="QSH42" s="21"/>
      <c r="QSI42" s="21"/>
      <c r="QSJ42" s="21"/>
      <c r="QSK42" s="21"/>
      <c r="QSL42" s="21"/>
      <c r="QSM42" s="21"/>
      <c r="QSN42" s="21"/>
      <c r="QSO42" s="21"/>
      <c r="QSP42" s="21"/>
      <c r="QSQ42" s="21"/>
      <c r="QSR42" s="21"/>
      <c r="QSS42" s="21"/>
      <c r="QST42" s="21"/>
      <c r="QSU42" s="21"/>
      <c r="QSV42" s="21"/>
      <c r="QSW42" s="21"/>
      <c r="QSX42" s="21"/>
      <c r="QSY42" s="21"/>
      <c r="QSZ42" s="21"/>
      <c r="QTA42" s="21"/>
      <c r="QTB42" s="21"/>
      <c r="QTC42" s="21"/>
      <c r="QTD42" s="21"/>
      <c r="QTE42" s="21"/>
      <c r="QTF42" s="21"/>
      <c r="QTG42" s="21"/>
      <c r="QTH42" s="21"/>
      <c r="QTI42" s="21"/>
      <c r="QTJ42" s="21"/>
      <c r="QTK42" s="21"/>
      <c r="QTL42" s="21"/>
      <c r="QTM42" s="21"/>
      <c r="QTN42" s="21"/>
      <c r="QTO42" s="21"/>
      <c r="QTP42" s="21"/>
      <c r="QTQ42" s="21"/>
      <c r="QTR42" s="21"/>
      <c r="QTS42" s="21"/>
      <c r="QTT42" s="21"/>
      <c r="QTU42" s="21"/>
      <c r="QTV42" s="21"/>
      <c r="QTW42" s="21"/>
      <c r="QTX42" s="21"/>
      <c r="QTY42" s="21"/>
      <c r="QTZ42" s="21"/>
      <c r="QUA42" s="21"/>
      <c r="QUB42" s="21"/>
      <c r="QUC42" s="21"/>
      <c r="QUD42" s="21"/>
      <c r="QUE42" s="21"/>
      <c r="QUF42" s="21"/>
      <c r="QUG42" s="21"/>
      <c r="QUH42" s="21"/>
      <c r="QUI42" s="21"/>
      <c r="QUJ42" s="21"/>
      <c r="QUK42" s="21"/>
      <c r="QUL42" s="21"/>
      <c r="QUM42" s="21"/>
      <c r="QUN42" s="21"/>
      <c r="QUO42" s="21"/>
      <c r="QUP42" s="21"/>
      <c r="QUQ42" s="21"/>
      <c r="QUR42" s="21"/>
      <c r="QUS42" s="21"/>
      <c r="QUT42" s="21"/>
      <c r="QUU42" s="21"/>
      <c r="QUV42" s="21"/>
      <c r="QUW42" s="21"/>
      <c r="QUX42" s="21"/>
      <c r="QUY42" s="21"/>
      <c r="QUZ42" s="21"/>
      <c r="QVA42" s="21"/>
      <c r="QVB42" s="21"/>
      <c r="QVC42" s="21"/>
      <c r="QVD42" s="21"/>
      <c r="QVE42" s="21"/>
      <c r="QVF42" s="21"/>
      <c r="QVG42" s="21"/>
      <c r="QVH42" s="21"/>
      <c r="QVI42" s="21"/>
      <c r="QVJ42" s="21"/>
      <c r="QVK42" s="21"/>
      <c r="QVL42" s="21"/>
      <c r="QVM42" s="21"/>
      <c r="QVN42" s="21"/>
      <c r="QVO42" s="21"/>
      <c r="QVP42" s="21"/>
      <c r="QVQ42" s="21"/>
      <c r="QVR42" s="21"/>
      <c r="QVS42" s="21"/>
      <c r="QVT42" s="21"/>
      <c r="QVU42" s="21"/>
      <c r="QVV42" s="21"/>
      <c r="QVW42" s="21"/>
      <c r="QVX42" s="21"/>
      <c r="QVY42" s="21"/>
      <c r="QVZ42" s="21"/>
      <c r="QWA42" s="21"/>
      <c r="QWB42" s="21"/>
      <c r="QWC42" s="21"/>
      <c r="QWD42" s="21"/>
      <c r="QWE42" s="21"/>
      <c r="QWF42" s="21"/>
      <c r="QWG42" s="21"/>
      <c r="QWH42" s="21"/>
      <c r="QWI42" s="21"/>
      <c r="QWJ42" s="21"/>
      <c r="QWK42" s="21"/>
      <c r="QWL42" s="21"/>
      <c r="QWM42" s="21"/>
      <c r="QWN42" s="21"/>
      <c r="QWO42" s="21"/>
      <c r="QWP42" s="21"/>
      <c r="QWQ42" s="21"/>
      <c r="QWR42" s="21"/>
      <c r="QWS42" s="21"/>
      <c r="QWT42" s="21"/>
      <c r="QWU42" s="21"/>
      <c r="QWV42" s="21"/>
      <c r="QWW42" s="21"/>
      <c r="QWX42" s="21"/>
      <c r="QWY42" s="21"/>
      <c r="QWZ42" s="21"/>
      <c r="QXA42" s="21"/>
      <c r="QXB42" s="21"/>
      <c r="QXC42" s="21"/>
      <c r="QXD42" s="21"/>
      <c r="QXE42" s="21"/>
      <c r="QXF42" s="21"/>
      <c r="QXG42" s="21"/>
      <c r="QXH42" s="21"/>
      <c r="QXI42" s="21"/>
      <c r="QXJ42" s="21"/>
      <c r="QXK42" s="21"/>
      <c r="QXL42" s="21"/>
      <c r="QXM42" s="21"/>
      <c r="QXN42" s="21"/>
      <c r="QXO42" s="21"/>
      <c r="QXP42" s="21"/>
      <c r="QXQ42" s="21"/>
      <c r="QXR42" s="21"/>
      <c r="QXS42" s="21"/>
      <c r="QXT42" s="21"/>
      <c r="QXU42" s="21"/>
      <c r="QXV42" s="21"/>
      <c r="QXW42" s="21"/>
      <c r="QXX42" s="21"/>
      <c r="QXY42" s="21"/>
      <c r="QXZ42" s="21"/>
      <c r="QYA42" s="21"/>
      <c r="QYB42" s="21"/>
      <c r="QYC42" s="21"/>
      <c r="QYD42" s="21"/>
      <c r="QYE42" s="21"/>
      <c r="QYF42" s="21"/>
      <c r="QYG42" s="21"/>
      <c r="QYH42" s="21"/>
      <c r="QYI42" s="21"/>
      <c r="QYJ42" s="21"/>
      <c r="QYK42" s="21"/>
      <c r="QYL42" s="21"/>
      <c r="QYM42" s="21"/>
      <c r="QYN42" s="21"/>
      <c r="QYO42" s="21"/>
      <c r="QYP42" s="21"/>
      <c r="QYQ42" s="21"/>
      <c r="QYR42" s="21"/>
      <c r="QYS42" s="21"/>
      <c r="QYT42" s="21"/>
      <c r="QYU42" s="21"/>
      <c r="QYV42" s="21"/>
      <c r="QYW42" s="21"/>
      <c r="QYX42" s="21"/>
      <c r="QYY42" s="21"/>
      <c r="QYZ42" s="21"/>
      <c r="QZA42" s="21"/>
      <c r="QZB42" s="21"/>
      <c r="QZC42" s="21"/>
      <c r="QZD42" s="21"/>
      <c r="QZE42" s="21"/>
      <c r="QZF42" s="21"/>
      <c r="QZG42" s="21"/>
      <c r="QZH42" s="21"/>
      <c r="QZI42" s="21"/>
      <c r="QZJ42" s="21"/>
      <c r="QZK42" s="21"/>
      <c r="QZL42" s="21"/>
      <c r="QZM42" s="21"/>
      <c r="QZN42" s="21"/>
      <c r="QZO42" s="21"/>
      <c r="QZP42" s="21"/>
      <c r="QZQ42" s="21"/>
      <c r="QZR42" s="21"/>
      <c r="QZS42" s="21"/>
      <c r="QZT42" s="21"/>
      <c r="QZU42" s="21"/>
      <c r="QZV42" s="21"/>
      <c r="QZW42" s="21"/>
      <c r="QZX42" s="21"/>
      <c r="QZY42" s="21"/>
      <c r="QZZ42" s="21"/>
      <c r="RAA42" s="21"/>
      <c r="RAB42" s="21"/>
      <c r="RAC42" s="21"/>
      <c r="RAD42" s="21"/>
      <c r="RAE42" s="21"/>
      <c r="RAF42" s="21"/>
      <c r="RAG42" s="21"/>
      <c r="RAH42" s="21"/>
      <c r="RAI42" s="21"/>
      <c r="RAJ42" s="21"/>
      <c r="RAK42" s="21"/>
      <c r="RAL42" s="21"/>
      <c r="RAM42" s="21"/>
      <c r="RAN42" s="21"/>
      <c r="RAO42" s="21"/>
      <c r="RAP42" s="21"/>
      <c r="RAQ42" s="21"/>
      <c r="RAR42" s="21"/>
      <c r="RAS42" s="21"/>
      <c r="RAT42" s="21"/>
      <c r="RAU42" s="21"/>
      <c r="RAV42" s="21"/>
      <c r="RAW42" s="21"/>
      <c r="RAX42" s="21"/>
      <c r="RAY42" s="21"/>
      <c r="RAZ42" s="21"/>
      <c r="RBA42" s="21"/>
      <c r="RBB42" s="21"/>
      <c r="RBC42" s="21"/>
      <c r="RBD42" s="21"/>
      <c r="RBE42" s="21"/>
      <c r="RBF42" s="21"/>
      <c r="RBG42" s="21"/>
      <c r="RBH42" s="21"/>
      <c r="RBI42" s="21"/>
      <c r="RBJ42" s="21"/>
      <c r="RBK42" s="21"/>
      <c r="RBL42" s="21"/>
      <c r="RBM42" s="21"/>
      <c r="RBN42" s="21"/>
      <c r="RBO42" s="21"/>
      <c r="RBP42" s="21"/>
      <c r="RBQ42" s="21"/>
      <c r="RBR42" s="21"/>
      <c r="RBS42" s="21"/>
      <c r="RBT42" s="21"/>
      <c r="RBU42" s="21"/>
      <c r="RBV42" s="21"/>
      <c r="RBW42" s="21"/>
      <c r="RBX42" s="21"/>
      <c r="RBY42" s="21"/>
      <c r="RBZ42" s="21"/>
      <c r="RCA42" s="21"/>
      <c r="RCB42" s="21"/>
      <c r="RCC42" s="21"/>
      <c r="RCD42" s="21"/>
      <c r="RCE42" s="21"/>
      <c r="RCF42" s="21"/>
      <c r="RCG42" s="21"/>
      <c r="RCH42" s="21"/>
      <c r="RCI42" s="21"/>
      <c r="RCJ42" s="21"/>
      <c r="RCK42" s="21"/>
      <c r="RCL42" s="21"/>
      <c r="RCM42" s="21"/>
      <c r="RCN42" s="21"/>
      <c r="RCO42" s="21"/>
      <c r="RCP42" s="21"/>
      <c r="RCQ42" s="21"/>
      <c r="RCR42" s="21"/>
      <c r="RCS42" s="21"/>
      <c r="RCT42" s="21"/>
      <c r="RCU42" s="21"/>
      <c r="RCV42" s="21"/>
      <c r="RCW42" s="21"/>
      <c r="RCX42" s="21"/>
      <c r="RCY42" s="21"/>
      <c r="RCZ42" s="21"/>
      <c r="RDA42" s="21"/>
      <c r="RDB42" s="21"/>
      <c r="RDC42" s="21"/>
      <c r="RDD42" s="21"/>
      <c r="RDE42" s="21"/>
      <c r="RDF42" s="21"/>
      <c r="RDG42" s="21"/>
      <c r="RDH42" s="21"/>
      <c r="RDI42" s="21"/>
      <c r="RDJ42" s="21"/>
      <c r="RDK42" s="21"/>
      <c r="RDL42" s="21"/>
      <c r="RDM42" s="21"/>
      <c r="RDN42" s="21"/>
      <c r="RDO42" s="21"/>
      <c r="RDP42" s="21"/>
      <c r="RDQ42" s="21"/>
      <c r="RDR42" s="21"/>
      <c r="RDS42" s="21"/>
      <c r="RDT42" s="21"/>
      <c r="RDU42" s="21"/>
      <c r="RDV42" s="21"/>
      <c r="RDW42" s="21"/>
      <c r="RDX42" s="21"/>
      <c r="RDY42" s="21"/>
      <c r="RDZ42" s="21"/>
      <c r="REA42" s="21"/>
      <c r="REB42" s="21"/>
      <c r="REC42" s="21"/>
      <c r="RED42" s="21"/>
      <c r="REE42" s="21"/>
      <c r="REF42" s="21"/>
      <c r="REG42" s="21"/>
      <c r="REH42" s="21"/>
      <c r="REI42" s="21"/>
      <c r="REJ42" s="21"/>
      <c r="REK42" s="21"/>
      <c r="REL42" s="21"/>
      <c r="REM42" s="21"/>
      <c r="REN42" s="21"/>
      <c r="REO42" s="21"/>
      <c r="REP42" s="21"/>
      <c r="REQ42" s="21"/>
      <c r="RER42" s="21"/>
      <c r="RES42" s="21"/>
      <c r="RET42" s="21"/>
      <c r="REU42" s="21"/>
      <c r="REV42" s="21"/>
      <c r="REW42" s="21"/>
      <c r="REX42" s="21"/>
      <c r="REY42" s="21"/>
      <c r="REZ42" s="21"/>
      <c r="RFA42" s="21"/>
      <c r="RFB42" s="21"/>
      <c r="RFC42" s="21"/>
      <c r="RFD42" s="21"/>
      <c r="RFE42" s="21"/>
      <c r="RFF42" s="21"/>
      <c r="RFG42" s="21"/>
      <c r="RFH42" s="21"/>
      <c r="RFI42" s="21"/>
      <c r="RFJ42" s="21"/>
      <c r="RFK42" s="21"/>
      <c r="RFL42" s="21"/>
      <c r="RFM42" s="21"/>
      <c r="RFN42" s="21"/>
      <c r="RFO42" s="21"/>
      <c r="RFP42" s="21"/>
      <c r="RFQ42" s="21"/>
      <c r="RFR42" s="21"/>
      <c r="RFS42" s="21"/>
      <c r="RFT42" s="21"/>
      <c r="RFU42" s="21"/>
      <c r="RFV42" s="21"/>
      <c r="RFW42" s="21"/>
      <c r="RFX42" s="21"/>
      <c r="RFY42" s="21"/>
      <c r="RFZ42" s="21"/>
      <c r="RGA42" s="21"/>
      <c r="RGB42" s="21"/>
      <c r="RGC42" s="21"/>
      <c r="RGD42" s="21"/>
      <c r="RGE42" s="21"/>
      <c r="RGF42" s="21"/>
      <c r="RGG42" s="21"/>
      <c r="RGH42" s="21"/>
      <c r="RGI42" s="21"/>
      <c r="RGJ42" s="21"/>
      <c r="RGK42" s="21"/>
      <c r="RGL42" s="21"/>
      <c r="RGM42" s="21"/>
      <c r="RGN42" s="21"/>
      <c r="RGO42" s="21"/>
      <c r="RGP42" s="21"/>
      <c r="RGQ42" s="21"/>
      <c r="RGR42" s="21"/>
      <c r="RGS42" s="21"/>
      <c r="RGT42" s="21"/>
      <c r="RGU42" s="21"/>
      <c r="RGV42" s="21"/>
      <c r="RGW42" s="21"/>
      <c r="RGX42" s="21"/>
      <c r="RGY42" s="21"/>
      <c r="RGZ42" s="21"/>
      <c r="RHA42" s="21"/>
      <c r="RHB42" s="21"/>
      <c r="RHC42" s="21"/>
      <c r="RHD42" s="21"/>
      <c r="RHE42" s="21"/>
      <c r="RHF42" s="21"/>
      <c r="RHG42" s="21"/>
      <c r="RHH42" s="21"/>
      <c r="RHI42" s="21"/>
      <c r="RHJ42" s="21"/>
      <c r="RHK42" s="21"/>
      <c r="RHL42" s="21"/>
      <c r="RHM42" s="21"/>
      <c r="RHN42" s="21"/>
      <c r="RHO42" s="21"/>
      <c r="RHP42" s="21"/>
      <c r="RHQ42" s="21"/>
      <c r="RHR42" s="21"/>
      <c r="RHS42" s="21"/>
      <c r="RHT42" s="21"/>
      <c r="RHU42" s="21"/>
      <c r="RHV42" s="21"/>
      <c r="RHW42" s="21"/>
      <c r="RHX42" s="21"/>
      <c r="RHY42" s="21"/>
      <c r="RHZ42" s="21"/>
      <c r="RIA42" s="21"/>
      <c r="RIB42" s="21"/>
      <c r="RIC42" s="21"/>
      <c r="RID42" s="21"/>
      <c r="RIE42" s="21"/>
      <c r="RIF42" s="21"/>
      <c r="RIG42" s="21"/>
      <c r="RIH42" s="21"/>
      <c r="RII42" s="21"/>
      <c r="RIJ42" s="21"/>
      <c r="RIK42" s="21"/>
      <c r="RIL42" s="21"/>
      <c r="RIM42" s="21"/>
      <c r="RIN42" s="21"/>
      <c r="RIO42" s="21"/>
      <c r="RIP42" s="21"/>
      <c r="RIQ42" s="21"/>
      <c r="RIR42" s="21"/>
      <c r="RIS42" s="21"/>
      <c r="RIT42" s="21"/>
      <c r="RIU42" s="21"/>
      <c r="RIV42" s="21"/>
      <c r="RIW42" s="21"/>
      <c r="RIX42" s="21"/>
      <c r="RIY42" s="21"/>
      <c r="RIZ42" s="21"/>
      <c r="RJA42" s="21"/>
      <c r="RJB42" s="21"/>
      <c r="RJC42" s="21"/>
      <c r="RJD42" s="21"/>
      <c r="RJE42" s="21"/>
      <c r="RJF42" s="21"/>
      <c r="RJG42" s="21"/>
      <c r="RJH42" s="21"/>
      <c r="RJI42" s="21"/>
      <c r="RJJ42" s="21"/>
      <c r="RJK42" s="21"/>
      <c r="RJL42" s="21"/>
      <c r="RJM42" s="21"/>
      <c r="RJN42" s="21"/>
      <c r="RJO42" s="21"/>
      <c r="RJP42" s="21"/>
      <c r="RJQ42" s="21"/>
      <c r="RJR42" s="21"/>
      <c r="RJS42" s="21"/>
      <c r="RJT42" s="21"/>
      <c r="RJU42" s="21"/>
      <c r="RJV42" s="21"/>
      <c r="RJW42" s="21"/>
      <c r="RJX42" s="21"/>
      <c r="RJY42" s="21"/>
      <c r="RJZ42" s="21"/>
      <c r="RKA42" s="21"/>
      <c r="RKB42" s="21"/>
      <c r="RKC42" s="21"/>
      <c r="RKD42" s="21"/>
      <c r="RKE42" s="21"/>
      <c r="RKF42" s="21"/>
      <c r="RKG42" s="21"/>
      <c r="RKH42" s="21"/>
      <c r="RKI42" s="21"/>
      <c r="RKJ42" s="21"/>
      <c r="RKK42" s="21"/>
      <c r="RKL42" s="21"/>
      <c r="RKM42" s="21"/>
      <c r="RKN42" s="21"/>
      <c r="RKO42" s="21"/>
      <c r="RKP42" s="21"/>
      <c r="RKQ42" s="21"/>
      <c r="RKR42" s="21"/>
      <c r="RKS42" s="21"/>
      <c r="RKT42" s="21"/>
      <c r="RKU42" s="21"/>
      <c r="RKV42" s="21"/>
      <c r="RKW42" s="21"/>
      <c r="RKX42" s="21"/>
      <c r="RKY42" s="21"/>
      <c r="RKZ42" s="21"/>
      <c r="RLA42" s="21"/>
      <c r="RLB42" s="21"/>
      <c r="RLC42" s="21"/>
      <c r="RLD42" s="21"/>
      <c r="RLE42" s="21"/>
      <c r="RLF42" s="21"/>
      <c r="RLG42" s="21"/>
      <c r="RLH42" s="21"/>
      <c r="RLI42" s="21"/>
      <c r="RLJ42" s="21"/>
      <c r="RLK42" s="21"/>
      <c r="RLL42" s="21"/>
      <c r="RLM42" s="21"/>
      <c r="RLN42" s="21"/>
      <c r="RLO42" s="21"/>
      <c r="RLP42" s="21"/>
      <c r="RLQ42" s="21"/>
      <c r="RLR42" s="21"/>
      <c r="RLS42" s="21"/>
      <c r="RLT42" s="21"/>
      <c r="RLU42" s="21"/>
      <c r="RLV42" s="21"/>
      <c r="RLW42" s="21"/>
      <c r="RLX42" s="21"/>
      <c r="RLY42" s="21"/>
      <c r="RLZ42" s="21"/>
      <c r="RMA42" s="21"/>
      <c r="RMB42" s="21"/>
      <c r="RMC42" s="21"/>
      <c r="RMD42" s="21"/>
      <c r="RME42" s="21"/>
      <c r="RMF42" s="21"/>
      <c r="RMG42" s="21"/>
      <c r="RMH42" s="21"/>
      <c r="RMI42" s="21"/>
      <c r="RMJ42" s="21"/>
      <c r="RMK42" s="21"/>
      <c r="RML42" s="21"/>
      <c r="RMM42" s="21"/>
      <c r="RMN42" s="21"/>
      <c r="RMO42" s="21"/>
      <c r="RMP42" s="21"/>
      <c r="RMQ42" s="21"/>
      <c r="RMR42" s="21"/>
      <c r="RMS42" s="21"/>
      <c r="RMT42" s="21"/>
      <c r="RMU42" s="21"/>
      <c r="RMV42" s="21"/>
      <c r="RMW42" s="21"/>
      <c r="RMX42" s="21"/>
      <c r="RMY42" s="21"/>
      <c r="RMZ42" s="21"/>
      <c r="RNA42" s="21"/>
      <c r="RNB42" s="21"/>
      <c r="RNC42" s="21"/>
      <c r="RND42" s="21"/>
      <c r="RNE42" s="21"/>
      <c r="RNF42" s="21"/>
      <c r="RNG42" s="21"/>
      <c r="RNH42" s="21"/>
      <c r="RNI42" s="21"/>
      <c r="RNJ42" s="21"/>
      <c r="RNK42" s="21"/>
      <c r="RNL42" s="21"/>
      <c r="RNM42" s="21"/>
      <c r="RNN42" s="21"/>
      <c r="RNO42" s="21"/>
      <c r="RNP42" s="21"/>
      <c r="RNQ42" s="21"/>
      <c r="RNR42" s="21"/>
      <c r="RNS42" s="21"/>
      <c r="RNT42" s="21"/>
      <c r="RNU42" s="21"/>
      <c r="RNV42" s="21"/>
      <c r="RNW42" s="21"/>
      <c r="RNX42" s="21"/>
      <c r="RNY42" s="21"/>
      <c r="RNZ42" s="21"/>
      <c r="ROA42" s="21"/>
      <c r="ROB42" s="21"/>
      <c r="ROC42" s="21"/>
      <c r="ROD42" s="21"/>
      <c r="ROE42" s="21"/>
      <c r="ROF42" s="21"/>
      <c r="ROG42" s="21"/>
      <c r="ROH42" s="21"/>
      <c r="ROI42" s="21"/>
      <c r="ROJ42" s="21"/>
      <c r="ROK42" s="21"/>
      <c r="ROL42" s="21"/>
      <c r="ROM42" s="21"/>
      <c r="RON42" s="21"/>
      <c r="ROO42" s="21"/>
      <c r="ROP42" s="21"/>
      <c r="ROQ42" s="21"/>
      <c r="ROR42" s="21"/>
      <c r="ROS42" s="21"/>
      <c r="ROT42" s="21"/>
      <c r="ROU42" s="21"/>
      <c r="ROV42" s="21"/>
      <c r="ROW42" s="21"/>
      <c r="ROX42" s="21"/>
      <c r="ROY42" s="21"/>
      <c r="ROZ42" s="21"/>
      <c r="RPA42" s="21"/>
      <c r="RPB42" s="21"/>
      <c r="RPC42" s="21"/>
      <c r="RPD42" s="21"/>
      <c r="RPE42" s="21"/>
      <c r="RPF42" s="21"/>
      <c r="RPG42" s="21"/>
      <c r="RPH42" s="21"/>
      <c r="RPI42" s="21"/>
      <c r="RPJ42" s="21"/>
      <c r="RPK42" s="21"/>
      <c r="RPL42" s="21"/>
      <c r="RPM42" s="21"/>
      <c r="RPN42" s="21"/>
      <c r="RPO42" s="21"/>
      <c r="RPP42" s="21"/>
      <c r="RPQ42" s="21"/>
      <c r="RPR42" s="21"/>
      <c r="RPS42" s="21"/>
      <c r="RPT42" s="21"/>
      <c r="RPU42" s="21"/>
      <c r="RPV42" s="21"/>
      <c r="RPW42" s="21"/>
      <c r="RPX42" s="21"/>
      <c r="RPY42" s="21"/>
      <c r="RPZ42" s="21"/>
      <c r="RQA42" s="21"/>
      <c r="RQB42" s="21"/>
      <c r="RQC42" s="21"/>
      <c r="RQD42" s="21"/>
      <c r="RQE42" s="21"/>
      <c r="RQF42" s="21"/>
      <c r="RQG42" s="21"/>
      <c r="RQH42" s="21"/>
      <c r="RQI42" s="21"/>
      <c r="RQJ42" s="21"/>
      <c r="RQK42" s="21"/>
      <c r="RQL42" s="21"/>
      <c r="RQM42" s="21"/>
      <c r="RQN42" s="21"/>
      <c r="RQO42" s="21"/>
      <c r="RQP42" s="21"/>
      <c r="RQQ42" s="21"/>
      <c r="RQR42" s="21"/>
      <c r="RQS42" s="21"/>
      <c r="RQT42" s="21"/>
      <c r="RQU42" s="21"/>
      <c r="RQV42" s="21"/>
      <c r="RQW42" s="21"/>
      <c r="RQX42" s="21"/>
      <c r="RQY42" s="21"/>
      <c r="RQZ42" s="21"/>
      <c r="RRA42" s="21"/>
      <c r="RRB42" s="21"/>
      <c r="RRC42" s="21"/>
      <c r="RRD42" s="21"/>
      <c r="RRE42" s="21"/>
      <c r="RRF42" s="21"/>
      <c r="RRG42" s="21"/>
      <c r="RRH42" s="21"/>
      <c r="RRI42" s="21"/>
      <c r="RRJ42" s="21"/>
      <c r="RRK42" s="21"/>
      <c r="RRL42" s="21"/>
      <c r="RRM42" s="21"/>
      <c r="RRN42" s="21"/>
      <c r="RRO42" s="21"/>
      <c r="RRP42" s="21"/>
      <c r="RRQ42" s="21"/>
      <c r="RRR42" s="21"/>
      <c r="RRS42" s="21"/>
      <c r="RRT42" s="21"/>
      <c r="RRU42" s="21"/>
      <c r="RRV42" s="21"/>
      <c r="RRW42" s="21"/>
      <c r="RRX42" s="21"/>
      <c r="RRY42" s="21"/>
      <c r="RRZ42" s="21"/>
      <c r="RSA42" s="21"/>
      <c r="RSB42" s="21"/>
      <c r="RSC42" s="21"/>
      <c r="RSD42" s="21"/>
      <c r="RSE42" s="21"/>
      <c r="RSF42" s="21"/>
      <c r="RSG42" s="21"/>
      <c r="RSH42" s="21"/>
      <c r="RSI42" s="21"/>
      <c r="RSJ42" s="21"/>
      <c r="RSK42" s="21"/>
      <c r="RSL42" s="21"/>
      <c r="RSM42" s="21"/>
      <c r="RSN42" s="21"/>
      <c r="RSO42" s="21"/>
      <c r="RSP42" s="21"/>
      <c r="RSQ42" s="21"/>
      <c r="RSR42" s="21"/>
      <c r="RSS42" s="21"/>
      <c r="RST42" s="21"/>
      <c r="RSU42" s="21"/>
      <c r="RSV42" s="21"/>
      <c r="RSW42" s="21"/>
      <c r="RSX42" s="21"/>
      <c r="RSY42" s="21"/>
      <c r="RSZ42" s="21"/>
      <c r="RTA42" s="21"/>
      <c r="RTB42" s="21"/>
      <c r="RTC42" s="21"/>
      <c r="RTD42" s="21"/>
      <c r="RTE42" s="21"/>
      <c r="RTF42" s="21"/>
      <c r="RTG42" s="21"/>
      <c r="RTH42" s="21"/>
      <c r="RTI42" s="21"/>
      <c r="RTJ42" s="21"/>
      <c r="RTK42" s="21"/>
      <c r="RTL42" s="21"/>
      <c r="RTM42" s="21"/>
      <c r="RTN42" s="21"/>
      <c r="RTO42" s="21"/>
      <c r="RTP42" s="21"/>
      <c r="RTQ42" s="21"/>
      <c r="RTR42" s="21"/>
      <c r="RTS42" s="21"/>
      <c r="RTT42" s="21"/>
      <c r="RTU42" s="21"/>
      <c r="RTV42" s="21"/>
      <c r="RTW42" s="21"/>
      <c r="RTX42" s="21"/>
      <c r="RTY42" s="21"/>
      <c r="RTZ42" s="21"/>
      <c r="RUA42" s="21"/>
      <c r="RUB42" s="21"/>
      <c r="RUC42" s="21"/>
      <c r="RUD42" s="21"/>
      <c r="RUE42" s="21"/>
      <c r="RUF42" s="21"/>
      <c r="RUG42" s="21"/>
      <c r="RUH42" s="21"/>
      <c r="RUI42" s="21"/>
      <c r="RUJ42" s="21"/>
      <c r="RUK42" s="21"/>
      <c r="RUL42" s="21"/>
      <c r="RUM42" s="21"/>
      <c r="RUN42" s="21"/>
      <c r="RUO42" s="21"/>
      <c r="RUP42" s="21"/>
      <c r="RUQ42" s="21"/>
      <c r="RUR42" s="21"/>
      <c r="RUS42" s="21"/>
      <c r="RUT42" s="21"/>
      <c r="RUU42" s="21"/>
      <c r="RUV42" s="21"/>
      <c r="RUW42" s="21"/>
      <c r="RUX42" s="21"/>
      <c r="RUY42" s="21"/>
      <c r="RUZ42" s="21"/>
      <c r="RVA42" s="21"/>
      <c r="RVB42" s="21"/>
      <c r="RVC42" s="21"/>
      <c r="RVD42" s="21"/>
      <c r="RVE42" s="21"/>
      <c r="RVF42" s="21"/>
      <c r="RVG42" s="21"/>
      <c r="RVH42" s="21"/>
      <c r="RVI42" s="21"/>
      <c r="RVJ42" s="21"/>
      <c r="RVK42" s="21"/>
      <c r="RVL42" s="21"/>
      <c r="RVM42" s="21"/>
      <c r="RVN42" s="21"/>
      <c r="RVO42" s="21"/>
      <c r="RVP42" s="21"/>
      <c r="RVQ42" s="21"/>
      <c r="RVR42" s="21"/>
      <c r="RVS42" s="21"/>
      <c r="RVT42" s="21"/>
      <c r="RVU42" s="21"/>
      <c r="RVV42" s="21"/>
      <c r="RVW42" s="21"/>
      <c r="RVX42" s="21"/>
      <c r="RVY42" s="21"/>
      <c r="RVZ42" s="21"/>
      <c r="RWA42" s="21"/>
      <c r="RWB42" s="21"/>
      <c r="RWC42" s="21"/>
      <c r="RWD42" s="21"/>
      <c r="RWE42" s="21"/>
      <c r="RWF42" s="21"/>
      <c r="RWG42" s="21"/>
      <c r="RWH42" s="21"/>
      <c r="RWI42" s="21"/>
      <c r="RWJ42" s="21"/>
      <c r="RWK42" s="21"/>
      <c r="RWL42" s="21"/>
      <c r="RWM42" s="21"/>
      <c r="RWN42" s="21"/>
      <c r="RWO42" s="21"/>
      <c r="RWP42" s="21"/>
      <c r="RWQ42" s="21"/>
      <c r="RWR42" s="21"/>
      <c r="RWS42" s="21"/>
      <c r="RWT42" s="21"/>
      <c r="RWU42" s="21"/>
      <c r="RWV42" s="21"/>
      <c r="RWW42" s="21"/>
      <c r="RWX42" s="21"/>
      <c r="RWY42" s="21"/>
      <c r="RWZ42" s="21"/>
      <c r="RXA42" s="21"/>
      <c r="RXB42" s="21"/>
      <c r="RXC42" s="21"/>
      <c r="RXD42" s="21"/>
      <c r="RXE42" s="21"/>
      <c r="RXF42" s="21"/>
      <c r="RXG42" s="21"/>
      <c r="RXH42" s="21"/>
      <c r="RXI42" s="21"/>
      <c r="RXJ42" s="21"/>
      <c r="RXK42" s="21"/>
      <c r="RXL42" s="21"/>
      <c r="RXM42" s="21"/>
      <c r="RXN42" s="21"/>
      <c r="RXO42" s="21"/>
      <c r="RXP42" s="21"/>
      <c r="RXQ42" s="21"/>
      <c r="RXR42" s="21"/>
      <c r="RXS42" s="21"/>
      <c r="RXT42" s="21"/>
      <c r="RXU42" s="21"/>
      <c r="RXV42" s="21"/>
      <c r="RXW42" s="21"/>
      <c r="RXX42" s="21"/>
      <c r="RXY42" s="21"/>
      <c r="RXZ42" s="21"/>
      <c r="RYA42" s="21"/>
      <c r="RYB42" s="21"/>
      <c r="RYC42" s="21"/>
      <c r="RYD42" s="21"/>
      <c r="RYE42" s="21"/>
      <c r="RYF42" s="21"/>
      <c r="RYG42" s="21"/>
      <c r="RYH42" s="21"/>
      <c r="RYI42" s="21"/>
      <c r="RYJ42" s="21"/>
      <c r="RYK42" s="21"/>
      <c r="RYL42" s="21"/>
      <c r="RYM42" s="21"/>
      <c r="RYN42" s="21"/>
      <c r="RYO42" s="21"/>
      <c r="RYP42" s="21"/>
      <c r="RYQ42" s="21"/>
      <c r="RYR42" s="21"/>
      <c r="RYS42" s="21"/>
      <c r="RYT42" s="21"/>
      <c r="RYU42" s="21"/>
      <c r="RYV42" s="21"/>
      <c r="RYW42" s="21"/>
      <c r="RYX42" s="21"/>
      <c r="RYY42" s="21"/>
      <c r="RYZ42" s="21"/>
      <c r="RZA42" s="21"/>
      <c r="RZB42" s="21"/>
      <c r="RZC42" s="21"/>
      <c r="RZD42" s="21"/>
      <c r="RZE42" s="21"/>
      <c r="RZF42" s="21"/>
      <c r="RZG42" s="21"/>
      <c r="RZH42" s="21"/>
      <c r="RZI42" s="21"/>
      <c r="RZJ42" s="21"/>
      <c r="RZK42" s="21"/>
      <c r="RZL42" s="21"/>
      <c r="RZM42" s="21"/>
      <c r="RZN42" s="21"/>
      <c r="RZO42" s="21"/>
      <c r="RZP42" s="21"/>
      <c r="RZQ42" s="21"/>
      <c r="RZR42" s="21"/>
      <c r="RZS42" s="21"/>
      <c r="RZT42" s="21"/>
      <c r="RZU42" s="21"/>
      <c r="RZV42" s="21"/>
      <c r="RZW42" s="21"/>
      <c r="RZX42" s="21"/>
      <c r="RZY42" s="21"/>
      <c r="RZZ42" s="21"/>
      <c r="SAA42" s="21"/>
      <c r="SAB42" s="21"/>
      <c r="SAC42" s="21"/>
      <c r="SAD42" s="21"/>
      <c r="SAE42" s="21"/>
      <c r="SAF42" s="21"/>
      <c r="SAG42" s="21"/>
      <c r="SAH42" s="21"/>
      <c r="SAI42" s="21"/>
      <c r="SAJ42" s="21"/>
      <c r="SAK42" s="21"/>
      <c r="SAL42" s="21"/>
      <c r="SAM42" s="21"/>
      <c r="SAN42" s="21"/>
      <c r="SAO42" s="21"/>
      <c r="SAP42" s="21"/>
      <c r="SAQ42" s="21"/>
      <c r="SAR42" s="21"/>
      <c r="SAS42" s="21"/>
      <c r="SAT42" s="21"/>
      <c r="SAU42" s="21"/>
      <c r="SAV42" s="21"/>
      <c r="SAW42" s="21"/>
      <c r="SAX42" s="21"/>
      <c r="SAY42" s="21"/>
      <c r="SAZ42" s="21"/>
      <c r="SBA42" s="21"/>
      <c r="SBB42" s="21"/>
      <c r="SBC42" s="21"/>
      <c r="SBD42" s="21"/>
      <c r="SBE42" s="21"/>
      <c r="SBF42" s="21"/>
      <c r="SBG42" s="21"/>
      <c r="SBH42" s="21"/>
      <c r="SBI42" s="21"/>
      <c r="SBJ42" s="21"/>
      <c r="SBK42" s="21"/>
      <c r="SBL42" s="21"/>
      <c r="SBM42" s="21"/>
      <c r="SBN42" s="21"/>
      <c r="SBO42" s="21"/>
      <c r="SBP42" s="21"/>
      <c r="SBQ42" s="21"/>
      <c r="SBR42" s="21"/>
      <c r="SBS42" s="21"/>
      <c r="SBT42" s="21"/>
      <c r="SBU42" s="21"/>
      <c r="SBV42" s="21"/>
      <c r="SBW42" s="21"/>
      <c r="SBX42" s="21"/>
      <c r="SBY42" s="21"/>
      <c r="SBZ42" s="21"/>
      <c r="SCA42" s="21"/>
      <c r="SCB42" s="21"/>
      <c r="SCC42" s="21"/>
      <c r="SCD42" s="21"/>
      <c r="SCE42" s="21"/>
      <c r="SCF42" s="21"/>
      <c r="SCG42" s="21"/>
      <c r="SCH42" s="21"/>
      <c r="SCI42" s="21"/>
      <c r="SCJ42" s="21"/>
      <c r="SCK42" s="21"/>
      <c r="SCL42" s="21"/>
      <c r="SCM42" s="21"/>
      <c r="SCN42" s="21"/>
      <c r="SCO42" s="21"/>
      <c r="SCP42" s="21"/>
      <c r="SCQ42" s="21"/>
      <c r="SCR42" s="21"/>
      <c r="SCS42" s="21"/>
      <c r="SCT42" s="21"/>
      <c r="SCU42" s="21"/>
      <c r="SCV42" s="21"/>
      <c r="SCW42" s="21"/>
      <c r="SCX42" s="21"/>
      <c r="SCY42" s="21"/>
      <c r="SCZ42" s="21"/>
      <c r="SDA42" s="21"/>
      <c r="SDB42" s="21"/>
      <c r="SDC42" s="21"/>
      <c r="SDD42" s="21"/>
      <c r="SDE42" s="21"/>
      <c r="SDF42" s="21"/>
      <c r="SDG42" s="21"/>
      <c r="SDH42" s="21"/>
      <c r="SDI42" s="21"/>
      <c r="SDJ42" s="21"/>
      <c r="SDK42" s="21"/>
      <c r="SDL42" s="21"/>
      <c r="SDM42" s="21"/>
      <c r="SDN42" s="21"/>
      <c r="SDO42" s="21"/>
      <c r="SDP42" s="21"/>
      <c r="SDQ42" s="21"/>
      <c r="SDR42" s="21"/>
      <c r="SDS42" s="21"/>
      <c r="SDT42" s="21"/>
      <c r="SDU42" s="21"/>
      <c r="SDV42" s="21"/>
      <c r="SDW42" s="21"/>
      <c r="SDX42" s="21"/>
      <c r="SDY42" s="21"/>
      <c r="SDZ42" s="21"/>
      <c r="SEA42" s="21"/>
      <c r="SEB42" s="21"/>
      <c r="SEC42" s="21"/>
      <c r="SED42" s="21"/>
      <c r="SEE42" s="21"/>
      <c r="SEF42" s="21"/>
      <c r="SEG42" s="21"/>
      <c r="SEH42" s="21"/>
      <c r="SEI42" s="21"/>
      <c r="SEJ42" s="21"/>
      <c r="SEK42" s="21"/>
      <c r="SEL42" s="21"/>
      <c r="SEM42" s="21"/>
      <c r="SEN42" s="21"/>
      <c r="SEO42" s="21"/>
      <c r="SEP42" s="21"/>
      <c r="SEQ42" s="21"/>
      <c r="SER42" s="21"/>
      <c r="SES42" s="21"/>
      <c r="SET42" s="21"/>
      <c r="SEU42" s="21"/>
      <c r="SEV42" s="21"/>
      <c r="SEW42" s="21"/>
      <c r="SEX42" s="21"/>
      <c r="SEY42" s="21"/>
      <c r="SEZ42" s="21"/>
      <c r="SFA42" s="21"/>
      <c r="SFB42" s="21"/>
      <c r="SFC42" s="21"/>
      <c r="SFD42" s="21"/>
      <c r="SFE42" s="21"/>
      <c r="SFF42" s="21"/>
      <c r="SFG42" s="21"/>
      <c r="SFH42" s="21"/>
      <c r="SFI42" s="21"/>
      <c r="SFJ42" s="21"/>
      <c r="SFK42" s="21"/>
      <c r="SFL42" s="21"/>
      <c r="SFM42" s="21"/>
      <c r="SFN42" s="21"/>
      <c r="SFO42" s="21"/>
      <c r="SFP42" s="21"/>
      <c r="SFQ42" s="21"/>
      <c r="SFR42" s="21"/>
      <c r="SFS42" s="21"/>
      <c r="SFT42" s="21"/>
      <c r="SFU42" s="21"/>
      <c r="SFV42" s="21"/>
      <c r="SFW42" s="21"/>
      <c r="SFX42" s="21"/>
      <c r="SFY42" s="21"/>
      <c r="SFZ42" s="21"/>
      <c r="SGA42" s="21"/>
      <c r="SGB42" s="21"/>
      <c r="SGC42" s="21"/>
      <c r="SGD42" s="21"/>
      <c r="SGE42" s="21"/>
      <c r="SGF42" s="21"/>
      <c r="SGG42" s="21"/>
      <c r="SGH42" s="21"/>
      <c r="SGI42" s="21"/>
      <c r="SGJ42" s="21"/>
      <c r="SGK42" s="21"/>
      <c r="SGL42" s="21"/>
      <c r="SGM42" s="21"/>
      <c r="SGN42" s="21"/>
      <c r="SGO42" s="21"/>
      <c r="SGP42" s="21"/>
      <c r="SGQ42" s="21"/>
      <c r="SGR42" s="21"/>
      <c r="SGS42" s="21"/>
      <c r="SGT42" s="21"/>
      <c r="SGU42" s="21"/>
      <c r="SGV42" s="21"/>
      <c r="SGW42" s="21"/>
      <c r="SGX42" s="21"/>
      <c r="SGY42" s="21"/>
      <c r="SGZ42" s="21"/>
      <c r="SHA42" s="21"/>
      <c r="SHB42" s="21"/>
      <c r="SHC42" s="21"/>
      <c r="SHD42" s="21"/>
      <c r="SHE42" s="21"/>
      <c r="SHF42" s="21"/>
      <c r="SHG42" s="21"/>
      <c r="SHH42" s="21"/>
      <c r="SHI42" s="21"/>
      <c r="SHJ42" s="21"/>
      <c r="SHK42" s="21"/>
      <c r="SHL42" s="21"/>
      <c r="SHM42" s="21"/>
      <c r="SHN42" s="21"/>
      <c r="SHO42" s="21"/>
      <c r="SHP42" s="21"/>
      <c r="SHQ42" s="21"/>
      <c r="SHR42" s="21"/>
      <c r="SHS42" s="21"/>
      <c r="SHT42" s="21"/>
      <c r="SHU42" s="21"/>
      <c r="SHV42" s="21"/>
      <c r="SHW42" s="21"/>
      <c r="SHX42" s="21"/>
      <c r="SHY42" s="21"/>
      <c r="SHZ42" s="21"/>
      <c r="SIA42" s="21"/>
      <c r="SIB42" s="21"/>
      <c r="SIC42" s="21"/>
      <c r="SID42" s="21"/>
      <c r="SIE42" s="21"/>
      <c r="SIF42" s="21"/>
      <c r="SIG42" s="21"/>
      <c r="SIH42" s="21"/>
      <c r="SII42" s="21"/>
      <c r="SIJ42" s="21"/>
      <c r="SIK42" s="21"/>
      <c r="SIL42" s="21"/>
      <c r="SIM42" s="21"/>
      <c r="SIN42" s="21"/>
      <c r="SIO42" s="21"/>
      <c r="SIP42" s="21"/>
      <c r="SIQ42" s="21"/>
      <c r="SIR42" s="21"/>
      <c r="SIS42" s="21"/>
      <c r="SIT42" s="21"/>
      <c r="SIU42" s="21"/>
      <c r="SIV42" s="21"/>
      <c r="SIW42" s="21"/>
      <c r="SIX42" s="21"/>
      <c r="SIY42" s="21"/>
      <c r="SIZ42" s="21"/>
      <c r="SJA42" s="21"/>
      <c r="SJB42" s="21"/>
      <c r="SJC42" s="21"/>
      <c r="SJD42" s="21"/>
      <c r="SJE42" s="21"/>
      <c r="SJF42" s="21"/>
      <c r="SJG42" s="21"/>
      <c r="SJH42" s="21"/>
      <c r="SJI42" s="21"/>
      <c r="SJJ42" s="21"/>
      <c r="SJK42" s="21"/>
      <c r="SJL42" s="21"/>
      <c r="SJM42" s="21"/>
      <c r="SJN42" s="21"/>
      <c r="SJO42" s="21"/>
      <c r="SJP42" s="21"/>
      <c r="SJQ42" s="21"/>
      <c r="SJR42" s="21"/>
      <c r="SJS42" s="21"/>
      <c r="SJT42" s="21"/>
      <c r="SJU42" s="21"/>
      <c r="SJV42" s="21"/>
      <c r="SJW42" s="21"/>
      <c r="SJX42" s="21"/>
      <c r="SJY42" s="21"/>
      <c r="SJZ42" s="21"/>
      <c r="SKA42" s="21"/>
      <c r="SKB42" s="21"/>
      <c r="SKC42" s="21"/>
      <c r="SKD42" s="21"/>
      <c r="SKE42" s="21"/>
      <c r="SKF42" s="21"/>
      <c r="SKG42" s="21"/>
      <c r="SKH42" s="21"/>
      <c r="SKI42" s="21"/>
      <c r="SKJ42" s="21"/>
      <c r="SKK42" s="21"/>
      <c r="SKL42" s="21"/>
      <c r="SKM42" s="21"/>
      <c r="SKN42" s="21"/>
      <c r="SKO42" s="21"/>
      <c r="SKP42" s="21"/>
      <c r="SKQ42" s="21"/>
      <c r="SKR42" s="21"/>
      <c r="SKS42" s="21"/>
      <c r="SKT42" s="21"/>
      <c r="SKU42" s="21"/>
      <c r="SKV42" s="21"/>
      <c r="SKW42" s="21"/>
      <c r="SKX42" s="21"/>
      <c r="SKY42" s="21"/>
      <c r="SKZ42" s="21"/>
      <c r="SLA42" s="21"/>
      <c r="SLB42" s="21"/>
      <c r="SLC42" s="21"/>
      <c r="SLD42" s="21"/>
      <c r="SLE42" s="21"/>
      <c r="SLF42" s="21"/>
      <c r="SLG42" s="21"/>
      <c r="SLH42" s="21"/>
      <c r="SLI42" s="21"/>
      <c r="SLJ42" s="21"/>
      <c r="SLK42" s="21"/>
      <c r="SLL42" s="21"/>
      <c r="SLM42" s="21"/>
      <c r="SLN42" s="21"/>
      <c r="SLO42" s="21"/>
      <c r="SLP42" s="21"/>
      <c r="SLQ42" s="21"/>
      <c r="SLR42" s="21"/>
      <c r="SLS42" s="21"/>
      <c r="SLT42" s="21"/>
      <c r="SLU42" s="21"/>
      <c r="SLV42" s="21"/>
      <c r="SLW42" s="21"/>
      <c r="SLX42" s="21"/>
      <c r="SLY42" s="21"/>
      <c r="SLZ42" s="21"/>
      <c r="SMA42" s="21"/>
      <c r="SMB42" s="21"/>
      <c r="SMC42" s="21"/>
      <c r="SMD42" s="21"/>
      <c r="SME42" s="21"/>
      <c r="SMF42" s="21"/>
      <c r="SMG42" s="21"/>
      <c r="SMH42" s="21"/>
      <c r="SMI42" s="21"/>
      <c r="SMJ42" s="21"/>
      <c r="SMK42" s="21"/>
      <c r="SML42" s="21"/>
      <c r="SMM42" s="21"/>
      <c r="SMN42" s="21"/>
      <c r="SMO42" s="21"/>
      <c r="SMP42" s="21"/>
      <c r="SMQ42" s="21"/>
      <c r="SMR42" s="21"/>
      <c r="SMS42" s="21"/>
      <c r="SMT42" s="21"/>
      <c r="SMU42" s="21"/>
      <c r="SMV42" s="21"/>
      <c r="SMW42" s="21"/>
      <c r="SMX42" s="21"/>
      <c r="SMY42" s="21"/>
      <c r="SMZ42" s="21"/>
      <c r="SNA42" s="21"/>
      <c r="SNB42" s="21"/>
      <c r="SNC42" s="21"/>
      <c r="SND42" s="21"/>
      <c r="SNE42" s="21"/>
      <c r="SNF42" s="21"/>
      <c r="SNG42" s="21"/>
      <c r="SNH42" s="21"/>
      <c r="SNI42" s="21"/>
      <c r="SNJ42" s="21"/>
      <c r="SNK42" s="21"/>
      <c r="SNL42" s="21"/>
      <c r="SNM42" s="21"/>
      <c r="SNN42" s="21"/>
      <c r="SNO42" s="21"/>
      <c r="SNP42" s="21"/>
      <c r="SNQ42" s="21"/>
      <c r="SNR42" s="21"/>
      <c r="SNS42" s="21"/>
      <c r="SNT42" s="21"/>
      <c r="SNU42" s="21"/>
      <c r="SNV42" s="21"/>
      <c r="SNW42" s="21"/>
      <c r="SNX42" s="21"/>
      <c r="SNY42" s="21"/>
      <c r="SNZ42" s="21"/>
      <c r="SOA42" s="21"/>
      <c r="SOB42" s="21"/>
      <c r="SOC42" s="21"/>
      <c r="SOD42" s="21"/>
      <c r="SOE42" s="21"/>
      <c r="SOF42" s="21"/>
      <c r="SOG42" s="21"/>
      <c r="SOH42" s="21"/>
      <c r="SOI42" s="21"/>
      <c r="SOJ42" s="21"/>
      <c r="SOK42" s="21"/>
      <c r="SOL42" s="21"/>
      <c r="SOM42" s="21"/>
      <c r="SON42" s="21"/>
      <c r="SOO42" s="21"/>
      <c r="SOP42" s="21"/>
      <c r="SOQ42" s="21"/>
      <c r="SOR42" s="21"/>
      <c r="SOS42" s="21"/>
      <c r="SOT42" s="21"/>
      <c r="SOU42" s="21"/>
      <c r="SOV42" s="21"/>
      <c r="SOW42" s="21"/>
      <c r="SOX42" s="21"/>
      <c r="SOY42" s="21"/>
      <c r="SOZ42" s="21"/>
      <c r="SPA42" s="21"/>
      <c r="SPB42" s="21"/>
      <c r="SPC42" s="21"/>
      <c r="SPD42" s="21"/>
      <c r="SPE42" s="21"/>
      <c r="SPF42" s="21"/>
      <c r="SPG42" s="21"/>
      <c r="SPH42" s="21"/>
      <c r="SPI42" s="21"/>
      <c r="SPJ42" s="21"/>
      <c r="SPK42" s="21"/>
      <c r="SPL42" s="21"/>
      <c r="SPM42" s="21"/>
      <c r="SPN42" s="21"/>
      <c r="SPO42" s="21"/>
      <c r="SPP42" s="21"/>
      <c r="SPQ42" s="21"/>
      <c r="SPR42" s="21"/>
      <c r="SPS42" s="21"/>
      <c r="SPT42" s="21"/>
      <c r="SPU42" s="21"/>
      <c r="SPV42" s="21"/>
      <c r="SPW42" s="21"/>
      <c r="SPX42" s="21"/>
      <c r="SPY42" s="21"/>
      <c r="SPZ42" s="21"/>
      <c r="SQA42" s="21"/>
      <c r="SQB42" s="21"/>
      <c r="SQC42" s="21"/>
      <c r="SQD42" s="21"/>
      <c r="SQE42" s="21"/>
      <c r="SQF42" s="21"/>
      <c r="SQG42" s="21"/>
      <c r="SQH42" s="21"/>
      <c r="SQI42" s="21"/>
      <c r="SQJ42" s="21"/>
      <c r="SQK42" s="21"/>
      <c r="SQL42" s="21"/>
      <c r="SQM42" s="21"/>
      <c r="SQN42" s="21"/>
      <c r="SQO42" s="21"/>
      <c r="SQP42" s="21"/>
      <c r="SQQ42" s="21"/>
      <c r="SQR42" s="21"/>
      <c r="SQS42" s="21"/>
      <c r="SQT42" s="21"/>
      <c r="SQU42" s="21"/>
      <c r="SQV42" s="21"/>
      <c r="SQW42" s="21"/>
      <c r="SQX42" s="21"/>
      <c r="SQY42" s="21"/>
      <c r="SQZ42" s="21"/>
      <c r="SRA42" s="21"/>
      <c r="SRB42" s="21"/>
      <c r="SRC42" s="21"/>
      <c r="SRD42" s="21"/>
      <c r="SRE42" s="21"/>
      <c r="SRF42" s="21"/>
      <c r="SRG42" s="21"/>
      <c r="SRH42" s="21"/>
      <c r="SRI42" s="21"/>
      <c r="SRJ42" s="21"/>
      <c r="SRK42" s="21"/>
      <c r="SRL42" s="21"/>
      <c r="SRM42" s="21"/>
      <c r="SRN42" s="21"/>
      <c r="SRO42" s="21"/>
      <c r="SRP42" s="21"/>
      <c r="SRQ42" s="21"/>
      <c r="SRR42" s="21"/>
      <c r="SRS42" s="21"/>
      <c r="SRT42" s="21"/>
      <c r="SRU42" s="21"/>
      <c r="SRV42" s="21"/>
      <c r="SRW42" s="21"/>
      <c r="SRX42" s="21"/>
      <c r="SRY42" s="21"/>
      <c r="SRZ42" s="21"/>
      <c r="SSA42" s="21"/>
      <c r="SSB42" s="21"/>
      <c r="SSC42" s="21"/>
      <c r="SSD42" s="21"/>
      <c r="SSE42" s="21"/>
      <c r="SSF42" s="21"/>
      <c r="SSG42" s="21"/>
      <c r="SSH42" s="21"/>
      <c r="SSI42" s="21"/>
      <c r="SSJ42" s="21"/>
      <c r="SSK42" s="21"/>
      <c r="SSL42" s="21"/>
      <c r="SSM42" s="21"/>
      <c r="SSN42" s="21"/>
      <c r="SSO42" s="21"/>
      <c r="SSP42" s="21"/>
      <c r="SSQ42" s="21"/>
      <c r="SSR42" s="21"/>
      <c r="SSS42" s="21"/>
      <c r="SST42" s="21"/>
      <c r="SSU42" s="21"/>
      <c r="SSV42" s="21"/>
      <c r="SSW42" s="21"/>
      <c r="SSX42" s="21"/>
      <c r="SSY42" s="21"/>
      <c r="SSZ42" s="21"/>
      <c r="STA42" s="21"/>
      <c r="STB42" s="21"/>
      <c r="STC42" s="21"/>
      <c r="STD42" s="21"/>
      <c r="STE42" s="21"/>
      <c r="STF42" s="21"/>
      <c r="STG42" s="21"/>
      <c r="STH42" s="21"/>
      <c r="STI42" s="21"/>
      <c r="STJ42" s="21"/>
      <c r="STK42" s="21"/>
      <c r="STL42" s="21"/>
      <c r="STM42" s="21"/>
      <c r="STN42" s="21"/>
      <c r="STO42" s="21"/>
      <c r="STP42" s="21"/>
      <c r="STQ42" s="21"/>
      <c r="STR42" s="21"/>
      <c r="STS42" s="21"/>
      <c r="STT42" s="21"/>
      <c r="STU42" s="21"/>
      <c r="STV42" s="21"/>
      <c r="STW42" s="21"/>
      <c r="STX42" s="21"/>
      <c r="STY42" s="21"/>
      <c r="STZ42" s="21"/>
      <c r="SUA42" s="21"/>
      <c r="SUB42" s="21"/>
      <c r="SUC42" s="21"/>
      <c r="SUD42" s="21"/>
      <c r="SUE42" s="21"/>
      <c r="SUF42" s="21"/>
      <c r="SUG42" s="21"/>
      <c r="SUH42" s="21"/>
      <c r="SUI42" s="21"/>
      <c r="SUJ42" s="21"/>
      <c r="SUK42" s="21"/>
      <c r="SUL42" s="21"/>
      <c r="SUM42" s="21"/>
      <c r="SUN42" s="21"/>
      <c r="SUO42" s="21"/>
      <c r="SUP42" s="21"/>
      <c r="SUQ42" s="21"/>
      <c r="SUR42" s="21"/>
      <c r="SUS42" s="21"/>
      <c r="SUT42" s="21"/>
      <c r="SUU42" s="21"/>
      <c r="SUV42" s="21"/>
      <c r="SUW42" s="21"/>
      <c r="SUX42" s="21"/>
      <c r="SUY42" s="21"/>
      <c r="SUZ42" s="21"/>
      <c r="SVA42" s="21"/>
      <c r="SVB42" s="21"/>
      <c r="SVC42" s="21"/>
      <c r="SVD42" s="21"/>
      <c r="SVE42" s="21"/>
      <c r="SVF42" s="21"/>
      <c r="SVG42" s="21"/>
      <c r="SVH42" s="21"/>
      <c r="SVI42" s="21"/>
      <c r="SVJ42" s="21"/>
      <c r="SVK42" s="21"/>
      <c r="SVL42" s="21"/>
      <c r="SVM42" s="21"/>
      <c r="SVN42" s="21"/>
      <c r="SVO42" s="21"/>
      <c r="SVP42" s="21"/>
      <c r="SVQ42" s="21"/>
      <c r="SVR42" s="21"/>
      <c r="SVS42" s="21"/>
      <c r="SVT42" s="21"/>
      <c r="SVU42" s="21"/>
      <c r="SVV42" s="21"/>
      <c r="SVW42" s="21"/>
      <c r="SVX42" s="21"/>
      <c r="SVY42" s="21"/>
      <c r="SVZ42" s="21"/>
      <c r="SWA42" s="21"/>
      <c r="SWB42" s="21"/>
      <c r="SWC42" s="21"/>
      <c r="SWD42" s="21"/>
      <c r="SWE42" s="21"/>
      <c r="SWF42" s="21"/>
      <c r="SWG42" s="21"/>
      <c r="SWH42" s="21"/>
      <c r="SWI42" s="21"/>
      <c r="SWJ42" s="21"/>
      <c r="SWK42" s="21"/>
      <c r="SWL42" s="21"/>
      <c r="SWM42" s="21"/>
      <c r="SWN42" s="21"/>
      <c r="SWO42" s="21"/>
      <c r="SWP42" s="21"/>
      <c r="SWQ42" s="21"/>
      <c r="SWR42" s="21"/>
      <c r="SWS42" s="21"/>
      <c r="SWT42" s="21"/>
      <c r="SWU42" s="21"/>
      <c r="SWV42" s="21"/>
      <c r="SWW42" s="21"/>
      <c r="SWX42" s="21"/>
      <c r="SWY42" s="21"/>
      <c r="SWZ42" s="21"/>
      <c r="SXA42" s="21"/>
      <c r="SXB42" s="21"/>
      <c r="SXC42" s="21"/>
      <c r="SXD42" s="21"/>
      <c r="SXE42" s="21"/>
      <c r="SXF42" s="21"/>
      <c r="SXG42" s="21"/>
      <c r="SXH42" s="21"/>
      <c r="SXI42" s="21"/>
      <c r="SXJ42" s="21"/>
      <c r="SXK42" s="21"/>
      <c r="SXL42" s="21"/>
      <c r="SXM42" s="21"/>
      <c r="SXN42" s="21"/>
      <c r="SXO42" s="21"/>
      <c r="SXP42" s="21"/>
      <c r="SXQ42" s="21"/>
      <c r="SXR42" s="21"/>
      <c r="SXS42" s="21"/>
      <c r="SXT42" s="21"/>
      <c r="SXU42" s="21"/>
      <c r="SXV42" s="21"/>
      <c r="SXW42" s="21"/>
      <c r="SXX42" s="21"/>
      <c r="SXY42" s="21"/>
      <c r="SXZ42" s="21"/>
      <c r="SYA42" s="21"/>
      <c r="SYB42" s="21"/>
      <c r="SYC42" s="21"/>
      <c r="SYD42" s="21"/>
      <c r="SYE42" s="21"/>
      <c r="SYF42" s="21"/>
      <c r="SYG42" s="21"/>
      <c r="SYH42" s="21"/>
      <c r="SYI42" s="21"/>
      <c r="SYJ42" s="21"/>
      <c r="SYK42" s="21"/>
      <c r="SYL42" s="21"/>
      <c r="SYM42" s="21"/>
      <c r="SYN42" s="21"/>
      <c r="SYO42" s="21"/>
      <c r="SYP42" s="21"/>
      <c r="SYQ42" s="21"/>
      <c r="SYR42" s="21"/>
      <c r="SYS42" s="21"/>
      <c r="SYT42" s="21"/>
      <c r="SYU42" s="21"/>
      <c r="SYV42" s="21"/>
      <c r="SYW42" s="21"/>
      <c r="SYX42" s="21"/>
      <c r="SYY42" s="21"/>
      <c r="SYZ42" s="21"/>
      <c r="SZA42" s="21"/>
      <c r="SZB42" s="21"/>
      <c r="SZC42" s="21"/>
      <c r="SZD42" s="21"/>
      <c r="SZE42" s="21"/>
      <c r="SZF42" s="21"/>
      <c r="SZG42" s="21"/>
      <c r="SZH42" s="21"/>
      <c r="SZI42" s="21"/>
      <c r="SZJ42" s="21"/>
      <c r="SZK42" s="21"/>
      <c r="SZL42" s="21"/>
      <c r="SZM42" s="21"/>
      <c r="SZN42" s="21"/>
      <c r="SZO42" s="21"/>
      <c r="SZP42" s="21"/>
      <c r="SZQ42" s="21"/>
      <c r="SZR42" s="21"/>
      <c r="SZS42" s="21"/>
      <c r="SZT42" s="21"/>
      <c r="SZU42" s="21"/>
      <c r="SZV42" s="21"/>
      <c r="SZW42" s="21"/>
      <c r="SZX42" s="21"/>
      <c r="SZY42" s="21"/>
      <c r="SZZ42" s="21"/>
      <c r="TAA42" s="21"/>
      <c r="TAB42" s="21"/>
      <c r="TAC42" s="21"/>
      <c r="TAD42" s="21"/>
      <c r="TAE42" s="21"/>
      <c r="TAF42" s="21"/>
      <c r="TAG42" s="21"/>
      <c r="TAH42" s="21"/>
      <c r="TAI42" s="21"/>
      <c r="TAJ42" s="21"/>
      <c r="TAK42" s="21"/>
      <c r="TAL42" s="21"/>
      <c r="TAM42" s="21"/>
      <c r="TAN42" s="21"/>
      <c r="TAO42" s="21"/>
      <c r="TAP42" s="21"/>
      <c r="TAQ42" s="21"/>
      <c r="TAR42" s="21"/>
      <c r="TAS42" s="21"/>
      <c r="TAT42" s="21"/>
      <c r="TAU42" s="21"/>
      <c r="TAV42" s="21"/>
      <c r="TAW42" s="21"/>
      <c r="TAX42" s="21"/>
      <c r="TAY42" s="21"/>
      <c r="TAZ42" s="21"/>
      <c r="TBA42" s="21"/>
      <c r="TBB42" s="21"/>
      <c r="TBC42" s="21"/>
      <c r="TBD42" s="21"/>
      <c r="TBE42" s="21"/>
      <c r="TBF42" s="21"/>
      <c r="TBG42" s="21"/>
      <c r="TBH42" s="21"/>
      <c r="TBI42" s="21"/>
      <c r="TBJ42" s="21"/>
      <c r="TBK42" s="21"/>
      <c r="TBL42" s="21"/>
      <c r="TBM42" s="21"/>
      <c r="TBN42" s="21"/>
      <c r="TBO42" s="21"/>
      <c r="TBP42" s="21"/>
      <c r="TBQ42" s="21"/>
      <c r="TBR42" s="21"/>
      <c r="TBS42" s="21"/>
      <c r="TBT42" s="21"/>
      <c r="TBU42" s="21"/>
      <c r="TBV42" s="21"/>
      <c r="TBW42" s="21"/>
      <c r="TBX42" s="21"/>
      <c r="TBY42" s="21"/>
      <c r="TBZ42" s="21"/>
      <c r="TCA42" s="21"/>
      <c r="TCB42" s="21"/>
      <c r="TCC42" s="21"/>
      <c r="TCD42" s="21"/>
      <c r="TCE42" s="21"/>
      <c r="TCF42" s="21"/>
      <c r="TCG42" s="21"/>
      <c r="TCH42" s="21"/>
      <c r="TCI42" s="21"/>
      <c r="TCJ42" s="21"/>
      <c r="TCK42" s="21"/>
      <c r="TCL42" s="21"/>
      <c r="TCM42" s="21"/>
      <c r="TCN42" s="21"/>
      <c r="TCO42" s="21"/>
      <c r="TCP42" s="21"/>
      <c r="TCQ42" s="21"/>
      <c r="TCR42" s="21"/>
      <c r="TCS42" s="21"/>
      <c r="TCT42" s="21"/>
      <c r="TCU42" s="21"/>
      <c r="TCV42" s="21"/>
      <c r="TCW42" s="21"/>
      <c r="TCX42" s="21"/>
      <c r="TCY42" s="21"/>
      <c r="TCZ42" s="21"/>
      <c r="TDA42" s="21"/>
      <c r="TDB42" s="21"/>
      <c r="TDC42" s="21"/>
      <c r="TDD42" s="21"/>
      <c r="TDE42" s="21"/>
      <c r="TDF42" s="21"/>
      <c r="TDG42" s="21"/>
      <c r="TDH42" s="21"/>
      <c r="TDI42" s="21"/>
      <c r="TDJ42" s="21"/>
      <c r="TDK42" s="21"/>
      <c r="TDL42" s="21"/>
      <c r="TDM42" s="21"/>
      <c r="TDN42" s="21"/>
      <c r="TDO42" s="21"/>
      <c r="TDP42" s="21"/>
      <c r="TDQ42" s="21"/>
      <c r="TDR42" s="21"/>
      <c r="TDS42" s="21"/>
      <c r="TDT42" s="21"/>
      <c r="TDU42" s="21"/>
      <c r="TDV42" s="21"/>
      <c r="TDW42" s="21"/>
      <c r="TDX42" s="21"/>
      <c r="TDY42" s="21"/>
      <c r="TDZ42" s="21"/>
      <c r="TEA42" s="21"/>
      <c r="TEB42" s="21"/>
      <c r="TEC42" s="21"/>
      <c r="TED42" s="21"/>
      <c r="TEE42" s="21"/>
      <c r="TEF42" s="21"/>
      <c r="TEG42" s="21"/>
      <c r="TEH42" s="21"/>
      <c r="TEI42" s="21"/>
      <c r="TEJ42" s="21"/>
      <c r="TEK42" s="21"/>
      <c r="TEL42" s="21"/>
      <c r="TEM42" s="21"/>
      <c r="TEN42" s="21"/>
      <c r="TEO42" s="21"/>
      <c r="TEP42" s="21"/>
      <c r="TEQ42" s="21"/>
      <c r="TER42" s="21"/>
      <c r="TES42" s="21"/>
      <c r="TET42" s="21"/>
      <c r="TEU42" s="21"/>
      <c r="TEV42" s="21"/>
      <c r="TEW42" s="21"/>
      <c r="TEX42" s="21"/>
      <c r="TEY42" s="21"/>
      <c r="TEZ42" s="21"/>
      <c r="TFA42" s="21"/>
      <c r="TFB42" s="21"/>
      <c r="TFC42" s="21"/>
      <c r="TFD42" s="21"/>
      <c r="TFE42" s="21"/>
      <c r="TFF42" s="21"/>
      <c r="TFG42" s="21"/>
      <c r="TFH42" s="21"/>
      <c r="TFI42" s="21"/>
      <c r="TFJ42" s="21"/>
      <c r="TFK42" s="21"/>
      <c r="TFL42" s="21"/>
      <c r="TFM42" s="21"/>
      <c r="TFN42" s="21"/>
      <c r="TFO42" s="21"/>
      <c r="TFP42" s="21"/>
      <c r="TFQ42" s="21"/>
      <c r="TFR42" s="21"/>
      <c r="TFS42" s="21"/>
      <c r="TFT42" s="21"/>
      <c r="TFU42" s="21"/>
      <c r="TFV42" s="21"/>
      <c r="TFW42" s="21"/>
      <c r="TFX42" s="21"/>
      <c r="TFY42" s="21"/>
      <c r="TFZ42" s="21"/>
      <c r="TGA42" s="21"/>
      <c r="TGB42" s="21"/>
      <c r="TGC42" s="21"/>
      <c r="TGD42" s="21"/>
      <c r="TGE42" s="21"/>
      <c r="TGF42" s="21"/>
      <c r="TGG42" s="21"/>
      <c r="TGH42" s="21"/>
      <c r="TGI42" s="21"/>
      <c r="TGJ42" s="21"/>
      <c r="TGK42" s="21"/>
      <c r="TGL42" s="21"/>
      <c r="TGM42" s="21"/>
      <c r="TGN42" s="21"/>
      <c r="TGO42" s="21"/>
      <c r="TGP42" s="21"/>
      <c r="TGQ42" s="21"/>
      <c r="TGR42" s="21"/>
      <c r="TGS42" s="21"/>
      <c r="TGT42" s="21"/>
      <c r="TGU42" s="21"/>
      <c r="TGV42" s="21"/>
      <c r="TGW42" s="21"/>
      <c r="TGX42" s="21"/>
      <c r="TGY42" s="21"/>
      <c r="TGZ42" s="21"/>
      <c r="THA42" s="21"/>
      <c r="THB42" s="21"/>
      <c r="THC42" s="21"/>
      <c r="THD42" s="21"/>
      <c r="THE42" s="21"/>
      <c r="THF42" s="21"/>
      <c r="THG42" s="21"/>
      <c r="THH42" s="21"/>
      <c r="THI42" s="21"/>
      <c r="THJ42" s="21"/>
      <c r="THK42" s="21"/>
      <c r="THL42" s="21"/>
      <c r="THM42" s="21"/>
      <c r="THN42" s="21"/>
      <c r="THO42" s="21"/>
      <c r="THP42" s="21"/>
      <c r="THQ42" s="21"/>
      <c r="THR42" s="21"/>
      <c r="THS42" s="21"/>
      <c r="THT42" s="21"/>
      <c r="THU42" s="21"/>
      <c r="THV42" s="21"/>
      <c r="THW42" s="21"/>
      <c r="THX42" s="21"/>
      <c r="THY42" s="21"/>
      <c r="THZ42" s="21"/>
      <c r="TIA42" s="21"/>
      <c r="TIB42" s="21"/>
      <c r="TIC42" s="21"/>
      <c r="TID42" s="21"/>
      <c r="TIE42" s="21"/>
      <c r="TIF42" s="21"/>
      <c r="TIG42" s="21"/>
      <c r="TIH42" s="21"/>
      <c r="TII42" s="21"/>
      <c r="TIJ42" s="21"/>
      <c r="TIK42" s="21"/>
      <c r="TIL42" s="21"/>
      <c r="TIM42" s="21"/>
      <c r="TIN42" s="21"/>
      <c r="TIO42" s="21"/>
      <c r="TIP42" s="21"/>
      <c r="TIQ42" s="21"/>
      <c r="TIR42" s="21"/>
      <c r="TIS42" s="21"/>
      <c r="TIT42" s="21"/>
      <c r="TIU42" s="21"/>
      <c r="TIV42" s="21"/>
      <c r="TIW42" s="21"/>
      <c r="TIX42" s="21"/>
      <c r="TIY42" s="21"/>
      <c r="TIZ42" s="21"/>
      <c r="TJA42" s="21"/>
      <c r="TJB42" s="21"/>
      <c r="TJC42" s="21"/>
      <c r="TJD42" s="21"/>
      <c r="TJE42" s="21"/>
      <c r="TJF42" s="21"/>
      <c r="TJG42" s="21"/>
      <c r="TJH42" s="21"/>
      <c r="TJI42" s="21"/>
      <c r="TJJ42" s="21"/>
      <c r="TJK42" s="21"/>
      <c r="TJL42" s="21"/>
      <c r="TJM42" s="21"/>
      <c r="TJN42" s="21"/>
      <c r="TJO42" s="21"/>
      <c r="TJP42" s="21"/>
      <c r="TJQ42" s="21"/>
      <c r="TJR42" s="21"/>
      <c r="TJS42" s="21"/>
      <c r="TJT42" s="21"/>
      <c r="TJU42" s="21"/>
      <c r="TJV42" s="21"/>
      <c r="TJW42" s="21"/>
      <c r="TJX42" s="21"/>
      <c r="TJY42" s="21"/>
      <c r="TJZ42" s="21"/>
      <c r="TKA42" s="21"/>
      <c r="TKB42" s="21"/>
      <c r="TKC42" s="21"/>
      <c r="TKD42" s="21"/>
      <c r="TKE42" s="21"/>
      <c r="TKF42" s="21"/>
      <c r="TKG42" s="21"/>
      <c r="TKH42" s="21"/>
      <c r="TKI42" s="21"/>
      <c r="TKJ42" s="21"/>
      <c r="TKK42" s="21"/>
      <c r="TKL42" s="21"/>
      <c r="TKM42" s="21"/>
      <c r="TKN42" s="21"/>
      <c r="TKO42" s="21"/>
      <c r="TKP42" s="21"/>
      <c r="TKQ42" s="21"/>
      <c r="TKR42" s="21"/>
      <c r="TKS42" s="21"/>
      <c r="TKT42" s="21"/>
      <c r="TKU42" s="21"/>
      <c r="TKV42" s="21"/>
      <c r="TKW42" s="21"/>
      <c r="TKX42" s="21"/>
      <c r="TKY42" s="21"/>
      <c r="TKZ42" s="21"/>
      <c r="TLA42" s="21"/>
      <c r="TLB42" s="21"/>
      <c r="TLC42" s="21"/>
      <c r="TLD42" s="21"/>
      <c r="TLE42" s="21"/>
      <c r="TLF42" s="21"/>
      <c r="TLG42" s="21"/>
      <c r="TLH42" s="21"/>
      <c r="TLI42" s="21"/>
      <c r="TLJ42" s="21"/>
      <c r="TLK42" s="21"/>
      <c r="TLL42" s="21"/>
      <c r="TLM42" s="21"/>
      <c r="TLN42" s="21"/>
      <c r="TLO42" s="21"/>
      <c r="TLP42" s="21"/>
      <c r="TLQ42" s="21"/>
      <c r="TLR42" s="21"/>
      <c r="TLS42" s="21"/>
      <c r="TLT42" s="21"/>
      <c r="TLU42" s="21"/>
      <c r="TLV42" s="21"/>
      <c r="TLW42" s="21"/>
      <c r="TLX42" s="21"/>
      <c r="TLY42" s="21"/>
      <c r="TLZ42" s="21"/>
      <c r="TMA42" s="21"/>
      <c r="TMB42" s="21"/>
      <c r="TMC42" s="21"/>
      <c r="TMD42" s="21"/>
      <c r="TME42" s="21"/>
      <c r="TMF42" s="21"/>
      <c r="TMG42" s="21"/>
      <c r="TMH42" s="21"/>
      <c r="TMI42" s="21"/>
      <c r="TMJ42" s="21"/>
      <c r="TMK42" s="21"/>
      <c r="TML42" s="21"/>
      <c r="TMM42" s="21"/>
      <c r="TMN42" s="21"/>
      <c r="TMO42" s="21"/>
      <c r="TMP42" s="21"/>
      <c r="TMQ42" s="21"/>
      <c r="TMR42" s="21"/>
      <c r="TMS42" s="21"/>
      <c r="TMT42" s="21"/>
      <c r="TMU42" s="21"/>
      <c r="TMV42" s="21"/>
      <c r="TMW42" s="21"/>
      <c r="TMX42" s="21"/>
      <c r="TMY42" s="21"/>
      <c r="TMZ42" s="21"/>
      <c r="TNA42" s="21"/>
      <c r="TNB42" s="21"/>
      <c r="TNC42" s="21"/>
      <c r="TND42" s="21"/>
      <c r="TNE42" s="21"/>
      <c r="TNF42" s="21"/>
      <c r="TNG42" s="21"/>
      <c r="TNH42" s="21"/>
      <c r="TNI42" s="21"/>
      <c r="TNJ42" s="21"/>
      <c r="TNK42" s="21"/>
      <c r="TNL42" s="21"/>
      <c r="TNM42" s="21"/>
      <c r="TNN42" s="21"/>
      <c r="TNO42" s="21"/>
      <c r="TNP42" s="21"/>
      <c r="TNQ42" s="21"/>
      <c r="TNR42" s="21"/>
      <c r="TNS42" s="21"/>
      <c r="TNT42" s="21"/>
      <c r="TNU42" s="21"/>
      <c r="TNV42" s="21"/>
      <c r="TNW42" s="21"/>
      <c r="TNX42" s="21"/>
      <c r="TNY42" s="21"/>
      <c r="TNZ42" s="21"/>
      <c r="TOA42" s="21"/>
      <c r="TOB42" s="21"/>
      <c r="TOC42" s="21"/>
      <c r="TOD42" s="21"/>
      <c r="TOE42" s="21"/>
      <c r="TOF42" s="21"/>
      <c r="TOG42" s="21"/>
      <c r="TOH42" s="21"/>
      <c r="TOI42" s="21"/>
      <c r="TOJ42" s="21"/>
      <c r="TOK42" s="21"/>
      <c r="TOL42" s="21"/>
      <c r="TOM42" s="21"/>
      <c r="TON42" s="21"/>
      <c r="TOO42" s="21"/>
      <c r="TOP42" s="21"/>
      <c r="TOQ42" s="21"/>
      <c r="TOR42" s="21"/>
      <c r="TOS42" s="21"/>
      <c r="TOT42" s="21"/>
      <c r="TOU42" s="21"/>
      <c r="TOV42" s="21"/>
      <c r="TOW42" s="21"/>
      <c r="TOX42" s="21"/>
      <c r="TOY42" s="21"/>
      <c r="TOZ42" s="21"/>
      <c r="TPA42" s="21"/>
      <c r="TPB42" s="21"/>
      <c r="TPC42" s="21"/>
      <c r="TPD42" s="21"/>
      <c r="TPE42" s="21"/>
      <c r="TPF42" s="21"/>
      <c r="TPG42" s="21"/>
      <c r="TPH42" s="21"/>
      <c r="TPI42" s="21"/>
      <c r="TPJ42" s="21"/>
      <c r="TPK42" s="21"/>
      <c r="TPL42" s="21"/>
      <c r="TPM42" s="21"/>
      <c r="TPN42" s="21"/>
      <c r="TPO42" s="21"/>
      <c r="TPP42" s="21"/>
      <c r="TPQ42" s="21"/>
      <c r="TPR42" s="21"/>
      <c r="TPS42" s="21"/>
      <c r="TPT42" s="21"/>
      <c r="TPU42" s="21"/>
      <c r="TPV42" s="21"/>
      <c r="TPW42" s="21"/>
      <c r="TPX42" s="21"/>
      <c r="TPY42" s="21"/>
      <c r="TPZ42" s="21"/>
      <c r="TQA42" s="21"/>
      <c r="TQB42" s="21"/>
      <c r="TQC42" s="21"/>
      <c r="TQD42" s="21"/>
      <c r="TQE42" s="21"/>
      <c r="TQF42" s="21"/>
      <c r="TQG42" s="21"/>
      <c r="TQH42" s="21"/>
      <c r="TQI42" s="21"/>
      <c r="TQJ42" s="21"/>
      <c r="TQK42" s="21"/>
      <c r="TQL42" s="21"/>
      <c r="TQM42" s="21"/>
      <c r="TQN42" s="21"/>
      <c r="TQO42" s="21"/>
      <c r="TQP42" s="21"/>
      <c r="TQQ42" s="21"/>
      <c r="TQR42" s="21"/>
      <c r="TQS42" s="21"/>
      <c r="TQT42" s="21"/>
      <c r="TQU42" s="21"/>
      <c r="TQV42" s="21"/>
      <c r="TQW42" s="21"/>
      <c r="TQX42" s="21"/>
      <c r="TQY42" s="21"/>
      <c r="TQZ42" s="21"/>
      <c r="TRA42" s="21"/>
      <c r="TRB42" s="21"/>
      <c r="TRC42" s="21"/>
      <c r="TRD42" s="21"/>
      <c r="TRE42" s="21"/>
      <c r="TRF42" s="21"/>
      <c r="TRG42" s="21"/>
      <c r="TRH42" s="21"/>
      <c r="TRI42" s="21"/>
      <c r="TRJ42" s="21"/>
      <c r="TRK42" s="21"/>
      <c r="TRL42" s="21"/>
      <c r="TRM42" s="21"/>
      <c r="TRN42" s="21"/>
      <c r="TRO42" s="21"/>
      <c r="TRP42" s="21"/>
      <c r="TRQ42" s="21"/>
      <c r="TRR42" s="21"/>
      <c r="TRS42" s="21"/>
      <c r="TRT42" s="21"/>
      <c r="TRU42" s="21"/>
      <c r="TRV42" s="21"/>
      <c r="TRW42" s="21"/>
      <c r="TRX42" s="21"/>
      <c r="TRY42" s="21"/>
      <c r="TRZ42" s="21"/>
      <c r="TSA42" s="21"/>
      <c r="TSB42" s="21"/>
      <c r="TSC42" s="21"/>
      <c r="TSD42" s="21"/>
      <c r="TSE42" s="21"/>
      <c r="TSF42" s="21"/>
      <c r="TSG42" s="21"/>
      <c r="TSH42" s="21"/>
      <c r="TSI42" s="21"/>
      <c r="TSJ42" s="21"/>
      <c r="TSK42" s="21"/>
      <c r="TSL42" s="21"/>
      <c r="TSM42" s="21"/>
      <c r="TSN42" s="21"/>
      <c r="TSO42" s="21"/>
      <c r="TSP42" s="21"/>
      <c r="TSQ42" s="21"/>
      <c r="TSR42" s="21"/>
      <c r="TSS42" s="21"/>
      <c r="TST42" s="21"/>
      <c r="TSU42" s="21"/>
      <c r="TSV42" s="21"/>
      <c r="TSW42" s="21"/>
      <c r="TSX42" s="21"/>
      <c r="TSY42" s="21"/>
      <c r="TSZ42" s="21"/>
      <c r="TTA42" s="21"/>
      <c r="TTB42" s="21"/>
      <c r="TTC42" s="21"/>
      <c r="TTD42" s="21"/>
      <c r="TTE42" s="21"/>
      <c r="TTF42" s="21"/>
      <c r="TTG42" s="21"/>
      <c r="TTH42" s="21"/>
      <c r="TTI42" s="21"/>
      <c r="TTJ42" s="21"/>
      <c r="TTK42" s="21"/>
      <c r="TTL42" s="21"/>
      <c r="TTM42" s="21"/>
      <c r="TTN42" s="21"/>
      <c r="TTO42" s="21"/>
      <c r="TTP42" s="21"/>
      <c r="TTQ42" s="21"/>
      <c r="TTR42" s="21"/>
      <c r="TTS42" s="21"/>
      <c r="TTT42" s="21"/>
      <c r="TTU42" s="21"/>
      <c r="TTV42" s="21"/>
      <c r="TTW42" s="21"/>
      <c r="TTX42" s="21"/>
      <c r="TTY42" s="21"/>
      <c r="TTZ42" s="21"/>
      <c r="TUA42" s="21"/>
      <c r="TUB42" s="21"/>
      <c r="TUC42" s="21"/>
      <c r="TUD42" s="21"/>
      <c r="TUE42" s="21"/>
      <c r="TUF42" s="21"/>
      <c r="TUG42" s="21"/>
      <c r="TUH42" s="21"/>
      <c r="TUI42" s="21"/>
      <c r="TUJ42" s="21"/>
      <c r="TUK42" s="21"/>
      <c r="TUL42" s="21"/>
      <c r="TUM42" s="21"/>
      <c r="TUN42" s="21"/>
      <c r="TUO42" s="21"/>
      <c r="TUP42" s="21"/>
      <c r="TUQ42" s="21"/>
      <c r="TUR42" s="21"/>
      <c r="TUS42" s="21"/>
      <c r="TUT42" s="21"/>
      <c r="TUU42" s="21"/>
      <c r="TUV42" s="21"/>
      <c r="TUW42" s="21"/>
      <c r="TUX42" s="21"/>
      <c r="TUY42" s="21"/>
      <c r="TUZ42" s="21"/>
      <c r="TVA42" s="21"/>
      <c r="TVB42" s="21"/>
      <c r="TVC42" s="21"/>
      <c r="TVD42" s="21"/>
      <c r="TVE42" s="21"/>
      <c r="TVF42" s="21"/>
      <c r="TVG42" s="21"/>
      <c r="TVH42" s="21"/>
      <c r="TVI42" s="21"/>
      <c r="TVJ42" s="21"/>
      <c r="TVK42" s="21"/>
      <c r="TVL42" s="21"/>
      <c r="TVM42" s="21"/>
      <c r="TVN42" s="21"/>
      <c r="TVO42" s="21"/>
      <c r="TVP42" s="21"/>
      <c r="TVQ42" s="21"/>
      <c r="TVR42" s="21"/>
      <c r="TVS42" s="21"/>
      <c r="TVT42" s="21"/>
      <c r="TVU42" s="21"/>
      <c r="TVV42" s="21"/>
      <c r="TVW42" s="21"/>
      <c r="TVX42" s="21"/>
      <c r="TVY42" s="21"/>
      <c r="TVZ42" s="21"/>
      <c r="TWA42" s="21"/>
      <c r="TWB42" s="21"/>
      <c r="TWC42" s="21"/>
      <c r="TWD42" s="21"/>
      <c r="TWE42" s="21"/>
      <c r="TWF42" s="21"/>
      <c r="TWG42" s="21"/>
      <c r="TWH42" s="21"/>
      <c r="TWI42" s="21"/>
      <c r="TWJ42" s="21"/>
      <c r="TWK42" s="21"/>
      <c r="TWL42" s="21"/>
      <c r="TWM42" s="21"/>
      <c r="TWN42" s="21"/>
      <c r="TWO42" s="21"/>
      <c r="TWP42" s="21"/>
      <c r="TWQ42" s="21"/>
      <c r="TWR42" s="21"/>
      <c r="TWS42" s="21"/>
      <c r="TWT42" s="21"/>
      <c r="TWU42" s="21"/>
      <c r="TWV42" s="21"/>
      <c r="TWW42" s="21"/>
      <c r="TWX42" s="21"/>
      <c r="TWY42" s="21"/>
      <c r="TWZ42" s="21"/>
      <c r="TXA42" s="21"/>
      <c r="TXB42" s="21"/>
      <c r="TXC42" s="21"/>
      <c r="TXD42" s="21"/>
      <c r="TXE42" s="21"/>
      <c r="TXF42" s="21"/>
      <c r="TXG42" s="21"/>
      <c r="TXH42" s="21"/>
      <c r="TXI42" s="21"/>
      <c r="TXJ42" s="21"/>
      <c r="TXK42" s="21"/>
      <c r="TXL42" s="21"/>
      <c r="TXM42" s="21"/>
      <c r="TXN42" s="21"/>
      <c r="TXO42" s="21"/>
      <c r="TXP42" s="21"/>
      <c r="TXQ42" s="21"/>
      <c r="TXR42" s="21"/>
      <c r="TXS42" s="21"/>
      <c r="TXT42" s="21"/>
      <c r="TXU42" s="21"/>
      <c r="TXV42" s="21"/>
      <c r="TXW42" s="21"/>
      <c r="TXX42" s="21"/>
      <c r="TXY42" s="21"/>
      <c r="TXZ42" s="21"/>
      <c r="TYA42" s="21"/>
      <c r="TYB42" s="21"/>
      <c r="TYC42" s="21"/>
      <c r="TYD42" s="21"/>
      <c r="TYE42" s="21"/>
      <c r="TYF42" s="21"/>
      <c r="TYG42" s="21"/>
      <c r="TYH42" s="21"/>
      <c r="TYI42" s="21"/>
      <c r="TYJ42" s="21"/>
      <c r="TYK42" s="21"/>
      <c r="TYL42" s="21"/>
      <c r="TYM42" s="21"/>
      <c r="TYN42" s="21"/>
      <c r="TYO42" s="21"/>
      <c r="TYP42" s="21"/>
      <c r="TYQ42" s="21"/>
      <c r="TYR42" s="21"/>
      <c r="TYS42" s="21"/>
      <c r="TYT42" s="21"/>
      <c r="TYU42" s="21"/>
      <c r="TYV42" s="21"/>
      <c r="TYW42" s="21"/>
      <c r="TYX42" s="21"/>
      <c r="TYY42" s="21"/>
      <c r="TYZ42" s="21"/>
      <c r="TZA42" s="21"/>
      <c r="TZB42" s="21"/>
      <c r="TZC42" s="21"/>
      <c r="TZD42" s="21"/>
      <c r="TZE42" s="21"/>
      <c r="TZF42" s="21"/>
      <c r="TZG42" s="21"/>
      <c r="TZH42" s="21"/>
      <c r="TZI42" s="21"/>
      <c r="TZJ42" s="21"/>
      <c r="TZK42" s="21"/>
      <c r="TZL42" s="21"/>
      <c r="TZM42" s="21"/>
      <c r="TZN42" s="21"/>
      <c r="TZO42" s="21"/>
      <c r="TZP42" s="21"/>
      <c r="TZQ42" s="21"/>
      <c r="TZR42" s="21"/>
      <c r="TZS42" s="21"/>
      <c r="TZT42" s="21"/>
      <c r="TZU42" s="21"/>
      <c r="TZV42" s="21"/>
      <c r="TZW42" s="21"/>
      <c r="TZX42" s="21"/>
      <c r="TZY42" s="21"/>
      <c r="TZZ42" s="21"/>
      <c r="UAA42" s="21"/>
      <c r="UAB42" s="21"/>
      <c r="UAC42" s="21"/>
      <c r="UAD42" s="21"/>
      <c r="UAE42" s="21"/>
      <c r="UAF42" s="21"/>
      <c r="UAG42" s="21"/>
      <c r="UAH42" s="21"/>
      <c r="UAI42" s="21"/>
      <c r="UAJ42" s="21"/>
      <c r="UAK42" s="21"/>
      <c r="UAL42" s="21"/>
      <c r="UAM42" s="21"/>
      <c r="UAN42" s="21"/>
      <c r="UAO42" s="21"/>
      <c r="UAP42" s="21"/>
      <c r="UAQ42" s="21"/>
      <c r="UAR42" s="21"/>
      <c r="UAS42" s="21"/>
      <c r="UAT42" s="21"/>
      <c r="UAU42" s="21"/>
      <c r="UAV42" s="21"/>
      <c r="UAW42" s="21"/>
      <c r="UAX42" s="21"/>
      <c r="UAY42" s="21"/>
      <c r="UAZ42" s="21"/>
      <c r="UBA42" s="21"/>
      <c r="UBB42" s="21"/>
      <c r="UBC42" s="21"/>
      <c r="UBD42" s="21"/>
      <c r="UBE42" s="21"/>
      <c r="UBF42" s="21"/>
      <c r="UBG42" s="21"/>
      <c r="UBH42" s="21"/>
      <c r="UBI42" s="21"/>
      <c r="UBJ42" s="21"/>
      <c r="UBK42" s="21"/>
      <c r="UBL42" s="21"/>
      <c r="UBM42" s="21"/>
      <c r="UBN42" s="21"/>
      <c r="UBO42" s="21"/>
      <c r="UBP42" s="21"/>
      <c r="UBQ42" s="21"/>
      <c r="UBR42" s="21"/>
      <c r="UBS42" s="21"/>
      <c r="UBT42" s="21"/>
      <c r="UBU42" s="21"/>
      <c r="UBV42" s="21"/>
      <c r="UBW42" s="21"/>
      <c r="UBX42" s="21"/>
      <c r="UBY42" s="21"/>
      <c r="UBZ42" s="21"/>
      <c r="UCA42" s="21"/>
      <c r="UCB42" s="21"/>
      <c r="UCC42" s="21"/>
      <c r="UCD42" s="21"/>
      <c r="UCE42" s="21"/>
      <c r="UCF42" s="21"/>
      <c r="UCG42" s="21"/>
      <c r="UCH42" s="21"/>
      <c r="UCI42" s="21"/>
      <c r="UCJ42" s="21"/>
      <c r="UCK42" s="21"/>
      <c r="UCL42" s="21"/>
      <c r="UCM42" s="21"/>
      <c r="UCN42" s="21"/>
      <c r="UCO42" s="21"/>
      <c r="UCP42" s="21"/>
      <c r="UCQ42" s="21"/>
      <c r="UCR42" s="21"/>
      <c r="UCS42" s="21"/>
      <c r="UCT42" s="21"/>
      <c r="UCU42" s="21"/>
      <c r="UCV42" s="21"/>
      <c r="UCW42" s="21"/>
      <c r="UCX42" s="21"/>
      <c r="UCY42" s="21"/>
      <c r="UCZ42" s="21"/>
      <c r="UDA42" s="21"/>
      <c r="UDB42" s="21"/>
      <c r="UDC42" s="21"/>
      <c r="UDD42" s="21"/>
      <c r="UDE42" s="21"/>
      <c r="UDF42" s="21"/>
      <c r="UDG42" s="21"/>
      <c r="UDH42" s="21"/>
      <c r="UDI42" s="21"/>
      <c r="UDJ42" s="21"/>
      <c r="UDK42" s="21"/>
      <c r="UDL42" s="21"/>
      <c r="UDM42" s="21"/>
      <c r="UDN42" s="21"/>
      <c r="UDO42" s="21"/>
      <c r="UDP42" s="21"/>
      <c r="UDQ42" s="21"/>
      <c r="UDR42" s="21"/>
      <c r="UDS42" s="21"/>
      <c r="UDT42" s="21"/>
      <c r="UDU42" s="21"/>
      <c r="UDV42" s="21"/>
      <c r="UDW42" s="21"/>
      <c r="UDX42" s="21"/>
      <c r="UDY42" s="21"/>
      <c r="UDZ42" s="21"/>
      <c r="UEA42" s="21"/>
      <c r="UEB42" s="21"/>
      <c r="UEC42" s="21"/>
      <c r="UED42" s="21"/>
      <c r="UEE42" s="21"/>
      <c r="UEF42" s="21"/>
      <c r="UEG42" s="21"/>
      <c r="UEH42" s="21"/>
      <c r="UEI42" s="21"/>
      <c r="UEJ42" s="21"/>
      <c r="UEK42" s="21"/>
      <c r="UEL42" s="21"/>
      <c r="UEM42" s="21"/>
      <c r="UEN42" s="21"/>
      <c r="UEO42" s="21"/>
      <c r="UEP42" s="21"/>
      <c r="UEQ42" s="21"/>
      <c r="UER42" s="21"/>
      <c r="UES42" s="21"/>
      <c r="UET42" s="21"/>
      <c r="UEU42" s="21"/>
      <c r="UEV42" s="21"/>
      <c r="UEW42" s="21"/>
      <c r="UEX42" s="21"/>
      <c r="UEY42" s="21"/>
      <c r="UEZ42" s="21"/>
      <c r="UFA42" s="21"/>
      <c r="UFB42" s="21"/>
      <c r="UFC42" s="21"/>
      <c r="UFD42" s="21"/>
      <c r="UFE42" s="21"/>
      <c r="UFF42" s="21"/>
      <c r="UFG42" s="21"/>
      <c r="UFH42" s="21"/>
      <c r="UFI42" s="21"/>
      <c r="UFJ42" s="21"/>
      <c r="UFK42" s="21"/>
      <c r="UFL42" s="21"/>
      <c r="UFM42" s="21"/>
      <c r="UFN42" s="21"/>
      <c r="UFO42" s="21"/>
      <c r="UFP42" s="21"/>
      <c r="UFQ42" s="21"/>
      <c r="UFR42" s="21"/>
      <c r="UFS42" s="21"/>
      <c r="UFT42" s="21"/>
      <c r="UFU42" s="21"/>
      <c r="UFV42" s="21"/>
      <c r="UFW42" s="21"/>
      <c r="UFX42" s="21"/>
      <c r="UFY42" s="21"/>
      <c r="UFZ42" s="21"/>
      <c r="UGA42" s="21"/>
      <c r="UGB42" s="21"/>
      <c r="UGC42" s="21"/>
      <c r="UGD42" s="21"/>
      <c r="UGE42" s="21"/>
      <c r="UGF42" s="21"/>
      <c r="UGG42" s="21"/>
      <c r="UGH42" s="21"/>
      <c r="UGI42" s="21"/>
      <c r="UGJ42" s="21"/>
      <c r="UGK42" s="21"/>
      <c r="UGL42" s="21"/>
      <c r="UGM42" s="21"/>
      <c r="UGN42" s="21"/>
      <c r="UGO42" s="21"/>
      <c r="UGP42" s="21"/>
      <c r="UGQ42" s="21"/>
      <c r="UGR42" s="21"/>
      <c r="UGS42" s="21"/>
      <c r="UGT42" s="21"/>
      <c r="UGU42" s="21"/>
      <c r="UGV42" s="21"/>
      <c r="UGW42" s="21"/>
      <c r="UGX42" s="21"/>
      <c r="UGY42" s="21"/>
      <c r="UGZ42" s="21"/>
      <c r="UHA42" s="21"/>
      <c r="UHB42" s="21"/>
      <c r="UHC42" s="21"/>
      <c r="UHD42" s="21"/>
      <c r="UHE42" s="21"/>
      <c r="UHF42" s="21"/>
      <c r="UHG42" s="21"/>
      <c r="UHH42" s="21"/>
      <c r="UHI42" s="21"/>
      <c r="UHJ42" s="21"/>
      <c r="UHK42" s="21"/>
      <c r="UHL42" s="21"/>
      <c r="UHM42" s="21"/>
      <c r="UHN42" s="21"/>
      <c r="UHO42" s="21"/>
      <c r="UHP42" s="21"/>
      <c r="UHQ42" s="21"/>
      <c r="UHR42" s="21"/>
      <c r="UHS42" s="21"/>
      <c r="UHT42" s="21"/>
      <c r="UHU42" s="21"/>
      <c r="UHV42" s="21"/>
      <c r="UHW42" s="21"/>
      <c r="UHX42" s="21"/>
      <c r="UHY42" s="21"/>
      <c r="UHZ42" s="21"/>
      <c r="UIA42" s="21"/>
      <c r="UIB42" s="21"/>
      <c r="UIC42" s="21"/>
      <c r="UID42" s="21"/>
      <c r="UIE42" s="21"/>
      <c r="UIF42" s="21"/>
      <c r="UIG42" s="21"/>
      <c r="UIH42" s="21"/>
      <c r="UII42" s="21"/>
      <c r="UIJ42" s="21"/>
      <c r="UIK42" s="21"/>
      <c r="UIL42" s="21"/>
      <c r="UIM42" s="21"/>
      <c r="UIN42" s="21"/>
      <c r="UIO42" s="21"/>
      <c r="UIP42" s="21"/>
      <c r="UIQ42" s="21"/>
      <c r="UIR42" s="21"/>
      <c r="UIS42" s="21"/>
      <c r="UIT42" s="21"/>
      <c r="UIU42" s="21"/>
      <c r="UIV42" s="21"/>
      <c r="UIW42" s="21"/>
      <c r="UIX42" s="21"/>
      <c r="UIY42" s="21"/>
      <c r="UIZ42" s="21"/>
      <c r="UJA42" s="21"/>
      <c r="UJB42" s="21"/>
      <c r="UJC42" s="21"/>
      <c r="UJD42" s="21"/>
      <c r="UJE42" s="21"/>
      <c r="UJF42" s="21"/>
      <c r="UJG42" s="21"/>
      <c r="UJH42" s="21"/>
      <c r="UJI42" s="21"/>
      <c r="UJJ42" s="21"/>
      <c r="UJK42" s="21"/>
      <c r="UJL42" s="21"/>
      <c r="UJM42" s="21"/>
      <c r="UJN42" s="21"/>
      <c r="UJO42" s="21"/>
      <c r="UJP42" s="21"/>
      <c r="UJQ42" s="21"/>
      <c r="UJR42" s="21"/>
      <c r="UJS42" s="21"/>
      <c r="UJT42" s="21"/>
      <c r="UJU42" s="21"/>
      <c r="UJV42" s="21"/>
      <c r="UJW42" s="21"/>
      <c r="UJX42" s="21"/>
      <c r="UJY42" s="21"/>
      <c r="UJZ42" s="21"/>
      <c r="UKA42" s="21"/>
      <c r="UKB42" s="21"/>
      <c r="UKC42" s="21"/>
      <c r="UKD42" s="21"/>
      <c r="UKE42" s="21"/>
      <c r="UKF42" s="21"/>
      <c r="UKG42" s="21"/>
      <c r="UKH42" s="21"/>
      <c r="UKI42" s="21"/>
      <c r="UKJ42" s="21"/>
      <c r="UKK42" s="21"/>
      <c r="UKL42" s="21"/>
      <c r="UKM42" s="21"/>
      <c r="UKN42" s="21"/>
      <c r="UKO42" s="21"/>
      <c r="UKP42" s="21"/>
      <c r="UKQ42" s="21"/>
      <c r="UKR42" s="21"/>
      <c r="UKS42" s="21"/>
      <c r="UKT42" s="21"/>
      <c r="UKU42" s="21"/>
      <c r="UKV42" s="21"/>
      <c r="UKW42" s="21"/>
      <c r="UKX42" s="21"/>
      <c r="UKY42" s="21"/>
      <c r="UKZ42" s="21"/>
      <c r="ULA42" s="21"/>
      <c r="ULB42" s="21"/>
      <c r="ULC42" s="21"/>
      <c r="ULD42" s="21"/>
      <c r="ULE42" s="21"/>
      <c r="ULF42" s="21"/>
      <c r="ULG42" s="21"/>
      <c r="ULH42" s="21"/>
      <c r="ULI42" s="21"/>
      <c r="ULJ42" s="21"/>
      <c r="ULK42" s="21"/>
      <c r="ULL42" s="21"/>
      <c r="ULM42" s="21"/>
      <c r="ULN42" s="21"/>
      <c r="ULO42" s="21"/>
      <c r="ULP42" s="21"/>
      <c r="ULQ42" s="21"/>
      <c r="ULR42" s="21"/>
      <c r="ULS42" s="21"/>
      <c r="ULT42" s="21"/>
      <c r="ULU42" s="21"/>
      <c r="ULV42" s="21"/>
      <c r="ULW42" s="21"/>
      <c r="ULX42" s="21"/>
      <c r="ULY42" s="21"/>
      <c r="ULZ42" s="21"/>
      <c r="UMA42" s="21"/>
      <c r="UMB42" s="21"/>
      <c r="UMC42" s="21"/>
      <c r="UMD42" s="21"/>
      <c r="UME42" s="21"/>
      <c r="UMF42" s="21"/>
      <c r="UMG42" s="21"/>
      <c r="UMH42" s="21"/>
      <c r="UMI42" s="21"/>
      <c r="UMJ42" s="21"/>
      <c r="UMK42" s="21"/>
      <c r="UML42" s="21"/>
      <c r="UMM42" s="21"/>
      <c r="UMN42" s="21"/>
      <c r="UMO42" s="21"/>
      <c r="UMP42" s="21"/>
      <c r="UMQ42" s="21"/>
      <c r="UMR42" s="21"/>
      <c r="UMS42" s="21"/>
      <c r="UMT42" s="21"/>
      <c r="UMU42" s="21"/>
      <c r="UMV42" s="21"/>
      <c r="UMW42" s="21"/>
      <c r="UMX42" s="21"/>
      <c r="UMY42" s="21"/>
      <c r="UMZ42" s="21"/>
      <c r="UNA42" s="21"/>
      <c r="UNB42" s="21"/>
      <c r="UNC42" s="21"/>
      <c r="UND42" s="21"/>
      <c r="UNE42" s="21"/>
      <c r="UNF42" s="21"/>
      <c r="UNG42" s="21"/>
      <c r="UNH42" s="21"/>
      <c r="UNI42" s="21"/>
      <c r="UNJ42" s="21"/>
      <c r="UNK42" s="21"/>
      <c r="UNL42" s="21"/>
      <c r="UNM42" s="21"/>
      <c r="UNN42" s="21"/>
      <c r="UNO42" s="21"/>
      <c r="UNP42" s="21"/>
      <c r="UNQ42" s="21"/>
      <c r="UNR42" s="21"/>
      <c r="UNS42" s="21"/>
      <c r="UNT42" s="21"/>
      <c r="UNU42" s="21"/>
      <c r="UNV42" s="21"/>
      <c r="UNW42" s="21"/>
      <c r="UNX42" s="21"/>
      <c r="UNY42" s="21"/>
      <c r="UNZ42" s="21"/>
      <c r="UOA42" s="21"/>
      <c r="UOB42" s="21"/>
      <c r="UOC42" s="21"/>
      <c r="UOD42" s="21"/>
      <c r="UOE42" s="21"/>
      <c r="UOF42" s="21"/>
      <c r="UOG42" s="21"/>
      <c r="UOH42" s="21"/>
      <c r="UOI42" s="21"/>
      <c r="UOJ42" s="21"/>
      <c r="UOK42" s="21"/>
      <c r="UOL42" s="21"/>
      <c r="UOM42" s="21"/>
      <c r="UON42" s="21"/>
      <c r="UOO42" s="21"/>
      <c r="UOP42" s="21"/>
      <c r="UOQ42" s="21"/>
      <c r="UOR42" s="21"/>
      <c r="UOS42" s="21"/>
      <c r="UOT42" s="21"/>
      <c r="UOU42" s="21"/>
      <c r="UOV42" s="21"/>
      <c r="UOW42" s="21"/>
      <c r="UOX42" s="21"/>
      <c r="UOY42" s="21"/>
      <c r="UOZ42" s="21"/>
      <c r="UPA42" s="21"/>
      <c r="UPB42" s="21"/>
      <c r="UPC42" s="21"/>
      <c r="UPD42" s="21"/>
      <c r="UPE42" s="21"/>
      <c r="UPF42" s="21"/>
      <c r="UPG42" s="21"/>
      <c r="UPH42" s="21"/>
      <c r="UPI42" s="21"/>
      <c r="UPJ42" s="21"/>
      <c r="UPK42" s="21"/>
      <c r="UPL42" s="21"/>
      <c r="UPM42" s="21"/>
      <c r="UPN42" s="21"/>
      <c r="UPO42" s="21"/>
      <c r="UPP42" s="21"/>
      <c r="UPQ42" s="21"/>
      <c r="UPR42" s="21"/>
      <c r="UPS42" s="21"/>
      <c r="UPT42" s="21"/>
      <c r="UPU42" s="21"/>
      <c r="UPV42" s="21"/>
      <c r="UPW42" s="21"/>
      <c r="UPX42" s="21"/>
      <c r="UPY42" s="21"/>
      <c r="UPZ42" s="21"/>
      <c r="UQA42" s="21"/>
      <c r="UQB42" s="21"/>
      <c r="UQC42" s="21"/>
      <c r="UQD42" s="21"/>
      <c r="UQE42" s="21"/>
      <c r="UQF42" s="21"/>
      <c r="UQG42" s="21"/>
      <c r="UQH42" s="21"/>
      <c r="UQI42" s="21"/>
      <c r="UQJ42" s="21"/>
      <c r="UQK42" s="21"/>
      <c r="UQL42" s="21"/>
      <c r="UQM42" s="21"/>
      <c r="UQN42" s="21"/>
      <c r="UQO42" s="21"/>
      <c r="UQP42" s="21"/>
      <c r="UQQ42" s="21"/>
      <c r="UQR42" s="21"/>
      <c r="UQS42" s="21"/>
      <c r="UQT42" s="21"/>
      <c r="UQU42" s="21"/>
      <c r="UQV42" s="21"/>
      <c r="UQW42" s="21"/>
      <c r="UQX42" s="21"/>
      <c r="UQY42" s="21"/>
      <c r="UQZ42" s="21"/>
      <c r="URA42" s="21"/>
      <c r="URB42" s="21"/>
      <c r="URC42" s="21"/>
      <c r="URD42" s="21"/>
      <c r="URE42" s="21"/>
      <c r="URF42" s="21"/>
      <c r="URG42" s="21"/>
      <c r="URH42" s="21"/>
      <c r="URI42" s="21"/>
      <c r="URJ42" s="21"/>
      <c r="URK42" s="21"/>
      <c r="URL42" s="21"/>
      <c r="URM42" s="21"/>
      <c r="URN42" s="21"/>
      <c r="URO42" s="21"/>
      <c r="URP42" s="21"/>
      <c r="URQ42" s="21"/>
      <c r="URR42" s="21"/>
      <c r="URS42" s="21"/>
      <c r="URT42" s="21"/>
      <c r="URU42" s="21"/>
      <c r="URV42" s="21"/>
      <c r="URW42" s="21"/>
      <c r="URX42" s="21"/>
      <c r="URY42" s="21"/>
      <c r="URZ42" s="21"/>
      <c r="USA42" s="21"/>
      <c r="USB42" s="21"/>
      <c r="USC42" s="21"/>
      <c r="USD42" s="21"/>
      <c r="USE42" s="21"/>
      <c r="USF42" s="21"/>
      <c r="USG42" s="21"/>
      <c r="USH42" s="21"/>
      <c r="USI42" s="21"/>
      <c r="USJ42" s="21"/>
      <c r="USK42" s="21"/>
      <c r="USL42" s="21"/>
      <c r="USM42" s="21"/>
      <c r="USN42" s="21"/>
      <c r="USO42" s="21"/>
      <c r="USP42" s="21"/>
      <c r="USQ42" s="21"/>
      <c r="USR42" s="21"/>
      <c r="USS42" s="21"/>
      <c r="UST42" s="21"/>
      <c r="USU42" s="21"/>
      <c r="USV42" s="21"/>
      <c r="USW42" s="21"/>
      <c r="USX42" s="21"/>
      <c r="USY42" s="21"/>
      <c r="USZ42" s="21"/>
      <c r="UTA42" s="21"/>
      <c r="UTB42" s="21"/>
      <c r="UTC42" s="21"/>
      <c r="UTD42" s="21"/>
      <c r="UTE42" s="21"/>
      <c r="UTF42" s="21"/>
      <c r="UTG42" s="21"/>
      <c r="UTH42" s="21"/>
      <c r="UTI42" s="21"/>
      <c r="UTJ42" s="21"/>
      <c r="UTK42" s="21"/>
      <c r="UTL42" s="21"/>
      <c r="UTM42" s="21"/>
      <c r="UTN42" s="21"/>
      <c r="UTO42" s="21"/>
      <c r="UTP42" s="21"/>
      <c r="UTQ42" s="21"/>
      <c r="UTR42" s="21"/>
      <c r="UTS42" s="21"/>
      <c r="UTT42" s="21"/>
      <c r="UTU42" s="21"/>
      <c r="UTV42" s="21"/>
      <c r="UTW42" s="21"/>
      <c r="UTX42" s="21"/>
      <c r="UTY42" s="21"/>
      <c r="UTZ42" s="21"/>
      <c r="UUA42" s="21"/>
      <c r="UUB42" s="21"/>
      <c r="UUC42" s="21"/>
      <c r="UUD42" s="21"/>
      <c r="UUE42" s="21"/>
      <c r="UUF42" s="21"/>
      <c r="UUG42" s="21"/>
      <c r="UUH42" s="21"/>
      <c r="UUI42" s="21"/>
      <c r="UUJ42" s="21"/>
      <c r="UUK42" s="21"/>
      <c r="UUL42" s="21"/>
      <c r="UUM42" s="21"/>
      <c r="UUN42" s="21"/>
      <c r="UUO42" s="21"/>
      <c r="UUP42" s="21"/>
      <c r="UUQ42" s="21"/>
      <c r="UUR42" s="21"/>
      <c r="UUS42" s="21"/>
      <c r="UUT42" s="21"/>
      <c r="UUU42" s="21"/>
      <c r="UUV42" s="21"/>
      <c r="UUW42" s="21"/>
      <c r="UUX42" s="21"/>
      <c r="UUY42" s="21"/>
      <c r="UUZ42" s="21"/>
      <c r="UVA42" s="21"/>
      <c r="UVB42" s="21"/>
      <c r="UVC42" s="21"/>
      <c r="UVD42" s="21"/>
      <c r="UVE42" s="21"/>
      <c r="UVF42" s="21"/>
      <c r="UVG42" s="21"/>
      <c r="UVH42" s="21"/>
      <c r="UVI42" s="21"/>
      <c r="UVJ42" s="21"/>
      <c r="UVK42" s="21"/>
      <c r="UVL42" s="21"/>
      <c r="UVM42" s="21"/>
      <c r="UVN42" s="21"/>
      <c r="UVO42" s="21"/>
      <c r="UVP42" s="21"/>
      <c r="UVQ42" s="21"/>
      <c r="UVR42" s="21"/>
      <c r="UVS42" s="21"/>
      <c r="UVT42" s="21"/>
      <c r="UVU42" s="21"/>
      <c r="UVV42" s="21"/>
      <c r="UVW42" s="21"/>
      <c r="UVX42" s="21"/>
      <c r="UVY42" s="21"/>
      <c r="UVZ42" s="21"/>
      <c r="UWA42" s="21"/>
      <c r="UWB42" s="21"/>
      <c r="UWC42" s="21"/>
      <c r="UWD42" s="21"/>
      <c r="UWE42" s="21"/>
      <c r="UWF42" s="21"/>
      <c r="UWG42" s="21"/>
      <c r="UWH42" s="21"/>
      <c r="UWI42" s="21"/>
      <c r="UWJ42" s="21"/>
      <c r="UWK42" s="21"/>
      <c r="UWL42" s="21"/>
      <c r="UWM42" s="21"/>
      <c r="UWN42" s="21"/>
      <c r="UWO42" s="21"/>
      <c r="UWP42" s="21"/>
      <c r="UWQ42" s="21"/>
      <c r="UWR42" s="21"/>
      <c r="UWS42" s="21"/>
      <c r="UWT42" s="21"/>
      <c r="UWU42" s="21"/>
      <c r="UWV42" s="21"/>
      <c r="UWW42" s="21"/>
      <c r="UWX42" s="21"/>
      <c r="UWY42" s="21"/>
      <c r="UWZ42" s="21"/>
      <c r="UXA42" s="21"/>
      <c r="UXB42" s="21"/>
      <c r="UXC42" s="21"/>
      <c r="UXD42" s="21"/>
      <c r="UXE42" s="21"/>
      <c r="UXF42" s="21"/>
      <c r="UXG42" s="21"/>
      <c r="UXH42" s="21"/>
      <c r="UXI42" s="21"/>
      <c r="UXJ42" s="21"/>
      <c r="UXK42" s="21"/>
      <c r="UXL42" s="21"/>
      <c r="UXM42" s="21"/>
      <c r="UXN42" s="21"/>
      <c r="UXO42" s="21"/>
      <c r="UXP42" s="21"/>
      <c r="UXQ42" s="21"/>
      <c r="UXR42" s="21"/>
      <c r="UXS42" s="21"/>
      <c r="UXT42" s="21"/>
      <c r="UXU42" s="21"/>
      <c r="UXV42" s="21"/>
      <c r="UXW42" s="21"/>
      <c r="UXX42" s="21"/>
      <c r="UXY42" s="21"/>
      <c r="UXZ42" s="21"/>
      <c r="UYA42" s="21"/>
      <c r="UYB42" s="21"/>
      <c r="UYC42" s="21"/>
      <c r="UYD42" s="21"/>
      <c r="UYE42" s="21"/>
      <c r="UYF42" s="21"/>
      <c r="UYG42" s="21"/>
      <c r="UYH42" s="21"/>
      <c r="UYI42" s="21"/>
      <c r="UYJ42" s="21"/>
      <c r="UYK42" s="21"/>
      <c r="UYL42" s="21"/>
      <c r="UYM42" s="21"/>
      <c r="UYN42" s="21"/>
      <c r="UYO42" s="21"/>
      <c r="UYP42" s="21"/>
      <c r="UYQ42" s="21"/>
      <c r="UYR42" s="21"/>
      <c r="UYS42" s="21"/>
      <c r="UYT42" s="21"/>
      <c r="UYU42" s="21"/>
      <c r="UYV42" s="21"/>
      <c r="UYW42" s="21"/>
      <c r="UYX42" s="21"/>
      <c r="UYY42" s="21"/>
      <c r="UYZ42" s="21"/>
      <c r="UZA42" s="21"/>
      <c r="UZB42" s="21"/>
      <c r="UZC42" s="21"/>
      <c r="UZD42" s="21"/>
      <c r="UZE42" s="21"/>
      <c r="UZF42" s="21"/>
      <c r="UZG42" s="21"/>
      <c r="UZH42" s="21"/>
      <c r="UZI42" s="21"/>
      <c r="UZJ42" s="21"/>
      <c r="UZK42" s="21"/>
      <c r="UZL42" s="21"/>
      <c r="UZM42" s="21"/>
      <c r="UZN42" s="21"/>
      <c r="UZO42" s="21"/>
      <c r="UZP42" s="21"/>
      <c r="UZQ42" s="21"/>
      <c r="UZR42" s="21"/>
      <c r="UZS42" s="21"/>
      <c r="UZT42" s="21"/>
      <c r="UZU42" s="21"/>
      <c r="UZV42" s="21"/>
      <c r="UZW42" s="21"/>
      <c r="UZX42" s="21"/>
      <c r="UZY42" s="21"/>
      <c r="UZZ42" s="21"/>
      <c r="VAA42" s="21"/>
      <c r="VAB42" s="21"/>
      <c r="VAC42" s="21"/>
      <c r="VAD42" s="21"/>
      <c r="VAE42" s="21"/>
      <c r="VAF42" s="21"/>
      <c r="VAG42" s="21"/>
      <c r="VAH42" s="21"/>
      <c r="VAI42" s="21"/>
      <c r="VAJ42" s="21"/>
      <c r="VAK42" s="21"/>
      <c r="VAL42" s="21"/>
      <c r="VAM42" s="21"/>
      <c r="VAN42" s="21"/>
      <c r="VAO42" s="21"/>
      <c r="VAP42" s="21"/>
      <c r="VAQ42" s="21"/>
      <c r="VAR42" s="21"/>
      <c r="VAS42" s="21"/>
      <c r="VAT42" s="21"/>
      <c r="VAU42" s="21"/>
      <c r="VAV42" s="21"/>
      <c r="VAW42" s="21"/>
      <c r="VAX42" s="21"/>
      <c r="VAY42" s="21"/>
      <c r="VAZ42" s="21"/>
      <c r="VBA42" s="21"/>
      <c r="VBB42" s="21"/>
      <c r="VBC42" s="21"/>
      <c r="VBD42" s="21"/>
      <c r="VBE42" s="21"/>
      <c r="VBF42" s="21"/>
      <c r="VBG42" s="21"/>
      <c r="VBH42" s="21"/>
      <c r="VBI42" s="21"/>
      <c r="VBJ42" s="21"/>
      <c r="VBK42" s="21"/>
      <c r="VBL42" s="21"/>
      <c r="VBM42" s="21"/>
      <c r="VBN42" s="21"/>
      <c r="VBO42" s="21"/>
      <c r="VBP42" s="21"/>
      <c r="VBQ42" s="21"/>
      <c r="VBR42" s="21"/>
      <c r="VBS42" s="21"/>
      <c r="VBT42" s="21"/>
      <c r="VBU42" s="21"/>
      <c r="VBV42" s="21"/>
      <c r="VBW42" s="21"/>
      <c r="VBX42" s="21"/>
      <c r="VBY42" s="21"/>
      <c r="VBZ42" s="21"/>
      <c r="VCA42" s="21"/>
      <c r="VCB42" s="21"/>
      <c r="VCC42" s="21"/>
      <c r="VCD42" s="21"/>
      <c r="VCE42" s="21"/>
      <c r="VCF42" s="21"/>
      <c r="VCG42" s="21"/>
      <c r="VCH42" s="21"/>
      <c r="VCI42" s="21"/>
      <c r="VCJ42" s="21"/>
      <c r="VCK42" s="21"/>
      <c r="VCL42" s="21"/>
      <c r="VCM42" s="21"/>
      <c r="VCN42" s="21"/>
      <c r="VCO42" s="21"/>
      <c r="VCP42" s="21"/>
      <c r="VCQ42" s="21"/>
      <c r="VCR42" s="21"/>
      <c r="VCS42" s="21"/>
      <c r="VCT42" s="21"/>
      <c r="VCU42" s="21"/>
      <c r="VCV42" s="21"/>
      <c r="VCW42" s="21"/>
      <c r="VCX42" s="21"/>
      <c r="VCY42" s="21"/>
      <c r="VCZ42" s="21"/>
      <c r="VDA42" s="21"/>
      <c r="VDB42" s="21"/>
      <c r="VDC42" s="21"/>
      <c r="VDD42" s="21"/>
      <c r="VDE42" s="21"/>
      <c r="VDF42" s="21"/>
      <c r="VDG42" s="21"/>
      <c r="VDH42" s="21"/>
      <c r="VDI42" s="21"/>
      <c r="VDJ42" s="21"/>
      <c r="VDK42" s="21"/>
      <c r="VDL42" s="21"/>
      <c r="VDM42" s="21"/>
      <c r="VDN42" s="21"/>
      <c r="VDO42" s="21"/>
      <c r="VDP42" s="21"/>
      <c r="VDQ42" s="21"/>
      <c r="VDR42" s="21"/>
      <c r="VDS42" s="21"/>
      <c r="VDT42" s="21"/>
      <c r="VDU42" s="21"/>
      <c r="VDV42" s="21"/>
      <c r="VDW42" s="21"/>
      <c r="VDX42" s="21"/>
      <c r="VDY42" s="21"/>
      <c r="VDZ42" s="21"/>
      <c r="VEA42" s="21"/>
      <c r="VEB42" s="21"/>
      <c r="VEC42" s="21"/>
      <c r="VED42" s="21"/>
      <c r="VEE42" s="21"/>
      <c r="VEF42" s="21"/>
      <c r="VEG42" s="21"/>
      <c r="VEH42" s="21"/>
      <c r="VEI42" s="21"/>
      <c r="VEJ42" s="21"/>
      <c r="VEK42" s="21"/>
      <c r="VEL42" s="21"/>
      <c r="VEM42" s="21"/>
      <c r="VEN42" s="21"/>
      <c r="VEO42" s="21"/>
      <c r="VEP42" s="21"/>
      <c r="VEQ42" s="21"/>
      <c r="VER42" s="21"/>
      <c r="VES42" s="21"/>
      <c r="VET42" s="21"/>
      <c r="VEU42" s="21"/>
      <c r="VEV42" s="21"/>
      <c r="VEW42" s="21"/>
      <c r="VEX42" s="21"/>
      <c r="VEY42" s="21"/>
      <c r="VEZ42" s="21"/>
      <c r="VFA42" s="21"/>
      <c r="VFB42" s="21"/>
      <c r="VFC42" s="21"/>
      <c r="VFD42" s="21"/>
      <c r="VFE42" s="21"/>
      <c r="VFF42" s="21"/>
      <c r="VFG42" s="21"/>
      <c r="VFH42" s="21"/>
      <c r="VFI42" s="21"/>
      <c r="VFJ42" s="21"/>
      <c r="VFK42" s="21"/>
      <c r="VFL42" s="21"/>
      <c r="VFM42" s="21"/>
      <c r="VFN42" s="21"/>
      <c r="VFO42" s="21"/>
      <c r="VFP42" s="21"/>
      <c r="VFQ42" s="21"/>
      <c r="VFR42" s="21"/>
      <c r="VFS42" s="21"/>
      <c r="VFT42" s="21"/>
      <c r="VFU42" s="21"/>
      <c r="VFV42" s="21"/>
      <c r="VFW42" s="21"/>
      <c r="VFX42" s="21"/>
      <c r="VFY42" s="21"/>
      <c r="VFZ42" s="21"/>
      <c r="VGA42" s="21"/>
      <c r="VGB42" s="21"/>
      <c r="VGC42" s="21"/>
      <c r="VGD42" s="21"/>
      <c r="VGE42" s="21"/>
      <c r="VGF42" s="21"/>
      <c r="VGG42" s="21"/>
      <c r="VGH42" s="21"/>
      <c r="VGI42" s="21"/>
      <c r="VGJ42" s="21"/>
      <c r="VGK42" s="21"/>
      <c r="VGL42" s="21"/>
      <c r="VGM42" s="21"/>
      <c r="VGN42" s="21"/>
      <c r="VGO42" s="21"/>
      <c r="VGP42" s="21"/>
      <c r="VGQ42" s="21"/>
      <c r="VGR42" s="21"/>
      <c r="VGS42" s="21"/>
      <c r="VGT42" s="21"/>
      <c r="VGU42" s="21"/>
      <c r="VGV42" s="21"/>
      <c r="VGW42" s="21"/>
      <c r="VGX42" s="21"/>
      <c r="VGY42" s="21"/>
      <c r="VGZ42" s="21"/>
      <c r="VHA42" s="21"/>
      <c r="VHB42" s="21"/>
      <c r="VHC42" s="21"/>
      <c r="VHD42" s="21"/>
      <c r="VHE42" s="21"/>
      <c r="VHF42" s="21"/>
      <c r="VHG42" s="21"/>
      <c r="VHH42" s="21"/>
      <c r="VHI42" s="21"/>
      <c r="VHJ42" s="21"/>
      <c r="VHK42" s="21"/>
      <c r="VHL42" s="21"/>
      <c r="VHM42" s="21"/>
      <c r="VHN42" s="21"/>
      <c r="VHO42" s="21"/>
      <c r="VHP42" s="21"/>
      <c r="VHQ42" s="21"/>
      <c r="VHR42" s="21"/>
      <c r="VHS42" s="21"/>
      <c r="VHT42" s="21"/>
      <c r="VHU42" s="21"/>
      <c r="VHV42" s="21"/>
      <c r="VHW42" s="21"/>
      <c r="VHX42" s="21"/>
      <c r="VHY42" s="21"/>
      <c r="VHZ42" s="21"/>
      <c r="VIA42" s="21"/>
      <c r="VIB42" s="21"/>
      <c r="VIC42" s="21"/>
      <c r="VID42" s="21"/>
      <c r="VIE42" s="21"/>
      <c r="VIF42" s="21"/>
      <c r="VIG42" s="21"/>
      <c r="VIH42" s="21"/>
      <c r="VII42" s="21"/>
      <c r="VIJ42" s="21"/>
      <c r="VIK42" s="21"/>
      <c r="VIL42" s="21"/>
      <c r="VIM42" s="21"/>
      <c r="VIN42" s="21"/>
      <c r="VIO42" s="21"/>
      <c r="VIP42" s="21"/>
      <c r="VIQ42" s="21"/>
      <c r="VIR42" s="21"/>
      <c r="VIS42" s="21"/>
      <c r="VIT42" s="21"/>
      <c r="VIU42" s="21"/>
      <c r="VIV42" s="21"/>
      <c r="VIW42" s="21"/>
      <c r="VIX42" s="21"/>
      <c r="VIY42" s="21"/>
      <c r="VIZ42" s="21"/>
      <c r="VJA42" s="21"/>
      <c r="VJB42" s="21"/>
      <c r="VJC42" s="21"/>
      <c r="VJD42" s="21"/>
      <c r="VJE42" s="21"/>
      <c r="VJF42" s="21"/>
      <c r="VJG42" s="21"/>
      <c r="VJH42" s="21"/>
      <c r="VJI42" s="21"/>
      <c r="VJJ42" s="21"/>
      <c r="VJK42" s="21"/>
      <c r="VJL42" s="21"/>
      <c r="VJM42" s="21"/>
      <c r="VJN42" s="21"/>
      <c r="VJO42" s="21"/>
      <c r="VJP42" s="21"/>
      <c r="VJQ42" s="21"/>
      <c r="VJR42" s="21"/>
      <c r="VJS42" s="21"/>
      <c r="VJT42" s="21"/>
      <c r="VJU42" s="21"/>
      <c r="VJV42" s="21"/>
      <c r="VJW42" s="21"/>
      <c r="VJX42" s="21"/>
      <c r="VJY42" s="21"/>
      <c r="VJZ42" s="21"/>
      <c r="VKA42" s="21"/>
      <c r="VKB42" s="21"/>
      <c r="VKC42" s="21"/>
      <c r="VKD42" s="21"/>
      <c r="VKE42" s="21"/>
      <c r="VKF42" s="21"/>
      <c r="VKG42" s="21"/>
      <c r="VKH42" s="21"/>
      <c r="VKI42" s="21"/>
      <c r="VKJ42" s="21"/>
      <c r="VKK42" s="21"/>
      <c r="VKL42" s="21"/>
      <c r="VKM42" s="21"/>
      <c r="VKN42" s="21"/>
      <c r="VKO42" s="21"/>
      <c r="VKP42" s="21"/>
      <c r="VKQ42" s="21"/>
      <c r="VKR42" s="21"/>
      <c r="VKS42" s="21"/>
      <c r="VKT42" s="21"/>
      <c r="VKU42" s="21"/>
      <c r="VKV42" s="21"/>
      <c r="VKW42" s="21"/>
      <c r="VKX42" s="21"/>
      <c r="VKY42" s="21"/>
      <c r="VKZ42" s="21"/>
      <c r="VLA42" s="21"/>
      <c r="VLB42" s="21"/>
      <c r="VLC42" s="21"/>
      <c r="VLD42" s="21"/>
      <c r="VLE42" s="21"/>
      <c r="VLF42" s="21"/>
      <c r="VLG42" s="21"/>
      <c r="VLH42" s="21"/>
      <c r="VLI42" s="21"/>
      <c r="VLJ42" s="21"/>
      <c r="VLK42" s="21"/>
      <c r="VLL42" s="21"/>
      <c r="VLM42" s="21"/>
      <c r="VLN42" s="21"/>
      <c r="VLO42" s="21"/>
      <c r="VLP42" s="21"/>
      <c r="VLQ42" s="21"/>
      <c r="VLR42" s="21"/>
      <c r="VLS42" s="21"/>
      <c r="VLT42" s="21"/>
      <c r="VLU42" s="21"/>
      <c r="VLV42" s="21"/>
      <c r="VLW42" s="21"/>
      <c r="VLX42" s="21"/>
      <c r="VLY42" s="21"/>
      <c r="VLZ42" s="21"/>
      <c r="VMA42" s="21"/>
      <c r="VMB42" s="21"/>
      <c r="VMC42" s="21"/>
      <c r="VMD42" s="21"/>
      <c r="VME42" s="21"/>
      <c r="VMF42" s="21"/>
      <c r="VMG42" s="21"/>
      <c r="VMH42" s="21"/>
      <c r="VMI42" s="21"/>
      <c r="VMJ42" s="21"/>
      <c r="VMK42" s="21"/>
      <c r="VML42" s="21"/>
      <c r="VMM42" s="21"/>
      <c r="VMN42" s="21"/>
      <c r="VMO42" s="21"/>
      <c r="VMP42" s="21"/>
      <c r="VMQ42" s="21"/>
      <c r="VMR42" s="21"/>
      <c r="VMS42" s="21"/>
      <c r="VMT42" s="21"/>
      <c r="VMU42" s="21"/>
      <c r="VMV42" s="21"/>
      <c r="VMW42" s="21"/>
      <c r="VMX42" s="21"/>
      <c r="VMY42" s="21"/>
      <c r="VMZ42" s="21"/>
      <c r="VNA42" s="21"/>
      <c r="VNB42" s="21"/>
      <c r="VNC42" s="21"/>
      <c r="VND42" s="21"/>
      <c r="VNE42" s="21"/>
      <c r="VNF42" s="21"/>
      <c r="VNG42" s="21"/>
      <c r="VNH42" s="21"/>
      <c r="VNI42" s="21"/>
      <c r="VNJ42" s="21"/>
      <c r="VNK42" s="21"/>
      <c r="VNL42" s="21"/>
      <c r="VNM42" s="21"/>
      <c r="VNN42" s="21"/>
      <c r="VNO42" s="21"/>
      <c r="VNP42" s="21"/>
      <c r="VNQ42" s="21"/>
      <c r="VNR42" s="21"/>
      <c r="VNS42" s="21"/>
      <c r="VNT42" s="21"/>
      <c r="VNU42" s="21"/>
      <c r="VNV42" s="21"/>
      <c r="VNW42" s="21"/>
      <c r="VNX42" s="21"/>
      <c r="VNY42" s="21"/>
      <c r="VNZ42" s="21"/>
      <c r="VOA42" s="21"/>
      <c r="VOB42" s="21"/>
      <c r="VOC42" s="21"/>
      <c r="VOD42" s="21"/>
      <c r="VOE42" s="21"/>
      <c r="VOF42" s="21"/>
      <c r="VOG42" s="21"/>
      <c r="VOH42" s="21"/>
      <c r="VOI42" s="21"/>
      <c r="VOJ42" s="21"/>
      <c r="VOK42" s="21"/>
      <c r="VOL42" s="21"/>
      <c r="VOM42" s="21"/>
      <c r="VON42" s="21"/>
      <c r="VOO42" s="21"/>
      <c r="VOP42" s="21"/>
      <c r="VOQ42" s="21"/>
      <c r="VOR42" s="21"/>
      <c r="VOS42" s="21"/>
      <c r="VOT42" s="21"/>
      <c r="VOU42" s="21"/>
      <c r="VOV42" s="21"/>
      <c r="VOW42" s="21"/>
      <c r="VOX42" s="21"/>
      <c r="VOY42" s="21"/>
      <c r="VOZ42" s="21"/>
      <c r="VPA42" s="21"/>
      <c r="VPB42" s="21"/>
      <c r="VPC42" s="21"/>
      <c r="VPD42" s="21"/>
      <c r="VPE42" s="21"/>
      <c r="VPF42" s="21"/>
      <c r="VPG42" s="21"/>
      <c r="VPH42" s="21"/>
      <c r="VPI42" s="21"/>
      <c r="VPJ42" s="21"/>
      <c r="VPK42" s="21"/>
      <c r="VPL42" s="21"/>
      <c r="VPM42" s="21"/>
      <c r="VPN42" s="21"/>
      <c r="VPO42" s="21"/>
      <c r="VPP42" s="21"/>
      <c r="VPQ42" s="21"/>
      <c r="VPR42" s="21"/>
      <c r="VPS42" s="21"/>
      <c r="VPT42" s="21"/>
      <c r="VPU42" s="21"/>
      <c r="VPV42" s="21"/>
      <c r="VPW42" s="21"/>
      <c r="VPX42" s="21"/>
      <c r="VPY42" s="21"/>
      <c r="VPZ42" s="21"/>
      <c r="VQA42" s="21"/>
      <c r="VQB42" s="21"/>
      <c r="VQC42" s="21"/>
      <c r="VQD42" s="21"/>
      <c r="VQE42" s="21"/>
      <c r="VQF42" s="21"/>
      <c r="VQG42" s="21"/>
      <c r="VQH42" s="21"/>
      <c r="VQI42" s="21"/>
      <c r="VQJ42" s="21"/>
      <c r="VQK42" s="21"/>
      <c r="VQL42" s="21"/>
      <c r="VQM42" s="21"/>
      <c r="VQN42" s="21"/>
      <c r="VQO42" s="21"/>
      <c r="VQP42" s="21"/>
      <c r="VQQ42" s="21"/>
      <c r="VQR42" s="21"/>
      <c r="VQS42" s="21"/>
      <c r="VQT42" s="21"/>
      <c r="VQU42" s="21"/>
      <c r="VQV42" s="21"/>
      <c r="VQW42" s="21"/>
      <c r="VQX42" s="21"/>
      <c r="VQY42" s="21"/>
      <c r="VQZ42" s="21"/>
      <c r="VRA42" s="21"/>
      <c r="VRB42" s="21"/>
      <c r="VRC42" s="21"/>
      <c r="VRD42" s="21"/>
      <c r="VRE42" s="21"/>
      <c r="VRF42" s="21"/>
      <c r="VRG42" s="21"/>
      <c r="VRH42" s="21"/>
      <c r="VRI42" s="21"/>
      <c r="VRJ42" s="21"/>
      <c r="VRK42" s="21"/>
      <c r="VRL42" s="21"/>
      <c r="VRM42" s="21"/>
      <c r="VRN42" s="21"/>
      <c r="VRO42" s="21"/>
      <c r="VRP42" s="21"/>
      <c r="VRQ42" s="21"/>
      <c r="VRR42" s="21"/>
      <c r="VRS42" s="21"/>
      <c r="VRT42" s="21"/>
      <c r="VRU42" s="21"/>
      <c r="VRV42" s="21"/>
      <c r="VRW42" s="21"/>
      <c r="VRX42" s="21"/>
      <c r="VRY42" s="21"/>
      <c r="VRZ42" s="21"/>
      <c r="VSA42" s="21"/>
      <c r="VSB42" s="21"/>
      <c r="VSC42" s="21"/>
      <c r="VSD42" s="21"/>
      <c r="VSE42" s="21"/>
      <c r="VSF42" s="21"/>
      <c r="VSG42" s="21"/>
      <c r="VSH42" s="21"/>
      <c r="VSI42" s="21"/>
      <c r="VSJ42" s="21"/>
      <c r="VSK42" s="21"/>
      <c r="VSL42" s="21"/>
      <c r="VSM42" s="21"/>
      <c r="VSN42" s="21"/>
      <c r="VSO42" s="21"/>
      <c r="VSP42" s="21"/>
      <c r="VSQ42" s="21"/>
      <c r="VSR42" s="21"/>
      <c r="VSS42" s="21"/>
      <c r="VST42" s="21"/>
      <c r="VSU42" s="21"/>
      <c r="VSV42" s="21"/>
      <c r="VSW42" s="21"/>
      <c r="VSX42" s="21"/>
      <c r="VSY42" s="21"/>
      <c r="VSZ42" s="21"/>
      <c r="VTA42" s="21"/>
      <c r="VTB42" s="21"/>
      <c r="VTC42" s="21"/>
      <c r="VTD42" s="21"/>
      <c r="VTE42" s="21"/>
      <c r="VTF42" s="21"/>
      <c r="VTG42" s="21"/>
      <c r="VTH42" s="21"/>
      <c r="VTI42" s="21"/>
      <c r="VTJ42" s="21"/>
      <c r="VTK42" s="21"/>
      <c r="VTL42" s="21"/>
      <c r="VTM42" s="21"/>
      <c r="VTN42" s="21"/>
      <c r="VTO42" s="21"/>
      <c r="VTP42" s="21"/>
      <c r="VTQ42" s="21"/>
      <c r="VTR42" s="21"/>
      <c r="VTS42" s="21"/>
      <c r="VTT42" s="21"/>
      <c r="VTU42" s="21"/>
      <c r="VTV42" s="21"/>
      <c r="VTW42" s="21"/>
      <c r="VTX42" s="21"/>
      <c r="VTY42" s="21"/>
      <c r="VTZ42" s="21"/>
      <c r="VUA42" s="21"/>
      <c r="VUB42" s="21"/>
      <c r="VUC42" s="21"/>
      <c r="VUD42" s="21"/>
      <c r="VUE42" s="21"/>
      <c r="VUF42" s="21"/>
      <c r="VUG42" s="21"/>
      <c r="VUH42" s="21"/>
      <c r="VUI42" s="21"/>
      <c r="VUJ42" s="21"/>
      <c r="VUK42" s="21"/>
      <c r="VUL42" s="21"/>
      <c r="VUM42" s="21"/>
      <c r="VUN42" s="21"/>
      <c r="VUO42" s="21"/>
      <c r="VUP42" s="21"/>
      <c r="VUQ42" s="21"/>
      <c r="VUR42" s="21"/>
      <c r="VUS42" s="21"/>
      <c r="VUT42" s="21"/>
      <c r="VUU42" s="21"/>
      <c r="VUV42" s="21"/>
      <c r="VUW42" s="21"/>
      <c r="VUX42" s="21"/>
      <c r="VUY42" s="21"/>
      <c r="VUZ42" s="21"/>
      <c r="VVA42" s="21"/>
      <c r="VVB42" s="21"/>
      <c r="VVC42" s="21"/>
      <c r="VVD42" s="21"/>
      <c r="VVE42" s="21"/>
      <c r="VVF42" s="21"/>
      <c r="VVG42" s="21"/>
      <c r="VVH42" s="21"/>
      <c r="VVI42" s="21"/>
      <c r="VVJ42" s="21"/>
      <c r="VVK42" s="21"/>
      <c r="VVL42" s="21"/>
      <c r="VVM42" s="21"/>
      <c r="VVN42" s="21"/>
      <c r="VVO42" s="21"/>
      <c r="VVP42" s="21"/>
      <c r="VVQ42" s="21"/>
      <c r="VVR42" s="21"/>
      <c r="VVS42" s="21"/>
      <c r="VVT42" s="21"/>
      <c r="VVU42" s="21"/>
      <c r="VVV42" s="21"/>
      <c r="VVW42" s="21"/>
      <c r="VVX42" s="21"/>
      <c r="VVY42" s="21"/>
      <c r="VVZ42" s="21"/>
      <c r="VWA42" s="21"/>
      <c r="VWB42" s="21"/>
      <c r="VWC42" s="21"/>
      <c r="VWD42" s="21"/>
      <c r="VWE42" s="21"/>
      <c r="VWF42" s="21"/>
      <c r="VWG42" s="21"/>
      <c r="VWH42" s="21"/>
      <c r="VWI42" s="21"/>
      <c r="VWJ42" s="21"/>
      <c r="VWK42" s="21"/>
      <c r="VWL42" s="21"/>
      <c r="VWM42" s="21"/>
      <c r="VWN42" s="21"/>
      <c r="VWO42" s="21"/>
      <c r="VWP42" s="21"/>
      <c r="VWQ42" s="21"/>
      <c r="VWR42" s="21"/>
      <c r="VWS42" s="21"/>
      <c r="VWT42" s="21"/>
      <c r="VWU42" s="21"/>
      <c r="VWV42" s="21"/>
      <c r="VWW42" s="21"/>
      <c r="VWX42" s="21"/>
      <c r="VWY42" s="21"/>
      <c r="VWZ42" s="21"/>
      <c r="VXA42" s="21"/>
      <c r="VXB42" s="21"/>
      <c r="VXC42" s="21"/>
      <c r="VXD42" s="21"/>
      <c r="VXE42" s="21"/>
      <c r="VXF42" s="21"/>
      <c r="VXG42" s="21"/>
      <c r="VXH42" s="21"/>
      <c r="VXI42" s="21"/>
      <c r="VXJ42" s="21"/>
      <c r="VXK42" s="21"/>
      <c r="VXL42" s="21"/>
      <c r="VXM42" s="21"/>
      <c r="VXN42" s="21"/>
      <c r="VXO42" s="21"/>
      <c r="VXP42" s="21"/>
      <c r="VXQ42" s="21"/>
      <c r="VXR42" s="21"/>
      <c r="VXS42" s="21"/>
      <c r="VXT42" s="21"/>
      <c r="VXU42" s="21"/>
      <c r="VXV42" s="21"/>
      <c r="VXW42" s="21"/>
      <c r="VXX42" s="21"/>
      <c r="VXY42" s="21"/>
      <c r="VXZ42" s="21"/>
      <c r="VYA42" s="21"/>
      <c r="VYB42" s="21"/>
      <c r="VYC42" s="21"/>
      <c r="VYD42" s="21"/>
      <c r="VYE42" s="21"/>
      <c r="VYF42" s="21"/>
      <c r="VYG42" s="21"/>
      <c r="VYH42" s="21"/>
      <c r="VYI42" s="21"/>
      <c r="VYJ42" s="21"/>
      <c r="VYK42" s="21"/>
      <c r="VYL42" s="21"/>
      <c r="VYM42" s="21"/>
      <c r="VYN42" s="21"/>
      <c r="VYO42" s="21"/>
      <c r="VYP42" s="21"/>
      <c r="VYQ42" s="21"/>
      <c r="VYR42" s="21"/>
      <c r="VYS42" s="21"/>
      <c r="VYT42" s="21"/>
      <c r="VYU42" s="21"/>
      <c r="VYV42" s="21"/>
      <c r="VYW42" s="21"/>
      <c r="VYX42" s="21"/>
      <c r="VYY42" s="21"/>
      <c r="VYZ42" s="21"/>
      <c r="VZA42" s="21"/>
      <c r="VZB42" s="21"/>
      <c r="VZC42" s="21"/>
      <c r="VZD42" s="21"/>
      <c r="VZE42" s="21"/>
      <c r="VZF42" s="21"/>
      <c r="VZG42" s="21"/>
      <c r="VZH42" s="21"/>
      <c r="VZI42" s="21"/>
      <c r="VZJ42" s="21"/>
      <c r="VZK42" s="21"/>
      <c r="VZL42" s="21"/>
      <c r="VZM42" s="21"/>
      <c r="VZN42" s="21"/>
      <c r="VZO42" s="21"/>
      <c r="VZP42" s="21"/>
      <c r="VZQ42" s="21"/>
      <c r="VZR42" s="21"/>
      <c r="VZS42" s="21"/>
      <c r="VZT42" s="21"/>
      <c r="VZU42" s="21"/>
      <c r="VZV42" s="21"/>
      <c r="VZW42" s="21"/>
      <c r="VZX42" s="21"/>
      <c r="VZY42" s="21"/>
      <c r="VZZ42" s="21"/>
      <c r="WAA42" s="21"/>
      <c r="WAB42" s="21"/>
      <c r="WAC42" s="21"/>
      <c r="WAD42" s="21"/>
      <c r="WAE42" s="21"/>
      <c r="WAF42" s="21"/>
      <c r="WAG42" s="21"/>
      <c r="WAH42" s="21"/>
      <c r="WAI42" s="21"/>
      <c r="WAJ42" s="21"/>
      <c r="WAK42" s="21"/>
      <c r="WAL42" s="21"/>
      <c r="WAM42" s="21"/>
      <c r="WAN42" s="21"/>
      <c r="WAO42" s="21"/>
      <c r="WAP42" s="21"/>
      <c r="WAQ42" s="21"/>
      <c r="WAR42" s="21"/>
      <c r="WAS42" s="21"/>
      <c r="WAT42" s="21"/>
      <c r="WAU42" s="21"/>
      <c r="WAV42" s="21"/>
      <c r="WAW42" s="21"/>
      <c r="WAX42" s="21"/>
      <c r="WAY42" s="21"/>
      <c r="WAZ42" s="21"/>
      <c r="WBA42" s="21"/>
      <c r="WBB42" s="21"/>
      <c r="WBC42" s="21"/>
      <c r="WBD42" s="21"/>
      <c r="WBE42" s="21"/>
      <c r="WBF42" s="21"/>
      <c r="WBG42" s="21"/>
      <c r="WBH42" s="21"/>
      <c r="WBI42" s="21"/>
      <c r="WBJ42" s="21"/>
      <c r="WBK42" s="21"/>
      <c r="WBL42" s="21"/>
      <c r="WBM42" s="21"/>
      <c r="WBN42" s="21"/>
      <c r="WBO42" s="21"/>
      <c r="WBP42" s="21"/>
      <c r="WBQ42" s="21"/>
      <c r="WBR42" s="21"/>
      <c r="WBS42" s="21"/>
      <c r="WBT42" s="21"/>
      <c r="WBU42" s="21"/>
      <c r="WBV42" s="21"/>
      <c r="WBW42" s="21"/>
      <c r="WBX42" s="21"/>
      <c r="WBY42" s="21"/>
      <c r="WBZ42" s="21"/>
      <c r="WCA42" s="21"/>
      <c r="WCB42" s="21"/>
      <c r="WCC42" s="21"/>
      <c r="WCD42" s="21"/>
      <c r="WCE42" s="21"/>
      <c r="WCF42" s="21"/>
      <c r="WCG42" s="21"/>
      <c r="WCH42" s="21"/>
      <c r="WCI42" s="21"/>
      <c r="WCJ42" s="21"/>
      <c r="WCK42" s="21"/>
      <c r="WCL42" s="21"/>
      <c r="WCM42" s="21"/>
      <c r="WCN42" s="21"/>
      <c r="WCO42" s="21"/>
      <c r="WCP42" s="21"/>
      <c r="WCQ42" s="21"/>
      <c r="WCR42" s="21"/>
      <c r="WCS42" s="21"/>
      <c r="WCT42" s="21"/>
      <c r="WCU42" s="21"/>
      <c r="WCV42" s="21"/>
      <c r="WCW42" s="21"/>
      <c r="WCX42" s="21"/>
      <c r="WCY42" s="21"/>
      <c r="WCZ42" s="21"/>
      <c r="WDA42" s="21"/>
      <c r="WDB42" s="21"/>
      <c r="WDC42" s="21"/>
      <c r="WDD42" s="21"/>
      <c r="WDE42" s="21"/>
      <c r="WDF42" s="21"/>
      <c r="WDG42" s="21"/>
      <c r="WDH42" s="21"/>
      <c r="WDI42" s="21"/>
      <c r="WDJ42" s="21"/>
      <c r="WDK42" s="21"/>
      <c r="WDL42" s="21"/>
      <c r="WDM42" s="21"/>
      <c r="WDN42" s="21"/>
      <c r="WDO42" s="21"/>
      <c r="WDP42" s="21"/>
      <c r="WDQ42" s="21"/>
      <c r="WDR42" s="21"/>
      <c r="WDS42" s="21"/>
      <c r="WDT42" s="21"/>
      <c r="WDU42" s="21"/>
      <c r="WDV42" s="21"/>
      <c r="WDW42" s="21"/>
      <c r="WDX42" s="21"/>
      <c r="WDY42" s="21"/>
      <c r="WDZ42" s="21"/>
      <c r="WEA42" s="21"/>
      <c r="WEB42" s="21"/>
      <c r="WEC42" s="21"/>
      <c r="WED42" s="21"/>
      <c r="WEE42" s="21"/>
      <c r="WEF42" s="21"/>
      <c r="WEG42" s="21"/>
      <c r="WEH42" s="21"/>
      <c r="WEI42" s="21"/>
      <c r="WEJ42" s="21"/>
      <c r="WEK42" s="21"/>
      <c r="WEL42" s="21"/>
      <c r="WEM42" s="21"/>
      <c r="WEN42" s="21"/>
      <c r="WEO42" s="21"/>
      <c r="WEP42" s="21"/>
      <c r="WEQ42" s="21"/>
      <c r="WER42" s="21"/>
      <c r="WES42" s="21"/>
      <c r="WET42" s="21"/>
      <c r="WEU42" s="21"/>
      <c r="WEV42" s="21"/>
      <c r="WEW42" s="21"/>
      <c r="WEX42" s="21"/>
      <c r="WEY42" s="21"/>
      <c r="WEZ42" s="21"/>
      <c r="WFA42" s="21"/>
      <c r="WFB42" s="21"/>
      <c r="WFC42" s="21"/>
      <c r="WFD42" s="21"/>
      <c r="WFE42" s="21"/>
      <c r="WFF42" s="21"/>
      <c r="WFG42" s="21"/>
      <c r="WFH42" s="21"/>
      <c r="WFI42" s="21"/>
      <c r="WFJ42" s="21"/>
      <c r="WFK42" s="21"/>
      <c r="WFL42" s="21"/>
      <c r="WFM42" s="21"/>
      <c r="WFN42" s="21"/>
      <c r="WFO42" s="21"/>
      <c r="WFP42" s="21"/>
      <c r="WFQ42" s="21"/>
      <c r="WFR42" s="21"/>
      <c r="WFS42" s="21"/>
      <c r="WFT42" s="21"/>
      <c r="WFU42" s="21"/>
      <c r="WFV42" s="21"/>
      <c r="WFW42" s="21"/>
      <c r="WFX42" s="21"/>
      <c r="WFY42" s="21"/>
      <c r="WFZ42" s="21"/>
      <c r="WGA42" s="21"/>
      <c r="WGB42" s="21"/>
      <c r="WGC42" s="21"/>
      <c r="WGD42" s="21"/>
      <c r="WGE42" s="21"/>
      <c r="WGF42" s="21"/>
      <c r="WGG42" s="21"/>
      <c r="WGH42" s="21"/>
      <c r="WGI42" s="21"/>
      <c r="WGJ42" s="21"/>
      <c r="WGK42" s="21"/>
      <c r="WGL42" s="21"/>
      <c r="WGM42" s="21"/>
      <c r="WGN42" s="21"/>
      <c r="WGO42" s="21"/>
      <c r="WGP42" s="21"/>
      <c r="WGQ42" s="21"/>
      <c r="WGR42" s="21"/>
      <c r="WGS42" s="21"/>
      <c r="WGT42" s="21"/>
      <c r="WGU42" s="21"/>
      <c r="WGV42" s="21"/>
      <c r="WGW42" s="21"/>
      <c r="WGX42" s="21"/>
      <c r="WGY42" s="21"/>
      <c r="WGZ42" s="21"/>
      <c r="WHA42" s="21"/>
      <c r="WHB42" s="21"/>
      <c r="WHC42" s="21"/>
      <c r="WHD42" s="21"/>
      <c r="WHE42" s="21"/>
      <c r="WHF42" s="21"/>
      <c r="WHG42" s="21"/>
      <c r="WHH42" s="21"/>
      <c r="WHI42" s="21"/>
      <c r="WHJ42" s="21"/>
      <c r="WHK42" s="21"/>
      <c r="WHL42" s="21"/>
      <c r="WHM42" s="21"/>
      <c r="WHN42" s="21"/>
      <c r="WHO42" s="21"/>
      <c r="WHP42" s="21"/>
      <c r="WHQ42" s="21"/>
      <c r="WHR42" s="21"/>
      <c r="WHS42" s="21"/>
      <c r="WHT42" s="21"/>
      <c r="WHU42" s="21"/>
      <c r="WHV42" s="21"/>
      <c r="WHW42" s="21"/>
      <c r="WHX42" s="21"/>
      <c r="WHY42" s="21"/>
      <c r="WHZ42" s="21"/>
      <c r="WIA42" s="21"/>
      <c r="WIB42" s="21"/>
      <c r="WIC42" s="21"/>
      <c r="WID42" s="21"/>
      <c r="WIE42" s="21"/>
      <c r="WIF42" s="21"/>
      <c r="WIG42" s="21"/>
      <c r="WIH42" s="21"/>
      <c r="WII42" s="21"/>
      <c r="WIJ42" s="21"/>
      <c r="WIK42" s="21"/>
      <c r="WIL42" s="21"/>
      <c r="WIM42" s="21"/>
      <c r="WIN42" s="21"/>
      <c r="WIO42" s="21"/>
      <c r="WIP42" s="21"/>
      <c r="WIQ42" s="21"/>
      <c r="WIR42" s="21"/>
      <c r="WIS42" s="21"/>
      <c r="WIT42" s="21"/>
      <c r="WIU42" s="21"/>
      <c r="WIV42" s="21"/>
      <c r="WIW42" s="21"/>
      <c r="WIX42" s="21"/>
      <c r="WIY42" s="21"/>
      <c r="WIZ42" s="21"/>
      <c r="WJA42" s="21"/>
      <c r="WJB42" s="21"/>
      <c r="WJC42" s="21"/>
      <c r="WJD42" s="21"/>
      <c r="WJE42" s="21"/>
      <c r="WJF42" s="21"/>
      <c r="WJG42" s="21"/>
      <c r="WJH42" s="21"/>
      <c r="WJI42" s="21"/>
      <c r="WJJ42" s="21"/>
      <c r="WJK42" s="21"/>
      <c r="WJL42" s="21"/>
      <c r="WJM42" s="21"/>
      <c r="WJN42" s="21"/>
      <c r="WJO42" s="21"/>
      <c r="WJP42" s="21"/>
      <c r="WJQ42" s="21"/>
      <c r="WJR42" s="21"/>
      <c r="WJS42" s="21"/>
      <c r="WJT42" s="21"/>
      <c r="WJU42" s="21"/>
      <c r="WJV42" s="21"/>
      <c r="WJW42" s="21"/>
      <c r="WJX42" s="21"/>
      <c r="WJY42" s="21"/>
      <c r="WJZ42" s="21"/>
      <c r="WKA42" s="21"/>
      <c r="WKB42" s="21"/>
      <c r="WKC42" s="21"/>
      <c r="WKD42" s="21"/>
      <c r="WKE42" s="21"/>
      <c r="WKF42" s="21"/>
      <c r="WKG42" s="21"/>
      <c r="WKH42" s="21"/>
      <c r="WKI42" s="21"/>
      <c r="WKJ42" s="21"/>
      <c r="WKK42" s="21"/>
      <c r="WKL42" s="21"/>
      <c r="WKM42" s="21"/>
      <c r="WKN42" s="21"/>
      <c r="WKO42" s="21"/>
      <c r="WKP42" s="21"/>
      <c r="WKQ42" s="21"/>
      <c r="WKR42" s="21"/>
      <c r="WKS42" s="21"/>
      <c r="WKT42" s="21"/>
      <c r="WKU42" s="21"/>
      <c r="WKV42" s="21"/>
      <c r="WKW42" s="21"/>
      <c r="WKX42" s="21"/>
      <c r="WKY42" s="21"/>
      <c r="WKZ42" s="21"/>
      <c r="WLA42" s="21"/>
      <c r="WLB42" s="21"/>
      <c r="WLC42" s="21"/>
      <c r="WLD42" s="21"/>
      <c r="WLE42" s="21"/>
      <c r="WLF42" s="21"/>
      <c r="WLG42" s="21"/>
      <c r="WLH42" s="21"/>
      <c r="WLI42" s="21"/>
      <c r="WLJ42" s="21"/>
      <c r="WLK42" s="21"/>
      <c r="WLL42" s="21"/>
      <c r="WLM42" s="21"/>
      <c r="WLN42" s="21"/>
      <c r="WLO42" s="21"/>
      <c r="WLP42" s="21"/>
      <c r="WLQ42" s="21"/>
      <c r="WLR42" s="21"/>
      <c r="WLS42" s="21"/>
      <c r="WLT42" s="21"/>
      <c r="WLU42" s="21"/>
      <c r="WLV42" s="21"/>
      <c r="WLW42" s="21"/>
      <c r="WLX42" s="21"/>
      <c r="WLY42" s="21"/>
      <c r="WLZ42" s="21"/>
      <c r="WMA42" s="21"/>
      <c r="WMB42" s="21"/>
      <c r="WMC42" s="21"/>
      <c r="WMD42" s="21"/>
      <c r="WME42" s="21"/>
      <c r="WMF42" s="21"/>
      <c r="WMG42" s="21"/>
      <c r="WMH42" s="21"/>
      <c r="WMI42" s="21"/>
      <c r="WMJ42" s="21"/>
      <c r="WMK42" s="21"/>
      <c r="WML42" s="21"/>
      <c r="WMM42" s="21"/>
      <c r="WMN42" s="21"/>
      <c r="WMO42" s="21"/>
      <c r="WMP42" s="21"/>
      <c r="WMQ42" s="21"/>
      <c r="WMR42" s="21"/>
      <c r="WMS42" s="21"/>
      <c r="WMT42" s="21"/>
      <c r="WMU42" s="21"/>
      <c r="WMV42" s="21"/>
      <c r="WMW42" s="21"/>
      <c r="WMX42" s="21"/>
      <c r="WMY42" s="21"/>
      <c r="WMZ42" s="21"/>
      <c r="WNA42" s="21"/>
      <c r="WNB42" s="21"/>
      <c r="WNC42" s="21"/>
      <c r="WND42" s="21"/>
      <c r="WNE42" s="21"/>
      <c r="WNF42" s="21"/>
      <c r="WNG42" s="21"/>
      <c r="WNH42" s="21"/>
      <c r="WNI42" s="21"/>
      <c r="WNJ42" s="21"/>
      <c r="WNK42" s="21"/>
      <c r="WNL42" s="21"/>
      <c r="WNM42" s="21"/>
      <c r="WNN42" s="21"/>
      <c r="WNO42" s="21"/>
      <c r="WNP42" s="21"/>
      <c r="WNQ42" s="21"/>
      <c r="WNR42" s="21"/>
      <c r="WNS42" s="21"/>
      <c r="WNT42" s="21"/>
      <c r="WNU42" s="21"/>
      <c r="WNV42" s="21"/>
      <c r="WNW42" s="21"/>
      <c r="WNX42" s="21"/>
      <c r="WNY42" s="21"/>
      <c r="WNZ42" s="21"/>
      <c r="WOA42" s="21"/>
      <c r="WOB42" s="21"/>
      <c r="WOC42" s="21"/>
      <c r="WOD42" s="21"/>
      <c r="WOE42" s="21"/>
      <c r="WOF42" s="21"/>
      <c r="WOG42" s="21"/>
      <c r="WOH42" s="21"/>
      <c r="WOI42" s="21"/>
      <c r="WOJ42" s="21"/>
      <c r="WOK42" s="21"/>
      <c r="WOL42" s="21"/>
      <c r="WOM42" s="21"/>
      <c r="WON42" s="21"/>
      <c r="WOO42" s="21"/>
      <c r="WOP42" s="21"/>
      <c r="WOQ42" s="21"/>
      <c r="WOR42" s="21"/>
      <c r="WOS42" s="21"/>
      <c r="WOT42" s="21"/>
      <c r="WOU42" s="21"/>
      <c r="WOV42" s="21"/>
      <c r="WOW42" s="21"/>
      <c r="WOX42" s="21"/>
      <c r="WOY42" s="21"/>
      <c r="WOZ42" s="21"/>
      <c r="WPA42" s="21"/>
      <c r="WPB42" s="21"/>
      <c r="WPC42" s="21"/>
      <c r="WPD42" s="21"/>
      <c r="WPE42" s="21"/>
      <c r="WPF42" s="21"/>
      <c r="WPG42" s="21"/>
      <c r="WPH42" s="21"/>
      <c r="WPI42" s="21"/>
      <c r="WPJ42" s="21"/>
      <c r="WPK42" s="21"/>
      <c r="WPL42" s="21"/>
      <c r="WPM42" s="21"/>
      <c r="WPN42" s="21"/>
      <c r="WPO42" s="21"/>
      <c r="WPP42" s="21"/>
      <c r="WPQ42" s="21"/>
      <c r="WPR42" s="21"/>
      <c r="WPS42" s="21"/>
      <c r="WPT42" s="21"/>
      <c r="WPU42" s="21"/>
      <c r="WPV42" s="21"/>
      <c r="WPW42" s="21"/>
      <c r="WPX42" s="21"/>
      <c r="WPY42" s="21"/>
      <c r="WPZ42" s="21"/>
      <c r="WQA42" s="21"/>
      <c r="WQB42" s="21"/>
      <c r="WQC42" s="21"/>
      <c r="WQD42" s="21"/>
      <c r="WQE42" s="21"/>
      <c r="WQF42" s="21"/>
      <c r="WQG42" s="21"/>
      <c r="WQH42" s="21"/>
      <c r="WQI42" s="21"/>
      <c r="WQJ42" s="21"/>
      <c r="WQK42" s="21"/>
      <c r="WQL42" s="21"/>
      <c r="WQM42" s="21"/>
      <c r="WQN42" s="21"/>
      <c r="WQO42" s="21"/>
      <c r="WQP42" s="21"/>
      <c r="WQQ42" s="21"/>
      <c r="WQR42" s="21"/>
      <c r="WQS42" s="21"/>
      <c r="WQT42" s="21"/>
      <c r="WQU42" s="21"/>
      <c r="WQV42" s="21"/>
      <c r="WQW42" s="21"/>
      <c r="WQX42" s="21"/>
      <c r="WQY42" s="21"/>
      <c r="WQZ42" s="21"/>
      <c r="WRA42" s="21"/>
      <c r="WRB42" s="21"/>
      <c r="WRC42" s="21"/>
      <c r="WRD42" s="21"/>
      <c r="WRE42" s="21"/>
      <c r="WRF42" s="21"/>
      <c r="WRG42" s="21"/>
      <c r="WRH42" s="21"/>
      <c r="WRI42" s="21"/>
      <c r="WRJ42" s="21"/>
      <c r="WRK42" s="21"/>
      <c r="WRL42" s="21"/>
      <c r="WRM42" s="21"/>
      <c r="WRN42" s="21"/>
      <c r="WRO42" s="21"/>
      <c r="WRP42" s="21"/>
      <c r="WRQ42" s="21"/>
      <c r="WRR42" s="21"/>
      <c r="WRS42" s="21"/>
      <c r="WRT42" s="21"/>
      <c r="WRU42" s="21"/>
      <c r="WRV42" s="21"/>
      <c r="WRW42" s="21"/>
      <c r="WRX42" s="21"/>
      <c r="WRY42" s="21"/>
      <c r="WRZ42" s="21"/>
      <c r="WSA42" s="21"/>
      <c r="WSB42" s="21"/>
      <c r="WSC42" s="21"/>
      <c r="WSD42" s="21"/>
      <c r="WSE42" s="21"/>
      <c r="WSF42" s="21"/>
      <c r="WSG42" s="21"/>
      <c r="WSH42" s="21"/>
      <c r="WSI42" s="21"/>
      <c r="WSJ42" s="21"/>
      <c r="WSK42" s="21"/>
      <c r="WSL42" s="21"/>
      <c r="WSM42" s="21"/>
      <c r="WSN42" s="21"/>
      <c r="WSO42" s="21"/>
      <c r="WSP42" s="21"/>
      <c r="WSQ42" s="21"/>
      <c r="WSR42" s="21"/>
      <c r="WSS42" s="21"/>
      <c r="WST42" s="21"/>
      <c r="WSU42" s="21"/>
      <c r="WSV42" s="21"/>
      <c r="WSW42" s="21"/>
      <c r="WSX42" s="21"/>
      <c r="WSY42" s="21"/>
      <c r="WSZ42" s="21"/>
      <c r="WTA42" s="21"/>
      <c r="WTB42" s="21"/>
      <c r="WTC42" s="21"/>
      <c r="WTD42" s="21"/>
      <c r="WTE42" s="21"/>
      <c r="WTF42" s="21"/>
      <c r="WTG42" s="21"/>
      <c r="WTH42" s="21"/>
      <c r="WTI42" s="21"/>
      <c r="WTJ42" s="21"/>
      <c r="WTK42" s="21"/>
      <c r="WTL42" s="21"/>
      <c r="WTM42" s="21"/>
      <c r="WTN42" s="21"/>
      <c r="WTO42" s="21"/>
      <c r="WTP42" s="21"/>
      <c r="WTQ42" s="21"/>
      <c r="WTR42" s="21"/>
      <c r="WTS42" s="21"/>
      <c r="WTT42" s="21"/>
      <c r="WTU42" s="21"/>
      <c r="WTV42" s="21"/>
      <c r="WTW42" s="21"/>
      <c r="WTX42" s="21"/>
      <c r="WTY42" s="21"/>
      <c r="WTZ42" s="21"/>
      <c r="WUA42" s="21"/>
      <c r="WUB42" s="21"/>
      <c r="WUC42" s="21"/>
      <c r="WUD42" s="21"/>
      <c r="WUE42" s="21"/>
      <c r="WUF42" s="21"/>
      <c r="WUG42" s="21"/>
      <c r="WUH42" s="21"/>
      <c r="WUI42" s="21"/>
      <c r="WUJ42" s="21"/>
      <c r="WUK42" s="21"/>
      <c r="WUL42" s="21"/>
      <c r="WUM42" s="21"/>
      <c r="WUN42" s="21"/>
      <c r="WUO42" s="21"/>
      <c r="WUP42" s="21"/>
      <c r="WUQ42" s="21"/>
      <c r="WUR42" s="21"/>
      <c r="WUS42" s="21"/>
      <c r="WUT42" s="21"/>
      <c r="WUU42" s="21"/>
      <c r="WUV42" s="21"/>
      <c r="WUW42" s="21"/>
      <c r="WUX42" s="21"/>
      <c r="WUY42" s="21"/>
      <c r="WUZ42" s="21"/>
      <c r="WVA42" s="21"/>
      <c r="WVB42" s="21"/>
      <c r="WVC42" s="21"/>
      <c r="WVD42" s="21"/>
      <c r="WVE42" s="21"/>
      <c r="WVF42" s="21"/>
      <c r="WVG42" s="21"/>
      <c r="WVH42" s="21"/>
      <c r="WVI42" s="21"/>
      <c r="WVJ42" s="21"/>
      <c r="WVK42" s="21"/>
      <c r="WVL42" s="21"/>
      <c r="WVM42" s="21"/>
      <c r="WVN42" s="21"/>
      <c r="WVO42" s="21"/>
      <c r="WVP42" s="21"/>
      <c r="WVQ42" s="21"/>
      <c r="WVR42" s="21"/>
      <c r="WVS42" s="21"/>
      <c r="WVT42" s="21"/>
    </row>
    <row r="43" spans="1:16140" s="22" customFormat="1" x14ac:dyDescent="0.2">
      <c r="A43" s="25"/>
      <c r="B43" s="28"/>
      <c r="C43" s="27"/>
      <c r="D43" s="26"/>
      <c r="E43" s="25"/>
      <c r="F43" s="25"/>
      <c r="G43" s="24"/>
      <c r="H43" s="24"/>
      <c r="I43" s="29"/>
      <c r="J43" s="3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  <c r="BPM43" s="21"/>
      <c r="BPN43" s="21"/>
      <c r="BPO43" s="21"/>
      <c r="BPP43" s="21"/>
      <c r="BPQ43" s="21"/>
      <c r="BPR43" s="21"/>
      <c r="BPS43" s="21"/>
      <c r="BPT43" s="21"/>
      <c r="BPU43" s="21"/>
      <c r="BPV43" s="21"/>
      <c r="BPW43" s="21"/>
      <c r="BPX43" s="21"/>
      <c r="BPY43" s="21"/>
      <c r="BPZ43" s="21"/>
      <c r="BQA43" s="21"/>
      <c r="BQB43" s="21"/>
      <c r="BQC43" s="21"/>
      <c r="BQD43" s="21"/>
      <c r="BQE43" s="21"/>
      <c r="BQF43" s="21"/>
      <c r="BQG43" s="21"/>
      <c r="BQH43" s="21"/>
      <c r="BQI43" s="21"/>
      <c r="BQJ43" s="21"/>
      <c r="BQK43" s="21"/>
      <c r="BQL43" s="21"/>
      <c r="BQM43" s="21"/>
      <c r="BQN43" s="21"/>
      <c r="BQO43" s="21"/>
      <c r="BQP43" s="21"/>
      <c r="BQQ43" s="21"/>
      <c r="BQR43" s="21"/>
      <c r="BQS43" s="21"/>
      <c r="BQT43" s="21"/>
      <c r="BQU43" s="21"/>
      <c r="BQV43" s="21"/>
      <c r="BQW43" s="21"/>
      <c r="BQX43" s="21"/>
      <c r="BQY43" s="21"/>
      <c r="BQZ43" s="21"/>
      <c r="BRA43" s="21"/>
      <c r="BRB43" s="21"/>
      <c r="BRC43" s="21"/>
      <c r="BRD43" s="21"/>
      <c r="BRE43" s="21"/>
      <c r="BRF43" s="21"/>
      <c r="BRG43" s="21"/>
      <c r="BRH43" s="21"/>
      <c r="BRI43" s="21"/>
      <c r="BRJ43" s="21"/>
      <c r="BRK43" s="21"/>
      <c r="BRL43" s="21"/>
      <c r="BRM43" s="21"/>
      <c r="BRN43" s="21"/>
      <c r="BRO43" s="21"/>
      <c r="BRP43" s="21"/>
      <c r="BRQ43" s="21"/>
      <c r="BRR43" s="21"/>
      <c r="BRS43" s="21"/>
      <c r="BRT43" s="21"/>
      <c r="BRU43" s="21"/>
      <c r="BRV43" s="21"/>
      <c r="BRW43" s="21"/>
      <c r="BRX43" s="21"/>
      <c r="BRY43" s="21"/>
      <c r="BRZ43" s="21"/>
      <c r="BSA43" s="21"/>
      <c r="BSB43" s="21"/>
      <c r="BSC43" s="21"/>
      <c r="BSD43" s="21"/>
      <c r="BSE43" s="21"/>
      <c r="BSF43" s="21"/>
      <c r="BSG43" s="21"/>
      <c r="BSH43" s="21"/>
      <c r="BSI43" s="21"/>
      <c r="BSJ43" s="21"/>
      <c r="BSK43" s="21"/>
      <c r="BSL43" s="21"/>
      <c r="BSM43" s="21"/>
      <c r="BSN43" s="21"/>
      <c r="BSO43" s="21"/>
      <c r="BSP43" s="21"/>
      <c r="BSQ43" s="21"/>
      <c r="BSR43" s="21"/>
      <c r="BSS43" s="21"/>
      <c r="BST43" s="21"/>
      <c r="BSU43" s="21"/>
      <c r="BSV43" s="21"/>
      <c r="BSW43" s="21"/>
      <c r="BSX43" s="21"/>
      <c r="BSY43" s="21"/>
      <c r="BSZ43" s="21"/>
      <c r="BTA43" s="21"/>
      <c r="BTB43" s="21"/>
      <c r="BTC43" s="21"/>
      <c r="BTD43" s="21"/>
      <c r="BTE43" s="21"/>
      <c r="BTF43" s="21"/>
      <c r="BTG43" s="21"/>
      <c r="BTH43" s="21"/>
      <c r="BTI43" s="21"/>
      <c r="BTJ43" s="21"/>
      <c r="BTK43" s="21"/>
      <c r="BTL43" s="21"/>
      <c r="BTM43" s="21"/>
      <c r="BTN43" s="21"/>
      <c r="BTO43" s="21"/>
      <c r="BTP43" s="21"/>
      <c r="BTQ43" s="21"/>
      <c r="BTR43" s="21"/>
      <c r="BTS43" s="21"/>
      <c r="BTT43" s="21"/>
      <c r="BTU43" s="21"/>
      <c r="BTV43" s="21"/>
      <c r="BTW43" s="21"/>
      <c r="BTX43" s="21"/>
      <c r="BTY43" s="21"/>
      <c r="BTZ43" s="21"/>
      <c r="BUA43" s="21"/>
      <c r="BUB43" s="21"/>
      <c r="BUC43" s="21"/>
      <c r="BUD43" s="21"/>
      <c r="BUE43" s="21"/>
      <c r="BUF43" s="21"/>
      <c r="BUG43" s="21"/>
      <c r="BUH43" s="21"/>
      <c r="BUI43" s="21"/>
      <c r="BUJ43" s="21"/>
      <c r="BUK43" s="21"/>
      <c r="BUL43" s="21"/>
      <c r="BUM43" s="21"/>
      <c r="BUN43" s="21"/>
      <c r="BUO43" s="21"/>
      <c r="BUP43" s="21"/>
      <c r="BUQ43" s="21"/>
      <c r="BUR43" s="21"/>
      <c r="BUS43" s="21"/>
      <c r="BUT43" s="21"/>
      <c r="BUU43" s="21"/>
      <c r="BUV43" s="21"/>
      <c r="BUW43" s="21"/>
      <c r="BUX43" s="21"/>
      <c r="BUY43" s="21"/>
      <c r="BUZ43" s="21"/>
      <c r="BVA43" s="21"/>
      <c r="BVB43" s="21"/>
      <c r="BVC43" s="21"/>
      <c r="BVD43" s="21"/>
      <c r="BVE43" s="21"/>
      <c r="BVF43" s="21"/>
      <c r="BVG43" s="21"/>
      <c r="BVH43" s="21"/>
      <c r="BVI43" s="21"/>
      <c r="BVJ43" s="21"/>
      <c r="BVK43" s="21"/>
      <c r="BVL43" s="21"/>
      <c r="BVM43" s="21"/>
      <c r="BVN43" s="21"/>
      <c r="BVO43" s="21"/>
      <c r="BVP43" s="21"/>
      <c r="BVQ43" s="21"/>
      <c r="BVR43" s="21"/>
      <c r="BVS43" s="21"/>
      <c r="BVT43" s="21"/>
      <c r="BVU43" s="21"/>
      <c r="BVV43" s="21"/>
      <c r="BVW43" s="21"/>
      <c r="BVX43" s="21"/>
      <c r="BVY43" s="21"/>
      <c r="BVZ43" s="21"/>
      <c r="BWA43" s="21"/>
      <c r="BWB43" s="21"/>
      <c r="BWC43" s="21"/>
      <c r="BWD43" s="21"/>
      <c r="BWE43" s="21"/>
      <c r="BWF43" s="21"/>
      <c r="BWG43" s="21"/>
      <c r="BWH43" s="21"/>
      <c r="BWI43" s="21"/>
      <c r="BWJ43" s="21"/>
      <c r="BWK43" s="21"/>
      <c r="BWL43" s="21"/>
      <c r="BWM43" s="21"/>
      <c r="BWN43" s="21"/>
      <c r="BWO43" s="21"/>
      <c r="BWP43" s="21"/>
      <c r="BWQ43" s="21"/>
      <c r="BWR43" s="21"/>
      <c r="BWS43" s="21"/>
      <c r="BWT43" s="21"/>
      <c r="BWU43" s="21"/>
      <c r="BWV43" s="21"/>
      <c r="BWW43" s="21"/>
      <c r="BWX43" s="21"/>
      <c r="BWY43" s="21"/>
      <c r="BWZ43" s="21"/>
      <c r="BXA43" s="21"/>
      <c r="BXB43" s="21"/>
      <c r="BXC43" s="21"/>
      <c r="BXD43" s="21"/>
      <c r="BXE43" s="21"/>
      <c r="BXF43" s="21"/>
      <c r="BXG43" s="21"/>
      <c r="BXH43" s="21"/>
      <c r="BXI43" s="21"/>
      <c r="BXJ43" s="21"/>
      <c r="BXK43" s="21"/>
      <c r="BXL43" s="21"/>
      <c r="BXM43" s="21"/>
      <c r="BXN43" s="21"/>
      <c r="BXO43" s="21"/>
      <c r="BXP43" s="21"/>
      <c r="BXQ43" s="21"/>
      <c r="BXR43" s="21"/>
      <c r="BXS43" s="21"/>
      <c r="BXT43" s="21"/>
      <c r="BXU43" s="21"/>
      <c r="BXV43" s="21"/>
      <c r="BXW43" s="21"/>
      <c r="BXX43" s="21"/>
      <c r="BXY43" s="21"/>
      <c r="BXZ43" s="21"/>
      <c r="BYA43" s="21"/>
      <c r="BYB43" s="21"/>
      <c r="BYC43" s="21"/>
      <c r="BYD43" s="21"/>
      <c r="BYE43" s="21"/>
      <c r="BYF43" s="21"/>
      <c r="BYG43" s="21"/>
      <c r="BYH43" s="21"/>
      <c r="BYI43" s="21"/>
      <c r="BYJ43" s="21"/>
      <c r="BYK43" s="21"/>
      <c r="BYL43" s="21"/>
      <c r="BYM43" s="21"/>
      <c r="BYN43" s="21"/>
      <c r="BYO43" s="21"/>
      <c r="BYP43" s="21"/>
      <c r="BYQ43" s="21"/>
      <c r="BYR43" s="21"/>
      <c r="BYS43" s="21"/>
      <c r="BYT43" s="21"/>
      <c r="BYU43" s="21"/>
      <c r="BYV43" s="21"/>
      <c r="BYW43" s="21"/>
      <c r="BYX43" s="21"/>
      <c r="BYY43" s="21"/>
      <c r="BYZ43" s="21"/>
      <c r="BZA43" s="21"/>
      <c r="BZB43" s="21"/>
      <c r="BZC43" s="21"/>
      <c r="BZD43" s="21"/>
      <c r="BZE43" s="21"/>
      <c r="BZF43" s="21"/>
      <c r="BZG43" s="21"/>
      <c r="BZH43" s="21"/>
      <c r="BZI43" s="21"/>
      <c r="BZJ43" s="21"/>
      <c r="BZK43" s="21"/>
      <c r="BZL43" s="21"/>
      <c r="BZM43" s="21"/>
      <c r="BZN43" s="21"/>
      <c r="BZO43" s="21"/>
      <c r="BZP43" s="21"/>
      <c r="BZQ43" s="21"/>
      <c r="BZR43" s="21"/>
      <c r="BZS43" s="21"/>
      <c r="BZT43" s="21"/>
      <c r="BZU43" s="21"/>
      <c r="BZV43" s="21"/>
      <c r="BZW43" s="21"/>
      <c r="BZX43" s="21"/>
      <c r="BZY43" s="21"/>
      <c r="BZZ43" s="21"/>
      <c r="CAA43" s="21"/>
      <c r="CAB43" s="21"/>
      <c r="CAC43" s="21"/>
      <c r="CAD43" s="21"/>
      <c r="CAE43" s="21"/>
      <c r="CAF43" s="21"/>
      <c r="CAG43" s="21"/>
      <c r="CAH43" s="21"/>
      <c r="CAI43" s="21"/>
      <c r="CAJ43" s="21"/>
      <c r="CAK43" s="21"/>
      <c r="CAL43" s="21"/>
      <c r="CAM43" s="21"/>
      <c r="CAN43" s="21"/>
      <c r="CAO43" s="21"/>
      <c r="CAP43" s="21"/>
      <c r="CAQ43" s="21"/>
      <c r="CAR43" s="21"/>
      <c r="CAS43" s="21"/>
      <c r="CAT43" s="21"/>
      <c r="CAU43" s="21"/>
      <c r="CAV43" s="21"/>
      <c r="CAW43" s="21"/>
      <c r="CAX43" s="21"/>
      <c r="CAY43" s="21"/>
      <c r="CAZ43" s="21"/>
      <c r="CBA43" s="21"/>
      <c r="CBB43" s="21"/>
      <c r="CBC43" s="21"/>
      <c r="CBD43" s="21"/>
      <c r="CBE43" s="21"/>
      <c r="CBF43" s="21"/>
      <c r="CBG43" s="21"/>
      <c r="CBH43" s="21"/>
      <c r="CBI43" s="21"/>
      <c r="CBJ43" s="21"/>
      <c r="CBK43" s="21"/>
      <c r="CBL43" s="21"/>
      <c r="CBM43" s="21"/>
      <c r="CBN43" s="21"/>
      <c r="CBO43" s="21"/>
      <c r="CBP43" s="21"/>
      <c r="CBQ43" s="21"/>
      <c r="CBR43" s="21"/>
      <c r="CBS43" s="21"/>
      <c r="CBT43" s="21"/>
      <c r="CBU43" s="21"/>
      <c r="CBV43" s="21"/>
      <c r="CBW43" s="21"/>
      <c r="CBX43" s="21"/>
      <c r="CBY43" s="21"/>
      <c r="CBZ43" s="21"/>
      <c r="CCA43" s="21"/>
      <c r="CCB43" s="21"/>
      <c r="CCC43" s="21"/>
      <c r="CCD43" s="21"/>
      <c r="CCE43" s="21"/>
      <c r="CCF43" s="21"/>
      <c r="CCG43" s="21"/>
      <c r="CCH43" s="21"/>
      <c r="CCI43" s="21"/>
      <c r="CCJ43" s="21"/>
      <c r="CCK43" s="21"/>
      <c r="CCL43" s="21"/>
      <c r="CCM43" s="21"/>
      <c r="CCN43" s="21"/>
      <c r="CCO43" s="21"/>
      <c r="CCP43" s="21"/>
      <c r="CCQ43" s="21"/>
      <c r="CCR43" s="21"/>
      <c r="CCS43" s="21"/>
      <c r="CCT43" s="21"/>
      <c r="CCU43" s="21"/>
      <c r="CCV43" s="21"/>
      <c r="CCW43" s="21"/>
      <c r="CCX43" s="21"/>
      <c r="CCY43" s="21"/>
      <c r="CCZ43" s="21"/>
      <c r="CDA43" s="21"/>
      <c r="CDB43" s="21"/>
      <c r="CDC43" s="21"/>
      <c r="CDD43" s="21"/>
      <c r="CDE43" s="21"/>
      <c r="CDF43" s="21"/>
      <c r="CDG43" s="21"/>
      <c r="CDH43" s="21"/>
      <c r="CDI43" s="21"/>
      <c r="CDJ43" s="21"/>
      <c r="CDK43" s="21"/>
      <c r="CDL43" s="21"/>
      <c r="CDM43" s="21"/>
      <c r="CDN43" s="21"/>
      <c r="CDO43" s="21"/>
      <c r="CDP43" s="21"/>
      <c r="CDQ43" s="21"/>
      <c r="CDR43" s="21"/>
      <c r="CDS43" s="21"/>
      <c r="CDT43" s="21"/>
      <c r="CDU43" s="21"/>
      <c r="CDV43" s="21"/>
      <c r="CDW43" s="21"/>
      <c r="CDX43" s="21"/>
      <c r="CDY43" s="21"/>
      <c r="CDZ43" s="21"/>
      <c r="CEA43" s="21"/>
      <c r="CEB43" s="21"/>
      <c r="CEC43" s="21"/>
      <c r="CED43" s="21"/>
      <c r="CEE43" s="21"/>
      <c r="CEF43" s="21"/>
      <c r="CEG43" s="21"/>
      <c r="CEH43" s="21"/>
      <c r="CEI43" s="21"/>
      <c r="CEJ43" s="21"/>
      <c r="CEK43" s="21"/>
      <c r="CEL43" s="21"/>
      <c r="CEM43" s="21"/>
      <c r="CEN43" s="21"/>
      <c r="CEO43" s="21"/>
      <c r="CEP43" s="21"/>
      <c r="CEQ43" s="21"/>
      <c r="CER43" s="21"/>
      <c r="CES43" s="21"/>
      <c r="CET43" s="21"/>
      <c r="CEU43" s="21"/>
      <c r="CEV43" s="21"/>
      <c r="CEW43" s="21"/>
      <c r="CEX43" s="21"/>
      <c r="CEY43" s="21"/>
      <c r="CEZ43" s="21"/>
      <c r="CFA43" s="21"/>
      <c r="CFB43" s="21"/>
      <c r="CFC43" s="21"/>
      <c r="CFD43" s="21"/>
      <c r="CFE43" s="21"/>
      <c r="CFF43" s="21"/>
      <c r="CFG43" s="21"/>
      <c r="CFH43" s="21"/>
      <c r="CFI43" s="21"/>
      <c r="CFJ43" s="21"/>
      <c r="CFK43" s="21"/>
      <c r="CFL43" s="21"/>
      <c r="CFM43" s="21"/>
      <c r="CFN43" s="21"/>
      <c r="CFO43" s="21"/>
      <c r="CFP43" s="21"/>
      <c r="CFQ43" s="21"/>
      <c r="CFR43" s="21"/>
      <c r="CFS43" s="21"/>
      <c r="CFT43" s="21"/>
      <c r="CFU43" s="21"/>
      <c r="CFV43" s="21"/>
      <c r="CFW43" s="21"/>
      <c r="CFX43" s="21"/>
      <c r="CFY43" s="21"/>
      <c r="CFZ43" s="21"/>
      <c r="CGA43" s="21"/>
      <c r="CGB43" s="21"/>
      <c r="CGC43" s="21"/>
      <c r="CGD43" s="21"/>
      <c r="CGE43" s="21"/>
      <c r="CGF43" s="21"/>
      <c r="CGG43" s="21"/>
      <c r="CGH43" s="21"/>
      <c r="CGI43" s="21"/>
      <c r="CGJ43" s="21"/>
      <c r="CGK43" s="21"/>
      <c r="CGL43" s="21"/>
      <c r="CGM43" s="21"/>
      <c r="CGN43" s="21"/>
      <c r="CGO43" s="21"/>
      <c r="CGP43" s="21"/>
      <c r="CGQ43" s="21"/>
      <c r="CGR43" s="21"/>
      <c r="CGS43" s="21"/>
      <c r="CGT43" s="21"/>
      <c r="CGU43" s="21"/>
      <c r="CGV43" s="21"/>
      <c r="CGW43" s="21"/>
      <c r="CGX43" s="21"/>
      <c r="CGY43" s="21"/>
      <c r="CGZ43" s="21"/>
      <c r="CHA43" s="21"/>
      <c r="CHB43" s="21"/>
      <c r="CHC43" s="21"/>
      <c r="CHD43" s="21"/>
      <c r="CHE43" s="21"/>
      <c r="CHF43" s="21"/>
      <c r="CHG43" s="21"/>
      <c r="CHH43" s="21"/>
      <c r="CHI43" s="21"/>
      <c r="CHJ43" s="21"/>
      <c r="CHK43" s="21"/>
      <c r="CHL43" s="21"/>
      <c r="CHM43" s="21"/>
      <c r="CHN43" s="21"/>
      <c r="CHO43" s="21"/>
      <c r="CHP43" s="21"/>
      <c r="CHQ43" s="21"/>
      <c r="CHR43" s="21"/>
      <c r="CHS43" s="21"/>
      <c r="CHT43" s="21"/>
      <c r="CHU43" s="21"/>
      <c r="CHV43" s="21"/>
      <c r="CHW43" s="21"/>
      <c r="CHX43" s="21"/>
      <c r="CHY43" s="21"/>
      <c r="CHZ43" s="21"/>
      <c r="CIA43" s="21"/>
      <c r="CIB43" s="21"/>
      <c r="CIC43" s="21"/>
      <c r="CID43" s="21"/>
      <c r="CIE43" s="21"/>
      <c r="CIF43" s="21"/>
      <c r="CIG43" s="21"/>
      <c r="CIH43" s="21"/>
      <c r="CII43" s="21"/>
      <c r="CIJ43" s="21"/>
      <c r="CIK43" s="21"/>
      <c r="CIL43" s="21"/>
      <c r="CIM43" s="21"/>
      <c r="CIN43" s="21"/>
      <c r="CIO43" s="21"/>
      <c r="CIP43" s="21"/>
      <c r="CIQ43" s="21"/>
      <c r="CIR43" s="21"/>
      <c r="CIS43" s="21"/>
      <c r="CIT43" s="21"/>
      <c r="CIU43" s="21"/>
      <c r="CIV43" s="21"/>
      <c r="CIW43" s="21"/>
      <c r="CIX43" s="21"/>
      <c r="CIY43" s="21"/>
      <c r="CIZ43" s="21"/>
      <c r="CJA43" s="21"/>
      <c r="CJB43" s="21"/>
      <c r="CJC43" s="21"/>
      <c r="CJD43" s="21"/>
      <c r="CJE43" s="21"/>
      <c r="CJF43" s="21"/>
      <c r="CJG43" s="21"/>
      <c r="CJH43" s="21"/>
      <c r="CJI43" s="21"/>
      <c r="CJJ43" s="21"/>
      <c r="CJK43" s="21"/>
      <c r="CJL43" s="21"/>
      <c r="CJM43" s="21"/>
      <c r="CJN43" s="21"/>
      <c r="CJO43" s="21"/>
      <c r="CJP43" s="21"/>
      <c r="CJQ43" s="21"/>
      <c r="CJR43" s="21"/>
      <c r="CJS43" s="21"/>
      <c r="CJT43" s="21"/>
      <c r="CJU43" s="21"/>
      <c r="CJV43" s="21"/>
      <c r="CJW43" s="21"/>
      <c r="CJX43" s="21"/>
      <c r="CJY43" s="21"/>
      <c r="CJZ43" s="21"/>
      <c r="CKA43" s="21"/>
      <c r="CKB43" s="21"/>
      <c r="CKC43" s="21"/>
      <c r="CKD43" s="21"/>
      <c r="CKE43" s="21"/>
      <c r="CKF43" s="21"/>
      <c r="CKG43" s="21"/>
      <c r="CKH43" s="21"/>
      <c r="CKI43" s="21"/>
      <c r="CKJ43" s="21"/>
      <c r="CKK43" s="21"/>
      <c r="CKL43" s="21"/>
      <c r="CKM43" s="21"/>
      <c r="CKN43" s="21"/>
      <c r="CKO43" s="21"/>
      <c r="CKP43" s="21"/>
      <c r="CKQ43" s="21"/>
      <c r="CKR43" s="21"/>
      <c r="CKS43" s="21"/>
      <c r="CKT43" s="21"/>
      <c r="CKU43" s="21"/>
      <c r="CKV43" s="21"/>
      <c r="CKW43" s="21"/>
      <c r="CKX43" s="21"/>
      <c r="CKY43" s="21"/>
      <c r="CKZ43" s="21"/>
      <c r="CLA43" s="21"/>
      <c r="CLB43" s="21"/>
      <c r="CLC43" s="21"/>
      <c r="CLD43" s="21"/>
      <c r="CLE43" s="21"/>
      <c r="CLF43" s="21"/>
      <c r="CLG43" s="21"/>
      <c r="CLH43" s="21"/>
      <c r="CLI43" s="21"/>
      <c r="CLJ43" s="21"/>
      <c r="CLK43" s="21"/>
      <c r="CLL43" s="21"/>
      <c r="CLM43" s="21"/>
      <c r="CLN43" s="21"/>
      <c r="CLO43" s="21"/>
      <c r="CLP43" s="21"/>
      <c r="CLQ43" s="21"/>
      <c r="CLR43" s="21"/>
      <c r="CLS43" s="21"/>
      <c r="CLT43" s="21"/>
      <c r="CLU43" s="21"/>
      <c r="CLV43" s="21"/>
      <c r="CLW43" s="21"/>
      <c r="CLX43" s="21"/>
      <c r="CLY43" s="21"/>
      <c r="CLZ43" s="21"/>
      <c r="CMA43" s="21"/>
      <c r="CMB43" s="21"/>
      <c r="CMC43" s="21"/>
      <c r="CMD43" s="21"/>
      <c r="CME43" s="21"/>
      <c r="CMF43" s="21"/>
      <c r="CMG43" s="21"/>
      <c r="CMH43" s="21"/>
      <c r="CMI43" s="21"/>
      <c r="CMJ43" s="21"/>
      <c r="CMK43" s="21"/>
      <c r="CML43" s="21"/>
      <c r="CMM43" s="21"/>
      <c r="CMN43" s="21"/>
      <c r="CMO43" s="21"/>
      <c r="CMP43" s="21"/>
      <c r="CMQ43" s="21"/>
      <c r="CMR43" s="21"/>
      <c r="CMS43" s="21"/>
      <c r="CMT43" s="21"/>
      <c r="CMU43" s="21"/>
      <c r="CMV43" s="21"/>
      <c r="CMW43" s="21"/>
      <c r="CMX43" s="21"/>
      <c r="CMY43" s="21"/>
      <c r="CMZ43" s="21"/>
      <c r="CNA43" s="21"/>
      <c r="CNB43" s="21"/>
      <c r="CNC43" s="21"/>
      <c r="CND43" s="21"/>
      <c r="CNE43" s="21"/>
      <c r="CNF43" s="21"/>
      <c r="CNG43" s="21"/>
      <c r="CNH43" s="21"/>
      <c r="CNI43" s="21"/>
      <c r="CNJ43" s="21"/>
      <c r="CNK43" s="21"/>
      <c r="CNL43" s="21"/>
      <c r="CNM43" s="21"/>
      <c r="CNN43" s="21"/>
      <c r="CNO43" s="21"/>
      <c r="CNP43" s="21"/>
      <c r="CNQ43" s="21"/>
      <c r="CNR43" s="21"/>
      <c r="CNS43" s="21"/>
      <c r="CNT43" s="21"/>
      <c r="CNU43" s="21"/>
      <c r="CNV43" s="21"/>
      <c r="CNW43" s="21"/>
      <c r="CNX43" s="21"/>
      <c r="CNY43" s="21"/>
      <c r="CNZ43" s="21"/>
      <c r="COA43" s="21"/>
      <c r="COB43" s="21"/>
      <c r="COC43" s="21"/>
      <c r="COD43" s="21"/>
      <c r="COE43" s="21"/>
      <c r="COF43" s="21"/>
      <c r="COG43" s="21"/>
      <c r="COH43" s="21"/>
      <c r="COI43" s="21"/>
      <c r="COJ43" s="21"/>
      <c r="COK43" s="21"/>
      <c r="COL43" s="21"/>
      <c r="COM43" s="21"/>
      <c r="CON43" s="21"/>
      <c r="COO43" s="21"/>
      <c r="COP43" s="21"/>
      <c r="COQ43" s="21"/>
      <c r="COR43" s="21"/>
      <c r="COS43" s="21"/>
      <c r="COT43" s="21"/>
      <c r="COU43" s="21"/>
      <c r="COV43" s="21"/>
      <c r="COW43" s="21"/>
      <c r="COX43" s="21"/>
      <c r="COY43" s="21"/>
      <c r="COZ43" s="21"/>
      <c r="CPA43" s="21"/>
      <c r="CPB43" s="21"/>
      <c r="CPC43" s="21"/>
      <c r="CPD43" s="21"/>
      <c r="CPE43" s="21"/>
      <c r="CPF43" s="21"/>
      <c r="CPG43" s="21"/>
      <c r="CPH43" s="21"/>
      <c r="CPI43" s="21"/>
      <c r="CPJ43" s="21"/>
      <c r="CPK43" s="21"/>
      <c r="CPL43" s="21"/>
      <c r="CPM43" s="21"/>
      <c r="CPN43" s="21"/>
      <c r="CPO43" s="21"/>
      <c r="CPP43" s="21"/>
      <c r="CPQ43" s="21"/>
      <c r="CPR43" s="21"/>
      <c r="CPS43" s="21"/>
      <c r="CPT43" s="21"/>
      <c r="CPU43" s="21"/>
      <c r="CPV43" s="21"/>
      <c r="CPW43" s="21"/>
      <c r="CPX43" s="21"/>
      <c r="CPY43" s="21"/>
      <c r="CPZ43" s="21"/>
      <c r="CQA43" s="21"/>
      <c r="CQB43" s="21"/>
      <c r="CQC43" s="21"/>
      <c r="CQD43" s="21"/>
      <c r="CQE43" s="21"/>
      <c r="CQF43" s="21"/>
      <c r="CQG43" s="21"/>
      <c r="CQH43" s="21"/>
      <c r="CQI43" s="21"/>
      <c r="CQJ43" s="21"/>
      <c r="CQK43" s="21"/>
      <c r="CQL43" s="21"/>
      <c r="CQM43" s="21"/>
      <c r="CQN43" s="21"/>
      <c r="CQO43" s="21"/>
      <c r="CQP43" s="21"/>
      <c r="CQQ43" s="21"/>
      <c r="CQR43" s="21"/>
      <c r="CQS43" s="21"/>
      <c r="CQT43" s="21"/>
      <c r="CQU43" s="21"/>
      <c r="CQV43" s="21"/>
      <c r="CQW43" s="21"/>
      <c r="CQX43" s="21"/>
      <c r="CQY43" s="21"/>
      <c r="CQZ43" s="21"/>
      <c r="CRA43" s="21"/>
      <c r="CRB43" s="21"/>
      <c r="CRC43" s="21"/>
      <c r="CRD43" s="21"/>
      <c r="CRE43" s="21"/>
      <c r="CRF43" s="21"/>
      <c r="CRG43" s="21"/>
      <c r="CRH43" s="21"/>
      <c r="CRI43" s="21"/>
      <c r="CRJ43" s="21"/>
      <c r="CRK43" s="21"/>
      <c r="CRL43" s="21"/>
      <c r="CRM43" s="21"/>
      <c r="CRN43" s="21"/>
      <c r="CRO43" s="21"/>
      <c r="CRP43" s="21"/>
      <c r="CRQ43" s="21"/>
      <c r="CRR43" s="21"/>
      <c r="CRS43" s="21"/>
      <c r="CRT43" s="21"/>
      <c r="CRU43" s="21"/>
      <c r="CRV43" s="21"/>
      <c r="CRW43" s="21"/>
      <c r="CRX43" s="21"/>
      <c r="CRY43" s="21"/>
      <c r="CRZ43" s="21"/>
      <c r="CSA43" s="21"/>
      <c r="CSB43" s="21"/>
      <c r="CSC43" s="21"/>
      <c r="CSD43" s="21"/>
      <c r="CSE43" s="21"/>
      <c r="CSF43" s="21"/>
      <c r="CSG43" s="21"/>
      <c r="CSH43" s="21"/>
      <c r="CSI43" s="21"/>
      <c r="CSJ43" s="21"/>
      <c r="CSK43" s="21"/>
      <c r="CSL43" s="21"/>
      <c r="CSM43" s="21"/>
      <c r="CSN43" s="21"/>
      <c r="CSO43" s="21"/>
      <c r="CSP43" s="21"/>
      <c r="CSQ43" s="21"/>
      <c r="CSR43" s="21"/>
      <c r="CSS43" s="21"/>
      <c r="CST43" s="21"/>
      <c r="CSU43" s="21"/>
      <c r="CSV43" s="21"/>
      <c r="CSW43" s="21"/>
      <c r="CSX43" s="21"/>
      <c r="CSY43" s="21"/>
      <c r="CSZ43" s="21"/>
      <c r="CTA43" s="21"/>
      <c r="CTB43" s="21"/>
      <c r="CTC43" s="21"/>
      <c r="CTD43" s="21"/>
      <c r="CTE43" s="21"/>
      <c r="CTF43" s="21"/>
      <c r="CTG43" s="21"/>
      <c r="CTH43" s="21"/>
      <c r="CTI43" s="21"/>
      <c r="CTJ43" s="21"/>
      <c r="CTK43" s="21"/>
      <c r="CTL43" s="21"/>
      <c r="CTM43" s="21"/>
      <c r="CTN43" s="21"/>
      <c r="CTO43" s="21"/>
      <c r="CTP43" s="21"/>
      <c r="CTQ43" s="21"/>
      <c r="CTR43" s="21"/>
      <c r="CTS43" s="21"/>
      <c r="CTT43" s="21"/>
      <c r="CTU43" s="21"/>
      <c r="CTV43" s="21"/>
      <c r="CTW43" s="21"/>
      <c r="CTX43" s="21"/>
      <c r="CTY43" s="21"/>
      <c r="CTZ43" s="21"/>
      <c r="CUA43" s="21"/>
      <c r="CUB43" s="21"/>
      <c r="CUC43" s="21"/>
      <c r="CUD43" s="21"/>
      <c r="CUE43" s="21"/>
      <c r="CUF43" s="21"/>
      <c r="CUG43" s="21"/>
      <c r="CUH43" s="21"/>
      <c r="CUI43" s="21"/>
      <c r="CUJ43" s="21"/>
      <c r="CUK43" s="21"/>
      <c r="CUL43" s="21"/>
      <c r="CUM43" s="21"/>
      <c r="CUN43" s="21"/>
      <c r="CUO43" s="21"/>
      <c r="CUP43" s="21"/>
      <c r="CUQ43" s="21"/>
      <c r="CUR43" s="21"/>
      <c r="CUS43" s="21"/>
      <c r="CUT43" s="21"/>
      <c r="CUU43" s="21"/>
      <c r="CUV43" s="21"/>
      <c r="CUW43" s="21"/>
      <c r="CUX43" s="21"/>
      <c r="CUY43" s="21"/>
      <c r="CUZ43" s="21"/>
      <c r="CVA43" s="21"/>
      <c r="CVB43" s="21"/>
      <c r="CVC43" s="21"/>
      <c r="CVD43" s="21"/>
      <c r="CVE43" s="21"/>
      <c r="CVF43" s="21"/>
      <c r="CVG43" s="21"/>
      <c r="CVH43" s="21"/>
      <c r="CVI43" s="21"/>
      <c r="CVJ43" s="21"/>
      <c r="CVK43" s="21"/>
      <c r="CVL43" s="21"/>
      <c r="CVM43" s="21"/>
      <c r="CVN43" s="21"/>
      <c r="CVO43" s="21"/>
      <c r="CVP43" s="21"/>
      <c r="CVQ43" s="21"/>
      <c r="CVR43" s="21"/>
      <c r="CVS43" s="21"/>
      <c r="CVT43" s="21"/>
      <c r="CVU43" s="21"/>
      <c r="CVV43" s="21"/>
      <c r="CVW43" s="21"/>
      <c r="CVX43" s="21"/>
      <c r="CVY43" s="21"/>
      <c r="CVZ43" s="21"/>
      <c r="CWA43" s="21"/>
      <c r="CWB43" s="21"/>
      <c r="CWC43" s="21"/>
      <c r="CWD43" s="21"/>
      <c r="CWE43" s="21"/>
      <c r="CWF43" s="21"/>
      <c r="CWG43" s="21"/>
      <c r="CWH43" s="21"/>
      <c r="CWI43" s="21"/>
      <c r="CWJ43" s="21"/>
      <c r="CWK43" s="21"/>
      <c r="CWL43" s="21"/>
      <c r="CWM43" s="21"/>
      <c r="CWN43" s="21"/>
      <c r="CWO43" s="21"/>
      <c r="CWP43" s="21"/>
      <c r="CWQ43" s="21"/>
      <c r="CWR43" s="21"/>
      <c r="CWS43" s="21"/>
      <c r="CWT43" s="21"/>
      <c r="CWU43" s="21"/>
      <c r="CWV43" s="21"/>
      <c r="CWW43" s="21"/>
      <c r="CWX43" s="21"/>
      <c r="CWY43" s="21"/>
      <c r="CWZ43" s="21"/>
      <c r="CXA43" s="21"/>
      <c r="CXB43" s="21"/>
      <c r="CXC43" s="21"/>
      <c r="CXD43" s="21"/>
      <c r="CXE43" s="21"/>
      <c r="CXF43" s="21"/>
      <c r="CXG43" s="21"/>
      <c r="CXH43" s="21"/>
      <c r="CXI43" s="21"/>
      <c r="CXJ43" s="21"/>
      <c r="CXK43" s="21"/>
      <c r="CXL43" s="21"/>
      <c r="CXM43" s="21"/>
      <c r="CXN43" s="21"/>
      <c r="CXO43" s="21"/>
      <c r="CXP43" s="21"/>
      <c r="CXQ43" s="21"/>
      <c r="CXR43" s="21"/>
      <c r="CXS43" s="21"/>
      <c r="CXT43" s="21"/>
      <c r="CXU43" s="21"/>
      <c r="CXV43" s="21"/>
      <c r="CXW43" s="21"/>
      <c r="CXX43" s="21"/>
      <c r="CXY43" s="21"/>
      <c r="CXZ43" s="21"/>
      <c r="CYA43" s="21"/>
      <c r="CYB43" s="21"/>
      <c r="CYC43" s="21"/>
      <c r="CYD43" s="21"/>
      <c r="CYE43" s="21"/>
      <c r="CYF43" s="21"/>
      <c r="CYG43" s="21"/>
      <c r="CYH43" s="21"/>
      <c r="CYI43" s="21"/>
      <c r="CYJ43" s="21"/>
      <c r="CYK43" s="21"/>
      <c r="CYL43" s="21"/>
      <c r="CYM43" s="21"/>
      <c r="CYN43" s="21"/>
      <c r="CYO43" s="21"/>
      <c r="CYP43" s="21"/>
      <c r="CYQ43" s="21"/>
      <c r="CYR43" s="21"/>
      <c r="CYS43" s="21"/>
      <c r="CYT43" s="21"/>
      <c r="CYU43" s="21"/>
      <c r="CYV43" s="21"/>
      <c r="CYW43" s="21"/>
      <c r="CYX43" s="21"/>
      <c r="CYY43" s="21"/>
      <c r="CYZ43" s="21"/>
      <c r="CZA43" s="21"/>
      <c r="CZB43" s="21"/>
      <c r="CZC43" s="21"/>
      <c r="CZD43" s="21"/>
      <c r="CZE43" s="21"/>
      <c r="CZF43" s="21"/>
      <c r="CZG43" s="21"/>
      <c r="CZH43" s="21"/>
      <c r="CZI43" s="21"/>
      <c r="CZJ43" s="21"/>
      <c r="CZK43" s="21"/>
      <c r="CZL43" s="21"/>
      <c r="CZM43" s="21"/>
      <c r="CZN43" s="21"/>
      <c r="CZO43" s="21"/>
      <c r="CZP43" s="21"/>
      <c r="CZQ43" s="21"/>
      <c r="CZR43" s="21"/>
      <c r="CZS43" s="21"/>
      <c r="CZT43" s="21"/>
      <c r="CZU43" s="21"/>
      <c r="CZV43" s="21"/>
      <c r="CZW43" s="21"/>
      <c r="CZX43" s="21"/>
      <c r="CZY43" s="21"/>
      <c r="CZZ43" s="21"/>
      <c r="DAA43" s="21"/>
      <c r="DAB43" s="21"/>
      <c r="DAC43" s="21"/>
      <c r="DAD43" s="21"/>
      <c r="DAE43" s="21"/>
      <c r="DAF43" s="21"/>
      <c r="DAG43" s="21"/>
      <c r="DAH43" s="21"/>
      <c r="DAI43" s="21"/>
      <c r="DAJ43" s="21"/>
      <c r="DAK43" s="21"/>
      <c r="DAL43" s="21"/>
      <c r="DAM43" s="21"/>
      <c r="DAN43" s="21"/>
      <c r="DAO43" s="21"/>
      <c r="DAP43" s="21"/>
      <c r="DAQ43" s="21"/>
      <c r="DAR43" s="21"/>
      <c r="DAS43" s="21"/>
      <c r="DAT43" s="21"/>
      <c r="DAU43" s="21"/>
      <c r="DAV43" s="21"/>
      <c r="DAW43" s="21"/>
      <c r="DAX43" s="21"/>
      <c r="DAY43" s="21"/>
      <c r="DAZ43" s="21"/>
      <c r="DBA43" s="21"/>
      <c r="DBB43" s="21"/>
      <c r="DBC43" s="21"/>
      <c r="DBD43" s="21"/>
      <c r="DBE43" s="21"/>
      <c r="DBF43" s="21"/>
      <c r="DBG43" s="21"/>
      <c r="DBH43" s="21"/>
      <c r="DBI43" s="21"/>
      <c r="DBJ43" s="21"/>
      <c r="DBK43" s="21"/>
      <c r="DBL43" s="21"/>
      <c r="DBM43" s="21"/>
      <c r="DBN43" s="21"/>
      <c r="DBO43" s="21"/>
      <c r="DBP43" s="21"/>
      <c r="DBQ43" s="21"/>
      <c r="DBR43" s="21"/>
      <c r="DBS43" s="21"/>
      <c r="DBT43" s="21"/>
      <c r="DBU43" s="21"/>
      <c r="DBV43" s="21"/>
      <c r="DBW43" s="21"/>
      <c r="DBX43" s="21"/>
      <c r="DBY43" s="21"/>
      <c r="DBZ43" s="21"/>
      <c r="DCA43" s="21"/>
      <c r="DCB43" s="21"/>
      <c r="DCC43" s="21"/>
      <c r="DCD43" s="21"/>
      <c r="DCE43" s="21"/>
      <c r="DCF43" s="21"/>
      <c r="DCG43" s="21"/>
      <c r="DCH43" s="21"/>
      <c r="DCI43" s="21"/>
      <c r="DCJ43" s="21"/>
      <c r="DCK43" s="21"/>
      <c r="DCL43" s="21"/>
      <c r="DCM43" s="21"/>
      <c r="DCN43" s="21"/>
      <c r="DCO43" s="21"/>
      <c r="DCP43" s="21"/>
      <c r="DCQ43" s="21"/>
      <c r="DCR43" s="21"/>
      <c r="DCS43" s="21"/>
      <c r="DCT43" s="21"/>
      <c r="DCU43" s="21"/>
      <c r="DCV43" s="21"/>
      <c r="DCW43" s="21"/>
      <c r="DCX43" s="21"/>
      <c r="DCY43" s="21"/>
      <c r="DCZ43" s="21"/>
      <c r="DDA43" s="21"/>
      <c r="DDB43" s="21"/>
      <c r="DDC43" s="21"/>
      <c r="DDD43" s="21"/>
      <c r="DDE43" s="21"/>
      <c r="DDF43" s="21"/>
      <c r="DDG43" s="21"/>
      <c r="DDH43" s="21"/>
      <c r="DDI43" s="21"/>
      <c r="DDJ43" s="21"/>
      <c r="DDK43" s="21"/>
      <c r="DDL43" s="21"/>
      <c r="DDM43" s="21"/>
      <c r="DDN43" s="21"/>
      <c r="DDO43" s="21"/>
      <c r="DDP43" s="21"/>
      <c r="DDQ43" s="21"/>
      <c r="DDR43" s="21"/>
      <c r="DDS43" s="21"/>
      <c r="DDT43" s="21"/>
      <c r="DDU43" s="21"/>
      <c r="DDV43" s="21"/>
      <c r="DDW43" s="21"/>
      <c r="DDX43" s="21"/>
      <c r="DDY43" s="21"/>
      <c r="DDZ43" s="21"/>
      <c r="DEA43" s="21"/>
      <c r="DEB43" s="21"/>
      <c r="DEC43" s="21"/>
      <c r="DED43" s="21"/>
      <c r="DEE43" s="21"/>
      <c r="DEF43" s="21"/>
      <c r="DEG43" s="21"/>
      <c r="DEH43" s="21"/>
      <c r="DEI43" s="21"/>
      <c r="DEJ43" s="21"/>
      <c r="DEK43" s="21"/>
      <c r="DEL43" s="21"/>
      <c r="DEM43" s="21"/>
      <c r="DEN43" s="21"/>
      <c r="DEO43" s="21"/>
      <c r="DEP43" s="21"/>
      <c r="DEQ43" s="21"/>
      <c r="DER43" s="21"/>
      <c r="DES43" s="21"/>
      <c r="DET43" s="21"/>
      <c r="DEU43" s="21"/>
      <c r="DEV43" s="21"/>
      <c r="DEW43" s="21"/>
      <c r="DEX43" s="21"/>
      <c r="DEY43" s="21"/>
      <c r="DEZ43" s="21"/>
      <c r="DFA43" s="21"/>
      <c r="DFB43" s="21"/>
      <c r="DFC43" s="21"/>
      <c r="DFD43" s="21"/>
      <c r="DFE43" s="21"/>
      <c r="DFF43" s="21"/>
      <c r="DFG43" s="21"/>
      <c r="DFH43" s="21"/>
      <c r="DFI43" s="21"/>
      <c r="DFJ43" s="21"/>
      <c r="DFK43" s="21"/>
      <c r="DFL43" s="21"/>
      <c r="DFM43" s="21"/>
      <c r="DFN43" s="21"/>
      <c r="DFO43" s="21"/>
      <c r="DFP43" s="21"/>
      <c r="DFQ43" s="21"/>
      <c r="DFR43" s="21"/>
      <c r="DFS43" s="21"/>
      <c r="DFT43" s="21"/>
      <c r="DFU43" s="21"/>
      <c r="DFV43" s="21"/>
      <c r="DFW43" s="21"/>
      <c r="DFX43" s="21"/>
      <c r="DFY43" s="21"/>
      <c r="DFZ43" s="21"/>
      <c r="DGA43" s="21"/>
      <c r="DGB43" s="21"/>
      <c r="DGC43" s="21"/>
      <c r="DGD43" s="21"/>
      <c r="DGE43" s="21"/>
      <c r="DGF43" s="21"/>
      <c r="DGG43" s="21"/>
      <c r="DGH43" s="21"/>
      <c r="DGI43" s="21"/>
      <c r="DGJ43" s="21"/>
      <c r="DGK43" s="21"/>
      <c r="DGL43" s="21"/>
      <c r="DGM43" s="21"/>
      <c r="DGN43" s="21"/>
      <c r="DGO43" s="21"/>
      <c r="DGP43" s="21"/>
      <c r="DGQ43" s="21"/>
      <c r="DGR43" s="21"/>
      <c r="DGS43" s="21"/>
      <c r="DGT43" s="21"/>
      <c r="DGU43" s="21"/>
      <c r="DGV43" s="21"/>
      <c r="DGW43" s="21"/>
      <c r="DGX43" s="21"/>
      <c r="DGY43" s="21"/>
      <c r="DGZ43" s="21"/>
      <c r="DHA43" s="21"/>
      <c r="DHB43" s="21"/>
      <c r="DHC43" s="21"/>
      <c r="DHD43" s="21"/>
      <c r="DHE43" s="21"/>
      <c r="DHF43" s="21"/>
      <c r="DHG43" s="21"/>
      <c r="DHH43" s="21"/>
      <c r="DHI43" s="21"/>
      <c r="DHJ43" s="21"/>
      <c r="DHK43" s="21"/>
      <c r="DHL43" s="21"/>
      <c r="DHM43" s="21"/>
      <c r="DHN43" s="21"/>
      <c r="DHO43" s="21"/>
      <c r="DHP43" s="21"/>
      <c r="DHQ43" s="21"/>
      <c r="DHR43" s="21"/>
      <c r="DHS43" s="21"/>
      <c r="DHT43" s="21"/>
      <c r="DHU43" s="21"/>
      <c r="DHV43" s="21"/>
      <c r="DHW43" s="21"/>
      <c r="DHX43" s="21"/>
      <c r="DHY43" s="21"/>
      <c r="DHZ43" s="21"/>
      <c r="DIA43" s="21"/>
      <c r="DIB43" s="21"/>
      <c r="DIC43" s="21"/>
      <c r="DID43" s="21"/>
      <c r="DIE43" s="21"/>
      <c r="DIF43" s="21"/>
      <c r="DIG43" s="21"/>
      <c r="DIH43" s="21"/>
      <c r="DII43" s="21"/>
      <c r="DIJ43" s="21"/>
      <c r="DIK43" s="21"/>
      <c r="DIL43" s="21"/>
      <c r="DIM43" s="21"/>
      <c r="DIN43" s="21"/>
      <c r="DIO43" s="21"/>
      <c r="DIP43" s="21"/>
      <c r="DIQ43" s="21"/>
      <c r="DIR43" s="21"/>
      <c r="DIS43" s="21"/>
      <c r="DIT43" s="21"/>
      <c r="DIU43" s="21"/>
      <c r="DIV43" s="21"/>
      <c r="DIW43" s="21"/>
      <c r="DIX43" s="21"/>
      <c r="DIY43" s="21"/>
      <c r="DIZ43" s="21"/>
      <c r="DJA43" s="21"/>
      <c r="DJB43" s="21"/>
      <c r="DJC43" s="21"/>
      <c r="DJD43" s="21"/>
      <c r="DJE43" s="21"/>
      <c r="DJF43" s="21"/>
      <c r="DJG43" s="21"/>
      <c r="DJH43" s="21"/>
      <c r="DJI43" s="21"/>
      <c r="DJJ43" s="21"/>
      <c r="DJK43" s="21"/>
      <c r="DJL43" s="21"/>
      <c r="DJM43" s="21"/>
      <c r="DJN43" s="21"/>
      <c r="DJO43" s="21"/>
      <c r="DJP43" s="21"/>
      <c r="DJQ43" s="21"/>
      <c r="DJR43" s="21"/>
      <c r="DJS43" s="21"/>
      <c r="DJT43" s="21"/>
      <c r="DJU43" s="21"/>
      <c r="DJV43" s="21"/>
      <c r="DJW43" s="21"/>
      <c r="DJX43" s="21"/>
      <c r="DJY43" s="21"/>
      <c r="DJZ43" s="21"/>
      <c r="DKA43" s="21"/>
      <c r="DKB43" s="21"/>
      <c r="DKC43" s="21"/>
      <c r="DKD43" s="21"/>
      <c r="DKE43" s="21"/>
      <c r="DKF43" s="21"/>
      <c r="DKG43" s="21"/>
      <c r="DKH43" s="21"/>
      <c r="DKI43" s="21"/>
      <c r="DKJ43" s="21"/>
      <c r="DKK43" s="21"/>
      <c r="DKL43" s="21"/>
      <c r="DKM43" s="21"/>
      <c r="DKN43" s="21"/>
      <c r="DKO43" s="21"/>
      <c r="DKP43" s="21"/>
      <c r="DKQ43" s="21"/>
      <c r="DKR43" s="21"/>
      <c r="DKS43" s="21"/>
      <c r="DKT43" s="21"/>
      <c r="DKU43" s="21"/>
      <c r="DKV43" s="21"/>
      <c r="DKW43" s="21"/>
      <c r="DKX43" s="21"/>
      <c r="DKY43" s="21"/>
      <c r="DKZ43" s="21"/>
      <c r="DLA43" s="21"/>
      <c r="DLB43" s="21"/>
      <c r="DLC43" s="21"/>
      <c r="DLD43" s="21"/>
      <c r="DLE43" s="21"/>
      <c r="DLF43" s="21"/>
      <c r="DLG43" s="21"/>
      <c r="DLH43" s="21"/>
      <c r="DLI43" s="21"/>
      <c r="DLJ43" s="21"/>
      <c r="DLK43" s="21"/>
      <c r="DLL43" s="21"/>
      <c r="DLM43" s="21"/>
      <c r="DLN43" s="21"/>
      <c r="DLO43" s="21"/>
      <c r="DLP43" s="21"/>
      <c r="DLQ43" s="21"/>
      <c r="DLR43" s="21"/>
      <c r="DLS43" s="21"/>
      <c r="DLT43" s="21"/>
      <c r="DLU43" s="21"/>
      <c r="DLV43" s="21"/>
      <c r="DLW43" s="21"/>
      <c r="DLX43" s="21"/>
      <c r="DLY43" s="21"/>
      <c r="DLZ43" s="21"/>
      <c r="DMA43" s="21"/>
      <c r="DMB43" s="21"/>
      <c r="DMC43" s="21"/>
      <c r="DMD43" s="21"/>
      <c r="DME43" s="21"/>
      <c r="DMF43" s="21"/>
      <c r="DMG43" s="21"/>
      <c r="DMH43" s="21"/>
      <c r="DMI43" s="21"/>
      <c r="DMJ43" s="21"/>
      <c r="DMK43" s="21"/>
      <c r="DML43" s="21"/>
      <c r="DMM43" s="21"/>
      <c r="DMN43" s="21"/>
      <c r="DMO43" s="21"/>
      <c r="DMP43" s="21"/>
      <c r="DMQ43" s="21"/>
      <c r="DMR43" s="21"/>
      <c r="DMS43" s="21"/>
      <c r="DMT43" s="21"/>
      <c r="DMU43" s="21"/>
      <c r="DMV43" s="21"/>
      <c r="DMW43" s="21"/>
      <c r="DMX43" s="21"/>
      <c r="DMY43" s="21"/>
      <c r="DMZ43" s="21"/>
      <c r="DNA43" s="21"/>
      <c r="DNB43" s="21"/>
      <c r="DNC43" s="21"/>
      <c r="DND43" s="21"/>
      <c r="DNE43" s="21"/>
      <c r="DNF43" s="21"/>
      <c r="DNG43" s="21"/>
      <c r="DNH43" s="21"/>
      <c r="DNI43" s="21"/>
      <c r="DNJ43" s="21"/>
      <c r="DNK43" s="21"/>
      <c r="DNL43" s="21"/>
      <c r="DNM43" s="21"/>
      <c r="DNN43" s="21"/>
      <c r="DNO43" s="21"/>
      <c r="DNP43" s="21"/>
      <c r="DNQ43" s="21"/>
      <c r="DNR43" s="21"/>
      <c r="DNS43" s="21"/>
      <c r="DNT43" s="21"/>
      <c r="DNU43" s="21"/>
      <c r="DNV43" s="21"/>
      <c r="DNW43" s="21"/>
      <c r="DNX43" s="21"/>
      <c r="DNY43" s="21"/>
      <c r="DNZ43" s="21"/>
      <c r="DOA43" s="21"/>
      <c r="DOB43" s="21"/>
      <c r="DOC43" s="21"/>
      <c r="DOD43" s="21"/>
      <c r="DOE43" s="21"/>
      <c r="DOF43" s="21"/>
      <c r="DOG43" s="21"/>
      <c r="DOH43" s="21"/>
      <c r="DOI43" s="21"/>
      <c r="DOJ43" s="21"/>
      <c r="DOK43" s="21"/>
      <c r="DOL43" s="21"/>
      <c r="DOM43" s="21"/>
      <c r="DON43" s="21"/>
      <c r="DOO43" s="21"/>
      <c r="DOP43" s="21"/>
      <c r="DOQ43" s="21"/>
      <c r="DOR43" s="21"/>
      <c r="DOS43" s="21"/>
      <c r="DOT43" s="21"/>
      <c r="DOU43" s="21"/>
      <c r="DOV43" s="21"/>
      <c r="DOW43" s="21"/>
      <c r="DOX43" s="21"/>
      <c r="DOY43" s="21"/>
      <c r="DOZ43" s="21"/>
      <c r="DPA43" s="21"/>
      <c r="DPB43" s="21"/>
      <c r="DPC43" s="21"/>
      <c r="DPD43" s="21"/>
      <c r="DPE43" s="21"/>
      <c r="DPF43" s="21"/>
      <c r="DPG43" s="21"/>
      <c r="DPH43" s="21"/>
      <c r="DPI43" s="21"/>
      <c r="DPJ43" s="21"/>
      <c r="DPK43" s="21"/>
      <c r="DPL43" s="21"/>
      <c r="DPM43" s="21"/>
      <c r="DPN43" s="21"/>
      <c r="DPO43" s="21"/>
      <c r="DPP43" s="21"/>
      <c r="DPQ43" s="21"/>
      <c r="DPR43" s="21"/>
      <c r="DPS43" s="21"/>
      <c r="DPT43" s="21"/>
      <c r="DPU43" s="21"/>
      <c r="DPV43" s="21"/>
      <c r="DPW43" s="21"/>
      <c r="DPX43" s="21"/>
      <c r="DPY43" s="21"/>
      <c r="DPZ43" s="21"/>
      <c r="DQA43" s="21"/>
      <c r="DQB43" s="21"/>
      <c r="DQC43" s="21"/>
      <c r="DQD43" s="21"/>
      <c r="DQE43" s="21"/>
      <c r="DQF43" s="21"/>
      <c r="DQG43" s="21"/>
      <c r="DQH43" s="21"/>
      <c r="DQI43" s="21"/>
      <c r="DQJ43" s="21"/>
      <c r="DQK43" s="21"/>
      <c r="DQL43" s="21"/>
      <c r="DQM43" s="21"/>
      <c r="DQN43" s="21"/>
      <c r="DQO43" s="21"/>
      <c r="DQP43" s="21"/>
      <c r="DQQ43" s="21"/>
      <c r="DQR43" s="21"/>
      <c r="DQS43" s="21"/>
      <c r="DQT43" s="21"/>
      <c r="DQU43" s="21"/>
      <c r="DQV43" s="21"/>
      <c r="DQW43" s="21"/>
      <c r="DQX43" s="21"/>
      <c r="DQY43" s="21"/>
      <c r="DQZ43" s="21"/>
      <c r="DRA43" s="21"/>
      <c r="DRB43" s="21"/>
      <c r="DRC43" s="21"/>
      <c r="DRD43" s="21"/>
      <c r="DRE43" s="21"/>
      <c r="DRF43" s="21"/>
      <c r="DRG43" s="21"/>
      <c r="DRH43" s="21"/>
      <c r="DRI43" s="21"/>
      <c r="DRJ43" s="21"/>
      <c r="DRK43" s="21"/>
      <c r="DRL43" s="21"/>
      <c r="DRM43" s="21"/>
      <c r="DRN43" s="21"/>
      <c r="DRO43" s="21"/>
      <c r="DRP43" s="21"/>
      <c r="DRQ43" s="21"/>
      <c r="DRR43" s="21"/>
      <c r="DRS43" s="21"/>
      <c r="DRT43" s="21"/>
      <c r="DRU43" s="21"/>
      <c r="DRV43" s="21"/>
      <c r="DRW43" s="21"/>
      <c r="DRX43" s="21"/>
      <c r="DRY43" s="21"/>
      <c r="DRZ43" s="21"/>
      <c r="DSA43" s="21"/>
      <c r="DSB43" s="21"/>
      <c r="DSC43" s="21"/>
      <c r="DSD43" s="21"/>
      <c r="DSE43" s="21"/>
      <c r="DSF43" s="21"/>
      <c r="DSG43" s="21"/>
      <c r="DSH43" s="21"/>
      <c r="DSI43" s="21"/>
      <c r="DSJ43" s="21"/>
      <c r="DSK43" s="21"/>
      <c r="DSL43" s="21"/>
      <c r="DSM43" s="21"/>
      <c r="DSN43" s="21"/>
      <c r="DSO43" s="21"/>
      <c r="DSP43" s="21"/>
      <c r="DSQ43" s="21"/>
      <c r="DSR43" s="21"/>
      <c r="DSS43" s="21"/>
      <c r="DST43" s="21"/>
      <c r="DSU43" s="21"/>
      <c r="DSV43" s="21"/>
      <c r="DSW43" s="21"/>
      <c r="DSX43" s="21"/>
      <c r="DSY43" s="21"/>
      <c r="DSZ43" s="21"/>
      <c r="DTA43" s="21"/>
      <c r="DTB43" s="21"/>
      <c r="DTC43" s="21"/>
      <c r="DTD43" s="21"/>
      <c r="DTE43" s="21"/>
      <c r="DTF43" s="21"/>
      <c r="DTG43" s="21"/>
      <c r="DTH43" s="21"/>
      <c r="DTI43" s="21"/>
      <c r="DTJ43" s="21"/>
      <c r="DTK43" s="21"/>
      <c r="DTL43" s="21"/>
      <c r="DTM43" s="21"/>
      <c r="DTN43" s="21"/>
      <c r="DTO43" s="21"/>
      <c r="DTP43" s="21"/>
      <c r="DTQ43" s="21"/>
      <c r="DTR43" s="21"/>
      <c r="DTS43" s="21"/>
      <c r="DTT43" s="21"/>
      <c r="DTU43" s="21"/>
      <c r="DTV43" s="21"/>
      <c r="DTW43" s="21"/>
      <c r="DTX43" s="21"/>
      <c r="DTY43" s="21"/>
      <c r="DTZ43" s="21"/>
      <c r="DUA43" s="21"/>
      <c r="DUB43" s="21"/>
      <c r="DUC43" s="21"/>
      <c r="DUD43" s="21"/>
      <c r="DUE43" s="21"/>
      <c r="DUF43" s="21"/>
      <c r="DUG43" s="21"/>
      <c r="DUH43" s="21"/>
      <c r="DUI43" s="21"/>
      <c r="DUJ43" s="21"/>
      <c r="DUK43" s="21"/>
      <c r="DUL43" s="21"/>
      <c r="DUM43" s="21"/>
      <c r="DUN43" s="21"/>
      <c r="DUO43" s="21"/>
      <c r="DUP43" s="21"/>
      <c r="DUQ43" s="21"/>
      <c r="DUR43" s="21"/>
      <c r="DUS43" s="21"/>
      <c r="DUT43" s="21"/>
      <c r="DUU43" s="21"/>
      <c r="DUV43" s="21"/>
      <c r="DUW43" s="21"/>
      <c r="DUX43" s="21"/>
      <c r="DUY43" s="21"/>
      <c r="DUZ43" s="21"/>
      <c r="DVA43" s="21"/>
      <c r="DVB43" s="21"/>
      <c r="DVC43" s="21"/>
      <c r="DVD43" s="21"/>
      <c r="DVE43" s="21"/>
      <c r="DVF43" s="21"/>
      <c r="DVG43" s="21"/>
      <c r="DVH43" s="21"/>
      <c r="DVI43" s="21"/>
      <c r="DVJ43" s="21"/>
      <c r="DVK43" s="21"/>
      <c r="DVL43" s="21"/>
      <c r="DVM43" s="21"/>
      <c r="DVN43" s="21"/>
      <c r="DVO43" s="21"/>
      <c r="DVP43" s="21"/>
      <c r="DVQ43" s="21"/>
      <c r="DVR43" s="21"/>
      <c r="DVS43" s="21"/>
      <c r="DVT43" s="21"/>
      <c r="DVU43" s="21"/>
      <c r="DVV43" s="21"/>
      <c r="DVW43" s="21"/>
      <c r="DVX43" s="21"/>
      <c r="DVY43" s="21"/>
      <c r="DVZ43" s="21"/>
      <c r="DWA43" s="21"/>
      <c r="DWB43" s="21"/>
      <c r="DWC43" s="21"/>
      <c r="DWD43" s="21"/>
      <c r="DWE43" s="21"/>
      <c r="DWF43" s="21"/>
      <c r="DWG43" s="21"/>
      <c r="DWH43" s="21"/>
      <c r="DWI43" s="21"/>
      <c r="DWJ43" s="21"/>
      <c r="DWK43" s="21"/>
      <c r="DWL43" s="21"/>
      <c r="DWM43" s="21"/>
      <c r="DWN43" s="21"/>
      <c r="DWO43" s="21"/>
      <c r="DWP43" s="21"/>
      <c r="DWQ43" s="21"/>
      <c r="DWR43" s="21"/>
      <c r="DWS43" s="21"/>
      <c r="DWT43" s="21"/>
      <c r="DWU43" s="21"/>
      <c r="DWV43" s="21"/>
      <c r="DWW43" s="21"/>
      <c r="DWX43" s="21"/>
      <c r="DWY43" s="21"/>
      <c r="DWZ43" s="21"/>
      <c r="DXA43" s="21"/>
      <c r="DXB43" s="21"/>
      <c r="DXC43" s="21"/>
      <c r="DXD43" s="21"/>
      <c r="DXE43" s="21"/>
      <c r="DXF43" s="21"/>
      <c r="DXG43" s="21"/>
      <c r="DXH43" s="21"/>
      <c r="DXI43" s="21"/>
      <c r="DXJ43" s="21"/>
      <c r="DXK43" s="21"/>
      <c r="DXL43" s="21"/>
      <c r="DXM43" s="21"/>
      <c r="DXN43" s="21"/>
      <c r="DXO43" s="21"/>
      <c r="DXP43" s="21"/>
      <c r="DXQ43" s="21"/>
      <c r="DXR43" s="21"/>
      <c r="DXS43" s="21"/>
      <c r="DXT43" s="21"/>
      <c r="DXU43" s="21"/>
      <c r="DXV43" s="21"/>
      <c r="DXW43" s="21"/>
      <c r="DXX43" s="21"/>
      <c r="DXY43" s="21"/>
      <c r="DXZ43" s="21"/>
      <c r="DYA43" s="21"/>
      <c r="DYB43" s="21"/>
      <c r="DYC43" s="21"/>
      <c r="DYD43" s="21"/>
      <c r="DYE43" s="21"/>
      <c r="DYF43" s="21"/>
      <c r="DYG43" s="21"/>
      <c r="DYH43" s="21"/>
      <c r="DYI43" s="21"/>
      <c r="DYJ43" s="21"/>
      <c r="DYK43" s="21"/>
      <c r="DYL43" s="21"/>
      <c r="DYM43" s="21"/>
      <c r="DYN43" s="21"/>
      <c r="DYO43" s="21"/>
      <c r="DYP43" s="21"/>
      <c r="DYQ43" s="21"/>
      <c r="DYR43" s="21"/>
      <c r="DYS43" s="21"/>
      <c r="DYT43" s="21"/>
      <c r="DYU43" s="21"/>
      <c r="DYV43" s="21"/>
      <c r="DYW43" s="21"/>
      <c r="DYX43" s="21"/>
      <c r="DYY43" s="21"/>
      <c r="DYZ43" s="21"/>
      <c r="DZA43" s="21"/>
      <c r="DZB43" s="21"/>
      <c r="DZC43" s="21"/>
      <c r="DZD43" s="21"/>
      <c r="DZE43" s="21"/>
      <c r="DZF43" s="21"/>
      <c r="DZG43" s="21"/>
      <c r="DZH43" s="21"/>
      <c r="DZI43" s="21"/>
      <c r="DZJ43" s="21"/>
      <c r="DZK43" s="21"/>
      <c r="DZL43" s="21"/>
      <c r="DZM43" s="21"/>
      <c r="DZN43" s="21"/>
      <c r="DZO43" s="21"/>
      <c r="DZP43" s="21"/>
      <c r="DZQ43" s="21"/>
      <c r="DZR43" s="21"/>
      <c r="DZS43" s="21"/>
      <c r="DZT43" s="21"/>
      <c r="DZU43" s="21"/>
      <c r="DZV43" s="21"/>
      <c r="DZW43" s="21"/>
      <c r="DZX43" s="21"/>
      <c r="DZY43" s="21"/>
      <c r="DZZ43" s="21"/>
      <c r="EAA43" s="21"/>
      <c r="EAB43" s="21"/>
      <c r="EAC43" s="21"/>
      <c r="EAD43" s="21"/>
      <c r="EAE43" s="21"/>
      <c r="EAF43" s="21"/>
      <c r="EAG43" s="21"/>
      <c r="EAH43" s="21"/>
      <c r="EAI43" s="21"/>
      <c r="EAJ43" s="21"/>
      <c r="EAK43" s="21"/>
      <c r="EAL43" s="21"/>
      <c r="EAM43" s="21"/>
      <c r="EAN43" s="21"/>
      <c r="EAO43" s="21"/>
      <c r="EAP43" s="21"/>
      <c r="EAQ43" s="21"/>
      <c r="EAR43" s="21"/>
      <c r="EAS43" s="21"/>
      <c r="EAT43" s="21"/>
      <c r="EAU43" s="21"/>
      <c r="EAV43" s="21"/>
      <c r="EAW43" s="21"/>
      <c r="EAX43" s="21"/>
      <c r="EAY43" s="21"/>
      <c r="EAZ43" s="21"/>
      <c r="EBA43" s="21"/>
      <c r="EBB43" s="21"/>
      <c r="EBC43" s="21"/>
      <c r="EBD43" s="21"/>
      <c r="EBE43" s="21"/>
      <c r="EBF43" s="21"/>
      <c r="EBG43" s="21"/>
      <c r="EBH43" s="21"/>
      <c r="EBI43" s="21"/>
      <c r="EBJ43" s="21"/>
      <c r="EBK43" s="21"/>
      <c r="EBL43" s="21"/>
      <c r="EBM43" s="21"/>
      <c r="EBN43" s="21"/>
      <c r="EBO43" s="21"/>
      <c r="EBP43" s="21"/>
      <c r="EBQ43" s="21"/>
      <c r="EBR43" s="21"/>
      <c r="EBS43" s="21"/>
      <c r="EBT43" s="21"/>
      <c r="EBU43" s="21"/>
      <c r="EBV43" s="21"/>
      <c r="EBW43" s="21"/>
      <c r="EBX43" s="21"/>
      <c r="EBY43" s="21"/>
      <c r="EBZ43" s="21"/>
      <c r="ECA43" s="21"/>
      <c r="ECB43" s="21"/>
      <c r="ECC43" s="21"/>
      <c r="ECD43" s="21"/>
      <c r="ECE43" s="21"/>
      <c r="ECF43" s="21"/>
      <c r="ECG43" s="21"/>
      <c r="ECH43" s="21"/>
      <c r="ECI43" s="21"/>
      <c r="ECJ43" s="21"/>
      <c r="ECK43" s="21"/>
      <c r="ECL43" s="21"/>
      <c r="ECM43" s="21"/>
      <c r="ECN43" s="21"/>
      <c r="ECO43" s="21"/>
      <c r="ECP43" s="21"/>
      <c r="ECQ43" s="21"/>
      <c r="ECR43" s="21"/>
      <c r="ECS43" s="21"/>
      <c r="ECT43" s="21"/>
      <c r="ECU43" s="21"/>
      <c r="ECV43" s="21"/>
      <c r="ECW43" s="21"/>
      <c r="ECX43" s="21"/>
      <c r="ECY43" s="21"/>
      <c r="ECZ43" s="21"/>
      <c r="EDA43" s="21"/>
      <c r="EDB43" s="21"/>
      <c r="EDC43" s="21"/>
      <c r="EDD43" s="21"/>
      <c r="EDE43" s="21"/>
      <c r="EDF43" s="21"/>
      <c r="EDG43" s="21"/>
      <c r="EDH43" s="21"/>
      <c r="EDI43" s="21"/>
      <c r="EDJ43" s="21"/>
      <c r="EDK43" s="21"/>
      <c r="EDL43" s="21"/>
      <c r="EDM43" s="21"/>
      <c r="EDN43" s="21"/>
      <c r="EDO43" s="21"/>
      <c r="EDP43" s="21"/>
      <c r="EDQ43" s="21"/>
      <c r="EDR43" s="21"/>
      <c r="EDS43" s="21"/>
      <c r="EDT43" s="21"/>
      <c r="EDU43" s="21"/>
      <c r="EDV43" s="21"/>
      <c r="EDW43" s="21"/>
      <c r="EDX43" s="21"/>
      <c r="EDY43" s="21"/>
      <c r="EDZ43" s="21"/>
      <c r="EEA43" s="21"/>
      <c r="EEB43" s="21"/>
      <c r="EEC43" s="21"/>
      <c r="EED43" s="21"/>
      <c r="EEE43" s="21"/>
      <c r="EEF43" s="21"/>
      <c r="EEG43" s="21"/>
      <c r="EEH43" s="21"/>
      <c r="EEI43" s="21"/>
      <c r="EEJ43" s="21"/>
      <c r="EEK43" s="21"/>
      <c r="EEL43" s="21"/>
      <c r="EEM43" s="21"/>
      <c r="EEN43" s="21"/>
      <c r="EEO43" s="21"/>
      <c r="EEP43" s="21"/>
      <c r="EEQ43" s="21"/>
      <c r="EER43" s="21"/>
      <c r="EES43" s="21"/>
      <c r="EET43" s="21"/>
      <c r="EEU43" s="21"/>
      <c r="EEV43" s="21"/>
      <c r="EEW43" s="21"/>
      <c r="EEX43" s="21"/>
      <c r="EEY43" s="21"/>
      <c r="EEZ43" s="21"/>
      <c r="EFA43" s="21"/>
      <c r="EFB43" s="21"/>
      <c r="EFC43" s="21"/>
      <c r="EFD43" s="21"/>
      <c r="EFE43" s="21"/>
      <c r="EFF43" s="21"/>
      <c r="EFG43" s="21"/>
      <c r="EFH43" s="21"/>
      <c r="EFI43" s="21"/>
      <c r="EFJ43" s="21"/>
      <c r="EFK43" s="21"/>
      <c r="EFL43" s="21"/>
      <c r="EFM43" s="21"/>
      <c r="EFN43" s="21"/>
      <c r="EFO43" s="21"/>
      <c r="EFP43" s="21"/>
      <c r="EFQ43" s="21"/>
      <c r="EFR43" s="21"/>
      <c r="EFS43" s="21"/>
      <c r="EFT43" s="21"/>
      <c r="EFU43" s="21"/>
      <c r="EFV43" s="21"/>
      <c r="EFW43" s="21"/>
      <c r="EFX43" s="21"/>
      <c r="EFY43" s="21"/>
      <c r="EFZ43" s="21"/>
      <c r="EGA43" s="21"/>
      <c r="EGB43" s="21"/>
      <c r="EGC43" s="21"/>
      <c r="EGD43" s="21"/>
      <c r="EGE43" s="21"/>
      <c r="EGF43" s="21"/>
      <c r="EGG43" s="21"/>
      <c r="EGH43" s="21"/>
      <c r="EGI43" s="21"/>
      <c r="EGJ43" s="21"/>
      <c r="EGK43" s="21"/>
      <c r="EGL43" s="21"/>
      <c r="EGM43" s="21"/>
      <c r="EGN43" s="21"/>
      <c r="EGO43" s="21"/>
      <c r="EGP43" s="21"/>
      <c r="EGQ43" s="21"/>
      <c r="EGR43" s="21"/>
      <c r="EGS43" s="21"/>
      <c r="EGT43" s="21"/>
      <c r="EGU43" s="21"/>
      <c r="EGV43" s="21"/>
      <c r="EGW43" s="21"/>
      <c r="EGX43" s="21"/>
      <c r="EGY43" s="21"/>
      <c r="EGZ43" s="21"/>
      <c r="EHA43" s="21"/>
      <c r="EHB43" s="21"/>
      <c r="EHC43" s="21"/>
      <c r="EHD43" s="21"/>
      <c r="EHE43" s="21"/>
      <c r="EHF43" s="21"/>
      <c r="EHG43" s="21"/>
      <c r="EHH43" s="21"/>
      <c r="EHI43" s="21"/>
      <c r="EHJ43" s="21"/>
      <c r="EHK43" s="21"/>
      <c r="EHL43" s="21"/>
      <c r="EHM43" s="21"/>
      <c r="EHN43" s="21"/>
      <c r="EHO43" s="21"/>
      <c r="EHP43" s="21"/>
      <c r="EHQ43" s="21"/>
      <c r="EHR43" s="21"/>
      <c r="EHS43" s="21"/>
      <c r="EHT43" s="21"/>
      <c r="EHU43" s="21"/>
      <c r="EHV43" s="21"/>
      <c r="EHW43" s="21"/>
      <c r="EHX43" s="21"/>
      <c r="EHY43" s="21"/>
      <c r="EHZ43" s="21"/>
      <c r="EIA43" s="21"/>
      <c r="EIB43" s="21"/>
      <c r="EIC43" s="21"/>
      <c r="EID43" s="21"/>
      <c r="EIE43" s="21"/>
      <c r="EIF43" s="21"/>
      <c r="EIG43" s="21"/>
      <c r="EIH43" s="21"/>
      <c r="EII43" s="21"/>
      <c r="EIJ43" s="21"/>
      <c r="EIK43" s="21"/>
      <c r="EIL43" s="21"/>
      <c r="EIM43" s="21"/>
      <c r="EIN43" s="21"/>
      <c r="EIO43" s="21"/>
      <c r="EIP43" s="21"/>
      <c r="EIQ43" s="21"/>
      <c r="EIR43" s="21"/>
      <c r="EIS43" s="21"/>
      <c r="EIT43" s="21"/>
      <c r="EIU43" s="21"/>
      <c r="EIV43" s="21"/>
      <c r="EIW43" s="21"/>
      <c r="EIX43" s="21"/>
      <c r="EIY43" s="21"/>
      <c r="EIZ43" s="21"/>
      <c r="EJA43" s="21"/>
      <c r="EJB43" s="21"/>
      <c r="EJC43" s="21"/>
      <c r="EJD43" s="21"/>
      <c r="EJE43" s="21"/>
      <c r="EJF43" s="21"/>
      <c r="EJG43" s="21"/>
      <c r="EJH43" s="21"/>
      <c r="EJI43" s="21"/>
      <c r="EJJ43" s="21"/>
      <c r="EJK43" s="21"/>
      <c r="EJL43" s="21"/>
      <c r="EJM43" s="21"/>
      <c r="EJN43" s="21"/>
      <c r="EJO43" s="21"/>
      <c r="EJP43" s="21"/>
      <c r="EJQ43" s="21"/>
      <c r="EJR43" s="21"/>
      <c r="EJS43" s="21"/>
      <c r="EJT43" s="21"/>
      <c r="EJU43" s="21"/>
      <c r="EJV43" s="21"/>
      <c r="EJW43" s="21"/>
      <c r="EJX43" s="21"/>
      <c r="EJY43" s="21"/>
      <c r="EJZ43" s="21"/>
      <c r="EKA43" s="21"/>
      <c r="EKB43" s="21"/>
      <c r="EKC43" s="21"/>
      <c r="EKD43" s="21"/>
      <c r="EKE43" s="21"/>
      <c r="EKF43" s="21"/>
      <c r="EKG43" s="21"/>
      <c r="EKH43" s="21"/>
      <c r="EKI43" s="21"/>
      <c r="EKJ43" s="21"/>
      <c r="EKK43" s="21"/>
      <c r="EKL43" s="21"/>
      <c r="EKM43" s="21"/>
      <c r="EKN43" s="21"/>
      <c r="EKO43" s="21"/>
      <c r="EKP43" s="21"/>
      <c r="EKQ43" s="21"/>
      <c r="EKR43" s="21"/>
      <c r="EKS43" s="21"/>
      <c r="EKT43" s="21"/>
      <c r="EKU43" s="21"/>
      <c r="EKV43" s="21"/>
      <c r="EKW43" s="21"/>
      <c r="EKX43" s="21"/>
      <c r="EKY43" s="21"/>
      <c r="EKZ43" s="21"/>
      <c r="ELA43" s="21"/>
      <c r="ELB43" s="21"/>
      <c r="ELC43" s="21"/>
      <c r="ELD43" s="21"/>
      <c r="ELE43" s="21"/>
      <c r="ELF43" s="21"/>
      <c r="ELG43" s="21"/>
      <c r="ELH43" s="21"/>
      <c r="ELI43" s="21"/>
      <c r="ELJ43" s="21"/>
      <c r="ELK43" s="21"/>
      <c r="ELL43" s="21"/>
      <c r="ELM43" s="21"/>
      <c r="ELN43" s="21"/>
      <c r="ELO43" s="21"/>
      <c r="ELP43" s="21"/>
      <c r="ELQ43" s="21"/>
      <c r="ELR43" s="21"/>
      <c r="ELS43" s="21"/>
      <c r="ELT43" s="21"/>
      <c r="ELU43" s="21"/>
      <c r="ELV43" s="21"/>
      <c r="ELW43" s="21"/>
      <c r="ELX43" s="21"/>
      <c r="ELY43" s="21"/>
      <c r="ELZ43" s="21"/>
      <c r="EMA43" s="21"/>
      <c r="EMB43" s="21"/>
      <c r="EMC43" s="21"/>
      <c r="EMD43" s="21"/>
      <c r="EME43" s="21"/>
      <c r="EMF43" s="21"/>
      <c r="EMG43" s="21"/>
      <c r="EMH43" s="21"/>
      <c r="EMI43" s="21"/>
      <c r="EMJ43" s="21"/>
      <c r="EMK43" s="21"/>
      <c r="EML43" s="21"/>
      <c r="EMM43" s="21"/>
      <c r="EMN43" s="21"/>
      <c r="EMO43" s="21"/>
      <c r="EMP43" s="21"/>
      <c r="EMQ43" s="21"/>
      <c r="EMR43" s="21"/>
      <c r="EMS43" s="21"/>
      <c r="EMT43" s="21"/>
      <c r="EMU43" s="21"/>
      <c r="EMV43" s="21"/>
      <c r="EMW43" s="21"/>
      <c r="EMX43" s="21"/>
      <c r="EMY43" s="21"/>
      <c r="EMZ43" s="21"/>
      <c r="ENA43" s="21"/>
      <c r="ENB43" s="21"/>
      <c r="ENC43" s="21"/>
      <c r="END43" s="21"/>
      <c r="ENE43" s="21"/>
      <c r="ENF43" s="21"/>
      <c r="ENG43" s="21"/>
      <c r="ENH43" s="21"/>
      <c r="ENI43" s="21"/>
      <c r="ENJ43" s="21"/>
      <c r="ENK43" s="21"/>
      <c r="ENL43" s="21"/>
      <c r="ENM43" s="21"/>
      <c r="ENN43" s="21"/>
      <c r="ENO43" s="21"/>
      <c r="ENP43" s="21"/>
      <c r="ENQ43" s="21"/>
      <c r="ENR43" s="21"/>
      <c r="ENS43" s="21"/>
      <c r="ENT43" s="21"/>
      <c r="ENU43" s="21"/>
      <c r="ENV43" s="21"/>
      <c r="ENW43" s="21"/>
      <c r="ENX43" s="21"/>
      <c r="ENY43" s="21"/>
      <c r="ENZ43" s="21"/>
      <c r="EOA43" s="21"/>
      <c r="EOB43" s="21"/>
      <c r="EOC43" s="21"/>
      <c r="EOD43" s="21"/>
      <c r="EOE43" s="21"/>
      <c r="EOF43" s="21"/>
      <c r="EOG43" s="21"/>
      <c r="EOH43" s="21"/>
      <c r="EOI43" s="21"/>
      <c r="EOJ43" s="21"/>
      <c r="EOK43" s="21"/>
      <c r="EOL43" s="21"/>
      <c r="EOM43" s="21"/>
      <c r="EON43" s="21"/>
      <c r="EOO43" s="21"/>
      <c r="EOP43" s="21"/>
      <c r="EOQ43" s="21"/>
      <c r="EOR43" s="21"/>
      <c r="EOS43" s="21"/>
      <c r="EOT43" s="21"/>
      <c r="EOU43" s="21"/>
      <c r="EOV43" s="21"/>
      <c r="EOW43" s="21"/>
      <c r="EOX43" s="21"/>
      <c r="EOY43" s="21"/>
      <c r="EOZ43" s="21"/>
      <c r="EPA43" s="21"/>
      <c r="EPB43" s="21"/>
      <c r="EPC43" s="21"/>
      <c r="EPD43" s="21"/>
      <c r="EPE43" s="21"/>
      <c r="EPF43" s="21"/>
      <c r="EPG43" s="21"/>
      <c r="EPH43" s="21"/>
      <c r="EPI43" s="21"/>
      <c r="EPJ43" s="21"/>
      <c r="EPK43" s="21"/>
      <c r="EPL43" s="21"/>
      <c r="EPM43" s="21"/>
      <c r="EPN43" s="21"/>
      <c r="EPO43" s="21"/>
      <c r="EPP43" s="21"/>
      <c r="EPQ43" s="21"/>
      <c r="EPR43" s="21"/>
      <c r="EPS43" s="21"/>
      <c r="EPT43" s="21"/>
      <c r="EPU43" s="21"/>
      <c r="EPV43" s="21"/>
      <c r="EPW43" s="21"/>
      <c r="EPX43" s="21"/>
      <c r="EPY43" s="21"/>
      <c r="EPZ43" s="21"/>
      <c r="EQA43" s="21"/>
      <c r="EQB43" s="21"/>
      <c r="EQC43" s="21"/>
      <c r="EQD43" s="21"/>
      <c r="EQE43" s="21"/>
      <c r="EQF43" s="21"/>
      <c r="EQG43" s="21"/>
      <c r="EQH43" s="21"/>
      <c r="EQI43" s="21"/>
      <c r="EQJ43" s="21"/>
      <c r="EQK43" s="21"/>
      <c r="EQL43" s="21"/>
      <c r="EQM43" s="21"/>
      <c r="EQN43" s="21"/>
      <c r="EQO43" s="21"/>
      <c r="EQP43" s="21"/>
      <c r="EQQ43" s="21"/>
      <c r="EQR43" s="21"/>
      <c r="EQS43" s="21"/>
      <c r="EQT43" s="21"/>
      <c r="EQU43" s="21"/>
      <c r="EQV43" s="21"/>
      <c r="EQW43" s="21"/>
      <c r="EQX43" s="21"/>
      <c r="EQY43" s="21"/>
      <c r="EQZ43" s="21"/>
      <c r="ERA43" s="21"/>
      <c r="ERB43" s="21"/>
      <c r="ERC43" s="21"/>
      <c r="ERD43" s="21"/>
      <c r="ERE43" s="21"/>
      <c r="ERF43" s="21"/>
      <c r="ERG43" s="21"/>
      <c r="ERH43" s="21"/>
      <c r="ERI43" s="21"/>
      <c r="ERJ43" s="21"/>
      <c r="ERK43" s="21"/>
      <c r="ERL43" s="21"/>
      <c r="ERM43" s="21"/>
      <c r="ERN43" s="21"/>
      <c r="ERO43" s="21"/>
      <c r="ERP43" s="21"/>
      <c r="ERQ43" s="21"/>
      <c r="ERR43" s="21"/>
      <c r="ERS43" s="21"/>
      <c r="ERT43" s="21"/>
      <c r="ERU43" s="21"/>
      <c r="ERV43" s="21"/>
      <c r="ERW43" s="21"/>
      <c r="ERX43" s="21"/>
      <c r="ERY43" s="21"/>
      <c r="ERZ43" s="21"/>
      <c r="ESA43" s="21"/>
      <c r="ESB43" s="21"/>
      <c r="ESC43" s="21"/>
      <c r="ESD43" s="21"/>
      <c r="ESE43" s="21"/>
      <c r="ESF43" s="21"/>
      <c r="ESG43" s="21"/>
      <c r="ESH43" s="21"/>
      <c r="ESI43" s="21"/>
      <c r="ESJ43" s="21"/>
      <c r="ESK43" s="21"/>
      <c r="ESL43" s="21"/>
      <c r="ESM43" s="21"/>
      <c r="ESN43" s="21"/>
      <c r="ESO43" s="21"/>
      <c r="ESP43" s="21"/>
      <c r="ESQ43" s="21"/>
      <c r="ESR43" s="21"/>
      <c r="ESS43" s="21"/>
      <c r="EST43" s="21"/>
      <c r="ESU43" s="21"/>
      <c r="ESV43" s="21"/>
      <c r="ESW43" s="21"/>
      <c r="ESX43" s="21"/>
      <c r="ESY43" s="21"/>
      <c r="ESZ43" s="21"/>
      <c r="ETA43" s="21"/>
      <c r="ETB43" s="21"/>
      <c r="ETC43" s="21"/>
      <c r="ETD43" s="21"/>
      <c r="ETE43" s="21"/>
      <c r="ETF43" s="21"/>
      <c r="ETG43" s="21"/>
      <c r="ETH43" s="21"/>
      <c r="ETI43" s="21"/>
      <c r="ETJ43" s="21"/>
      <c r="ETK43" s="21"/>
      <c r="ETL43" s="21"/>
      <c r="ETM43" s="21"/>
      <c r="ETN43" s="21"/>
      <c r="ETO43" s="21"/>
      <c r="ETP43" s="21"/>
      <c r="ETQ43" s="21"/>
      <c r="ETR43" s="21"/>
      <c r="ETS43" s="21"/>
      <c r="ETT43" s="21"/>
      <c r="ETU43" s="21"/>
      <c r="ETV43" s="21"/>
      <c r="ETW43" s="21"/>
      <c r="ETX43" s="21"/>
      <c r="ETY43" s="21"/>
      <c r="ETZ43" s="21"/>
      <c r="EUA43" s="21"/>
      <c r="EUB43" s="21"/>
      <c r="EUC43" s="21"/>
      <c r="EUD43" s="21"/>
      <c r="EUE43" s="21"/>
      <c r="EUF43" s="21"/>
      <c r="EUG43" s="21"/>
      <c r="EUH43" s="21"/>
      <c r="EUI43" s="21"/>
      <c r="EUJ43" s="21"/>
      <c r="EUK43" s="21"/>
      <c r="EUL43" s="21"/>
      <c r="EUM43" s="21"/>
      <c r="EUN43" s="21"/>
      <c r="EUO43" s="21"/>
      <c r="EUP43" s="21"/>
      <c r="EUQ43" s="21"/>
      <c r="EUR43" s="21"/>
      <c r="EUS43" s="21"/>
      <c r="EUT43" s="21"/>
      <c r="EUU43" s="21"/>
      <c r="EUV43" s="21"/>
      <c r="EUW43" s="21"/>
      <c r="EUX43" s="21"/>
      <c r="EUY43" s="21"/>
      <c r="EUZ43" s="21"/>
      <c r="EVA43" s="21"/>
      <c r="EVB43" s="21"/>
      <c r="EVC43" s="21"/>
      <c r="EVD43" s="21"/>
      <c r="EVE43" s="21"/>
      <c r="EVF43" s="21"/>
      <c r="EVG43" s="21"/>
      <c r="EVH43" s="21"/>
      <c r="EVI43" s="21"/>
      <c r="EVJ43" s="21"/>
      <c r="EVK43" s="21"/>
      <c r="EVL43" s="21"/>
      <c r="EVM43" s="21"/>
      <c r="EVN43" s="21"/>
      <c r="EVO43" s="21"/>
      <c r="EVP43" s="21"/>
      <c r="EVQ43" s="21"/>
      <c r="EVR43" s="21"/>
      <c r="EVS43" s="21"/>
      <c r="EVT43" s="21"/>
      <c r="EVU43" s="21"/>
      <c r="EVV43" s="21"/>
      <c r="EVW43" s="21"/>
      <c r="EVX43" s="21"/>
      <c r="EVY43" s="21"/>
      <c r="EVZ43" s="21"/>
      <c r="EWA43" s="21"/>
      <c r="EWB43" s="21"/>
      <c r="EWC43" s="21"/>
      <c r="EWD43" s="21"/>
      <c r="EWE43" s="21"/>
      <c r="EWF43" s="21"/>
      <c r="EWG43" s="21"/>
      <c r="EWH43" s="21"/>
      <c r="EWI43" s="21"/>
      <c r="EWJ43" s="21"/>
      <c r="EWK43" s="21"/>
      <c r="EWL43" s="21"/>
      <c r="EWM43" s="21"/>
      <c r="EWN43" s="21"/>
      <c r="EWO43" s="21"/>
      <c r="EWP43" s="21"/>
      <c r="EWQ43" s="21"/>
      <c r="EWR43" s="21"/>
      <c r="EWS43" s="21"/>
      <c r="EWT43" s="21"/>
      <c r="EWU43" s="21"/>
      <c r="EWV43" s="21"/>
      <c r="EWW43" s="21"/>
      <c r="EWX43" s="21"/>
      <c r="EWY43" s="21"/>
      <c r="EWZ43" s="21"/>
      <c r="EXA43" s="21"/>
      <c r="EXB43" s="21"/>
      <c r="EXC43" s="21"/>
      <c r="EXD43" s="21"/>
      <c r="EXE43" s="21"/>
      <c r="EXF43" s="21"/>
      <c r="EXG43" s="21"/>
      <c r="EXH43" s="21"/>
      <c r="EXI43" s="21"/>
      <c r="EXJ43" s="21"/>
      <c r="EXK43" s="21"/>
      <c r="EXL43" s="21"/>
      <c r="EXM43" s="21"/>
      <c r="EXN43" s="21"/>
      <c r="EXO43" s="21"/>
      <c r="EXP43" s="21"/>
      <c r="EXQ43" s="21"/>
      <c r="EXR43" s="21"/>
      <c r="EXS43" s="21"/>
      <c r="EXT43" s="21"/>
      <c r="EXU43" s="21"/>
      <c r="EXV43" s="21"/>
      <c r="EXW43" s="21"/>
      <c r="EXX43" s="21"/>
      <c r="EXY43" s="21"/>
      <c r="EXZ43" s="21"/>
      <c r="EYA43" s="21"/>
      <c r="EYB43" s="21"/>
      <c r="EYC43" s="21"/>
      <c r="EYD43" s="21"/>
      <c r="EYE43" s="21"/>
      <c r="EYF43" s="21"/>
      <c r="EYG43" s="21"/>
      <c r="EYH43" s="21"/>
      <c r="EYI43" s="21"/>
      <c r="EYJ43" s="21"/>
      <c r="EYK43" s="21"/>
      <c r="EYL43" s="21"/>
      <c r="EYM43" s="21"/>
      <c r="EYN43" s="21"/>
      <c r="EYO43" s="21"/>
      <c r="EYP43" s="21"/>
      <c r="EYQ43" s="21"/>
      <c r="EYR43" s="21"/>
      <c r="EYS43" s="21"/>
      <c r="EYT43" s="21"/>
      <c r="EYU43" s="21"/>
      <c r="EYV43" s="21"/>
      <c r="EYW43" s="21"/>
      <c r="EYX43" s="21"/>
      <c r="EYY43" s="21"/>
      <c r="EYZ43" s="21"/>
      <c r="EZA43" s="21"/>
      <c r="EZB43" s="21"/>
      <c r="EZC43" s="21"/>
      <c r="EZD43" s="21"/>
      <c r="EZE43" s="21"/>
      <c r="EZF43" s="21"/>
      <c r="EZG43" s="21"/>
      <c r="EZH43" s="21"/>
      <c r="EZI43" s="21"/>
      <c r="EZJ43" s="21"/>
      <c r="EZK43" s="21"/>
      <c r="EZL43" s="21"/>
      <c r="EZM43" s="21"/>
      <c r="EZN43" s="21"/>
      <c r="EZO43" s="21"/>
      <c r="EZP43" s="21"/>
      <c r="EZQ43" s="21"/>
      <c r="EZR43" s="21"/>
      <c r="EZS43" s="21"/>
      <c r="EZT43" s="21"/>
      <c r="EZU43" s="21"/>
      <c r="EZV43" s="21"/>
      <c r="EZW43" s="21"/>
      <c r="EZX43" s="21"/>
      <c r="EZY43" s="21"/>
      <c r="EZZ43" s="21"/>
      <c r="FAA43" s="21"/>
      <c r="FAB43" s="21"/>
      <c r="FAC43" s="21"/>
      <c r="FAD43" s="21"/>
      <c r="FAE43" s="21"/>
      <c r="FAF43" s="21"/>
      <c r="FAG43" s="21"/>
      <c r="FAH43" s="21"/>
      <c r="FAI43" s="21"/>
      <c r="FAJ43" s="21"/>
      <c r="FAK43" s="21"/>
      <c r="FAL43" s="21"/>
      <c r="FAM43" s="21"/>
      <c r="FAN43" s="21"/>
      <c r="FAO43" s="21"/>
      <c r="FAP43" s="21"/>
      <c r="FAQ43" s="21"/>
      <c r="FAR43" s="21"/>
      <c r="FAS43" s="21"/>
      <c r="FAT43" s="21"/>
      <c r="FAU43" s="21"/>
      <c r="FAV43" s="21"/>
      <c r="FAW43" s="21"/>
      <c r="FAX43" s="21"/>
      <c r="FAY43" s="21"/>
      <c r="FAZ43" s="21"/>
      <c r="FBA43" s="21"/>
      <c r="FBB43" s="21"/>
      <c r="FBC43" s="21"/>
      <c r="FBD43" s="21"/>
      <c r="FBE43" s="21"/>
      <c r="FBF43" s="21"/>
      <c r="FBG43" s="21"/>
      <c r="FBH43" s="21"/>
      <c r="FBI43" s="21"/>
      <c r="FBJ43" s="21"/>
      <c r="FBK43" s="21"/>
      <c r="FBL43" s="21"/>
      <c r="FBM43" s="21"/>
      <c r="FBN43" s="21"/>
      <c r="FBO43" s="21"/>
      <c r="FBP43" s="21"/>
      <c r="FBQ43" s="21"/>
      <c r="FBR43" s="21"/>
      <c r="FBS43" s="21"/>
      <c r="FBT43" s="21"/>
      <c r="FBU43" s="21"/>
      <c r="FBV43" s="21"/>
      <c r="FBW43" s="21"/>
      <c r="FBX43" s="21"/>
      <c r="FBY43" s="21"/>
      <c r="FBZ43" s="21"/>
      <c r="FCA43" s="21"/>
      <c r="FCB43" s="21"/>
      <c r="FCC43" s="21"/>
      <c r="FCD43" s="21"/>
      <c r="FCE43" s="21"/>
      <c r="FCF43" s="21"/>
      <c r="FCG43" s="21"/>
      <c r="FCH43" s="21"/>
      <c r="FCI43" s="21"/>
      <c r="FCJ43" s="21"/>
      <c r="FCK43" s="21"/>
      <c r="FCL43" s="21"/>
      <c r="FCM43" s="21"/>
      <c r="FCN43" s="21"/>
      <c r="FCO43" s="21"/>
      <c r="FCP43" s="21"/>
      <c r="FCQ43" s="21"/>
      <c r="FCR43" s="21"/>
      <c r="FCS43" s="21"/>
      <c r="FCT43" s="21"/>
      <c r="FCU43" s="21"/>
      <c r="FCV43" s="21"/>
      <c r="FCW43" s="21"/>
      <c r="FCX43" s="21"/>
      <c r="FCY43" s="21"/>
      <c r="FCZ43" s="21"/>
      <c r="FDA43" s="21"/>
      <c r="FDB43" s="21"/>
      <c r="FDC43" s="21"/>
      <c r="FDD43" s="21"/>
      <c r="FDE43" s="21"/>
      <c r="FDF43" s="21"/>
      <c r="FDG43" s="21"/>
      <c r="FDH43" s="21"/>
      <c r="FDI43" s="21"/>
      <c r="FDJ43" s="21"/>
      <c r="FDK43" s="21"/>
      <c r="FDL43" s="21"/>
      <c r="FDM43" s="21"/>
      <c r="FDN43" s="21"/>
      <c r="FDO43" s="21"/>
      <c r="FDP43" s="21"/>
      <c r="FDQ43" s="21"/>
      <c r="FDR43" s="21"/>
      <c r="FDS43" s="21"/>
      <c r="FDT43" s="21"/>
      <c r="FDU43" s="21"/>
      <c r="FDV43" s="21"/>
      <c r="FDW43" s="21"/>
      <c r="FDX43" s="21"/>
      <c r="FDY43" s="21"/>
      <c r="FDZ43" s="21"/>
      <c r="FEA43" s="21"/>
      <c r="FEB43" s="21"/>
      <c r="FEC43" s="21"/>
      <c r="FED43" s="21"/>
      <c r="FEE43" s="21"/>
      <c r="FEF43" s="21"/>
      <c r="FEG43" s="21"/>
      <c r="FEH43" s="21"/>
      <c r="FEI43" s="21"/>
      <c r="FEJ43" s="21"/>
      <c r="FEK43" s="21"/>
      <c r="FEL43" s="21"/>
      <c r="FEM43" s="21"/>
      <c r="FEN43" s="21"/>
      <c r="FEO43" s="21"/>
      <c r="FEP43" s="21"/>
      <c r="FEQ43" s="21"/>
      <c r="FER43" s="21"/>
      <c r="FES43" s="21"/>
      <c r="FET43" s="21"/>
      <c r="FEU43" s="21"/>
      <c r="FEV43" s="21"/>
      <c r="FEW43" s="21"/>
      <c r="FEX43" s="21"/>
      <c r="FEY43" s="21"/>
      <c r="FEZ43" s="21"/>
      <c r="FFA43" s="21"/>
      <c r="FFB43" s="21"/>
      <c r="FFC43" s="21"/>
      <c r="FFD43" s="21"/>
      <c r="FFE43" s="21"/>
      <c r="FFF43" s="21"/>
      <c r="FFG43" s="21"/>
      <c r="FFH43" s="21"/>
      <c r="FFI43" s="21"/>
      <c r="FFJ43" s="21"/>
      <c r="FFK43" s="21"/>
      <c r="FFL43" s="21"/>
      <c r="FFM43" s="21"/>
      <c r="FFN43" s="21"/>
      <c r="FFO43" s="21"/>
      <c r="FFP43" s="21"/>
      <c r="FFQ43" s="21"/>
      <c r="FFR43" s="21"/>
      <c r="FFS43" s="21"/>
      <c r="FFT43" s="21"/>
      <c r="FFU43" s="21"/>
      <c r="FFV43" s="21"/>
      <c r="FFW43" s="21"/>
      <c r="FFX43" s="21"/>
      <c r="FFY43" s="21"/>
      <c r="FFZ43" s="21"/>
      <c r="FGA43" s="21"/>
      <c r="FGB43" s="21"/>
      <c r="FGC43" s="21"/>
      <c r="FGD43" s="21"/>
      <c r="FGE43" s="21"/>
      <c r="FGF43" s="21"/>
      <c r="FGG43" s="21"/>
      <c r="FGH43" s="21"/>
      <c r="FGI43" s="21"/>
      <c r="FGJ43" s="21"/>
      <c r="FGK43" s="21"/>
      <c r="FGL43" s="21"/>
      <c r="FGM43" s="21"/>
      <c r="FGN43" s="21"/>
      <c r="FGO43" s="21"/>
      <c r="FGP43" s="21"/>
      <c r="FGQ43" s="21"/>
      <c r="FGR43" s="21"/>
      <c r="FGS43" s="21"/>
      <c r="FGT43" s="21"/>
      <c r="FGU43" s="21"/>
      <c r="FGV43" s="21"/>
      <c r="FGW43" s="21"/>
      <c r="FGX43" s="21"/>
      <c r="FGY43" s="21"/>
      <c r="FGZ43" s="21"/>
      <c r="FHA43" s="21"/>
      <c r="FHB43" s="21"/>
      <c r="FHC43" s="21"/>
      <c r="FHD43" s="21"/>
      <c r="FHE43" s="21"/>
      <c r="FHF43" s="21"/>
      <c r="FHG43" s="21"/>
      <c r="FHH43" s="21"/>
      <c r="FHI43" s="21"/>
      <c r="FHJ43" s="21"/>
      <c r="FHK43" s="21"/>
      <c r="FHL43" s="21"/>
      <c r="FHM43" s="21"/>
      <c r="FHN43" s="21"/>
      <c r="FHO43" s="21"/>
      <c r="FHP43" s="21"/>
      <c r="FHQ43" s="21"/>
      <c r="FHR43" s="21"/>
      <c r="FHS43" s="21"/>
      <c r="FHT43" s="21"/>
      <c r="FHU43" s="21"/>
      <c r="FHV43" s="21"/>
      <c r="FHW43" s="21"/>
      <c r="FHX43" s="21"/>
      <c r="FHY43" s="21"/>
      <c r="FHZ43" s="21"/>
      <c r="FIA43" s="21"/>
      <c r="FIB43" s="21"/>
      <c r="FIC43" s="21"/>
      <c r="FID43" s="21"/>
      <c r="FIE43" s="21"/>
      <c r="FIF43" s="21"/>
      <c r="FIG43" s="21"/>
      <c r="FIH43" s="21"/>
      <c r="FII43" s="21"/>
      <c r="FIJ43" s="21"/>
      <c r="FIK43" s="21"/>
      <c r="FIL43" s="21"/>
      <c r="FIM43" s="21"/>
      <c r="FIN43" s="21"/>
      <c r="FIO43" s="21"/>
      <c r="FIP43" s="21"/>
      <c r="FIQ43" s="21"/>
      <c r="FIR43" s="21"/>
      <c r="FIS43" s="21"/>
      <c r="FIT43" s="21"/>
      <c r="FIU43" s="21"/>
      <c r="FIV43" s="21"/>
      <c r="FIW43" s="21"/>
      <c r="FIX43" s="21"/>
      <c r="FIY43" s="21"/>
      <c r="FIZ43" s="21"/>
      <c r="FJA43" s="21"/>
      <c r="FJB43" s="21"/>
      <c r="FJC43" s="21"/>
      <c r="FJD43" s="21"/>
      <c r="FJE43" s="21"/>
      <c r="FJF43" s="21"/>
      <c r="FJG43" s="21"/>
      <c r="FJH43" s="21"/>
      <c r="FJI43" s="21"/>
      <c r="FJJ43" s="21"/>
      <c r="FJK43" s="21"/>
      <c r="FJL43" s="21"/>
      <c r="FJM43" s="21"/>
      <c r="FJN43" s="21"/>
      <c r="FJO43" s="21"/>
      <c r="FJP43" s="21"/>
      <c r="FJQ43" s="21"/>
      <c r="FJR43" s="21"/>
      <c r="FJS43" s="21"/>
      <c r="FJT43" s="21"/>
      <c r="FJU43" s="21"/>
      <c r="FJV43" s="21"/>
      <c r="FJW43" s="21"/>
      <c r="FJX43" s="21"/>
      <c r="FJY43" s="21"/>
      <c r="FJZ43" s="21"/>
      <c r="FKA43" s="21"/>
      <c r="FKB43" s="21"/>
      <c r="FKC43" s="21"/>
      <c r="FKD43" s="21"/>
      <c r="FKE43" s="21"/>
      <c r="FKF43" s="21"/>
      <c r="FKG43" s="21"/>
      <c r="FKH43" s="21"/>
      <c r="FKI43" s="21"/>
      <c r="FKJ43" s="21"/>
      <c r="FKK43" s="21"/>
      <c r="FKL43" s="21"/>
      <c r="FKM43" s="21"/>
      <c r="FKN43" s="21"/>
      <c r="FKO43" s="21"/>
      <c r="FKP43" s="21"/>
      <c r="FKQ43" s="21"/>
      <c r="FKR43" s="21"/>
      <c r="FKS43" s="21"/>
      <c r="FKT43" s="21"/>
      <c r="FKU43" s="21"/>
      <c r="FKV43" s="21"/>
      <c r="FKW43" s="21"/>
      <c r="FKX43" s="21"/>
      <c r="FKY43" s="21"/>
      <c r="FKZ43" s="21"/>
      <c r="FLA43" s="21"/>
      <c r="FLB43" s="21"/>
      <c r="FLC43" s="21"/>
      <c r="FLD43" s="21"/>
      <c r="FLE43" s="21"/>
      <c r="FLF43" s="21"/>
      <c r="FLG43" s="21"/>
      <c r="FLH43" s="21"/>
      <c r="FLI43" s="21"/>
      <c r="FLJ43" s="21"/>
      <c r="FLK43" s="21"/>
      <c r="FLL43" s="21"/>
      <c r="FLM43" s="21"/>
      <c r="FLN43" s="21"/>
      <c r="FLO43" s="21"/>
      <c r="FLP43" s="21"/>
      <c r="FLQ43" s="21"/>
      <c r="FLR43" s="21"/>
      <c r="FLS43" s="21"/>
      <c r="FLT43" s="21"/>
      <c r="FLU43" s="21"/>
      <c r="FLV43" s="21"/>
      <c r="FLW43" s="21"/>
      <c r="FLX43" s="21"/>
      <c r="FLY43" s="21"/>
      <c r="FLZ43" s="21"/>
      <c r="FMA43" s="21"/>
      <c r="FMB43" s="21"/>
      <c r="FMC43" s="21"/>
      <c r="FMD43" s="21"/>
      <c r="FME43" s="21"/>
      <c r="FMF43" s="21"/>
      <c r="FMG43" s="21"/>
      <c r="FMH43" s="21"/>
      <c r="FMI43" s="21"/>
      <c r="FMJ43" s="21"/>
      <c r="FMK43" s="21"/>
      <c r="FML43" s="21"/>
      <c r="FMM43" s="21"/>
      <c r="FMN43" s="21"/>
      <c r="FMO43" s="21"/>
      <c r="FMP43" s="21"/>
      <c r="FMQ43" s="21"/>
      <c r="FMR43" s="21"/>
      <c r="FMS43" s="21"/>
      <c r="FMT43" s="21"/>
      <c r="FMU43" s="21"/>
      <c r="FMV43" s="21"/>
      <c r="FMW43" s="21"/>
      <c r="FMX43" s="21"/>
      <c r="FMY43" s="21"/>
      <c r="FMZ43" s="21"/>
      <c r="FNA43" s="21"/>
      <c r="FNB43" s="21"/>
      <c r="FNC43" s="21"/>
      <c r="FND43" s="21"/>
      <c r="FNE43" s="21"/>
      <c r="FNF43" s="21"/>
      <c r="FNG43" s="21"/>
      <c r="FNH43" s="21"/>
      <c r="FNI43" s="21"/>
      <c r="FNJ43" s="21"/>
      <c r="FNK43" s="21"/>
      <c r="FNL43" s="21"/>
      <c r="FNM43" s="21"/>
      <c r="FNN43" s="21"/>
      <c r="FNO43" s="21"/>
      <c r="FNP43" s="21"/>
      <c r="FNQ43" s="21"/>
      <c r="FNR43" s="21"/>
      <c r="FNS43" s="21"/>
      <c r="FNT43" s="21"/>
      <c r="FNU43" s="21"/>
      <c r="FNV43" s="21"/>
      <c r="FNW43" s="21"/>
      <c r="FNX43" s="21"/>
      <c r="FNY43" s="21"/>
      <c r="FNZ43" s="21"/>
      <c r="FOA43" s="21"/>
      <c r="FOB43" s="21"/>
      <c r="FOC43" s="21"/>
      <c r="FOD43" s="21"/>
      <c r="FOE43" s="21"/>
      <c r="FOF43" s="21"/>
      <c r="FOG43" s="21"/>
      <c r="FOH43" s="21"/>
      <c r="FOI43" s="21"/>
      <c r="FOJ43" s="21"/>
      <c r="FOK43" s="21"/>
      <c r="FOL43" s="21"/>
      <c r="FOM43" s="21"/>
      <c r="FON43" s="21"/>
      <c r="FOO43" s="21"/>
      <c r="FOP43" s="21"/>
      <c r="FOQ43" s="21"/>
      <c r="FOR43" s="21"/>
      <c r="FOS43" s="21"/>
      <c r="FOT43" s="21"/>
      <c r="FOU43" s="21"/>
      <c r="FOV43" s="21"/>
      <c r="FOW43" s="21"/>
      <c r="FOX43" s="21"/>
      <c r="FOY43" s="21"/>
      <c r="FOZ43" s="21"/>
      <c r="FPA43" s="21"/>
      <c r="FPB43" s="21"/>
      <c r="FPC43" s="21"/>
      <c r="FPD43" s="21"/>
      <c r="FPE43" s="21"/>
      <c r="FPF43" s="21"/>
      <c r="FPG43" s="21"/>
      <c r="FPH43" s="21"/>
      <c r="FPI43" s="21"/>
      <c r="FPJ43" s="21"/>
      <c r="FPK43" s="21"/>
      <c r="FPL43" s="21"/>
      <c r="FPM43" s="21"/>
      <c r="FPN43" s="21"/>
      <c r="FPO43" s="21"/>
      <c r="FPP43" s="21"/>
      <c r="FPQ43" s="21"/>
      <c r="FPR43" s="21"/>
      <c r="FPS43" s="21"/>
      <c r="FPT43" s="21"/>
      <c r="FPU43" s="21"/>
      <c r="FPV43" s="21"/>
      <c r="FPW43" s="21"/>
      <c r="FPX43" s="21"/>
      <c r="FPY43" s="21"/>
      <c r="FPZ43" s="21"/>
      <c r="FQA43" s="21"/>
      <c r="FQB43" s="21"/>
      <c r="FQC43" s="21"/>
      <c r="FQD43" s="21"/>
      <c r="FQE43" s="21"/>
      <c r="FQF43" s="21"/>
      <c r="FQG43" s="21"/>
      <c r="FQH43" s="21"/>
      <c r="FQI43" s="21"/>
      <c r="FQJ43" s="21"/>
      <c r="FQK43" s="21"/>
      <c r="FQL43" s="21"/>
      <c r="FQM43" s="21"/>
      <c r="FQN43" s="21"/>
      <c r="FQO43" s="21"/>
      <c r="FQP43" s="21"/>
      <c r="FQQ43" s="21"/>
      <c r="FQR43" s="21"/>
      <c r="FQS43" s="21"/>
      <c r="FQT43" s="21"/>
      <c r="FQU43" s="21"/>
      <c r="FQV43" s="21"/>
      <c r="FQW43" s="21"/>
      <c r="FQX43" s="21"/>
      <c r="FQY43" s="21"/>
      <c r="FQZ43" s="21"/>
      <c r="FRA43" s="21"/>
      <c r="FRB43" s="21"/>
      <c r="FRC43" s="21"/>
      <c r="FRD43" s="21"/>
      <c r="FRE43" s="21"/>
      <c r="FRF43" s="21"/>
      <c r="FRG43" s="21"/>
      <c r="FRH43" s="21"/>
      <c r="FRI43" s="21"/>
      <c r="FRJ43" s="21"/>
      <c r="FRK43" s="21"/>
      <c r="FRL43" s="21"/>
      <c r="FRM43" s="21"/>
      <c r="FRN43" s="21"/>
      <c r="FRO43" s="21"/>
      <c r="FRP43" s="21"/>
      <c r="FRQ43" s="21"/>
      <c r="FRR43" s="21"/>
      <c r="FRS43" s="21"/>
      <c r="FRT43" s="21"/>
      <c r="FRU43" s="21"/>
      <c r="FRV43" s="21"/>
      <c r="FRW43" s="21"/>
      <c r="FRX43" s="21"/>
      <c r="FRY43" s="21"/>
      <c r="FRZ43" s="21"/>
      <c r="FSA43" s="21"/>
      <c r="FSB43" s="21"/>
      <c r="FSC43" s="21"/>
      <c r="FSD43" s="21"/>
      <c r="FSE43" s="21"/>
      <c r="FSF43" s="21"/>
      <c r="FSG43" s="21"/>
      <c r="FSH43" s="21"/>
      <c r="FSI43" s="21"/>
      <c r="FSJ43" s="21"/>
      <c r="FSK43" s="21"/>
      <c r="FSL43" s="21"/>
      <c r="FSM43" s="21"/>
      <c r="FSN43" s="21"/>
      <c r="FSO43" s="21"/>
      <c r="FSP43" s="21"/>
      <c r="FSQ43" s="21"/>
      <c r="FSR43" s="21"/>
      <c r="FSS43" s="21"/>
      <c r="FST43" s="21"/>
      <c r="FSU43" s="21"/>
      <c r="FSV43" s="21"/>
      <c r="FSW43" s="21"/>
      <c r="FSX43" s="21"/>
      <c r="FSY43" s="21"/>
      <c r="FSZ43" s="21"/>
      <c r="FTA43" s="21"/>
      <c r="FTB43" s="21"/>
      <c r="FTC43" s="21"/>
      <c r="FTD43" s="21"/>
      <c r="FTE43" s="21"/>
      <c r="FTF43" s="21"/>
      <c r="FTG43" s="21"/>
      <c r="FTH43" s="21"/>
      <c r="FTI43" s="21"/>
      <c r="FTJ43" s="21"/>
      <c r="FTK43" s="21"/>
      <c r="FTL43" s="21"/>
      <c r="FTM43" s="21"/>
      <c r="FTN43" s="21"/>
      <c r="FTO43" s="21"/>
      <c r="FTP43" s="21"/>
      <c r="FTQ43" s="21"/>
      <c r="FTR43" s="21"/>
      <c r="FTS43" s="21"/>
      <c r="FTT43" s="21"/>
      <c r="FTU43" s="21"/>
      <c r="FTV43" s="21"/>
      <c r="FTW43" s="21"/>
      <c r="FTX43" s="21"/>
      <c r="FTY43" s="21"/>
      <c r="FTZ43" s="21"/>
      <c r="FUA43" s="21"/>
      <c r="FUB43" s="21"/>
      <c r="FUC43" s="21"/>
      <c r="FUD43" s="21"/>
      <c r="FUE43" s="21"/>
      <c r="FUF43" s="21"/>
      <c r="FUG43" s="21"/>
      <c r="FUH43" s="21"/>
      <c r="FUI43" s="21"/>
      <c r="FUJ43" s="21"/>
      <c r="FUK43" s="21"/>
      <c r="FUL43" s="21"/>
      <c r="FUM43" s="21"/>
      <c r="FUN43" s="21"/>
      <c r="FUO43" s="21"/>
      <c r="FUP43" s="21"/>
      <c r="FUQ43" s="21"/>
      <c r="FUR43" s="21"/>
      <c r="FUS43" s="21"/>
      <c r="FUT43" s="21"/>
      <c r="FUU43" s="21"/>
      <c r="FUV43" s="21"/>
      <c r="FUW43" s="21"/>
      <c r="FUX43" s="21"/>
      <c r="FUY43" s="21"/>
      <c r="FUZ43" s="21"/>
      <c r="FVA43" s="21"/>
      <c r="FVB43" s="21"/>
      <c r="FVC43" s="21"/>
      <c r="FVD43" s="21"/>
      <c r="FVE43" s="21"/>
      <c r="FVF43" s="21"/>
      <c r="FVG43" s="21"/>
      <c r="FVH43" s="21"/>
      <c r="FVI43" s="21"/>
      <c r="FVJ43" s="21"/>
      <c r="FVK43" s="21"/>
      <c r="FVL43" s="21"/>
      <c r="FVM43" s="21"/>
      <c r="FVN43" s="21"/>
      <c r="FVO43" s="21"/>
      <c r="FVP43" s="21"/>
      <c r="FVQ43" s="21"/>
      <c r="FVR43" s="21"/>
      <c r="FVS43" s="21"/>
      <c r="FVT43" s="21"/>
      <c r="FVU43" s="21"/>
      <c r="FVV43" s="21"/>
      <c r="FVW43" s="21"/>
      <c r="FVX43" s="21"/>
      <c r="FVY43" s="21"/>
      <c r="FVZ43" s="21"/>
      <c r="FWA43" s="21"/>
      <c r="FWB43" s="21"/>
      <c r="FWC43" s="21"/>
      <c r="FWD43" s="21"/>
      <c r="FWE43" s="21"/>
      <c r="FWF43" s="21"/>
      <c r="FWG43" s="21"/>
      <c r="FWH43" s="21"/>
      <c r="FWI43" s="21"/>
      <c r="FWJ43" s="21"/>
      <c r="FWK43" s="21"/>
      <c r="FWL43" s="21"/>
      <c r="FWM43" s="21"/>
      <c r="FWN43" s="21"/>
      <c r="FWO43" s="21"/>
      <c r="FWP43" s="21"/>
      <c r="FWQ43" s="21"/>
      <c r="FWR43" s="21"/>
      <c r="FWS43" s="21"/>
      <c r="FWT43" s="21"/>
      <c r="FWU43" s="21"/>
      <c r="FWV43" s="21"/>
      <c r="FWW43" s="21"/>
      <c r="FWX43" s="21"/>
      <c r="FWY43" s="21"/>
      <c r="FWZ43" s="21"/>
      <c r="FXA43" s="21"/>
      <c r="FXB43" s="21"/>
      <c r="FXC43" s="21"/>
      <c r="FXD43" s="21"/>
      <c r="FXE43" s="21"/>
      <c r="FXF43" s="21"/>
      <c r="FXG43" s="21"/>
      <c r="FXH43" s="21"/>
      <c r="FXI43" s="21"/>
      <c r="FXJ43" s="21"/>
      <c r="FXK43" s="21"/>
      <c r="FXL43" s="21"/>
      <c r="FXM43" s="21"/>
      <c r="FXN43" s="21"/>
      <c r="FXO43" s="21"/>
      <c r="FXP43" s="21"/>
      <c r="FXQ43" s="21"/>
      <c r="FXR43" s="21"/>
      <c r="FXS43" s="21"/>
      <c r="FXT43" s="21"/>
      <c r="FXU43" s="21"/>
      <c r="FXV43" s="21"/>
      <c r="FXW43" s="21"/>
      <c r="FXX43" s="21"/>
      <c r="FXY43" s="21"/>
      <c r="FXZ43" s="21"/>
      <c r="FYA43" s="21"/>
      <c r="FYB43" s="21"/>
      <c r="FYC43" s="21"/>
      <c r="FYD43" s="21"/>
      <c r="FYE43" s="21"/>
      <c r="FYF43" s="21"/>
      <c r="FYG43" s="21"/>
      <c r="FYH43" s="21"/>
      <c r="FYI43" s="21"/>
      <c r="FYJ43" s="21"/>
      <c r="FYK43" s="21"/>
      <c r="FYL43" s="21"/>
      <c r="FYM43" s="21"/>
      <c r="FYN43" s="21"/>
      <c r="FYO43" s="21"/>
      <c r="FYP43" s="21"/>
      <c r="FYQ43" s="21"/>
      <c r="FYR43" s="21"/>
      <c r="FYS43" s="21"/>
      <c r="FYT43" s="21"/>
      <c r="FYU43" s="21"/>
      <c r="FYV43" s="21"/>
      <c r="FYW43" s="21"/>
      <c r="FYX43" s="21"/>
      <c r="FYY43" s="21"/>
      <c r="FYZ43" s="21"/>
      <c r="FZA43" s="21"/>
      <c r="FZB43" s="21"/>
      <c r="FZC43" s="21"/>
      <c r="FZD43" s="21"/>
      <c r="FZE43" s="21"/>
      <c r="FZF43" s="21"/>
      <c r="FZG43" s="21"/>
      <c r="FZH43" s="21"/>
      <c r="FZI43" s="21"/>
      <c r="FZJ43" s="21"/>
      <c r="FZK43" s="21"/>
      <c r="FZL43" s="21"/>
      <c r="FZM43" s="21"/>
      <c r="FZN43" s="21"/>
      <c r="FZO43" s="21"/>
      <c r="FZP43" s="21"/>
      <c r="FZQ43" s="21"/>
      <c r="FZR43" s="21"/>
      <c r="FZS43" s="21"/>
      <c r="FZT43" s="21"/>
      <c r="FZU43" s="21"/>
      <c r="FZV43" s="21"/>
      <c r="FZW43" s="21"/>
      <c r="FZX43" s="21"/>
      <c r="FZY43" s="21"/>
      <c r="FZZ43" s="21"/>
      <c r="GAA43" s="21"/>
      <c r="GAB43" s="21"/>
      <c r="GAC43" s="21"/>
      <c r="GAD43" s="21"/>
      <c r="GAE43" s="21"/>
      <c r="GAF43" s="21"/>
      <c r="GAG43" s="21"/>
      <c r="GAH43" s="21"/>
      <c r="GAI43" s="21"/>
      <c r="GAJ43" s="21"/>
      <c r="GAK43" s="21"/>
      <c r="GAL43" s="21"/>
      <c r="GAM43" s="21"/>
      <c r="GAN43" s="21"/>
      <c r="GAO43" s="21"/>
      <c r="GAP43" s="21"/>
      <c r="GAQ43" s="21"/>
      <c r="GAR43" s="21"/>
      <c r="GAS43" s="21"/>
      <c r="GAT43" s="21"/>
      <c r="GAU43" s="21"/>
      <c r="GAV43" s="21"/>
      <c r="GAW43" s="21"/>
      <c r="GAX43" s="21"/>
      <c r="GAY43" s="21"/>
      <c r="GAZ43" s="21"/>
      <c r="GBA43" s="21"/>
      <c r="GBB43" s="21"/>
      <c r="GBC43" s="21"/>
      <c r="GBD43" s="21"/>
      <c r="GBE43" s="21"/>
      <c r="GBF43" s="21"/>
      <c r="GBG43" s="21"/>
      <c r="GBH43" s="21"/>
      <c r="GBI43" s="21"/>
      <c r="GBJ43" s="21"/>
      <c r="GBK43" s="21"/>
      <c r="GBL43" s="21"/>
      <c r="GBM43" s="21"/>
      <c r="GBN43" s="21"/>
      <c r="GBO43" s="21"/>
      <c r="GBP43" s="21"/>
      <c r="GBQ43" s="21"/>
      <c r="GBR43" s="21"/>
      <c r="GBS43" s="21"/>
      <c r="GBT43" s="21"/>
      <c r="GBU43" s="21"/>
      <c r="GBV43" s="21"/>
      <c r="GBW43" s="21"/>
      <c r="GBX43" s="21"/>
      <c r="GBY43" s="21"/>
      <c r="GBZ43" s="21"/>
      <c r="GCA43" s="21"/>
      <c r="GCB43" s="21"/>
      <c r="GCC43" s="21"/>
      <c r="GCD43" s="21"/>
      <c r="GCE43" s="21"/>
      <c r="GCF43" s="21"/>
      <c r="GCG43" s="21"/>
      <c r="GCH43" s="21"/>
      <c r="GCI43" s="21"/>
      <c r="GCJ43" s="21"/>
      <c r="GCK43" s="21"/>
      <c r="GCL43" s="21"/>
      <c r="GCM43" s="21"/>
      <c r="GCN43" s="21"/>
      <c r="GCO43" s="21"/>
      <c r="GCP43" s="21"/>
      <c r="GCQ43" s="21"/>
      <c r="GCR43" s="21"/>
      <c r="GCS43" s="21"/>
      <c r="GCT43" s="21"/>
      <c r="GCU43" s="21"/>
      <c r="GCV43" s="21"/>
      <c r="GCW43" s="21"/>
      <c r="GCX43" s="21"/>
      <c r="GCY43" s="21"/>
      <c r="GCZ43" s="21"/>
      <c r="GDA43" s="21"/>
      <c r="GDB43" s="21"/>
      <c r="GDC43" s="21"/>
      <c r="GDD43" s="21"/>
      <c r="GDE43" s="21"/>
      <c r="GDF43" s="21"/>
      <c r="GDG43" s="21"/>
      <c r="GDH43" s="21"/>
      <c r="GDI43" s="21"/>
      <c r="GDJ43" s="21"/>
      <c r="GDK43" s="21"/>
      <c r="GDL43" s="21"/>
      <c r="GDM43" s="21"/>
      <c r="GDN43" s="21"/>
      <c r="GDO43" s="21"/>
      <c r="GDP43" s="21"/>
      <c r="GDQ43" s="21"/>
      <c r="GDR43" s="21"/>
      <c r="GDS43" s="21"/>
      <c r="GDT43" s="21"/>
      <c r="GDU43" s="21"/>
      <c r="GDV43" s="21"/>
      <c r="GDW43" s="21"/>
      <c r="GDX43" s="21"/>
      <c r="GDY43" s="21"/>
      <c r="GDZ43" s="21"/>
      <c r="GEA43" s="21"/>
      <c r="GEB43" s="21"/>
      <c r="GEC43" s="21"/>
      <c r="GED43" s="21"/>
      <c r="GEE43" s="21"/>
      <c r="GEF43" s="21"/>
      <c r="GEG43" s="21"/>
      <c r="GEH43" s="21"/>
      <c r="GEI43" s="21"/>
      <c r="GEJ43" s="21"/>
      <c r="GEK43" s="21"/>
      <c r="GEL43" s="21"/>
      <c r="GEM43" s="21"/>
      <c r="GEN43" s="21"/>
      <c r="GEO43" s="21"/>
      <c r="GEP43" s="21"/>
      <c r="GEQ43" s="21"/>
      <c r="GER43" s="21"/>
      <c r="GES43" s="21"/>
      <c r="GET43" s="21"/>
      <c r="GEU43" s="21"/>
      <c r="GEV43" s="21"/>
      <c r="GEW43" s="21"/>
      <c r="GEX43" s="21"/>
      <c r="GEY43" s="21"/>
      <c r="GEZ43" s="21"/>
      <c r="GFA43" s="21"/>
      <c r="GFB43" s="21"/>
      <c r="GFC43" s="21"/>
      <c r="GFD43" s="21"/>
      <c r="GFE43" s="21"/>
      <c r="GFF43" s="21"/>
      <c r="GFG43" s="21"/>
      <c r="GFH43" s="21"/>
      <c r="GFI43" s="21"/>
      <c r="GFJ43" s="21"/>
      <c r="GFK43" s="21"/>
      <c r="GFL43" s="21"/>
      <c r="GFM43" s="21"/>
      <c r="GFN43" s="21"/>
      <c r="GFO43" s="21"/>
      <c r="GFP43" s="21"/>
      <c r="GFQ43" s="21"/>
      <c r="GFR43" s="21"/>
      <c r="GFS43" s="21"/>
      <c r="GFT43" s="21"/>
      <c r="GFU43" s="21"/>
      <c r="GFV43" s="21"/>
      <c r="GFW43" s="21"/>
      <c r="GFX43" s="21"/>
      <c r="GFY43" s="21"/>
      <c r="GFZ43" s="21"/>
      <c r="GGA43" s="21"/>
      <c r="GGB43" s="21"/>
      <c r="GGC43" s="21"/>
      <c r="GGD43" s="21"/>
      <c r="GGE43" s="21"/>
      <c r="GGF43" s="21"/>
      <c r="GGG43" s="21"/>
      <c r="GGH43" s="21"/>
      <c r="GGI43" s="21"/>
      <c r="GGJ43" s="21"/>
      <c r="GGK43" s="21"/>
      <c r="GGL43" s="21"/>
      <c r="GGM43" s="21"/>
      <c r="GGN43" s="21"/>
      <c r="GGO43" s="21"/>
      <c r="GGP43" s="21"/>
      <c r="GGQ43" s="21"/>
      <c r="GGR43" s="21"/>
      <c r="GGS43" s="21"/>
      <c r="GGT43" s="21"/>
      <c r="GGU43" s="21"/>
      <c r="GGV43" s="21"/>
      <c r="GGW43" s="21"/>
      <c r="GGX43" s="21"/>
      <c r="GGY43" s="21"/>
      <c r="GGZ43" s="21"/>
      <c r="GHA43" s="21"/>
      <c r="GHB43" s="21"/>
      <c r="GHC43" s="21"/>
      <c r="GHD43" s="21"/>
      <c r="GHE43" s="21"/>
      <c r="GHF43" s="21"/>
      <c r="GHG43" s="21"/>
      <c r="GHH43" s="21"/>
      <c r="GHI43" s="21"/>
      <c r="GHJ43" s="21"/>
      <c r="GHK43" s="21"/>
      <c r="GHL43" s="21"/>
      <c r="GHM43" s="21"/>
      <c r="GHN43" s="21"/>
      <c r="GHO43" s="21"/>
      <c r="GHP43" s="21"/>
      <c r="GHQ43" s="21"/>
      <c r="GHR43" s="21"/>
      <c r="GHS43" s="21"/>
      <c r="GHT43" s="21"/>
      <c r="GHU43" s="21"/>
      <c r="GHV43" s="21"/>
      <c r="GHW43" s="21"/>
      <c r="GHX43" s="21"/>
      <c r="GHY43" s="21"/>
      <c r="GHZ43" s="21"/>
      <c r="GIA43" s="21"/>
      <c r="GIB43" s="21"/>
      <c r="GIC43" s="21"/>
      <c r="GID43" s="21"/>
      <c r="GIE43" s="21"/>
      <c r="GIF43" s="21"/>
      <c r="GIG43" s="21"/>
      <c r="GIH43" s="21"/>
      <c r="GII43" s="21"/>
      <c r="GIJ43" s="21"/>
      <c r="GIK43" s="21"/>
      <c r="GIL43" s="21"/>
      <c r="GIM43" s="21"/>
      <c r="GIN43" s="21"/>
      <c r="GIO43" s="21"/>
      <c r="GIP43" s="21"/>
      <c r="GIQ43" s="21"/>
      <c r="GIR43" s="21"/>
      <c r="GIS43" s="21"/>
      <c r="GIT43" s="21"/>
      <c r="GIU43" s="21"/>
      <c r="GIV43" s="21"/>
      <c r="GIW43" s="21"/>
      <c r="GIX43" s="21"/>
      <c r="GIY43" s="21"/>
      <c r="GIZ43" s="21"/>
      <c r="GJA43" s="21"/>
      <c r="GJB43" s="21"/>
      <c r="GJC43" s="21"/>
      <c r="GJD43" s="21"/>
      <c r="GJE43" s="21"/>
      <c r="GJF43" s="21"/>
      <c r="GJG43" s="21"/>
      <c r="GJH43" s="21"/>
      <c r="GJI43" s="21"/>
      <c r="GJJ43" s="21"/>
      <c r="GJK43" s="21"/>
      <c r="GJL43" s="21"/>
      <c r="GJM43" s="21"/>
      <c r="GJN43" s="21"/>
      <c r="GJO43" s="21"/>
      <c r="GJP43" s="21"/>
      <c r="GJQ43" s="21"/>
      <c r="GJR43" s="21"/>
      <c r="GJS43" s="21"/>
      <c r="GJT43" s="21"/>
      <c r="GJU43" s="21"/>
      <c r="GJV43" s="21"/>
      <c r="GJW43" s="21"/>
      <c r="GJX43" s="21"/>
      <c r="GJY43" s="21"/>
      <c r="GJZ43" s="21"/>
      <c r="GKA43" s="21"/>
      <c r="GKB43" s="21"/>
      <c r="GKC43" s="21"/>
      <c r="GKD43" s="21"/>
      <c r="GKE43" s="21"/>
      <c r="GKF43" s="21"/>
      <c r="GKG43" s="21"/>
      <c r="GKH43" s="21"/>
      <c r="GKI43" s="21"/>
      <c r="GKJ43" s="21"/>
      <c r="GKK43" s="21"/>
      <c r="GKL43" s="21"/>
      <c r="GKM43" s="21"/>
      <c r="GKN43" s="21"/>
      <c r="GKO43" s="21"/>
      <c r="GKP43" s="21"/>
      <c r="GKQ43" s="21"/>
      <c r="GKR43" s="21"/>
      <c r="GKS43" s="21"/>
      <c r="GKT43" s="21"/>
      <c r="GKU43" s="21"/>
      <c r="GKV43" s="21"/>
      <c r="GKW43" s="21"/>
      <c r="GKX43" s="21"/>
      <c r="GKY43" s="21"/>
      <c r="GKZ43" s="21"/>
      <c r="GLA43" s="21"/>
      <c r="GLB43" s="21"/>
      <c r="GLC43" s="21"/>
      <c r="GLD43" s="21"/>
      <c r="GLE43" s="21"/>
      <c r="GLF43" s="21"/>
      <c r="GLG43" s="21"/>
      <c r="GLH43" s="21"/>
      <c r="GLI43" s="21"/>
      <c r="GLJ43" s="21"/>
      <c r="GLK43" s="21"/>
      <c r="GLL43" s="21"/>
      <c r="GLM43" s="21"/>
      <c r="GLN43" s="21"/>
      <c r="GLO43" s="21"/>
      <c r="GLP43" s="21"/>
      <c r="GLQ43" s="21"/>
      <c r="GLR43" s="21"/>
      <c r="GLS43" s="21"/>
      <c r="GLT43" s="21"/>
      <c r="GLU43" s="21"/>
      <c r="GLV43" s="21"/>
      <c r="GLW43" s="21"/>
      <c r="GLX43" s="21"/>
      <c r="GLY43" s="21"/>
      <c r="GLZ43" s="21"/>
      <c r="GMA43" s="21"/>
      <c r="GMB43" s="21"/>
      <c r="GMC43" s="21"/>
      <c r="GMD43" s="21"/>
      <c r="GME43" s="21"/>
      <c r="GMF43" s="21"/>
      <c r="GMG43" s="21"/>
      <c r="GMH43" s="21"/>
      <c r="GMI43" s="21"/>
      <c r="GMJ43" s="21"/>
      <c r="GMK43" s="21"/>
      <c r="GML43" s="21"/>
      <c r="GMM43" s="21"/>
      <c r="GMN43" s="21"/>
      <c r="GMO43" s="21"/>
      <c r="GMP43" s="21"/>
      <c r="GMQ43" s="21"/>
      <c r="GMR43" s="21"/>
      <c r="GMS43" s="21"/>
      <c r="GMT43" s="21"/>
      <c r="GMU43" s="21"/>
      <c r="GMV43" s="21"/>
      <c r="GMW43" s="21"/>
      <c r="GMX43" s="21"/>
      <c r="GMY43" s="21"/>
      <c r="GMZ43" s="21"/>
      <c r="GNA43" s="21"/>
      <c r="GNB43" s="21"/>
      <c r="GNC43" s="21"/>
      <c r="GND43" s="21"/>
      <c r="GNE43" s="21"/>
      <c r="GNF43" s="21"/>
      <c r="GNG43" s="21"/>
      <c r="GNH43" s="21"/>
      <c r="GNI43" s="21"/>
      <c r="GNJ43" s="21"/>
      <c r="GNK43" s="21"/>
      <c r="GNL43" s="21"/>
      <c r="GNM43" s="21"/>
      <c r="GNN43" s="21"/>
      <c r="GNO43" s="21"/>
      <c r="GNP43" s="21"/>
      <c r="GNQ43" s="21"/>
      <c r="GNR43" s="21"/>
      <c r="GNS43" s="21"/>
      <c r="GNT43" s="21"/>
      <c r="GNU43" s="21"/>
      <c r="GNV43" s="21"/>
      <c r="GNW43" s="21"/>
      <c r="GNX43" s="21"/>
      <c r="GNY43" s="21"/>
      <c r="GNZ43" s="21"/>
      <c r="GOA43" s="21"/>
      <c r="GOB43" s="21"/>
      <c r="GOC43" s="21"/>
      <c r="GOD43" s="21"/>
      <c r="GOE43" s="21"/>
      <c r="GOF43" s="21"/>
      <c r="GOG43" s="21"/>
      <c r="GOH43" s="21"/>
      <c r="GOI43" s="21"/>
      <c r="GOJ43" s="21"/>
      <c r="GOK43" s="21"/>
      <c r="GOL43" s="21"/>
      <c r="GOM43" s="21"/>
      <c r="GON43" s="21"/>
      <c r="GOO43" s="21"/>
      <c r="GOP43" s="21"/>
      <c r="GOQ43" s="21"/>
      <c r="GOR43" s="21"/>
      <c r="GOS43" s="21"/>
      <c r="GOT43" s="21"/>
      <c r="GOU43" s="21"/>
      <c r="GOV43" s="21"/>
      <c r="GOW43" s="21"/>
      <c r="GOX43" s="21"/>
      <c r="GOY43" s="21"/>
      <c r="GOZ43" s="21"/>
      <c r="GPA43" s="21"/>
      <c r="GPB43" s="21"/>
      <c r="GPC43" s="21"/>
      <c r="GPD43" s="21"/>
      <c r="GPE43" s="21"/>
      <c r="GPF43" s="21"/>
      <c r="GPG43" s="21"/>
      <c r="GPH43" s="21"/>
      <c r="GPI43" s="21"/>
      <c r="GPJ43" s="21"/>
      <c r="GPK43" s="21"/>
      <c r="GPL43" s="21"/>
      <c r="GPM43" s="21"/>
      <c r="GPN43" s="21"/>
      <c r="GPO43" s="21"/>
      <c r="GPP43" s="21"/>
      <c r="GPQ43" s="21"/>
      <c r="GPR43" s="21"/>
      <c r="GPS43" s="21"/>
      <c r="GPT43" s="21"/>
      <c r="GPU43" s="21"/>
      <c r="GPV43" s="21"/>
      <c r="GPW43" s="21"/>
      <c r="GPX43" s="21"/>
      <c r="GPY43" s="21"/>
      <c r="GPZ43" s="21"/>
      <c r="GQA43" s="21"/>
      <c r="GQB43" s="21"/>
      <c r="GQC43" s="21"/>
      <c r="GQD43" s="21"/>
      <c r="GQE43" s="21"/>
      <c r="GQF43" s="21"/>
      <c r="GQG43" s="21"/>
      <c r="GQH43" s="21"/>
      <c r="GQI43" s="21"/>
      <c r="GQJ43" s="21"/>
      <c r="GQK43" s="21"/>
      <c r="GQL43" s="21"/>
      <c r="GQM43" s="21"/>
      <c r="GQN43" s="21"/>
      <c r="GQO43" s="21"/>
      <c r="GQP43" s="21"/>
      <c r="GQQ43" s="21"/>
      <c r="GQR43" s="21"/>
      <c r="GQS43" s="21"/>
      <c r="GQT43" s="21"/>
      <c r="GQU43" s="21"/>
      <c r="GQV43" s="21"/>
      <c r="GQW43" s="21"/>
      <c r="GQX43" s="21"/>
      <c r="GQY43" s="21"/>
      <c r="GQZ43" s="21"/>
      <c r="GRA43" s="21"/>
      <c r="GRB43" s="21"/>
      <c r="GRC43" s="21"/>
      <c r="GRD43" s="21"/>
      <c r="GRE43" s="21"/>
      <c r="GRF43" s="21"/>
      <c r="GRG43" s="21"/>
      <c r="GRH43" s="21"/>
      <c r="GRI43" s="21"/>
      <c r="GRJ43" s="21"/>
      <c r="GRK43" s="21"/>
      <c r="GRL43" s="21"/>
      <c r="GRM43" s="21"/>
      <c r="GRN43" s="21"/>
      <c r="GRO43" s="21"/>
      <c r="GRP43" s="21"/>
      <c r="GRQ43" s="21"/>
      <c r="GRR43" s="21"/>
      <c r="GRS43" s="21"/>
      <c r="GRT43" s="21"/>
      <c r="GRU43" s="21"/>
      <c r="GRV43" s="21"/>
      <c r="GRW43" s="21"/>
      <c r="GRX43" s="21"/>
      <c r="GRY43" s="21"/>
      <c r="GRZ43" s="21"/>
      <c r="GSA43" s="21"/>
      <c r="GSB43" s="21"/>
      <c r="GSC43" s="21"/>
      <c r="GSD43" s="21"/>
      <c r="GSE43" s="21"/>
      <c r="GSF43" s="21"/>
      <c r="GSG43" s="21"/>
      <c r="GSH43" s="21"/>
      <c r="GSI43" s="21"/>
      <c r="GSJ43" s="21"/>
      <c r="GSK43" s="21"/>
      <c r="GSL43" s="21"/>
      <c r="GSM43" s="21"/>
      <c r="GSN43" s="21"/>
      <c r="GSO43" s="21"/>
      <c r="GSP43" s="21"/>
      <c r="GSQ43" s="21"/>
      <c r="GSR43" s="21"/>
      <c r="GSS43" s="21"/>
      <c r="GST43" s="21"/>
      <c r="GSU43" s="21"/>
      <c r="GSV43" s="21"/>
      <c r="GSW43" s="21"/>
      <c r="GSX43" s="21"/>
      <c r="GSY43" s="21"/>
      <c r="GSZ43" s="21"/>
      <c r="GTA43" s="21"/>
      <c r="GTB43" s="21"/>
      <c r="GTC43" s="21"/>
      <c r="GTD43" s="21"/>
      <c r="GTE43" s="21"/>
      <c r="GTF43" s="21"/>
      <c r="GTG43" s="21"/>
      <c r="GTH43" s="21"/>
      <c r="GTI43" s="21"/>
      <c r="GTJ43" s="21"/>
      <c r="GTK43" s="21"/>
      <c r="GTL43" s="21"/>
      <c r="GTM43" s="21"/>
      <c r="GTN43" s="21"/>
      <c r="GTO43" s="21"/>
      <c r="GTP43" s="21"/>
      <c r="GTQ43" s="21"/>
      <c r="GTR43" s="21"/>
      <c r="GTS43" s="21"/>
      <c r="GTT43" s="21"/>
      <c r="GTU43" s="21"/>
      <c r="GTV43" s="21"/>
      <c r="GTW43" s="21"/>
      <c r="GTX43" s="21"/>
      <c r="GTY43" s="21"/>
      <c r="GTZ43" s="21"/>
      <c r="GUA43" s="21"/>
      <c r="GUB43" s="21"/>
      <c r="GUC43" s="21"/>
      <c r="GUD43" s="21"/>
      <c r="GUE43" s="21"/>
      <c r="GUF43" s="21"/>
      <c r="GUG43" s="21"/>
      <c r="GUH43" s="21"/>
      <c r="GUI43" s="21"/>
      <c r="GUJ43" s="21"/>
      <c r="GUK43" s="21"/>
      <c r="GUL43" s="21"/>
      <c r="GUM43" s="21"/>
      <c r="GUN43" s="21"/>
      <c r="GUO43" s="21"/>
      <c r="GUP43" s="21"/>
      <c r="GUQ43" s="21"/>
      <c r="GUR43" s="21"/>
      <c r="GUS43" s="21"/>
      <c r="GUT43" s="21"/>
      <c r="GUU43" s="21"/>
      <c r="GUV43" s="21"/>
      <c r="GUW43" s="21"/>
      <c r="GUX43" s="21"/>
      <c r="GUY43" s="21"/>
      <c r="GUZ43" s="21"/>
      <c r="GVA43" s="21"/>
      <c r="GVB43" s="21"/>
      <c r="GVC43" s="21"/>
      <c r="GVD43" s="21"/>
      <c r="GVE43" s="21"/>
      <c r="GVF43" s="21"/>
      <c r="GVG43" s="21"/>
      <c r="GVH43" s="21"/>
      <c r="GVI43" s="21"/>
      <c r="GVJ43" s="21"/>
      <c r="GVK43" s="21"/>
      <c r="GVL43" s="21"/>
      <c r="GVM43" s="21"/>
      <c r="GVN43" s="21"/>
      <c r="GVO43" s="21"/>
      <c r="GVP43" s="21"/>
      <c r="GVQ43" s="21"/>
      <c r="GVR43" s="21"/>
      <c r="GVS43" s="21"/>
      <c r="GVT43" s="21"/>
      <c r="GVU43" s="21"/>
      <c r="GVV43" s="21"/>
      <c r="GVW43" s="21"/>
      <c r="GVX43" s="21"/>
      <c r="GVY43" s="21"/>
      <c r="GVZ43" s="21"/>
      <c r="GWA43" s="21"/>
      <c r="GWB43" s="21"/>
      <c r="GWC43" s="21"/>
      <c r="GWD43" s="21"/>
      <c r="GWE43" s="21"/>
      <c r="GWF43" s="21"/>
      <c r="GWG43" s="21"/>
      <c r="GWH43" s="21"/>
      <c r="GWI43" s="21"/>
      <c r="GWJ43" s="21"/>
      <c r="GWK43" s="21"/>
      <c r="GWL43" s="21"/>
      <c r="GWM43" s="21"/>
      <c r="GWN43" s="21"/>
      <c r="GWO43" s="21"/>
      <c r="GWP43" s="21"/>
      <c r="GWQ43" s="21"/>
      <c r="GWR43" s="21"/>
      <c r="GWS43" s="21"/>
      <c r="GWT43" s="21"/>
      <c r="GWU43" s="21"/>
      <c r="GWV43" s="21"/>
      <c r="GWW43" s="21"/>
      <c r="GWX43" s="21"/>
      <c r="GWY43" s="21"/>
      <c r="GWZ43" s="21"/>
      <c r="GXA43" s="21"/>
      <c r="GXB43" s="21"/>
      <c r="GXC43" s="21"/>
      <c r="GXD43" s="21"/>
      <c r="GXE43" s="21"/>
      <c r="GXF43" s="21"/>
      <c r="GXG43" s="21"/>
      <c r="GXH43" s="21"/>
      <c r="GXI43" s="21"/>
      <c r="GXJ43" s="21"/>
      <c r="GXK43" s="21"/>
      <c r="GXL43" s="21"/>
      <c r="GXM43" s="21"/>
      <c r="GXN43" s="21"/>
      <c r="GXO43" s="21"/>
      <c r="GXP43" s="21"/>
      <c r="GXQ43" s="21"/>
      <c r="GXR43" s="21"/>
      <c r="GXS43" s="21"/>
      <c r="GXT43" s="21"/>
      <c r="GXU43" s="21"/>
      <c r="GXV43" s="21"/>
      <c r="GXW43" s="21"/>
      <c r="GXX43" s="21"/>
      <c r="GXY43" s="21"/>
      <c r="GXZ43" s="21"/>
      <c r="GYA43" s="21"/>
      <c r="GYB43" s="21"/>
      <c r="GYC43" s="21"/>
      <c r="GYD43" s="21"/>
      <c r="GYE43" s="21"/>
      <c r="GYF43" s="21"/>
      <c r="GYG43" s="21"/>
      <c r="GYH43" s="21"/>
      <c r="GYI43" s="21"/>
      <c r="GYJ43" s="21"/>
      <c r="GYK43" s="21"/>
      <c r="GYL43" s="21"/>
      <c r="GYM43" s="21"/>
      <c r="GYN43" s="21"/>
      <c r="GYO43" s="21"/>
      <c r="GYP43" s="21"/>
      <c r="GYQ43" s="21"/>
      <c r="GYR43" s="21"/>
      <c r="GYS43" s="21"/>
      <c r="GYT43" s="21"/>
      <c r="GYU43" s="21"/>
      <c r="GYV43" s="21"/>
      <c r="GYW43" s="21"/>
      <c r="GYX43" s="21"/>
      <c r="GYY43" s="21"/>
      <c r="GYZ43" s="21"/>
      <c r="GZA43" s="21"/>
      <c r="GZB43" s="21"/>
      <c r="GZC43" s="21"/>
      <c r="GZD43" s="21"/>
      <c r="GZE43" s="21"/>
      <c r="GZF43" s="21"/>
      <c r="GZG43" s="21"/>
      <c r="GZH43" s="21"/>
      <c r="GZI43" s="21"/>
      <c r="GZJ43" s="21"/>
      <c r="GZK43" s="21"/>
      <c r="GZL43" s="21"/>
      <c r="GZM43" s="21"/>
      <c r="GZN43" s="21"/>
      <c r="GZO43" s="21"/>
      <c r="GZP43" s="21"/>
      <c r="GZQ43" s="21"/>
      <c r="GZR43" s="21"/>
      <c r="GZS43" s="21"/>
      <c r="GZT43" s="21"/>
      <c r="GZU43" s="21"/>
      <c r="GZV43" s="21"/>
      <c r="GZW43" s="21"/>
      <c r="GZX43" s="21"/>
      <c r="GZY43" s="21"/>
      <c r="GZZ43" s="21"/>
      <c r="HAA43" s="21"/>
      <c r="HAB43" s="21"/>
      <c r="HAC43" s="21"/>
      <c r="HAD43" s="21"/>
      <c r="HAE43" s="21"/>
      <c r="HAF43" s="21"/>
      <c r="HAG43" s="21"/>
      <c r="HAH43" s="21"/>
      <c r="HAI43" s="21"/>
      <c r="HAJ43" s="21"/>
      <c r="HAK43" s="21"/>
      <c r="HAL43" s="21"/>
      <c r="HAM43" s="21"/>
      <c r="HAN43" s="21"/>
      <c r="HAO43" s="21"/>
      <c r="HAP43" s="21"/>
      <c r="HAQ43" s="21"/>
      <c r="HAR43" s="21"/>
      <c r="HAS43" s="21"/>
      <c r="HAT43" s="21"/>
      <c r="HAU43" s="21"/>
      <c r="HAV43" s="21"/>
      <c r="HAW43" s="21"/>
      <c r="HAX43" s="21"/>
      <c r="HAY43" s="21"/>
      <c r="HAZ43" s="21"/>
      <c r="HBA43" s="21"/>
      <c r="HBB43" s="21"/>
      <c r="HBC43" s="21"/>
      <c r="HBD43" s="21"/>
      <c r="HBE43" s="21"/>
      <c r="HBF43" s="21"/>
      <c r="HBG43" s="21"/>
      <c r="HBH43" s="21"/>
      <c r="HBI43" s="21"/>
      <c r="HBJ43" s="21"/>
      <c r="HBK43" s="21"/>
      <c r="HBL43" s="21"/>
      <c r="HBM43" s="21"/>
      <c r="HBN43" s="21"/>
      <c r="HBO43" s="21"/>
      <c r="HBP43" s="21"/>
      <c r="HBQ43" s="21"/>
      <c r="HBR43" s="21"/>
      <c r="HBS43" s="21"/>
      <c r="HBT43" s="21"/>
      <c r="HBU43" s="21"/>
      <c r="HBV43" s="21"/>
      <c r="HBW43" s="21"/>
      <c r="HBX43" s="21"/>
      <c r="HBY43" s="21"/>
      <c r="HBZ43" s="21"/>
      <c r="HCA43" s="21"/>
      <c r="HCB43" s="21"/>
      <c r="HCC43" s="21"/>
      <c r="HCD43" s="21"/>
      <c r="HCE43" s="21"/>
      <c r="HCF43" s="21"/>
      <c r="HCG43" s="21"/>
      <c r="HCH43" s="21"/>
      <c r="HCI43" s="21"/>
      <c r="HCJ43" s="21"/>
      <c r="HCK43" s="21"/>
      <c r="HCL43" s="21"/>
      <c r="HCM43" s="21"/>
      <c r="HCN43" s="21"/>
      <c r="HCO43" s="21"/>
      <c r="HCP43" s="21"/>
      <c r="HCQ43" s="21"/>
      <c r="HCR43" s="21"/>
      <c r="HCS43" s="21"/>
      <c r="HCT43" s="21"/>
      <c r="HCU43" s="21"/>
      <c r="HCV43" s="21"/>
      <c r="HCW43" s="21"/>
      <c r="HCX43" s="21"/>
      <c r="HCY43" s="21"/>
      <c r="HCZ43" s="21"/>
      <c r="HDA43" s="21"/>
      <c r="HDB43" s="21"/>
      <c r="HDC43" s="21"/>
      <c r="HDD43" s="21"/>
      <c r="HDE43" s="21"/>
      <c r="HDF43" s="21"/>
      <c r="HDG43" s="21"/>
      <c r="HDH43" s="21"/>
      <c r="HDI43" s="21"/>
      <c r="HDJ43" s="21"/>
      <c r="HDK43" s="21"/>
      <c r="HDL43" s="21"/>
      <c r="HDM43" s="21"/>
      <c r="HDN43" s="21"/>
      <c r="HDO43" s="21"/>
      <c r="HDP43" s="21"/>
      <c r="HDQ43" s="21"/>
      <c r="HDR43" s="21"/>
      <c r="HDS43" s="21"/>
      <c r="HDT43" s="21"/>
      <c r="HDU43" s="21"/>
      <c r="HDV43" s="21"/>
      <c r="HDW43" s="21"/>
      <c r="HDX43" s="21"/>
      <c r="HDY43" s="21"/>
      <c r="HDZ43" s="21"/>
      <c r="HEA43" s="21"/>
      <c r="HEB43" s="21"/>
      <c r="HEC43" s="21"/>
      <c r="HED43" s="21"/>
      <c r="HEE43" s="21"/>
      <c r="HEF43" s="21"/>
      <c r="HEG43" s="21"/>
      <c r="HEH43" s="21"/>
      <c r="HEI43" s="21"/>
      <c r="HEJ43" s="21"/>
      <c r="HEK43" s="21"/>
      <c r="HEL43" s="21"/>
      <c r="HEM43" s="21"/>
      <c r="HEN43" s="21"/>
      <c r="HEO43" s="21"/>
      <c r="HEP43" s="21"/>
      <c r="HEQ43" s="21"/>
      <c r="HER43" s="21"/>
      <c r="HES43" s="21"/>
      <c r="HET43" s="21"/>
      <c r="HEU43" s="21"/>
      <c r="HEV43" s="21"/>
      <c r="HEW43" s="21"/>
      <c r="HEX43" s="21"/>
      <c r="HEY43" s="21"/>
      <c r="HEZ43" s="21"/>
      <c r="HFA43" s="21"/>
      <c r="HFB43" s="21"/>
      <c r="HFC43" s="21"/>
      <c r="HFD43" s="21"/>
      <c r="HFE43" s="21"/>
      <c r="HFF43" s="21"/>
      <c r="HFG43" s="21"/>
      <c r="HFH43" s="21"/>
      <c r="HFI43" s="21"/>
      <c r="HFJ43" s="21"/>
      <c r="HFK43" s="21"/>
      <c r="HFL43" s="21"/>
      <c r="HFM43" s="21"/>
      <c r="HFN43" s="21"/>
      <c r="HFO43" s="21"/>
      <c r="HFP43" s="21"/>
      <c r="HFQ43" s="21"/>
      <c r="HFR43" s="21"/>
      <c r="HFS43" s="21"/>
      <c r="HFT43" s="21"/>
      <c r="HFU43" s="21"/>
      <c r="HFV43" s="21"/>
      <c r="HFW43" s="21"/>
      <c r="HFX43" s="21"/>
      <c r="HFY43" s="21"/>
      <c r="HFZ43" s="21"/>
      <c r="HGA43" s="21"/>
      <c r="HGB43" s="21"/>
      <c r="HGC43" s="21"/>
      <c r="HGD43" s="21"/>
      <c r="HGE43" s="21"/>
      <c r="HGF43" s="21"/>
      <c r="HGG43" s="21"/>
      <c r="HGH43" s="21"/>
      <c r="HGI43" s="21"/>
      <c r="HGJ43" s="21"/>
      <c r="HGK43" s="21"/>
      <c r="HGL43" s="21"/>
      <c r="HGM43" s="21"/>
      <c r="HGN43" s="21"/>
      <c r="HGO43" s="21"/>
      <c r="HGP43" s="21"/>
      <c r="HGQ43" s="21"/>
      <c r="HGR43" s="21"/>
      <c r="HGS43" s="21"/>
      <c r="HGT43" s="21"/>
      <c r="HGU43" s="21"/>
      <c r="HGV43" s="21"/>
      <c r="HGW43" s="21"/>
      <c r="HGX43" s="21"/>
      <c r="HGY43" s="21"/>
      <c r="HGZ43" s="21"/>
      <c r="HHA43" s="21"/>
      <c r="HHB43" s="21"/>
      <c r="HHC43" s="21"/>
      <c r="HHD43" s="21"/>
      <c r="HHE43" s="21"/>
      <c r="HHF43" s="21"/>
      <c r="HHG43" s="21"/>
      <c r="HHH43" s="21"/>
      <c r="HHI43" s="21"/>
      <c r="HHJ43" s="21"/>
      <c r="HHK43" s="21"/>
      <c r="HHL43" s="21"/>
      <c r="HHM43" s="21"/>
      <c r="HHN43" s="21"/>
      <c r="HHO43" s="21"/>
      <c r="HHP43" s="21"/>
      <c r="HHQ43" s="21"/>
      <c r="HHR43" s="21"/>
      <c r="HHS43" s="21"/>
      <c r="HHT43" s="21"/>
      <c r="HHU43" s="21"/>
      <c r="HHV43" s="21"/>
      <c r="HHW43" s="21"/>
      <c r="HHX43" s="21"/>
      <c r="HHY43" s="21"/>
      <c r="HHZ43" s="21"/>
      <c r="HIA43" s="21"/>
      <c r="HIB43" s="21"/>
      <c r="HIC43" s="21"/>
      <c r="HID43" s="21"/>
      <c r="HIE43" s="21"/>
      <c r="HIF43" s="21"/>
      <c r="HIG43" s="21"/>
      <c r="HIH43" s="21"/>
      <c r="HII43" s="21"/>
      <c r="HIJ43" s="21"/>
      <c r="HIK43" s="21"/>
      <c r="HIL43" s="21"/>
      <c r="HIM43" s="21"/>
      <c r="HIN43" s="21"/>
      <c r="HIO43" s="21"/>
      <c r="HIP43" s="21"/>
      <c r="HIQ43" s="21"/>
      <c r="HIR43" s="21"/>
      <c r="HIS43" s="21"/>
      <c r="HIT43" s="21"/>
      <c r="HIU43" s="21"/>
      <c r="HIV43" s="21"/>
      <c r="HIW43" s="21"/>
      <c r="HIX43" s="21"/>
      <c r="HIY43" s="21"/>
      <c r="HIZ43" s="21"/>
      <c r="HJA43" s="21"/>
      <c r="HJB43" s="21"/>
      <c r="HJC43" s="21"/>
      <c r="HJD43" s="21"/>
      <c r="HJE43" s="21"/>
      <c r="HJF43" s="21"/>
      <c r="HJG43" s="21"/>
      <c r="HJH43" s="21"/>
      <c r="HJI43" s="21"/>
      <c r="HJJ43" s="21"/>
      <c r="HJK43" s="21"/>
      <c r="HJL43" s="21"/>
      <c r="HJM43" s="21"/>
      <c r="HJN43" s="21"/>
      <c r="HJO43" s="21"/>
      <c r="HJP43" s="21"/>
      <c r="HJQ43" s="21"/>
      <c r="HJR43" s="21"/>
      <c r="HJS43" s="21"/>
      <c r="HJT43" s="21"/>
      <c r="HJU43" s="21"/>
      <c r="HJV43" s="21"/>
      <c r="HJW43" s="21"/>
      <c r="HJX43" s="21"/>
      <c r="HJY43" s="21"/>
      <c r="HJZ43" s="21"/>
      <c r="HKA43" s="21"/>
      <c r="HKB43" s="21"/>
      <c r="HKC43" s="21"/>
      <c r="HKD43" s="21"/>
      <c r="HKE43" s="21"/>
      <c r="HKF43" s="21"/>
      <c r="HKG43" s="21"/>
      <c r="HKH43" s="21"/>
      <c r="HKI43" s="21"/>
      <c r="HKJ43" s="21"/>
      <c r="HKK43" s="21"/>
      <c r="HKL43" s="21"/>
      <c r="HKM43" s="21"/>
      <c r="HKN43" s="21"/>
      <c r="HKO43" s="21"/>
      <c r="HKP43" s="21"/>
      <c r="HKQ43" s="21"/>
      <c r="HKR43" s="21"/>
      <c r="HKS43" s="21"/>
      <c r="HKT43" s="21"/>
      <c r="HKU43" s="21"/>
      <c r="HKV43" s="21"/>
      <c r="HKW43" s="21"/>
      <c r="HKX43" s="21"/>
      <c r="HKY43" s="21"/>
      <c r="HKZ43" s="21"/>
      <c r="HLA43" s="21"/>
      <c r="HLB43" s="21"/>
      <c r="HLC43" s="21"/>
      <c r="HLD43" s="21"/>
      <c r="HLE43" s="21"/>
      <c r="HLF43" s="21"/>
      <c r="HLG43" s="21"/>
      <c r="HLH43" s="21"/>
      <c r="HLI43" s="21"/>
      <c r="HLJ43" s="21"/>
      <c r="HLK43" s="21"/>
      <c r="HLL43" s="21"/>
      <c r="HLM43" s="21"/>
      <c r="HLN43" s="21"/>
      <c r="HLO43" s="21"/>
      <c r="HLP43" s="21"/>
      <c r="HLQ43" s="21"/>
      <c r="HLR43" s="21"/>
      <c r="HLS43" s="21"/>
      <c r="HLT43" s="21"/>
      <c r="HLU43" s="21"/>
      <c r="HLV43" s="21"/>
      <c r="HLW43" s="21"/>
      <c r="HLX43" s="21"/>
      <c r="HLY43" s="21"/>
      <c r="HLZ43" s="21"/>
      <c r="HMA43" s="21"/>
      <c r="HMB43" s="21"/>
      <c r="HMC43" s="21"/>
      <c r="HMD43" s="21"/>
      <c r="HME43" s="21"/>
      <c r="HMF43" s="21"/>
      <c r="HMG43" s="21"/>
      <c r="HMH43" s="21"/>
      <c r="HMI43" s="21"/>
      <c r="HMJ43" s="21"/>
      <c r="HMK43" s="21"/>
      <c r="HML43" s="21"/>
      <c r="HMM43" s="21"/>
      <c r="HMN43" s="21"/>
      <c r="HMO43" s="21"/>
      <c r="HMP43" s="21"/>
      <c r="HMQ43" s="21"/>
      <c r="HMR43" s="21"/>
      <c r="HMS43" s="21"/>
      <c r="HMT43" s="21"/>
      <c r="HMU43" s="21"/>
      <c r="HMV43" s="21"/>
      <c r="HMW43" s="21"/>
      <c r="HMX43" s="21"/>
      <c r="HMY43" s="21"/>
      <c r="HMZ43" s="21"/>
      <c r="HNA43" s="21"/>
      <c r="HNB43" s="21"/>
      <c r="HNC43" s="21"/>
      <c r="HND43" s="21"/>
      <c r="HNE43" s="21"/>
      <c r="HNF43" s="21"/>
      <c r="HNG43" s="21"/>
      <c r="HNH43" s="21"/>
      <c r="HNI43" s="21"/>
      <c r="HNJ43" s="21"/>
      <c r="HNK43" s="21"/>
      <c r="HNL43" s="21"/>
      <c r="HNM43" s="21"/>
      <c r="HNN43" s="21"/>
      <c r="HNO43" s="21"/>
      <c r="HNP43" s="21"/>
      <c r="HNQ43" s="21"/>
      <c r="HNR43" s="21"/>
      <c r="HNS43" s="21"/>
      <c r="HNT43" s="21"/>
      <c r="HNU43" s="21"/>
      <c r="HNV43" s="21"/>
      <c r="HNW43" s="21"/>
      <c r="HNX43" s="21"/>
      <c r="HNY43" s="21"/>
      <c r="HNZ43" s="21"/>
      <c r="HOA43" s="21"/>
      <c r="HOB43" s="21"/>
      <c r="HOC43" s="21"/>
      <c r="HOD43" s="21"/>
      <c r="HOE43" s="21"/>
      <c r="HOF43" s="21"/>
      <c r="HOG43" s="21"/>
      <c r="HOH43" s="21"/>
      <c r="HOI43" s="21"/>
      <c r="HOJ43" s="21"/>
      <c r="HOK43" s="21"/>
      <c r="HOL43" s="21"/>
      <c r="HOM43" s="21"/>
      <c r="HON43" s="21"/>
      <c r="HOO43" s="21"/>
      <c r="HOP43" s="21"/>
      <c r="HOQ43" s="21"/>
      <c r="HOR43" s="21"/>
      <c r="HOS43" s="21"/>
      <c r="HOT43" s="21"/>
      <c r="HOU43" s="21"/>
      <c r="HOV43" s="21"/>
      <c r="HOW43" s="21"/>
      <c r="HOX43" s="21"/>
      <c r="HOY43" s="21"/>
      <c r="HOZ43" s="21"/>
      <c r="HPA43" s="21"/>
      <c r="HPB43" s="21"/>
      <c r="HPC43" s="21"/>
      <c r="HPD43" s="21"/>
      <c r="HPE43" s="21"/>
      <c r="HPF43" s="21"/>
      <c r="HPG43" s="21"/>
      <c r="HPH43" s="21"/>
      <c r="HPI43" s="21"/>
      <c r="HPJ43" s="21"/>
      <c r="HPK43" s="21"/>
      <c r="HPL43" s="21"/>
      <c r="HPM43" s="21"/>
      <c r="HPN43" s="21"/>
      <c r="HPO43" s="21"/>
      <c r="HPP43" s="21"/>
      <c r="HPQ43" s="21"/>
      <c r="HPR43" s="21"/>
      <c r="HPS43" s="21"/>
      <c r="HPT43" s="21"/>
      <c r="HPU43" s="21"/>
      <c r="HPV43" s="21"/>
      <c r="HPW43" s="21"/>
      <c r="HPX43" s="21"/>
      <c r="HPY43" s="21"/>
      <c r="HPZ43" s="21"/>
      <c r="HQA43" s="21"/>
      <c r="HQB43" s="21"/>
      <c r="HQC43" s="21"/>
      <c r="HQD43" s="21"/>
      <c r="HQE43" s="21"/>
      <c r="HQF43" s="21"/>
      <c r="HQG43" s="21"/>
      <c r="HQH43" s="21"/>
      <c r="HQI43" s="21"/>
      <c r="HQJ43" s="21"/>
      <c r="HQK43" s="21"/>
      <c r="HQL43" s="21"/>
      <c r="HQM43" s="21"/>
      <c r="HQN43" s="21"/>
      <c r="HQO43" s="21"/>
      <c r="HQP43" s="21"/>
      <c r="HQQ43" s="21"/>
      <c r="HQR43" s="21"/>
      <c r="HQS43" s="21"/>
      <c r="HQT43" s="21"/>
      <c r="HQU43" s="21"/>
      <c r="HQV43" s="21"/>
      <c r="HQW43" s="21"/>
      <c r="HQX43" s="21"/>
      <c r="HQY43" s="21"/>
      <c r="HQZ43" s="21"/>
      <c r="HRA43" s="21"/>
      <c r="HRB43" s="21"/>
      <c r="HRC43" s="21"/>
      <c r="HRD43" s="21"/>
      <c r="HRE43" s="21"/>
      <c r="HRF43" s="21"/>
      <c r="HRG43" s="21"/>
      <c r="HRH43" s="21"/>
      <c r="HRI43" s="21"/>
      <c r="HRJ43" s="21"/>
      <c r="HRK43" s="21"/>
      <c r="HRL43" s="21"/>
      <c r="HRM43" s="21"/>
      <c r="HRN43" s="21"/>
      <c r="HRO43" s="21"/>
      <c r="HRP43" s="21"/>
      <c r="HRQ43" s="21"/>
      <c r="HRR43" s="21"/>
      <c r="HRS43" s="21"/>
      <c r="HRT43" s="21"/>
      <c r="HRU43" s="21"/>
      <c r="HRV43" s="21"/>
      <c r="HRW43" s="21"/>
      <c r="HRX43" s="21"/>
      <c r="HRY43" s="21"/>
      <c r="HRZ43" s="21"/>
      <c r="HSA43" s="21"/>
      <c r="HSB43" s="21"/>
      <c r="HSC43" s="21"/>
      <c r="HSD43" s="21"/>
      <c r="HSE43" s="21"/>
      <c r="HSF43" s="21"/>
      <c r="HSG43" s="21"/>
      <c r="HSH43" s="21"/>
      <c r="HSI43" s="21"/>
      <c r="HSJ43" s="21"/>
      <c r="HSK43" s="21"/>
      <c r="HSL43" s="21"/>
      <c r="HSM43" s="21"/>
      <c r="HSN43" s="21"/>
      <c r="HSO43" s="21"/>
      <c r="HSP43" s="21"/>
      <c r="HSQ43" s="21"/>
      <c r="HSR43" s="21"/>
      <c r="HSS43" s="21"/>
      <c r="HST43" s="21"/>
      <c r="HSU43" s="21"/>
      <c r="HSV43" s="21"/>
      <c r="HSW43" s="21"/>
      <c r="HSX43" s="21"/>
      <c r="HSY43" s="21"/>
      <c r="HSZ43" s="21"/>
      <c r="HTA43" s="21"/>
      <c r="HTB43" s="21"/>
      <c r="HTC43" s="21"/>
      <c r="HTD43" s="21"/>
      <c r="HTE43" s="21"/>
      <c r="HTF43" s="21"/>
      <c r="HTG43" s="21"/>
      <c r="HTH43" s="21"/>
      <c r="HTI43" s="21"/>
      <c r="HTJ43" s="21"/>
      <c r="HTK43" s="21"/>
      <c r="HTL43" s="21"/>
      <c r="HTM43" s="21"/>
      <c r="HTN43" s="21"/>
      <c r="HTO43" s="21"/>
      <c r="HTP43" s="21"/>
      <c r="HTQ43" s="21"/>
      <c r="HTR43" s="21"/>
      <c r="HTS43" s="21"/>
      <c r="HTT43" s="21"/>
      <c r="HTU43" s="21"/>
      <c r="HTV43" s="21"/>
      <c r="HTW43" s="21"/>
      <c r="HTX43" s="21"/>
      <c r="HTY43" s="21"/>
      <c r="HTZ43" s="21"/>
      <c r="HUA43" s="21"/>
      <c r="HUB43" s="21"/>
      <c r="HUC43" s="21"/>
      <c r="HUD43" s="21"/>
      <c r="HUE43" s="21"/>
      <c r="HUF43" s="21"/>
      <c r="HUG43" s="21"/>
      <c r="HUH43" s="21"/>
      <c r="HUI43" s="21"/>
      <c r="HUJ43" s="21"/>
      <c r="HUK43" s="21"/>
      <c r="HUL43" s="21"/>
      <c r="HUM43" s="21"/>
      <c r="HUN43" s="21"/>
      <c r="HUO43" s="21"/>
      <c r="HUP43" s="21"/>
      <c r="HUQ43" s="21"/>
      <c r="HUR43" s="21"/>
      <c r="HUS43" s="21"/>
      <c r="HUT43" s="21"/>
      <c r="HUU43" s="21"/>
      <c r="HUV43" s="21"/>
      <c r="HUW43" s="21"/>
      <c r="HUX43" s="21"/>
      <c r="HUY43" s="21"/>
      <c r="HUZ43" s="21"/>
      <c r="HVA43" s="21"/>
      <c r="HVB43" s="21"/>
      <c r="HVC43" s="21"/>
      <c r="HVD43" s="21"/>
      <c r="HVE43" s="21"/>
      <c r="HVF43" s="21"/>
      <c r="HVG43" s="21"/>
      <c r="HVH43" s="21"/>
      <c r="HVI43" s="21"/>
      <c r="HVJ43" s="21"/>
      <c r="HVK43" s="21"/>
      <c r="HVL43" s="21"/>
      <c r="HVM43" s="21"/>
      <c r="HVN43" s="21"/>
      <c r="HVO43" s="21"/>
      <c r="HVP43" s="21"/>
      <c r="HVQ43" s="21"/>
      <c r="HVR43" s="21"/>
      <c r="HVS43" s="21"/>
      <c r="HVT43" s="21"/>
      <c r="HVU43" s="21"/>
      <c r="HVV43" s="21"/>
      <c r="HVW43" s="21"/>
      <c r="HVX43" s="21"/>
      <c r="HVY43" s="21"/>
      <c r="HVZ43" s="21"/>
      <c r="HWA43" s="21"/>
      <c r="HWB43" s="21"/>
      <c r="HWC43" s="21"/>
      <c r="HWD43" s="21"/>
      <c r="HWE43" s="21"/>
      <c r="HWF43" s="21"/>
      <c r="HWG43" s="21"/>
      <c r="HWH43" s="21"/>
      <c r="HWI43" s="21"/>
      <c r="HWJ43" s="21"/>
      <c r="HWK43" s="21"/>
      <c r="HWL43" s="21"/>
      <c r="HWM43" s="21"/>
      <c r="HWN43" s="21"/>
      <c r="HWO43" s="21"/>
      <c r="HWP43" s="21"/>
      <c r="HWQ43" s="21"/>
      <c r="HWR43" s="21"/>
      <c r="HWS43" s="21"/>
      <c r="HWT43" s="21"/>
      <c r="HWU43" s="21"/>
      <c r="HWV43" s="21"/>
      <c r="HWW43" s="21"/>
      <c r="HWX43" s="21"/>
      <c r="HWY43" s="21"/>
      <c r="HWZ43" s="21"/>
      <c r="HXA43" s="21"/>
      <c r="HXB43" s="21"/>
      <c r="HXC43" s="21"/>
      <c r="HXD43" s="21"/>
      <c r="HXE43" s="21"/>
      <c r="HXF43" s="21"/>
      <c r="HXG43" s="21"/>
      <c r="HXH43" s="21"/>
      <c r="HXI43" s="21"/>
      <c r="HXJ43" s="21"/>
      <c r="HXK43" s="21"/>
      <c r="HXL43" s="21"/>
      <c r="HXM43" s="21"/>
      <c r="HXN43" s="21"/>
      <c r="HXO43" s="21"/>
      <c r="HXP43" s="21"/>
      <c r="HXQ43" s="21"/>
      <c r="HXR43" s="21"/>
      <c r="HXS43" s="21"/>
      <c r="HXT43" s="21"/>
      <c r="HXU43" s="21"/>
      <c r="HXV43" s="21"/>
      <c r="HXW43" s="21"/>
      <c r="HXX43" s="21"/>
      <c r="HXY43" s="21"/>
      <c r="HXZ43" s="21"/>
      <c r="HYA43" s="21"/>
      <c r="HYB43" s="21"/>
      <c r="HYC43" s="21"/>
      <c r="HYD43" s="21"/>
      <c r="HYE43" s="21"/>
      <c r="HYF43" s="21"/>
      <c r="HYG43" s="21"/>
      <c r="HYH43" s="21"/>
      <c r="HYI43" s="21"/>
      <c r="HYJ43" s="21"/>
      <c r="HYK43" s="21"/>
      <c r="HYL43" s="21"/>
      <c r="HYM43" s="21"/>
      <c r="HYN43" s="21"/>
      <c r="HYO43" s="21"/>
      <c r="HYP43" s="21"/>
      <c r="HYQ43" s="21"/>
      <c r="HYR43" s="21"/>
      <c r="HYS43" s="21"/>
      <c r="HYT43" s="21"/>
      <c r="HYU43" s="21"/>
      <c r="HYV43" s="21"/>
      <c r="HYW43" s="21"/>
      <c r="HYX43" s="21"/>
      <c r="HYY43" s="21"/>
      <c r="HYZ43" s="21"/>
      <c r="HZA43" s="21"/>
      <c r="HZB43" s="21"/>
      <c r="HZC43" s="21"/>
      <c r="HZD43" s="21"/>
      <c r="HZE43" s="21"/>
      <c r="HZF43" s="21"/>
      <c r="HZG43" s="21"/>
      <c r="HZH43" s="21"/>
      <c r="HZI43" s="21"/>
      <c r="HZJ43" s="21"/>
      <c r="HZK43" s="21"/>
      <c r="HZL43" s="21"/>
      <c r="HZM43" s="21"/>
      <c r="HZN43" s="21"/>
      <c r="HZO43" s="21"/>
      <c r="HZP43" s="21"/>
      <c r="HZQ43" s="21"/>
      <c r="HZR43" s="21"/>
      <c r="HZS43" s="21"/>
      <c r="HZT43" s="21"/>
      <c r="HZU43" s="21"/>
      <c r="HZV43" s="21"/>
      <c r="HZW43" s="21"/>
      <c r="HZX43" s="21"/>
      <c r="HZY43" s="21"/>
      <c r="HZZ43" s="21"/>
      <c r="IAA43" s="21"/>
      <c r="IAB43" s="21"/>
      <c r="IAC43" s="21"/>
      <c r="IAD43" s="21"/>
      <c r="IAE43" s="21"/>
      <c r="IAF43" s="21"/>
      <c r="IAG43" s="21"/>
      <c r="IAH43" s="21"/>
      <c r="IAI43" s="21"/>
      <c r="IAJ43" s="21"/>
      <c r="IAK43" s="21"/>
      <c r="IAL43" s="21"/>
      <c r="IAM43" s="21"/>
      <c r="IAN43" s="21"/>
      <c r="IAO43" s="21"/>
      <c r="IAP43" s="21"/>
      <c r="IAQ43" s="21"/>
      <c r="IAR43" s="21"/>
      <c r="IAS43" s="21"/>
      <c r="IAT43" s="21"/>
      <c r="IAU43" s="21"/>
      <c r="IAV43" s="21"/>
      <c r="IAW43" s="21"/>
      <c r="IAX43" s="21"/>
      <c r="IAY43" s="21"/>
      <c r="IAZ43" s="21"/>
      <c r="IBA43" s="21"/>
      <c r="IBB43" s="21"/>
      <c r="IBC43" s="21"/>
      <c r="IBD43" s="21"/>
      <c r="IBE43" s="21"/>
      <c r="IBF43" s="21"/>
      <c r="IBG43" s="21"/>
      <c r="IBH43" s="21"/>
      <c r="IBI43" s="21"/>
      <c r="IBJ43" s="21"/>
      <c r="IBK43" s="21"/>
      <c r="IBL43" s="21"/>
      <c r="IBM43" s="21"/>
      <c r="IBN43" s="21"/>
      <c r="IBO43" s="21"/>
      <c r="IBP43" s="21"/>
      <c r="IBQ43" s="21"/>
      <c r="IBR43" s="21"/>
      <c r="IBS43" s="21"/>
      <c r="IBT43" s="21"/>
      <c r="IBU43" s="21"/>
      <c r="IBV43" s="21"/>
      <c r="IBW43" s="21"/>
      <c r="IBX43" s="21"/>
      <c r="IBY43" s="21"/>
      <c r="IBZ43" s="21"/>
      <c r="ICA43" s="21"/>
      <c r="ICB43" s="21"/>
      <c r="ICC43" s="21"/>
      <c r="ICD43" s="21"/>
      <c r="ICE43" s="21"/>
      <c r="ICF43" s="21"/>
      <c r="ICG43" s="21"/>
      <c r="ICH43" s="21"/>
      <c r="ICI43" s="21"/>
      <c r="ICJ43" s="21"/>
      <c r="ICK43" s="21"/>
      <c r="ICL43" s="21"/>
      <c r="ICM43" s="21"/>
      <c r="ICN43" s="21"/>
      <c r="ICO43" s="21"/>
      <c r="ICP43" s="21"/>
      <c r="ICQ43" s="21"/>
      <c r="ICR43" s="21"/>
      <c r="ICS43" s="21"/>
      <c r="ICT43" s="21"/>
      <c r="ICU43" s="21"/>
      <c r="ICV43" s="21"/>
      <c r="ICW43" s="21"/>
      <c r="ICX43" s="21"/>
      <c r="ICY43" s="21"/>
      <c r="ICZ43" s="21"/>
      <c r="IDA43" s="21"/>
      <c r="IDB43" s="21"/>
      <c r="IDC43" s="21"/>
      <c r="IDD43" s="21"/>
      <c r="IDE43" s="21"/>
      <c r="IDF43" s="21"/>
      <c r="IDG43" s="21"/>
      <c r="IDH43" s="21"/>
      <c r="IDI43" s="21"/>
      <c r="IDJ43" s="21"/>
      <c r="IDK43" s="21"/>
      <c r="IDL43" s="21"/>
      <c r="IDM43" s="21"/>
      <c r="IDN43" s="21"/>
      <c r="IDO43" s="21"/>
      <c r="IDP43" s="21"/>
      <c r="IDQ43" s="21"/>
      <c r="IDR43" s="21"/>
      <c r="IDS43" s="21"/>
      <c r="IDT43" s="21"/>
      <c r="IDU43" s="21"/>
      <c r="IDV43" s="21"/>
      <c r="IDW43" s="21"/>
      <c r="IDX43" s="21"/>
      <c r="IDY43" s="21"/>
      <c r="IDZ43" s="21"/>
      <c r="IEA43" s="21"/>
      <c r="IEB43" s="21"/>
      <c r="IEC43" s="21"/>
      <c r="IED43" s="21"/>
      <c r="IEE43" s="21"/>
      <c r="IEF43" s="21"/>
      <c r="IEG43" s="21"/>
      <c r="IEH43" s="21"/>
      <c r="IEI43" s="21"/>
      <c r="IEJ43" s="21"/>
      <c r="IEK43" s="21"/>
      <c r="IEL43" s="21"/>
      <c r="IEM43" s="21"/>
      <c r="IEN43" s="21"/>
      <c r="IEO43" s="21"/>
      <c r="IEP43" s="21"/>
      <c r="IEQ43" s="21"/>
      <c r="IER43" s="21"/>
      <c r="IES43" s="21"/>
      <c r="IET43" s="21"/>
      <c r="IEU43" s="21"/>
      <c r="IEV43" s="21"/>
      <c r="IEW43" s="21"/>
      <c r="IEX43" s="21"/>
      <c r="IEY43" s="21"/>
      <c r="IEZ43" s="21"/>
      <c r="IFA43" s="21"/>
      <c r="IFB43" s="21"/>
      <c r="IFC43" s="21"/>
      <c r="IFD43" s="21"/>
      <c r="IFE43" s="21"/>
      <c r="IFF43" s="21"/>
      <c r="IFG43" s="21"/>
      <c r="IFH43" s="21"/>
      <c r="IFI43" s="21"/>
      <c r="IFJ43" s="21"/>
      <c r="IFK43" s="21"/>
      <c r="IFL43" s="21"/>
      <c r="IFM43" s="21"/>
      <c r="IFN43" s="21"/>
      <c r="IFO43" s="21"/>
      <c r="IFP43" s="21"/>
      <c r="IFQ43" s="21"/>
      <c r="IFR43" s="21"/>
      <c r="IFS43" s="21"/>
      <c r="IFT43" s="21"/>
      <c r="IFU43" s="21"/>
      <c r="IFV43" s="21"/>
      <c r="IFW43" s="21"/>
      <c r="IFX43" s="21"/>
      <c r="IFY43" s="21"/>
      <c r="IFZ43" s="21"/>
      <c r="IGA43" s="21"/>
      <c r="IGB43" s="21"/>
      <c r="IGC43" s="21"/>
      <c r="IGD43" s="21"/>
      <c r="IGE43" s="21"/>
      <c r="IGF43" s="21"/>
      <c r="IGG43" s="21"/>
      <c r="IGH43" s="21"/>
      <c r="IGI43" s="21"/>
      <c r="IGJ43" s="21"/>
      <c r="IGK43" s="21"/>
      <c r="IGL43" s="21"/>
      <c r="IGM43" s="21"/>
      <c r="IGN43" s="21"/>
      <c r="IGO43" s="21"/>
      <c r="IGP43" s="21"/>
      <c r="IGQ43" s="21"/>
      <c r="IGR43" s="21"/>
      <c r="IGS43" s="21"/>
      <c r="IGT43" s="21"/>
      <c r="IGU43" s="21"/>
      <c r="IGV43" s="21"/>
      <c r="IGW43" s="21"/>
      <c r="IGX43" s="21"/>
      <c r="IGY43" s="21"/>
      <c r="IGZ43" s="21"/>
      <c r="IHA43" s="21"/>
      <c r="IHB43" s="21"/>
      <c r="IHC43" s="21"/>
      <c r="IHD43" s="21"/>
      <c r="IHE43" s="21"/>
      <c r="IHF43" s="21"/>
      <c r="IHG43" s="21"/>
      <c r="IHH43" s="21"/>
      <c r="IHI43" s="21"/>
      <c r="IHJ43" s="21"/>
      <c r="IHK43" s="21"/>
      <c r="IHL43" s="21"/>
      <c r="IHM43" s="21"/>
      <c r="IHN43" s="21"/>
      <c r="IHO43" s="21"/>
      <c r="IHP43" s="21"/>
      <c r="IHQ43" s="21"/>
      <c r="IHR43" s="21"/>
      <c r="IHS43" s="21"/>
      <c r="IHT43" s="21"/>
      <c r="IHU43" s="21"/>
      <c r="IHV43" s="21"/>
      <c r="IHW43" s="21"/>
      <c r="IHX43" s="21"/>
      <c r="IHY43" s="21"/>
      <c r="IHZ43" s="21"/>
      <c r="IIA43" s="21"/>
      <c r="IIB43" s="21"/>
      <c r="IIC43" s="21"/>
      <c r="IID43" s="21"/>
      <c r="IIE43" s="21"/>
      <c r="IIF43" s="21"/>
      <c r="IIG43" s="21"/>
      <c r="IIH43" s="21"/>
      <c r="III43" s="21"/>
      <c r="IIJ43" s="21"/>
      <c r="IIK43" s="21"/>
      <c r="IIL43" s="21"/>
      <c r="IIM43" s="21"/>
      <c r="IIN43" s="21"/>
      <c r="IIO43" s="21"/>
      <c r="IIP43" s="21"/>
      <c r="IIQ43" s="21"/>
      <c r="IIR43" s="21"/>
      <c r="IIS43" s="21"/>
      <c r="IIT43" s="21"/>
      <c r="IIU43" s="21"/>
      <c r="IIV43" s="21"/>
      <c r="IIW43" s="21"/>
      <c r="IIX43" s="21"/>
      <c r="IIY43" s="21"/>
      <c r="IIZ43" s="21"/>
      <c r="IJA43" s="21"/>
      <c r="IJB43" s="21"/>
      <c r="IJC43" s="21"/>
      <c r="IJD43" s="21"/>
      <c r="IJE43" s="21"/>
      <c r="IJF43" s="21"/>
      <c r="IJG43" s="21"/>
      <c r="IJH43" s="21"/>
      <c r="IJI43" s="21"/>
      <c r="IJJ43" s="21"/>
      <c r="IJK43" s="21"/>
      <c r="IJL43" s="21"/>
      <c r="IJM43" s="21"/>
      <c r="IJN43" s="21"/>
      <c r="IJO43" s="21"/>
      <c r="IJP43" s="21"/>
      <c r="IJQ43" s="21"/>
      <c r="IJR43" s="21"/>
      <c r="IJS43" s="21"/>
      <c r="IJT43" s="21"/>
      <c r="IJU43" s="21"/>
      <c r="IJV43" s="21"/>
      <c r="IJW43" s="21"/>
      <c r="IJX43" s="21"/>
      <c r="IJY43" s="21"/>
      <c r="IJZ43" s="21"/>
      <c r="IKA43" s="21"/>
      <c r="IKB43" s="21"/>
      <c r="IKC43" s="21"/>
      <c r="IKD43" s="21"/>
      <c r="IKE43" s="21"/>
      <c r="IKF43" s="21"/>
      <c r="IKG43" s="21"/>
      <c r="IKH43" s="21"/>
      <c r="IKI43" s="21"/>
      <c r="IKJ43" s="21"/>
      <c r="IKK43" s="21"/>
      <c r="IKL43" s="21"/>
      <c r="IKM43" s="21"/>
      <c r="IKN43" s="21"/>
      <c r="IKO43" s="21"/>
      <c r="IKP43" s="21"/>
      <c r="IKQ43" s="21"/>
      <c r="IKR43" s="21"/>
      <c r="IKS43" s="21"/>
      <c r="IKT43" s="21"/>
      <c r="IKU43" s="21"/>
      <c r="IKV43" s="21"/>
      <c r="IKW43" s="21"/>
      <c r="IKX43" s="21"/>
      <c r="IKY43" s="21"/>
      <c r="IKZ43" s="21"/>
      <c r="ILA43" s="21"/>
      <c r="ILB43" s="21"/>
      <c r="ILC43" s="21"/>
      <c r="ILD43" s="21"/>
      <c r="ILE43" s="21"/>
      <c r="ILF43" s="21"/>
      <c r="ILG43" s="21"/>
      <c r="ILH43" s="21"/>
      <c r="ILI43" s="21"/>
      <c r="ILJ43" s="21"/>
      <c r="ILK43" s="21"/>
      <c r="ILL43" s="21"/>
      <c r="ILM43" s="21"/>
      <c r="ILN43" s="21"/>
      <c r="ILO43" s="21"/>
      <c r="ILP43" s="21"/>
      <c r="ILQ43" s="21"/>
      <c r="ILR43" s="21"/>
      <c r="ILS43" s="21"/>
      <c r="ILT43" s="21"/>
      <c r="ILU43" s="21"/>
      <c r="ILV43" s="21"/>
      <c r="ILW43" s="21"/>
      <c r="ILX43" s="21"/>
      <c r="ILY43" s="21"/>
      <c r="ILZ43" s="21"/>
      <c r="IMA43" s="21"/>
      <c r="IMB43" s="21"/>
      <c r="IMC43" s="21"/>
      <c r="IMD43" s="21"/>
      <c r="IME43" s="21"/>
      <c r="IMF43" s="21"/>
      <c r="IMG43" s="21"/>
      <c r="IMH43" s="21"/>
      <c r="IMI43" s="21"/>
      <c r="IMJ43" s="21"/>
      <c r="IMK43" s="21"/>
      <c r="IML43" s="21"/>
      <c r="IMM43" s="21"/>
      <c r="IMN43" s="21"/>
      <c r="IMO43" s="21"/>
      <c r="IMP43" s="21"/>
      <c r="IMQ43" s="21"/>
      <c r="IMR43" s="21"/>
      <c r="IMS43" s="21"/>
      <c r="IMT43" s="21"/>
      <c r="IMU43" s="21"/>
      <c r="IMV43" s="21"/>
      <c r="IMW43" s="21"/>
      <c r="IMX43" s="21"/>
      <c r="IMY43" s="21"/>
      <c r="IMZ43" s="21"/>
      <c r="INA43" s="21"/>
      <c r="INB43" s="21"/>
      <c r="INC43" s="21"/>
      <c r="IND43" s="21"/>
      <c r="INE43" s="21"/>
      <c r="INF43" s="21"/>
      <c r="ING43" s="21"/>
      <c r="INH43" s="21"/>
      <c r="INI43" s="21"/>
      <c r="INJ43" s="21"/>
      <c r="INK43" s="21"/>
      <c r="INL43" s="21"/>
      <c r="INM43" s="21"/>
      <c r="INN43" s="21"/>
      <c r="INO43" s="21"/>
      <c r="INP43" s="21"/>
      <c r="INQ43" s="21"/>
      <c r="INR43" s="21"/>
      <c r="INS43" s="21"/>
      <c r="INT43" s="21"/>
      <c r="INU43" s="21"/>
      <c r="INV43" s="21"/>
      <c r="INW43" s="21"/>
      <c r="INX43" s="21"/>
      <c r="INY43" s="21"/>
      <c r="INZ43" s="21"/>
      <c r="IOA43" s="21"/>
      <c r="IOB43" s="21"/>
      <c r="IOC43" s="21"/>
      <c r="IOD43" s="21"/>
      <c r="IOE43" s="21"/>
      <c r="IOF43" s="21"/>
      <c r="IOG43" s="21"/>
      <c r="IOH43" s="21"/>
      <c r="IOI43" s="21"/>
      <c r="IOJ43" s="21"/>
      <c r="IOK43" s="21"/>
      <c r="IOL43" s="21"/>
      <c r="IOM43" s="21"/>
      <c r="ION43" s="21"/>
      <c r="IOO43" s="21"/>
      <c r="IOP43" s="21"/>
      <c r="IOQ43" s="21"/>
      <c r="IOR43" s="21"/>
      <c r="IOS43" s="21"/>
      <c r="IOT43" s="21"/>
      <c r="IOU43" s="21"/>
      <c r="IOV43" s="21"/>
      <c r="IOW43" s="21"/>
      <c r="IOX43" s="21"/>
      <c r="IOY43" s="21"/>
      <c r="IOZ43" s="21"/>
      <c r="IPA43" s="21"/>
      <c r="IPB43" s="21"/>
      <c r="IPC43" s="21"/>
      <c r="IPD43" s="21"/>
      <c r="IPE43" s="21"/>
      <c r="IPF43" s="21"/>
      <c r="IPG43" s="21"/>
      <c r="IPH43" s="21"/>
      <c r="IPI43" s="21"/>
      <c r="IPJ43" s="21"/>
      <c r="IPK43" s="21"/>
      <c r="IPL43" s="21"/>
      <c r="IPM43" s="21"/>
      <c r="IPN43" s="21"/>
      <c r="IPO43" s="21"/>
      <c r="IPP43" s="21"/>
      <c r="IPQ43" s="21"/>
      <c r="IPR43" s="21"/>
      <c r="IPS43" s="21"/>
      <c r="IPT43" s="21"/>
      <c r="IPU43" s="21"/>
      <c r="IPV43" s="21"/>
      <c r="IPW43" s="21"/>
      <c r="IPX43" s="21"/>
      <c r="IPY43" s="21"/>
      <c r="IPZ43" s="21"/>
      <c r="IQA43" s="21"/>
      <c r="IQB43" s="21"/>
      <c r="IQC43" s="21"/>
      <c r="IQD43" s="21"/>
      <c r="IQE43" s="21"/>
      <c r="IQF43" s="21"/>
      <c r="IQG43" s="21"/>
      <c r="IQH43" s="21"/>
      <c r="IQI43" s="21"/>
      <c r="IQJ43" s="21"/>
      <c r="IQK43" s="21"/>
      <c r="IQL43" s="21"/>
      <c r="IQM43" s="21"/>
      <c r="IQN43" s="21"/>
      <c r="IQO43" s="21"/>
      <c r="IQP43" s="21"/>
      <c r="IQQ43" s="21"/>
      <c r="IQR43" s="21"/>
      <c r="IQS43" s="21"/>
      <c r="IQT43" s="21"/>
      <c r="IQU43" s="21"/>
      <c r="IQV43" s="21"/>
      <c r="IQW43" s="21"/>
      <c r="IQX43" s="21"/>
      <c r="IQY43" s="21"/>
      <c r="IQZ43" s="21"/>
      <c r="IRA43" s="21"/>
      <c r="IRB43" s="21"/>
      <c r="IRC43" s="21"/>
      <c r="IRD43" s="21"/>
      <c r="IRE43" s="21"/>
      <c r="IRF43" s="21"/>
      <c r="IRG43" s="21"/>
      <c r="IRH43" s="21"/>
      <c r="IRI43" s="21"/>
      <c r="IRJ43" s="21"/>
      <c r="IRK43" s="21"/>
      <c r="IRL43" s="21"/>
      <c r="IRM43" s="21"/>
      <c r="IRN43" s="21"/>
      <c r="IRO43" s="21"/>
      <c r="IRP43" s="21"/>
      <c r="IRQ43" s="21"/>
      <c r="IRR43" s="21"/>
      <c r="IRS43" s="21"/>
      <c r="IRT43" s="21"/>
      <c r="IRU43" s="21"/>
      <c r="IRV43" s="21"/>
      <c r="IRW43" s="21"/>
      <c r="IRX43" s="21"/>
      <c r="IRY43" s="21"/>
      <c r="IRZ43" s="21"/>
      <c r="ISA43" s="21"/>
      <c r="ISB43" s="21"/>
      <c r="ISC43" s="21"/>
      <c r="ISD43" s="21"/>
      <c r="ISE43" s="21"/>
      <c r="ISF43" s="21"/>
      <c r="ISG43" s="21"/>
      <c r="ISH43" s="21"/>
      <c r="ISI43" s="21"/>
      <c r="ISJ43" s="21"/>
      <c r="ISK43" s="21"/>
      <c r="ISL43" s="21"/>
      <c r="ISM43" s="21"/>
      <c r="ISN43" s="21"/>
      <c r="ISO43" s="21"/>
      <c r="ISP43" s="21"/>
      <c r="ISQ43" s="21"/>
      <c r="ISR43" s="21"/>
      <c r="ISS43" s="21"/>
      <c r="IST43" s="21"/>
      <c r="ISU43" s="21"/>
      <c r="ISV43" s="21"/>
      <c r="ISW43" s="21"/>
      <c r="ISX43" s="21"/>
      <c r="ISY43" s="21"/>
      <c r="ISZ43" s="21"/>
      <c r="ITA43" s="21"/>
      <c r="ITB43" s="21"/>
      <c r="ITC43" s="21"/>
      <c r="ITD43" s="21"/>
      <c r="ITE43" s="21"/>
      <c r="ITF43" s="21"/>
      <c r="ITG43" s="21"/>
      <c r="ITH43" s="21"/>
      <c r="ITI43" s="21"/>
      <c r="ITJ43" s="21"/>
      <c r="ITK43" s="21"/>
      <c r="ITL43" s="21"/>
      <c r="ITM43" s="21"/>
      <c r="ITN43" s="21"/>
      <c r="ITO43" s="21"/>
      <c r="ITP43" s="21"/>
      <c r="ITQ43" s="21"/>
      <c r="ITR43" s="21"/>
      <c r="ITS43" s="21"/>
      <c r="ITT43" s="21"/>
      <c r="ITU43" s="21"/>
      <c r="ITV43" s="21"/>
      <c r="ITW43" s="21"/>
      <c r="ITX43" s="21"/>
      <c r="ITY43" s="21"/>
      <c r="ITZ43" s="21"/>
      <c r="IUA43" s="21"/>
      <c r="IUB43" s="21"/>
      <c r="IUC43" s="21"/>
      <c r="IUD43" s="21"/>
      <c r="IUE43" s="21"/>
      <c r="IUF43" s="21"/>
      <c r="IUG43" s="21"/>
      <c r="IUH43" s="21"/>
      <c r="IUI43" s="21"/>
      <c r="IUJ43" s="21"/>
      <c r="IUK43" s="21"/>
      <c r="IUL43" s="21"/>
      <c r="IUM43" s="21"/>
      <c r="IUN43" s="21"/>
      <c r="IUO43" s="21"/>
      <c r="IUP43" s="21"/>
      <c r="IUQ43" s="21"/>
      <c r="IUR43" s="21"/>
      <c r="IUS43" s="21"/>
      <c r="IUT43" s="21"/>
      <c r="IUU43" s="21"/>
      <c r="IUV43" s="21"/>
      <c r="IUW43" s="21"/>
      <c r="IUX43" s="21"/>
      <c r="IUY43" s="21"/>
      <c r="IUZ43" s="21"/>
      <c r="IVA43" s="21"/>
      <c r="IVB43" s="21"/>
      <c r="IVC43" s="21"/>
      <c r="IVD43" s="21"/>
      <c r="IVE43" s="21"/>
      <c r="IVF43" s="21"/>
      <c r="IVG43" s="21"/>
      <c r="IVH43" s="21"/>
      <c r="IVI43" s="21"/>
      <c r="IVJ43" s="21"/>
      <c r="IVK43" s="21"/>
      <c r="IVL43" s="21"/>
      <c r="IVM43" s="21"/>
      <c r="IVN43" s="21"/>
      <c r="IVO43" s="21"/>
      <c r="IVP43" s="21"/>
      <c r="IVQ43" s="21"/>
      <c r="IVR43" s="21"/>
      <c r="IVS43" s="21"/>
      <c r="IVT43" s="21"/>
      <c r="IVU43" s="21"/>
      <c r="IVV43" s="21"/>
      <c r="IVW43" s="21"/>
      <c r="IVX43" s="21"/>
      <c r="IVY43" s="21"/>
      <c r="IVZ43" s="21"/>
      <c r="IWA43" s="21"/>
      <c r="IWB43" s="21"/>
      <c r="IWC43" s="21"/>
      <c r="IWD43" s="21"/>
      <c r="IWE43" s="21"/>
      <c r="IWF43" s="21"/>
      <c r="IWG43" s="21"/>
      <c r="IWH43" s="21"/>
      <c r="IWI43" s="21"/>
      <c r="IWJ43" s="21"/>
      <c r="IWK43" s="21"/>
      <c r="IWL43" s="21"/>
      <c r="IWM43" s="21"/>
      <c r="IWN43" s="21"/>
      <c r="IWO43" s="21"/>
      <c r="IWP43" s="21"/>
      <c r="IWQ43" s="21"/>
      <c r="IWR43" s="21"/>
      <c r="IWS43" s="21"/>
      <c r="IWT43" s="21"/>
      <c r="IWU43" s="21"/>
      <c r="IWV43" s="21"/>
      <c r="IWW43" s="21"/>
      <c r="IWX43" s="21"/>
      <c r="IWY43" s="21"/>
      <c r="IWZ43" s="21"/>
      <c r="IXA43" s="21"/>
      <c r="IXB43" s="21"/>
      <c r="IXC43" s="21"/>
      <c r="IXD43" s="21"/>
      <c r="IXE43" s="21"/>
      <c r="IXF43" s="21"/>
      <c r="IXG43" s="21"/>
      <c r="IXH43" s="21"/>
      <c r="IXI43" s="21"/>
      <c r="IXJ43" s="21"/>
      <c r="IXK43" s="21"/>
      <c r="IXL43" s="21"/>
      <c r="IXM43" s="21"/>
      <c r="IXN43" s="21"/>
      <c r="IXO43" s="21"/>
      <c r="IXP43" s="21"/>
      <c r="IXQ43" s="21"/>
      <c r="IXR43" s="21"/>
      <c r="IXS43" s="21"/>
      <c r="IXT43" s="21"/>
      <c r="IXU43" s="21"/>
      <c r="IXV43" s="21"/>
      <c r="IXW43" s="21"/>
      <c r="IXX43" s="21"/>
      <c r="IXY43" s="21"/>
      <c r="IXZ43" s="21"/>
      <c r="IYA43" s="21"/>
      <c r="IYB43" s="21"/>
      <c r="IYC43" s="21"/>
      <c r="IYD43" s="21"/>
      <c r="IYE43" s="21"/>
      <c r="IYF43" s="21"/>
      <c r="IYG43" s="21"/>
      <c r="IYH43" s="21"/>
      <c r="IYI43" s="21"/>
      <c r="IYJ43" s="21"/>
      <c r="IYK43" s="21"/>
      <c r="IYL43" s="21"/>
      <c r="IYM43" s="21"/>
      <c r="IYN43" s="21"/>
      <c r="IYO43" s="21"/>
      <c r="IYP43" s="21"/>
      <c r="IYQ43" s="21"/>
      <c r="IYR43" s="21"/>
      <c r="IYS43" s="21"/>
      <c r="IYT43" s="21"/>
      <c r="IYU43" s="21"/>
      <c r="IYV43" s="21"/>
      <c r="IYW43" s="21"/>
      <c r="IYX43" s="21"/>
      <c r="IYY43" s="21"/>
      <c r="IYZ43" s="21"/>
      <c r="IZA43" s="21"/>
      <c r="IZB43" s="21"/>
      <c r="IZC43" s="21"/>
      <c r="IZD43" s="21"/>
      <c r="IZE43" s="21"/>
      <c r="IZF43" s="21"/>
      <c r="IZG43" s="21"/>
      <c r="IZH43" s="21"/>
      <c r="IZI43" s="21"/>
      <c r="IZJ43" s="21"/>
      <c r="IZK43" s="21"/>
      <c r="IZL43" s="21"/>
      <c r="IZM43" s="21"/>
      <c r="IZN43" s="21"/>
      <c r="IZO43" s="21"/>
      <c r="IZP43" s="21"/>
      <c r="IZQ43" s="21"/>
      <c r="IZR43" s="21"/>
      <c r="IZS43" s="21"/>
      <c r="IZT43" s="21"/>
      <c r="IZU43" s="21"/>
      <c r="IZV43" s="21"/>
      <c r="IZW43" s="21"/>
      <c r="IZX43" s="21"/>
      <c r="IZY43" s="21"/>
      <c r="IZZ43" s="21"/>
      <c r="JAA43" s="21"/>
      <c r="JAB43" s="21"/>
      <c r="JAC43" s="21"/>
      <c r="JAD43" s="21"/>
      <c r="JAE43" s="21"/>
      <c r="JAF43" s="21"/>
      <c r="JAG43" s="21"/>
      <c r="JAH43" s="21"/>
      <c r="JAI43" s="21"/>
      <c r="JAJ43" s="21"/>
      <c r="JAK43" s="21"/>
      <c r="JAL43" s="21"/>
      <c r="JAM43" s="21"/>
      <c r="JAN43" s="21"/>
      <c r="JAO43" s="21"/>
      <c r="JAP43" s="21"/>
      <c r="JAQ43" s="21"/>
      <c r="JAR43" s="21"/>
      <c r="JAS43" s="21"/>
      <c r="JAT43" s="21"/>
      <c r="JAU43" s="21"/>
      <c r="JAV43" s="21"/>
      <c r="JAW43" s="21"/>
      <c r="JAX43" s="21"/>
      <c r="JAY43" s="21"/>
      <c r="JAZ43" s="21"/>
      <c r="JBA43" s="21"/>
      <c r="JBB43" s="21"/>
      <c r="JBC43" s="21"/>
      <c r="JBD43" s="21"/>
      <c r="JBE43" s="21"/>
      <c r="JBF43" s="21"/>
      <c r="JBG43" s="21"/>
      <c r="JBH43" s="21"/>
      <c r="JBI43" s="21"/>
      <c r="JBJ43" s="21"/>
      <c r="JBK43" s="21"/>
      <c r="JBL43" s="21"/>
      <c r="JBM43" s="21"/>
      <c r="JBN43" s="21"/>
      <c r="JBO43" s="21"/>
      <c r="JBP43" s="21"/>
      <c r="JBQ43" s="21"/>
      <c r="JBR43" s="21"/>
      <c r="JBS43" s="21"/>
      <c r="JBT43" s="21"/>
      <c r="JBU43" s="21"/>
      <c r="JBV43" s="21"/>
      <c r="JBW43" s="21"/>
      <c r="JBX43" s="21"/>
      <c r="JBY43" s="21"/>
      <c r="JBZ43" s="21"/>
      <c r="JCA43" s="21"/>
      <c r="JCB43" s="21"/>
      <c r="JCC43" s="21"/>
      <c r="JCD43" s="21"/>
      <c r="JCE43" s="21"/>
      <c r="JCF43" s="21"/>
      <c r="JCG43" s="21"/>
      <c r="JCH43" s="21"/>
      <c r="JCI43" s="21"/>
      <c r="JCJ43" s="21"/>
      <c r="JCK43" s="21"/>
      <c r="JCL43" s="21"/>
      <c r="JCM43" s="21"/>
      <c r="JCN43" s="21"/>
      <c r="JCO43" s="21"/>
      <c r="JCP43" s="21"/>
      <c r="JCQ43" s="21"/>
      <c r="JCR43" s="21"/>
      <c r="JCS43" s="21"/>
      <c r="JCT43" s="21"/>
      <c r="JCU43" s="21"/>
      <c r="JCV43" s="21"/>
      <c r="JCW43" s="21"/>
      <c r="JCX43" s="21"/>
      <c r="JCY43" s="21"/>
      <c r="JCZ43" s="21"/>
      <c r="JDA43" s="21"/>
      <c r="JDB43" s="21"/>
      <c r="JDC43" s="21"/>
      <c r="JDD43" s="21"/>
      <c r="JDE43" s="21"/>
      <c r="JDF43" s="21"/>
      <c r="JDG43" s="21"/>
      <c r="JDH43" s="21"/>
      <c r="JDI43" s="21"/>
      <c r="JDJ43" s="21"/>
      <c r="JDK43" s="21"/>
      <c r="JDL43" s="21"/>
      <c r="JDM43" s="21"/>
      <c r="JDN43" s="21"/>
      <c r="JDO43" s="21"/>
      <c r="JDP43" s="21"/>
      <c r="JDQ43" s="21"/>
      <c r="JDR43" s="21"/>
      <c r="JDS43" s="21"/>
      <c r="JDT43" s="21"/>
      <c r="JDU43" s="21"/>
      <c r="JDV43" s="21"/>
      <c r="JDW43" s="21"/>
      <c r="JDX43" s="21"/>
      <c r="JDY43" s="21"/>
      <c r="JDZ43" s="21"/>
      <c r="JEA43" s="21"/>
      <c r="JEB43" s="21"/>
      <c r="JEC43" s="21"/>
      <c r="JED43" s="21"/>
      <c r="JEE43" s="21"/>
      <c r="JEF43" s="21"/>
      <c r="JEG43" s="21"/>
      <c r="JEH43" s="21"/>
      <c r="JEI43" s="21"/>
      <c r="JEJ43" s="21"/>
      <c r="JEK43" s="21"/>
      <c r="JEL43" s="21"/>
      <c r="JEM43" s="21"/>
      <c r="JEN43" s="21"/>
      <c r="JEO43" s="21"/>
      <c r="JEP43" s="21"/>
      <c r="JEQ43" s="21"/>
      <c r="JER43" s="21"/>
      <c r="JES43" s="21"/>
      <c r="JET43" s="21"/>
      <c r="JEU43" s="21"/>
      <c r="JEV43" s="21"/>
      <c r="JEW43" s="21"/>
      <c r="JEX43" s="21"/>
      <c r="JEY43" s="21"/>
      <c r="JEZ43" s="21"/>
      <c r="JFA43" s="21"/>
      <c r="JFB43" s="21"/>
      <c r="JFC43" s="21"/>
      <c r="JFD43" s="21"/>
      <c r="JFE43" s="21"/>
      <c r="JFF43" s="21"/>
      <c r="JFG43" s="21"/>
      <c r="JFH43" s="21"/>
      <c r="JFI43" s="21"/>
      <c r="JFJ43" s="21"/>
      <c r="JFK43" s="21"/>
      <c r="JFL43" s="21"/>
      <c r="JFM43" s="21"/>
      <c r="JFN43" s="21"/>
      <c r="JFO43" s="21"/>
      <c r="JFP43" s="21"/>
      <c r="JFQ43" s="21"/>
      <c r="JFR43" s="21"/>
      <c r="JFS43" s="21"/>
      <c r="JFT43" s="21"/>
      <c r="JFU43" s="21"/>
      <c r="JFV43" s="21"/>
      <c r="JFW43" s="21"/>
      <c r="JFX43" s="21"/>
      <c r="JFY43" s="21"/>
      <c r="JFZ43" s="21"/>
      <c r="JGA43" s="21"/>
      <c r="JGB43" s="21"/>
      <c r="JGC43" s="21"/>
      <c r="JGD43" s="21"/>
      <c r="JGE43" s="21"/>
      <c r="JGF43" s="21"/>
      <c r="JGG43" s="21"/>
      <c r="JGH43" s="21"/>
      <c r="JGI43" s="21"/>
      <c r="JGJ43" s="21"/>
      <c r="JGK43" s="21"/>
      <c r="JGL43" s="21"/>
      <c r="JGM43" s="21"/>
      <c r="JGN43" s="21"/>
      <c r="JGO43" s="21"/>
      <c r="JGP43" s="21"/>
      <c r="JGQ43" s="21"/>
      <c r="JGR43" s="21"/>
      <c r="JGS43" s="21"/>
      <c r="JGT43" s="21"/>
      <c r="JGU43" s="21"/>
      <c r="JGV43" s="21"/>
      <c r="JGW43" s="21"/>
      <c r="JGX43" s="21"/>
      <c r="JGY43" s="21"/>
      <c r="JGZ43" s="21"/>
      <c r="JHA43" s="21"/>
      <c r="JHB43" s="21"/>
      <c r="JHC43" s="21"/>
      <c r="JHD43" s="21"/>
      <c r="JHE43" s="21"/>
      <c r="JHF43" s="21"/>
      <c r="JHG43" s="21"/>
      <c r="JHH43" s="21"/>
      <c r="JHI43" s="21"/>
      <c r="JHJ43" s="21"/>
      <c r="JHK43" s="21"/>
      <c r="JHL43" s="21"/>
      <c r="JHM43" s="21"/>
      <c r="JHN43" s="21"/>
      <c r="JHO43" s="21"/>
      <c r="JHP43" s="21"/>
      <c r="JHQ43" s="21"/>
      <c r="JHR43" s="21"/>
      <c r="JHS43" s="21"/>
      <c r="JHT43" s="21"/>
      <c r="JHU43" s="21"/>
      <c r="JHV43" s="21"/>
      <c r="JHW43" s="21"/>
      <c r="JHX43" s="21"/>
      <c r="JHY43" s="21"/>
      <c r="JHZ43" s="21"/>
      <c r="JIA43" s="21"/>
      <c r="JIB43" s="21"/>
      <c r="JIC43" s="21"/>
      <c r="JID43" s="21"/>
      <c r="JIE43" s="21"/>
      <c r="JIF43" s="21"/>
      <c r="JIG43" s="21"/>
      <c r="JIH43" s="21"/>
      <c r="JII43" s="21"/>
      <c r="JIJ43" s="21"/>
      <c r="JIK43" s="21"/>
      <c r="JIL43" s="21"/>
      <c r="JIM43" s="21"/>
      <c r="JIN43" s="21"/>
      <c r="JIO43" s="21"/>
      <c r="JIP43" s="21"/>
      <c r="JIQ43" s="21"/>
      <c r="JIR43" s="21"/>
      <c r="JIS43" s="21"/>
      <c r="JIT43" s="21"/>
      <c r="JIU43" s="21"/>
      <c r="JIV43" s="21"/>
      <c r="JIW43" s="21"/>
      <c r="JIX43" s="21"/>
      <c r="JIY43" s="21"/>
      <c r="JIZ43" s="21"/>
      <c r="JJA43" s="21"/>
      <c r="JJB43" s="21"/>
      <c r="JJC43" s="21"/>
      <c r="JJD43" s="21"/>
      <c r="JJE43" s="21"/>
      <c r="JJF43" s="21"/>
      <c r="JJG43" s="21"/>
      <c r="JJH43" s="21"/>
      <c r="JJI43" s="21"/>
      <c r="JJJ43" s="21"/>
      <c r="JJK43" s="21"/>
      <c r="JJL43" s="21"/>
      <c r="JJM43" s="21"/>
      <c r="JJN43" s="21"/>
      <c r="JJO43" s="21"/>
      <c r="JJP43" s="21"/>
      <c r="JJQ43" s="21"/>
      <c r="JJR43" s="21"/>
      <c r="JJS43" s="21"/>
      <c r="JJT43" s="21"/>
      <c r="JJU43" s="21"/>
      <c r="JJV43" s="21"/>
      <c r="JJW43" s="21"/>
      <c r="JJX43" s="21"/>
      <c r="JJY43" s="21"/>
      <c r="JJZ43" s="21"/>
      <c r="JKA43" s="21"/>
      <c r="JKB43" s="21"/>
      <c r="JKC43" s="21"/>
      <c r="JKD43" s="21"/>
      <c r="JKE43" s="21"/>
      <c r="JKF43" s="21"/>
      <c r="JKG43" s="21"/>
      <c r="JKH43" s="21"/>
      <c r="JKI43" s="21"/>
      <c r="JKJ43" s="21"/>
      <c r="JKK43" s="21"/>
      <c r="JKL43" s="21"/>
      <c r="JKM43" s="21"/>
      <c r="JKN43" s="21"/>
      <c r="JKO43" s="21"/>
      <c r="JKP43" s="21"/>
      <c r="JKQ43" s="21"/>
      <c r="JKR43" s="21"/>
      <c r="JKS43" s="21"/>
      <c r="JKT43" s="21"/>
      <c r="JKU43" s="21"/>
      <c r="JKV43" s="21"/>
      <c r="JKW43" s="21"/>
      <c r="JKX43" s="21"/>
      <c r="JKY43" s="21"/>
      <c r="JKZ43" s="21"/>
      <c r="JLA43" s="21"/>
      <c r="JLB43" s="21"/>
      <c r="JLC43" s="21"/>
      <c r="JLD43" s="21"/>
      <c r="JLE43" s="21"/>
      <c r="JLF43" s="21"/>
      <c r="JLG43" s="21"/>
      <c r="JLH43" s="21"/>
      <c r="JLI43" s="21"/>
      <c r="JLJ43" s="21"/>
      <c r="JLK43" s="21"/>
      <c r="JLL43" s="21"/>
      <c r="JLM43" s="21"/>
      <c r="JLN43" s="21"/>
      <c r="JLO43" s="21"/>
      <c r="JLP43" s="21"/>
      <c r="JLQ43" s="21"/>
      <c r="JLR43" s="21"/>
      <c r="JLS43" s="21"/>
      <c r="JLT43" s="21"/>
      <c r="JLU43" s="21"/>
      <c r="JLV43" s="21"/>
      <c r="JLW43" s="21"/>
      <c r="JLX43" s="21"/>
      <c r="JLY43" s="21"/>
      <c r="JLZ43" s="21"/>
      <c r="JMA43" s="21"/>
      <c r="JMB43" s="21"/>
      <c r="JMC43" s="21"/>
      <c r="JMD43" s="21"/>
      <c r="JME43" s="21"/>
      <c r="JMF43" s="21"/>
      <c r="JMG43" s="21"/>
      <c r="JMH43" s="21"/>
      <c r="JMI43" s="21"/>
      <c r="JMJ43" s="21"/>
      <c r="JMK43" s="21"/>
      <c r="JML43" s="21"/>
      <c r="JMM43" s="21"/>
      <c r="JMN43" s="21"/>
      <c r="JMO43" s="21"/>
      <c r="JMP43" s="21"/>
      <c r="JMQ43" s="21"/>
      <c r="JMR43" s="21"/>
      <c r="JMS43" s="21"/>
      <c r="JMT43" s="21"/>
      <c r="JMU43" s="21"/>
      <c r="JMV43" s="21"/>
      <c r="JMW43" s="21"/>
      <c r="JMX43" s="21"/>
      <c r="JMY43" s="21"/>
      <c r="JMZ43" s="21"/>
      <c r="JNA43" s="21"/>
      <c r="JNB43" s="21"/>
      <c r="JNC43" s="21"/>
      <c r="JND43" s="21"/>
      <c r="JNE43" s="21"/>
      <c r="JNF43" s="21"/>
      <c r="JNG43" s="21"/>
      <c r="JNH43" s="21"/>
      <c r="JNI43" s="21"/>
      <c r="JNJ43" s="21"/>
      <c r="JNK43" s="21"/>
      <c r="JNL43" s="21"/>
      <c r="JNM43" s="21"/>
      <c r="JNN43" s="21"/>
      <c r="JNO43" s="21"/>
      <c r="JNP43" s="21"/>
      <c r="JNQ43" s="21"/>
      <c r="JNR43" s="21"/>
      <c r="JNS43" s="21"/>
      <c r="JNT43" s="21"/>
      <c r="JNU43" s="21"/>
      <c r="JNV43" s="21"/>
      <c r="JNW43" s="21"/>
      <c r="JNX43" s="21"/>
      <c r="JNY43" s="21"/>
      <c r="JNZ43" s="21"/>
      <c r="JOA43" s="21"/>
      <c r="JOB43" s="21"/>
      <c r="JOC43" s="21"/>
      <c r="JOD43" s="21"/>
      <c r="JOE43" s="21"/>
      <c r="JOF43" s="21"/>
      <c r="JOG43" s="21"/>
      <c r="JOH43" s="21"/>
      <c r="JOI43" s="21"/>
      <c r="JOJ43" s="21"/>
      <c r="JOK43" s="21"/>
      <c r="JOL43" s="21"/>
      <c r="JOM43" s="21"/>
      <c r="JON43" s="21"/>
      <c r="JOO43" s="21"/>
      <c r="JOP43" s="21"/>
      <c r="JOQ43" s="21"/>
      <c r="JOR43" s="21"/>
      <c r="JOS43" s="21"/>
      <c r="JOT43" s="21"/>
      <c r="JOU43" s="21"/>
      <c r="JOV43" s="21"/>
      <c r="JOW43" s="21"/>
      <c r="JOX43" s="21"/>
      <c r="JOY43" s="21"/>
      <c r="JOZ43" s="21"/>
      <c r="JPA43" s="21"/>
      <c r="JPB43" s="21"/>
      <c r="JPC43" s="21"/>
      <c r="JPD43" s="21"/>
      <c r="JPE43" s="21"/>
      <c r="JPF43" s="21"/>
      <c r="JPG43" s="21"/>
      <c r="JPH43" s="21"/>
      <c r="JPI43" s="21"/>
      <c r="JPJ43" s="21"/>
      <c r="JPK43" s="21"/>
      <c r="JPL43" s="21"/>
      <c r="JPM43" s="21"/>
      <c r="JPN43" s="21"/>
      <c r="JPO43" s="21"/>
      <c r="JPP43" s="21"/>
      <c r="JPQ43" s="21"/>
      <c r="JPR43" s="21"/>
      <c r="JPS43" s="21"/>
      <c r="JPT43" s="21"/>
      <c r="JPU43" s="21"/>
      <c r="JPV43" s="21"/>
      <c r="JPW43" s="21"/>
      <c r="JPX43" s="21"/>
      <c r="JPY43" s="21"/>
      <c r="JPZ43" s="21"/>
      <c r="JQA43" s="21"/>
      <c r="JQB43" s="21"/>
      <c r="JQC43" s="21"/>
      <c r="JQD43" s="21"/>
      <c r="JQE43" s="21"/>
      <c r="JQF43" s="21"/>
      <c r="JQG43" s="21"/>
      <c r="JQH43" s="21"/>
      <c r="JQI43" s="21"/>
      <c r="JQJ43" s="21"/>
      <c r="JQK43" s="21"/>
      <c r="JQL43" s="21"/>
      <c r="JQM43" s="21"/>
      <c r="JQN43" s="21"/>
      <c r="JQO43" s="21"/>
      <c r="JQP43" s="21"/>
      <c r="JQQ43" s="21"/>
      <c r="JQR43" s="21"/>
      <c r="JQS43" s="21"/>
      <c r="JQT43" s="21"/>
      <c r="JQU43" s="21"/>
      <c r="JQV43" s="21"/>
      <c r="JQW43" s="21"/>
      <c r="JQX43" s="21"/>
      <c r="JQY43" s="21"/>
      <c r="JQZ43" s="21"/>
      <c r="JRA43" s="21"/>
      <c r="JRB43" s="21"/>
      <c r="JRC43" s="21"/>
      <c r="JRD43" s="21"/>
      <c r="JRE43" s="21"/>
      <c r="JRF43" s="21"/>
      <c r="JRG43" s="21"/>
      <c r="JRH43" s="21"/>
      <c r="JRI43" s="21"/>
      <c r="JRJ43" s="21"/>
      <c r="JRK43" s="21"/>
      <c r="JRL43" s="21"/>
      <c r="JRM43" s="21"/>
      <c r="JRN43" s="21"/>
      <c r="JRO43" s="21"/>
      <c r="JRP43" s="21"/>
      <c r="JRQ43" s="21"/>
      <c r="JRR43" s="21"/>
      <c r="JRS43" s="21"/>
      <c r="JRT43" s="21"/>
      <c r="JRU43" s="21"/>
      <c r="JRV43" s="21"/>
      <c r="JRW43" s="21"/>
      <c r="JRX43" s="21"/>
      <c r="JRY43" s="21"/>
      <c r="JRZ43" s="21"/>
      <c r="JSA43" s="21"/>
      <c r="JSB43" s="21"/>
      <c r="JSC43" s="21"/>
      <c r="JSD43" s="21"/>
      <c r="JSE43" s="21"/>
      <c r="JSF43" s="21"/>
      <c r="JSG43" s="21"/>
      <c r="JSH43" s="21"/>
      <c r="JSI43" s="21"/>
      <c r="JSJ43" s="21"/>
      <c r="JSK43" s="21"/>
      <c r="JSL43" s="21"/>
      <c r="JSM43" s="21"/>
      <c r="JSN43" s="21"/>
      <c r="JSO43" s="21"/>
      <c r="JSP43" s="21"/>
      <c r="JSQ43" s="21"/>
      <c r="JSR43" s="21"/>
      <c r="JSS43" s="21"/>
      <c r="JST43" s="21"/>
      <c r="JSU43" s="21"/>
      <c r="JSV43" s="21"/>
      <c r="JSW43" s="21"/>
      <c r="JSX43" s="21"/>
      <c r="JSY43" s="21"/>
      <c r="JSZ43" s="21"/>
      <c r="JTA43" s="21"/>
      <c r="JTB43" s="21"/>
      <c r="JTC43" s="21"/>
      <c r="JTD43" s="21"/>
      <c r="JTE43" s="21"/>
      <c r="JTF43" s="21"/>
      <c r="JTG43" s="21"/>
      <c r="JTH43" s="21"/>
      <c r="JTI43" s="21"/>
      <c r="JTJ43" s="21"/>
      <c r="JTK43" s="21"/>
      <c r="JTL43" s="21"/>
      <c r="JTM43" s="21"/>
      <c r="JTN43" s="21"/>
      <c r="JTO43" s="21"/>
      <c r="JTP43" s="21"/>
      <c r="JTQ43" s="21"/>
      <c r="JTR43" s="21"/>
      <c r="JTS43" s="21"/>
      <c r="JTT43" s="21"/>
      <c r="JTU43" s="21"/>
      <c r="JTV43" s="21"/>
      <c r="JTW43" s="21"/>
      <c r="JTX43" s="21"/>
      <c r="JTY43" s="21"/>
      <c r="JTZ43" s="21"/>
      <c r="JUA43" s="21"/>
      <c r="JUB43" s="21"/>
      <c r="JUC43" s="21"/>
      <c r="JUD43" s="21"/>
      <c r="JUE43" s="21"/>
      <c r="JUF43" s="21"/>
      <c r="JUG43" s="21"/>
      <c r="JUH43" s="21"/>
      <c r="JUI43" s="21"/>
      <c r="JUJ43" s="21"/>
      <c r="JUK43" s="21"/>
      <c r="JUL43" s="21"/>
      <c r="JUM43" s="21"/>
      <c r="JUN43" s="21"/>
      <c r="JUO43" s="21"/>
      <c r="JUP43" s="21"/>
      <c r="JUQ43" s="21"/>
      <c r="JUR43" s="21"/>
      <c r="JUS43" s="21"/>
      <c r="JUT43" s="21"/>
      <c r="JUU43" s="21"/>
      <c r="JUV43" s="21"/>
      <c r="JUW43" s="21"/>
      <c r="JUX43" s="21"/>
      <c r="JUY43" s="21"/>
      <c r="JUZ43" s="21"/>
      <c r="JVA43" s="21"/>
      <c r="JVB43" s="21"/>
      <c r="JVC43" s="21"/>
      <c r="JVD43" s="21"/>
      <c r="JVE43" s="21"/>
      <c r="JVF43" s="21"/>
      <c r="JVG43" s="21"/>
      <c r="JVH43" s="21"/>
      <c r="JVI43" s="21"/>
      <c r="JVJ43" s="21"/>
      <c r="JVK43" s="21"/>
      <c r="JVL43" s="21"/>
      <c r="JVM43" s="21"/>
      <c r="JVN43" s="21"/>
      <c r="JVO43" s="21"/>
      <c r="JVP43" s="21"/>
      <c r="JVQ43" s="21"/>
      <c r="JVR43" s="21"/>
      <c r="JVS43" s="21"/>
      <c r="JVT43" s="21"/>
      <c r="JVU43" s="21"/>
      <c r="JVV43" s="21"/>
      <c r="JVW43" s="21"/>
      <c r="JVX43" s="21"/>
      <c r="JVY43" s="21"/>
      <c r="JVZ43" s="21"/>
      <c r="JWA43" s="21"/>
      <c r="JWB43" s="21"/>
      <c r="JWC43" s="21"/>
      <c r="JWD43" s="21"/>
      <c r="JWE43" s="21"/>
      <c r="JWF43" s="21"/>
      <c r="JWG43" s="21"/>
      <c r="JWH43" s="21"/>
      <c r="JWI43" s="21"/>
      <c r="JWJ43" s="21"/>
      <c r="JWK43" s="21"/>
      <c r="JWL43" s="21"/>
      <c r="JWM43" s="21"/>
      <c r="JWN43" s="21"/>
      <c r="JWO43" s="21"/>
      <c r="JWP43" s="21"/>
      <c r="JWQ43" s="21"/>
      <c r="JWR43" s="21"/>
      <c r="JWS43" s="21"/>
      <c r="JWT43" s="21"/>
      <c r="JWU43" s="21"/>
      <c r="JWV43" s="21"/>
      <c r="JWW43" s="21"/>
      <c r="JWX43" s="21"/>
      <c r="JWY43" s="21"/>
      <c r="JWZ43" s="21"/>
      <c r="JXA43" s="21"/>
      <c r="JXB43" s="21"/>
      <c r="JXC43" s="21"/>
      <c r="JXD43" s="21"/>
      <c r="JXE43" s="21"/>
      <c r="JXF43" s="21"/>
      <c r="JXG43" s="21"/>
      <c r="JXH43" s="21"/>
      <c r="JXI43" s="21"/>
      <c r="JXJ43" s="21"/>
      <c r="JXK43" s="21"/>
      <c r="JXL43" s="21"/>
      <c r="JXM43" s="21"/>
      <c r="JXN43" s="21"/>
      <c r="JXO43" s="21"/>
      <c r="JXP43" s="21"/>
      <c r="JXQ43" s="21"/>
      <c r="JXR43" s="21"/>
      <c r="JXS43" s="21"/>
      <c r="JXT43" s="21"/>
      <c r="JXU43" s="21"/>
      <c r="JXV43" s="21"/>
      <c r="JXW43" s="21"/>
      <c r="JXX43" s="21"/>
      <c r="JXY43" s="21"/>
      <c r="JXZ43" s="21"/>
      <c r="JYA43" s="21"/>
      <c r="JYB43" s="21"/>
      <c r="JYC43" s="21"/>
      <c r="JYD43" s="21"/>
      <c r="JYE43" s="21"/>
      <c r="JYF43" s="21"/>
      <c r="JYG43" s="21"/>
      <c r="JYH43" s="21"/>
      <c r="JYI43" s="21"/>
      <c r="JYJ43" s="21"/>
      <c r="JYK43" s="21"/>
      <c r="JYL43" s="21"/>
      <c r="JYM43" s="21"/>
      <c r="JYN43" s="21"/>
      <c r="JYO43" s="21"/>
      <c r="JYP43" s="21"/>
      <c r="JYQ43" s="21"/>
      <c r="JYR43" s="21"/>
      <c r="JYS43" s="21"/>
      <c r="JYT43" s="21"/>
      <c r="JYU43" s="21"/>
      <c r="JYV43" s="21"/>
      <c r="JYW43" s="21"/>
      <c r="JYX43" s="21"/>
      <c r="JYY43" s="21"/>
      <c r="JYZ43" s="21"/>
      <c r="JZA43" s="21"/>
      <c r="JZB43" s="21"/>
      <c r="JZC43" s="21"/>
      <c r="JZD43" s="21"/>
      <c r="JZE43" s="21"/>
      <c r="JZF43" s="21"/>
      <c r="JZG43" s="21"/>
      <c r="JZH43" s="21"/>
      <c r="JZI43" s="21"/>
      <c r="JZJ43" s="21"/>
      <c r="JZK43" s="21"/>
      <c r="JZL43" s="21"/>
      <c r="JZM43" s="21"/>
      <c r="JZN43" s="21"/>
      <c r="JZO43" s="21"/>
      <c r="JZP43" s="21"/>
      <c r="JZQ43" s="21"/>
      <c r="JZR43" s="21"/>
      <c r="JZS43" s="21"/>
      <c r="JZT43" s="21"/>
      <c r="JZU43" s="21"/>
      <c r="JZV43" s="21"/>
      <c r="JZW43" s="21"/>
      <c r="JZX43" s="21"/>
      <c r="JZY43" s="21"/>
      <c r="JZZ43" s="21"/>
      <c r="KAA43" s="21"/>
      <c r="KAB43" s="21"/>
      <c r="KAC43" s="21"/>
      <c r="KAD43" s="21"/>
      <c r="KAE43" s="21"/>
      <c r="KAF43" s="21"/>
      <c r="KAG43" s="21"/>
      <c r="KAH43" s="21"/>
      <c r="KAI43" s="21"/>
      <c r="KAJ43" s="21"/>
      <c r="KAK43" s="21"/>
      <c r="KAL43" s="21"/>
      <c r="KAM43" s="21"/>
      <c r="KAN43" s="21"/>
      <c r="KAO43" s="21"/>
      <c r="KAP43" s="21"/>
      <c r="KAQ43" s="21"/>
      <c r="KAR43" s="21"/>
      <c r="KAS43" s="21"/>
      <c r="KAT43" s="21"/>
      <c r="KAU43" s="21"/>
      <c r="KAV43" s="21"/>
      <c r="KAW43" s="21"/>
      <c r="KAX43" s="21"/>
      <c r="KAY43" s="21"/>
      <c r="KAZ43" s="21"/>
      <c r="KBA43" s="21"/>
      <c r="KBB43" s="21"/>
      <c r="KBC43" s="21"/>
      <c r="KBD43" s="21"/>
      <c r="KBE43" s="21"/>
      <c r="KBF43" s="21"/>
      <c r="KBG43" s="21"/>
      <c r="KBH43" s="21"/>
      <c r="KBI43" s="21"/>
      <c r="KBJ43" s="21"/>
      <c r="KBK43" s="21"/>
      <c r="KBL43" s="21"/>
      <c r="KBM43" s="21"/>
      <c r="KBN43" s="21"/>
      <c r="KBO43" s="21"/>
      <c r="KBP43" s="21"/>
      <c r="KBQ43" s="21"/>
      <c r="KBR43" s="21"/>
      <c r="KBS43" s="21"/>
      <c r="KBT43" s="21"/>
      <c r="KBU43" s="21"/>
      <c r="KBV43" s="21"/>
      <c r="KBW43" s="21"/>
      <c r="KBX43" s="21"/>
      <c r="KBY43" s="21"/>
      <c r="KBZ43" s="21"/>
      <c r="KCA43" s="21"/>
      <c r="KCB43" s="21"/>
      <c r="KCC43" s="21"/>
      <c r="KCD43" s="21"/>
      <c r="KCE43" s="21"/>
      <c r="KCF43" s="21"/>
      <c r="KCG43" s="21"/>
      <c r="KCH43" s="21"/>
      <c r="KCI43" s="21"/>
      <c r="KCJ43" s="21"/>
      <c r="KCK43" s="21"/>
      <c r="KCL43" s="21"/>
      <c r="KCM43" s="21"/>
      <c r="KCN43" s="21"/>
      <c r="KCO43" s="21"/>
      <c r="KCP43" s="21"/>
      <c r="KCQ43" s="21"/>
      <c r="KCR43" s="21"/>
      <c r="KCS43" s="21"/>
      <c r="KCT43" s="21"/>
      <c r="KCU43" s="21"/>
      <c r="KCV43" s="21"/>
      <c r="KCW43" s="21"/>
      <c r="KCX43" s="21"/>
      <c r="KCY43" s="21"/>
      <c r="KCZ43" s="21"/>
      <c r="KDA43" s="21"/>
      <c r="KDB43" s="21"/>
      <c r="KDC43" s="21"/>
      <c r="KDD43" s="21"/>
      <c r="KDE43" s="21"/>
      <c r="KDF43" s="21"/>
      <c r="KDG43" s="21"/>
      <c r="KDH43" s="21"/>
      <c r="KDI43" s="21"/>
      <c r="KDJ43" s="21"/>
      <c r="KDK43" s="21"/>
      <c r="KDL43" s="21"/>
      <c r="KDM43" s="21"/>
      <c r="KDN43" s="21"/>
      <c r="KDO43" s="21"/>
      <c r="KDP43" s="21"/>
      <c r="KDQ43" s="21"/>
      <c r="KDR43" s="21"/>
      <c r="KDS43" s="21"/>
      <c r="KDT43" s="21"/>
      <c r="KDU43" s="21"/>
      <c r="KDV43" s="21"/>
      <c r="KDW43" s="21"/>
      <c r="KDX43" s="21"/>
      <c r="KDY43" s="21"/>
      <c r="KDZ43" s="21"/>
      <c r="KEA43" s="21"/>
      <c r="KEB43" s="21"/>
      <c r="KEC43" s="21"/>
      <c r="KED43" s="21"/>
      <c r="KEE43" s="21"/>
      <c r="KEF43" s="21"/>
      <c r="KEG43" s="21"/>
      <c r="KEH43" s="21"/>
      <c r="KEI43" s="21"/>
      <c r="KEJ43" s="21"/>
      <c r="KEK43" s="21"/>
      <c r="KEL43" s="21"/>
      <c r="KEM43" s="21"/>
      <c r="KEN43" s="21"/>
      <c r="KEO43" s="21"/>
      <c r="KEP43" s="21"/>
      <c r="KEQ43" s="21"/>
      <c r="KER43" s="21"/>
      <c r="KES43" s="21"/>
      <c r="KET43" s="21"/>
      <c r="KEU43" s="21"/>
      <c r="KEV43" s="21"/>
      <c r="KEW43" s="21"/>
      <c r="KEX43" s="21"/>
      <c r="KEY43" s="21"/>
      <c r="KEZ43" s="21"/>
      <c r="KFA43" s="21"/>
      <c r="KFB43" s="21"/>
      <c r="KFC43" s="21"/>
      <c r="KFD43" s="21"/>
      <c r="KFE43" s="21"/>
      <c r="KFF43" s="21"/>
      <c r="KFG43" s="21"/>
      <c r="KFH43" s="21"/>
      <c r="KFI43" s="21"/>
      <c r="KFJ43" s="21"/>
      <c r="KFK43" s="21"/>
      <c r="KFL43" s="21"/>
      <c r="KFM43" s="21"/>
      <c r="KFN43" s="21"/>
      <c r="KFO43" s="21"/>
      <c r="KFP43" s="21"/>
      <c r="KFQ43" s="21"/>
      <c r="KFR43" s="21"/>
      <c r="KFS43" s="21"/>
      <c r="KFT43" s="21"/>
      <c r="KFU43" s="21"/>
      <c r="KFV43" s="21"/>
      <c r="KFW43" s="21"/>
      <c r="KFX43" s="21"/>
      <c r="KFY43" s="21"/>
      <c r="KFZ43" s="21"/>
      <c r="KGA43" s="21"/>
      <c r="KGB43" s="21"/>
      <c r="KGC43" s="21"/>
      <c r="KGD43" s="21"/>
      <c r="KGE43" s="21"/>
      <c r="KGF43" s="21"/>
      <c r="KGG43" s="21"/>
      <c r="KGH43" s="21"/>
      <c r="KGI43" s="21"/>
      <c r="KGJ43" s="21"/>
      <c r="KGK43" s="21"/>
      <c r="KGL43" s="21"/>
      <c r="KGM43" s="21"/>
      <c r="KGN43" s="21"/>
      <c r="KGO43" s="21"/>
      <c r="KGP43" s="21"/>
      <c r="KGQ43" s="21"/>
      <c r="KGR43" s="21"/>
      <c r="KGS43" s="21"/>
      <c r="KGT43" s="21"/>
      <c r="KGU43" s="21"/>
      <c r="KGV43" s="21"/>
      <c r="KGW43" s="21"/>
      <c r="KGX43" s="21"/>
      <c r="KGY43" s="21"/>
      <c r="KGZ43" s="21"/>
      <c r="KHA43" s="21"/>
      <c r="KHB43" s="21"/>
      <c r="KHC43" s="21"/>
      <c r="KHD43" s="21"/>
      <c r="KHE43" s="21"/>
      <c r="KHF43" s="21"/>
      <c r="KHG43" s="21"/>
      <c r="KHH43" s="21"/>
      <c r="KHI43" s="21"/>
      <c r="KHJ43" s="21"/>
      <c r="KHK43" s="21"/>
      <c r="KHL43" s="21"/>
      <c r="KHM43" s="21"/>
      <c r="KHN43" s="21"/>
      <c r="KHO43" s="21"/>
      <c r="KHP43" s="21"/>
      <c r="KHQ43" s="21"/>
      <c r="KHR43" s="21"/>
      <c r="KHS43" s="21"/>
      <c r="KHT43" s="21"/>
      <c r="KHU43" s="21"/>
      <c r="KHV43" s="21"/>
      <c r="KHW43" s="21"/>
      <c r="KHX43" s="21"/>
      <c r="KHY43" s="21"/>
      <c r="KHZ43" s="21"/>
      <c r="KIA43" s="21"/>
      <c r="KIB43" s="21"/>
      <c r="KIC43" s="21"/>
      <c r="KID43" s="21"/>
      <c r="KIE43" s="21"/>
      <c r="KIF43" s="21"/>
      <c r="KIG43" s="21"/>
      <c r="KIH43" s="21"/>
      <c r="KII43" s="21"/>
      <c r="KIJ43" s="21"/>
      <c r="KIK43" s="21"/>
      <c r="KIL43" s="21"/>
      <c r="KIM43" s="21"/>
      <c r="KIN43" s="21"/>
      <c r="KIO43" s="21"/>
      <c r="KIP43" s="21"/>
      <c r="KIQ43" s="21"/>
      <c r="KIR43" s="21"/>
      <c r="KIS43" s="21"/>
      <c r="KIT43" s="21"/>
      <c r="KIU43" s="21"/>
      <c r="KIV43" s="21"/>
      <c r="KIW43" s="21"/>
      <c r="KIX43" s="21"/>
      <c r="KIY43" s="21"/>
      <c r="KIZ43" s="21"/>
      <c r="KJA43" s="21"/>
      <c r="KJB43" s="21"/>
      <c r="KJC43" s="21"/>
      <c r="KJD43" s="21"/>
      <c r="KJE43" s="21"/>
      <c r="KJF43" s="21"/>
      <c r="KJG43" s="21"/>
      <c r="KJH43" s="21"/>
      <c r="KJI43" s="21"/>
      <c r="KJJ43" s="21"/>
      <c r="KJK43" s="21"/>
      <c r="KJL43" s="21"/>
      <c r="KJM43" s="21"/>
      <c r="KJN43" s="21"/>
      <c r="KJO43" s="21"/>
      <c r="KJP43" s="21"/>
      <c r="KJQ43" s="21"/>
      <c r="KJR43" s="21"/>
      <c r="KJS43" s="21"/>
      <c r="KJT43" s="21"/>
      <c r="KJU43" s="21"/>
      <c r="KJV43" s="21"/>
      <c r="KJW43" s="21"/>
      <c r="KJX43" s="21"/>
      <c r="KJY43" s="21"/>
      <c r="KJZ43" s="21"/>
      <c r="KKA43" s="21"/>
      <c r="KKB43" s="21"/>
      <c r="KKC43" s="21"/>
      <c r="KKD43" s="21"/>
      <c r="KKE43" s="21"/>
      <c r="KKF43" s="21"/>
      <c r="KKG43" s="21"/>
      <c r="KKH43" s="21"/>
      <c r="KKI43" s="21"/>
      <c r="KKJ43" s="21"/>
      <c r="KKK43" s="21"/>
      <c r="KKL43" s="21"/>
      <c r="KKM43" s="21"/>
      <c r="KKN43" s="21"/>
      <c r="KKO43" s="21"/>
      <c r="KKP43" s="21"/>
      <c r="KKQ43" s="21"/>
      <c r="KKR43" s="21"/>
      <c r="KKS43" s="21"/>
      <c r="KKT43" s="21"/>
      <c r="KKU43" s="21"/>
      <c r="KKV43" s="21"/>
      <c r="KKW43" s="21"/>
      <c r="KKX43" s="21"/>
      <c r="KKY43" s="21"/>
      <c r="KKZ43" s="21"/>
      <c r="KLA43" s="21"/>
      <c r="KLB43" s="21"/>
      <c r="KLC43" s="21"/>
      <c r="KLD43" s="21"/>
      <c r="KLE43" s="21"/>
      <c r="KLF43" s="21"/>
      <c r="KLG43" s="21"/>
      <c r="KLH43" s="21"/>
      <c r="KLI43" s="21"/>
      <c r="KLJ43" s="21"/>
      <c r="KLK43" s="21"/>
      <c r="KLL43" s="21"/>
      <c r="KLM43" s="21"/>
      <c r="KLN43" s="21"/>
      <c r="KLO43" s="21"/>
      <c r="KLP43" s="21"/>
      <c r="KLQ43" s="21"/>
      <c r="KLR43" s="21"/>
      <c r="KLS43" s="21"/>
      <c r="KLT43" s="21"/>
      <c r="KLU43" s="21"/>
      <c r="KLV43" s="21"/>
      <c r="KLW43" s="21"/>
      <c r="KLX43" s="21"/>
      <c r="KLY43" s="21"/>
      <c r="KLZ43" s="21"/>
      <c r="KMA43" s="21"/>
      <c r="KMB43" s="21"/>
      <c r="KMC43" s="21"/>
      <c r="KMD43" s="21"/>
      <c r="KME43" s="21"/>
      <c r="KMF43" s="21"/>
      <c r="KMG43" s="21"/>
      <c r="KMH43" s="21"/>
      <c r="KMI43" s="21"/>
      <c r="KMJ43" s="21"/>
      <c r="KMK43" s="21"/>
      <c r="KML43" s="21"/>
      <c r="KMM43" s="21"/>
      <c r="KMN43" s="21"/>
      <c r="KMO43" s="21"/>
      <c r="KMP43" s="21"/>
      <c r="KMQ43" s="21"/>
      <c r="KMR43" s="21"/>
      <c r="KMS43" s="21"/>
      <c r="KMT43" s="21"/>
      <c r="KMU43" s="21"/>
      <c r="KMV43" s="21"/>
      <c r="KMW43" s="21"/>
      <c r="KMX43" s="21"/>
      <c r="KMY43" s="21"/>
      <c r="KMZ43" s="21"/>
      <c r="KNA43" s="21"/>
      <c r="KNB43" s="21"/>
      <c r="KNC43" s="21"/>
      <c r="KND43" s="21"/>
      <c r="KNE43" s="21"/>
      <c r="KNF43" s="21"/>
      <c r="KNG43" s="21"/>
      <c r="KNH43" s="21"/>
      <c r="KNI43" s="21"/>
      <c r="KNJ43" s="21"/>
      <c r="KNK43" s="21"/>
      <c r="KNL43" s="21"/>
      <c r="KNM43" s="21"/>
      <c r="KNN43" s="21"/>
      <c r="KNO43" s="21"/>
      <c r="KNP43" s="21"/>
      <c r="KNQ43" s="21"/>
      <c r="KNR43" s="21"/>
      <c r="KNS43" s="21"/>
      <c r="KNT43" s="21"/>
      <c r="KNU43" s="21"/>
      <c r="KNV43" s="21"/>
      <c r="KNW43" s="21"/>
      <c r="KNX43" s="21"/>
      <c r="KNY43" s="21"/>
      <c r="KNZ43" s="21"/>
      <c r="KOA43" s="21"/>
      <c r="KOB43" s="21"/>
      <c r="KOC43" s="21"/>
      <c r="KOD43" s="21"/>
      <c r="KOE43" s="21"/>
      <c r="KOF43" s="21"/>
      <c r="KOG43" s="21"/>
      <c r="KOH43" s="21"/>
      <c r="KOI43" s="21"/>
      <c r="KOJ43" s="21"/>
      <c r="KOK43" s="21"/>
      <c r="KOL43" s="21"/>
      <c r="KOM43" s="21"/>
      <c r="KON43" s="21"/>
      <c r="KOO43" s="21"/>
      <c r="KOP43" s="21"/>
      <c r="KOQ43" s="21"/>
      <c r="KOR43" s="21"/>
      <c r="KOS43" s="21"/>
      <c r="KOT43" s="21"/>
      <c r="KOU43" s="21"/>
      <c r="KOV43" s="21"/>
      <c r="KOW43" s="21"/>
      <c r="KOX43" s="21"/>
      <c r="KOY43" s="21"/>
      <c r="KOZ43" s="21"/>
      <c r="KPA43" s="21"/>
      <c r="KPB43" s="21"/>
      <c r="KPC43" s="21"/>
      <c r="KPD43" s="21"/>
      <c r="KPE43" s="21"/>
      <c r="KPF43" s="21"/>
      <c r="KPG43" s="21"/>
      <c r="KPH43" s="21"/>
      <c r="KPI43" s="21"/>
      <c r="KPJ43" s="21"/>
      <c r="KPK43" s="21"/>
      <c r="KPL43" s="21"/>
      <c r="KPM43" s="21"/>
      <c r="KPN43" s="21"/>
      <c r="KPO43" s="21"/>
      <c r="KPP43" s="21"/>
      <c r="KPQ43" s="21"/>
      <c r="KPR43" s="21"/>
      <c r="KPS43" s="21"/>
      <c r="KPT43" s="21"/>
      <c r="KPU43" s="21"/>
      <c r="KPV43" s="21"/>
      <c r="KPW43" s="21"/>
      <c r="KPX43" s="21"/>
      <c r="KPY43" s="21"/>
      <c r="KPZ43" s="21"/>
      <c r="KQA43" s="21"/>
      <c r="KQB43" s="21"/>
      <c r="KQC43" s="21"/>
      <c r="KQD43" s="21"/>
      <c r="KQE43" s="21"/>
      <c r="KQF43" s="21"/>
      <c r="KQG43" s="21"/>
      <c r="KQH43" s="21"/>
      <c r="KQI43" s="21"/>
      <c r="KQJ43" s="21"/>
      <c r="KQK43" s="21"/>
      <c r="KQL43" s="21"/>
      <c r="KQM43" s="21"/>
      <c r="KQN43" s="21"/>
      <c r="KQO43" s="21"/>
      <c r="KQP43" s="21"/>
      <c r="KQQ43" s="21"/>
      <c r="KQR43" s="21"/>
      <c r="KQS43" s="21"/>
      <c r="KQT43" s="21"/>
      <c r="KQU43" s="21"/>
      <c r="KQV43" s="21"/>
      <c r="KQW43" s="21"/>
      <c r="KQX43" s="21"/>
      <c r="KQY43" s="21"/>
      <c r="KQZ43" s="21"/>
      <c r="KRA43" s="21"/>
      <c r="KRB43" s="21"/>
      <c r="KRC43" s="21"/>
      <c r="KRD43" s="21"/>
      <c r="KRE43" s="21"/>
      <c r="KRF43" s="21"/>
      <c r="KRG43" s="21"/>
      <c r="KRH43" s="21"/>
      <c r="KRI43" s="21"/>
      <c r="KRJ43" s="21"/>
      <c r="KRK43" s="21"/>
      <c r="KRL43" s="21"/>
      <c r="KRM43" s="21"/>
      <c r="KRN43" s="21"/>
      <c r="KRO43" s="21"/>
      <c r="KRP43" s="21"/>
      <c r="KRQ43" s="21"/>
      <c r="KRR43" s="21"/>
      <c r="KRS43" s="21"/>
      <c r="KRT43" s="21"/>
      <c r="KRU43" s="21"/>
      <c r="KRV43" s="21"/>
      <c r="KRW43" s="21"/>
      <c r="KRX43" s="21"/>
      <c r="KRY43" s="21"/>
      <c r="KRZ43" s="21"/>
      <c r="KSA43" s="21"/>
      <c r="KSB43" s="21"/>
      <c r="KSC43" s="21"/>
      <c r="KSD43" s="21"/>
      <c r="KSE43" s="21"/>
      <c r="KSF43" s="21"/>
      <c r="KSG43" s="21"/>
      <c r="KSH43" s="21"/>
      <c r="KSI43" s="21"/>
      <c r="KSJ43" s="21"/>
      <c r="KSK43" s="21"/>
      <c r="KSL43" s="21"/>
      <c r="KSM43" s="21"/>
      <c r="KSN43" s="21"/>
      <c r="KSO43" s="21"/>
      <c r="KSP43" s="21"/>
      <c r="KSQ43" s="21"/>
      <c r="KSR43" s="21"/>
      <c r="KSS43" s="21"/>
      <c r="KST43" s="21"/>
      <c r="KSU43" s="21"/>
      <c r="KSV43" s="21"/>
      <c r="KSW43" s="21"/>
      <c r="KSX43" s="21"/>
      <c r="KSY43" s="21"/>
      <c r="KSZ43" s="21"/>
      <c r="KTA43" s="21"/>
      <c r="KTB43" s="21"/>
      <c r="KTC43" s="21"/>
      <c r="KTD43" s="21"/>
      <c r="KTE43" s="21"/>
      <c r="KTF43" s="21"/>
      <c r="KTG43" s="21"/>
      <c r="KTH43" s="21"/>
      <c r="KTI43" s="21"/>
      <c r="KTJ43" s="21"/>
      <c r="KTK43" s="21"/>
      <c r="KTL43" s="21"/>
      <c r="KTM43" s="21"/>
      <c r="KTN43" s="21"/>
      <c r="KTO43" s="21"/>
      <c r="KTP43" s="21"/>
      <c r="KTQ43" s="21"/>
      <c r="KTR43" s="21"/>
      <c r="KTS43" s="21"/>
      <c r="KTT43" s="21"/>
      <c r="KTU43" s="21"/>
      <c r="KTV43" s="21"/>
      <c r="KTW43" s="21"/>
      <c r="KTX43" s="21"/>
      <c r="KTY43" s="21"/>
      <c r="KTZ43" s="21"/>
      <c r="KUA43" s="21"/>
      <c r="KUB43" s="21"/>
      <c r="KUC43" s="21"/>
      <c r="KUD43" s="21"/>
      <c r="KUE43" s="21"/>
      <c r="KUF43" s="21"/>
      <c r="KUG43" s="21"/>
      <c r="KUH43" s="21"/>
      <c r="KUI43" s="21"/>
      <c r="KUJ43" s="21"/>
      <c r="KUK43" s="21"/>
      <c r="KUL43" s="21"/>
      <c r="KUM43" s="21"/>
      <c r="KUN43" s="21"/>
      <c r="KUO43" s="21"/>
      <c r="KUP43" s="21"/>
      <c r="KUQ43" s="21"/>
      <c r="KUR43" s="21"/>
      <c r="KUS43" s="21"/>
      <c r="KUT43" s="21"/>
      <c r="KUU43" s="21"/>
      <c r="KUV43" s="21"/>
      <c r="KUW43" s="21"/>
      <c r="KUX43" s="21"/>
      <c r="KUY43" s="21"/>
      <c r="KUZ43" s="21"/>
      <c r="KVA43" s="21"/>
      <c r="KVB43" s="21"/>
      <c r="KVC43" s="21"/>
      <c r="KVD43" s="21"/>
      <c r="KVE43" s="21"/>
      <c r="KVF43" s="21"/>
      <c r="KVG43" s="21"/>
      <c r="KVH43" s="21"/>
      <c r="KVI43" s="21"/>
      <c r="KVJ43" s="21"/>
      <c r="KVK43" s="21"/>
      <c r="KVL43" s="21"/>
      <c r="KVM43" s="21"/>
      <c r="KVN43" s="21"/>
      <c r="KVO43" s="21"/>
      <c r="KVP43" s="21"/>
      <c r="KVQ43" s="21"/>
      <c r="KVR43" s="21"/>
      <c r="KVS43" s="21"/>
      <c r="KVT43" s="21"/>
      <c r="KVU43" s="21"/>
      <c r="KVV43" s="21"/>
      <c r="KVW43" s="21"/>
      <c r="KVX43" s="21"/>
      <c r="KVY43" s="21"/>
      <c r="KVZ43" s="21"/>
      <c r="KWA43" s="21"/>
      <c r="KWB43" s="21"/>
      <c r="KWC43" s="21"/>
      <c r="KWD43" s="21"/>
      <c r="KWE43" s="21"/>
      <c r="KWF43" s="21"/>
      <c r="KWG43" s="21"/>
      <c r="KWH43" s="21"/>
      <c r="KWI43" s="21"/>
      <c r="KWJ43" s="21"/>
      <c r="KWK43" s="21"/>
      <c r="KWL43" s="21"/>
      <c r="KWM43" s="21"/>
      <c r="KWN43" s="21"/>
      <c r="KWO43" s="21"/>
      <c r="KWP43" s="21"/>
      <c r="KWQ43" s="21"/>
      <c r="KWR43" s="21"/>
      <c r="KWS43" s="21"/>
      <c r="KWT43" s="21"/>
      <c r="KWU43" s="21"/>
      <c r="KWV43" s="21"/>
      <c r="KWW43" s="21"/>
      <c r="KWX43" s="21"/>
      <c r="KWY43" s="21"/>
      <c r="KWZ43" s="21"/>
      <c r="KXA43" s="21"/>
      <c r="KXB43" s="21"/>
      <c r="KXC43" s="21"/>
      <c r="KXD43" s="21"/>
      <c r="KXE43" s="21"/>
      <c r="KXF43" s="21"/>
      <c r="KXG43" s="21"/>
      <c r="KXH43" s="21"/>
      <c r="KXI43" s="21"/>
      <c r="KXJ43" s="21"/>
      <c r="KXK43" s="21"/>
      <c r="KXL43" s="21"/>
      <c r="KXM43" s="21"/>
      <c r="KXN43" s="21"/>
      <c r="KXO43" s="21"/>
      <c r="KXP43" s="21"/>
      <c r="KXQ43" s="21"/>
      <c r="KXR43" s="21"/>
      <c r="KXS43" s="21"/>
      <c r="KXT43" s="21"/>
      <c r="KXU43" s="21"/>
      <c r="KXV43" s="21"/>
      <c r="KXW43" s="21"/>
      <c r="KXX43" s="21"/>
      <c r="KXY43" s="21"/>
      <c r="KXZ43" s="21"/>
      <c r="KYA43" s="21"/>
      <c r="KYB43" s="21"/>
      <c r="KYC43" s="21"/>
      <c r="KYD43" s="21"/>
      <c r="KYE43" s="21"/>
      <c r="KYF43" s="21"/>
      <c r="KYG43" s="21"/>
      <c r="KYH43" s="21"/>
      <c r="KYI43" s="21"/>
      <c r="KYJ43" s="21"/>
      <c r="KYK43" s="21"/>
      <c r="KYL43" s="21"/>
      <c r="KYM43" s="21"/>
      <c r="KYN43" s="21"/>
      <c r="KYO43" s="21"/>
      <c r="KYP43" s="21"/>
      <c r="KYQ43" s="21"/>
      <c r="KYR43" s="21"/>
      <c r="KYS43" s="21"/>
      <c r="KYT43" s="21"/>
      <c r="KYU43" s="21"/>
      <c r="KYV43" s="21"/>
      <c r="KYW43" s="21"/>
      <c r="KYX43" s="21"/>
      <c r="KYY43" s="21"/>
      <c r="KYZ43" s="21"/>
      <c r="KZA43" s="21"/>
      <c r="KZB43" s="21"/>
      <c r="KZC43" s="21"/>
      <c r="KZD43" s="21"/>
      <c r="KZE43" s="21"/>
      <c r="KZF43" s="21"/>
      <c r="KZG43" s="21"/>
      <c r="KZH43" s="21"/>
      <c r="KZI43" s="21"/>
      <c r="KZJ43" s="21"/>
      <c r="KZK43" s="21"/>
      <c r="KZL43" s="21"/>
      <c r="KZM43" s="21"/>
      <c r="KZN43" s="21"/>
      <c r="KZO43" s="21"/>
      <c r="KZP43" s="21"/>
      <c r="KZQ43" s="21"/>
      <c r="KZR43" s="21"/>
      <c r="KZS43" s="21"/>
      <c r="KZT43" s="21"/>
      <c r="KZU43" s="21"/>
      <c r="KZV43" s="21"/>
      <c r="KZW43" s="21"/>
      <c r="KZX43" s="21"/>
      <c r="KZY43" s="21"/>
      <c r="KZZ43" s="21"/>
      <c r="LAA43" s="21"/>
      <c r="LAB43" s="21"/>
      <c r="LAC43" s="21"/>
      <c r="LAD43" s="21"/>
      <c r="LAE43" s="21"/>
      <c r="LAF43" s="21"/>
      <c r="LAG43" s="21"/>
      <c r="LAH43" s="21"/>
      <c r="LAI43" s="21"/>
      <c r="LAJ43" s="21"/>
      <c r="LAK43" s="21"/>
      <c r="LAL43" s="21"/>
      <c r="LAM43" s="21"/>
      <c r="LAN43" s="21"/>
      <c r="LAO43" s="21"/>
      <c r="LAP43" s="21"/>
      <c r="LAQ43" s="21"/>
      <c r="LAR43" s="21"/>
      <c r="LAS43" s="21"/>
      <c r="LAT43" s="21"/>
      <c r="LAU43" s="21"/>
      <c r="LAV43" s="21"/>
      <c r="LAW43" s="21"/>
      <c r="LAX43" s="21"/>
      <c r="LAY43" s="21"/>
      <c r="LAZ43" s="21"/>
      <c r="LBA43" s="21"/>
      <c r="LBB43" s="21"/>
      <c r="LBC43" s="21"/>
      <c r="LBD43" s="21"/>
      <c r="LBE43" s="21"/>
      <c r="LBF43" s="21"/>
      <c r="LBG43" s="21"/>
      <c r="LBH43" s="21"/>
      <c r="LBI43" s="21"/>
      <c r="LBJ43" s="21"/>
      <c r="LBK43" s="21"/>
      <c r="LBL43" s="21"/>
      <c r="LBM43" s="21"/>
      <c r="LBN43" s="21"/>
      <c r="LBO43" s="21"/>
      <c r="LBP43" s="21"/>
      <c r="LBQ43" s="21"/>
      <c r="LBR43" s="21"/>
      <c r="LBS43" s="21"/>
      <c r="LBT43" s="21"/>
      <c r="LBU43" s="21"/>
      <c r="LBV43" s="21"/>
      <c r="LBW43" s="21"/>
      <c r="LBX43" s="21"/>
      <c r="LBY43" s="21"/>
      <c r="LBZ43" s="21"/>
      <c r="LCA43" s="21"/>
      <c r="LCB43" s="21"/>
      <c r="LCC43" s="21"/>
      <c r="LCD43" s="21"/>
      <c r="LCE43" s="21"/>
      <c r="LCF43" s="21"/>
      <c r="LCG43" s="21"/>
      <c r="LCH43" s="21"/>
      <c r="LCI43" s="21"/>
      <c r="LCJ43" s="21"/>
      <c r="LCK43" s="21"/>
      <c r="LCL43" s="21"/>
      <c r="LCM43" s="21"/>
      <c r="LCN43" s="21"/>
      <c r="LCO43" s="21"/>
      <c r="LCP43" s="21"/>
      <c r="LCQ43" s="21"/>
      <c r="LCR43" s="21"/>
      <c r="LCS43" s="21"/>
      <c r="LCT43" s="21"/>
      <c r="LCU43" s="21"/>
      <c r="LCV43" s="21"/>
      <c r="LCW43" s="21"/>
      <c r="LCX43" s="21"/>
      <c r="LCY43" s="21"/>
      <c r="LCZ43" s="21"/>
      <c r="LDA43" s="21"/>
      <c r="LDB43" s="21"/>
      <c r="LDC43" s="21"/>
      <c r="LDD43" s="21"/>
      <c r="LDE43" s="21"/>
      <c r="LDF43" s="21"/>
      <c r="LDG43" s="21"/>
      <c r="LDH43" s="21"/>
      <c r="LDI43" s="21"/>
      <c r="LDJ43" s="21"/>
      <c r="LDK43" s="21"/>
      <c r="LDL43" s="21"/>
      <c r="LDM43" s="21"/>
      <c r="LDN43" s="21"/>
      <c r="LDO43" s="21"/>
      <c r="LDP43" s="21"/>
      <c r="LDQ43" s="21"/>
      <c r="LDR43" s="21"/>
      <c r="LDS43" s="21"/>
      <c r="LDT43" s="21"/>
      <c r="LDU43" s="21"/>
      <c r="LDV43" s="21"/>
      <c r="LDW43" s="21"/>
      <c r="LDX43" s="21"/>
      <c r="LDY43" s="21"/>
      <c r="LDZ43" s="21"/>
      <c r="LEA43" s="21"/>
      <c r="LEB43" s="21"/>
      <c r="LEC43" s="21"/>
      <c r="LED43" s="21"/>
      <c r="LEE43" s="21"/>
      <c r="LEF43" s="21"/>
      <c r="LEG43" s="21"/>
      <c r="LEH43" s="21"/>
      <c r="LEI43" s="21"/>
      <c r="LEJ43" s="21"/>
      <c r="LEK43" s="21"/>
      <c r="LEL43" s="21"/>
      <c r="LEM43" s="21"/>
      <c r="LEN43" s="21"/>
      <c r="LEO43" s="21"/>
      <c r="LEP43" s="21"/>
      <c r="LEQ43" s="21"/>
      <c r="LER43" s="21"/>
      <c r="LES43" s="21"/>
      <c r="LET43" s="21"/>
      <c r="LEU43" s="21"/>
      <c r="LEV43" s="21"/>
      <c r="LEW43" s="21"/>
      <c r="LEX43" s="21"/>
      <c r="LEY43" s="21"/>
      <c r="LEZ43" s="21"/>
      <c r="LFA43" s="21"/>
      <c r="LFB43" s="21"/>
      <c r="LFC43" s="21"/>
      <c r="LFD43" s="21"/>
      <c r="LFE43" s="21"/>
      <c r="LFF43" s="21"/>
      <c r="LFG43" s="21"/>
      <c r="LFH43" s="21"/>
      <c r="LFI43" s="21"/>
      <c r="LFJ43" s="21"/>
      <c r="LFK43" s="21"/>
      <c r="LFL43" s="21"/>
      <c r="LFM43" s="21"/>
      <c r="LFN43" s="21"/>
      <c r="LFO43" s="21"/>
      <c r="LFP43" s="21"/>
      <c r="LFQ43" s="21"/>
      <c r="LFR43" s="21"/>
      <c r="LFS43" s="21"/>
      <c r="LFT43" s="21"/>
      <c r="LFU43" s="21"/>
      <c r="LFV43" s="21"/>
      <c r="LFW43" s="21"/>
      <c r="LFX43" s="21"/>
      <c r="LFY43" s="21"/>
      <c r="LFZ43" s="21"/>
      <c r="LGA43" s="21"/>
      <c r="LGB43" s="21"/>
      <c r="LGC43" s="21"/>
      <c r="LGD43" s="21"/>
      <c r="LGE43" s="21"/>
      <c r="LGF43" s="21"/>
      <c r="LGG43" s="21"/>
      <c r="LGH43" s="21"/>
      <c r="LGI43" s="21"/>
      <c r="LGJ43" s="21"/>
      <c r="LGK43" s="21"/>
      <c r="LGL43" s="21"/>
      <c r="LGM43" s="21"/>
      <c r="LGN43" s="21"/>
      <c r="LGO43" s="21"/>
      <c r="LGP43" s="21"/>
      <c r="LGQ43" s="21"/>
      <c r="LGR43" s="21"/>
      <c r="LGS43" s="21"/>
      <c r="LGT43" s="21"/>
      <c r="LGU43" s="21"/>
      <c r="LGV43" s="21"/>
      <c r="LGW43" s="21"/>
      <c r="LGX43" s="21"/>
      <c r="LGY43" s="21"/>
      <c r="LGZ43" s="21"/>
      <c r="LHA43" s="21"/>
      <c r="LHB43" s="21"/>
      <c r="LHC43" s="21"/>
      <c r="LHD43" s="21"/>
      <c r="LHE43" s="21"/>
      <c r="LHF43" s="21"/>
      <c r="LHG43" s="21"/>
      <c r="LHH43" s="21"/>
      <c r="LHI43" s="21"/>
      <c r="LHJ43" s="21"/>
      <c r="LHK43" s="21"/>
      <c r="LHL43" s="21"/>
      <c r="LHM43" s="21"/>
      <c r="LHN43" s="21"/>
      <c r="LHO43" s="21"/>
      <c r="LHP43" s="21"/>
      <c r="LHQ43" s="21"/>
      <c r="LHR43" s="21"/>
      <c r="LHS43" s="21"/>
      <c r="LHT43" s="21"/>
      <c r="LHU43" s="21"/>
      <c r="LHV43" s="21"/>
      <c r="LHW43" s="21"/>
      <c r="LHX43" s="21"/>
      <c r="LHY43" s="21"/>
      <c r="LHZ43" s="21"/>
      <c r="LIA43" s="21"/>
      <c r="LIB43" s="21"/>
      <c r="LIC43" s="21"/>
      <c r="LID43" s="21"/>
      <c r="LIE43" s="21"/>
      <c r="LIF43" s="21"/>
      <c r="LIG43" s="21"/>
      <c r="LIH43" s="21"/>
      <c r="LII43" s="21"/>
      <c r="LIJ43" s="21"/>
      <c r="LIK43" s="21"/>
      <c r="LIL43" s="21"/>
      <c r="LIM43" s="21"/>
      <c r="LIN43" s="21"/>
      <c r="LIO43" s="21"/>
      <c r="LIP43" s="21"/>
      <c r="LIQ43" s="21"/>
      <c r="LIR43" s="21"/>
      <c r="LIS43" s="21"/>
      <c r="LIT43" s="21"/>
      <c r="LIU43" s="21"/>
      <c r="LIV43" s="21"/>
      <c r="LIW43" s="21"/>
      <c r="LIX43" s="21"/>
      <c r="LIY43" s="21"/>
      <c r="LIZ43" s="21"/>
      <c r="LJA43" s="21"/>
      <c r="LJB43" s="21"/>
      <c r="LJC43" s="21"/>
      <c r="LJD43" s="21"/>
      <c r="LJE43" s="21"/>
      <c r="LJF43" s="21"/>
      <c r="LJG43" s="21"/>
      <c r="LJH43" s="21"/>
      <c r="LJI43" s="21"/>
      <c r="LJJ43" s="21"/>
      <c r="LJK43" s="21"/>
      <c r="LJL43" s="21"/>
      <c r="LJM43" s="21"/>
      <c r="LJN43" s="21"/>
      <c r="LJO43" s="21"/>
      <c r="LJP43" s="21"/>
      <c r="LJQ43" s="21"/>
      <c r="LJR43" s="21"/>
      <c r="LJS43" s="21"/>
      <c r="LJT43" s="21"/>
      <c r="LJU43" s="21"/>
      <c r="LJV43" s="21"/>
      <c r="LJW43" s="21"/>
      <c r="LJX43" s="21"/>
      <c r="LJY43" s="21"/>
      <c r="LJZ43" s="21"/>
      <c r="LKA43" s="21"/>
      <c r="LKB43" s="21"/>
      <c r="LKC43" s="21"/>
      <c r="LKD43" s="21"/>
      <c r="LKE43" s="21"/>
      <c r="LKF43" s="21"/>
      <c r="LKG43" s="21"/>
      <c r="LKH43" s="21"/>
      <c r="LKI43" s="21"/>
      <c r="LKJ43" s="21"/>
      <c r="LKK43" s="21"/>
      <c r="LKL43" s="21"/>
      <c r="LKM43" s="21"/>
      <c r="LKN43" s="21"/>
      <c r="LKO43" s="21"/>
      <c r="LKP43" s="21"/>
      <c r="LKQ43" s="21"/>
      <c r="LKR43" s="21"/>
      <c r="LKS43" s="21"/>
      <c r="LKT43" s="21"/>
      <c r="LKU43" s="21"/>
      <c r="LKV43" s="21"/>
      <c r="LKW43" s="21"/>
      <c r="LKX43" s="21"/>
      <c r="LKY43" s="21"/>
      <c r="LKZ43" s="21"/>
      <c r="LLA43" s="21"/>
      <c r="LLB43" s="21"/>
      <c r="LLC43" s="21"/>
      <c r="LLD43" s="21"/>
      <c r="LLE43" s="21"/>
      <c r="LLF43" s="21"/>
      <c r="LLG43" s="21"/>
      <c r="LLH43" s="21"/>
      <c r="LLI43" s="21"/>
      <c r="LLJ43" s="21"/>
      <c r="LLK43" s="21"/>
      <c r="LLL43" s="21"/>
      <c r="LLM43" s="21"/>
      <c r="LLN43" s="21"/>
      <c r="LLO43" s="21"/>
      <c r="LLP43" s="21"/>
      <c r="LLQ43" s="21"/>
      <c r="LLR43" s="21"/>
      <c r="LLS43" s="21"/>
      <c r="LLT43" s="21"/>
      <c r="LLU43" s="21"/>
      <c r="LLV43" s="21"/>
      <c r="LLW43" s="21"/>
      <c r="LLX43" s="21"/>
      <c r="LLY43" s="21"/>
      <c r="LLZ43" s="21"/>
      <c r="LMA43" s="21"/>
      <c r="LMB43" s="21"/>
      <c r="LMC43" s="21"/>
      <c r="LMD43" s="21"/>
      <c r="LME43" s="21"/>
      <c r="LMF43" s="21"/>
      <c r="LMG43" s="21"/>
      <c r="LMH43" s="21"/>
      <c r="LMI43" s="21"/>
      <c r="LMJ43" s="21"/>
      <c r="LMK43" s="21"/>
      <c r="LML43" s="21"/>
      <c r="LMM43" s="21"/>
      <c r="LMN43" s="21"/>
      <c r="LMO43" s="21"/>
      <c r="LMP43" s="21"/>
      <c r="LMQ43" s="21"/>
      <c r="LMR43" s="21"/>
      <c r="LMS43" s="21"/>
      <c r="LMT43" s="21"/>
      <c r="LMU43" s="21"/>
      <c r="LMV43" s="21"/>
      <c r="LMW43" s="21"/>
      <c r="LMX43" s="21"/>
      <c r="LMY43" s="21"/>
      <c r="LMZ43" s="21"/>
      <c r="LNA43" s="21"/>
      <c r="LNB43" s="21"/>
      <c r="LNC43" s="21"/>
      <c r="LND43" s="21"/>
      <c r="LNE43" s="21"/>
      <c r="LNF43" s="21"/>
      <c r="LNG43" s="21"/>
      <c r="LNH43" s="21"/>
      <c r="LNI43" s="21"/>
      <c r="LNJ43" s="21"/>
      <c r="LNK43" s="21"/>
      <c r="LNL43" s="21"/>
      <c r="LNM43" s="21"/>
      <c r="LNN43" s="21"/>
      <c r="LNO43" s="21"/>
      <c r="LNP43" s="21"/>
      <c r="LNQ43" s="21"/>
      <c r="LNR43" s="21"/>
      <c r="LNS43" s="21"/>
      <c r="LNT43" s="21"/>
      <c r="LNU43" s="21"/>
      <c r="LNV43" s="21"/>
      <c r="LNW43" s="21"/>
      <c r="LNX43" s="21"/>
      <c r="LNY43" s="21"/>
      <c r="LNZ43" s="21"/>
      <c r="LOA43" s="21"/>
      <c r="LOB43" s="21"/>
      <c r="LOC43" s="21"/>
      <c r="LOD43" s="21"/>
      <c r="LOE43" s="21"/>
      <c r="LOF43" s="21"/>
      <c r="LOG43" s="21"/>
      <c r="LOH43" s="21"/>
      <c r="LOI43" s="21"/>
      <c r="LOJ43" s="21"/>
      <c r="LOK43" s="21"/>
      <c r="LOL43" s="21"/>
      <c r="LOM43" s="21"/>
      <c r="LON43" s="21"/>
      <c r="LOO43" s="21"/>
      <c r="LOP43" s="21"/>
      <c r="LOQ43" s="21"/>
      <c r="LOR43" s="21"/>
      <c r="LOS43" s="21"/>
      <c r="LOT43" s="21"/>
      <c r="LOU43" s="21"/>
      <c r="LOV43" s="21"/>
      <c r="LOW43" s="21"/>
      <c r="LOX43" s="21"/>
      <c r="LOY43" s="21"/>
      <c r="LOZ43" s="21"/>
      <c r="LPA43" s="21"/>
      <c r="LPB43" s="21"/>
      <c r="LPC43" s="21"/>
      <c r="LPD43" s="21"/>
      <c r="LPE43" s="21"/>
      <c r="LPF43" s="21"/>
      <c r="LPG43" s="21"/>
      <c r="LPH43" s="21"/>
      <c r="LPI43" s="21"/>
      <c r="LPJ43" s="21"/>
      <c r="LPK43" s="21"/>
      <c r="LPL43" s="21"/>
      <c r="LPM43" s="21"/>
      <c r="LPN43" s="21"/>
      <c r="LPO43" s="21"/>
      <c r="LPP43" s="21"/>
      <c r="LPQ43" s="21"/>
      <c r="LPR43" s="21"/>
      <c r="LPS43" s="21"/>
      <c r="LPT43" s="21"/>
      <c r="LPU43" s="21"/>
      <c r="LPV43" s="21"/>
      <c r="LPW43" s="21"/>
      <c r="LPX43" s="21"/>
      <c r="LPY43" s="21"/>
      <c r="LPZ43" s="21"/>
      <c r="LQA43" s="21"/>
      <c r="LQB43" s="21"/>
      <c r="LQC43" s="21"/>
      <c r="LQD43" s="21"/>
      <c r="LQE43" s="21"/>
      <c r="LQF43" s="21"/>
      <c r="LQG43" s="21"/>
      <c r="LQH43" s="21"/>
      <c r="LQI43" s="21"/>
      <c r="LQJ43" s="21"/>
      <c r="LQK43" s="21"/>
      <c r="LQL43" s="21"/>
      <c r="LQM43" s="21"/>
      <c r="LQN43" s="21"/>
      <c r="LQO43" s="21"/>
      <c r="LQP43" s="21"/>
      <c r="LQQ43" s="21"/>
      <c r="LQR43" s="21"/>
      <c r="LQS43" s="21"/>
      <c r="LQT43" s="21"/>
      <c r="LQU43" s="21"/>
      <c r="LQV43" s="21"/>
      <c r="LQW43" s="21"/>
      <c r="LQX43" s="21"/>
      <c r="LQY43" s="21"/>
      <c r="LQZ43" s="21"/>
      <c r="LRA43" s="21"/>
      <c r="LRB43" s="21"/>
      <c r="LRC43" s="21"/>
      <c r="LRD43" s="21"/>
      <c r="LRE43" s="21"/>
      <c r="LRF43" s="21"/>
      <c r="LRG43" s="21"/>
      <c r="LRH43" s="21"/>
      <c r="LRI43" s="21"/>
      <c r="LRJ43" s="21"/>
      <c r="LRK43" s="21"/>
      <c r="LRL43" s="21"/>
      <c r="LRM43" s="21"/>
      <c r="LRN43" s="21"/>
      <c r="LRO43" s="21"/>
      <c r="LRP43" s="21"/>
      <c r="LRQ43" s="21"/>
      <c r="LRR43" s="21"/>
      <c r="LRS43" s="21"/>
      <c r="LRT43" s="21"/>
      <c r="LRU43" s="21"/>
      <c r="LRV43" s="21"/>
      <c r="LRW43" s="21"/>
      <c r="LRX43" s="21"/>
      <c r="LRY43" s="21"/>
      <c r="LRZ43" s="21"/>
      <c r="LSA43" s="21"/>
      <c r="LSB43" s="21"/>
      <c r="LSC43" s="21"/>
      <c r="LSD43" s="21"/>
      <c r="LSE43" s="21"/>
      <c r="LSF43" s="21"/>
      <c r="LSG43" s="21"/>
      <c r="LSH43" s="21"/>
      <c r="LSI43" s="21"/>
      <c r="LSJ43" s="21"/>
      <c r="LSK43" s="21"/>
      <c r="LSL43" s="21"/>
      <c r="LSM43" s="21"/>
      <c r="LSN43" s="21"/>
      <c r="LSO43" s="21"/>
      <c r="LSP43" s="21"/>
      <c r="LSQ43" s="21"/>
      <c r="LSR43" s="21"/>
      <c r="LSS43" s="21"/>
      <c r="LST43" s="21"/>
      <c r="LSU43" s="21"/>
      <c r="LSV43" s="21"/>
      <c r="LSW43" s="21"/>
      <c r="LSX43" s="21"/>
      <c r="LSY43" s="21"/>
      <c r="LSZ43" s="21"/>
      <c r="LTA43" s="21"/>
      <c r="LTB43" s="21"/>
      <c r="LTC43" s="21"/>
      <c r="LTD43" s="21"/>
      <c r="LTE43" s="21"/>
      <c r="LTF43" s="21"/>
      <c r="LTG43" s="21"/>
      <c r="LTH43" s="21"/>
      <c r="LTI43" s="21"/>
      <c r="LTJ43" s="21"/>
      <c r="LTK43" s="21"/>
      <c r="LTL43" s="21"/>
      <c r="LTM43" s="21"/>
      <c r="LTN43" s="21"/>
      <c r="LTO43" s="21"/>
      <c r="LTP43" s="21"/>
      <c r="LTQ43" s="21"/>
      <c r="LTR43" s="21"/>
      <c r="LTS43" s="21"/>
      <c r="LTT43" s="21"/>
      <c r="LTU43" s="21"/>
      <c r="LTV43" s="21"/>
      <c r="LTW43" s="21"/>
      <c r="LTX43" s="21"/>
      <c r="LTY43" s="21"/>
      <c r="LTZ43" s="21"/>
      <c r="LUA43" s="21"/>
      <c r="LUB43" s="21"/>
      <c r="LUC43" s="21"/>
      <c r="LUD43" s="21"/>
      <c r="LUE43" s="21"/>
      <c r="LUF43" s="21"/>
      <c r="LUG43" s="21"/>
      <c r="LUH43" s="21"/>
      <c r="LUI43" s="21"/>
      <c r="LUJ43" s="21"/>
      <c r="LUK43" s="21"/>
      <c r="LUL43" s="21"/>
      <c r="LUM43" s="21"/>
      <c r="LUN43" s="21"/>
      <c r="LUO43" s="21"/>
      <c r="LUP43" s="21"/>
      <c r="LUQ43" s="21"/>
      <c r="LUR43" s="21"/>
      <c r="LUS43" s="21"/>
      <c r="LUT43" s="21"/>
      <c r="LUU43" s="21"/>
      <c r="LUV43" s="21"/>
      <c r="LUW43" s="21"/>
      <c r="LUX43" s="21"/>
      <c r="LUY43" s="21"/>
      <c r="LUZ43" s="21"/>
      <c r="LVA43" s="21"/>
      <c r="LVB43" s="21"/>
      <c r="LVC43" s="21"/>
      <c r="LVD43" s="21"/>
      <c r="LVE43" s="21"/>
      <c r="LVF43" s="21"/>
      <c r="LVG43" s="21"/>
      <c r="LVH43" s="21"/>
      <c r="LVI43" s="21"/>
      <c r="LVJ43" s="21"/>
      <c r="LVK43" s="21"/>
      <c r="LVL43" s="21"/>
      <c r="LVM43" s="21"/>
      <c r="LVN43" s="21"/>
      <c r="LVO43" s="21"/>
      <c r="LVP43" s="21"/>
      <c r="LVQ43" s="21"/>
      <c r="LVR43" s="21"/>
      <c r="LVS43" s="21"/>
      <c r="LVT43" s="21"/>
      <c r="LVU43" s="21"/>
      <c r="LVV43" s="21"/>
      <c r="LVW43" s="21"/>
      <c r="LVX43" s="21"/>
      <c r="LVY43" s="21"/>
      <c r="LVZ43" s="21"/>
      <c r="LWA43" s="21"/>
      <c r="LWB43" s="21"/>
      <c r="LWC43" s="21"/>
      <c r="LWD43" s="21"/>
      <c r="LWE43" s="21"/>
      <c r="LWF43" s="21"/>
      <c r="LWG43" s="21"/>
      <c r="LWH43" s="21"/>
      <c r="LWI43" s="21"/>
      <c r="LWJ43" s="21"/>
      <c r="LWK43" s="21"/>
      <c r="LWL43" s="21"/>
      <c r="LWM43" s="21"/>
      <c r="LWN43" s="21"/>
      <c r="LWO43" s="21"/>
      <c r="LWP43" s="21"/>
      <c r="LWQ43" s="21"/>
      <c r="LWR43" s="21"/>
      <c r="LWS43" s="21"/>
      <c r="LWT43" s="21"/>
      <c r="LWU43" s="21"/>
      <c r="LWV43" s="21"/>
      <c r="LWW43" s="21"/>
      <c r="LWX43" s="21"/>
      <c r="LWY43" s="21"/>
      <c r="LWZ43" s="21"/>
      <c r="LXA43" s="21"/>
      <c r="LXB43" s="21"/>
      <c r="LXC43" s="21"/>
      <c r="LXD43" s="21"/>
      <c r="LXE43" s="21"/>
      <c r="LXF43" s="21"/>
      <c r="LXG43" s="21"/>
      <c r="LXH43" s="21"/>
      <c r="LXI43" s="21"/>
      <c r="LXJ43" s="21"/>
      <c r="LXK43" s="21"/>
      <c r="LXL43" s="21"/>
      <c r="LXM43" s="21"/>
      <c r="LXN43" s="21"/>
      <c r="LXO43" s="21"/>
      <c r="LXP43" s="21"/>
      <c r="LXQ43" s="21"/>
      <c r="LXR43" s="21"/>
      <c r="LXS43" s="21"/>
      <c r="LXT43" s="21"/>
      <c r="LXU43" s="21"/>
      <c r="LXV43" s="21"/>
      <c r="LXW43" s="21"/>
      <c r="LXX43" s="21"/>
      <c r="LXY43" s="21"/>
      <c r="LXZ43" s="21"/>
      <c r="LYA43" s="21"/>
      <c r="LYB43" s="21"/>
      <c r="LYC43" s="21"/>
      <c r="LYD43" s="21"/>
      <c r="LYE43" s="21"/>
      <c r="LYF43" s="21"/>
      <c r="LYG43" s="21"/>
      <c r="LYH43" s="21"/>
      <c r="LYI43" s="21"/>
      <c r="LYJ43" s="21"/>
      <c r="LYK43" s="21"/>
      <c r="LYL43" s="21"/>
      <c r="LYM43" s="21"/>
      <c r="LYN43" s="21"/>
      <c r="LYO43" s="21"/>
      <c r="LYP43" s="21"/>
      <c r="LYQ43" s="21"/>
      <c r="LYR43" s="21"/>
      <c r="LYS43" s="21"/>
      <c r="LYT43" s="21"/>
      <c r="LYU43" s="21"/>
      <c r="LYV43" s="21"/>
      <c r="LYW43" s="21"/>
      <c r="LYX43" s="21"/>
      <c r="LYY43" s="21"/>
      <c r="LYZ43" s="21"/>
      <c r="LZA43" s="21"/>
      <c r="LZB43" s="21"/>
      <c r="LZC43" s="21"/>
      <c r="LZD43" s="21"/>
      <c r="LZE43" s="21"/>
      <c r="LZF43" s="21"/>
      <c r="LZG43" s="21"/>
      <c r="LZH43" s="21"/>
      <c r="LZI43" s="21"/>
      <c r="LZJ43" s="21"/>
      <c r="LZK43" s="21"/>
      <c r="LZL43" s="21"/>
      <c r="LZM43" s="21"/>
      <c r="LZN43" s="21"/>
      <c r="LZO43" s="21"/>
      <c r="LZP43" s="21"/>
      <c r="LZQ43" s="21"/>
      <c r="LZR43" s="21"/>
      <c r="LZS43" s="21"/>
      <c r="LZT43" s="21"/>
      <c r="LZU43" s="21"/>
      <c r="LZV43" s="21"/>
      <c r="LZW43" s="21"/>
      <c r="LZX43" s="21"/>
      <c r="LZY43" s="21"/>
      <c r="LZZ43" s="21"/>
      <c r="MAA43" s="21"/>
      <c r="MAB43" s="21"/>
      <c r="MAC43" s="21"/>
      <c r="MAD43" s="21"/>
      <c r="MAE43" s="21"/>
      <c r="MAF43" s="21"/>
      <c r="MAG43" s="21"/>
      <c r="MAH43" s="21"/>
      <c r="MAI43" s="21"/>
      <c r="MAJ43" s="21"/>
      <c r="MAK43" s="21"/>
      <c r="MAL43" s="21"/>
      <c r="MAM43" s="21"/>
      <c r="MAN43" s="21"/>
      <c r="MAO43" s="21"/>
      <c r="MAP43" s="21"/>
      <c r="MAQ43" s="21"/>
      <c r="MAR43" s="21"/>
      <c r="MAS43" s="21"/>
      <c r="MAT43" s="21"/>
      <c r="MAU43" s="21"/>
      <c r="MAV43" s="21"/>
      <c r="MAW43" s="21"/>
      <c r="MAX43" s="21"/>
      <c r="MAY43" s="21"/>
      <c r="MAZ43" s="21"/>
      <c r="MBA43" s="21"/>
      <c r="MBB43" s="21"/>
      <c r="MBC43" s="21"/>
      <c r="MBD43" s="21"/>
      <c r="MBE43" s="21"/>
      <c r="MBF43" s="21"/>
      <c r="MBG43" s="21"/>
      <c r="MBH43" s="21"/>
      <c r="MBI43" s="21"/>
      <c r="MBJ43" s="21"/>
      <c r="MBK43" s="21"/>
      <c r="MBL43" s="21"/>
      <c r="MBM43" s="21"/>
      <c r="MBN43" s="21"/>
      <c r="MBO43" s="21"/>
      <c r="MBP43" s="21"/>
      <c r="MBQ43" s="21"/>
      <c r="MBR43" s="21"/>
      <c r="MBS43" s="21"/>
      <c r="MBT43" s="21"/>
      <c r="MBU43" s="21"/>
      <c r="MBV43" s="21"/>
      <c r="MBW43" s="21"/>
      <c r="MBX43" s="21"/>
      <c r="MBY43" s="21"/>
      <c r="MBZ43" s="21"/>
      <c r="MCA43" s="21"/>
      <c r="MCB43" s="21"/>
      <c r="MCC43" s="21"/>
      <c r="MCD43" s="21"/>
      <c r="MCE43" s="21"/>
      <c r="MCF43" s="21"/>
      <c r="MCG43" s="21"/>
      <c r="MCH43" s="21"/>
      <c r="MCI43" s="21"/>
      <c r="MCJ43" s="21"/>
      <c r="MCK43" s="21"/>
      <c r="MCL43" s="21"/>
      <c r="MCM43" s="21"/>
      <c r="MCN43" s="21"/>
      <c r="MCO43" s="21"/>
      <c r="MCP43" s="21"/>
      <c r="MCQ43" s="21"/>
      <c r="MCR43" s="21"/>
      <c r="MCS43" s="21"/>
      <c r="MCT43" s="21"/>
      <c r="MCU43" s="21"/>
      <c r="MCV43" s="21"/>
      <c r="MCW43" s="21"/>
      <c r="MCX43" s="21"/>
      <c r="MCY43" s="21"/>
      <c r="MCZ43" s="21"/>
      <c r="MDA43" s="21"/>
      <c r="MDB43" s="21"/>
      <c r="MDC43" s="21"/>
      <c r="MDD43" s="21"/>
      <c r="MDE43" s="21"/>
      <c r="MDF43" s="21"/>
      <c r="MDG43" s="21"/>
      <c r="MDH43" s="21"/>
      <c r="MDI43" s="21"/>
      <c r="MDJ43" s="21"/>
      <c r="MDK43" s="21"/>
      <c r="MDL43" s="21"/>
      <c r="MDM43" s="21"/>
      <c r="MDN43" s="21"/>
      <c r="MDO43" s="21"/>
      <c r="MDP43" s="21"/>
      <c r="MDQ43" s="21"/>
      <c r="MDR43" s="21"/>
      <c r="MDS43" s="21"/>
      <c r="MDT43" s="21"/>
      <c r="MDU43" s="21"/>
      <c r="MDV43" s="21"/>
      <c r="MDW43" s="21"/>
      <c r="MDX43" s="21"/>
      <c r="MDY43" s="21"/>
      <c r="MDZ43" s="21"/>
      <c r="MEA43" s="21"/>
      <c r="MEB43" s="21"/>
      <c r="MEC43" s="21"/>
      <c r="MED43" s="21"/>
      <c r="MEE43" s="21"/>
      <c r="MEF43" s="21"/>
      <c r="MEG43" s="21"/>
      <c r="MEH43" s="21"/>
      <c r="MEI43" s="21"/>
      <c r="MEJ43" s="21"/>
      <c r="MEK43" s="21"/>
      <c r="MEL43" s="21"/>
      <c r="MEM43" s="21"/>
      <c r="MEN43" s="21"/>
      <c r="MEO43" s="21"/>
      <c r="MEP43" s="21"/>
      <c r="MEQ43" s="21"/>
      <c r="MER43" s="21"/>
      <c r="MES43" s="21"/>
      <c r="MET43" s="21"/>
      <c r="MEU43" s="21"/>
      <c r="MEV43" s="21"/>
      <c r="MEW43" s="21"/>
      <c r="MEX43" s="21"/>
      <c r="MEY43" s="21"/>
      <c r="MEZ43" s="21"/>
      <c r="MFA43" s="21"/>
      <c r="MFB43" s="21"/>
      <c r="MFC43" s="21"/>
      <c r="MFD43" s="21"/>
      <c r="MFE43" s="21"/>
      <c r="MFF43" s="21"/>
      <c r="MFG43" s="21"/>
      <c r="MFH43" s="21"/>
      <c r="MFI43" s="21"/>
      <c r="MFJ43" s="21"/>
      <c r="MFK43" s="21"/>
      <c r="MFL43" s="21"/>
      <c r="MFM43" s="21"/>
      <c r="MFN43" s="21"/>
      <c r="MFO43" s="21"/>
      <c r="MFP43" s="21"/>
      <c r="MFQ43" s="21"/>
      <c r="MFR43" s="21"/>
      <c r="MFS43" s="21"/>
      <c r="MFT43" s="21"/>
      <c r="MFU43" s="21"/>
      <c r="MFV43" s="21"/>
      <c r="MFW43" s="21"/>
      <c r="MFX43" s="21"/>
      <c r="MFY43" s="21"/>
      <c r="MFZ43" s="21"/>
      <c r="MGA43" s="21"/>
      <c r="MGB43" s="21"/>
      <c r="MGC43" s="21"/>
      <c r="MGD43" s="21"/>
      <c r="MGE43" s="21"/>
      <c r="MGF43" s="21"/>
      <c r="MGG43" s="21"/>
      <c r="MGH43" s="21"/>
      <c r="MGI43" s="21"/>
      <c r="MGJ43" s="21"/>
      <c r="MGK43" s="21"/>
      <c r="MGL43" s="21"/>
      <c r="MGM43" s="21"/>
      <c r="MGN43" s="21"/>
      <c r="MGO43" s="21"/>
      <c r="MGP43" s="21"/>
      <c r="MGQ43" s="21"/>
      <c r="MGR43" s="21"/>
      <c r="MGS43" s="21"/>
      <c r="MGT43" s="21"/>
      <c r="MGU43" s="21"/>
      <c r="MGV43" s="21"/>
      <c r="MGW43" s="21"/>
      <c r="MGX43" s="21"/>
      <c r="MGY43" s="21"/>
      <c r="MGZ43" s="21"/>
      <c r="MHA43" s="21"/>
      <c r="MHB43" s="21"/>
      <c r="MHC43" s="21"/>
      <c r="MHD43" s="21"/>
      <c r="MHE43" s="21"/>
      <c r="MHF43" s="21"/>
      <c r="MHG43" s="21"/>
      <c r="MHH43" s="21"/>
      <c r="MHI43" s="21"/>
      <c r="MHJ43" s="21"/>
      <c r="MHK43" s="21"/>
      <c r="MHL43" s="21"/>
      <c r="MHM43" s="21"/>
      <c r="MHN43" s="21"/>
      <c r="MHO43" s="21"/>
      <c r="MHP43" s="21"/>
      <c r="MHQ43" s="21"/>
      <c r="MHR43" s="21"/>
      <c r="MHS43" s="21"/>
      <c r="MHT43" s="21"/>
      <c r="MHU43" s="21"/>
      <c r="MHV43" s="21"/>
      <c r="MHW43" s="21"/>
      <c r="MHX43" s="21"/>
      <c r="MHY43" s="21"/>
      <c r="MHZ43" s="21"/>
      <c r="MIA43" s="21"/>
      <c r="MIB43" s="21"/>
      <c r="MIC43" s="21"/>
      <c r="MID43" s="21"/>
      <c r="MIE43" s="21"/>
      <c r="MIF43" s="21"/>
      <c r="MIG43" s="21"/>
      <c r="MIH43" s="21"/>
      <c r="MII43" s="21"/>
      <c r="MIJ43" s="21"/>
      <c r="MIK43" s="21"/>
      <c r="MIL43" s="21"/>
      <c r="MIM43" s="21"/>
      <c r="MIN43" s="21"/>
      <c r="MIO43" s="21"/>
      <c r="MIP43" s="21"/>
      <c r="MIQ43" s="21"/>
      <c r="MIR43" s="21"/>
      <c r="MIS43" s="21"/>
      <c r="MIT43" s="21"/>
      <c r="MIU43" s="21"/>
      <c r="MIV43" s="21"/>
      <c r="MIW43" s="21"/>
      <c r="MIX43" s="21"/>
      <c r="MIY43" s="21"/>
      <c r="MIZ43" s="21"/>
      <c r="MJA43" s="21"/>
      <c r="MJB43" s="21"/>
      <c r="MJC43" s="21"/>
      <c r="MJD43" s="21"/>
      <c r="MJE43" s="21"/>
      <c r="MJF43" s="21"/>
      <c r="MJG43" s="21"/>
      <c r="MJH43" s="21"/>
      <c r="MJI43" s="21"/>
      <c r="MJJ43" s="21"/>
      <c r="MJK43" s="21"/>
      <c r="MJL43" s="21"/>
      <c r="MJM43" s="21"/>
      <c r="MJN43" s="21"/>
      <c r="MJO43" s="21"/>
      <c r="MJP43" s="21"/>
      <c r="MJQ43" s="21"/>
      <c r="MJR43" s="21"/>
      <c r="MJS43" s="21"/>
      <c r="MJT43" s="21"/>
      <c r="MJU43" s="21"/>
      <c r="MJV43" s="21"/>
      <c r="MJW43" s="21"/>
      <c r="MJX43" s="21"/>
      <c r="MJY43" s="21"/>
      <c r="MJZ43" s="21"/>
      <c r="MKA43" s="21"/>
      <c r="MKB43" s="21"/>
      <c r="MKC43" s="21"/>
      <c r="MKD43" s="21"/>
      <c r="MKE43" s="21"/>
      <c r="MKF43" s="21"/>
      <c r="MKG43" s="21"/>
      <c r="MKH43" s="21"/>
      <c r="MKI43" s="21"/>
      <c r="MKJ43" s="21"/>
      <c r="MKK43" s="21"/>
      <c r="MKL43" s="21"/>
      <c r="MKM43" s="21"/>
      <c r="MKN43" s="21"/>
      <c r="MKO43" s="21"/>
      <c r="MKP43" s="21"/>
      <c r="MKQ43" s="21"/>
      <c r="MKR43" s="21"/>
      <c r="MKS43" s="21"/>
      <c r="MKT43" s="21"/>
      <c r="MKU43" s="21"/>
      <c r="MKV43" s="21"/>
      <c r="MKW43" s="21"/>
      <c r="MKX43" s="21"/>
      <c r="MKY43" s="21"/>
      <c r="MKZ43" s="21"/>
      <c r="MLA43" s="21"/>
      <c r="MLB43" s="21"/>
      <c r="MLC43" s="21"/>
      <c r="MLD43" s="21"/>
      <c r="MLE43" s="21"/>
      <c r="MLF43" s="21"/>
      <c r="MLG43" s="21"/>
      <c r="MLH43" s="21"/>
      <c r="MLI43" s="21"/>
      <c r="MLJ43" s="21"/>
      <c r="MLK43" s="21"/>
      <c r="MLL43" s="21"/>
      <c r="MLM43" s="21"/>
      <c r="MLN43" s="21"/>
      <c r="MLO43" s="21"/>
      <c r="MLP43" s="21"/>
      <c r="MLQ43" s="21"/>
      <c r="MLR43" s="21"/>
      <c r="MLS43" s="21"/>
      <c r="MLT43" s="21"/>
      <c r="MLU43" s="21"/>
      <c r="MLV43" s="21"/>
      <c r="MLW43" s="21"/>
      <c r="MLX43" s="21"/>
      <c r="MLY43" s="21"/>
      <c r="MLZ43" s="21"/>
      <c r="MMA43" s="21"/>
      <c r="MMB43" s="21"/>
      <c r="MMC43" s="21"/>
      <c r="MMD43" s="21"/>
      <c r="MME43" s="21"/>
      <c r="MMF43" s="21"/>
      <c r="MMG43" s="21"/>
      <c r="MMH43" s="21"/>
      <c r="MMI43" s="21"/>
      <c r="MMJ43" s="21"/>
      <c r="MMK43" s="21"/>
      <c r="MML43" s="21"/>
      <c r="MMM43" s="21"/>
      <c r="MMN43" s="21"/>
      <c r="MMO43" s="21"/>
      <c r="MMP43" s="21"/>
      <c r="MMQ43" s="21"/>
      <c r="MMR43" s="21"/>
      <c r="MMS43" s="21"/>
      <c r="MMT43" s="21"/>
      <c r="MMU43" s="21"/>
      <c r="MMV43" s="21"/>
      <c r="MMW43" s="21"/>
      <c r="MMX43" s="21"/>
      <c r="MMY43" s="21"/>
      <c r="MMZ43" s="21"/>
      <c r="MNA43" s="21"/>
      <c r="MNB43" s="21"/>
      <c r="MNC43" s="21"/>
      <c r="MND43" s="21"/>
      <c r="MNE43" s="21"/>
      <c r="MNF43" s="21"/>
      <c r="MNG43" s="21"/>
      <c r="MNH43" s="21"/>
      <c r="MNI43" s="21"/>
      <c r="MNJ43" s="21"/>
      <c r="MNK43" s="21"/>
      <c r="MNL43" s="21"/>
      <c r="MNM43" s="21"/>
      <c r="MNN43" s="21"/>
      <c r="MNO43" s="21"/>
      <c r="MNP43" s="21"/>
      <c r="MNQ43" s="21"/>
      <c r="MNR43" s="21"/>
      <c r="MNS43" s="21"/>
      <c r="MNT43" s="21"/>
      <c r="MNU43" s="21"/>
      <c r="MNV43" s="21"/>
      <c r="MNW43" s="21"/>
      <c r="MNX43" s="21"/>
      <c r="MNY43" s="21"/>
      <c r="MNZ43" s="21"/>
      <c r="MOA43" s="21"/>
      <c r="MOB43" s="21"/>
      <c r="MOC43" s="21"/>
      <c r="MOD43" s="21"/>
      <c r="MOE43" s="21"/>
      <c r="MOF43" s="21"/>
      <c r="MOG43" s="21"/>
      <c r="MOH43" s="21"/>
      <c r="MOI43" s="21"/>
      <c r="MOJ43" s="21"/>
      <c r="MOK43" s="21"/>
      <c r="MOL43" s="21"/>
      <c r="MOM43" s="21"/>
      <c r="MON43" s="21"/>
      <c r="MOO43" s="21"/>
      <c r="MOP43" s="21"/>
      <c r="MOQ43" s="21"/>
      <c r="MOR43" s="21"/>
      <c r="MOS43" s="21"/>
      <c r="MOT43" s="21"/>
      <c r="MOU43" s="21"/>
      <c r="MOV43" s="21"/>
      <c r="MOW43" s="21"/>
      <c r="MOX43" s="21"/>
      <c r="MOY43" s="21"/>
      <c r="MOZ43" s="21"/>
      <c r="MPA43" s="21"/>
      <c r="MPB43" s="21"/>
      <c r="MPC43" s="21"/>
      <c r="MPD43" s="21"/>
      <c r="MPE43" s="21"/>
      <c r="MPF43" s="21"/>
      <c r="MPG43" s="21"/>
      <c r="MPH43" s="21"/>
      <c r="MPI43" s="21"/>
      <c r="MPJ43" s="21"/>
      <c r="MPK43" s="21"/>
      <c r="MPL43" s="21"/>
      <c r="MPM43" s="21"/>
      <c r="MPN43" s="21"/>
      <c r="MPO43" s="21"/>
      <c r="MPP43" s="21"/>
      <c r="MPQ43" s="21"/>
      <c r="MPR43" s="21"/>
      <c r="MPS43" s="21"/>
      <c r="MPT43" s="21"/>
      <c r="MPU43" s="21"/>
      <c r="MPV43" s="21"/>
      <c r="MPW43" s="21"/>
      <c r="MPX43" s="21"/>
      <c r="MPY43" s="21"/>
      <c r="MPZ43" s="21"/>
      <c r="MQA43" s="21"/>
      <c r="MQB43" s="21"/>
      <c r="MQC43" s="21"/>
      <c r="MQD43" s="21"/>
      <c r="MQE43" s="21"/>
      <c r="MQF43" s="21"/>
      <c r="MQG43" s="21"/>
      <c r="MQH43" s="21"/>
      <c r="MQI43" s="21"/>
      <c r="MQJ43" s="21"/>
      <c r="MQK43" s="21"/>
      <c r="MQL43" s="21"/>
      <c r="MQM43" s="21"/>
      <c r="MQN43" s="21"/>
      <c r="MQO43" s="21"/>
      <c r="MQP43" s="21"/>
      <c r="MQQ43" s="21"/>
      <c r="MQR43" s="21"/>
      <c r="MQS43" s="21"/>
      <c r="MQT43" s="21"/>
      <c r="MQU43" s="21"/>
      <c r="MQV43" s="21"/>
      <c r="MQW43" s="21"/>
      <c r="MQX43" s="21"/>
      <c r="MQY43" s="21"/>
      <c r="MQZ43" s="21"/>
      <c r="MRA43" s="21"/>
      <c r="MRB43" s="21"/>
      <c r="MRC43" s="21"/>
      <c r="MRD43" s="21"/>
      <c r="MRE43" s="21"/>
      <c r="MRF43" s="21"/>
      <c r="MRG43" s="21"/>
      <c r="MRH43" s="21"/>
      <c r="MRI43" s="21"/>
      <c r="MRJ43" s="21"/>
      <c r="MRK43" s="21"/>
      <c r="MRL43" s="21"/>
      <c r="MRM43" s="21"/>
      <c r="MRN43" s="21"/>
      <c r="MRO43" s="21"/>
      <c r="MRP43" s="21"/>
      <c r="MRQ43" s="21"/>
      <c r="MRR43" s="21"/>
      <c r="MRS43" s="21"/>
      <c r="MRT43" s="21"/>
      <c r="MRU43" s="21"/>
      <c r="MRV43" s="21"/>
      <c r="MRW43" s="21"/>
      <c r="MRX43" s="21"/>
      <c r="MRY43" s="21"/>
      <c r="MRZ43" s="21"/>
      <c r="MSA43" s="21"/>
      <c r="MSB43" s="21"/>
      <c r="MSC43" s="21"/>
      <c r="MSD43" s="21"/>
      <c r="MSE43" s="21"/>
      <c r="MSF43" s="21"/>
      <c r="MSG43" s="21"/>
      <c r="MSH43" s="21"/>
      <c r="MSI43" s="21"/>
      <c r="MSJ43" s="21"/>
      <c r="MSK43" s="21"/>
      <c r="MSL43" s="21"/>
      <c r="MSM43" s="21"/>
      <c r="MSN43" s="21"/>
      <c r="MSO43" s="21"/>
      <c r="MSP43" s="21"/>
      <c r="MSQ43" s="21"/>
      <c r="MSR43" s="21"/>
      <c r="MSS43" s="21"/>
      <c r="MST43" s="21"/>
      <c r="MSU43" s="21"/>
      <c r="MSV43" s="21"/>
      <c r="MSW43" s="21"/>
      <c r="MSX43" s="21"/>
      <c r="MSY43" s="21"/>
      <c r="MSZ43" s="21"/>
      <c r="MTA43" s="21"/>
      <c r="MTB43" s="21"/>
      <c r="MTC43" s="21"/>
      <c r="MTD43" s="21"/>
      <c r="MTE43" s="21"/>
      <c r="MTF43" s="21"/>
      <c r="MTG43" s="21"/>
      <c r="MTH43" s="21"/>
      <c r="MTI43" s="21"/>
      <c r="MTJ43" s="21"/>
      <c r="MTK43" s="21"/>
      <c r="MTL43" s="21"/>
      <c r="MTM43" s="21"/>
      <c r="MTN43" s="21"/>
      <c r="MTO43" s="21"/>
      <c r="MTP43" s="21"/>
      <c r="MTQ43" s="21"/>
      <c r="MTR43" s="21"/>
      <c r="MTS43" s="21"/>
      <c r="MTT43" s="21"/>
      <c r="MTU43" s="21"/>
      <c r="MTV43" s="21"/>
      <c r="MTW43" s="21"/>
      <c r="MTX43" s="21"/>
      <c r="MTY43" s="21"/>
      <c r="MTZ43" s="21"/>
      <c r="MUA43" s="21"/>
      <c r="MUB43" s="21"/>
      <c r="MUC43" s="21"/>
      <c r="MUD43" s="21"/>
      <c r="MUE43" s="21"/>
      <c r="MUF43" s="21"/>
      <c r="MUG43" s="21"/>
      <c r="MUH43" s="21"/>
      <c r="MUI43" s="21"/>
      <c r="MUJ43" s="21"/>
      <c r="MUK43" s="21"/>
      <c r="MUL43" s="21"/>
      <c r="MUM43" s="21"/>
      <c r="MUN43" s="21"/>
      <c r="MUO43" s="21"/>
      <c r="MUP43" s="21"/>
      <c r="MUQ43" s="21"/>
      <c r="MUR43" s="21"/>
      <c r="MUS43" s="21"/>
      <c r="MUT43" s="21"/>
      <c r="MUU43" s="21"/>
      <c r="MUV43" s="21"/>
      <c r="MUW43" s="21"/>
      <c r="MUX43" s="21"/>
      <c r="MUY43" s="21"/>
      <c r="MUZ43" s="21"/>
      <c r="MVA43" s="21"/>
      <c r="MVB43" s="21"/>
      <c r="MVC43" s="21"/>
      <c r="MVD43" s="21"/>
      <c r="MVE43" s="21"/>
      <c r="MVF43" s="21"/>
      <c r="MVG43" s="21"/>
      <c r="MVH43" s="21"/>
      <c r="MVI43" s="21"/>
      <c r="MVJ43" s="21"/>
      <c r="MVK43" s="21"/>
      <c r="MVL43" s="21"/>
      <c r="MVM43" s="21"/>
      <c r="MVN43" s="21"/>
      <c r="MVO43" s="21"/>
      <c r="MVP43" s="21"/>
      <c r="MVQ43" s="21"/>
      <c r="MVR43" s="21"/>
      <c r="MVS43" s="21"/>
      <c r="MVT43" s="21"/>
      <c r="MVU43" s="21"/>
      <c r="MVV43" s="21"/>
      <c r="MVW43" s="21"/>
      <c r="MVX43" s="21"/>
      <c r="MVY43" s="21"/>
      <c r="MVZ43" s="21"/>
      <c r="MWA43" s="21"/>
      <c r="MWB43" s="21"/>
      <c r="MWC43" s="21"/>
      <c r="MWD43" s="21"/>
      <c r="MWE43" s="21"/>
      <c r="MWF43" s="21"/>
      <c r="MWG43" s="21"/>
      <c r="MWH43" s="21"/>
      <c r="MWI43" s="21"/>
      <c r="MWJ43" s="21"/>
      <c r="MWK43" s="21"/>
      <c r="MWL43" s="21"/>
      <c r="MWM43" s="21"/>
      <c r="MWN43" s="21"/>
      <c r="MWO43" s="21"/>
      <c r="MWP43" s="21"/>
      <c r="MWQ43" s="21"/>
      <c r="MWR43" s="21"/>
      <c r="MWS43" s="21"/>
      <c r="MWT43" s="21"/>
      <c r="MWU43" s="21"/>
      <c r="MWV43" s="21"/>
      <c r="MWW43" s="21"/>
      <c r="MWX43" s="21"/>
      <c r="MWY43" s="21"/>
      <c r="MWZ43" s="21"/>
      <c r="MXA43" s="21"/>
      <c r="MXB43" s="21"/>
      <c r="MXC43" s="21"/>
      <c r="MXD43" s="21"/>
      <c r="MXE43" s="21"/>
      <c r="MXF43" s="21"/>
      <c r="MXG43" s="21"/>
      <c r="MXH43" s="21"/>
      <c r="MXI43" s="21"/>
      <c r="MXJ43" s="21"/>
      <c r="MXK43" s="21"/>
      <c r="MXL43" s="21"/>
      <c r="MXM43" s="21"/>
      <c r="MXN43" s="21"/>
      <c r="MXO43" s="21"/>
      <c r="MXP43" s="21"/>
      <c r="MXQ43" s="21"/>
      <c r="MXR43" s="21"/>
      <c r="MXS43" s="21"/>
      <c r="MXT43" s="21"/>
      <c r="MXU43" s="21"/>
      <c r="MXV43" s="21"/>
      <c r="MXW43" s="21"/>
      <c r="MXX43" s="21"/>
      <c r="MXY43" s="21"/>
      <c r="MXZ43" s="21"/>
      <c r="MYA43" s="21"/>
      <c r="MYB43" s="21"/>
      <c r="MYC43" s="21"/>
      <c r="MYD43" s="21"/>
      <c r="MYE43" s="21"/>
      <c r="MYF43" s="21"/>
      <c r="MYG43" s="21"/>
      <c r="MYH43" s="21"/>
      <c r="MYI43" s="21"/>
      <c r="MYJ43" s="21"/>
      <c r="MYK43" s="21"/>
      <c r="MYL43" s="21"/>
      <c r="MYM43" s="21"/>
      <c r="MYN43" s="21"/>
      <c r="MYO43" s="21"/>
      <c r="MYP43" s="21"/>
      <c r="MYQ43" s="21"/>
      <c r="MYR43" s="21"/>
      <c r="MYS43" s="21"/>
      <c r="MYT43" s="21"/>
      <c r="MYU43" s="21"/>
      <c r="MYV43" s="21"/>
      <c r="MYW43" s="21"/>
      <c r="MYX43" s="21"/>
      <c r="MYY43" s="21"/>
      <c r="MYZ43" s="21"/>
      <c r="MZA43" s="21"/>
      <c r="MZB43" s="21"/>
      <c r="MZC43" s="21"/>
      <c r="MZD43" s="21"/>
      <c r="MZE43" s="21"/>
      <c r="MZF43" s="21"/>
      <c r="MZG43" s="21"/>
      <c r="MZH43" s="21"/>
      <c r="MZI43" s="21"/>
      <c r="MZJ43" s="21"/>
      <c r="MZK43" s="21"/>
      <c r="MZL43" s="21"/>
      <c r="MZM43" s="21"/>
      <c r="MZN43" s="21"/>
      <c r="MZO43" s="21"/>
      <c r="MZP43" s="21"/>
      <c r="MZQ43" s="21"/>
      <c r="MZR43" s="21"/>
      <c r="MZS43" s="21"/>
      <c r="MZT43" s="21"/>
      <c r="MZU43" s="21"/>
      <c r="MZV43" s="21"/>
      <c r="MZW43" s="21"/>
      <c r="MZX43" s="21"/>
      <c r="MZY43" s="21"/>
      <c r="MZZ43" s="21"/>
      <c r="NAA43" s="21"/>
      <c r="NAB43" s="21"/>
      <c r="NAC43" s="21"/>
      <c r="NAD43" s="21"/>
      <c r="NAE43" s="21"/>
      <c r="NAF43" s="21"/>
      <c r="NAG43" s="21"/>
      <c r="NAH43" s="21"/>
      <c r="NAI43" s="21"/>
      <c r="NAJ43" s="21"/>
      <c r="NAK43" s="21"/>
      <c r="NAL43" s="21"/>
      <c r="NAM43" s="21"/>
      <c r="NAN43" s="21"/>
      <c r="NAO43" s="21"/>
      <c r="NAP43" s="21"/>
      <c r="NAQ43" s="21"/>
      <c r="NAR43" s="21"/>
      <c r="NAS43" s="21"/>
      <c r="NAT43" s="21"/>
      <c r="NAU43" s="21"/>
      <c r="NAV43" s="21"/>
      <c r="NAW43" s="21"/>
      <c r="NAX43" s="21"/>
      <c r="NAY43" s="21"/>
      <c r="NAZ43" s="21"/>
      <c r="NBA43" s="21"/>
      <c r="NBB43" s="21"/>
      <c r="NBC43" s="21"/>
      <c r="NBD43" s="21"/>
      <c r="NBE43" s="21"/>
      <c r="NBF43" s="21"/>
      <c r="NBG43" s="21"/>
      <c r="NBH43" s="21"/>
      <c r="NBI43" s="21"/>
      <c r="NBJ43" s="21"/>
      <c r="NBK43" s="21"/>
      <c r="NBL43" s="21"/>
      <c r="NBM43" s="21"/>
      <c r="NBN43" s="21"/>
      <c r="NBO43" s="21"/>
      <c r="NBP43" s="21"/>
      <c r="NBQ43" s="21"/>
      <c r="NBR43" s="21"/>
      <c r="NBS43" s="21"/>
      <c r="NBT43" s="21"/>
      <c r="NBU43" s="21"/>
      <c r="NBV43" s="21"/>
      <c r="NBW43" s="21"/>
      <c r="NBX43" s="21"/>
      <c r="NBY43" s="21"/>
      <c r="NBZ43" s="21"/>
      <c r="NCA43" s="21"/>
      <c r="NCB43" s="21"/>
      <c r="NCC43" s="21"/>
      <c r="NCD43" s="21"/>
      <c r="NCE43" s="21"/>
      <c r="NCF43" s="21"/>
      <c r="NCG43" s="21"/>
      <c r="NCH43" s="21"/>
      <c r="NCI43" s="21"/>
      <c r="NCJ43" s="21"/>
      <c r="NCK43" s="21"/>
      <c r="NCL43" s="21"/>
      <c r="NCM43" s="21"/>
      <c r="NCN43" s="21"/>
      <c r="NCO43" s="21"/>
      <c r="NCP43" s="21"/>
      <c r="NCQ43" s="21"/>
      <c r="NCR43" s="21"/>
      <c r="NCS43" s="21"/>
      <c r="NCT43" s="21"/>
      <c r="NCU43" s="21"/>
      <c r="NCV43" s="21"/>
      <c r="NCW43" s="21"/>
      <c r="NCX43" s="21"/>
      <c r="NCY43" s="21"/>
      <c r="NCZ43" s="21"/>
      <c r="NDA43" s="21"/>
      <c r="NDB43" s="21"/>
      <c r="NDC43" s="21"/>
      <c r="NDD43" s="21"/>
      <c r="NDE43" s="21"/>
      <c r="NDF43" s="21"/>
      <c r="NDG43" s="21"/>
      <c r="NDH43" s="21"/>
      <c r="NDI43" s="21"/>
      <c r="NDJ43" s="21"/>
      <c r="NDK43" s="21"/>
      <c r="NDL43" s="21"/>
      <c r="NDM43" s="21"/>
      <c r="NDN43" s="21"/>
      <c r="NDO43" s="21"/>
      <c r="NDP43" s="21"/>
      <c r="NDQ43" s="21"/>
      <c r="NDR43" s="21"/>
      <c r="NDS43" s="21"/>
      <c r="NDT43" s="21"/>
      <c r="NDU43" s="21"/>
      <c r="NDV43" s="21"/>
      <c r="NDW43" s="21"/>
      <c r="NDX43" s="21"/>
      <c r="NDY43" s="21"/>
      <c r="NDZ43" s="21"/>
      <c r="NEA43" s="21"/>
      <c r="NEB43" s="21"/>
      <c r="NEC43" s="21"/>
      <c r="NED43" s="21"/>
      <c r="NEE43" s="21"/>
      <c r="NEF43" s="21"/>
      <c r="NEG43" s="21"/>
      <c r="NEH43" s="21"/>
      <c r="NEI43" s="21"/>
      <c r="NEJ43" s="21"/>
      <c r="NEK43" s="21"/>
      <c r="NEL43" s="21"/>
      <c r="NEM43" s="21"/>
      <c r="NEN43" s="21"/>
      <c r="NEO43" s="21"/>
      <c r="NEP43" s="21"/>
      <c r="NEQ43" s="21"/>
      <c r="NER43" s="21"/>
      <c r="NES43" s="21"/>
      <c r="NET43" s="21"/>
      <c r="NEU43" s="21"/>
      <c r="NEV43" s="21"/>
      <c r="NEW43" s="21"/>
      <c r="NEX43" s="21"/>
      <c r="NEY43" s="21"/>
      <c r="NEZ43" s="21"/>
      <c r="NFA43" s="21"/>
      <c r="NFB43" s="21"/>
      <c r="NFC43" s="21"/>
      <c r="NFD43" s="21"/>
      <c r="NFE43" s="21"/>
      <c r="NFF43" s="21"/>
      <c r="NFG43" s="21"/>
      <c r="NFH43" s="21"/>
      <c r="NFI43" s="21"/>
      <c r="NFJ43" s="21"/>
      <c r="NFK43" s="21"/>
      <c r="NFL43" s="21"/>
      <c r="NFM43" s="21"/>
      <c r="NFN43" s="21"/>
      <c r="NFO43" s="21"/>
      <c r="NFP43" s="21"/>
      <c r="NFQ43" s="21"/>
      <c r="NFR43" s="21"/>
      <c r="NFS43" s="21"/>
      <c r="NFT43" s="21"/>
      <c r="NFU43" s="21"/>
      <c r="NFV43" s="21"/>
      <c r="NFW43" s="21"/>
      <c r="NFX43" s="21"/>
      <c r="NFY43" s="21"/>
      <c r="NFZ43" s="21"/>
      <c r="NGA43" s="21"/>
      <c r="NGB43" s="21"/>
      <c r="NGC43" s="21"/>
      <c r="NGD43" s="21"/>
      <c r="NGE43" s="21"/>
      <c r="NGF43" s="21"/>
      <c r="NGG43" s="21"/>
      <c r="NGH43" s="21"/>
      <c r="NGI43" s="21"/>
      <c r="NGJ43" s="21"/>
      <c r="NGK43" s="21"/>
      <c r="NGL43" s="21"/>
      <c r="NGM43" s="21"/>
      <c r="NGN43" s="21"/>
      <c r="NGO43" s="21"/>
      <c r="NGP43" s="21"/>
      <c r="NGQ43" s="21"/>
      <c r="NGR43" s="21"/>
      <c r="NGS43" s="21"/>
      <c r="NGT43" s="21"/>
      <c r="NGU43" s="21"/>
      <c r="NGV43" s="21"/>
      <c r="NGW43" s="21"/>
      <c r="NGX43" s="21"/>
      <c r="NGY43" s="21"/>
      <c r="NGZ43" s="21"/>
      <c r="NHA43" s="21"/>
      <c r="NHB43" s="21"/>
      <c r="NHC43" s="21"/>
      <c r="NHD43" s="21"/>
      <c r="NHE43" s="21"/>
      <c r="NHF43" s="21"/>
      <c r="NHG43" s="21"/>
      <c r="NHH43" s="21"/>
      <c r="NHI43" s="21"/>
      <c r="NHJ43" s="21"/>
      <c r="NHK43" s="21"/>
      <c r="NHL43" s="21"/>
      <c r="NHM43" s="21"/>
      <c r="NHN43" s="21"/>
      <c r="NHO43" s="21"/>
      <c r="NHP43" s="21"/>
      <c r="NHQ43" s="21"/>
      <c r="NHR43" s="21"/>
      <c r="NHS43" s="21"/>
      <c r="NHT43" s="21"/>
      <c r="NHU43" s="21"/>
      <c r="NHV43" s="21"/>
      <c r="NHW43" s="21"/>
      <c r="NHX43" s="21"/>
      <c r="NHY43" s="21"/>
      <c r="NHZ43" s="21"/>
      <c r="NIA43" s="21"/>
      <c r="NIB43" s="21"/>
      <c r="NIC43" s="21"/>
      <c r="NID43" s="21"/>
      <c r="NIE43" s="21"/>
      <c r="NIF43" s="21"/>
      <c r="NIG43" s="21"/>
      <c r="NIH43" s="21"/>
      <c r="NII43" s="21"/>
      <c r="NIJ43" s="21"/>
      <c r="NIK43" s="21"/>
      <c r="NIL43" s="21"/>
      <c r="NIM43" s="21"/>
      <c r="NIN43" s="21"/>
      <c r="NIO43" s="21"/>
      <c r="NIP43" s="21"/>
      <c r="NIQ43" s="21"/>
      <c r="NIR43" s="21"/>
      <c r="NIS43" s="21"/>
      <c r="NIT43" s="21"/>
      <c r="NIU43" s="21"/>
      <c r="NIV43" s="21"/>
      <c r="NIW43" s="21"/>
      <c r="NIX43" s="21"/>
      <c r="NIY43" s="21"/>
      <c r="NIZ43" s="21"/>
      <c r="NJA43" s="21"/>
      <c r="NJB43" s="21"/>
      <c r="NJC43" s="21"/>
      <c r="NJD43" s="21"/>
      <c r="NJE43" s="21"/>
      <c r="NJF43" s="21"/>
      <c r="NJG43" s="21"/>
      <c r="NJH43" s="21"/>
      <c r="NJI43" s="21"/>
      <c r="NJJ43" s="21"/>
      <c r="NJK43" s="21"/>
      <c r="NJL43" s="21"/>
      <c r="NJM43" s="21"/>
      <c r="NJN43" s="21"/>
      <c r="NJO43" s="21"/>
      <c r="NJP43" s="21"/>
      <c r="NJQ43" s="21"/>
      <c r="NJR43" s="21"/>
      <c r="NJS43" s="21"/>
      <c r="NJT43" s="21"/>
      <c r="NJU43" s="21"/>
      <c r="NJV43" s="21"/>
      <c r="NJW43" s="21"/>
      <c r="NJX43" s="21"/>
      <c r="NJY43" s="21"/>
      <c r="NJZ43" s="21"/>
      <c r="NKA43" s="21"/>
      <c r="NKB43" s="21"/>
      <c r="NKC43" s="21"/>
      <c r="NKD43" s="21"/>
      <c r="NKE43" s="21"/>
      <c r="NKF43" s="21"/>
      <c r="NKG43" s="21"/>
      <c r="NKH43" s="21"/>
      <c r="NKI43" s="21"/>
      <c r="NKJ43" s="21"/>
      <c r="NKK43" s="21"/>
      <c r="NKL43" s="21"/>
      <c r="NKM43" s="21"/>
      <c r="NKN43" s="21"/>
      <c r="NKO43" s="21"/>
      <c r="NKP43" s="21"/>
      <c r="NKQ43" s="21"/>
      <c r="NKR43" s="21"/>
      <c r="NKS43" s="21"/>
      <c r="NKT43" s="21"/>
      <c r="NKU43" s="21"/>
      <c r="NKV43" s="21"/>
      <c r="NKW43" s="21"/>
      <c r="NKX43" s="21"/>
      <c r="NKY43" s="21"/>
      <c r="NKZ43" s="21"/>
      <c r="NLA43" s="21"/>
      <c r="NLB43" s="21"/>
      <c r="NLC43" s="21"/>
      <c r="NLD43" s="21"/>
      <c r="NLE43" s="21"/>
      <c r="NLF43" s="21"/>
      <c r="NLG43" s="21"/>
      <c r="NLH43" s="21"/>
      <c r="NLI43" s="21"/>
      <c r="NLJ43" s="21"/>
      <c r="NLK43" s="21"/>
      <c r="NLL43" s="21"/>
      <c r="NLM43" s="21"/>
      <c r="NLN43" s="21"/>
      <c r="NLO43" s="21"/>
      <c r="NLP43" s="21"/>
      <c r="NLQ43" s="21"/>
      <c r="NLR43" s="21"/>
      <c r="NLS43" s="21"/>
      <c r="NLT43" s="21"/>
      <c r="NLU43" s="21"/>
      <c r="NLV43" s="21"/>
      <c r="NLW43" s="21"/>
      <c r="NLX43" s="21"/>
      <c r="NLY43" s="21"/>
      <c r="NLZ43" s="21"/>
      <c r="NMA43" s="21"/>
      <c r="NMB43" s="21"/>
      <c r="NMC43" s="21"/>
      <c r="NMD43" s="21"/>
      <c r="NME43" s="21"/>
      <c r="NMF43" s="21"/>
      <c r="NMG43" s="21"/>
      <c r="NMH43" s="21"/>
      <c r="NMI43" s="21"/>
      <c r="NMJ43" s="21"/>
      <c r="NMK43" s="21"/>
      <c r="NML43" s="21"/>
      <c r="NMM43" s="21"/>
      <c r="NMN43" s="21"/>
      <c r="NMO43" s="21"/>
      <c r="NMP43" s="21"/>
      <c r="NMQ43" s="21"/>
      <c r="NMR43" s="21"/>
      <c r="NMS43" s="21"/>
      <c r="NMT43" s="21"/>
      <c r="NMU43" s="21"/>
      <c r="NMV43" s="21"/>
      <c r="NMW43" s="21"/>
      <c r="NMX43" s="21"/>
      <c r="NMY43" s="21"/>
      <c r="NMZ43" s="21"/>
      <c r="NNA43" s="21"/>
      <c r="NNB43" s="21"/>
      <c r="NNC43" s="21"/>
      <c r="NND43" s="21"/>
      <c r="NNE43" s="21"/>
      <c r="NNF43" s="21"/>
      <c r="NNG43" s="21"/>
      <c r="NNH43" s="21"/>
      <c r="NNI43" s="21"/>
      <c r="NNJ43" s="21"/>
      <c r="NNK43" s="21"/>
      <c r="NNL43" s="21"/>
      <c r="NNM43" s="21"/>
      <c r="NNN43" s="21"/>
      <c r="NNO43" s="21"/>
      <c r="NNP43" s="21"/>
      <c r="NNQ43" s="21"/>
      <c r="NNR43" s="21"/>
      <c r="NNS43" s="21"/>
      <c r="NNT43" s="21"/>
      <c r="NNU43" s="21"/>
      <c r="NNV43" s="21"/>
      <c r="NNW43" s="21"/>
      <c r="NNX43" s="21"/>
      <c r="NNY43" s="21"/>
      <c r="NNZ43" s="21"/>
      <c r="NOA43" s="21"/>
      <c r="NOB43" s="21"/>
      <c r="NOC43" s="21"/>
      <c r="NOD43" s="21"/>
      <c r="NOE43" s="21"/>
      <c r="NOF43" s="21"/>
      <c r="NOG43" s="21"/>
      <c r="NOH43" s="21"/>
      <c r="NOI43" s="21"/>
      <c r="NOJ43" s="21"/>
      <c r="NOK43" s="21"/>
      <c r="NOL43" s="21"/>
      <c r="NOM43" s="21"/>
      <c r="NON43" s="21"/>
      <c r="NOO43" s="21"/>
      <c r="NOP43" s="21"/>
      <c r="NOQ43" s="21"/>
      <c r="NOR43" s="21"/>
      <c r="NOS43" s="21"/>
      <c r="NOT43" s="21"/>
      <c r="NOU43" s="21"/>
      <c r="NOV43" s="21"/>
      <c r="NOW43" s="21"/>
      <c r="NOX43" s="21"/>
      <c r="NOY43" s="21"/>
      <c r="NOZ43" s="21"/>
      <c r="NPA43" s="21"/>
      <c r="NPB43" s="21"/>
      <c r="NPC43" s="21"/>
      <c r="NPD43" s="21"/>
      <c r="NPE43" s="21"/>
      <c r="NPF43" s="21"/>
      <c r="NPG43" s="21"/>
      <c r="NPH43" s="21"/>
      <c r="NPI43" s="21"/>
      <c r="NPJ43" s="21"/>
      <c r="NPK43" s="21"/>
      <c r="NPL43" s="21"/>
      <c r="NPM43" s="21"/>
      <c r="NPN43" s="21"/>
      <c r="NPO43" s="21"/>
      <c r="NPP43" s="21"/>
      <c r="NPQ43" s="21"/>
      <c r="NPR43" s="21"/>
      <c r="NPS43" s="21"/>
      <c r="NPT43" s="21"/>
      <c r="NPU43" s="21"/>
      <c r="NPV43" s="21"/>
      <c r="NPW43" s="21"/>
      <c r="NPX43" s="21"/>
      <c r="NPY43" s="21"/>
      <c r="NPZ43" s="21"/>
      <c r="NQA43" s="21"/>
      <c r="NQB43" s="21"/>
      <c r="NQC43" s="21"/>
      <c r="NQD43" s="21"/>
      <c r="NQE43" s="21"/>
      <c r="NQF43" s="21"/>
      <c r="NQG43" s="21"/>
      <c r="NQH43" s="21"/>
      <c r="NQI43" s="21"/>
      <c r="NQJ43" s="21"/>
      <c r="NQK43" s="21"/>
      <c r="NQL43" s="21"/>
      <c r="NQM43" s="21"/>
      <c r="NQN43" s="21"/>
      <c r="NQO43" s="21"/>
      <c r="NQP43" s="21"/>
      <c r="NQQ43" s="21"/>
      <c r="NQR43" s="21"/>
      <c r="NQS43" s="21"/>
      <c r="NQT43" s="21"/>
      <c r="NQU43" s="21"/>
      <c r="NQV43" s="21"/>
      <c r="NQW43" s="21"/>
      <c r="NQX43" s="21"/>
      <c r="NQY43" s="21"/>
      <c r="NQZ43" s="21"/>
      <c r="NRA43" s="21"/>
      <c r="NRB43" s="21"/>
      <c r="NRC43" s="21"/>
      <c r="NRD43" s="21"/>
      <c r="NRE43" s="21"/>
      <c r="NRF43" s="21"/>
      <c r="NRG43" s="21"/>
      <c r="NRH43" s="21"/>
      <c r="NRI43" s="21"/>
      <c r="NRJ43" s="21"/>
      <c r="NRK43" s="21"/>
      <c r="NRL43" s="21"/>
      <c r="NRM43" s="21"/>
      <c r="NRN43" s="21"/>
      <c r="NRO43" s="21"/>
      <c r="NRP43" s="21"/>
      <c r="NRQ43" s="21"/>
      <c r="NRR43" s="21"/>
      <c r="NRS43" s="21"/>
      <c r="NRT43" s="21"/>
      <c r="NRU43" s="21"/>
      <c r="NRV43" s="21"/>
      <c r="NRW43" s="21"/>
      <c r="NRX43" s="21"/>
      <c r="NRY43" s="21"/>
      <c r="NRZ43" s="21"/>
      <c r="NSA43" s="21"/>
      <c r="NSB43" s="21"/>
      <c r="NSC43" s="21"/>
      <c r="NSD43" s="21"/>
      <c r="NSE43" s="21"/>
      <c r="NSF43" s="21"/>
      <c r="NSG43" s="21"/>
      <c r="NSH43" s="21"/>
      <c r="NSI43" s="21"/>
      <c r="NSJ43" s="21"/>
      <c r="NSK43" s="21"/>
      <c r="NSL43" s="21"/>
      <c r="NSM43" s="21"/>
      <c r="NSN43" s="21"/>
      <c r="NSO43" s="21"/>
      <c r="NSP43" s="21"/>
      <c r="NSQ43" s="21"/>
      <c r="NSR43" s="21"/>
      <c r="NSS43" s="21"/>
      <c r="NST43" s="21"/>
      <c r="NSU43" s="21"/>
      <c r="NSV43" s="21"/>
      <c r="NSW43" s="21"/>
      <c r="NSX43" s="21"/>
      <c r="NSY43" s="21"/>
      <c r="NSZ43" s="21"/>
      <c r="NTA43" s="21"/>
      <c r="NTB43" s="21"/>
      <c r="NTC43" s="21"/>
      <c r="NTD43" s="21"/>
      <c r="NTE43" s="21"/>
      <c r="NTF43" s="21"/>
      <c r="NTG43" s="21"/>
      <c r="NTH43" s="21"/>
      <c r="NTI43" s="21"/>
      <c r="NTJ43" s="21"/>
      <c r="NTK43" s="21"/>
      <c r="NTL43" s="21"/>
      <c r="NTM43" s="21"/>
      <c r="NTN43" s="21"/>
      <c r="NTO43" s="21"/>
      <c r="NTP43" s="21"/>
      <c r="NTQ43" s="21"/>
      <c r="NTR43" s="21"/>
      <c r="NTS43" s="21"/>
      <c r="NTT43" s="21"/>
      <c r="NTU43" s="21"/>
      <c r="NTV43" s="21"/>
      <c r="NTW43" s="21"/>
      <c r="NTX43" s="21"/>
      <c r="NTY43" s="21"/>
      <c r="NTZ43" s="21"/>
      <c r="NUA43" s="21"/>
      <c r="NUB43" s="21"/>
      <c r="NUC43" s="21"/>
      <c r="NUD43" s="21"/>
      <c r="NUE43" s="21"/>
      <c r="NUF43" s="21"/>
      <c r="NUG43" s="21"/>
      <c r="NUH43" s="21"/>
      <c r="NUI43" s="21"/>
      <c r="NUJ43" s="21"/>
      <c r="NUK43" s="21"/>
      <c r="NUL43" s="21"/>
      <c r="NUM43" s="21"/>
      <c r="NUN43" s="21"/>
      <c r="NUO43" s="21"/>
      <c r="NUP43" s="21"/>
      <c r="NUQ43" s="21"/>
      <c r="NUR43" s="21"/>
      <c r="NUS43" s="21"/>
      <c r="NUT43" s="21"/>
      <c r="NUU43" s="21"/>
      <c r="NUV43" s="21"/>
      <c r="NUW43" s="21"/>
      <c r="NUX43" s="21"/>
      <c r="NUY43" s="21"/>
      <c r="NUZ43" s="21"/>
      <c r="NVA43" s="21"/>
      <c r="NVB43" s="21"/>
      <c r="NVC43" s="21"/>
      <c r="NVD43" s="21"/>
      <c r="NVE43" s="21"/>
      <c r="NVF43" s="21"/>
      <c r="NVG43" s="21"/>
      <c r="NVH43" s="21"/>
      <c r="NVI43" s="21"/>
      <c r="NVJ43" s="21"/>
      <c r="NVK43" s="21"/>
      <c r="NVL43" s="21"/>
      <c r="NVM43" s="21"/>
      <c r="NVN43" s="21"/>
      <c r="NVO43" s="21"/>
      <c r="NVP43" s="21"/>
      <c r="NVQ43" s="21"/>
      <c r="NVR43" s="21"/>
      <c r="NVS43" s="21"/>
      <c r="NVT43" s="21"/>
      <c r="NVU43" s="21"/>
      <c r="NVV43" s="21"/>
      <c r="NVW43" s="21"/>
      <c r="NVX43" s="21"/>
      <c r="NVY43" s="21"/>
      <c r="NVZ43" s="21"/>
      <c r="NWA43" s="21"/>
      <c r="NWB43" s="21"/>
      <c r="NWC43" s="21"/>
      <c r="NWD43" s="21"/>
      <c r="NWE43" s="21"/>
      <c r="NWF43" s="21"/>
      <c r="NWG43" s="21"/>
      <c r="NWH43" s="21"/>
      <c r="NWI43" s="21"/>
      <c r="NWJ43" s="21"/>
      <c r="NWK43" s="21"/>
      <c r="NWL43" s="21"/>
      <c r="NWM43" s="21"/>
      <c r="NWN43" s="21"/>
      <c r="NWO43" s="21"/>
      <c r="NWP43" s="21"/>
      <c r="NWQ43" s="21"/>
      <c r="NWR43" s="21"/>
      <c r="NWS43" s="21"/>
      <c r="NWT43" s="21"/>
      <c r="NWU43" s="21"/>
      <c r="NWV43" s="21"/>
      <c r="NWW43" s="21"/>
      <c r="NWX43" s="21"/>
      <c r="NWY43" s="21"/>
      <c r="NWZ43" s="21"/>
      <c r="NXA43" s="21"/>
      <c r="NXB43" s="21"/>
      <c r="NXC43" s="21"/>
      <c r="NXD43" s="21"/>
      <c r="NXE43" s="21"/>
      <c r="NXF43" s="21"/>
      <c r="NXG43" s="21"/>
      <c r="NXH43" s="21"/>
      <c r="NXI43" s="21"/>
      <c r="NXJ43" s="21"/>
      <c r="NXK43" s="21"/>
      <c r="NXL43" s="21"/>
      <c r="NXM43" s="21"/>
      <c r="NXN43" s="21"/>
      <c r="NXO43" s="21"/>
      <c r="NXP43" s="21"/>
      <c r="NXQ43" s="21"/>
      <c r="NXR43" s="21"/>
      <c r="NXS43" s="21"/>
      <c r="NXT43" s="21"/>
      <c r="NXU43" s="21"/>
      <c r="NXV43" s="21"/>
      <c r="NXW43" s="21"/>
      <c r="NXX43" s="21"/>
      <c r="NXY43" s="21"/>
      <c r="NXZ43" s="21"/>
      <c r="NYA43" s="21"/>
      <c r="NYB43" s="21"/>
      <c r="NYC43" s="21"/>
      <c r="NYD43" s="21"/>
      <c r="NYE43" s="21"/>
      <c r="NYF43" s="21"/>
      <c r="NYG43" s="21"/>
      <c r="NYH43" s="21"/>
      <c r="NYI43" s="21"/>
      <c r="NYJ43" s="21"/>
      <c r="NYK43" s="21"/>
      <c r="NYL43" s="21"/>
      <c r="NYM43" s="21"/>
      <c r="NYN43" s="21"/>
      <c r="NYO43" s="21"/>
      <c r="NYP43" s="21"/>
      <c r="NYQ43" s="21"/>
      <c r="NYR43" s="21"/>
      <c r="NYS43" s="21"/>
      <c r="NYT43" s="21"/>
      <c r="NYU43" s="21"/>
      <c r="NYV43" s="21"/>
      <c r="NYW43" s="21"/>
      <c r="NYX43" s="21"/>
      <c r="NYY43" s="21"/>
      <c r="NYZ43" s="21"/>
      <c r="NZA43" s="21"/>
      <c r="NZB43" s="21"/>
      <c r="NZC43" s="21"/>
      <c r="NZD43" s="21"/>
      <c r="NZE43" s="21"/>
      <c r="NZF43" s="21"/>
      <c r="NZG43" s="21"/>
      <c r="NZH43" s="21"/>
      <c r="NZI43" s="21"/>
      <c r="NZJ43" s="21"/>
      <c r="NZK43" s="21"/>
      <c r="NZL43" s="21"/>
      <c r="NZM43" s="21"/>
      <c r="NZN43" s="21"/>
      <c r="NZO43" s="21"/>
      <c r="NZP43" s="21"/>
      <c r="NZQ43" s="21"/>
      <c r="NZR43" s="21"/>
      <c r="NZS43" s="21"/>
      <c r="NZT43" s="21"/>
      <c r="NZU43" s="21"/>
      <c r="NZV43" s="21"/>
      <c r="NZW43" s="21"/>
      <c r="NZX43" s="21"/>
      <c r="NZY43" s="21"/>
      <c r="NZZ43" s="21"/>
      <c r="OAA43" s="21"/>
      <c r="OAB43" s="21"/>
      <c r="OAC43" s="21"/>
      <c r="OAD43" s="21"/>
      <c r="OAE43" s="21"/>
      <c r="OAF43" s="21"/>
      <c r="OAG43" s="21"/>
      <c r="OAH43" s="21"/>
      <c r="OAI43" s="21"/>
      <c r="OAJ43" s="21"/>
      <c r="OAK43" s="21"/>
      <c r="OAL43" s="21"/>
      <c r="OAM43" s="21"/>
      <c r="OAN43" s="21"/>
      <c r="OAO43" s="21"/>
      <c r="OAP43" s="21"/>
      <c r="OAQ43" s="21"/>
      <c r="OAR43" s="21"/>
      <c r="OAS43" s="21"/>
      <c r="OAT43" s="21"/>
      <c r="OAU43" s="21"/>
      <c r="OAV43" s="21"/>
      <c r="OAW43" s="21"/>
      <c r="OAX43" s="21"/>
      <c r="OAY43" s="21"/>
      <c r="OAZ43" s="21"/>
      <c r="OBA43" s="21"/>
      <c r="OBB43" s="21"/>
      <c r="OBC43" s="21"/>
      <c r="OBD43" s="21"/>
      <c r="OBE43" s="21"/>
      <c r="OBF43" s="21"/>
      <c r="OBG43" s="21"/>
      <c r="OBH43" s="21"/>
      <c r="OBI43" s="21"/>
      <c r="OBJ43" s="21"/>
      <c r="OBK43" s="21"/>
      <c r="OBL43" s="21"/>
      <c r="OBM43" s="21"/>
      <c r="OBN43" s="21"/>
      <c r="OBO43" s="21"/>
      <c r="OBP43" s="21"/>
      <c r="OBQ43" s="21"/>
      <c r="OBR43" s="21"/>
      <c r="OBS43" s="21"/>
      <c r="OBT43" s="21"/>
      <c r="OBU43" s="21"/>
      <c r="OBV43" s="21"/>
      <c r="OBW43" s="21"/>
      <c r="OBX43" s="21"/>
      <c r="OBY43" s="21"/>
      <c r="OBZ43" s="21"/>
      <c r="OCA43" s="21"/>
      <c r="OCB43" s="21"/>
      <c r="OCC43" s="21"/>
      <c r="OCD43" s="21"/>
      <c r="OCE43" s="21"/>
      <c r="OCF43" s="21"/>
      <c r="OCG43" s="21"/>
      <c r="OCH43" s="21"/>
      <c r="OCI43" s="21"/>
      <c r="OCJ43" s="21"/>
      <c r="OCK43" s="21"/>
      <c r="OCL43" s="21"/>
      <c r="OCM43" s="21"/>
      <c r="OCN43" s="21"/>
      <c r="OCO43" s="21"/>
      <c r="OCP43" s="21"/>
      <c r="OCQ43" s="21"/>
      <c r="OCR43" s="21"/>
      <c r="OCS43" s="21"/>
      <c r="OCT43" s="21"/>
      <c r="OCU43" s="21"/>
      <c r="OCV43" s="21"/>
      <c r="OCW43" s="21"/>
      <c r="OCX43" s="21"/>
      <c r="OCY43" s="21"/>
      <c r="OCZ43" s="21"/>
      <c r="ODA43" s="21"/>
      <c r="ODB43" s="21"/>
      <c r="ODC43" s="21"/>
      <c r="ODD43" s="21"/>
      <c r="ODE43" s="21"/>
      <c r="ODF43" s="21"/>
      <c r="ODG43" s="21"/>
      <c r="ODH43" s="21"/>
      <c r="ODI43" s="21"/>
      <c r="ODJ43" s="21"/>
      <c r="ODK43" s="21"/>
      <c r="ODL43" s="21"/>
      <c r="ODM43" s="21"/>
      <c r="ODN43" s="21"/>
      <c r="ODO43" s="21"/>
      <c r="ODP43" s="21"/>
      <c r="ODQ43" s="21"/>
      <c r="ODR43" s="21"/>
      <c r="ODS43" s="21"/>
      <c r="ODT43" s="21"/>
      <c r="ODU43" s="21"/>
      <c r="ODV43" s="21"/>
      <c r="ODW43" s="21"/>
      <c r="ODX43" s="21"/>
      <c r="ODY43" s="21"/>
      <c r="ODZ43" s="21"/>
      <c r="OEA43" s="21"/>
      <c r="OEB43" s="21"/>
      <c r="OEC43" s="21"/>
      <c r="OED43" s="21"/>
      <c r="OEE43" s="21"/>
      <c r="OEF43" s="21"/>
      <c r="OEG43" s="21"/>
      <c r="OEH43" s="21"/>
      <c r="OEI43" s="21"/>
      <c r="OEJ43" s="21"/>
      <c r="OEK43" s="21"/>
      <c r="OEL43" s="21"/>
      <c r="OEM43" s="21"/>
      <c r="OEN43" s="21"/>
      <c r="OEO43" s="21"/>
      <c r="OEP43" s="21"/>
      <c r="OEQ43" s="21"/>
      <c r="OER43" s="21"/>
      <c r="OES43" s="21"/>
      <c r="OET43" s="21"/>
      <c r="OEU43" s="21"/>
      <c r="OEV43" s="21"/>
      <c r="OEW43" s="21"/>
      <c r="OEX43" s="21"/>
      <c r="OEY43" s="21"/>
      <c r="OEZ43" s="21"/>
      <c r="OFA43" s="21"/>
      <c r="OFB43" s="21"/>
      <c r="OFC43" s="21"/>
      <c r="OFD43" s="21"/>
      <c r="OFE43" s="21"/>
      <c r="OFF43" s="21"/>
      <c r="OFG43" s="21"/>
      <c r="OFH43" s="21"/>
      <c r="OFI43" s="21"/>
      <c r="OFJ43" s="21"/>
      <c r="OFK43" s="21"/>
      <c r="OFL43" s="21"/>
      <c r="OFM43" s="21"/>
      <c r="OFN43" s="21"/>
      <c r="OFO43" s="21"/>
      <c r="OFP43" s="21"/>
      <c r="OFQ43" s="21"/>
      <c r="OFR43" s="21"/>
      <c r="OFS43" s="21"/>
      <c r="OFT43" s="21"/>
      <c r="OFU43" s="21"/>
      <c r="OFV43" s="21"/>
      <c r="OFW43" s="21"/>
      <c r="OFX43" s="21"/>
      <c r="OFY43" s="21"/>
      <c r="OFZ43" s="21"/>
      <c r="OGA43" s="21"/>
      <c r="OGB43" s="21"/>
      <c r="OGC43" s="21"/>
      <c r="OGD43" s="21"/>
      <c r="OGE43" s="21"/>
      <c r="OGF43" s="21"/>
      <c r="OGG43" s="21"/>
      <c r="OGH43" s="21"/>
      <c r="OGI43" s="21"/>
      <c r="OGJ43" s="21"/>
      <c r="OGK43" s="21"/>
      <c r="OGL43" s="21"/>
      <c r="OGM43" s="21"/>
      <c r="OGN43" s="21"/>
      <c r="OGO43" s="21"/>
      <c r="OGP43" s="21"/>
      <c r="OGQ43" s="21"/>
      <c r="OGR43" s="21"/>
      <c r="OGS43" s="21"/>
      <c r="OGT43" s="21"/>
      <c r="OGU43" s="21"/>
      <c r="OGV43" s="21"/>
      <c r="OGW43" s="21"/>
      <c r="OGX43" s="21"/>
      <c r="OGY43" s="21"/>
      <c r="OGZ43" s="21"/>
      <c r="OHA43" s="21"/>
      <c r="OHB43" s="21"/>
      <c r="OHC43" s="21"/>
      <c r="OHD43" s="21"/>
      <c r="OHE43" s="21"/>
      <c r="OHF43" s="21"/>
      <c r="OHG43" s="21"/>
      <c r="OHH43" s="21"/>
      <c r="OHI43" s="21"/>
      <c r="OHJ43" s="21"/>
      <c r="OHK43" s="21"/>
      <c r="OHL43" s="21"/>
      <c r="OHM43" s="21"/>
      <c r="OHN43" s="21"/>
      <c r="OHO43" s="21"/>
      <c r="OHP43" s="21"/>
      <c r="OHQ43" s="21"/>
      <c r="OHR43" s="21"/>
      <c r="OHS43" s="21"/>
      <c r="OHT43" s="21"/>
      <c r="OHU43" s="21"/>
      <c r="OHV43" s="21"/>
      <c r="OHW43" s="21"/>
      <c r="OHX43" s="21"/>
      <c r="OHY43" s="21"/>
      <c r="OHZ43" s="21"/>
      <c r="OIA43" s="21"/>
      <c r="OIB43" s="21"/>
      <c r="OIC43" s="21"/>
      <c r="OID43" s="21"/>
      <c r="OIE43" s="21"/>
      <c r="OIF43" s="21"/>
      <c r="OIG43" s="21"/>
      <c r="OIH43" s="21"/>
      <c r="OII43" s="21"/>
      <c r="OIJ43" s="21"/>
      <c r="OIK43" s="21"/>
      <c r="OIL43" s="21"/>
      <c r="OIM43" s="21"/>
      <c r="OIN43" s="21"/>
      <c r="OIO43" s="21"/>
      <c r="OIP43" s="21"/>
      <c r="OIQ43" s="21"/>
      <c r="OIR43" s="21"/>
      <c r="OIS43" s="21"/>
      <c r="OIT43" s="21"/>
      <c r="OIU43" s="21"/>
      <c r="OIV43" s="21"/>
      <c r="OIW43" s="21"/>
      <c r="OIX43" s="21"/>
      <c r="OIY43" s="21"/>
      <c r="OIZ43" s="21"/>
      <c r="OJA43" s="21"/>
      <c r="OJB43" s="21"/>
      <c r="OJC43" s="21"/>
      <c r="OJD43" s="21"/>
      <c r="OJE43" s="21"/>
      <c r="OJF43" s="21"/>
      <c r="OJG43" s="21"/>
      <c r="OJH43" s="21"/>
      <c r="OJI43" s="21"/>
      <c r="OJJ43" s="21"/>
      <c r="OJK43" s="21"/>
      <c r="OJL43" s="21"/>
      <c r="OJM43" s="21"/>
      <c r="OJN43" s="21"/>
      <c r="OJO43" s="21"/>
      <c r="OJP43" s="21"/>
      <c r="OJQ43" s="21"/>
      <c r="OJR43" s="21"/>
      <c r="OJS43" s="21"/>
      <c r="OJT43" s="21"/>
      <c r="OJU43" s="21"/>
      <c r="OJV43" s="21"/>
      <c r="OJW43" s="21"/>
      <c r="OJX43" s="21"/>
      <c r="OJY43" s="21"/>
      <c r="OJZ43" s="21"/>
      <c r="OKA43" s="21"/>
      <c r="OKB43" s="21"/>
      <c r="OKC43" s="21"/>
      <c r="OKD43" s="21"/>
      <c r="OKE43" s="21"/>
      <c r="OKF43" s="21"/>
      <c r="OKG43" s="21"/>
      <c r="OKH43" s="21"/>
      <c r="OKI43" s="21"/>
      <c r="OKJ43" s="21"/>
      <c r="OKK43" s="21"/>
      <c r="OKL43" s="21"/>
      <c r="OKM43" s="21"/>
      <c r="OKN43" s="21"/>
      <c r="OKO43" s="21"/>
      <c r="OKP43" s="21"/>
      <c r="OKQ43" s="21"/>
      <c r="OKR43" s="21"/>
      <c r="OKS43" s="21"/>
      <c r="OKT43" s="21"/>
      <c r="OKU43" s="21"/>
      <c r="OKV43" s="21"/>
      <c r="OKW43" s="21"/>
      <c r="OKX43" s="21"/>
      <c r="OKY43" s="21"/>
      <c r="OKZ43" s="21"/>
      <c r="OLA43" s="21"/>
      <c r="OLB43" s="21"/>
      <c r="OLC43" s="21"/>
      <c r="OLD43" s="21"/>
      <c r="OLE43" s="21"/>
      <c r="OLF43" s="21"/>
      <c r="OLG43" s="21"/>
      <c r="OLH43" s="21"/>
      <c r="OLI43" s="21"/>
      <c r="OLJ43" s="21"/>
      <c r="OLK43" s="21"/>
      <c r="OLL43" s="21"/>
      <c r="OLM43" s="21"/>
      <c r="OLN43" s="21"/>
      <c r="OLO43" s="21"/>
      <c r="OLP43" s="21"/>
      <c r="OLQ43" s="21"/>
      <c r="OLR43" s="21"/>
      <c r="OLS43" s="21"/>
      <c r="OLT43" s="21"/>
      <c r="OLU43" s="21"/>
      <c r="OLV43" s="21"/>
      <c r="OLW43" s="21"/>
      <c r="OLX43" s="21"/>
      <c r="OLY43" s="21"/>
      <c r="OLZ43" s="21"/>
      <c r="OMA43" s="21"/>
      <c r="OMB43" s="21"/>
      <c r="OMC43" s="21"/>
      <c r="OMD43" s="21"/>
      <c r="OME43" s="21"/>
      <c r="OMF43" s="21"/>
      <c r="OMG43" s="21"/>
      <c r="OMH43" s="21"/>
      <c r="OMI43" s="21"/>
      <c r="OMJ43" s="21"/>
      <c r="OMK43" s="21"/>
      <c r="OML43" s="21"/>
      <c r="OMM43" s="21"/>
      <c r="OMN43" s="21"/>
      <c r="OMO43" s="21"/>
      <c r="OMP43" s="21"/>
      <c r="OMQ43" s="21"/>
      <c r="OMR43" s="21"/>
      <c r="OMS43" s="21"/>
      <c r="OMT43" s="21"/>
      <c r="OMU43" s="21"/>
      <c r="OMV43" s="21"/>
      <c r="OMW43" s="21"/>
      <c r="OMX43" s="21"/>
      <c r="OMY43" s="21"/>
      <c r="OMZ43" s="21"/>
      <c r="ONA43" s="21"/>
      <c r="ONB43" s="21"/>
      <c r="ONC43" s="21"/>
      <c r="OND43" s="21"/>
      <c r="ONE43" s="21"/>
      <c r="ONF43" s="21"/>
      <c r="ONG43" s="21"/>
      <c r="ONH43" s="21"/>
      <c r="ONI43" s="21"/>
      <c r="ONJ43" s="21"/>
      <c r="ONK43" s="21"/>
      <c r="ONL43" s="21"/>
      <c r="ONM43" s="21"/>
      <c r="ONN43" s="21"/>
      <c r="ONO43" s="21"/>
      <c r="ONP43" s="21"/>
      <c r="ONQ43" s="21"/>
      <c r="ONR43" s="21"/>
      <c r="ONS43" s="21"/>
      <c r="ONT43" s="21"/>
      <c r="ONU43" s="21"/>
      <c r="ONV43" s="21"/>
      <c r="ONW43" s="21"/>
      <c r="ONX43" s="21"/>
      <c r="ONY43" s="21"/>
      <c r="ONZ43" s="21"/>
      <c r="OOA43" s="21"/>
      <c r="OOB43" s="21"/>
      <c r="OOC43" s="21"/>
      <c r="OOD43" s="21"/>
      <c r="OOE43" s="21"/>
      <c r="OOF43" s="21"/>
      <c r="OOG43" s="21"/>
      <c r="OOH43" s="21"/>
      <c r="OOI43" s="21"/>
      <c r="OOJ43" s="21"/>
      <c r="OOK43" s="21"/>
      <c r="OOL43" s="21"/>
      <c r="OOM43" s="21"/>
      <c r="OON43" s="21"/>
      <c r="OOO43" s="21"/>
      <c r="OOP43" s="21"/>
      <c r="OOQ43" s="21"/>
      <c r="OOR43" s="21"/>
      <c r="OOS43" s="21"/>
      <c r="OOT43" s="21"/>
      <c r="OOU43" s="21"/>
      <c r="OOV43" s="21"/>
      <c r="OOW43" s="21"/>
      <c r="OOX43" s="21"/>
      <c r="OOY43" s="21"/>
      <c r="OOZ43" s="21"/>
      <c r="OPA43" s="21"/>
      <c r="OPB43" s="21"/>
      <c r="OPC43" s="21"/>
      <c r="OPD43" s="21"/>
      <c r="OPE43" s="21"/>
      <c r="OPF43" s="21"/>
      <c r="OPG43" s="21"/>
      <c r="OPH43" s="21"/>
      <c r="OPI43" s="21"/>
      <c r="OPJ43" s="21"/>
      <c r="OPK43" s="21"/>
      <c r="OPL43" s="21"/>
      <c r="OPM43" s="21"/>
      <c r="OPN43" s="21"/>
      <c r="OPO43" s="21"/>
      <c r="OPP43" s="21"/>
      <c r="OPQ43" s="21"/>
      <c r="OPR43" s="21"/>
      <c r="OPS43" s="21"/>
      <c r="OPT43" s="21"/>
      <c r="OPU43" s="21"/>
      <c r="OPV43" s="21"/>
      <c r="OPW43" s="21"/>
      <c r="OPX43" s="21"/>
      <c r="OPY43" s="21"/>
      <c r="OPZ43" s="21"/>
      <c r="OQA43" s="21"/>
      <c r="OQB43" s="21"/>
      <c r="OQC43" s="21"/>
      <c r="OQD43" s="21"/>
      <c r="OQE43" s="21"/>
      <c r="OQF43" s="21"/>
      <c r="OQG43" s="21"/>
      <c r="OQH43" s="21"/>
      <c r="OQI43" s="21"/>
      <c r="OQJ43" s="21"/>
      <c r="OQK43" s="21"/>
      <c r="OQL43" s="21"/>
      <c r="OQM43" s="21"/>
      <c r="OQN43" s="21"/>
      <c r="OQO43" s="21"/>
      <c r="OQP43" s="21"/>
      <c r="OQQ43" s="21"/>
      <c r="OQR43" s="21"/>
      <c r="OQS43" s="21"/>
      <c r="OQT43" s="21"/>
      <c r="OQU43" s="21"/>
      <c r="OQV43" s="21"/>
      <c r="OQW43" s="21"/>
      <c r="OQX43" s="21"/>
      <c r="OQY43" s="21"/>
      <c r="OQZ43" s="21"/>
      <c r="ORA43" s="21"/>
      <c r="ORB43" s="21"/>
      <c r="ORC43" s="21"/>
      <c r="ORD43" s="21"/>
      <c r="ORE43" s="21"/>
      <c r="ORF43" s="21"/>
      <c r="ORG43" s="21"/>
      <c r="ORH43" s="21"/>
      <c r="ORI43" s="21"/>
      <c r="ORJ43" s="21"/>
      <c r="ORK43" s="21"/>
      <c r="ORL43" s="21"/>
      <c r="ORM43" s="21"/>
      <c r="ORN43" s="21"/>
      <c r="ORO43" s="21"/>
      <c r="ORP43" s="21"/>
      <c r="ORQ43" s="21"/>
      <c r="ORR43" s="21"/>
      <c r="ORS43" s="21"/>
      <c r="ORT43" s="21"/>
      <c r="ORU43" s="21"/>
      <c r="ORV43" s="21"/>
      <c r="ORW43" s="21"/>
      <c r="ORX43" s="21"/>
      <c r="ORY43" s="21"/>
      <c r="ORZ43" s="21"/>
      <c r="OSA43" s="21"/>
      <c r="OSB43" s="21"/>
      <c r="OSC43" s="21"/>
      <c r="OSD43" s="21"/>
      <c r="OSE43" s="21"/>
      <c r="OSF43" s="21"/>
      <c r="OSG43" s="21"/>
      <c r="OSH43" s="21"/>
      <c r="OSI43" s="21"/>
      <c r="OSJ43" s="21"/>
      <c r="OSK43" s="21"/>
      <c r="OSL43" s="21"/>
      <c r="OSM43" s="21"/>
      <c r="OSN43" s="21"/>
      <c r="OSO43" s="21"/>
      <c r="OSP43" s="21"/>
      <c r="OSQ43" s="21"/>
      <c r="OSR43" s="21"/>
      <c r="OSS43" s="21"/>
      <c r="OST43" s="21"/>
      <c r="OSU43" s="21"/>
      <c r="OSV43" s="21"/>
      <c r="OSW43" s="21"/>
      <c r="OSX43" s="21"/>
      <c r="OSY43" s="21"/>
      <c r="OSZ43" s="21"/>
      <c r="OTA43" s="21"/>
      <c r="OTB43" s="21"/>
      <c r="OTC43" s="21"/>
      <c r="OTD43" s="21"/>
      <c r="OTE43" s="21"/>
      <c r="OTF43" s="21"/>
      <c r="OTG43" s="21"/>
      <c r="OTH43" s="21"/>
      <c r="OTI43" s="21"/>
      <c r="OTJ43" s="21"/>
      <c r="OTK43" s="21"/>
      <c r="OTL43" s="21"/>
      <c r="OTM43" s="21"/>
      <c r="OTN43" s="21"/>
      <c r="OTO43" s="21"/>
      <c r="OTP43" s="21"/>
      <c r="OTQ43" s="21"/>
      <c r="OTR43" s="21"/>
      <c r="OTS43" s="21"/>
      <c r="OTT43" s="21"/>
      <c r="OTU43" s="21"/>
      <c r="OTV43" s="21"/>
      <c r="OTW43" s="21"/>
      <c r="OTX43" s="21"/>
      <c r="OTY43" s="21"/>
      <c r="OTZ43" s="21"/>
      <c r="OUA43" s="21"/>
      <c r="OUB43" s="21"/>
      <c r="OUC43" s="21"/>
      <c r="OUD43" s="21"/>
      <c r="OUE43" s="21"/>
      <c r="OUF43" s="21"/>
      <c r="OUG43" s="21"/>
      <c r="OUH43" s="21"/>
      <c r="OUI43" s="21"/>
      <c r="OUJ43" s="21"/>
      <c r="OUK43" s="21"/>
      <c r="OUL43" s="21"/>
      <c r="OUM43" s="21"/>
      <c r="OUN43" s="21"/>
      <c r="OUO43" s="21"/>
      <c r="OUP43" s="21"/>
      <c r="OUQ43" s="21"/>
      <c r="OUR43" s="21"/>
      <c r="OUS43" s="21"/>
      <c r="OUT43" s="21"/>
      <c r="OUU43" s="21"/>
      <c r="OUV43" s="21"/>
      <c r="OUW43" s="21"/>
      <c r="OUX43" s="21"/>
      <c r="OUY43" s="21"/>
      <c r="OUZ43" s="21"/>
      <c r="OVA43" s="21"/>
      <c r="OVB43" s="21"/>
      <c r="OVC43" s="21"/>
      <c r="OVD43" s="21"/>
      <c r="OVE43" s="21"/>
      <c r="OVF43" s="21"/>
      <c r="OVG43" s="21"/>
      <c r="OVH43" s="21"/>
      <c r="OVI43" s="21"/>
      <c r="OVJ43" s="21"/>
      <c r="OVK43" s="21"/>
      <c r="OVL43" s="21"/>
      <c r="OVM43" s="21"/>
      <c r="OVN43" s="21"/>
      <c r="OVO43" s="21"/>
      <c r="OVP43" s="21"/>
      <c r="OVQ43" s="21"/>
      <c r="OVR43" s="21"/>
      <c r="OVS43" s="21"/>
      <c r="OVT43" s="21"/>
      <c r="OVU43" s="21"/>
      <c r="OVV43" s="21"/>
      <c r="OVW43" s="21"/>
      <c r="OVX43" s="21"/>
      <c r="OVY43" s="21"/>
      <c r="OVZ43" s="21"/>
      <c r="OWA43" s="21"/>
      <c r="OWB43" s="21"/>
      <c r="OWC43" s="21"/>
      <c r="OWD43" s="21"/>
      <c r="OWE43" s="21"/>
      <c r="OWF43" s="21"/>
      <c r="OWG43" s="21"/>
      <c r="OWH43" s="21"/>
      <c r="OWI43" s="21"/>
      <c r="OWJ43" s="21"/>
      <c r="OWK43" s="21"/>
      <c r="OWL43" s="21"/>
      <c r="OWM43" s="21"/>
      <c r="OWN43" s="21"/>
      <c r="OWO43" s="21"/>
      <c r="OWP43" s="21"/>
      <c r="OWQ43" s="21"/>
      <c r="OWR43" s="21"/>
      <c r="OWS43" s="21"/>
      <c r="OWT43" s="21"/>
      <c r="OWU43" s="21"/>
      <c r="OWV43" s="21"/>
      <c r="OWW43" s="21"/>
      <c r="OWX43" s="21"/>
      <c r="OWY43" s="21"/>
      <c r="OWZ43" s="21"/>
      <c r="OXA43" s="21"/>
      <c r="OXB43" s="21"/>
      <c r="OXC43" s="21"/>
      <c r="OXD43" s="21"/>
      <c r="OXE43" s="21"/>
      <c r="OXF43" s="21"/>
      <c r="OXG43" s="21"/>
      <c r="OXH43" s="21"/>
      <c r="OXI43" s="21"/>
      <c r="OXJ43" s="21"/>
      <c r="OXK43" s="21"/>
      <c r="OXL43" s="21"/>
      <c r="OXM43" s="21"/>
      <c r="OXN43" s="21"/>
      <c r="OXO43" s="21"/>
      <c r="OXP43" s="21"/>
      <c r="OXQ43" s="21"/>
      <c r="OXR43" s="21"/>
      <c r="OXS43" s="21"/>
      <c r="OXT43" s="21"/>
      <c r="OXU43" s="21"/>
      <c r="OXV43" s="21"/>
      <c r="OXW43" s="21"/>
      <c r="OXX43" s="21"/>
      <c r="OXY43" s="21"/>
      <c r="OXZ43" s="21"/>
      <c r="OYA43" s="21"/>
      <c r="OYB43" s="21"/>
      <c r="OYC43" s="21"/>
      <c r="OYD43" s="21"/>
      <c r="OYE43" s="21"/>
      <c r="OYF43" s="21"/>
      <c r="OYG43" s="21"/>
      <c r="OYH43" s="21"/>
      <c r="OYI43" s="21"/>
      <c r="OYJ43" s="21"/>
      <c r="OYK43" s="21"/>
      <c r="OYL43" s="21"/>
      <c r="OYM43" s="21"/>
      <c r="OYN43" s="21"/>
      <c r="OYO43" s="21"/>
      <c r="OYP43" s="21"/>
      <c r="OYQ43" s="21"/>
      <c r="OYR43" s="21"/>
      <c r="OYS43" s="21"/>
      <c r="OYT43" s="21"/>
      <c r="OYU43" s="21"/>
      <c r="OYV43" s="21"/>
      <c r="OYW43" s="21"/>
      <c r="OYX43" s="21"/>
      <c r="OYY43" s="21"/>
      <c r="OYZ43" s="21"/>
      <c r="OZA43" s="21"/>
      <c r="OZB43" s="21"/>
      <c r="OZC43" s="21"/>
      <c r="OZD43" s="21"/>
      <c r="OZE43" s="21"/>
      <c r="OZF43" s="21"/>
      <c r="OZG43" s="21"/>
      <c r="OZH43" s="21"/>
      <c r="OZI43" s="21"/>
      <c r="OZJ43" s="21"/>
      <c r="OZK43" s="21"/>
      <c r="OZL43" s="21"/>
      <c r="OZM43" s="21"/>
      <c r="OZN43" s="21"/>
      <c r="OZO43" s="21"/>
      <c r="OZP43" s="21"/>
      <c r="OZQ43" s="21"/>
      <c r="OZR43" s="21"/>
      <c r="OZS43" s="21"/>
      <c r="OZT43" s="21"/>
      <c r="OZU43" s="21"/>
      <c r="OZV43" s="21"/>
      <c r="OZW43" s="21"/>
      <c r="OZX43" s="21"/>
      <c r="OZY43" s="21"/>
      <c r="OZZ43" s="21"/>
      <c r="PAA43" s="21"/>
      <c r="PAB43" s="21"/>
      <c r="PAC43" s="21"/>
      <c r="PAD43" s="21"/>
      <c r="PAE43" s="21"/>
      <c r="PAF43" s="21"/>
      <c r="PAG43" s="21"/>
      <c r="PAH43" s="21"/>
      <c r="PAI43" s="21"/>
      <c r="PAJ43" s="21"/>
      <c r="PAK43" s="21"/>
      <c r="PAL43" s="21"/>
      <c r="PAM43" s="21"/>
      <c r="PAN43" s="21"/>
      <c r="PAO43" s="21"/>
      <c r="PAP43" s="21"/>
      <c r="PAQ43" s="21"/>
      <c r="PAR43" s="21"/>
      <c r="PAS43" s="21"/>
      <c r="PAT43" s="21"/>
      <c r="PAU43" s="21"/>
      <c r="PAV43" s="21"/>
      <c r="PAW43" s="21"/>
      <c r="PAX43" s="21"/>
      <c r="PAY43" s="21"/>
      <c r="PAZ43" s="21"/>
      <c r="PBA43" s="21"/>
      <c r="PBB43" s="21"/>
      <c r="PBC43" s="21"/>
      <c r="PBD43" s="21"/>
      <c r="PBE43" s="21"/>
      <c r="PBF43" s="21"/>
      <c r="PBG43" s="21"/>
      <c r="PBH43" s="21"/>
      <c r="PBI43" s="21"/>
      <c r="PBJ43" s="21"/>
      <c r="PBK43" s="21"/>
      <c r="PBL43" s="21"/>
      <c r="PBM43" s="21"/>
      <c r="PBN43" s="21"/>
      <c r="PBO43" s="21"/>
      <c r="PBP43" s="21"/>
      <c r="PBQ43" s="21"/>
      <c r="PBR43" s="21"/>
      <c r="PBS43" s="21"/>
      <c r="PBT43" s="21"/>
      <c r="PBU43" s="21"/>
      <c r="PBV43" s="21"/>
      <c r="PBW43" s="21"/>
      <c r="PBX43" s="21"/>
      <c r="PBY43" s="21"/>
      <c r="PBZ43" s="21"/>
      <c r="PCA43" s="21"/>
      <c r="PCB43" s="21"/>
      <c r="PCC43" s="21"/>
      <c r="PCD43" s="21"/>
      <c r="PCE43" s="21"/>
      <c r="PCF43" s="21"/>
      <c r="PCG43" s="21"/>
      <c r="PCH43" s="21"/>
      <c r="PCI43" s="21"/>
      <c r="PCJ43" s="21"/>
      <c r="PCK43" s="21"/>
      <c r="PCL43" s="21"/>
      <c r="PCM43" s="21"/>
      <c r="PCN43" s="21"/>
      <c r="PCO43" s="21"/>
      <c r="PCP43" s="21"/>
      <c r="PCQ43" s="21"/>
      <c r="PCR43" s="21"/>
      <c r="PCS43" s="21"/>
      <c r="PCT43" s="21"/>
      <c r="PCU43" s="21"/>
      <c r="PCV43" s="21"/>
      <c r="PCW43" s="21"/>
      <c r="PCX43" s="21"/>
      <c r="PCY43" s="21"/>
      <c r="PCZ43" s="21"/>
      <c r="PDA43" s="21"/>
      <c r="PDB43" s="21"/>
      <c r="PDC43" s="21"/>
      <c r="PDD43" s="21"/>
      <c r="PDE43" s="21"/>
      <c r="PDF43" s="21"/>
      <c r="PDG43" s="21"/>
      <c r="PDH43" s="21"/>
      <c r="PDI43" s="21"/>
      <c r="PDJ43" s="21"/>
      <c r="PDK43" s="21"/>
      <c r="PDL43" s="21"/>
      <c r="PDM43" s="21"/>
      <c r="PDN43" s="21"/>
      <c r="PDO43" s="21"/>
      <c r="PDP43" s="21"/>
      <c r="PDQ43" s="21"/>
      <c r="PDR43" s="21"/>
      <c r="PDS43" s="21"/>
      <c r="PDT43" s="21"/>
      <c r="PDU43" s="21"/>
      <c r="PDV43" s="21"/>
      <c r="PDW43" s="21"/>
      <c r="PDX43" s="21"/>
      <c r="PDY43" s="21"/>
      <c r="PDZ43" s="21"/>
      <c r="PEA43" s="21"/>
      <c r="PEB43" s="21"/>
      <c r="PEC43" s="21"/>
      <c r="PED43" s="21"/>
      <c r="PEE43" s="21"/>
      <c r="PEF43" s="21"/>
      <c r="PEG43" s="21"/>
      <c r="PEH43" s="21"/>
      <c r="PEI43" s="21"/>
      <c r="PEJ43" s="21"/>
      <c r="PEK43" s="21"/>
      <c r="PEL43" s="21"/>
      <c r="PEM43" s="21"/>
      <c r="PEN43" s="21"/>
      <c r="PEO43" s="21"/>
      <c r="PEP43" s="21"/>
      <c r="PEQ43" s="21"/>
      <c r="PER43" s="21"/>
      <c r="PES43" s="21"/>
      <c r="PET43" s="21"/>
      <c r="PEU43" s="21"/>
      <c r="PEV43" s="21"/>
      <c r="PEW43" s="21"/>
      <c r="PEX43" s="21"/>
      <c r="PEY43" s="21"/>
      <c r="PEZ43" s="21"/>
      <c r="PFA43" s="21"/>
      <c r="PFB43" s="21"/>
      <c r="PFC43" s="21"/>
      <c r="PFD43" s="21"/>
      <c r="PFE43" s="21"/>
      <c r="PFF43" s="21"/>
      <c r="PFG43" s="21"/>
      <c r="PFH43" s="21"/>
      <c r="PFI43" s="21"/>
      <c r="PFJ43" s="21"/>
      <c r="PFK43" s="21"/>
      <c r="PFL43" s="21"/>
      <c r="PFM43" s="21"/>
      <c r="PFN43" s="21"/>
      <c r="PFO43" s="21"/>
      <c r="PFP43" s="21"/>
      <c r="PFQ43" s="21"/>
      <c r="PFR43" s="21"/>
      <c r="PFS43" s="21"/>
      <c r="PFT43" s="21"/>
      <c r="PFU43" s="21"/>
      <c r="PFV43" s="21"/>
      <c r="PFW43" s="21"/>
      <c r="PFX43" s="21"/>
      <c r="PFY43" s="21"/>
      <c r="PFZ43" s="21"/>
      <c r="PGA43" s="21"/>
      <c r="PGB43" s="21"/>
      <c r="PGC43" s="21"/>
      <c r="PGD43" s="21"/>
      <c r="PGE43" s="21"/>
      <c r="PGF43" s="21"/>
      <c r="PGG43" s="21"/>
      <c r="PGH43" s="21"/>
      <c r="PGI43" s="21"/>
      <c r="PGJ43" s="21"/>
      <c r="PGK43" s="21"/>
      <c r="PGL43" s="21"/>
      <c r="PGM43" s="21"/>
      <c r="PGN43" s="21"/>
      <c r="PGO43" s="21"/>
      <c r="PGP43" s="21"/>
      <c r="PGQ43" s="21"/>
      <c r="PGR43" s="21"/>
      <c r="PGS43" s="21"/>
      <c r="PGT43" s="21"/>
      <c r="PGU43" s="21"/>
      <c r="PGV43" s="21"/>
      <c r="PGW43" s="21"/>
      <c r="PGX43" s="21"/>
      <c r="PGY43" s="21"/>
      <c r="PGZ43" s="21"/>
      <c r="PHA43" s="21"/>
      <c r="PHB43" s="21"/>
      <c r="PHC43" s="21"/>
      <c r="PHD43" s="21"/>
      <c r="PHE43" s="21"/>
      <c r="PHF43" s="21"/>
      <c r="PHG43" s="21"/>
      <c r="PHH43" s="21"/>
      <c r="PHI43" s="21"/>
      <c r="PHJ43" s="21"/>
      <c r="PHK43" s="21"/>
      <c r="PHL43" s="21"/>
      <c r="PHM43" s="21"/>
      <c r="PHN43" s="21"/>
      <c r="PHO43" s="21"/>
      <c r="PHP43" s="21"/>
      <c r="PHQ43" s="21"/>
      <c r="PHR43" s="21"/>
      <c r="PHS43" s="21"/>
      <c r="PHT43" s="21"/>
      <c r="PHU43" s="21"/>
      <c r="PHV43" s="21"/>
      <c r="PHW43" s="21"/>
      <c r="PHX43" s="21"/>
      <c r="PHY43" s="21"/>
      <c r="PHZ43" s="21"/>
      <c r="PIA43" s="21"/>
      <c r="PIB43" s="21"/>
      <c r="PIC43" s="21"/>
      <c r="PID43" s="21"/>
      <c r="PIE43" s="21"/>
      <c r="PIF43" s="21"/>
      <c r="PIG43" s="21"/>
      <c r="PIH43" s="21"/>
      <c r="PII43" s="21"/>
      <c r="PIJ43" s="21"/>
      <c r="PIK43" s="21"/>
      <c r="PIL43" s="21"/>
      <c r="PIM43" s="21"/>
      <c r="PIN43" s="21"/>
      <c r="PIO43" s="21"/>
      <c r="PIP43" s="21"/>
      <c r="PIQ43" s="21"/>
      <c r="PIR43" s="21"/>
      <c r="PIS43" s="21"/>
      <c r="PIT43" s="21"/>
      <c r="PIU43" s="21"/>
      <c r="PIV43" s="21"/>
      <c r="PIW43" s="21"/>
      <c r="PIX43" s="21"/>
      <c r="PIY43" s="21"/>
      <c r="PIZ43" s="21"/>
      <c r="PJA43" s="21"/>
      <c r="PJB43" s="21"/>
      <c r="PJC43" s="21"/>
      <c r="PJD43" s="21"/>
      <c r="PJE43" s="21"/>
      <c r="PJF43" s="21"/>
      <c r="PJG43" s="21"/>
      <c r="PJH43" s="21"/>
      <c r="PJI43" s="21"/>
      <c r="PJJ43" s="21"/>
      <c r="PJK43" s="21"/>
      <c r="PJL43" s="21"/>
      <c r="PJM43" s="21"/>
      <c r="PJN43" s="21"/>
      <c r="PJO43" s="21"/>
      <c r="PJP43" s="21"/>
      <c r="PJQ43" s="21"/>
      <c r="PJR43" s="21"/>
      <c r="PJS43" s="21"/>
      <c r="PJT43" s="21"/>
      <c r="PJU43" s="21"/>
      <c r="PJV43" s="21"/>
      <c r="PJW43" s="21"/>
      <c r="PJX43" s="21"/>
      <c r="PJY43" s="21"/>
      <c r="PJZ43" s="21"/>
      <c r="PKA43" s="21"/>
      <c r="PKB43" s="21"/>
      <c r="PKC43" s="21"/>
      <c r="PKD43" s="21"/>
      <c r="PKE43" s="21"/>
      <c r="PKF43" s="21"/>
      <c r="PKG43" s="21"/>
      <c r="PKH43" s="21"/>
      <c r="PKI43" s="21"/>
      <c r="PKJ43" s="21"/>
      <c r="PKK43" s="21"/>
      <c r="PKL43" s="21"/>
      <c r="PKM43" s="21"/>
      <c r="PKN43" s="21"/>
      <c r="PKO43" s="21"/>
      <c r="PKP43" s="21"/>
      <c r="PKQ43" s="21"/>
      <c r="PKR43" s="21"/>
      <c r="PKS43" s="21"/>
      <c r="PKT43" s="21"/>
      <c r="PKU43" s="21"/>
      <c r="PKV43" s="21"/>
      <c r="PKW43" s="21"/>
      <c r="PKX43" s="21"/>
      <c r="PKY43" s="21"/>
      <c r="PKZ43" s="21"/>
      <c r="PLA43" s="21"/>
      <c r="PLB43" s="21"/>
      <c r="PLC43" s="21"/>
      <c r="PLD43" s="21"/>
      <c r="PLE43" s="21"/>
      <c r="PLF43" s="21"/>
      <c r="PLG43" s="21"/>
      <c r="PLH43" s="21"/>
      <c r="PLI43" s="21"/>
      <c r="PLJ43" s="21"/>
      <c r="PLK43" s="21"/>
      <c r="PLL43" s="21"/>
      <c r="PLM43" s="21"/>
      <c r="PLN43" s="21"/>
      <c r="PLO43" s="21"/>
      <c r="PLP43" s="21"/>
      <c r="PLQ43" s="21"/>
      <c r="PLR43" s="21"/>
      <c r="PLS43" s="21"/>
      <c r="PLT43" s="21"/>
      <c r="PLU43" s="21"/>
      <c r="PLV43" s="21"/>
      <c r="PLW43" s="21"/>
      <c r="PLX43" s="21"/>
      <c r="PLY43" s="21"/>
      <c r="PLZ43" s="21"/>
      <c r="PMA43" s="21"/>
      <c r="PMB43" s="21"/>
      <c r="PMC43" s="21"/>
      <c r="PMD43" s="21"/>
      <c r="PME43" s="21"/>
      <c r="PMF43" s="21"/>
      <c r="PMG43" s="21"/>
      <c r="PMH43" s="21"/>
      <c r="PMI43" s="21"/>
      <c r="PMJ43" s="21"/>
      <c r="PMK43" s="21"/>
      <c r="PML43" s="21"/>
      <c r="PMM43" s="21"/>
      <c r="PMN43" s="21"/>
      <c r="PMO43" s="21"/>
      <c r="PMP43" s="21"/>
      <c r="PMQ43" s="21"/>
      <c r="PMR43" s="21"/>
      <c r="PMS43" s="21"/>
      <c r="PMT43" s="21"/>
      <c r="PMU43" s="21"/>
      <c r="PMV43" s="21"/>
      <c r="PMW43" s="21"/>
      <c r="PMX43" s="21"/>
      <c r="PMY43" s="21"/>
      <c r="PMZ43" s="21"/>
      <c r="PNA43" s="21"/>
      <c r="PNB43" s="21"/>
      <c r="PNC43" s="21"/>
      <c r="PND43" s="21"/>
      <c r="PNE43" s="21"/>
      <c r="PNF43" s="21"/>
      <c r="PNG43" s="21"/>
      <c r="PNH43" s="21"/>
      <c r="PNI43" s="21"/>
      <c r="PNJ43" s="21"/>
      <c r="PNK43" s="21"/>
      <c r="PNL43" s="21"/>
      <c r="PNM43" s="21"/>
      <c r="PNN43" s="21"/>
      <c r="PNO43" s="21"/>
      <c r="PNP43" s="21"/>
      <c r="PNQ43" s="21"/>
      <c r="PNR43" s="21"/>
      <c r="PNS43" s="21"/>
      <c r="PNT43" s="21"/>
      <c r="PNU43" s="21"/>
      <c r="PNV43" s="21"/>
      <c r="PNW43" s="21"/>
      <c r="PNX43" s="21"/>
      <c r="PNY43" s="21"/>
      <c r="PNZ43" s="21"/>
      <c r="POA43" s="21"/>
      <c r="POB43" s="21"/>
      <c r="POC43" s="21"/>
      <c r="POD43" s="21"/>
      <c r="POE43" s="21"/>
      <c r="POF43" s="21"/>
      <c r="POG43" s="21"/>
      <c r="POH43" s="21"/>
      <c r="POI43" s="21"/>
      <c r="POJ43" s="21"/>
      <c r="POK43" s="21"/>
      <c r="POL43" s="21"/>
      <c r="POM43" s="21"/>
      <c r="PON43" s="21"/>
      <c r="POO43" s="21"/>
      <c r="POP43" s="21"/>
      <c r="POQ43" s="21"/>
      <c r="POR43" s="21"/>
      <c r="POS43" s="21"/>
      <c r="POT43" s="21"/>
      <c r="POU43" s="21"/>
      <c r="POV43" s="21"/>
      <c r="POW43" s="21"/>
      <c r="POX43" s="21"/>
      <c r="POY43" s="21"/>
      <c r="POZ43" s="21"/>
      <c r="PPA43" s="21"/>
      <c r="PPB43" s="21"/>
      <c r="PPC43" s="21"/>
      <c r="PPD43" s="21"/>
      <c r="PPE43" s="21"/>
      <c r="PPF43" s="21"/>
      <c r="PPG43" s="21"/>
      <c r="PPH43" s="21"/>
      <c r="PPI43" s="21"/>
      <c r="PPJ43" s="21"/>
      <c r="PPK43" s="21"/>
      <c r="PPL43" s="21"/>
      <c r="PPM43" s="21"/>
      <c r="PPN43" s="21"/>
      <c r="PPO43" s="21"/>
      <c r="PPP43" s="21"/>
      <c r="PPQ43" s="21"/>
      <c r="PPR43" s="21"/>
      <c r="PPS43" s="21"/>
      <c r="PPT43" s="21"/>
      <c r="PPU43" s="21"/>
      <c r="PPV43" s="21"/>
      <c r="PPW43" s="21"/>
      <c r="PPX43" s="21"/>
      <c r="PPY43" s="21"/>
      <c r="PPZ43" s="21"/>
      <c r="PQA43" s="21"/>
      <c r="PQB43" s="21"/>
      <c r="PQC43" s="21"/>
      <c r="PQD43" s="21"/>
      <c r="PQE43" s="21"/>
      <c r="PQF43" s="21"/>
      <c r="PQG43" s="21"/>
      <c r="PQH43" s="21"/>
      <c r="PQI43" s="21"/>
      <c r="PQJ43" s="21"/>
      <c r="PQK43" s="21"/>
      <c r="PQL43" s="21"/>
      <c r="PQM43" s="21"/>
      <c r="PQN43" s="21"/>
      <c r="PQO43" s="21"/>
      <c r="PQP43" s="21"/>
      <c r="PQQ43" s="21"/>
      <c r="PQR43" s="21"/>
      <c r="PQS43" s="21"/>
      <c r="PQT43" s="21"/>
      <c r="PQU43" s="21"/>
      <c r="PQV43" s="21"/>
      <c r="PQW43" s="21"/>
      <c r="PQX43" s="21"/>
      <c r="PQY43" s="21"/>
      <c r="PQZ43" s="21"/>
      <c r="PRA43" s="21"/>
      <c r="PRB43" s="21"/>
      <c r="PRC43" s="21"/>
      <c r="PRD43" s="21"/>
      <c r="PRE43" s="21"/>
      <c r="PRF43" s="21"/>
      <c r="PRG43" s="21"/>
      <c r="PRH43" s="21"/>
      <c r="PRI43" s="21"/>
      <c r="PRJ43" s="21"/>
      <c r="PRK43" s="21"/>
      <c r="PRL43" s="21"/>
      <c r="PRM43" s="21"/>
      <c r="PRN43" s="21"/>
      <c r="PRO43" s="21"/>
      <c r="PRP43" s="21"/>
      <c r="PRQ43" s="21"/>
      <c r="PRR43" s="21"/>
      <c r="PRS43" s="21"/>
      <c r="PRT43" s="21"/>
      <c r="PRU43" s="21"/>
      <c r="PRV43" s="21"/>
      <c r="PRW43" s="21"/>
      <c r="PRX43" s="21"/>
      <c r="PRY43" s="21"/>
      <c r="PRZ43" s="21"/>
      <c r="PSA43" s="21"/>
      <c r="PSB43" s="21"/>
      <c r="PSC43" s="21"/>
      <c r="PSD43" s="21"/>
      <c r="PSE43" s="21"/>
      <c r="PSF43" s="21"/>
      <c r="PSG43" s="21"/>
      <c r="PSH43" s="21"/>
      <c r="PSI43" s="21"/>
      <c r="PSJ43" s="21"/>
      <c r="PSK43" s="21"/>
      <c r="PSL43" s="21"/>
      <c r="PSM43" s="21"/>
      <c r="PSN43" s="21"/>
      <c r="PSO43" s="21"/>
      <c r="PSP43" s="21"/>
      <c r="PSQ43" s="21"/>
      <c r="PSR43" s="21"/>
      <c r="PSS43" s="21"/>
      <c r="PST43" s="21"/>
      <c r="PSU43" s="21"/>
      <c r="PSV43" s="21"/>
      <c r="PSW43" s="21"/>
      <c r="PSX43" s="21"/>
      <c r="PSY43" s="21"/>
      <c r="PSZ43" s="21"/>
      <c r="PTA43" s="21"/>
      <c r="PTB43" s="21"/>
      <c r="PTC43" s="21"/>
      <c r="PTD43" s="21"/>
      <c r="PTE43" s="21"/>
      <c r="PTF43" s="21"/>
      <c r="PTG43" s="21"/>
      <c r="PTH43" s="21"/>
      <c r="PTI43" s="21"/>
      <c r="PTJ43" s="21"/>
      <c r="PTK43" s="21"/>
      <c r="PTL43" s="21"/>
      <c r="PTM43" s="21"/>
      <c r="PTN43" s="21"/>
      <c r="PTO43" s="21"/>
      <c r="PTP43" s="21"/>
      <c r="PTQ43" s="21"/>
      <c r="PTR43" s="21"/>
      <c r="PTS43" s="21"/>
      <c r="PTT43" s="21"/>
      <c r="PTU43" s="21"/>
      <c r="PTV43" s="21"/>
      <c r="PTW43" s="21"/>
      <c r="PTX43" s="21"/>
      <c r="PTY43" s="21"/>
      <c r="PTZ43" s="21"/>
      <c r="PUA43" s="21"/>
      <c r="PUB43" s="21"/>
      <c r="PUC43" s="21"/>
      <c r="PUD43" s="21"/>
      <c r="PUE43" s="21"/>
      <c r="PUF43" s="21"/>
      <c r="PUG43" s="21"/>
      <c r="PUH43" s="21"/>
      <c r="PUI43" s="21"/>
      <c r="PUJ43" s="21"/>
      <c r="PUK43" s="21"/>
      <c r="PUL43" s="21"/>
      <c r="PUM43" s="21"/>
      <c r="PUN43" s="21"/>
      <c r="PUO43" s="21"/>
      <c r="PUP43" s="21"/>
      <c r="PUQ43" s="21"/>
      <c r="PUR43" s="21"/>
      <c r="PUS43" s="21"/>
      <c r="PUT43" s="21"/>
      <c r="PUU43" s="21"/>
      <c r="PUV43" s="21"/>
      <c r="PUW43" s="21"/>
      <c r="PUX43" s="21"/>
      <c r="PUY43" s="21"/>
      <c r="PUZ43" s="21"/>
      <c r="PVA43" s="21"/>
      <c r="PVB43" s="21"/>
      <c r="PVC43" s="21"/>
      <c r="PVD43" s="21"/>
      <c r="PVE43" s="21"/>
      <c r="PVF43" s="21"/>
      <c r="PVG43" s="21"/>
      <c r="PVH43" s="21"/>
      <c r="PVI43" s="21"/>
      <c r="PVJ43" s="21"/>
      <c r="PVK43" s="21"/>
      <c r="PVL43" s="21"/>
      <c r="PVM43" s="21"/>
      <c r="PVN43" s="21"/>
      <c r="PVO43" s="21"/>
      <c r="PVP43" s="21"/>
      <c r="PVQ43" s="21"/>
      <c r="PVR43" s="21"/>
      <c r="PVS43" s="21"/>
      <c r="PVT43" s="21"/>
      <c r="PVU43" s="21"/>
      <c r="PVV43" s="21"/>
      <c r="PVW43" s="21"/>
      <c r="PVX43" s="21"/>
      <c r="PVY43" s="21"/>
      <c r="PVZ43" s="21"/>
      <c r="PWA43" s="21"/>
      <c r="PWB43" s="21"/>
      <c r="PWC43" s="21"/>
      <c r="PWD43" s="21"/>
      <c r="PWE43" s="21"/>
      <c r="PWF43" s="21"/>
      <c r="PWG43" s="21"/>
      <c r="PWH43" s="21"/>
      <c r="PWI43" s="21"/>
      <c r="PWJ43" s="21"/>
      <c r="PWK43" s="21"/>
      <c r="PWL43" s="21"/>
      <c r="PWM43" s="21"/>
      <c r="PWN43" s="21"/>
      <c r="PWO43" s="21"/>
      <c r="PWP43" s="21"/>
      <c r="PWQ43" s="21"/>
      <c r="PWR43" s="21"/>
      <c r="PWS43" s="21"/>
      <c r="PWT43" s="21"/>
      <c r="PWU43" s="21"/>
      <c r="PWV43" s="21"/>
      <c r="PWW43" s="21"/>
      <c r="PWX43" s="21"/>
      <c r="PWY43" s="21"/>
      <c r="PWZ43" s="21"/>
      <c r="PXA43" s="21"/>
      <c r="PXB43" s="21"/>
      <c r="PXC43" s="21"/>
      <c r="PXD43" s="21"/>
      <c r="PXE43" s="21"/>
      <c r="PXF43" s="21"/>
      <c r="PXG43" s="21"/>
      <c r="PXH43" s="21"/>
      <c r="PXI43" s="21"/>
      <c r="PXJ43" s="21"/>
      <c r="PXK43" s="21"/>
      <c r="PXL43" s="21"/>
      <c r="PXM43" s="21"/>
      <c r="PXN43" s="21"/>
      <c r="PXO43" s="21"/>
      <c r="PXP43" s="21"/>
      <c r="PXQ43" s="21"/>
      <c r="PXR43" s="21"/>
      <c r="PXS43" s="21"/>
      <c r="PXT43" s="21"/>
      <c r="PXU43" s="21"/>
      <c r="PXV43" s="21"/>
      <c r="PXW43" s="21"/>
      <c r="PXX43" s="21"/>
      <c r="PXY43" s="21"/>
      <c r="PXZ43" s="21"/>
      <c r="PYA43" s="21"/>
      <c r="PYB43" s="21"/>
      <c r="PYC43" s="21"/>
      <c r="PYD43" s="21"/>
      <c r="PYE43" s="21"/>
      <c r="PYF43" s="21"/>
      <c r="PYG43" s="21"/>
      <c r="PYH43" s="21"/>
      <c r="PYI43" s="21"/>
      <c r="PYJ43" s="21"/>
      <c r="PYK43" s="21"/>
      <c r="PYL43" s="21"/>
      <c r="PYM43" s="21"/>
      <c r="PYN43" s="21"/>
      <c r="PYO43" s="21"/>
      <c r="PYP43" s="21"/>
      <c r="PYQ43" s="21"/>
      <c r="PYR43" s="21"/>
      <c r="PYS43" s="21"/>
      <c r="PYT43" s="21"/>
      <c r="PYU43" s="21"/>
      <c r="PYV43" s="21"/>
      <c r="PYW43" s="21"/>
      <c r="PYX43" s="21"/>
      <c r="PYY43" s="21"/>
      <c r="PYZ43" s="21"/>
      <c r="PZA43" s="21"/>
      <c r="PZB43" s="21"/>
      <c r="PZC43" s="21"/>
      <c r="PZD43" s="21"/>
      <c r="PZE43" s="21"/>
      <c r="PZF43" s="21"/>
      <c r="PZG43" s="21"/>
      <c r="PZH43" s="21"/>
      <c r="PZI43" s="21"/>
      <c r="PZJ43" s="21"/>
      <c r="PZK43" s="21"/>
      <c r="PZL43" s="21"/>
      <c r="PZM43" s="21"/>
      <c r="PZN43" s="21"/>
      <c r="PZO43" s="21"/>
      <c r="PZP43" s="21"/>
      <c r="PZQ43" s="21"/>
      <c r="PZR43" s="21"/>
      <c r="PZS43" s="21"/>
      <c r="PZT43" s="21"/>
      <c r="PZU43" s="21"/>
      <c r="PZV43" s="21"/>
      <c r="PZW43" s="21"/>
      <c r="PZX43" s="21"/>
      <c r="PZY43" s="21"/>
      <c r="PZZ43" s="21"/>
      <c r="QAA43" s="21"/>
      <c r="QAB43" s="21"/>
      <c r="QAC43" s="21"/>
      <c r="QAD43" s="21"/>
      <c r="QAE43" s="21"/>
      <c r="QAF43" s="21"/>
      <c r="QAG43" s="21"/>
      <c r="QAH43" s="21"/>
      <c r="QAI43" s="21"/>
      <c r="QAJ43" s="21"/>
      <c r="QAK43" s="21"/>
      <c r="QAL43" s="21"/>
      <c r="QAM43" s="21"/>
      <c r="QAN43" s="21"/>
      <c r="QAO43" s="21"/>
      <c r="QAP43" s="21"/>
      <c r="QAQ43" s="21"/>
      <c r="QAR43" s="21"/>
      <c r="QAS43" s="21"/>
      <c r="QAT43" s="21"/>
      <c r="QAU43" s="21"/>
      <c r="QAV43" s="21"/>
      <c r="QAW43" s="21"/>
      <c r="QAX43" s="21"/>
      <c r="QAY43" s="21"/>
      <c r="QAZ43" s="21"/>
      <c r="QBA43" s="21"/>
      <c r="QBB43" s="21"/>
      <c r="QBC43" s="21"/>
      <c r="QBD43" s="21"/>
      <c r="QBE43" s="21"/>
      <c r="QBF43" s="21"/>
      <c r="QBG43" s="21"/>
      <c r="QBH43" s="21"/>
      <c r="QBI43" s="21"/>
      <c r="QBJ43" s="21"/>
      <c r="QBK43" s="21"/>
      <c r="QBL43" s="21"/>
      <c r="QBM43" s="21"/>
      <c r="QBN43" s="21"/>
      <c r="QBO43" s="21"/>
      <c r="QBP43" s="21"/>
      <c r="QBQ43" s="21"/>
      <c r="QBR43" s="21"/>
      <c r="QBS43" s="21"/>
      <c r="QBT43" s="21"/>
      <c r="QBU43" s="21"/>
      <c r="QBV43" s="21"/>
      <c r="QBW43" s="21"/>
      <c r="QBX43" s="21"/>
      <c r="QBY43" s="21"/>
      <c r="QBZ43" s="21"/>
      <c r="QCA43" s="21"/>
      <c r="QCB43" s="21"/>
      <c r="QCC43" s="21"/>
      <c r="QCD43" s="21"/>
      <c r="QCE43" s="21"/>
      <c r="QCF43" s="21"/>
      <c r="QCG43" s="21"/>
      <c r="QCH43" s="21"/>
      <c r="QCI43" s="21"/>
      <c r="QCJ43" s="21"/>
      <c r="QCK43" s="21"/>
      <c r="QCL43" s="21"/>
      <c r="QCM43" s="21"/>
      <c r="QCN43" s="21"/>
      <c r="QCO43" s="21"/>
      <c r="QCP43" s="21"/>
      <c r="QCQ43" s="21"/>
      <c r="QCR43" s="21"/>
      <c r="QCS43" s="21"/>
      <c r="QCT43" s="21"/>
      <c r="QCU43" s="21"/>
      <c r="QCV43" s="21"/>
      <c r="QCW43" s="21"/>
      <c r="QCX43" s="21"/>
      <c r="QCY43" s="21"/>
      <c r="QCZ43" s="21"/>
      <c r="QDA43" s="21"/>
      <c r="QDB43" s="21"/>
      <c r="QDC43" s="21"/>
      <c r="QDD43" s="21"/>
      <c r="QDE43" s="21"/>
      <c r="QDF43" s="21"/>
      <c r="QDG43" s="21"/>
      <c r="QDH43" s="21"/>
      <c r="QDI43" s="21"/>
      <c r="QDJ43" s="21"/>
      <c r="QDK43" s="21"/>
      <c r="QDL43" s="21"/>
      <c r="QDM43" s="21"/>
      <c r="QDN43" s="21"/>
      <c r="QDO43" s="21"/>
      <c r="QDP43" s="21"/>
      <c r="QDQ43" s="21"/>
      <c r="QDR43" s="21"/>
      <c r="QDS43" s="21"/>
      <c r="QDT43" s="21"/>
      <c r="QDU43" s="21"/>
      <c r="QDV43" s="21"/>
      <c r="QDW43" s="21"/>
      <c r="QDX43" s="21"/>
      <c r="QDY43" s="21"/>
      <c r="QDZ43" s="21"/>
      <c r="QEA43" s="21"/>
      <c r="QEB43" s="21"/>
      <c r="QEC43" s="21"/>
      <c r="QED43" s="21"/>
      <c r="QEE43" s="21"/>
      <c r="QEF43" s="21"/>
      <c r="QEG43" s="21"/>
      <c r="QEH43" s="21"/>
      <c r="QEI43" s="21"/>
      <c r="QEJ43" s="21"/>
      <c r="QEK43" s="21"/>
      <c r="QEL43" s="21"/>
      <c r="QEM43" s="21"/>
      <c r="QEN43" s="21"/>
      <c r="QEO43" s="21"/>
      <c r="QEP43" s="21"/>
      <c r="QEQ43" s="21"/>
      <c r="QER43" s="21"/>
      <c r="QES43" s="21"/>
      <c r="QET43" s="21"/>
      <c r="QEU43" s="21"/>
      <c r="QEV43" s="21"/>
      <c r="QEW43" s="21"/>
      <c r="QEX43" s="21"/>
      <c r="QEY43" s="21"/>
      <c r="QEZ43" s="21"/>
      <c r="QFA43" s="21"/>
      <c r="QFB43" s="21"/>
      <c r="QFC43" s="21"/>
      <c r="QFD43" s="21"/>
      <c r="QFE43" s="21"/>
      <c r="QFF43" s="21"/>
      <c r="QFG43" s="21"/>
      <c r="QFH43" s="21"/>
      <c r="QFI43" s="21"/>
      <c r="QFJ43" s="21"/>
      <c r="QFK43" s="21"/>
      <c r="QFL43" s="21"/>
      <c r="QFM43" s="21"/>
      <c r="QFN43" s="21"/>
      <c r="QFO43" s="21"/>
      <c r="QFP43" s="21"/>
      <c r="QFQ43" s="21"/>
      <c r="QFR43" s="21"/>
      <c r="QFS43" s="21"/>
      <c r="QFT43" s="21"/>
      <c r="QFU43" s="21"/>
      <c r="QFV43" s="21"/>
      <c r="QFW43" s="21"/>
      <c r="QFX43" s="21"/>
      <c r="QFY43" s="21"/>
      <c r="QFZ43" s="21"/>
      <c r="QGA43" s="21"/>
      <c r="QGB43" s="21"/>
      <c r="QGC43" s="21"/>
      <c r="QGD43" s="21"/>
      <c r="QGE43" s="21"/>
      <c r="QGF43" s="21"/>
      <c r="QGG43" s="21"/>
      <c r="QGH43" s="21"/>
      <c r="QGI43" s="21"/>
      <c r="QGJ43" s="21"/>
      <c r="QGK43" s="21"/>
      <c r="QGL43" s="21"/>
      <c r="QGM43" s="21"/>
      <c r="QGN43" s="21"/>
      <c r="QGO43" s="21"/>
      <c r="QGP43" s="21"/>
      <c r="QGQ43" s="21"/>
      <c r="QGR43" s="21"/>
      <c r="QGS43" s="21"/>
      <c r="QGT43" s="21"/>
      <c r="QGU43" s="21"/>
      <c r="QGV43" s="21"/>
      <c r="QGW43" s="21"/>
      <c r="QGX43" s="21"/>
      <c r="QGY43" s="21"/>
      <c r="QGZ43" s="21"/>
      <c r="QHA43" s="21"/>
      <c r="QHB43" s="21"/>
      <c r="QHC43" s="21"/>
      <c r="QHD43" s="21"/>
      <c r="QHE43" s="21"/>
      <c r="QHF43" s="21"/>
      <c r="QHG43" s="21"/>
      <c r="QHH43" s="21"/>
      <c r="QHI43" s="21"/>
      <c r="QHJ43" s="21"/>
      <c r="QHK43" s="21"/>
      <c r="QHL43" s="21"/>
      <c r="QHM43" s="21"/>
      <c r="QHN43" s="21"/>
      <c r="QHO43" s="21"/>
      <c r="QHP43" s="21"/>
      <c r="QHQ43" s="21"/>
      <c r="QHR43" s="21"/>
      <c r="QHS43" s="21"/>
      <c r="QHT43" s="21"/>
      <c r="QHU43" s="21"/>
      <c r="QHV43" s="21"/>
      <c r="QHW43" s="21"/>
      <c r="QHX43" s="21"/>
      <c r="QHY43" s="21"/>
      <c r="QHZ43" s="21"/>
      <c r="QIA43" s="21"/>
      <c r="QIB43" s="21"/>
      <c r="QIC43" s="21"/>
      <c r="QID43" s="21"/>
      <c r="QIE43" s="21"/>
      <c r="QIF43" s="21"/>
      <c r="QIG43" s="21"/>
      <c r="QIH43" s="21"/>
      <c r="QII43" s="21"/>
      <c r="QIJ43" s="21"/>
      <c r="QIK43" s="21"/>
      <c r="QIL43" s="21"/>
      <c r="QIM43" s="21"/>
      <c r="QIN43" s="21"/>
      <c r="QIO43" s="21"/>
      <c r="QIP43" s="21"/>
      <c r="QIQ43" s="21"/>
      <c r="QIR43" s="21"/>
      <c r="QIS43" s="21"/>
      <c r="QIT43" s="21"/>
      <c r="QIU43" s="21"/>
      <c r="QIV43" s="21"/>
      <c r="QIW43" s="21"/>
      <c r="QIX43" s="21"/>
      <c r="QIY43" s="21"/>
      <c r="QIZ43" s="21"/>
      <c r="QJA43" s="21"/>
      <c r="QJB43" s="21"/>
      <c r="QJC43" s="21"/>
      <c r="QJD43" s="21"/>
      <c r="QJE43" s="21"/>
      <c r="QJF43" s="21"/>
      <c r="QJG43" s="21"/>
      <c r="QJH43" s="21"/>
      <c r="QJI43" s="21"/>
      <c r="QJJ43" s="21"/>
      <c r="QJK43" s="21"/>
      <c r="QJL43" s="21"/>
      <c r="QJM43" s="21"/>
      <c r="QJN43" s="21"/>
      <c r="QJO43" s="21"/>
      <c r="QJP43" s="21"/>
      <c r="QJQ43" s="21"/>
      <c r="QJR43" s="21"/>
      <c r="QJS43" s="21"/>
      <c r="QJT43" s="21"/>
      <c r="QJU43" s="21"/>
      <c r="QJV43" s="21"/>
      <c r="QJW43" s="21"/>
      <c r="QJX43" s="21"/>
      <c r="QJY43" s="21"/>
      <c r="QJZ43" s="21"/>
      <c r="QKA43" s="21"/>
      <c r="QKB43" s="21"/>
      <c r="QKC43" s="21"/>
      <c r="QKD43" s="21"/>
      <c r="QKE43" s="21"/>
      <c r="QKF43" s="21"/>
      <c r="QKG43" s="21"/>
      <c r="QKH43" s="21"/>
      <c r="QKI43" s="21"/>
      <c r="QKJ43" s="21"/>
      <c r="QKK43" s="21"/>
      <c r="QKL43" s="21"/>
      <c r="QKM43" s="21"/>
      <c r="QKN43" s="21"/>
      <c r="QKO43" s="21"/>
      <c r="QKP43" s="21"/>
      <c r="QKQ43" s="21"/>
      <c r="QKR43" s="21"/>
      <c r="QKS43" s="21"/>
      <c r="QKT43" s="21"/>
      <c r="QKU43" s="21"/>
      <c r="QKV43" s="21"/>
      <c r="QKW43" s="21"/>
      <c r="QKX43" s="21"/>
      <c r="QKY43" s="21"/>
      <c r="QKZ43" s="21"/>
      <c r="QLA43" s="21"/>
      <c r="QLB43" s="21"/>
      <c r="QLC43" s="21"/>
      <c r="QLD43" s="21"/>
      <c r="QLE43" s="21"/>
      <c r="QLF43" s="21"/>
      <c r="QLG43" s="21"/>
      <c r="QLH43" s="21"/>
      <c r="QLI43" s="21"/>
      <c r="QLJ43" s="21"/>
      <c r="QLK43" s="21"/>
      <c r="QLL43" s="21"/>
      <c r="QLM43" s="21"/>
      <c r="QLN43" s="21"/>
      <c r="QLO43" s="21"/>
      <c r="QLP43" s="21"/>
      <c r="QLQ43" s="21"/>
      <c r="QLR43" s="21"/>
      <c r="QLS43" s="21"/>
      <c r="QLT43" s="21"/>
      <c r="QLU43" s="21"/>
      <c r="QLV43" s="21"/>
      <c r="QLW43" s="21"/>
      <c r="QLX43" s="21"/>
      <c r="QLY43" s="21"/>
      <c r="QLZ43" s="21"/>
      <c r="QMA43" s="21"/>
      <c r="QMB43" s="21"/>
      <c r="QMC43" s="21"/>
      <c r="QMD43" s="21"/>
      <c r="QME43" s="21"/>
      <c r="QMF43" s="21"/>
      <c r="QMG43" s="21"/>
      <c r="QMH43" s="21"/>
      <c r="QMI43" s="21"/>
      <c r="QMJ43" s="21"/>
      <c r="QMK43" s="21"/>
      <c r="QML43" s="21"/>
      <c r="QMM43" s="21"/>
      <c r="QMN43" s="21"/>
      <c r="QMO43" s="21"/>
      <c r="QMP43" s="21"/>
      <c r="QMQ43" s="21"/>
      <c r="QMR43" s="21"/>
      <c r="QMS43" s="21"/>
      <c r="QMT43" s="21"/>
      <c r="QMU43" s="21"/>
      <c r="QMV43" s="21"/>
      <c r="QMW43" s="21"/>
      <c r="QMX43" s="21"/>
      <c r="QMY43" s="21"/>
      <c r="QMZ43" s="21"/>
      <c r="QNA43" s="21"/>
      <c r="QNB43" s="21"/>
      <c r="QNC43" s="21"/>
      <c r="QND43" s="21"/>
      <c r="QNE43" s="21"/>
      <c r="QNF43" s="21"/>
      <c r="QNG43" s="21"/>
      <c r="QNH43" s="21"/>
      <c r="QNI43" s="21"/>
      <c r="QNJ43" s="21"/>
      <c r="QNK43" s="21"/>
      <c r="QNL43" s="21"/>
      <c r="QNM43" s="21"/>
      <c r="QNN43" s="21"/>
      <c r="QNO43" s="21"/>
      <c r="QNP43" s="21"/>
      <c r="QNQ43" s="21"/>
      <c r="QNR43" s="21"/>
      <c r="QNS43" s="21"/>
      <c r="QNT43" s="21"/>
      <c r="QNU43" s="21"/>
      <c r="QNV43" s="21"/>
      <c r="QNW43" s="21"/>
      <c r="QNX43" s="21"/>
      <c r="QNY43" s="21"/>
      <c r="QNZ43" s="21"/>
      <c r="QOA43" s="21"/>
      <c r="QOB43" s="21"/>
      <c r="QOC43" s="21"/>
      <c r="QOD43" s="21"/>
      <c r="QOE43" s="21"/>
      <c r="QOF43" s="21"/>
      <c r="QOG43" s="21"/>
      <c r="QOH43" s="21"/>
      <c r="QOI43" s="21"/>
      <c r="QOJ43" s="21"/>
      <c r="QOK43" s="21"/>
      <c r="QOL43" s="21"/>
      <c r="QOM43" s="21"/>
      <c r="QON43" s="21"/>
      <c r="QOO43" s="21"/>
      <c r="QOP43" s="21"/>
      <c r="QOQ43" s="21"/>
      <c r="QOR43" s="21"/>
      <c r="QOS43" s="21"/>
      <c r="QOT43" s="21"/>
      <c r="QOU43" s="21"/>
      <c r="QOV43" s="21"/>
      <c r="QOW43" s="21"/>
      <c r="QOX43" s="21"/>
      <c r="QOY43" s="21"/>
      <c r="QOZ43" s="21"/>
      <c r="QPA43" s="21"/>
      <c r="QPB43" s="21"/>
      <c r="QPC43" s="21"/>
      <c r="QPD43" s="21"/>
      <c r="QPE43" s="21"/>
      <c r="QPF43" s="21"/>
      <c r="QPG43" s="21"/>
      <c r="QPH43" s="21"/>
      <c r="QPI43" s="21"/>
      <c r="QPJ43" s="21"/>
      <c r="QPK43" s="21"/>
      <c r="QPL43" s="21"/>
      <c r="QPM43" s="21"/>
      <c r="QPN43" s="21"/>
      <c r="QPO43" s="21"/>
      <c r="QPP43" s="21"/>
      <c r="QPQ43" s="21"/>
      <c r="QPR43" s="21"/>
      <c r="QPS43" s="21"/>
      <c r="QPT43" s="21"/>
      <c r="QPU43" s="21"/>
      <c r="QPV43" s="21"/>
      <c r="QPW43" s="21"/>
      <c r="QPX43" s="21"/>
      <c r="QPY43" s="21"/>
      <c r="QPZ43" s="21"/>
      <c r="QQA43" s="21"/>
      <c r="QQB43" s="21"/>
      <c r="QQC43" s="21"/>
      <c r="QQD43" s="21"/>
      <c r="QQE43" s="21"/>
      <c r="QQF43" s="21"/>
      <c r="QQG43" s="21"/>
      <c r="QQH43" s="21"/>
      <c r="QQI43" s="21"/>
      <c r="QQJ43" s="21"/>
      <c r="QQK43" s="21"/>
      <c r="QQL43" s="21"/>
      <c r="QQM43" s="21"/>
      <c r="QQN43" s="21"/>
      <c r="QQO43" s="21"/>
      <c r="QQP43" s="21"/>
      <c r="QQQ43" s="21"/>
      <c r="QQR43" s="21"/>
      <c r="QQS43" s="21"/>
      <c r="QQT43" s="21"/>
      <c r="QQU43" s="21"/>
      <c r="QQV43" s="21"/>
      <c r="QQW43" s="21"/>
      <c r="QQX43" s="21"/>
      <c r="QQY43" s="21"/>
      <c r="QQZ43" s="21"/>
      <c r="QRA43" s="21"/>
      <c r="QRB43" s="21"/>
      <c r="QRC43" s="21"/>
      <c r="QRD43" s="21"/>
      <c r="QRE43" s="21"/>
      <c r="QRF43" s="21"/>
      <c r="QRG43" s="21"/>
      <c r="QRH43" s="21"/>
      <c r="QRI43" s="21"/>
      <c r="QRJ43" s="21"/>
      <c r="QRK43" s="21"/>
      <c r="QRL43" s="21"/>
      <c r="QRM43" s="21"/>
      <c r="QRN43" s="21"/>
      <c r="QRO43" s="21"/>
      <c r="QRP43" s="21"/>
      <c r="QRQ43" s="21"/>
      <c r="QRR43" s="21"/>
      <c r="QRS43" s="21"/>
      <c r="QRT43" s="21"/>
      <c r="QRU43" s="21"/>
      <c r="QRV43" s="21"/>
      <c r="QRW43" s="21"/>
      <c r="QRX43" s="21"/>
      <c r="QRY43" s="21"/>
      <c r="QRZ43" s="21"/>
      <c r="QSA43" s="21"/>
      <c r="QSB43" s="21"/>
      <c r="QSC43" s="21"/>
      <c r="QSD43" s="21"/>
      <c r="QSE43" s="21"/>
      <c r="QSF43" s="21"/>
      <c r="QSG43" s="21"/>
      <c r="QSH43" s="21"/>
      <c r="QSI43" s="21"/>
      <c r="QSJ43" s="21"/>
      <c r="QSK43" s="21"/>
      <c r="QSL43" s="21"/>
      <c r="QSM43" s="21"/>
      <c r="QSN43" s="21"/>
      <c r="QSO43" s="21"/>
      <c r="QSP43" s="21"/>
      <c r="QSQ43" s="21"/>
      <c r="QSR43" s="21"/>
      <c r="QSS43" s="21"/>
      <c r="QST43" s="21"/>
      <c r="QSU43" s="21"/>
      <c r="QSV43" s="21"/>
      <c r="QSW43" s="21"/>
      <c r="QSX43" s="21"/>
      <c r="QSY43" s="21"/>
      <c r="QSZ43" s="21"/>
      <c r="QTA43" s="21"/>
      <c r="QTB43" s="21"/>
      <c r="QTC43" s="21"/>
      <c r="QTD43" s="21"/>
      <c r="QTE43" s="21"/>
      <c r="QTF43" s="21"/>
      <c r="QTG43" s="21"/>
      <c r="QTH43" s="21"/>
      <c r="QTI43" s="21"/>
      <c r="QTJ43" s="21"/>
      <c r="QTK43" s="21"/>
      <c r="QTL43" s="21"/>
      <c r="QTM43" s="21"/>
      <c r="QTN43" s="21"/>
      <c r="QTO43" s="21"/>
      <c r="QTP43" s="21"/>
      <c r="QTQ43" s="21"/>
      <c r="QTR43" s="21"/>
      <c r="QTS43" s="21"/>
      <c r="QTT43" s="21"/>
      <c r="QTU43" s="21"/>
      <c r="QTV43" s="21"/>
      <c r="QTW43" s="21"/>
      <c r="QTX43" s="21"/>
      <c r="QTY43" s="21"/>
      <c r="QTZ43" s="21"/>
      <c r="QUA43" s="21"/>
      <c r="QUB43" s="21"/>
      <c r="QUC43" s="21"/>
      <c r="QUD43" s="21"/>
      <c r="QUE43" s="21"/>
      <c r="QUF43" s="21"/>
      <c r="QUG43" s="21"/>
      <c r="QUH43" s="21"/>
      <c r="QUI43" s="21"/>
      <c r="QUJ43" s="21"/>
      <c r="QUK43" s="21"/>
      <c r="QUL43" s="21"/>
      <c r="QUM43" s="21"/>
      <c r="QUN43" s="21"/>
      <c r="QUO43" s="21"/>
      <c r="QUP43" s="21"/>
      <c r="QUQ43" s="21"/>
      <c r="QUR43" s="21"/>
      <c r="QUS43" s="21"/>
      <c r="QUT43" s="21"/>
      <c r="QUU43" s="21"/>
      <c r="QUV43" s="21"/>
      <c r="QUW43" s="21"/>
      <c r="QUX43" s="21"/>
      <c r="QUY43" s="21"/>
      <c r="QUZ43" s="21"/>
      <c r="QVA43" s="21"/>
      <c r="QVB43" s="21"/>
      <c r="QVC43" s="21"/>
      <c r="QVD43" s="21"/>
      <c r="QVE43" s="21"/>
      <c r="QVF43" s="21"/>
      <c r="QVG43" s="21"/>
      <c r="QVH43" s="21"/>
      <c r="QVI43" s="21"/>
      <c r="QVJ43" s="21"/>
      <c r="QVK43" s="21"/>
      <c r="QVL43" s="21"/>
      <c r="QVM43" s="21"/>
      <c r="QVN43" s="21"/>
      <c r="QVO43" s="21"/>
      <c r="QVP43" s="21"/>
      <c r="QVQ43" s="21"/>
      <c r="QVR43" s="21"/>
      <c r="QVS43" s="21"/>
      <c r="QVT43" s="21"/>
      <c r="QVU43" s="21"/>
      <c r="QVV43" s="21"/>
      <c r="QVW43" s="21"/>
      <c r="QVX43" s="21"/>
      <c r="QVY43" s="21"/>
      <c r="QVZ43" s="21"/>
      <c r="QWA43" s="21"/>
      <c r="QWB43" s="21"/>
      <c r="QWC43" s="21"/>
      <c r="QWD43" s="21"/>
      <c r="QWE43" s="21"/>
      <c r="QWF43" s="21"/>
      <c r="QWG43" s="21"/>
      <c r="QWH43" s="21"/>
      <c r="QWI43" s="21"/>
      <c r="QWJ43" s="21"/>
      <c r="QWK43" s="21"/>
      <c r="QWL43" s="21"/>
      <c r="QWM43" s="21"/>
      <c r="QWN43" s="21"/>
      <c r="QWO43" s="21"/>
      <c r="QWP43" s="21"/>
      <c r="QWQ43" s="21"/>
      <c r="QWR43" s="21"/>
      <c r="QWS43" s="21"/>
      <c r="QWT43" s="21"/>
      <c r="QWU43" s="21"/>
      <c r="QWV43" s="21"/>
      <c r="QWW43" s="21"/>
      <c r="QWX43" s="21"/>
      <c r="QWY43" s="21"/>
      <c r="QWZ43" s="21"/>
      <c r="QXA43" s="21"/>
      <c r="QXB43" s="21"/>
      <c r="QXC43" s="21"/>
      <c r="QXD43" s="21"/>
      <c r="QXE43" s="21"/>
      <c r="QXF43" s="21"/>
      <c r="QXG43" s="21"/>
      <c r="QXH43" s="21"/>
      <c r="QXI43" s="21"/>
      <c r="QXJ43" s="21"/>
      <c r="QXK43" s="21"/>
      <c r="QXL43" s="21"/>
      <c r="QXM43" s="21"/>
      <c r="QXN43" s="21"/>
      <c r="QXO43" s="21"/>
      <c r="QXP43" s="21"/>
      <c r="QXQ43" s="21"/>
      <c r="QXR43" s="21"/>
      <c r="QXS43" s="21"/>
      <c r="QXT43" s="21"/>
      <c r="QXU43" s="21"/>
      <c r="QXV43" s="21"/>
      <c r="QXW43" s="21"/>
      <c r="QXX43" s="21"/>
      <c r="QXY43" s="21"/>
      <c r="QXZ43" s="21"/>
      <c r="QYA43" s="21"/>
      <c r="QYB43" s="21"/>
      <c r="QYC43" s="21"/>
      <c r="QYD43" s="21"/>
      <c r="QYE43" s="21"/>
      <c r="QYF43" s="21"/>
      <c r="QYG43" s="21"/>
      <c r="QYH43" s="21"/>
      <c r="QYI43" s="21"/>
      <c r="QYJ43" s="21"/>
      <c r="QYK43" s="21"/>
      <c r="QYL43" s="21"/>
      <c r="QYM43" s="21"/>
      <c r="QYN43" s="21"/>
      <c r="QYO43" s="21"/>
      <c r="QYP43" s="21"/>
      <c r="QYQ43" s="21"/>
      <c r="QYR43" s="21"/>
      <c r="QYS43" s="21"/>
      <c r="QYT43" s="21"/>
      <c r="QYU43" s="21"/>
      <c r="QYV43" s="21"/>
      <c r="QYW43" s="21"/>
      <c r="QYX43" s="21"/>
      <c r="QYY43" s="21"/>
      <c r="QYZ43" s="21"/>
      <c r="QZA43" s="21"/>
      <c r="QZB43" s="21"/>
      <c r="QZC43" s="21"/>
      <c r="QZD43" s="21"/>
      <c r="QZE43" s="21"/>
      <c r="QZF43" s="21"/>
      <c r="QZG43" s="21"/>
      <c r="QZH43" s="21"/>
      <c r="QZI43" s="21"/>
      <c r="QZJ43" s="21"/>
      <c r="QZK43" s="21"/>
      <c r="QZL43" s="21"/>
      <c r="QZM43" s="21"/>
      <c r="QZN43" s="21"/>
      <c r="QZO43" s="21"/>
      <c r="QZP43" s="21"/>
      <c r="QZQ43" s="21"/>
      <c r="QZR43" s="21"/>
      <c r="QZS43" s="21"/>
      <c r="QZT43" s="21"/>
      <c r="QZU43" s="21"/>
      <c r="QZV43" s="21"/>
      <c r="QZW43" s="21"/>
      <c r="QZX43" s="21"/>
      <c r="QZY43" s="21"/>
      <c r="QZZ43" s="21"/>
      <c r="RAA43" s="21"/>
      <c r="RAB43" s="21"/>
      <c r="RAC43" s="21"/>
      <c r="RAD43" s="21"/>
      <c r="RAE43" s="21"/>
      <c r="RAF43" s="21"/>
      <c r="RAG43" s="21"/>
      <c r="RAH43" s="21"/>
      <c r="RAI43" s="21"/>
      <c r="RAJ43" s="21"/>
      <c r="RAK43" s="21"/>
      <c r="RAL43" s="21"/>
      <c r="RAM43" s="21"/>
      <c r="RAN43" s="21"/>
      <c r="RAO43" s="21"/>
      <c r="RAP43" s="21"/>
      <c r="RAQ43" s="21"/>
      <c r="RAR43" s="21"/>
      <c r="RAS43" s="21"/>
      <c r="RAT43" s="21"/>
      <c r="RAU43" s="21"/>
      <c r="RAV43" s="21"/>
      <c r="RAW43" s="21"/>
      <c r="RAX43" s="21"/>
      <c r="RAY43" s="21"/>
      <c r="RAZ43" s="21"/>
      <c r="RBA43" s="21"/>
      <c r="RBB43" s="21"/>
      <c r="RBC43" s="21"/>
      <c r="RBD43" s="21"/>
      <c r="RBE43" s="21"/>
      <c r="RBF43" s="21"/>
      <c r="RBG43" s="21"/>
      <c r="RBH43" s="21"/>
      <c r="RBI43" s="21"/>
      <c r="RBJ43" s="21"/>
      <c r="RBK43" s="21"/>
      <c r="RBL43" s="21"/>
      <c r="RBM43" s="21"/>
      <c r="RBN43" s="21"/>
      <c r="RBO43" s="21"/>
      <c r="RBP43" s="21"/>
      <c r="RBQ43" s="21"/>
      <c r="RBR43" s="21"/>
      <c r="RBS43" s="21"/>
      <c r="RBT43" s="21"/>
      <c r="RBU43" s="21"/>
      <c r="RBV43" s="21"/>
      <c r="RBW43" s="21"/>
      <c r="RBX43" s="21"/>
      <c r="RBY43" s="21"/>
      <c r="RBZ43" s="21"/>
      <c r="RCA43" s="21"/>
      <c r="RCB43" s="21"/>
      <c r="RCC43" s="21"/>
      <c r="RCD43" s="21"/>
      <c r="RCE43" s="21"/>
      <c r="RCF43" s="21"/>
      <c r="RCG43" s="21"/>
      <c r="RCH43" s="21"/>
      <c r="RCI43" s="21"/>
      <c r="RCJ43" s="21"/>
      <c r="RCK43" s="21"/>
      <c r="RCL43" s="21"/>
      <c r="RCM43" s="21"/>
      <c r="RCN43" s="21"/>
      <c r="RCO43" s="21"/>
      <c r="RCP43" s="21"/>
      <c r="RCQ43" s="21"/>
      <c r="RCR43" s="21"/>
      <c r="RCS43" s="21"/>
      <c r="RCT43" s="21"/>
      <c r="RCU43" s="21"/>
      <c r="RCV43" s="21"/>
      <c r="RCW43" s="21"/>
      <c r="RCX43" s="21"/>
      <c r="RCY43" s="21"/>
      <c r="RCZ43" s="21"/>
      <c r="RDA43" s="21"/>
      <c r="RDB43" s="21"/>
      <c r="RDC43" s="21"/>
      <c r="RDD43" s="21"/>
      <c r="RDE43" s="21"/>
      <c r="RDF43" s="21"/>
      <c r="RDG43" s="21"/>
      <c r="RDH43" s="21"/>
      <c r="RDI43" s="21"/>
      <c r="RDJ43" s="21"/>
      <c r="RDK43" s="21"/>
      <c r="RDL43" s="21"/>
      <c r="RDM43" s="21"/>
      <c r="RDN43" s="21"/>
      <c r="RDO43" s="21"/>
      <c r="RDP43" s="21"/>
      <c r="RDQ43" s="21"/>
      <c r="RDR43" s="21"/>
      <c r="RDS43" s="21"/>
      <c r="RDT43" s="21"/>
      <c r="RDU43" s="21"/>
      <c r="RDV43" s="21"/>
      <c r="RDW43" s="21"/>
      <c r="RDX43" s="21"/>
      <c r="RDY43" s="21"/>
      <c r="RDZ43" s="21"/>
      <c r="REA43" s="21"/>
      <c r="REB43" s="21"/>
      <c r="REC43" s="21"/>
      <c r="RED43" s="21"/>
      <c r="REE43" s="21"/>
      <c r="REF43" s="21"/>
      <c r="REG43" s="21"/>
      <c r="REH43" s="21"/>
      <c r="REI43" s="21"/>
      <c r="REJ43" s="21"/>
      <c r="REK43" s="21"/>
      <c r="REL43" s="21"/>
      <c r="REM43" s="21"/>
      <c r="REN43" s="21"/>
      <c r="REO43" s="21"/>
      <c r="REP43" s="21"/>
      <c r="REQ43" s="21"/>
      <c r="RER43" s="21"/>
      <c r="RES43" s="21"/>
      <c r="RET43" s="21"/>
      <c r="REU43" s="21"/>
      <c r="REV43" s="21"/>
      <c r="REW43" s="21"/>
      <c r="REX43" s="21"/>
      <c r="REY43" s="21"/>
      <c r="REZ43" s="21"/>
      <c r="RFA43" s="21"/>
      <c r="RFB43" s="21"/>
      <c r="RFC43" s="21"/>
      <c r="RFD43" s="21"/>
      <c r="RFE43" s="21"/>
      <c r="RFF43" s="21"/>
      <c r="RFG43" s="21"/>
      <c r="RFH43" s="21"/>
      <c r="RFI43" s="21"/>
      <c r="RFJ43" s="21"/>
      <c r="RFK43" s="21"/>
      <c r="RFL43" s="21"/>
      <c r="RFM43" s="21"/>
      <c r="RFN43" s="21"/>
      <c r="RFO43" s="21"/>
      <c r="RFP43" s="21"/>
      <c r="RFQ43" s="21"/>
      <c r="RFR43" s="21"/>
      <c r="RFS43" s="21"/>
      <c r="RFT43" s="21"/>
      <c r="RFU43" s="21"/>
      <c r="RFV43" s="21"/>
      <c r="RFW43" s="21"/>
      <c r="RFX43" s="21"/>
      <c r="RFY43" s="21"/>
      <c r="RFZ43" s="21"/>
      <c r="RGA43" s="21"/>
      <c r="RGB43" s="21"/>
      <c r="RGC43" s="21"/>
      <c r="RGD43" s="21"/>
      <c r="RGE43" s="21"/>
      <c r="RGF43" s="21"/>
      <c r="RGG43" s="21"/>
      <c r="RGH43" s="21"/>
      <c r="RGI43" s="21"/>
      <c r="RGJ43" s="21"/>
      <c r="RGK43" s="21"/>
      <c r="RGL43" s="21"/>
      <c r="RGM43" s="21"/>
      <c r="RGN43" s="21"/>
      <c r="RGO43" s="21"/>
      <c r="RGP43" s="21"/>
      <c r="RGQ43" s="21"/>
      <c r="RGR43" s="21"/>
      <c r="RGS43" s="21"/>
      <c r="RGT43" s="21"/>
      <c r="RGU43" s="21"/>
      <c r="RGV43" s="21"/>
      <c r="RGW43" s="21"/>
      <c r="RGX43" s="21"/>
      <c r="RGY43" s="21"/>
      <c r="RGZ43" s="21"/>
      <c r="RHA43" s="21"/>
      <c r="RHB43" s="21"/>
      <c r="RHC43" s="21"/>
      <c r="RHD43" s="21"/>
      <c r="RHE43" s="21"/>
      <c r="RHF43" s="21"/>
      <c r="RHG43" s="21"/>
      <c r="RHH43" s="21"/>
      <c r="RHI43" s="21"/>
      <c r="RHJ43" s="21"/>
      <c r="RHK43" s="21"/>
      <c r="RHL43" s="21"/>
      <c r="RHM43" s="21"/>
      <c r="RHN43" s="21"/>
      <c r="RHO43" s="21"/>
      <c r="RHP43" s="21"/>
      <c r="RHQ43" s="21"/>
      <c r="RHR43" s="21"/>
      <c r="RHS43" s="21"/>
      <c r="RHT43" s="21"/>
      <c r="RHU43" s="21"/>
      <c r="RHV43" s="21"/>
      <c r="RHW43" s="21"/>
      <c r="RHX43" s="21"/>
      <c r="RHY43" s="21"/>
      <c r="RHZ43" s="21"/>
      <c r="RIA43" s="21"/>
      <c r="RIB43" s="21"/>
      <c r="RIC43" s="21"/>
      <c r="RID43" s="21"/>
      <c r="RIE43" s="21"/>
      <c r="RIF43" s="21"/>
      <c r="RIG43" s="21"/>
      <c r="RIH43" s="21"/>
      <c r="RII43" s="21"/>
      <c r="RIJ43" s="21"/>
      <c r="RIK43" s="21"/>
      <c r="RIL43" s="21"/>
      <c r="RIM43" s="21"/>
      <c r="RIN43" s="21"/>
      <c r="RIO43" s="21"/>
      <c r="RIP43" s="21"/>
      <c r="RIQ43" s="21"/>
      <c r="RIR43" s="21"/>
      <c r="RIS43" s="21"/>
      <c r="RIT43" s="21"/>
      <c r="RIU43" s="21"/>
      <c r="RIV43" s="21"/>
      <c r="RIW43" s="21"/>
      <c r="RIX43" s="21"/>
      <c r="RIY43" s="21"/>
      <c r="RIZ43" s="21"/>
      <c r="RJA43" s="21"/>
      <c r="RJB43" s="21"/>
      <c r="RJC43" s="21"/>
      <c r="RJD43" s="21"/>
      <c r="RJE43" s="21"/>
      <c r="RJF43" s="21"/>
      <c r="RJG43" s="21"/>
      <c r="RJH43" s="21"/>
      <c r="RJI43" s="21"/>
      <c r="RJJ43" s="21"/>
      <c r="RJK43" s="21"/>
      <c r="RJL43" s="21"/>
      <c r="RJM43" s="21"/>
      <c r="RJN43" s="21"/>
      <c r="RJO43" s="21"/>
      <c r="RJP43" s="21"/>
      <c r="RJQ43" s="21"/>
      <c r="RJR43" s="21"/>
      <c r="RJS43" s="21"/>
      <c r="RJT43" s="21"/>
      <c r="RJU43" s="21"/>
      <c r="RJV43" s="21"/>
      <c r="RJW43" s="21"/>
      <c r="RJX43" s="21"/>
      <c r="RJY43" s="21"/>
      <c r="RJZ43" s="21"/>
      <c r="RKA43" s="21"/>
      <c r="RKB43" s="21"/>
      <c r="RKC43" s="21"/>
      <c r="RKD43" s="21"/>
      <c r="RKE43" s="21"/>
      <c r="RKF43" s="21"/>
      <c r="RKG43" s="21"/>
      <c r="RKH43" s="21"/>
      <c r="RKI43" s="21"/>
      <c r="RKJ43" s="21"/>
      <c r="RKK43" s="21"/>
      <c r="RKL43" s="21"/>
      <c r="RKM43" s="21"/>
      <c r="RKN43" s="21"/>
      <c r="RKO43" s="21"/>
      <c r="RKP43" s="21"/>
      <c r="RKQ43" s="21"/>
      <c r="RKR43" s="21"/>
      <c r="RKS43" s="21"/>
      <c r="RKT43" s="21"/>
      <c r="RKU43" s="21"/>
      <c r="RKV43" s="21"/>
      <c r="RKW43" s="21"/>
      <c r="RKX43" s="21"/>
      <c r="RKY43" s="21"/>
      <c r="RKZ43" s="21"/>
      <c r="RLA43" s="21"/>
      <c r="RLB43" s="21"/>
      <c r="RLC43" s="21"/>
      <c r="RLD43" s="21"/>
      <c r="RLE43" s="21"/>
      <c r="RLF43" s="21"/>
      <c r="RLG43" s="21"/>
      <c r="RLH43" s="21"/>
      <c r="RLI43" s="21"/>
      <c r="RLJ43" s="21"/>
      <c r="RLK43" s="21"/>
      <c r="RLL43" s="21"/>
      <c r="RLM43" s="21"/>
      <c r="RLN43" s="21"/>
      <c r="RLO43" s="21"/>
      <c r="RLP43" s="21"/>
      <c r="RLQ43" s="21"/>
      <c r="RLR43" s="21"/>
      <c r="RLS43" s="21"/>
      <c r="RLT43" s="21"/>
      <c r="RLU43" s="21"/>
      <c r="RLV43" s="21"/>
      <c r="RLW43" s="21"/>
      <c r="RLX43" s="21"/>
      <c r="RLY43" s="21"/>
      <c r="RLZ43" s="21"/>
      <c r="RMA43" s="21"/>
      <c r="RMB43" s="21"/>
      <c r="RMC43" s="21"/>
      <c r="RMD43" s="21"/>
      <c r="RME43" s="21"/>
      <c r="RMF43" s="21"/>
      <c r="RMG43" s="21"/>
      <c r="RMH43" s="21"/>
      <c r="RMI43" s="21"/>
      <c r="RMJ43" s="21"/>
      <c r="RMK43" s="21"/>
      <c r="RML43" s="21"/>
      <c r="RMM43" s="21"/>
      <c r="RMN43" s="21"/>
      <c r="RMO43" s="21"/>
      <c r="RMP43" s="21"/>
      <c r="RMQ43" s="21"/>
      <c r="RMR43" s="21"/>
      <c r="RMS43" s="21"/>
      <c r="RMT43" s="21"/>
      <c r="RMU43" s="21"/>
      <c r="RMV43" s="21"/>
      <c r="RMW43" s="21"/>
      <c r="RMX43" s="21"/>
      <c r="RMY43" s="21"/>
      <c r="RMZ43" s="21"/>
      <c r="RNA43" s="21"/>
      <c r="RNB43" s="21"/>
      <c r="RNC43" s="21"/>
      <c r="RND43" s="21"/>
      <c r="RNE43" s="21"/>
      <c r="RNF43" s="21"/>
      <c r="RNG43" s="21"/>
      <c r="RNH43" s="21"/>
      <c r="RNI43" s="21"/>
      <c r="RNJ43" s="21"/>
      <c r="RNK43" s="21"/>
      <c r="RNL43" s="21"/>
      <c r="RNM43" s="21"/>
      <c r="RNN43" s="21"/>
      <c r="RNO43" s="21"/>
      <c r="RNP43" s="21"/>
      <c r="RNQ43" s="21"/>
      <c r="RNR43" s="21"/>
      <c r="RNS43" s="21"/>
      <c r="RNT43" s="21"/>
      <c r="RNU43" s="21"/>
      <c r="RNV43" s="21"/>
      <c r="RNW43" s="21"/>
      <c r="RNX43" s="21"/>
      <c r="RNY43" s="21"/>
      <c r="RNZ43" s="21"/>
      <c r="ROA43" s="21"/>
      <c r="ROB43" s="21"/>
      <c r="ROC43" s="21"/>
      <c r="ROD43" s="21"/>
      <c r="ROE43" s="21"/>
      <c r="ROF43" s="21"/>
      <c r="ROG43" s="21"/>
      <c r="ROH43" s="21"/>
      <c r="ROI43" s="21"/>
      <c r="ROJ43" s="21"/>
      <c r="ROK43" s="21"/>
      <c r="ROL43" s="21"/>
      <c r="ROM43" s="21"/>
      <c r="RON43" s="21"/>
      <c r="ROO43" s="21"/>
      <c r="ROP43" s="21"/>
      <c r="ROQ43" s="21"/>
      <c r="ROR43" s="21"/>
      <c r="ROS43" s="21"/>
      <c r="ROT43" s="21"/>
      <c r="ROU43" s="21"/>
      <c r="ROV43" s="21"/>
      <c r="ROW43" s="21"/>
      <c r="ROX43" s="21"/>
      <c r="ROY43" s="21"/>
      <c r="ROZ43" s="21"/>
      <c r="RPA43" s="21"/>
      <c r="RPB43" s="21"/>
      <c r="RPC43" s="21"/>
      <c r="RPD43" s="21"/>
      <c r="RPE43" s="21"/>
      <c r="RPF43" s="21"/>
      <c r="RPG43" s="21"/>
      <c r="RPH43" s="21"/>
      <c r="RPI43" s="21"/>
      <c r="RPJ43" s="21"/>
      <c r="RPK43" s="21"/>
      <c r="RPL43" s="21"/>
      <c r="RPM43" s="21"/>
      <c r="RPN43" s="21"/>
      <c r="RPO43" s="21"/>
      <c r="RPP43" s="21"/>
      <c r="RPQ43" s="21"/>
      <c r="RPR43" s="21"/>
      <c r="RPS43" s="21"/>
      <c r="RPT43" s="21"/>
      <c r="RPU43" s="21"/>
      <c r="RPV43" s="21"/>
      <c r="RPW43" s="21"/>
      <c r="RPX43" s="21"/>
      <c r="RPY43" s="21"/>
      <c r="RPZ43" s="21"/>
      <c r="RQA43" s="21"/>
      <c r="RQB43" s="21"/>
      <c r="RQC43" s="21"/>
      <c r="RQD43" s="21"/>
      <c r="RQE43" s="21"/>
      <c r="RQF43" s="21"/>
      <c r="RQG43" s="21"/>
      <c r="RQH43" s="21"/>
      <c r="RQI43" s="21"/>
      <c r="RQJ43" s="21"/>
      <c r="RQK43" s="21"/>
      <c r="RQL43" s="21"/>
      <c r="RQM43" s="21"/>
      <c r="RQN43" s="21"/>
      <c r="RQO43" s="21"/>
      <c r="RQP43" s="21"/>
      <c r="RQQ43" s="21"/>
      <c r="RQR43" s="21"/>
      <c r="RQS43" s="21"/>
      <c r="RQT43" s="21"/>
      <c r="RQU43" s="21"/>
      <c r="RQV43" s="21"/>
      <c r="RQW43" s="21"/>
      <c r="RQX43" s="21"/>
      <c r="RQY43" s="21"/>
      <c r="RQZ43" s="21"/>
      <c r="RRA43" s="21"/>
      <c r="RRB43" s="21"/>
      <c r="RRC43" s="21"/>
      <c r="RRD43" s="21"/>
      <c r="RRE43" s="21"/>
      <c r="RRF43" s="21"/>
      <c r="RRG43" s="21"/>
      <c r="RRH43" s="21"/>
      <c r="RRI43" s="21"/>
      <c r="RRJ43" s="21"/>
      <c r="RRK43" s="21"/>
      <c r="RRL43" s="21"/>
      <c r="RRM43" s="21"/>
      <c r="RRN43" s="21"/>
      <c r="RRO43" s="21"/>
      <c r="RRP43" s="21"/>
      <c r="RRQ43" s="21"/>
      <c r="RRR43" s="21"/>
      <c r="RRS43" s="21"/>
      <c r="RRT43" s="21"/>
      <c r="RRU43" s="21"/>
      <c r="RRV43" s="21"/>
      <c r="RRW43" s="21"/>
      <c r="RRX43" s="21"/>
      <c r="RRY43" s="21"/>
      <c r="RRZ43" s="21"/>
      <c r="RSA43" s="21"/>
      <c r="RSB43" s="21"/>
      <c r="RSC43" s="21"/>
      <c r="RSD43" s="21"/>
      <c r="RSE43" s="21"/>
      <c r="RSF43" s="21"/>
      <c r="RSG43" s="21"/>
      <c r="RSH43" s="21"/>
      <c r="RSI43" s="21"/>
      <c r="RSJ43" s="21"/>
      <c r="RSK43" s="21"/>
      <c r="RSL43" s="21"/>
      <c r="RSM43" s="21"/>
      <c r="RSN43" s="21"/>
      <c r="RSO43" s="21"/>
      <c r="RSP43" s="21"/>
      <c r="RSQ43" s="21"/>
      <c r="RSR43" s="21"/>
      <c r="RSS43" s="21"/>
      <c r="RST43" s="21"/>
      <c r="RSU43" s="21"/>
      <c r="RSV43" s="21"/>
      <c r="RSW43" s="21"/>
      <c r="RSX43" s="21"/>
      <c r="RSY43" s="21"/>
      <c r="RSZ43" s="21"/>
      <c r="RTA43" s="21"/>
      <c r="RTB43" s="21"/>
      <c r="RTC43" s="21"/>
      <c r="RTD43" s="21"/>
      <c r="RTE43" s="21"/>
      <c r="RTF43" s="21"/>
      <c r="RTG43" s="21"/>
      <c r="RTH43" s="21"/>
      <c r="RTI43" s="21"/>
      <c r="RTJ43" s="21"/>
      <c r="RTK43" s="21"/>
      <c r="RTL43" s="21"/>
      <c r="RTM43" s="21"/>
      <c r="RTN43" s="21"/>
      <c r="RTO43" s="21"/>
      <c r="RTP43" s="21"/>
      <c r="RTQ43" s="21"/>
      <c r="RTR43" s="21"/>
      <c r="RTS43" s="21"/>
      <c r="RTT43" s="21"/>
      <c r="RTU43" s="21"/>
      <c r="RTV43" s="21"/>
      <c r="RTW43" s="21"/>
      <c r="RTX43" s="21"/>
      <c r="RTY43" s="21"/>
      <c r="RTZ43" s="21"/>
      <c r="RUA43" s="21"/>
      <c r="RUB43" s="21"/>
      <c r="RUC43" s="21"/>
      <c r="RUD43" s="21"/>
      <c r="RUE43" s="21"/>
      <c r="RUF43" s="21"/>
      <c r="RUG43" s="21"/>
      <c r="RUH43" s="21"/>
      <c r="RUI43" s="21"/>
      <c r="RUJ43" s="21"/>
      <c r="RUK43" s="21"/>
      <c r="RUL43" s="21"/>
      <c r="RUM43" s="21"/>
      <c r="RUN43" s="21"/>
      <c r="RUO43" s="21"/>
      <c r="RUP43" s="21"/>
      <c r="RUQ43" s="21"/>
      <c r="RUR43" s="21"/>
      <c r="RUS43" s="21"/>
      <c r="RUT43" s="21"/>
      <c r="RUU43" s="21"/>
      <c r="RUV43" s="21"/>
      <c r="RUW43" s="21"/>
      <c r="RUX43" s="21"/>
      <c r="RUY43" s="21"/>
      <c r="RUZ43" s="21"/>
      <c r="RVA43" s="21"/>
      <c r="RVB43" s="21"/>
      <c r="RVC43" s="21"/>
      <c r="RVD43" s="21"/>
      <c r="RVE43" s="21"/>
      <c r="RVF43" s="21"/>
      <c r="RVG43" s="21"/>
      <c r="RVH43" s="21"/>
      <c r="RVI43" s="21"/>
      <c r="RVJ43" s="21"/>
      <c r="RVK43" s="21"/>
      <c r="RVL43" s="21"/>
      <c r="RVM43" s="21"/>
      <c r="RVN43" s="21"/>
      <c r="RVO43" s="21"/>
      <c r="RVP43" s="21"/>
      <c r="RVQ43" s="21"/>
      <c r="RVR43" s="21"/>
      <c r="RVS43" s="21"/>
      <c r="RVT43" s="21"/>
      <c r="RVU43" s="21"/>
      <c r="RVV43" s="21"/>
      <c r="RVW43" s="21"/>
      <c r="RVX43" s="21"/>
      <c r="RVY43" s="21"/>
      <c r="RVZ43" s="21"/>
      <c r="RWA43" s="21"/>
      <c r="RWB43" s="21"/>
      <c r="RWC43" s="21"/>
      <c r="RWD43" s="21"/>
      <c r="RWE43" s="21"/>
      <c r="RWF43" s="21"/>
      <c r="RWG43" s="21"/>
      <c r="RWH43" s="21"/>
      <c r="RWI43" s="21"/>
      <c r="RWJ43" s="21"/>
      <c r="RWK43" s="21"/>
      <c r="RWL43" s="21"/>
      <c r="RWM43" s="21"/>
      <c r="RWN43" s="21"/>
      <c r="RWO43" s="21"/>
      <c r="RWP43" s="21"/>
      <c r="RWQ43" s="21"/>
      <c r="RWR43" s="21"/>
      <c r="RWS43" s="21"/>
      <c r="RWT43" s="21"/>
      <c r="RWU43" s="21"/>
      <c r="RWV43" s="21"/>
      <c r="RWW43" s="21"/>
      <c r="RWX43" s="21"/>
      <c r="RWY43" s="21"/>
      <c r="RWZ43" s="21"/>
      <c r="RXA43" s="21"/>
      <c r="RXB43" s="21"/>
      <c r="RXC43" s="21"/>
      <c r="RXD43" s="21"/>
      <c r="RXE43" s="21"/>
      <c r="RXF43" s="21"/>
      <c r="RXG43" s="21"/>
      <c r="RXH43" s="21"/>
      <c r="RXI43" s="21"/>
      <c r="RXJ43" s="21"/>
      <c r="RXK43" s="21"/>
      <c r="RXL43" s="21"/>
      <c r="RXM43" s="21"/>
      <c r="RXN43" s="21"/>
      <c r="RXO43" s="21"/>
      <c r="RXP43" s="21"/>
      <c r="RXQ43" s="21"/>
      <c r="RXR43" s="21"/>
      <c r="RXS43" s="21"/>
      <c r="RXT43" s="21"/>
      <c r="RXU43" s="21"/>
      <c r="RXV43" s="21"/>
      <c r="RXW43" s="21"/>
      <c r="RXX43" s="21"/>
      <c r="RXY43" s="21"/>
      <c r="RXZ43" s="21"/>
      <c r="RYA43" s="21"/>
      <c r="RYB43" s="21"/>
      <c r="RYC43" s="21"/>
      <c r="RYD43" s="21"/>
      <c r="RYE43" s="21"/>
      <c r="RYF43" s="21"/>
      <c r="RYG43" s="21"/>
      <c r="RYH43" s="21"/>
      <c r="RYI43" s="21"/>
      <c r="RYJ43" s="21"/>
      <c r="RYK43" s="21"/>
      <c r="RYL43" s="21"/>
      <c r="RYM43" s="21"/>
      <c r="RYN43" s="21"/>
      <c r="RYO43" s="21"/>
      <c r="RYP43" s="21"/>
      <c r="RYQ43" s="21"/>
      <c r="RYR43" s="21"/>
      <c r="RYS43" s="21"/>
      <c r="RYT43" s="21"/>
      <c r="RYU43" s="21"/>
      <c r="RYV43" s="21"/>
      <c r="RYW43" s="21"/>
      <c r="RYX43" s="21"/>
      <c r="RYY43" s="21"/>
      <c r="RYZ43" s="21"/>
      <c r="RZA43" s="21"/>
      <c r="RZB43" s="21"/>
      <c r="RZC43" s="21"/>
      <c r="RZD43" s="21"/>
      <c r="RZE43" s="21"/>
      <c r="RZF43" s="21"/>
      <c r="RZG43" s="21"/>
      <c r="RZH43" s="21"/>
      <c r="RZI43" s="21"/>
      <c r="RZJ43" s="21"/>
      <c r="RZK43" s="21"/>
      <c r="RZL43" s="21"/>
      <c r="RZM43" s="21"/>
      <c r="RZN43" s="21"/>
      <c r="RZO43" s="21"/>
      <c r="RZP43" s="21"/>
      <c r="RZQ43" s="21"/>
      <c r="RZR43" s="21"/>
      <c r="RZS43" s="21"/>
      <c r="RZT43" s="21"/>
      <c r="RZU43" s="21"/>
      <c r="RZV43" s="21"/>
      <c r="RZW43" s="21"/>
      <c r="RZX43" s="21"/>
      <c r="RZY43" s="21"/>
      <c r="RZZ43" s="21"/>
      <c r="SAA43" s="21"/>
      <c r="SAB43" s="21"/>
      <c r="SAC43" s="21"/>
      <c r="SAD43" s="21"/>
      <c r="SAE43" s="21"/>
      <c r="SAF43" s="21"/>
      <c r="SAG43" s="21"/>
      <c r="SAH43" s="21"/>
      <c r="SAI43" s="21"/>
      <c r="SAJ43" s="21"/>
      <c r="SAK43" s="21"/>
      <c r="SAL43" s="21"/>
      <c r="SAM43" s="21"/>
      <c r="SAN43" s="21"/>
      <c r="SAO43" s="21"/>
      <c r="SAP43" s="21"/>
      <c r="SAQ43" s="21"/>
      <c r="SAR43" s="21"/>
      <c r="SAS43" s="21"/>
      <c r="SAT43" s="21"/>
      <c r="SAU43" s="21"/>
      <c r="SAV43" s="21"/>
      <c r="SAW43" s="21"/>
      <c r="SAX43" s="21"/>
      <c r="SAY43" s="21"/>
      <c r="SAZ43" s="21"/>
      <c r="SBA43" s="21"/>
      <c r="SBB43" s="21"/>
      <c r="SBC43" s="21"/>
      <c r="SBD43" s="21"/>
      <c r="SBE43" s="21"/>
      <c r="SBF43" s="21"/>
      <c r="SBG43" s="21"/>
      <c r="SBH43" s="21"/>
      <c r="SBI43" s="21"/>
      <c r="SBJ43" s="21"/>
      <c r="SBK43" s="21"/>
      <c r="SBL43" s="21"/>
      <c r="SBM43" s="21"/>
      <c r="SBN43" s="21"/>
      <c r="SBO43" s="21"/>
      <c r="SBP43" s="21"/>
      <c r="SBQ43" s="21"/>
      <c r="SBR43" s="21"/>
      <c r="SBS43" s="21"/>
      <c r="SBT43" s="21"/>
      <c r="SBU43" s="21"/>
      <c r="SBV43" s="21"/>
      <c r="SBW43" s="21"/>
      <c r="SBX43" s="21"/>
      <c r="SBY43" s="21"/>
      <c r="SBZ43" s="21"/>
      <c r="SCA43" s="21"/>
      <c r="SCB43" s="21"/>
      <c r="SCC43" s="21"/>
      <c r="SCD43" s="21"/>
      <c r="SCE43" s="21"/>
      <c r="SCF43" s="21"/>
      <c r="SCG43" s="21"/>
      <c r="SCH43" s="21"/>
      <c r="SCI43" s="21"/>
      <c r="SCJ43" s="21"/>
      <c r="SCK43" s="21"/>
      <c r="SCL43" s="21"/>
      <c r="SCM43" s="21"/>
      <c r="SCN43" s="21"/>
      <c r="SCO43" s="21"/>
      <c r="SCP43" s="21"/>
      <c r="SCQ43" s="21"/>
      <c r="SCR43" s="21"/>
      <c r="SCS43" s="21"/>
      <c r="SCT43" s="21"/>
      <c r="SCU43" s="21"/>
      <c r="SCV43" s="21"/>
      <c r="SCW43" s="21"/>
      <c r="SCX43" s="21"/>
      <c r="SCY43" s="21"/>
      <c r="SCZ43" s="21"/>
      <c r="SDA43" s="21"/>
      <c r="SDB43" s="21"/>
      <c r="SDC43" s="21"/>
      <c r="SDD43" s="21"/>
      <c r="SDE43" s="21"/>
      <c r="SDF43" s="21"/>
      <c r="SDG43" s="21"/>
      <c r="SDH43" s="21"/>
      <c r="SDI43" s="21"/>
      <c r="SDJ43" s="21"/>
      <c r="SDK43" s="21"/>
      <c r="SDL43" s="21"/>
      <c r="SDM43" s="21"/>
      <c r="SDN43" s="21"/>
      <c r="SDO43" s="21"/>
      <c r="SDP43" s="21"/>
      <c r="SDQ43" s="21"/>
      <c r="SDR43" s="21"/>
      <c r="SDS43" s="21"/>
      <c r="SDT43" s="21"/>
      <c r="SDU43" s="21"/>
      <c r="SDV43" s="21"/>
      <c r="SDW43" s="21"/>
      <c r="SDX43" s="21"/>
      <c r="SDY43" s="21"/>
      <c r="SDZ43" s="21"/>
      <c r="SEA43" s="21"/>
      <c r="SEB43" s="21"/>
      <c r="SEC43" s="21"/>
      <c r="SED43" s="21"/>
      <c r="SEE43" s="21"/>
      <c r="SEF43" s="21"/>
      <c r="SEG43" s="21"/>
      <c r="SEH43" s="21"/>
      <c r="SEI43" s="21"/>
      <c r="SEJ43" s="21"/>
      <c r="SEK43" s="21"/>
      <c r="SEL43" s="21"/>
      <c r="SEM43" s="21"/>
      <c r="SEN43" s="21"/>
      <c r="SEO43" s="21"/>
      <c r="SEP43" s="21"/>
      <c r="SEQ43" s="21"/>
      <c r="SER43" s="21"/>
      <c r="SES43" s="21"/>
      <c r="SET43" s="21"/>
      <c r="SEU43" s="21"/>
      <c r="SEV43" s="21"/>
      <c r="SEW43" s="21"/>
      <c r="SEX43" s="21"/>
      <c r="SEY43" s="21"/>
      <c r="SEZ43" s="21"/>
      <c r="SFA43" s="21"/>
      <c r="SFB43" s="21"/>
      <c r="SFC43" s="21"/>
      <c r="SFD43" s="21"/>
      <c r="SFE43" s="21"/>
      <c r="SFF43" s="21"/>
      <c r="SFG43" s="21"/>
      <c r="SFH43" s="21"/>
      <c r="SFI43" s="21"/>
      <c r="SFJ43" s="21"/>
      <c r="SFK43" s="21"/>
      <c r="SFL43" s="21"/>
      <c r="SFM43" s="21"/>
      <c r="SFN43" s="21"/>
      <c r="SFO43" s="21"/>
      <c r="SFP43" s="21"/>
      <c r="SFQ43" s="21"/>
      <c r="SFR43" s="21"/>
      <c r="SFS43" s="21"/>
      <c r="SFT43" s="21"/>
      <c r="SFU43" s="21"/>
      <c r="SFV43" s="21"/>
      <c r="SFW43" s="21"/>
      <c r="SFX43" s="21"/>
      <c r="SFY43" s="21"/>
      <c r="SFZ43" s="21"/>
      <c r="SGA43" s="21"/>
      <c r="SGB43" s="21"/>
      <c r="SGC43" s="21"/>
      <c r="SGD43" s="21"/>
      <c r="SGE43" s="21"/>
      <c r="SGF43" s="21"/>
      <c r="SGG43" s="21"/>
      <c r="SGH43" s="21"/>
      <c r="SGI43" s="21"/>
      <c r="SGJ43" s="21"/>
      <c r="SGK43" s="21"/>
      <c r="SGL43" s="21"/>
      <c r="SGM43" s="21"/>
      <c r="SGN43" s="21"/>
      <c r="SGO43" s="21"/>
      <c r="SGP43" s="21"/>
      <c r="SGQ43" s="21"/>
      <c r="SGR43" s="21"/>
      <c r="SGS43" s="21"/>
      <c r="SGT43" s="21"/>
      <c r="SGU43" s="21"/>
      <c r="SGV43" s="21"/>
      <c r="SGW43" s="21"/>
      <c r="SGX43" s="21"/>
      <c r="SGY43" s="21"/>
      <c r="SGZ43" s="21"/>
      <c r="SHA43" s="21"/>
      <c r="SHB43" s="21"/>
      <c r="SHC43" s="21"/>
      <c r="SHD43" s="21"/>
      <c r="SHE43" s="21"/>
      <c r="SHF43" s="21"/>
      <c r="SHG43" s="21"/>
      <c r="SHH43" s="21"/>
      <c r="SHI43" s="21"/>
      <c r="SHJ43" s="21"/>
      <c r="SHK43" s="21"/>
      <c r="SHL43" s="21"/>
      <c r="SHM43" s="21"/>
      <c r="SHN43" s="21"/>
      <c r="SHO43" s="21"/>
      <c r="SHP43" s="21"/>
      <c r="SHQ43" s="21"/>
      <c r="SHR43" s="21"/>
      <c r="SHS43" s="21"/>
      <c r="SHT43" s="21"/>
      <c r="SHU43" s="21"/>
      <c r="SHV43" s="21"/>
      <c r="SHW43" s="21"/>
      <c r="SHX43" s="21"/>
      <c r="SHY43" s="21"/>
      <c r="SHZ43" s="21"/>
      <c r="SIA43" s="21"/>
      <c r="SIB43" s="21"/>
      <c r="SIC43" s="21"/>
      <c r="SID43" s="21"/>
      <c r="SIE43" s="21"/>
      <c r="SIF43" s="21"/>
      <c r="SIG43" s="21"/>
      <c r="SIH43" s="21"/>
      <c r="SII43" s="21"/>
      <c r="SIJ43" s="21"/>
      <c r="SIK43" s="21"/>
      <c r="SIL43" s="21"/>
      <c r="SIM43" s="21"/>
      <c r="SIN43" s="21"/>
      <c r="SIO43" s="21"/>
      <c r="SIP43" s="21"/>
      <c r="SIQ43" s="21"/>
      <c r="SIR43" s="21"/>
      <c r="SIS43" s="21"/>
      <c r="SIT43" s="21"/>
      <c r="SIU43" s="21"/>
      <c r="SIV43" s="21"/>
      <c r="SIW43" s="21"/>
      <c r="SIX43" s="21"/>
      <c r="SIY43" s="21"/>
      <c r="SIZ43" s="21"/>
      <c r="SJA43" s="21"/>
      <c r="SJB43" s="21"/>
      <c r="SJC43" s="21"/>
      <c r="SJD43" s="21"/>
      <c r="SJE43" s="21"/>
      <c r="SJF43" s="21"/>
      <c r="SJG43" s="21"/>
      <c r="SJH43" s="21"/>
      <c r="SJI43" s="21"/>
      <c r="SJJ43" s="21"/>
      <c r="SJK43" s="21"/>
      <c r="SJL43" s="21"/>
      <c r="SJM43" s="21"/>
      <c r="SJN43" s="21"/>
      <c r="SJO43" s="21"/>
      <c r="SJP43" s="21"/>
      <c r="SJQ43" s="21"/>
      <c r="SJR43" s="21"/>
      <c r="SJS43" s="21"/>
      <c r="SJT43" s="21"/>
      <c r="SJU43" s="21"/>
      <c r="SJV43" s="21"/>
      <c r="SJW43" s="21"/>
      <c r="SJX43" s="21"/>
      <c r="SJY43" s="21"/>
      <c r="SJZ43" s="21"/>
      <c r="SKA43" s="21"/>
      <c r="SKB43" s="21"/>
      <c r="SKC43" s="21"/>
      <c r="SKD43" s="21"/>
      <c r="SKE43" s="21"/>
      <c r="SKF43" s="21"/>
      <c r="SKG43" s="21"/>
      <c r="SKH43" s="21"/>
      <c r="SKI43" s="21"/>
      <c r="SKJ43" s="21"/>
      <c r="SKK43" s="21"/>
      <c r="SKL43" s="21"/>
      <c r="SKM43" s="21"/>
      <c r="SKN43" s="21"/>
      <c r="SKO43" s="21"/>
      <c r="SKP43" s="21"/>
      <c r="SKQ43" s="21"/>
      <c r="SKR43" s="21"/>
      <c r="SKS43" s="21"/>
      <c r="SKT43" s="21"/>
      <c r="SKU43" s="21"/>
      <c r="SKV43" s="21"/>
      <c r="SKW43" s="21"/>
      <c r="SKX43" s="21"/>
      <c r="SKY43" s="21"/>
      <c r="SKZ43" s="21"/>
      <c r="SLA43" s="21"/>
      <c r="SLB43" s="21"/>
      <c r="SLC43" s="21"/>
      <c r="SLD43" s="21"/>
      <c r="SLE43" s="21"/>
      <c r="SLF43" s="21"/>
      <c r="SLG43" s="21"/>
      <c r="SLH43" s="21"/>
      <c r="SLI43" s="21"/>
      <c r="SLJ43" s="21"/>
      <c r="SLK43" s="21"/>
      <c r="SLL43" s="21"/>
      <c r="SLM43" s="21"/>
      <c r="SLN43" s="21"/>
      <c r="SLO43" s="21"/>
      <c r="SLP43" s="21"/>
      <c r="SLQ43" s="21"/>
      <c r="SLR43" s="21"/>
      <c r="SLS43" s="21"/>
      <c r="SLT43" s="21"/>
      <c r="SLU43" s="21"/>
      <c r="SLV43" s="21"/>
      <c r="SLW43" s="21"/>
      <c r="SLX43" s="21"/>
      <c r="SLY43" s="21"/>
      <c r="SLZ43" s="21"/>
      <c r="SMA43" s="21"/>
      <c r="SMB43" s="21"/>
      <c r="SMC43" s="21"/>
      <c r="SMD43" s="21"/>
      <c r="SME43" s="21"/>
      <c r="SMF43" s="21"/>
      <c r="SMG43" s="21"/>
      <c r="SMH43" s="21"/>
      <c r="SMI43" s="21"/>
      <c r="SMJ43" s="21"/>
      <c r="SMK43" s="21"/>
      <c r="SML43" s="21"/>
      <c r="SMM43" s="21"/>
      <c r="SMN43" s="21"/>
      <c r="SMO43" s="21"/>
      <c r="SMP43" s="21"/>
      <c r="SMQ43" s="21"/>
      <c r="SMR43" s="21"/>
      <c r="SMS43" s="21"/>
      <c r="SMT43" s="21"/>
      <c r="SMU43" s="21"/>
      <c r="SMV43" s="21"/>
      <c r="SMW43" s="21"/>
      <c r="SMX43" s="21"/>
      <c r="SMY43" s="21"/>
      <c r="SMZ43" s="21"/>
      <c r="SNA43" s="21"/>
      <c r="SNB43" s="21"/>
      <c r="SNC43" s="21"/>
      <c r="SND43" s="21"/>
      <c r="SNE43" s="21"/>
      <c r="SNF43" s="21"/>
      <c r="SNG43" s="21"/>
      <c r="SNH43" s="21"/>
      <c r="SNI43" s="21"/>
      <c r="SNJ43" s="21"/>
      <c r="SNK43" s="21"/>
      <c r="SNL43" s="21"/>
      <c r="SNM43" s="21"/>
      <c r="SNN43" s="21"/>
      <c r="SNO43" s="21"/>
      <c r="SNP43" s="21"/>
      <c r="SNQ43" s="21"/>
      <c r="SNR43" s="21"/>
      <c r="SNS43" s="21"/>
      <c r="SNT43" s="21"/>
      <c r="SNU43" s="21"/>
      <c r="SNV43" s="21"/>
      <c r="SNW43" s="21"/>
      <c r="SNX43" s="21"/>
      <c r="SNY43" s="21"/>
      <c r="SNZ43" s="21"/>
      <c r="SOA43" s="21"/>
      <c r="SOB43" s="21"/>
      <c r="SOC43" s="21"/>
      <c r="SOD43" s="21"/>
      <c r="SOE43" s="21"/>
      <c r="SOF43" s="21"/>
      <c r="SOG43" s="21"/>
      <c r="SOH43" s="21"/>
      <c r="SOI43" s="21"/>
      <c r="SOJ43" s="21"/>
      <c r="SOK43" s="21"/>
      <c r="SOL43" s="21"/>
      <c r="SOM43" s="21"/>
      <c r="SON43" s="21"/>
      <c r="SOO43" s="21"/>
      <c r="SOP43" s="21"/>
      <c r="SOQ43" s="21"/>
      <c r="SOR43" s="21"/>
      <c r="SOS43" s="21"/>
      <c r="SOT43" s="21"/>
      <c r="SOU43" s="21"/>
      <c r="SOV43" s="21"/>
      <c r="SOW43" s="21"/>
      <c r="SOX43" s="21"/>
      <c r="SOY43" s="21"/>
      <c r="SOZ43" s="21"/>
      <c r="SPA43" s="21"/>
      <c r="SPB43" s="21"/>
      <c r="SPC43" s="21"/>
      <c r="SPD43" s="21"/>
      <c r="SPE43" s="21"/>
      <c r="SPF43" s="21"/>
      <c r="SPG43" s="21"/>
      <c r="SPH43" s="21"/>
      <c r="SPI43" s="21"/>
      <c r="SPJ43" s="21"/>
      <c r="SPK43" s="21"/>
      <c r="SPL43" s="21"/>
      <c r="SPM43" s="21"/>
      <c r="SPN43" s="21"/>
      <c r="SPO43" s="21"/>
      <c r="SPP43" s="21"/>
      <c r="SPQ43" s="21"/>
      <c r="SPR43" s="21"/>
      <c r="SPS43" s="21"/>
      <c r="SPT43" s="21"/>
      <c r="SPU43" s="21"/>
      <c r="SPV43" s="21"/>
      <c r="SPW43" s="21"/>
      <c r="SPX43" s="21"/>
      <c r="SPY43" s="21"/>
      <c r="SPZ43" s="21"/>
      <c r="SQA43" s="21"/>
      <c r="SQB43" s="21"/>
      <c r="SQC43" s="21"/>
      <c r="SQD43" s="21"/>
      <c r="SQE43" s="21"/>
      <c r="SQF43" s="21"/>
      <c r="SQG43" s="21"/>
      <c r="SQH43" s="21"/>
      <c r="SQI43" s="21"/>
      <c r="SQJ43" s="21"/>
      <c r="SQK43" s="21"/>
      <c r="SQL43" s="21"/>
      <c r="SQM43" s="21"/>
      <c r="SQN43" s="21"/>
      <c r="SQO43" s="21"/>
      <c r="SQP43" s="21"/>
      <c r="SQQ43" s="21"/>
      <c r="SQR43" s="21"/>
      <c r="SQS43" s="21"/>
      <c r="SQT43" s="21"/>
      <c r="SQU43" s="21"/>
      <c r="SQV43" s="21"/>
      <c r="SQW43" s="21"/>
      <c r="SQX43" s="21"/>
      <c r="SQY43" s="21"/>
      <c r="SQZ43" s="21"/>
      <c r="SRA43" s="21"/>
      <c r="SRB43" s="21"/>
      <c r="SRC43" s="21"/>
      <c r="SRD43" s="21"/>
      <c r="SRE43" s="21"/>
      <c r="SRF43" s="21"/>
      <c r="SRG43" s="21"/>
      <c r="SRH43" s="21"/>
      <c r="SRI43" s="21"/>
      <c r="SRJ43" s="21"/>
      <c r="SRK43" s="21"/>
      <c r="SRL43" s="21"/>
      <c r="SRM43" s="21"/>
      <c r="SRN43" s="21"/>
      <c r="SRO43" s="21"/>
      <c r="SRP43" s="21"/>
      <c r="SRQ43" s="21"/>
      <c r="SRR43" s="21"/>
      <c r="SRS43" s="21"/>
      <c r="SRT43" s="21"/>
      <c r="SRU43" s="21"/>
      <c r="SRV43" s="21"/>
      <c r="SRW43" s="21"/>
      <c r="SRX43" s="21"/>
      <c r="SRY43" s="21"/>
      <c r="SRZ43" s="21"/>
      <c r="SSA43" s="21"/>
      <c r="SSB43" s="21"/>
      <c r="SSC43" s="21"/>
      <c r="SSD43" s="21"/>
      <c r="SSE43" s="21"/>
      <c r="SSF43" s="21"/>
      <c r="SSG43" s="21"/>
      <c r="SSH43" s="21"/>
      <c r="SSI43" s="21"/>
      <c r="SSJ43" s="21"/>
      <c r="SSK43" s="21"/>
      <c r="SSL43" s="21"/>
      <c r="SSM43" s="21"/>
      <c r="SSN43" s="21"/>
      <c r="SSO43" s="21"/>
      <c r="SSP43" s="21"/>
      <c r="SSQ43" s="21"/>
      <c r="SSR43" s="21"/>
      <c r="SSS43" s="21"/>
      <c r="SST43" s="21"/>
      <c r="SSU43" s="21"/>
      <c r="SSV43" s="21"/>
      <c r="SSW43" s="21"/>
      <c r="SSX43" s="21"/>
      <c r="SSY43" s="21"/>
      <c r="SSZ43" s="21"/>
      <c r="STA43" s="21"/>
      <c r="STB43" s="21"/>
      <c r="STC43" s="21"/>
      <c r="STD43" s="21"/>
      <c r="STE43" s="21"/>
      <c r="STF43" s="21"/>
      <c r="STG43" s="21"/>
      <c r="STH43" s="21"/>
      <c r="STI43" s="21"/>
      <c r="STJ43" s="21"/>
      <c r="STK43" s="21"/>
      <c r="STL43" s="21"/>
      <c r="STM43" s="21"/>
      <c r="STN43" s="21"/>
      <c r="STO43" s="21"/>
      <c r="STP43" s="21"/>
      <c r="STQ43" s="21"/>
      <c r="STR43" s="21"/>
      <c r="STS43" s="21"/>
      <c r="STT43" s="21"/>
      <c r="STU43" s="21"/>
      <c r="STV43" s="21"/>
      <c r="STW43" s="21"/>
      <c r="STX43" s="21"/>
      <c r="STY43" s="21"/>
      <c r="STZ43" s="21"/>
      <c r="SUA43" s="21"/>
      <c r="SUB43" s="21"/>
      <c r="SUC43" s="21"/>
      <c r="SUD43" s="21"/>
      <c r="SUE43" s="21"/>
      <c r="SUF43" s="21"/>
      <c r="SUG43" s="21"/>
      <c r="SUH43" s="21"/>
      <c r="SUI43" s="21"/>
      <c r="SUJ43" s="21"/>
      <c r="SUK43" s="21"/>
      <c r="SUL43" s="21"/>
      <c r="SUM43" s="21"/>
      <c r="SUN43" s="21"/>
      <c r="SUO43" s="21"/>
      <c r="SUP43" s="21"/>
      <c r="SUQ43" s="21"/>
      <c r="SUR43" s="21"/>
      <c r="SUS43" s="21"/>
      <c r="SUT43" s="21"/>
      <c r="SUU43" s="21"/>
      <c r="SUV43" s="21"/>
      <c r="SUW43" s="21"/>
      <c r="SUX43" s="21"/>
      <c r="SUY43" s="21"/>
      <c r="SUZ43" s="21"/>
      <c r="SVA43" s="21"/>
      <c r="SVB43" s="21"/>
      <c r="SVC43" s="21"/>
      <c r="SVD43" s="21"/>
      <c r="SVE43" s="21"/>
      <c r="SVF43" s="21"/>
      <c r="SVG43" s="21"/>
      <c r="SVH43" s="21"/>
      <c r="SVI43" s="21"/>
      <c r="SVJ43" s="21"/>
      <c r="SVK43" s="21"/>
      <c r="SVL43" s="21"/>
      <c r="SVM43" s="21"/>
      <c r="SVN43" s="21"/>
      <c r="SVO43" s="21"/>
      <c r="SVP43" s="21"/>
      <c r="SVQ43" s="21"/>
      <c r="SVR43" s="21"/>
      <c r="SVS43" s="21"/>
      <c r="SVT43" s="21"/>
      <c r="SVU43" s="21"/>
      <c r="SVV43" s="21"/>
      <c r="SVW43" s="21"/>
      <c r="SVX43" s="21"/>
      <c r="SVY43" s="21"/>
      <c r="SVZ43" s="21"/>
      <c r="SWA43" s="21"/>
      <c r="SWB43" s="21"/>
      <c r="SWC43" s="21"/>
      <c r="SWD43" s="21"/>
      <c r="SWE43" s="21"/>
      <c r="SWF43" s="21"/>
      <c r="SWG43" s="21"/>
      <c r="SWH43" s="21"/>
      <c r="SWI43" s="21"/>
      <c r="SWJ43" s="21"/>
      <c r="SWK43" s="21"/>
      <c r="SWL43" s="21"/>
      <c r="SWM43" s="21"/>
      <c r="SWN43" s="21"/>
      <c r="SWO43" s="21"/>
      <c r="SWP43" s="21"/>
      <c r="SWQ43" s="21"/>
      <c r="SWR43" s="21"/>
      <c r="SWS43" s="21"/>
      <c r="SWT43" s="21"/>
      <c r="SWU43" s="21"/>
      <c r="SWV43" s="21"/>
      <c r="SWW43" s="21"/>
      <c r="SWX43" s="21"/>
      <c r="SWY43" s="21"/>
      <c r="SWZ43" s="21"/>
      <c r="SXA43" s="21"/>
      <c r="SXB43" s="21"/>
      <c r="SXC43" s="21"/>
      <c r="SXD43" s="21"/>
      <c r="SXE43" s="21"/>
      <c r="SXF43" s="21"/>
      <c r="SXG43" s="21"/>
      <c r="SXH43" s="21"/>
      <c r="SXI43" s="21"/>
      <c r="SXJ43" s="21"/>
      <c r="SXK43" s="21"/>
      <c r="SXL43" s="21"/>
      <c r="SXM43" s="21"/>
      <c r="SXN43" s="21"/>
      <c r="SXO43" s="21"/>
      <c r="SXP43" s="21"/>
      <c r="SXQ43" s="21"/>
      <c r="SXR43" s="21"/>
      <c r="SXS43" s="21"/>
      <c r="SXT43" s="21"/>
      <c r="SXU43" s="21"/>
      <c r="SXV43" s="21"/>
      <c r="SXW43" s="21"/>
      <c r="SXX43" s="21"/>
      <c r="SXY43" s="21"/>
      <c r="SXZ43" s="21"/>
      <c r="SYA43" s="21"/>
      <c r="SYB43" s="21"/>
      <c r="SYC43" s="21"/>
      <c r="SYD43" s="21"/>
      <c r="SYE43" s="21"/>
      <c r="SYF43" s="21"/>
      <c r="SYG43" s="21"/>
      <c r="SYH43" s="21"/>
      <c r="SYI43" s="21"/>
      <c r="SYJ43" s="21"/>
      <c r="SYK43" s="21"/>
      <c r="SYL43" s="21"/>
      <c r="SYM43" s="21"/>
      <c r="SYN43" s="21"/>
      <c r="SYO43" s="21"/>
      <c r="SYP43" s="21"/>
      <c r="SYQ43" s="21"/>
      <c r="SYR43" s="21"/>
      <c r="SYS43" s="21"/>
      <c r="SYT43" s="21"/>
      <c r="SYU43" s="21"/>
      <c r="SYV43" s="21"/>
      <c r="SYW43" s="21"/>
      <c r="SYX43" s="21"/>
      <c r="SYY43" s="21"/>
      <c r="SYZ43" s="21"/>
      <c r="SZA43" s="21"/>
      <c r="SZB43" s="21"/>
      <c r="SZC43" s="21"/>
      <c r="SZD43" s="21"/>
      <c r="SZE43" s="21"/>
      <c r="SZF43" s="21"/>
      <c r="SZG43" s="21"/>
      <c r="SZH43" s="21"/>
      <c r="SZI43" s="21"/>
      <c r="SZJ43" s="21"/>
      <c r="SZK43" s="21"/>
      <c r="SZL43" s="21"/>
      <c r="SZM43" s="21"/>
      <c r="SZN43" s="21"/>
      <c r="SZO43" s="21"/>
      <c r="SZP43" s="21"/>
      <c r="SZQ43" s="21"/>
      <c r="SZR43" s="21"/>
      <c r="SZS43" s="21"/>
      <c r="SZT43" s="21"/>
      <c r="SZU43" s="21"/>
      <c r="SZV43" s="21"/>
      <c r="SZW43" s="21"/>
      <c r="SZX43" s="21"/>
      <c r="SZY43" s="21"/>
      <c r="SZZ43" s="21"/>
      <c r="TAA43" s="21"/>
      <c r="TAB43" s="21"/>
      <c r="TAC43" s="21"/>
      <c r="TAD43" s="21"/>
      <c r="TAE43" s="21"/>
      <c r="TAF43" s="21"/>
      <c r="TAG43" s="21"/>
      <c r="TAH43" s="21"/>
      <c r="TAI43" s="21"/>
      <c r="TAJ43" s="21"/>
      <c r="TAK43" s="21"/>
      <c r="TAL43" s="21"/>
      <c r="TAM43" s="21"/>
      <c r="TAN43" s="21"/>
      <c r="TAO43" s="21"/>
      <c r="TAP43" s="21"/>
      <c r="TAQ43" s="21"/>
      <c r="TAR43" s="21"/>
      <c r="TAS43" s="21"/>
      <c r="TAT43" s="21"/>
      <c r="TAU43" s="21"/>
      <c r="TAV43" s="21"/>
      <c r="TAW43" s="21"/>
      <c r="TAX43" s="21"/>
      <c r="TAY43" s="21"/>
      <c r="TAZ43" s="21"/>
      <c r="TBA43" s="21"/>
      <c r="TBB43" s="21"/>
      <c r="TBC43" s="21"/>
      <c r="TBD43" s="21"/>
      <c r="TBE43" s="21"/>
      <c r="TBF43" s="21"/>
      <c r="TBG43" s="21"/>
      <c r="TBH43" s="21"/>
      <c r="TBI43" s="21"/>
      <c r="TBJ43" s="21"/>
      <c r="TBK43" s="21"/>
      <c r="TBL43" s="21"/>
      <c r="TBM43" s="21"/>
      <c r="TBN43" s="21"/>
      <c r="TBO43" s="21"/>
      <c r="TBP43" s="21"/>
      <c r="TBQ43" s="21"/>
      <c r="TBR43" s="21"/>
      <c r="TBS43" s="21"/>
      <c r="TBT43" s="21"/>
      <c r="TBU43" s="21"/>
      <c r="TBV43" s="21"/>
      <c r="TBW43" s="21"/>
      <c r="TBX43" s="21"/>
      <c r="TBY43" s="21"/>
      <c r="TBZ43" s="21"/>
      <c r="TCA43" s="21"/>
      <c r="TCB43" s="21"/>
      <c r="TCC43" s="21"/>
      <c r="TCD43" s="21"/>
      <c r="TCE43" s="21"/>
      <c r="TCF43" s="21"/>
      <c r="TCG43" s="21"/>
      <c r="TCH43" s="21"/>
      <c r="TCI43" s="21"/>
      <c r="TCJ43" s="21"/>
      <c r="TCK43" s="21"/>
      <c r="TCL43" s="21"/>
      <c r="TCM43" s="21"/>
      <c r="TCN43" s="21"/>
      <c r="TCO43" s="21"/>
      <c r="TCP43" s="21"/>
      <c r="TCQ43" s="21"/>
      <c r="TCR43" s="21"/>
      <c r="TCS43" s="21"/>
      <c r="TCT43" s="21"/>
      <c r="TCU43" s="21"/>
      <c r="TCV43" s="21"/>
      <c r="TCW43" s="21"/>
      <c r="TCX43" s="21"/>
      <c r="TCY43" s="21"/>
      <c r="TCZ43" s="21"/>
      <c r="TDA43" s="21"/>
      <c r="TDB43" s="21"/>
      <c r="TDC43" s="21"/>
      <c r="TDD43" s="21"/>
      <c r="TDE43" s="21"/>
      <c r="TDF43" s="21"/>
      <c r="TDG43" s="21"/>
      <c r="TDH43" s="21"/>
      <c r="TDI43" s="21"/>
      <c r="TDJ43" s="21"/>
      <c r="TDK43" s="21"/>
      <c r="TDL43" s="21"/>
      <c r="TDM43" s="21"/>
      <c r="TDN43" s="21"/>
      <c r="TDO43" s="21"/>
      <c r="TDP43" s="21"/>
      <c r="TDQ43" s="21"/>
      <c r="TDR43" s="21"/>
      <c r="TDS43" s="21"/>
      <c r="TDT43" s="21"/>
      <c r="TDU43" s="21"/>
      <c r="TDV43" s="21"/>
      <c r="TDW43" s="21"/>
      <c r="TDX43" s="21"/>
      <c r="TDY43" s="21"/>
      <c r="TDZ43" s="21"/>
      <c r="TEA43" s="21"/>
      <c r="TEB43" s="21"/>
      <c r="TEC43" s="21"/>
      <c r="TED43" s="21"/>
      <c r="TEE43" s="21"/>
      <c r="TEF43" s="21"/>
      <c r="TEG43" s="21"/>
      <c r="TEH43" s="21"/>
      <c r="TEI43" s="21"/>
      <c r="TEJ43" s="21"/>
      <c r="TEK43" s="21"/>
      <c r="TEL43" s="21"/>
      <c r="TEM43" s="21"/>
      <c r="TEN43" s="21"/>
      <c r="TEO43" s="21"/>
      <c r="TEP43" s="21"/>
      <c r="TEQ43" s="21"/>
      <c r="TER43" s="21"/>
      <c r="TES43" s="21"/>
      <c r="TET43" s="21"/>
      <c r="TEU43" s="21"/>
      <c r="TEV43" s="21"/>
      <c r="TEW43" s="21"/>
      <c r="TEX43" s="21"/>
      <c r="TEY43" s="21"/>
      <c r="TEZ43" s="21"/>
      <c r="TFA43" s="21"/>
      <c r="TFB43" s="21"/>
      <c r="TFC43" s="21"/>
      <c r="TFD43" s="21"/>
      <c r="TFE43" s="21"/>
      <c r="TFF43" s="21"/>
      <c r="TFG43" s="21"/>
      <c r="TFH43" s="21"/>
      <c r="TFI43" s="21"/>
      <c r="TFJ43" s="21"/>
      <c r="TFK43" s="21"/>
      <c r="TFL43" s="21"/>
      <c r="TFM43" s="21"/>
      <c r="TFN43" s="21"/>
      <c r="TFO43" s="21"/>
      <c r="TFP43" s="21"/>
      <c r="TFQ43" s="21"/>
      <c r="TFR43" s="21"/>
      <c r="TFS43" s="21"/>
      <c r="TFT43" s="21"/>
      <c r="TFU43" s="21"/>
      <c r="TFV43" s="21"/>
      <c r="TFW43" s="21"/>
      <c r="TFX43" s="21"/>
      <c r="TFY43" s="21"/>
      <c r="TFZ43" s="21"/>
      <c r="TGA43" s="21"/>
      <c r="TGB43" s="21"/>
      <c r="TGC43" s="21"/>
      <c r="TGD43" s="21"/>
      <c r="TGE43" s="21"/>
      <c r="TGF43" s="21"/>
      <c r="TGG43" s="21"/>
      <c r="TGH43" s="21"/>
      <c r="TGI43" s="21"/>
      <c r="TGJ43" s="21"/>
      <c r="TGK43" s="21"/>
      <c r="TGL43" s="21"/>
      <c r="TGM43" s="21"/>
      <c r="TGN43" s="21"/>
      <c r="TGO43" s="21"/>
      <c r="TGP43" s="21"/>
      <c r="TGQ43" s="21"/>
      <c r="TGR43" s="21"/>
      <c r="TGS43" s="21"/>
      <c r="TGT43" s="21"/>
      <c r="TGU43" s="21"/>
      <c r="TGV43" s="21"/>
      <c r="TGW43" s="21"/>
      <c r="TGX43" s="21"/>
      <c r="TGY43" s="21"/>
      <c r="TGZ43" s="21"/>
      <c r="THA43" s="21"/>
      <c r="THB43" s="21"/>
      <c r="THC43" s="21"/>
      <c r="THD43" s="21"/>
      <c r="THE43" s="21"/>
      <c r="THF43" s="21"/>
      <c r="THG43" s="21"/>
      <c r="THH43" s="21"/>
      <c r="THI43" s="21"/>
      <c r="THJ43" s="21"/>
      <c r="THK43" s="21"/>
      <c r="THL43" s="21"/>
      <c r="THM43" s="21"/>
      <c r="THN43" s="21"/>
      <c r="THO43" s="21"/>
      <c r="THP43" s="21"/>
      <c r="THQ43" s="21"/>
      <c r="THR43" s="21"/>
      <c r="THS43" s="21"/>
      <c r="THT43" s="21"/>
      <c r="THU43" s="21"/>
      <c r="THV43" s="21"/>
      <c r="THW43" s="21"/>
      <c r="THX43" s="21"/>
      <c r="THY43" s="21"/>
      <c r="THZ43" s="21"/>
      <c r="TIA43" s="21"/>
      <c r="TIB43" s="21"/>
      <c r="TIC43" s="21"/>
      <c r="TID43" s="21"/>
      <c r="TIE43" s="21"/>
      <c r="TIF43" s="21"/>
      <c r="TIG43" s="21"/>
      <c r="TIH43" s="21"/>
      <c r="TII43" s="21"/>
      <c r="TIJ43" s="21"/>
      <c r="TIK43" s="21"/>
      <c r="TIL43" s="21"/>
      <c r="TIM43" s="21"/>
      <c r="TIN43" s="21"/>
      <c r="TIO43" s="21"/>
      <c r="TIP43" s="21"/>
      <c r="TIQ43" s="21"/>
      <c r="TIR43" s="21"/>
      <c r="TIS43" s="21"/>
      <c r="TIT43" s="21"/>
      <c r="TIU43" s="21"/>
      <c r="TIV43" s="21"/>
      <c r="TIW43" s="21"/>
      <c r="TIX43" s="21"/>
      <c r="TIY43" s="21"/>
      <c r="TIZ43" s="21"/>
      <c r="TJA43" s="21"/>
      <c r="TJB43" s="21"/>
      <c r="TJC43" s="21"/>
      <c r="TJD43" s="21"/>
      <c r="TJE43" s="21"/>
      <c r="TJF43" s="21"/>
      <c r="TJG43" s="21"/>
      <c r="TJH43" s="21"/>
      <c r="TJI43" s="21"/>
      <c r="TJJ43" s="21"/>
      <c r="TJK43" s="21"/>
      <c r="TJL43" s="21"/>
      <c r="TJM43" s="21"/>
      <c r="TJN43" s="21"/>
      <c r="TJO43" s="21"/>
      <c r="TJP43" s="21"/>
      <c r="TJQ43" s="21"/>
      <c r="TJR43" s="21"/>
      <c r="TJS43" s="21"/>
      <c r="TJT43" s="21"/>
      <c r="TJU43" s="21"/>
      <c r="TJV43" s="21"/>
      <c r="TJW43" s="21"/>
      <c r="TJX43" s="21"/>
      <c r="TJY43" s="21"/>
      <c r="TJZ43" s="21"/>
      <c r="TKA43" s="21"/>
      <c r="TKB43" s="21"/>
      <c r="TKC43" s="21"/>
      <c r="TKD43" s="21"/>
      <c r="TKE43" s="21"/>
      <c r="TKF43" s="21"/>
      <c r="TKG43" s="21"/>
      <c r="TKH43" s="21"/>
      <c r="TKI43" s="21"/>
      <c r="TKJ43" s="21"/>
      <c r="TKK43" s="21"/>
      <c r="TKL43" s="21"/>
      <c r="TKM43" s="21"/>
      <c r="TKN43" s="21"/>
      <c r="TKO43" s="21"/>
      <c r="TKP43" s="21"/>
      <c r="TKQ43" s="21"/>
      <c r="TKR43" s="21"/>
      <c r="TKS43" s="21"/>
      <c r="TKT43" s="21"/>
      <c r="TKU43" s="21"/>
      <c r="TKV43" s="21"/>
      <c r="TKW43" s="21"/>
      <c r="TKX43" s="21"/>
      <c r="TKY43" s="21"/>
      <c r="TKZ43" s="21"/>
      <c r="TLA43" s="21"/>
      <c r="TLB43" s="21"/>
      <c r="TLC43" s="21"/>
      <c r="TLD43" s="21"/>
      <c r="TLE43" s="21"/>
      <c r="TLF43" s="21"/>
      <c r="TLG43" s="21"/>
      <c r="TLH43" s="21"/>
      <c r="TLI43" s="21"/>
      <c r="TLJ43" s="21"/>
      <c r="TLK43" s="21"/>
      <c r="TLL43" s="21"/>
      <c r="TLM43" s="21"/>
      <c r="TLN43" s="21"/>
      <c r="TLO43" s="21"/>
      <c r="TLP43" s="21"/>
      <c r="TLQ43" s="21"/>
      <c r="TLR43" s="21"/>
      <c r="TLS43" s="21"/>
      <c r="TLT43" s="21"/>
      <c r="TLU43" s="21"/>
      <c r="TLV43" s="21"/>
      <c r="TLW43" s="21"/>
      <c r="TLX43" s="21"/>
      <c r="TLY43" s="21"/>
      <c r="TLZ43" s="21"/>
      <c r="TMA43" s="21"/>
      <c r="TMB43" s="21"/>
      <c r="TMC43" s="21"/>
      <c r="TMD43" s="21"/>
      <c r="TME43" s="21"/>
      <c r="TMF43" s="21"/>
      <c r="TMG43" s="21"/>
      <c r="TMH43" s="21"/>
      <c r="TMI43" s="21"/>
      <c r="TMJ43" s="21"/>
      <c r="TMK43" s="21"/>
      <c r="TML43" s="21"/>
      <c r="TMM43" s="21"/>
      <c r="TMN43" s="21"/>
      <c r="TMO43" s="21"/>
      <c r="TMP43" s="21"/>
      <c r="TMQ43" s="21"/>
      <c r="TMR43" s="21"/>
      <c r="TMS43" s="21"/>
      <c r="TMT43" s="21"/>
      <c r="TMU43" s="21"/>
      <c r="TMV43" s="21"/>
      <c r="TMW43" s="21"/>
      <c r="TMX43" s="21"/>
      <c r="TMY43" s="21"/>
      <c r="TMZ43" s="21"/>
      <c r="TNA43" s="21"/>
      <c r="TNB43" s="21"/>
      <c r="TNC43" s="21"/>
      <c r="TND43" s="21"/>
      <c r="TNE43" s="21"/>
      <c r="TNF43" s="21"/>
      <c r="TNG43" s="21"/>
      <c r="TNH43" s="21"/>
      <c r="TNI43" s="21"/>
      <c r="TNJ43" s="21"/>
      <c r="TNK43" s="21"/>
      <c r="TNL43" s="21"/>
      <c r="TNM43" s="21"/>
      <c r="TNN43" s="21"/>
      <c r="TNO43" s="21"/>
      <c r="TNP43" s="21"/>
      <c r="TNQ43" s="21"/>
      <c r="TNR43" s="21"/>
      <c r="TNS43" s="21"/>
      <c r="TNT43" s="21"/>
      <c r="TNU43" s="21"/>
      <c r="TNV43" s="21"/>
      <c r="TNW43" s="21"/>
      <c r="TNX43" s="21"/>
      <c r="TNY43" s="21"/>
      <c r="TNZ43" s="21"/>
      <c r="TOA43" s="21"/>
      <c r="TOB43" s="21"/>
      <c r="TOC43" s="21"/>
      <c r="TOD43" s="21"/>
      <c r="TOE43" s="21"/>
      <c r="TOF43" s="21"/>
      <c r="TOG43" s="21"/>
      <c r="TOH43" s="21"/>
      <c r="TOI43" s="21"/>
      <c r="TOJ43" s="21"/>
      <c r="TOK43" s="21"/>
      <c r="TOL43" s="21"/>
      <c r="TOM43" s="21"/>
      <c r="TON43" s="21"/>
      <c r="TOO43" s="21"/>
      <c r="TOP43" s="21"/>
      <c r="TOQ43" s="21"/>
      <c r="TOR43" s="21"/>
      <c r="TOS43" s="21"/>
      <c r="TOT43" s="21"/>
      <c r="TOU43" s="21"/>
      <c r="TOV43" s="21"/>
      <c r="TOW43" s="21"/>
      <c r="TOX43" s="21"/>
      <c r="TOY43" s="21"/>
      <c r="TOZ43" s="21"/>
      <c r="TPA43" s="21"/>
      <c r="TPB43" s="21"/>
      <c r="TPC43" s="21"/>
      <c r="TPD43" s="21"/>
      <c r="TPE43" s="21"/>
      <c r="TPF43" s="21"/>
      <c r="TPG43" s="21"/>
      <c r="TPH43" s="21"/>
      <c r="TPI43" s="21"/>
      <c r="TPJ43" s="21"/>
      <c r="TPK43" s="21"/>
      <c r="TPL43" s="21"/>
      <c r="TPM43" s="21"/>
      <c r="TPN43" s="21"/>
      <c r="TPO43" s="21"/>
      <c r="TPP43" s="21"/>
      <c r="TPQ43" s="21"/>
      <c r="TPR43" s="21"/>
      <c r="TPS43" s="21"/>
      <c r="TPT43" s="21"/>
      <c r="TPU43" s="21"/>
      <c r="TPV43" s="21"/>
      <c r="TPW43" s="21"/>
      <c r="TPX43" s="21"/>
      <c r="TPY43" s="21"/>
      <c r="TPZ43" s="21"/>
      <c r="TQA43" s="21"/>
      <c r="TQB43" s="21"/>
      <c r="TQC43" s="21"/>
      <c r="TQD43" s="21"/>
      <c r="TQE43" s="21"/>
      <c r="TQF43" s="21"/>
      <c r="TQG43" s="21"/>
      <c r="TQH43" s="21"/>
      <c r="TQI43" s="21"/>
      <c r="TQJ43" s="21"/>
      <c r="TQK43" s="21"/>
      <c r="TQL43" s="21"/>
      <c r="TQM43" s="21"/>
      <c r="TQN43" s="21"/>
      <c r="TQO43" s="21"/>
      <c r="TQP43" s="21"/>
      <c r="TQQ43" s="21"/>
      <c r="TQR43" s="21"/>
      <c r="TQS43" s="21"/>
      <c r="TQT43" s="21"/>
      <c r="TQU43" s="21"/>
      <c r="TQV43" s="21"/>
      <c r="TQW43" s="21"/>
      <c r="TQX43" s="21"/>
      <c r="TQY43" s="21"/>
      <c r="TQZ43" s="21"/>
      <c r="TRA43" s="21"/>
      <c r="TRB43" s="21"/>
      <c r="TRC43" s="21"/>
      <c r="TRD43" s="21"/>
      <c r="TRE43" s="21"/>
      <c r="TRF43" s="21"/>
      <c r="TRG43" s="21"/>
      <c r="TRH43" s="21"/>
      <c r="TRI43" s="21"/>
      <c r="TRJ43" s="21"/>
      <c r="TRK43" s="21"/>
      <c r="TRL43" s="21"/>
      <c r="TRM43" s="21"/>
      <c r="TRN43" s="21"/>
      <c r="TRO43" s="21"/>
      <c r="TRP43" s="21"/>
      <c r="TRQ43" s="21"/>
      <c r="TRR43" s="21"/>
      <c r="TRS43" s="21"/>
      <c r="TRT43" s="21"/>
      <c r="TRU43" s="21"/>
      <c r="TRV43" s="21"/>
      <c r="TRW43" s="21"/>
      <c r="TRX43" s="21"/>
      <c r="TRY43" s="21"/>
      <c r="TRZ43" s="21"/>
      <c r="TSA43" s="21"/>
      <c r="TSB43" s="21"/>
      <c r="TSC43" s="21"/>
      <c r="TSD43" s="21"/>
      <c r="TSE43" s="21"/>
      <c r="TSF43" s="21"/>
      <c r="TSG43" s="21"/>
      <c r="TSH43" s="21"/>
      <c r="TSI43" s="21"/>
      <c r="TSJ43" s="21"/>
      <c r="TSK43" s="21"/>
      <c r="TSL43" s="21"/>
      <c r="TSM43" s="21"/>
      <c r="TSN43" s="21"/>
      <c r="TSO43" s="21"/>
      <c r="TSP43" s="21"/>
      <c r="TSQ43" s="21"/>
      <c r="TSR43" s="21"/>
      <c r="TSS43" s="21"/>
      <c r="TST43" s="21"/>
      <c r="TSU43" s="21"/>
      <c r="TSV43" s="21"/>
      <c r="TSW43" s="21"/>
      <c r="TSX43" s="21"/>
      <c r="TSY43" s="21"/>
      <c r="TSZ43" s="21"/>
      <c r="TTA43" s="21"/>
      <c r="TTB43" s="21"/>
      <c r="TTC43" s="21"/>
      <c r="TTD43" s="21"/>
      <c r="TTE43" s="21"/>
      <c r="TTF43" s="21"/>
      <c r="TTG43" s="21"/>
      <c r="TTH43" s="21"/>
      <c r="TTI43" s="21"/>
      <c r="TTJ43" s="21"/>
      <c r="TTK43" s="21"/>
      <c r="TTL43" s="21"/>
      <c r="TTM43" s="21"/>
      <c r="TTN43" s="21"/>
      <c r="TTO43" s="21"/>
      <c r="TTP43" s="21"/>
      <c r="TTQ43" s="21"/>
      <c r="TTR43" s="21"/>
      <c r="TTS43" s="21"/>
      <c r="TTT43" s="21"/>
      <c r="TTU43" s="21"/>
      <c r="TTV43" s="21"/>
      <c r="TTW43" s="21"/>
      <c r="TTX43" s="21"/>
      <c r="TTY43" s="21"/>
      <c r="TTZ43" s="21"/>
      <c r="TUA43" s="21"/>
      <c r="TUB43" s="21"/>
      <c r="TUC43" s="21"/>
      <c r="TUD43" s="21"/>
      <c r="TUE43" s="21"/>
      <c r="TUF43" s="21"/>
      <c r="TUG43" s="21"/>
      <c r="TUH43" s="21"/>
      <c r="TUI43" s="21"/>
      <c r="TUJ43" s="21"/>
      <c r="TUK43" s="21"/>
      <c r="TUL43" s="21"/>
      <c r="TUM43" s="21"/>
      <c r="TUN43" s="21"/>
      <c r="TUO43" s="21"/>
      <c r="TUP43" s="21"/>
      <c r="TUQ43" s="21"/>
      <c r="TUR43" s="21"/>
      <c r="TUS43" s="21"/>
      <c r="TUT43" s="21"/>
      <c r="TUU43" s="21"/>
      <c r="TUV43" s="21"/>
      <c r="TUW43" s="21"/>
      <c r="TUX43" s="21"/>
      <c r="TUY43" s="21"/>
      <c r="TUZ43" s="21"/>
      <c r="TVA43" s="21"/>
      <c r="TVB43" s="21"/>
      <c r="TVC43" s="21"/>
      <c r="TVD43" s="21"/>
      <c r="TVE43" s="21"/>
      <c r="TVF43" s="21"/>
      <c r="TVG43" s="21"/>
      <c r="TVH43" s="21"/>
      <c r="TVI43" s="21"/>
      <c r="TVJ43" s="21"/>
      <c r="TVK43" s="21"/>
      <c r="TVL43" s="21"/>
      <c r="TVM43" s="21"/>
      <c r="TVN43" s="21"/>
      <c r="TVO43" s="21"/>
      <c r="TVP43" s="21"/>
      <c r="TVQ43" s="21"/>
      <c r="TVR43" s="21"/>
      <c r="TVS43" s="21"/>
      <c r="TVT43" s="21"/>
      <c r="TVU43" s="21"/>
      <c r="TVV43" s="21"/>
      <c r="TVW43" s="21"/>
      <c r="TVX43" s="21"/>
      <c r="TVY43" s="21"/>
      <c r="TVZ43" s="21"/>
      <c r="TWA43" s="21"/>
      <c r="TWB43" s="21"/>
      <c r="TWC43" s="21"/>
      <c r="TWD43" s="21"/>
      <c r="TWE43" s="21"/>
      <c r="TWF43" s="21"/>
      <c r="TWG43" s="21"/>
      <c r="TWH43" s="21"/>
      <c r="TWI43" s="21"/>
      <c r="TWJ43" s="21"/>
      <c r="TWK43" s="21"/>
      <c r="TWL43" s="21"/>
      <c r="TWM43" s="21"/>
      <c r="TWN43" s="21"/>
      <c r="TWO43" s="21"/>
      <c r="TWP43" s="21"/>
      <c r="TWQ43" s="21"/>
      <c r="TWR43" s="21"/>
      <c r="TWS43" s="21"/>
      <c r="TWT43" s="21"/>
      <c r="TWU43" s="21"/>
      <c r="TWV43" s="21"/>
      <c r="TWW43" s="21"/>
      <c r="TWX43" s="21"/>
      <c r="TWY43" s="21"/>
      <c r="TWZ43" s="21"/>
      <c r="TXA43" s="21"/>
      <c r="TXB43" s="21"/>
      <c r="TXC43" s="21"/>
      <c r="TXD43" s="21"/>
      <c r="TXE43" s="21"/>
      <c r="TXF43" s="21"/>
      <c r="TXG43" s="21"/>
      <c r="TXH43" s="21"/>
      <c r="TXI43" s="21"/>
      <c r="TXJ43" s="21"/>
      <c r="TXK43" s="21"/>
      <c r="TXL43" s="21"/>
      <c r="TXM43" s="21"/>
      <c r="TXN43" s="21"/>
      <c r="TXO43" s="21"/>
      <c r="TXP43" s="21"/>
      <c r="TXQ43" s="21"/>
      <c r="TXR43" s="21"/>
      <c r="TXS43" s="21"/>
      <c r="TXT43" s="21"/>
      <c r="TXU43" s="21"/>
      <c r="TXV43" s="21"/>
      <c r="TXW43" s="21"/>
      <c r="TXX43" s="21"/>
      <c r="TXY43" s="21"/>
      <c r="TXZ43" s="21"/>
      <c r="TYA43" s="21"/>
      <c r="TYB43" s="21"/>
      <c r="TYC43" s="21"/>
      <c r="TYD43" s="21"/>
      <c r="TYE43" s="21"/>
      <c r="TYF43" s="21"/>
      <c r="TYG43" s="21"/>
      <c r="TYH43" s="21"/>
      <c r="TYI43" s="21"/>
      <c r="TYJ43" s="21"/>
      <c r="TYK43" s="21"/>
      <c r="TYL43" s="21"/>
      <c r="TYM43" s="21"/>
      <c r="TYN43" s="21"/>
      <c r="TYO43" s="21"/>
      <c r="TYP43" s="21"/>
      <c r="TYQ43" s="21"/>
      <c r="TYR43" s="21"/>
      <c r="TYS43" s="21"/>
      <c r="TYT43" s="21"/>
      <c r="TYU43" s="21"/>
      <c r="TYV43" s="21"/>
      <c r="TYW43" s="21"/>
      <c r="TYX43" s="21"/>
      <c r="TYY43" s="21"/>
      <c r="TYZ43" s="21"/>
      <c r="TZA43" s="21"/>
      <c r="TZB43" s="21"/>
      <c r="TZC43" s="21"/>
      <c r="TZD43" s="21"/>
      <c r="TZE43" s="21"/>
      <c r="TZF43" s="21"/>
      <c r="TZG43" s="21"/>
      <c r="TZH43" s="21"/>
      <c r="TZI43" s="21"/>
      <c r="TZJ43" s="21"/>
      <c r="TZK43" s="21"/>
      <c r="TZL43" s="21"/>
      <c r="TZM43" s="21"/>
      <c r="TZN43" s="21"/>
      <c r="TZO43" s="21"/>
      <c r="TZP43" s="21"/>
      <c r="TZQ43" s="21"/>
      <c r="TZR43" s="21"/>
      <c r="TZS43" s="21"/>
      <c r="TZT43" s="21"/>
      <c r="TZU43" s="21"/>
      <c r="TZV43" s="21"/>
      <c r="TZW43" s="21"/>
      <c r="TZX43" s="21"/>
      <c r="TZY43" s="21"/>
      <c r="TZZ43" s="21"/>
      <c r="UAA43" s="21"/>
      <c r="UAB43" s="21"/>
      <c r="UAC43" s="21"/>
      <c r="UAD43" s="21"/>
      <c r="UAE43" s="21"/>
      <c r="UAF43" s="21"/>
      <c r="UAG43" s="21"/>
      <c r="UAH43" s="21"/>
      <c r="UAI43" s="21"/>
      <c r="UAJ43" s="21"/>
      <c r="UAK43" s="21"/>
      <c r="UAL43" s="21"/>
      <c r="UAM43" s="21"/>
      <c r="UAN43" s="21"/>
      <c r="UAO43" s="21"/>
      <c r="UAP43" s="21"/>
      <c r="UAQ43" s="21"/>
      <c r="UAR43" s="21"/>
      <c r="UAS43" s="21"/>
      <c r="UAT43" s="21"/>
      <c r="UAU43" s="21"/>
      <c r="UAV43" s="21"/>
      <c r="UAW43" s="21"/>
      <c r="UAX43" s="21"/>
      <c r="UAY43" s="21"/>
      <c r="UAZ43" s="21"/>
      <c r="UBA43" s="21"/>
      <c r="UBB43" s="21"/>
      <c r="UBC43" s="21"/>
      <c r="UBD43" s="21"/>
      <c r="UBE43" s="21"/>
      <c r="UBF43" s="21"/>
      <c r="UBG43" s="21"/>
      <c r="UBH43" s="21"/>
      <c r="UBI43" s="21"/>
      <c r="UBJ43" s="21"/>
      <c r="UBK43" s="21"/>
      <c r="UBL43" s="21"/>
      <c r="UBM43" s="21"/>
      <c r="UBN43" s="21"/>
      <c r="UBO43" s="21"/>
      <c r="UBP43" s="21"/>
      <c r="UBQ43" s="21"/>
      <c r="UBR43" s="21"/>
      <c r="UBS43" s="21"/>
      <c r="UBT43" s="21"/>
      <c r="UBU43" s="21"/>
      <c r="UBV43" s="21"/>
      <c r="UBW43" s="21"/>
      <c r="UBX43" s="21"/>
      <c r="UBY43" s="21"/>
      <c r="UBZ43" s="21"/>
      <c r="UCA43" s="21"/>
      <c r="UCB43" s="21"/>
      <c r="UCC43" s="21"/>
      <c r="UCD43" s="21"/>
      <c r="UCE43" s="21"/>
      <c r="UCF43" s="21"/>
      <c r="UCG43" s="21"/>
      <c r="UCH43" s="21"/>
      <c r="UCI43" s="21"/>
      <c r="UCJ43" s="21"/>
      <c r="UCK43" s="21"/>
      <c r="UCL43" s="21"/>
      <c r="UCM43" s="21"/>
      <c r="UCN43" s="21"/>
      <c r="UCO43" s="21"/>
      <c r="UCP43" s="21"/>
      <c r="UCQ43" s="21"/>
      <c r="UCR43" s="21"/>
      <c r="UCS43" s="21"/>
      <c r="UCT43" s="21"/>
      <c r="UCU43" s="21"/>
      <c r="UCV43" s="21"/>
      <c r="UCW43" s="21"/>
      <c r="UCX43" s="21"/>
      <c r="UCY43" s="21"/>
      <c r="UCZ43" s="21"/>
      <c r="UDA43" s="21"/>
      <c r="UDB43" s="21"/>
      <c r="UDC43" s="21"/>
      <c r="UDD43" s="21"/>
      <c r="UDE43" s="21"/>
      <c r="UDF43" s="21"/>
      <c r="UDG43" s="21"/>
      <c r="UDH43" s="21"/>
      <c r="UDI43" s="21"/>
      <c r="UDJ43" s="21"/>
      <c r="UDK43" s="21"/>
      <c r="UDL43" s="21"/>
      <c r="UDM43" s="21"/>
      <c r="UDN43" s="21"/>
      <c r="UDO43" s="21"/>
      <c r="UDP43" s="21"/>
      <c r="UDQ43" s="21"/>
      <c r="UDR43" s="21"/>
      <c r="UDS43" s="21"/>
      <c r="UDT43" s="21"/>
      <c r="UDU43" s="21"/>
      <c r="UDV43" s="21"/>
      <c r="UDW43" s="21"/>
      <c r="UDX43" s="21"/>
      <c r="UDY43" s="21"/>
      <c r="UDZ43" s="21"/>
      <c r="UEA43" s="21"/>
      <c r="UEB43" s="21"/>
      <c r="UEC43" s="21"/>
      <c r="UED43" s="21"/>
      <c r="UEE43" s="21"/>
      <c r="UEF43" s="21"/>
      <c r="UEG43" s="21"/>
      <c r="UEH43" s="21"/>
      <c r="UEI43" s="21"/>
      <c r="UEJ43" s="21"/>
      <c r="UEK43" s="21"/>
      <c r="UEL43" s="21"/>
      <c r="UEM43" s="21"/>
      <c r="UEN43" s="21"/>
      <c r="UEO43" s="21"/>
      <c r="UEP43" s="21"/>
      <c r="UEQ43" s="21"/>
      <c r="UER43" s="21"/>
      <c r="UES43" s="21"/>
      <c r="UET43" s="21"/>
      <c r="UEU43" s="21"/>
      <c r="UEV43" s="21"/>
      <c r="UEW43" s="21"/>
      <c r="UEX43" s="21"/>
      <c r="UEY43" s="21"/>
      <c r="UEZ43" s="21"/>
      <c r="UFA43" s="21"/>
      <c r="UFB43" s="21"/>
      <c r="UFC43" s="21"/>
      <c r="UFD43" s="21"/>
      <c r="UFE43" s="21"/>
      <c r="UFF43" s="21"/>
      <c r="UFG43" s="21"/>
      <c r="UFH43" s="21"/>
      <c r="UFI43" s="21"/>
      <c r="UFJ43" s="21"/>
      <c r="UFK43" s="21"/>
      <c r="UFL43" s="21"/>
      <c r="UFM43" s="21"/>
      <c r="UFN43" s="21"/>
      <c r="UFO43" s="21"/>
      <c r="UFP43" s="21"/>
      <c r="UFQ43" s="21"/>
      <c r="UFR43" s="21"/>
      <c r="UFS43" s="21"/>
      <c r="UFT43" s="21"/>
      <c r="UFU43" s="21"/>
      <c r="UFV43" s="21"/>
      <c r="UFW43" s="21"/>
      <c r="UFX43" s="21"/>
      <c r="UFY43" s="21"/>
      <c r="UFZ43" s="21"/>
      <c r="UGA43" s="21"/>
      <c r="UGB43" s="21"/>
      <c r="UGC43" s="21"/>
      <c r="UGD43" s="21"/>
      <c r="UGE43" s="21"/>
      <c r="UGF43" s="21"/>
      <c r="UGG43" s="21"/>
      <c r="UGH43" s="21"/>
      <c r="UGI43" s="21"/>
      <c r="UGJ43" s="21"/>
      <c r="UGK43" s="21"/>
      <c r="UGL43" s="21"/>
      <c r="UGM43" s="21"/>
      <c r="UGN43" s="21"/>
      <c r="UGO43" s="21"/>
      <c r="UGP43" s="21"/>
      <c r="UGQ43" s="21"/>
      <c r="UGR43" s="21"/>
      <c r="UGS43" s="21"/>
      <c r="UGT43" s="21"/>
      <c r="UGU43" s="21"/>
      <c r="UGV43" s="21"/>
      <c r="UGW43" s="21"/>
      <c r="UGX43" s="21"/>
      <c r="UGY43" s="21"/>
      <c r="UGZ43" s="21"/>
      <c r="UHA43" s="21"/>
      <c r="UHB43" s="21"/>
      <c r="UHC43" s="21"/>
      <c r="UHD43" s="21"/>
      <c r="UHE43" s="21"/>
      <c r="UHF43" s="21"/>
      <c r="UHG43" s="21"/>
      <c r="UHH43" s="21"/>
      <c r="UHI43" s="21"/>
      <c r="UHJ43" s="21"/>
      <c r="UHK43" s="21"/>
      <c r="UHL43" s="21"/>
      <c r="UHM43" s="21"/>
      <c r="UHN43" s="21"/>
      <c r="UHO43" s="21"/>
      <c r="UHP43" s="21"/>
      <c r="UHQ43" s="21"/>
      <c r="UHR43" s="21"/>
      <c r="UHS43" s="21"/>
      <c r="UHT43" s="21"/>
      <c r="UHU43" s="21"/>
      <c r="UHV43" s="21"/>
      <c r="UHW43" s="21"/>
      <c r="UHX43" s="21"/>
      <c r="UHY43" s="21"/>
      <c r="UHZ43" s="21"/>
      <c r="UIA43" s="21"/>
      <c r="UIB43" s="21"/>
      <c r="UIC43" s="21"/>
      <c r="UID43" s="21"/>
      <c r="UIE43" s="21"/>
      <c r="UIF43" s="21"/>
      <c r="UIG43" s="21"/>
      <c r="UIH43" s="21"/>
      <c r="UII43" s="21"/>
      <c r="UIJ43" s="21"/>
      <c r="UIK43" s="21"/>
      <c r="UIL43" s="21"/>
      <c r="UIM43" s="21"/>
      <c r="UIN43" s="21"/>
      <c r="UIO43" s="21"/>
      <c r="UIP43" s="21"/>
      <c r="UIQ43" s="21"/>
      <c r="UIR43" s="21"/>
      <c r="UIS43" s="21"/>
      <c r="UIT43" s="21"/>
      <c r="UIU43" s="21"/>
      <c r="UIV43" s="21"/>
      <c r="UIW43" s="21"/>
      <c r="UIX43" s="21"/>
      <c r="UIY43" s="21"/>
      <c r="UIZ43" s="21"/>
      <c r="UJA43" s="21"/>
      <c r="UJB43" s="21"/>
      <c r="UJC43" s="21"/>
      <c r="UJD43" s="21"/>
      <c r="UJE43" s="21"/>
      <c r="UJF43" s="21"/>
      <c r="UJG43" s="21"/>
      <c r="UJH43" s="21"/>
      <c r="UJI43" s="21"/>
      <c r="UJJ43" s="21"/>
      <c r="UJK43" s="21"/>
      <c r="UJL43" s="21"/>
      <c r="UJM43" s="21"/>
      <c r="UJN43" s="21"/>
      <c r="UJO43" s="21"/>
      <c r="UJP43" s="21"/>
      <c r="UJQ43" s="21"/>
      <c r="UJR43" s="21"/>
      <c r="UJS43" s="21"/>
      <c r="UJT43" s="21"/>
      <c r="UJU43" s="21"/>
      <c r="UJV43" s="21"/>
      <c r="UJW43" s="21"/>
      <c r="UJX43" s="21"/>
      <c r="UJY43" s="21"/>
      <c r="UJZ43" s="21"/>
      <c r="UKA43" s="21"/>
      <c r="UKB43" s="21"/>
      <c r="UKC43" s="21"/>
      <c r="UKD43" s="21"/>
      <c r="UKE43" s="21"/>
      <c r="UKF43" s="21"/>
      <c r="UKG43" s="21"/>
      <c r="UKH43" s="21"/>
      <c r="UKI43" s="21"/>
      <c r="UKJ43" s="21"/>
      <c r="UKK43" s="21"/>
      <c r="UKL43" s="21"/>
      <c r="UKM43" s="21"/>
      <c r="UKN43" s="21"/>
      <c r="UKO43" s="21"/>
      <c r="UKP43" s="21"/>
      <c r="UKQ43" s="21"/>
      <c r="UKR43" s="21"/>
      <c r="UKS43" s="21"/>
      <c r="UKT43" s="21"/>
      <c r="UKU43" s="21"/>
      <c r="UKV43" s="21"/>
      <c r="UKW43" s="21"/>
      <c r="UKX43" s="21"/>
      <c r="UKY43" s="21"/>
      <c r="UKZ43" s="21"/>
      <c r="ULA43" s="21"/>
      <c r="ULB43" s="21"/>
      <c r="ULC43" s="21"/>
      <c r="ULD43" s="21"/>
      <c r="ULE43" s="21"/>
      <c r="ULF43" s="21"/>
      <c r="ULG43" s="21"/>
      <c r="ULH43" s="21"/>
      <c r="ULI43" s="21"/>
      <c r="ULJ43" s="21"/>
      <c r="ULK43" s="21"/>
      <c r="ULL43" s="21"/>
      <c r="ULM43" s="21"/>
      <c r="ULN43" s="21"/>
      <c r="ULO43" s="21"/>
      <c r="ULP43" s="21"/>
      <c r="ULQ43" s="21"/>
      <c r="ULR43" s="21"/>
      <c r="ULS43" s="21"/>
      <c r="ULT43" s="21"/>
      <c r="ULU43" s="21"/>
      <c r="ULV43" s="21"/>
      <c r="ULW43" s="21"/>
      <c r="ULX43" s="21"/>
      <c r="ULY43" s="21"/>
      <c r="ULZ43" s="21"/>
      <c r="UMA43" s="21"/>
      <c r="UMB43" s="21"/>
      <c r="UMC43" s="21"/>
      <c r="UMD43" s="21"/>
      <c r="UME43" s="21"/>
      <c r="UMF43" s="21"/>
      <c r="UMG43" s="21"/>
      <c r="UMH43" s="21"/>
      <c r="UMI43" s="21"/>
      <c r="UMJ43" s="21"/>
      <c r="UMK43" s="21"/>
      <c r="UML43" s="21"/>
      <c r="UMM43" s="21"/>
      <c r="UMN43" s="21"/>
      <c r="UMO43" s="21"/>
      <c r="UMP43" s="21"/>
      <c r="UMQ43" s="21"/>
      <c r="UMR43" s="21"/>
      <c r="UMS43" s="21"/>
      <c r="UMT43" s="21"/>
      <c r="UMU43" s="21"/>
      <c r="UMV43" s="21"/>
      <c r="UMW43" s="21"/>
      <c r="UMX43" s="21"/>
      <c r="UMY43" s="21"/>
      <c r="UMZ43" s="21"/>
      <c r="UNA43" s="21"/>
      <c r="UNB43" s="21"/>
      <c r="UNC43" s="21"/>
      <c r="UND43" s="21"/>
      <c r="UNE43" s="21"/>
      <c r="UNF43" s="21"/>
      <c r="UNG43" s="21"/>
      <c r="UNH43" s="21"/>
      <c r="UNI43" s="21"/>
      <c r="UNJ43" s="21"/>
      <c r="UNK43" s="21"/>
      <c r="UNL43" s="21"/>
      <c r="UNM43" s="21"/>
      <c r="UNN43" s="21"/>
      <c r="UNO43" s="21"/>
      <c r="UNP43" s="21"/>
      <c r="UNQ43" s="21"/>
      <c r="UNR43" s="21"/>
      <c r="UNS43" s="21"/>
      <c r="UNT43" s="21"/>
      <c r="UNU43" s="21"/>
      <c r="UNV43" s="21"/>
      <c r="UNW43" s="21"/>
      <c r="UNX43" s="21"/>
      <c r="UNY43" s="21"/>
      <c r="UNZ43" s="21"/>
      <c r="UOA43" s="21"/>
      <c r="UOB43" s="21"/>
      <c r="UOC43" s="21"/>
      <c r="UOD43" s="21"/>
      <c r="UOE43" s="21"/>
      <c r="UOF43" s="21"/>
      <c r="UOG43" s="21"/>
      <c r="UOH43" s="21"/>
      <c r="UOI43" s="21"/>
      <c r="UOJ43" s="21"/>
      <c r="UOK43" s="21"/>
      <c r="UOL43" s="21"/>
      <c r="UOM43" s="21"/>
      <c r="UON43" s="21"/>
      <c r="UOO43" s="21"/>
      <c r="UOP43" s="21"/>
      <c r="UOQ43" s="21"/>
      <c r="UOR43" s="21"/>
      <c r="UOS43" s="21"/>
      <c r="UOT43" s="21"/>
      <c r="UOU43" s="21"/>
      <c r="UOV43" s="21"/>
      <c r="UOW43" s="21"/>
      <c r="UOX43" s="21"/>
      <c r="UOY43" s="21"/>
      <c r="UOZ43" s="21"/>
      <c r="UPA43" s="21"/>
      <c r="UPB43" s="21"/>
      <c r="UPC43" s="21"/>
      <c r="UPD43" s="21"/>
      <c r="UPE43" s="21"/>
      <c r="UPF43" s="21"/>
      <c r="UPG43" s="21"/>
      <c r="UPH43" s="21"/>
      <c r="UPI43" s="21"/>
      <c r="UPJ43" s="21"/>
      <c r="UPK43" s="21"/>
      <c r="UPL43" s="21"/>
      <c r="UPM43" s="21"/>
      <c r="UPN43" s="21"/>
      <c r="UPO43" s="21"/>
      <c r="UPP43" s="21"/>
      <c r="UPQ43" s="21"/>
      <c r="UPR43" s="21"/>
      <c r="UPS43" s="21"/>
      <c r="UPT43" s="21"/>
      <c r="UPU43" s="21"/>
      <c r="UPV43" s="21"/>
      <c r="UPW43" s="21"/>
      <c r="UPX43" s="21"/>
      <c r="UPY43" s="21"/>
      <c r="UPZ43" s="21"/>
      <c r="UQA43" s="21"/>
      <c r="UQB43" s="21"/>
      <c r="UQC43" s="21"/>
      <c r="UQD43" s="21"/>
      <c r="UQE43" s="21"/>
      <c r="UQF43" s="21"/>
      <c r="UQG43" s="21"/>
      <c r="UQH43" s="21"/>
      <c r="UQI43" s="21"/>
      <c r="UQJ43" s="21"/>
      <c r="UQK43" s="21"/>
      <c r="UQL43" s="21"/>
      <c r="UQM43" s="21"/>
      <c r="UQN43" s="21"/>
      <c r="UQO43" s="21"/>
      <c r="UQP43" s="21"/>
      <c r="UQQ43" s="21"/>
      <c r="UQR43" s="21"/>
      <c r="UQS43" s="21"/>
      <c r="UQT43" s="21"/>
      <c r="UQU43" s="21"/>
      <c r="UQV43" s="21"/>
      <c r="UQW43" s="21"/>
      <c r="UQX43" s="21"/>
      <c r="UQY43" s="21"/>
      <c r="UQZ43" s="21"/>
      <c r="URA43" s="21"/>
      <c r="URB43" s="21"/>
      <c r="URC43" s="21"/>
      <c r="URD43" s="21"/>
      <c r="URE43" s="21"/>
      <c r="URF43" s="21"/>
      <c r="URG43" s="21"/>
      <c r="URH43" s="21"/>
      <c r="URI43" s="21"/>
      <c r="URJ43" s="21"/>
      <c r="URK43" s="21"/>
      <c r="URL43" s="21"/>
      <c r="URM43" s="21"/>
      <c r="URN43" s="21"/>
      <c r="URO43" s="21"/>
      <c r="URP43" s="21"/>
      <c r="URQ43" s="21"/>
      <c r="URR43" s="21"/>
      <c r="URS43" s="21"/>
      <c r="URT43" s="21"/>
      <c r="URU43" s="21"/>
      <c r="URV43" s="21"/>
      <c r="URW43" s="21"/>
      <c r="URX43" s="21"/>
      <c r="URY43" s="21"/>
      <c r="URZ43" s="21"/>
      <c r="USA43" s="21"/>
      <c r="USB43" s="21"/>
      <c r="USC43" s="21"/>
      <c r="USD43" s="21"/>
      <c r="USE43" s="21"/>
      <c r="USF43" s="21"/>
      <c r="USG43" s="21"/>
      <c r="USH43" s="21"/>
      <c r="USI43" s="21"/>
      <c r="USJ43" s="21"/>
      <c r="USK43" s="21"/>
      <c r="USL43" s="21"/>
      <c r="USM43" s="21"/>
      <c r="USN43" s="21"/>
      <c r="USO43" s="21"/>
      <c r="USP43" s="21"/>
      <c r="USQ43" s="21"/>
      <c r="USR43" s="21"/>
      <c r="USS43" s="21"/>
      <c r="UST43" s="21"/>
      <c r="USU43" s="21"/>
      <c r="USV43" s="21"/>
      <c r="USW43" s="21"/>
      <c r="USX43" s="21"/>
      <c r="USY43" s="21"/>
      <c r="USZ43" s="21"/>
      <c r="UTA43" s="21"/>
      <c r="UTB43" s="21"/>
      <c r="UTC43" s="21"/>
      <c r="UTD43" s="21"/>
      <c r="UTE43" s="21"/>
      <c r="UTF43" s="21"/>
      <c r="UTG43" s="21"/>
      <c r="UTH43" s="21"/>
      <c r="UTI43" s="21"/>
      <c r="UTJ43" s="21"/>
      <c r="UTK43" s="21"/>
      <c r="UTL43" s="21"/>
      <c r="UTM43" s="21"/>
      <c r="UTN43" s="21"/>
      <c r="UTO43" s="21"/>
      <c r="UTP43" s="21"/>
      <c r="UTQ43" s="21"/>
      <c r="UTR43" s="21"/>
      <c r="UTS43" s="21"/>
      <c r="UTT43" s="21"/>
      <c r="UTU43" s="21"/>
      <c r="UTV43" s="21"/>
      <c r="UTW43" s="21"/>
      <c r="UTX43" s="21"/>
      <c r="UTY43" s="21"/>
      <c r="UTZ43" s="21"/>
      <c r="UUA43" s="21"/>
      <c r="UUB43" s="21"/>
      <c r="UUC43" s="21"/>
      <c r="UUD43" s="21"/>
      <c r="UUE43" s="21"/>
      <c r="UUF43" s="21"/>
      <c r="UUG43" s="21"/>
      <c r="UUH43" s="21"/>
      <c r="UUI43" s="21"/>
      <c r="UUJ43" s="21"/>
      <c r="UUK43" s="21"/>
      <c r="UUL43" s="21"/>
      <c r="UUM43" s="21"/>
      <c r="UUN43" s="21"/>
      <c r="UUO43" s="21"/>
      <c r="UUP43" s="21"/>
      <c r="UUQ43" s="21"/>
      <c r="UUR43" s="21"/>
      <c r="UUS43" s="21"/>
      <c r="UUT43" s="21"/>
      <c r="UUU43" s="21"/>
      <c r="UUV43" s="21"/>
      <c r="UUW43" s="21"/>
      <c r="UUX43" s="21"/>
      <c r="UUY43" s="21"/>
      <c r="UUZ43" s="21"/>
      <c r="UVA43" s="21"/>
      <c r="UVB43" s="21"/>
      <c r="UVC43" s="21"/>
      <c r="UVD43" s="21"/>
      <c r="UVE43" s="21"/>
      <c r="UVF43" s="21"/>
      <c r="UVG43" s="21"/>
      <c r="UVH43" s="21"/>
      <c r="UVI43" s="21"/>
      <c r="UVJ43" s="21"/>
      <c r="UVK43" s="21"/>
      <c r="UVL43" s="21"/>
      <c r="UVM43" s="21"/>
      <c r="UVN43" s="21"/>
      <c r="UVO43" s="21"/>
      <c r="UVP43" s="21"/>
      <c r="UVQ43" s="21"/>
      <c r="UVR43" s="21"/>
      <c r="UVS43" s="21"/>
      <c r="UVT43" s="21"/>
      <c r="UVU43" s="21"/>
      <c r="UVV43" s="21"/>
      <c r="UVW43" s="21"/>
      <c r="UVX43" s="21"/>
      <c r="UVY43" s="21"/>
      <c r="UVZ43" s="21"/>
      <c r="UWA43" s="21"/>
      <c r="UWB43" s="21"/>
      <c r="UWC43" s="21"/>
      <c r="UWD43" s="21"/>
      <c r="UWE43" s="21"/>
      <c r="UWF43" s="21"/>
      <c r="UWG43" s="21"/>
      <c r="UWH43" s="21"/>
      <c r="UWI43" s="21"/>
      <c r="UWJ43" s="21"/>
      <c r="UWK43" s="21"/>
      <c r="UWL43" s="21"/>
      <c r="UWM43" s="21"/>
      <c r="UWN43" s="21"/>
      <c r="UWO43" s="21"/>
      <c r="UWP43" s="21"/>
      <c r="UWQ43" s="21"/>
      <c r="UWR43" s="21"/>
      <c r="UWS43" s="21"/>
      <c r="UWT43" s="21"/>
      <c r="UWU43" s="21"/>
      <c r="UWV43" s="21"/>
      <c r="UWW43" s="21"/>
      <c r="UWX43" s="21"/>
      <c r="UWY43" s="21"/>
      <c r="UWZ43" s="21"/>
      <c r="UXA43" s="21"/>
      <c r="UXB43" s="21"/>
      <c r="UXC43" s="21"/>
      <c r="UXD43" s="21"/>
      <c r="UXE43" s="21"/>
      <c r="UXF43" s="21"/>
      <c r="UXG43" s="21"/>
      <c r="UXH43" s="21"/>
      <c r="UXI43" s="21"/>
      <c r="UXJ43" s="21"/>
      <c r="UXK43" s="21"/>
      <c r="UXL43" s="21"/>
      <c r="UXM43" s="21"/>
      <c r="UXN43" s="21"/>
      <c r="UXO43" s="21"/>
      <c r="UXP43" s="21"/>
      <c r="UXQ43" s="21"/>
      <c r="UXR43" s="21"/>
      <c r="UXS43" s="21"/>
      <c r="UXT43" s="21"/>
      <c r="UXU43" s="21"/>
      <c r="UXV43" s="21"/>
      <c r="UXW43" s="21"/>
      <c r="UXX43" s="21"/>
      <c r="UXY43" s="21"/>
      <c r="UXZ43" s="21"/>
      <c r="UYA43" s="21"/>
      <c r="UYB43" s="21"/>
      <c r="UYC43" s="21"/>
      <c r="UYD43" s="21"/>
      <c r="UYE43" s="21"/>
      <c r="UYF43" s="21"/>
      <c r="UYG43" s="21"/>
      <c r="UYH43" s="21"/>
      <c r="UYI43" s="21"/>
      <c r="UYJ43" s="21"/>
      <c r="UYK43" s="21"/>
      <c r="UYL43" s="21"/>
      <c r="UYM43" s="21"/>
      <c r="UYN43" s="21"/>
      <c r="UYO43" s="21"/>
      <c r="UYP43" s="21"/>
      <c r="UYQ43" s="21"/>
      <c r="UYR43" s="21"/>
      <c r="UYS43" s="21"/>
      <c r="UYT43" s="21"/>
      <c r="UYU43" s="21"/>
      <c r="UYV43" s="21"/>
      <c r="UYW43" s="21"/>
      <c r="UYX43" s="21"/>
      <c r="UYY43" s="21"/>
      <c r="UYZ43" s="21"/>
      <c r="UZA43" s="21"/>
      <c r="UZB43" s="21"/>
      <c r="UZC43" s="21"/>
      <c r="UZD43" s="21"/>
      <c r="UZE43" s="21"/>
      <c r="UZF43" s="21"/>
      <c r="UZG43" s="21"/>
      <c r="UZH43" s="21"/>
      <c r="UZI43" s="21"/>
      <c r="UZJ43" s="21"/>
      <c r="UZK43" s="21"/>
      <c r="UZL43" s="21"/>
      <c r="UZM43" s="21"/>
      <c r="UZN43" s="21"/>
      <c r="UZO43" s="21"/>
      <c r="UZP43" s="21"/>
      <c r="UZQ43" s="21"/>
      <c r="UZR43" s="21"/>
      <c r="UZS43" s="21"/>
      <c r="UZT43" s="21"/>
      <c r="UZU43" s="21"/>
      <c r="UZV43" s="21"/>
      <c r="UZW43" s="21"/>
      <c r="UZX43" s="21"/>
      <c r="UZY43" s="21"/>
      <c r="UZZ43" s="21"/>
      <c r="VAA43" s="21"/>
      <c r="VAB43" s="21"/>
      <c r="VAC43" s="21"/>
      <c r="VAD43" s="21"/>
      <c r="VAE43" s="21"/>
      <c r="VAF43" s="21"/>
      <c r="VAG43" s="21"/>
      <c r="VAH43" s="21"/>
      <c r="VAI43" s="21"/>
      <c r="VAJ43" s="21"/>
      <c r="VAK43" s="21"/>
      <c r="VAL43" s="21"/>
      <c r="VAM43" s="21"/>
      <c r="VAN43" s="21"/>
      <c r="VAO43" s="21"/>
      <c r="VAP43" s="21"/>
      <c r="VAQ43" s="21"/>
      <c r="VAR43" s="21"/>
      <c r="VAS43" s="21"/>
      <c r="VAT43" s="21"/>
      <c r="VAU43" s="21"/>
      <c r="VAV43" s="21"/>
      <c r="VAW43" s="21"/>
      <c r="VAX43" s="21"/>
      <c r="VAY43" s="21"/>
      <c r="VAZ43" s="21"/>
      <c r="VBA43" s="21"/>
      <c r="VBB43" s="21"/>
      <c r="VBC43" s="21"/>
      <c r="VBD43" s="21"/>
      <c r="VBE43" s="21"/>
      <c r="VBF43" s="21"/>
      <c r="VBG43" s="21"/>
      <c r="VBH43" s="21"/>
      <c r="VBI43" s="21"/>
      <c r="VBJ43" s="21"/>
      <c r="VBK43" s="21"/>
      <c r="VBL43" s="21"/>
      <c r="VBM43" s="21"/>
      <c r="VBN43" s="21"/>
      <c r="VBO43" s="21"/>
      <c r="VBP43" s="21"/>
      <c r="VBQ43" s="21"/>
      <c r="VBR43" s="21"/>
      <c r="VBS43" s="21"/>
      <c r="VBT43" s="21"/>
      <c r="VBU43" s="21"/>
      <c r="VBV43" s="21"/>
      <c r="VBW43" s="21"/>
      <c r="VBX43" s="21"/>
      <c r="VBY43" s="21"/>
      <c r="VBZ43" s="21"/>
      <c r="VCA43" s="21"/>
      <c r="VCB43" s="21"/>
      <c r="VCC43" s="21"/>
      <c r="VCD43" s="21"/>
      <c r="VCE43" s="21"/>
      <c r="VCF43" s="21"/>
      <c r="VCG43" s="21"/>
      <c r="VCH43" s="21"/>
      <c r="VCI43" s="21"/>
      <c r="VCJ43" s="21"/>
      <c r="VCK43" s="21"/>
      <c r="VCL43" s="21"/>
      <c r="VCM43" s="21"/>
      <c r="VCN43" s="21"/>
      <c r="VCO43" s="21"/>
      <c r="VCP43" s="21"/>
      <c r="VCQ43" s="21"/>
      <c r="VCR43" s="21"/>
      <c r="VCS43" s="21"/>
      <c r="VCT43" s="21"/>
      <c r="VCU43" s="21"/>
      <c r="VCV43" s="21"/>
      <c r="VCW43" s="21"/>
      <c r="VCX43" s="21"/>
      <c r="VCY43" s="21"/>
      <c r="VCZ43" s="21"/>
      <c r="VDA43" s="21"/>
      <c r="VDB43" s="21"/>
      <c r="VDC43" s="21"/>
      <c r="VDD43" s="21"/>
      <c r="VDE43" s="21"/>
      <c r="VDF43" s="21"/>
      <c r="VDG43" s="21"/>
      <c r="VDH43" s="21"/>
      <c r="VDI43" s="21"/>
      <c r="VDJ43" s="21"/>
      <c r="VDK43" s="21"/>
      <c r="VDL43" s="21"/>
      <c r="VDM43" s="21"/>
      <c r="VDN43" s="21"/>
      <c r="VDO43" s="21"/>
      <c r="VDP43" s="21"/>
      <c r="VDQ43" s="21"/>
      <c r="VDR43" s="21"/>
      <c r="VDS43" s="21"/>
      <c r="VDT43" s="21"/>
      <c r="VDU43" s="21"/>
      <c r="VDV43" s="21"/>
      <c r="VDW43" s="21"/>
      <c r="VDX43" s="21"/>
      <c r="VDY43" s="21"/>
      <c r="VDZ43" s="21"/>
      <c r="VEA43" s="21"/>
      <c r="VEB43" s="21"/>
      <c r="VEC43" s="21"/>
      <c r="VED43" s="21"/>
      <c r="VEE43" s="21"/>
      <c r="VEF43" s="21"/>
      <c r="VEG43" s="21"/>
      <c r="VEH43" s="21"/>
      <c r="VEI43" s="21"/>
      <c r="VEJ43" s="21"/>
      <c r="VEK43" s="21"/>
      <c r="VEL43" s="21"/>
      <c r="VEM43" s="21"/>
      <c r="VEN43" s="21"/>
      <c r="VEO43" s="21"/>
      <c r="VEP43" s="21"/>
      <c r="VEQ43" s="21"/>
      <c r="VER43" s="21"/>
      <c r="VES43" s="21"/>
      <c r="VET43" s="21"/>
      <c r="VEU43" s="21"/>
      <c r="VEV43" s="21"/>
      <c r="VEW43" s="21"/>
      <c r="VEX43" s="21"/>
      <c r="VEY43" s="21"/>
      <c r="VEZ43" s="21"/>
      <c r="VFA43" s="21"/>
      <c r="VFB43" s="21"/>
      <c r="VFC43" s="21"/>
      <c r="VFD43" s="21"/>
      <c r="VFE43" s="21"/>
      <c r="VFF43" s="21"/>
      <c r="VFG43" s="21"/>
      <c r="VFH43" s="21"/>
      <c r="VFI43" s="21"/>
      <c r="VFJ43" s="21"/>
      <c r="VFK43" s="21"/>
      <c r="VFL43" s="21"/>
      <c r="VFM43" s="21"/>
      <c r="VFN43" s="21"/>
      <c r="VFO43" s="21"/>
      <c r="VFP43" s="21"/>
      <c r="VFQ43" s="21"/>
      <c r="VFR43" s="21"/>
      <c r="VFS43" s="21"/>
      <c r="VFT43" s="21"/>
      <c r="VFU43" s="21"/>
      <c r="VFV43" s="21"/>
      <c r="VFW43" s="21"/>
      <c r="VFX43" s="21"/>
      <c r="VFY43" s="21"/>
      <c r="VFZ43" s="21"/>
      <c r="VGA43" s="21"/>
      <c r="VGB43" s="21"/>
      <c r="VGC43" s="21"/>
      <c r="VGD43" s="21"/>
      <c r="VGE43" s="21"/>
      <c r="VGF43" s="21"/>
      <c r="VGG43" s="21"/>
      <c r="VGH43" s="21"/>
      <c r="VGI43" s="21"/>
      <c r="VGJ43" s="21"/>
      <c r="VGK43" s="21"/>
      <c r="VGL43" s="21"/>
      <c r="VGM43" s="21"/>
      <c r="VGN43" s="21"/>
      <c r="VGO43" s="21"/>
      <c r="VGP43" s="21"/>
      <c r="VGQ43" s="21"/>
      <c r="VGR43" s="21"/>
      <c r="VGS43" s="21"/>
      <c r="VGT43" s="21"/>
      <c r="VGU43" s="21"/>
      <c r="VGV43" s="21"/>
      <c r="VGW43" s="21"/>
      <c r="VGX43" s="21"/>
      <c r="VGY43" s="21"/>
      <c r="VGZ43" s="21"/>
      <c r="VHA43" s="21"/>
      <c r="VHB43" s="21"/>
      <c r="VHC43" s="21"/>
      <c r="VHD43" s="21"/>
      <c r="VHE43" s="21"/>
      <c r="VHF43" s="21"/>
      <c r="VHG43" s="21"/>
      <c r="VHH43" s="21"/>
      <c r="VHI43" s="21"/>
      <c r="VHJ43" s="21"/>
      <c r="VHK43" s="21"/>
      <c r="VHL43" s="21"/>
      <c r="VHM43" s="21"/>
      <c r="VHN43" s="21"/>
      <c r="VHO43" s="21"/>
      <c r="VHP43" s="21"/>
      <c r="VHQ43" s="21"/>
      <c r="VHR43" s="21"/>
      <c r="VHS43" s="21"/>
      <c r="VHT43" s="21"/>
      <c r="VHU43" s="21"/>
      <c r="VHV43" s="21"/>
      <c r="VHW43" s="21"/>
      <c r="VHX43" s="21"/>
      <c r="VHY43" s="21"/>
      <c r="VHZ43" s="21"/>
      <c r="VIA43" s="21"/>
      <c r="VIB43" s="21"/>
      <c r="VIC43" s="21"/>
      <c r="VID43" s="21"/>
      <c r="VIE43" s="21"/>
      <c r="VIF43" s="21"/>
      <c r="VIG43" s="21"/>
      <c r="VIH43" s="21"/>
      <c r="VII43" s="21"/>
      <c r="VIJ43" s="21"/>
      <c r="VIK43" s="21"/>
      <c r="VIL43" s="21"/>
      <c r="VIM43" s="21"/>
      <c r="VIN43" s="21"/>
      <c r="VIO43" s="21"/>
      <c r="VIP43" s="21"/>
      <c r="VIQ43" s="21"/>
      <c r="VIR43" s="21"/>
      <c r="VIS43" s="21"/>
      <c r="VIT43" s="21"/>
      <c r="VIU43" s="21"/>
      <c r="VIV43" s="21"/>
      <c r="VIW43" s="21"/>
      <c r="VIX43" s="21"/>
      <c r="VIY43" s="21"/>
      <c r="VIZ43" s="21"/>
      <c r="VJA43" s="21"/>
      <c r="VJB43" s="21"/>
      <c r="VJC43" s="21"/>
      <c r="VJD43" s="21"/>
      <c r="VJE43" s="21"/>
      <c r="VJF43" s="21"/>
      <c r="VJG43" s="21"/>
      <c r="VJH43" s="21"/>
      <c r="VJI43" s="21"/>
      <c r="VJJ43" s="21"/>
      <c r="VJK43" s="21"/>
      <c r="VJL43" s="21"/>
      <c r="VJM43" s="21"/>
      <c r="VJN43" s="21"/>
      <c r="VJO43" s="21"/>
      <c r="VJP43" s="21"/>
      <c r="VJQ43" s="21"/>
      <c r="VJR43" s="21"/>
      <c r="VJS43" s="21"/>
      <c r="VJT43" s="21"/>
      <c r="VJU43" s="21"/>
      <c r="VJV43" s="21"/>
      <c r="VJW43" s="21"/>
      <c r="VJX43" s="21"/>
      <c r="VJY43" s="21"/>
      <c r="VJZ43" s="21"/>
      <c r="VKA43" s="21"/>
      <c r="VKB43" s="21"/>
      <c r="VKC43" s="21"/>
      <c r="VKD43" s="21"/>
      <c r="VKE43" s="21"/>
      <c r="VKF43" s="21"/>
      <c r="VKG43" s="21"/>
      <c r="VKH43" s="21"/>
      <c r="VKI43" s="21"/>
      <c r="VKJ43" s="21"/>
      <c r="VKK43" s="21"/>
      <c r="VKL43" s="21"/>
      <c r="VKM43" s="21"/>
      <c r="VKN43" s="21"/>
      <c r="VKO43" s="21"/>
      <c r="VKP43" s="21"/>
      <c r="VKQ43" s="21"/>
      <c r="VKR43" s="21"/>
      <c r="VKS43" s="21"/>
      <c r="VKT43" s="21"/>
      <c r="VKU43" s="21"/>
      <c r="VKV43" s="21"/>
      <c r="VKW43" s="21"/>
      <c r="VKX43" s="21"/>
      <c r="VKY43" s="21"/>
      <c r="VKZ43" s="21"/>
      <c r="VLA43" s="21"/>
      <c r="VLB43" s="21"/>
      <c r="VLC43" s="21"/>
      <c r="VLD43" s="21"/>
      <c r="VLE43" s="21"/>
      <c r="VLF43" s="21"/>
      <c r="VLG43" s="21"/>
      <c r="VLH43" s="21"/>
      <c r="VLI43" s="21"/>
      <c r="VLJ43" s="21"/>
      <c r="VLK43" s="21"/>
      <c r="VLL43" s="21"/>
      <c r="VLM43" s="21"/>
      <c r="VLN43" s="21"/>
      <c r="VLO43" s="21"/>
      <c r="VLP43" s="21"/>
      <c r="VLQ43" s="21"/>
      <c r="VLR43" s="21"/>
      <c r="VLS43" s="21"/>
      <c r="VLT43" s="21"/>
      <c r="VLU43" s="21"/>
      <c r="VLV43" s="21"/>
      <c r="VLW43" s="21"/>
      <c r="VLX43" s="21"/>
      <c r="VLY43" s="21"/>
      <c r="VLZ43" s="21"/>
      <c r="VMA43" s="21"/>
      <c r="VMB43" s="21"/>
      <c r="VMC43" s="21"/>
      <c r="VMD43" s="21"/>
      <c r="VME43" s="21"/>
      <c r="VMF43" s="21"/>
      <c r="VMG43" s="21"/>
      <c r="VMH43" s="21"/>
      <c r="VMI43" s="21"/>
      <c r="VMJ43" s="21"/>
      <c r="VMK43" s="21"/>
      <c r="VML43" s="21"/>
      <c r="VMM43" s="21"/>
      <c r="VMN43" s="21"/>
      <c r="VMO43" s="21"/>
      <c r="VMP43" s="21"/>
      <c r="VMQ43" s="21"/>
      <c r="VMR43" s="21"/>
      <c r="VMS43" s="21"/>
      <c r="VMT43" s="21"/>
      <c r="VMU43" s="21"/>
      <c r="VMV43" s="21"/>
      <c r="VMW43" s="21"/>
      <c r="VMX43" s="21"/>
      <c r="VMY43" s="21"/>
      <c r="VMZ43" s="21"/>
      <c r="VNA43" s="21"/>
      <c r="VNB43" s="21"/>
      <c r="VNC43" s="21"/>
      <c r="VND43" s="21"/>
      <c r="VNE43" s="21"/>
      <c r="VNF43" s="21"/>
      <c r="VNG43" s="21"/>
      <c r="VNH43" s="21"/>
      <c r="VNI43" s="21"/>
      <c r="VNJ43" s="21"/>
      <c r="VNK43" s="21"/>
      <c r="VNL43" s="21"/>
      <c r="VNM43" s="21"/>
      <c r="VNN43" s="21"/>
      <c r="VNO43" s="21"/>
      <c r="VNP43" s="21"/>
      <c r="VNQ43" s="21"/>
      <c r="VNR43" s="21"/>
      <c r="VNS43" s="21"/>
      <c r="VNT43" s="21"/>
      <c r="VNU43" s="21"/>
      <c r="VNV43" s="21"/>
      <c r="VNW43" s="21"/>
      <c r="VNX43" s="21"/>
      <c r="VNY43" s="21"/>
      <c r="VNZ43" s="21"/>
      <c r="VOA43" s="21"/>
      <c r="VOB43" s="21"/>
      <c r="VOC43" s="21"/>
      <c r="VOD43" s="21"/>
      <c r="VOE43" s="21"/>
      <c r="VOF43" s="21"/>
      <c r="VOG43" s="21"/>
      <c r="VOH43" s="21"/>
      <c r="VOI43" s="21"/>
      <c r="VOJ43" s="21"/>
      <c r="VOK43" s="21"/>
      <c r="VOL43" s="21"/>
      <c r="VOM43" s="21"/>
      <c r="VON43" s="21"/>
      <c r="VOO43" s="21"/>
      <c r="VOP43" s="21"/>
      <c r="VOQ43" s="21"/>
      <c r="VOR43" s="21"/>
      <c r="VOS43" s="21"/>
      <c r="VOT43" s="21"/>
      <c r="VOU43" s="21"/>
      <c r="VOV43" s="21"/>
      <c r="VOW43" s="21"/>
      <c r="VOX43" s="21"/>
      <c r="VOY43" s="21"/>
      <c r="VOZ43" s="21"/>
      <c r="VPA43" s="21"/>
      <c r="VPB43" s="21"/>
      <c r="VPC43" s="21"/>
      <c r="VPD43" s="21"/>
      <c r="VPE43" s="21"/>
      <c r="VPF43" s="21"/>
      <c r="VPG43" s="21"/>
      <c r="VPH43" s="21"/>
      <c r="VPI43" s="21"/>
      <c r="VPJ43" s="21"/>
      <c r="VPK43" s="21"/>
      <c r="VPL43" s="21"/>
      <c r="VPM43" s="21"/>
      <c r="VPN43" s="21"/>
      <c r="VPO43" s="21"/>
      <c r="VPP43" s="21"/>
      <c r="VPQ43" s="21"/>
      <c r="VPR43" s="21"/>
      <c r="VPS43" s="21"/>
      <c r="VPT43" s="21"/>
      <c r="VPU43" s="21"/>
      <c r="VPV43" s="21"/>
      <c r="VPW43" s="21"/>
      <c r="VPX43" s="21"/>
      <c r="VPY43" s="21"/>
      <c r="VPZ43" s="21"/>
      <c r="VQA43" s="21"/>
      <c r="VQB43" s="21"/>
      <c r="VQC43" s="21"/>
      <c r="VQD43" s="21"/>
      <c r="VQE43" s="21"/>
      <c r="VQF43" s="21"/>
      <c r="VQG43" s="21"/>
      <c r="VQH43" s="21"/>
      <c r="VQI43" s="21"/>
      <c r="VQJ43" s="21"/>
      <c r="VQK43" s="21"/>
      <c r="VQL43" s="21"/>
      <c r="VQM43" s="21"/>
      <c r="VQN43" s="21"/>
      <c r="VQO43" s="21"/>
      <c r="VQP43" s="21"/>
      <c r="VQQ43" s="21"/>
      <c r="VQR43" s="21"/>
      <c r="VQS43" s="21"/>
      <c r="VQT43" s="21"/>
      <c r="VQU43" s="21"/>
      <c r="VQV43" s="21"/>
      <c r="VQW43" s="21"/>
      <c r="VQX43" s="21"/>
      <c r="VQY43" s="21"/>
      <c r="VQZ43" s="21"/>
      <c r="VRA43" s="21"/>
      <c r="VRB43" s="21"/>
      <c r="VRC43" s="21"/>
      <c r="VRD43" s="21"/>
      <c r="VRE43" s="21"/>
      <c r="VRF43" s="21"/>
      <c r="VRG43" s="21"/>
      <c r="VRH43" s="21"/>
      <c r="VRI43" s="21"/>
      <c r="VRJ43" s="21"/>
      <c r="VRK43" s="21"/>
      <c r="VRL43" s="21"/>
      <c r="VRM43" s="21"/>
      <c r="VRN43" s="21"/>
      <c r="VRO43" s="21"/>
      <c r="VRP43" s="21"/>
      <c r="VRQ43" s="21"/>
      <c r="VRR43" s="21"/>
      <c r="VRS43" s="21"/>
      <c r="VRT43" s="21"/>
      <c r="VRU43" s="21"/>
      <c r="VRV43" s="21"/>
      <c r="VRW43" s="21"/>
      <c r="VRX43" s="21"/>
      <c r="VRY43" s="21"/>
      <c r="VRZ43" s="21"/>
      <c r="VSA43" s="21"/>
      <c r="VSB43" s="21"/>
      <c r="VSC43" s="21"/>
      <c r="VSD43" s="21"/>
      <c r="VSE43" s="21"/>
      <c r="VSF43" s="21"/>
      <c r="VSG43" s="21"/>
      <c r="VSH43" s="21"/>
      <c r="VSI43" s="21"/>
      <c r="VSJ43" s="21"/>
      <c r="VSK43" s="21"/>
      <c r="VSL43" s="21"/>
      <c r="VSM43" s="21"/>
      <c r="VSN43" s="21"/>
      <c r="VSO43" s="21"/>
      <c r="VSP43" s="21"/>
      <c r="VSQ43" s="21"/>
      <c r="VSR43" s="21"/>
      <c r="VSS43" s="21"/>
      <c r="VST43" s="21"/>
      <c r="VSU43" s="21"/>
      <c r="VSV43" s="21"/>
      <c r="VSW43" s="21"/>
      <c r="VSX43" s="21"/>
      <c r="VSY43" s="21"/>
      <c r="VSZ43" s="21"/>
      <c r="VTA43" s="21"/>
      <c r="VTB43" s="21"/>
      <c r="VTC43" s="21"/>
      <c r="VTD43" s="21"/>
      <c r="VTE43" s="21"/>
      <c r="VTF43" s="21"/>
      <c r="VTG43" s="21"/>
      <c r="VTH43" s="21"/>
      <c r="VTI43" s="21"/>
      <c r="VTJ43" s="21"/>
      <c r="VTK43" s="21"/>
      <c r="VTL43" s="21"/>
      <c r="VTM43" s="21"/>
      <c r="VTN43" s="21"/>
      <c r="VTO43" s="21"/>
      <c r="VTP43" s="21"/>
      <c r="VTQ43" s="21"/>
      <c r="VTR43" s="21"/>
      <c r="VTS43" s="21"/>
      <c r="VTT43" s="21"/>
      <c r="VTU43" s="21"/>
      <c r="VTV43" s="21"/>
      <c r="VTW43" s="21"/>
      <c r="VTX43" s="21"/>
      <c r="VTY43" s="21"/>
      <c r="VTZ43" s="21"/>
      <c r="VUA43" s="21"/>
      <c r="VUB43" s="21"/>
      <c r="VUC43" s="21"/>
      <c r="VUD43" s="21"/>
      <c r="VUE43" s="21"/>
      <c r="VUF43" s="21"/>
      <c r="VUG43" s="21"/>
      <c r="VUH43" s="21"/>
      <c r="VUI43" s="21"/>
      <c r="VUJ43" s="21"/>
      <c r="VUK43" s="21"/>
      <c r="VUL43" s="21"/>
      <c r="VUM43" s="21"/>
      <c r="VUN43" s="21"/>
      <c r="VUO43" s="21"/>
      <c r="VUP43" s="21"/>
      <c r="VUQ43" s="21"/>
      <c r="VUR43" s="21"/>
      <c r="VUS43" s="21"/>
      <c r="VUT43" s="21"/>
      <c r="VUU43" s="21"/>
      <c r="VUV43" s="21"/>
      <c r="VUW43" s="21"/>
      <c r="VUX43" s="21"/>
      <c r="VUY43" s="21"/>
      <c r="VUZ43" s="21"/>
      <c r="VVA43" s="21"/>
      <c r="VVB43" s="21"/>
      <c r="VVC43" s="21"/>
      <c r="VVD43" s="21"/>
      <c r="VVE43" s="21"/>
      <c r="VVF43" s="21"/>
      <c r="VVG43" s="21"/>
      <c r="VVH43" s="21"/>
      <c r="VVI43" s="21"/>
      <c r="VVJ43" s="21"/>
      <c r="VVK43" s="21"/>
      <c r="VVL43" s="21"/>
      <c r="VVM43" s="21"/>
      <c r="VVN43" s="21"/>
      <c r="VVO43" s="21"/>
      <c r="VVP43" s="21"/>
      <c r="VVQ43" s="21"/>
      <c r="VVR43" s="21"/>
      <c r="VVS43" s="21"/>
      <c r="VVT43" s="21"/>
      <c r="VVU43" s="21"/>
      <c r="VVV43" s="21"/>
      <c r="VVW43" s="21"/>
      <c r="VVX43" s="21"/>
      <c r="VVY43" s="21"/>
      <c r="VVZ43" s="21"/>
      <c r="VWA43" s="21"/>
      <c r="VWB43" s="21"/>
      <c r="VWC43" s="21"/>
      <c r="VWD43" s="21"/>
      <c r="VWE43" s="21"/>
      <c r="VWF43" s="21"/>
      <c r="VWG43" s="21"/>
      <c r="VWH43" s="21"/>
      <c r="VWI43" s="21"/>
      <c r="VWJ43" s="21"/>
      <c r="VWK43" s="21"/>
      <c r="VWL43" s="21"/>
      <c r="VWM43" s="21"/>
      <c r="VWN43" s="21"/>
      <c r="VWO43" s="21"/>
      <c r="VWP43" s="21"/>
      <c r="VWQ43" s="21"/>
      <c r="VWR43" s="21"/>
      <c r="VWS43" s="21"/>
      <c r="VWT43" s="21"/>
      <c r="VWU43" s="21"/>
      <c r="VWV43" s="21"/>
      <c r="VWW43" s="21"/>
      <c r="VWX43" s="21"/>
      <c r="VWY43" s="21"/>
      <c r="VWZ43" s="21"/>
      <c r="VXA43" s="21"/>
      <c r="VXB43" s="21"/>
      <c r="VXC43" s="21"/>
      <c r="VXD43" s="21"/>
      <c r="VXE43" s="21"/>
      <c r="VXF43" s="21"/>
      <c r="VXG43" s="21"/>
      <c r="VXH43" s="21"/>
      <c r="VXI43" s="21"/>
      <c r="VXJ43" s="21"/>
      <c r="VXK43" s="21"/>
      <c r="VXL43" s="21"/>
      <c r="VXM43" s="21"/>
      <c r="VXN43" s="21"/>
      <c r="VXO43" s="21"/>
      <c r="VXP43" s="21"/>
      <c r="VXQ43" s="21"/>
      <c r="VXR43" s="21"/>
      <c r="VXS43" s="21"/>
      <c r="VXT43" s="21"/>
      <c r="VXU43" s="21"/>
      <c r="VXV43" s="21"/>
      <c r="VXW43" s="21"/>
      <c r="VXX43" s="21"/>
      <c r="VXY43" s="21"/>
      <c r="VXZ43" s="21"/>
      <c r="VYA43" s="21"/>
      <c r="VYB43" s="21"/>
      <c r="VYC43" s="21"/>
      <c r="VYD43" s="21"/>
      <c r="VYE43" s="21"/>
      <c r="VYF43" s="21"/>
      <c r="VYG43" s="21"/>
      <c r="VYH43" s="21"/>
      <c r="VYI43" s="21"/>
      <c r="VYJ43" s="21"/>
      <c r="VYK43" s="21"/>
      <c r="VYL43" s="21"/>
      <c r="VYM43" s="21"/>
      <c r="VYN43" s="21"/>
      <c r="VYO43" s="21"/>
      <c r="VYP43" s="21"/>
      <c r="VYQ43" s="21"/>
      <c r="VYR43" s="21"/>
      <c r="VYS43" s="21"/>
      <c r="VYT43" s="21"/>
      <c r="VYU43" s="21"/>
      <c r="VYV43" s="21"/>
      <c r="VYW43" s="21"/>
      <c r="VYX43" s="21"/>
      <c r="VYY43" s="21"/>
      <c r="VYZ43" s="21"/>
      <c r="VZA43" s="21"/>
      <c r="VZB43" s="21"/>
      <c r="VZC43" s="21"/>
      <c r="VZD43" s="21"/>
      <c r="VZE43" s="21"/>
      <c r="VZF43" s="21"/>
      <c r="VZG43" s="21"/>
      <c r="VZH43" s="21"/>
      <c r="VZI43" s="21"/>
      <c r="VZJ43" s="21"/>
      <c r="VZK43" s="21"/>
      <c r="VZL43" s="21"/>
      <c r="VZM43" s="21"/>
      <c r="VZN43" s="21"/>
      <c r="VZO43" s="21"/>
      <c r="VZP43" s="21"/>
      <c r="VZQ43" s="21"/>
      <c r="VZR43" s="21"/>
      <c r="VZS43" s="21"/>
      <c r="VZT43" s="21"/>
      <c r="VZU43" s="21"/>
      <c r="VZV43" s="21"/>
      <c r="VZW43" s="21"/>
      <c r="VZX43" s="21"/>
      <c r="VZY43" s="21"/>
      <c r="VZZ43" s="21"/>
      <c r="WAA43" s="21"/>
      <c r="WAB43" s="21"/>
      <c r="WAC43" s="21"/>
      <c r="WAD43" s="21"/>
      <c r="WAE43" s="21"/>
      <c r="WAF43" s="21"/>
      <c r="WAG43" s="21"/>
      <c r="WAH43" s="21"/>
      <c r="WAI43" s="21"/>
      <c r="WAJ43" s="21"/>
      <c r="WAK43" s="21"/>
      <c r="WAL43" s="21"/>
      <c r="WAM43" s="21"/>
      <c r="WAN43" s="21"/>
      <c r="WAO43" s="21"/>
      <c r="WAP43" s="21"/>
      <c r="WAQ43" s="21"/>
      <c r="WAR43" s="21"/>
      <c r="WAS43" s="21"/>
      <c r="WAT43" s="21"/>
      <c r="WAU43" s="21"/>
      <c r="WAV43" s="21"/>
      <c r="WAW43" s="21"/>
      <c r="WAX43" s="21"/>
      <c r="WAY43" s="21"/>
      <c r="WAZ43" s="21"/>
      <c r="WBA43" s="21"/>
      <c r="WBB43" s="21"/>
      <c r="WBC43" s="21"/>
      <c r="WBD43" s="21"/>
      <c r="WBE43" s="21"/>
      <c r="WBF43" s="21"/>
      <c r="WBG43" s="21"/>
      <c r="WBH43" s="21"/>
      <c r="WBI43" s="21"/>
      <c r="WBJ43" s="21"/>
      <c r="WBK43" s="21"/>
      <c r="WBL43" s="21"/>
      <c r="WBM43" s="21"/>
      <c r="WBN43" s="21"/>
      <c r="WBO43" s="21"/>
      <c r="WBP43" s="21"/>
      <c r="WBQ43" s="21"/>
      <c r="WBR43" s="21"/>
      <c r="WBS43" s="21"/>
      <c r="WBT43" s="21"/>
      <c r="WBU43" s="21"/>
      <c r="WBV43" s="21"/>
      <c r="WBW43" s="21"/>
      <c r="WBX43" s="21"/>
      <c r="WBY43" s="21"/>
      <c r="WBZ43" s="21"/>
      <c r="WCA43" s="21"/>
      <c r="WCB43" s="21"/>
      <c r="WCC43" s="21"/>
      <c r="WCD43" s="21"/>
      <c r="WCE43" s="21"/>
      <c r="WCF43" s="21"/>
      <c r="WCG43" s="21"/>
      <c r="WCH43" s="21"/>
      <c r="WCI43" s="21"/>
      <c r="WCJ43" s="21"/>
      <c r="WCK43" s="21"/>
      <c r="WCL43" s="21"/>
      <c r="WCM43" s="21"/>
      <c r="WCN43" s="21"/>
      <c r="WCO43" s="21"/>
      <c r="WCP43" s="21"/>
      <c r="WCQ43" s="21"/>
      <c r="WCR43" s="21"/>
      <c r="WCS43" s="21"/>
      <c r="WCT43" s="21"/>
      <c r="WCU43" s="21"/>
      <c r="WCV43" s="21"/>
      <c r="WCW43" s="21"/>
      <c r="WCX43" s="21"/>
      <c r="WCY43" s="21"/>
      <c r="WCZ43" s="21"/>
      <c r="WDA43" s="21"/>
      <c r="WDB43" s="21"/>
      <c r="WDC43" s="21"/>
      <c r="WDD43" s="21"/>
      <c r="WDE43" s="21"/>
      <c r="WDF43" s="21"/>
      <c r="WDG43" s="21"/>
      <c r="WDH43" s="21"/>
      <c r="WDI43" s="21"/>
      <c r="WDJ43" s="21"/>
      <c r="WDK43" s="21"/>
      <c r="WDL43" s="21"/>
      <c r="WDM43" s="21"/>
      <c r="WDN43" s="21"/>
      <c r="WDO43" s="21"/>
      <c r="WDP43" s="21"/>
      <c r="WDQ43" s="21"/>
      <c r="WDR43" s="21"/>
      <c r="WDS43" s="21"/>
      <c r="WDT43" s="21"/>
      <c r="WDU43" s="21"/>
      <c r="WDV43" s="21"/>
      <c r="WDW43" s="21"/>
      <c r="WDX43" s="21"/>
      <c r="WDY43" s="21"/>
      <c r="WDZ43" s="21"/>
      <c r="WEA43" s="21"/>
      <c r="WEB43" s="21"/>
      <c r="WEC43" s="21"/>
      <c r="WED43" s="21"/>
      <c r="WEE43" s="21"/>
      <c r="WEF43" s="21"/>
      <c r="WEG43" s="21"/>
      <c r="WEH43" s="21"/>
      <c r="WEI43" s="21"/>
      <c r="WEJ43" s="21"/>
      <c r="WEK43" s="21"/>
      <c r="WEL43" s="21"/>
      <c r="WEM43" s="21"/>
      <c r="WEN43" s="21"/>
      <c r="WEO43" s="21"/>
      <c r="WEP43" s="21"/>
      <c r="WEQ43" s="21"/>
      <c r="WER43" s="21"/>
      <c r="WES43" s="21"/>
      <c r="WET43" s="21"/>
      <c r="WEU43" s="21"/>
      <c r="WEV43" s="21"/>
      <c r="WEW43" s="21"/>
      <c r="WEX43" s="21"/>
      <c r="WEY43" s="21"/>
      <c r="WEZ43" s="21"/>
      <c r="WFA43" s="21"/>
      <c r="WFB43" s="21"/>
      <c r="WFC43" s="21"/>
      <c r="WFD43" s="21"/>
      <c r="WFE43" s="21"/>
      <c r="WFF43" s="21"/>
      <c r="WFG43" s="21"/>
      <c r="WFH43" s="21"/>
      <c r="WFI43" s="21"/>
      <c r="WFJ43" s="21"/>
      <c r="WFK43" s="21"/>
      <c r="WFL43" s="21"/>
      <c r="WFM43" s="21"/>
      <c r="WFN43" s="21"/>
      <c r="WFO43" s="21"/>
      <c r="WFP43" s="21"/>
      <c r="WFQ43" s="21"/>
      <c r="WFR43" s="21"/>
      <c r="WFS43" s="21"/>
      <c r="WFT43" s="21"/>
      <c r="WFU43" s="21"/>
      <c r="WFV43" s="21"/>
      <c r="WFW43" s="21"/>
      <c r="WFX43" s="21"/>
      <c r="WFY43" s="21"/>
      <c r="WFZ43" s="21"/>
      <c r="WGA43" s="21"/>
      <c r="WGB43" s="21"/>
      <c r="WGC43" s="21"/>
      <c r="WGD43" s="21"/>
      <c r="WGE43" s="21"/>
      <c r="WGF43" s="21"/>
      <c r="WGG43" s="21"/>
      <c r="WGH43" s="21"/>
      <c r="WGI43" s="21"/>
      <c r="WGJ43" s="21"/>
      <c r="WGK43" s="21"/>
      <c r="WGL43" s="21"/>
      <c r="WGM43" s="21"/>
      <c r="WGN43" s="21"/>
      <c r="WGO43" s="21"/>
      <c r="WGP43" s="21"/>
      <c r="WGQ43" s="21"/>
      <c r="WGR43" s="21"/>
      <c r="WGS43" s="21"/>
      <c r="WGT43" s="21"/>
      <c r="WGU43" s="21"/>
      <c r="WGV43" s="21"/>
      <c r="WGW43" s="21"/>
      <c r="WGX43" s="21"/>
      <c r="WGY43" s="21"/>
      <c r="WGZ43" s="21"/>
      <c r="WHA43" s="21"/>
      <c r="WHB43" s="21"/>
      <c r="WHC43" s="21"/>
      <c r="WHD43" s="21"/>
      <c r="WHE43" s="21"/>
      <c r="WHF43" s="21"/>
      <c r="WHG43" s="21"/>
      <c r="WHH43" s="21"/>
      <c r="WHI43" s="21"/>
      <c r="WHJ43" s="21"/>
      <c r="WHK43" s="21"/>
      <c r="WHL43" s="21"/>
      <c r="WHM43" s="21"/>
      <c r="WHN43" s="21"/>
      <c r="WHO43" s="21"/>
      <c r="WHP43" s="21"/>
      <c r="WHQ43" s="21"/>
      <c r="WHR43" s="21"/>
      <c r="WHS43" s="21"/>
      <c r="WHT43" s="21"/>
      <c r="WHU43" s="21"/>
      <c r="WHV43" s="21"/>
      <c r="WHW43" s="21"/>
      <c r="WHX43" s="21"/>
      <c r="WHY43" s="21"/>
      <c r="WHZ43" s="21"/>
      <c r="WIA43" s="21"/>
      <c r="WIB43" s="21"/>
      <c r="WIC43" s="21"/>
      <c r="WID43" s="21"/>
      <c r="WIE43" s="21"/>
      <c r="WIF43" s="21"/>
      <c r="WIG43" s="21"/>
      <c r="WIH43" s="21"/>
      <c r="WII43" s="21"/>
      <c r="WIJ43" s="21"/>
      <c r="WIK43" s="21"/>
      <c r="WIL43" s="21"/>
      <c r="WIM43" s="21"/>
      <c r="WIN43" s="21"/>
      <c r="WIO43" s="21"/>
      <c r="WIP43" s="21"/>
      <c r="WIQ43" s="21"/>
      <c r="WIR43" s="21"/>
      <c r="WIS43" s="21"/>
      <c r="WIT43" s="21"/>
      <c r="WIU43" s="21"/>
      <c r="WIV43" s="21"/>
      <c r="WIW43" s="21"/>
      <c r="WIX43" s="21"/>
      <c r="WIY43" s="21"/>
      <c r="WIZ43" s="21"/>
      <c r="WJA43" s="21"/>
      <c r="WJB43" s="21"/>
      <c r="WJC43" s="21"/>
      <c r="WJD43" s="21"/>
      <c r="WJE43" s="21"/>
      <c r="WJF43" s="21"/>
      <c r="WJG43" s="21"/>
      <c r="WJH43" s="21"/>
      <c r="WJI43" s="21"/>
      <c r="WJJ43" s="21"/>
      <c r="WJK43" s="21"/>
      <c r="WJL43" s="21"/>
      <c r="WJM43" s="21"/>
      <c r="WJN43" s="21"/>
      <c r="WJO43" s="21"/>
      <c r="WJP43" s="21"/>
      <c r="WJQ43" s="21"/>
      <c r="WJR43" s="21"/>
      <c r="WJS43" s="21"/>
      <c r="WJT43" s="21"/>
      <c r="WJU43" s="21"/>
      <c r="WJV43" s="21"/>
      <c r="WJW43" s="21"/>
      <c r="WJX43" s="21"/>
      <c r="WJY43" s="21"/>
      <c r="WJZ43" s="21"/>
      <c r="WKA43" s="21"/>
      <c r="WKB43" s="21"/>
      <c r="WKC43" s="21"/>
      <c r="WKD43" s="21"/>
      <c r="WKE43" s="21"/>
      <c r="WKF43" s="21"/>
      <c r="WKG43" s="21"/>
      <c r="WKH43" s="21"/>
      <c r="WKI43" s="21"/>
      <c r="WKJ43" s="21"/>
      <c r="WKK43" s="21"/>
      <c r="WKL43" s="21"/>
      <c r="WKM43" s="21"/>
      <c r="WKN43" s="21"/>
      <c r="WKO43" s="21"/>
      <c r="WKP43" s="21"/>
      <c r="WKQ43" s="21"/>
      <c r="WKR43" s="21"/>
      <c r="WKS43" s="21"/>
      <c r="WKT43" s="21"/>
      <c r="WKU43" s="21"/>
      <c r="WKV43" s="21"/>
      <c r="WKW43" s="21"/>
      <c r="WKX43" s="21"/>
      <c r="WKY43" s="21"/>
      <c r="WKZ43" s="21"/>
      <c r="WLA43" s="21"/>
      <c r="WLB43" s="21"/>
      <c r="WLC43" s="21"/>
      <c r="WLD43" s="21"/>
      <c r="WLE43" s="21"/>
      <c r="WLF43" s="21"/>
      <c r="WLG43" s="21"/>
      <c r="WLH43" s="21"/>
      <c r="WLI43" s="21"/>
      <c r="WLJ43" s="21"/>
      <c r="WLK43" s="21"/>
      <c r="WLL43" s="21"/>
      <c r="WLM43" s="21"/>
      <c r="WLN43" s="21"/>
      <c r="WLO43" s="21"/>
      <c r="WLP43" s="21"/>
      <c r="WLQ43" s="21"/>
      <c r="WLR43" s="21"/>
      <c r="WLS43" s="21"/>
      <c r="WLT43" s="21"/>
      <c r="WLU43" s="21"/>
      <c r="WLV43" s="21"/>
      <c r="WLW43" s="21"/>
      <c r="WLX43" s="21"/>
      <c r="WLY43" s="21"/>
      <c r="WLZ43" s="21"/>
      <c r="WMA43" s="21"/>
      <c r="WMB43" s="21"/>
      <c r="WMC43" s="21"/>
      <c r="WMD43" s="21"/>
      <c r="WME43" s="21"/>
      <c r="WMF43" s="21"/>
      <c r="WMG43" s="21"/>
      <c r="WMH43" s="21"/>
      <c r="WMI43" s="21"/>
      <c r="WMJ43" s="21"/>
      <c r="WMK43" s="21"/>
      <c r="WML43" s="21"/>
      <c r="WMM43" s="21"/>
      <c r="WMN43" s="21"/>
      <c r="WMO43" s="21"/>
      <c r="WMP43" s="21"/>
      <c r="WMQ43" s="21"/>
      <c r="WMR43" s="21"/>
      <c r="WMS43" s="21"/>
      <c r="WMT43" s="21"/>
      <c r="WMU43" s="21"/>
      <c r="WMV43" s="21"/>
      <c r="WMW43" s="21"/>
      <c r="WMX43" s="21"/>
      <c r="WMY43" s="21"/>
      <c r="WMZ43" s="21"/>
      <c r="WNA43" s="21"/>
      <c r="WNB43" s="21"/>
      <c r="WNC43" s="21"/>
      <c r="WND43" s="21"/>
      <c r="WNE43" s="21"/>
      <c r="WNF43" s="21"/>
      <c r="WNG43" s="21"/>
      <c r="WNH43" s="21"/>
      <c r="WNI43" s="21"/>
      <c r="WNJ43" s="21"/>
      <c r="WNK43" s="21"/>
      <c r="WNL43" s="21"/>
      <c r="WNM43" s="21"/>
      <c r="WNN43" s="21"/>
      <c r="WNO43" s="21"/>
      <c r="WNP43" s="21"/>
      <c r="WNQ43" s="21"/>
      <c r="WNR43" s="21"/>
      <c r="WNS43" s="21"/>
      <c r="WNT43" s="21"/>
      <c r="WNU43" s="21"/>
      <c r="WNV43" s="21"/>
      <c r="WNW43" s="21"/>
      <c r="WNX43" s="21"/>
      <c r="WNY43" s="21"/>
      <c r="WNZ43" s="21"/>
      <c r="WOA43" s="21"/>
      <c r="WOB43" s="21"/>
      <c r="WOC43" s="21"/>
      <c r="WOD43" s="21"/>
      <c r="WOE43" s="21"/>
      <c r="WOF43" s="21"/>
      <c r="WOG43" s="21"/>
      <c r="WOH43" s="21"/>
      <c r="WOI43" s="21"/>
      <c r="WOJ43" s="21"/>
      <c r="WOK43" s="21"/>
      <c r="WOL43" s="21"/>
      <c r="WOM43" s="21"/>
      <c r="WON43" s="21"/>
      <c r="WOO43" s="21"/>
      <c r="WOP43" s="21"/>
      <c r="WOQ43" s="21"/>
      <c r="WOR43" s="21"/>
      <c r="WOS43" s="21"/>
      <c r="WOT43" s="21"/>
      <c r="WOU43" s="21"/>
      <c r="WOV43" s="21"/>
      <c r="WOW43" s="21"/>
      <c r="WOX43" s="21"/>
      <c r="WOY43" s="21"/>
      <c r="WOZ43" s="21"/>
      <c r="WPA43" s="21"/>
      <c r="WPB43" s="21"/>
      <c r="WPC43" s="21"/>
      <c r="WPD43" s="21"/>
      <c r="WPE43" s="21"/>
      <c r="WPF43" s="21"/>
      <c r="WPG43" s="21"/>
      <c r="WPH43" s="21"/>
      <c r="WPI43" s="21"/>
      <c r="WPJ43" s="21"/>
      <c r="WPK43" s="21"/>
      <c r="WPL43" s="21"/>
      <c r="WPM43" s="21"/>
      <c r="WPN43" s="21"/>
      <c r="WPO43" s="21"/>
      <c r="WPP43" s="21"/>
      <c r="WPQ43" s="21"/>
      <c r="WPR43" s="21"/>
      <c r="WPS43" s="21"/>
      <c r="WPT43" s="21"/>
      <c r="WPU43" s="21"/>
      <c r="WPV43" s="21"/>
      <c r="WPW43" s="21"/>
      <c r="WPX43" s="21"/>
      <c r="WPY43" s="21"/>
      <c r="WPZ43" s="21"/>
      <c r="WQA43" s="21"/>
      <c r="WQB43" s="21"/>
      <c r="WQC43" s="21"/>
      <c r="WQD43" s="21"/>
      <c r="WQE43" s="21"/>
      <c r="WQF43" s="21"/>
      <c r="WQG43" s="21"/>
      <c r="WQH43" s="21"/>
      <c r="WQI43" s="21"/>
      <c r="WQJ43" s="21"/>
      <c r="WQK43" s="21"/>
      <c r="WQL43" s="21"/>
      <c r="WQM43" s="21"/>
      <c r="WQN43" s="21"/>
      <c r="WQO43" s="21"/>
      <c r="WQP43" s="21"/>
      <c r="WQQ43" s="21"/>
      <c r="WQR43" s="21"/>
      <c r="WQS43" s="21"/>
      <c r="WQT43" s="21"/>
      <c r="WQU43" s="21"/>
      <c r="WQV43" s="21"/>
      <c r="WQW43" s="21"/>
      <c r="WQX43" s="21"/>
      <c r="WQY43" s="21"/>
      <c r="WQZ43" s="21"/>
      <c r="WRA43" s="21"/>
      <c r="WRB43" s="21"/>
      <c r="WRC43" s="21"/>
      <c r="WRD43" s="21"/>
      <c r="WRE43" s="21"/>
      <c r="WRF43" s="21"/>
      <c r="WRG43" s="21"/>
      <c r="WRH43" s="21"/>
      <c r="WRI43" s="21"/>
      <c r="WRJ43" s="21"/>
      <c r="WRK43" s="21"/>
      <c r="WRL43" s="21"/>
      <c r="WRM43" s="21"/>
      <c r="WRN43" s="21"/>
      <c r="WRO43" s="21"/>
      <c r="WRP43" s="21"/>
      <c r="WRQ43" s="21"/>
      <c r="WRR43" s="21"/>
      <c r="WRS43" s="21"/>
      <c r="WRT43" s="21"/>
      <c r="WRU43" s="21"/>
      <c r="WRV43" s="21"/>
      <c r="WRW43" s="21"/>
      <c r="WRX43" s="21"/>
      <c r="WRY43" s="21"/>
      <c r="WRZ43" s="21"/>
      <c r="WSA43" s="21"/>
      <c r="WSB43" s="21"/>
      <c r="WSC43" s="21"/>
      <c r="WSD43" s="21"/>
      <c r="WSE43" s="21"/>
      <c r="WSF43" s="21"/>
      <c r="WSG43" s="21"/>
      <c r="WSH43" s="21"/>
      <c r="WSI43" s="21"/>
      <c r="WSJ43" s="21"/>
      <c r="WSK43" s="21"/>
      <c r="WSL43" s="21"/>
      <c r="WSM43" s="21"/>
      <c r="WSN43" s="21"/>
      <c r="WSO43" s="21"/>
      <c r="WSP43" s="21"/>
      <c r="WSQ43" s="21"/>
      <c r="WSR43" s="21"/>
      <c r="WSS43" s="21"/>
      <c r="WST43" s="21"/>
      <c r="WSU43" s="21"/>
      <c r="WSV43" s="21"/>
      <c r="WSW43" s="21"/>
      <c r="WSX43" s="21"/>
      <c r="WSY43" s="21"/>
      <c r="WSZ43" s="21"/>
      <c r="WTA43" s="21"/>
      <c r="WTB43" s="21"/>
      <c r="WTC43" s="21"/>
      <c r="WTD43" s="21"/>
      <c r="WTE43" s="21"/>
      <c r="WTF43" s="21"/>
      <c r="WTG43" s="21"/>
      <c r="WTH43" s="21"/>
      <c r="WTI43" s="21"/>
      <c r="WTJ43" s="21"/>
      <c r="WTK43" s="21"/>
      <c r="WTL43" s="21"/>
      <c r="WTM43" s="21"/>
      <c r="WTN43" s="21"/>
      <c r="WTO43" s="21"/>
      <c r="WTP43" s="21"/>
      <c r="WTQ43" s="21"/>
      <c r="WTR43" s="21"/>
      <c r="WTS43" s="21"/>
      <c r="WTT43" s="21"/>
      <c r="WTU43" s="21"/>
      <c r="WTV43" s="21"/>
      <c r="WTW43" s="21"/>
      <c r="WTX43" s="21"/>
      <c r="WTY43" s="21"/>
      <c r="WTZ43" s="21"/>
      <c r="WUA43" s="21"/>
      <c r="WUB43" s="21"/>
      <c r="WUC43" s="21"/>
      <c r="WUD43" s="21"/>
      <c r="WUE43" s="21"/>
      <c r="WUF43" s="21"/>
      <c r="WUG43" s="21"/>
      <c r="WUH43" s="21"/>
      <c r="WUI43" s="21"/>
      <c r="WUJ43" s="21"/>
      <c r="WUK43" s="21"/>
      <c r="WUL43" s="21"/>
      <c r="WUM43" s="21"/>
      <c r="WUN43" s="21"/>
      <c r="WUO43" s="21"/>
      <c r="WUP43" s="21"/>
      <c r="WUQ43" s="21"/>
      <c r="WUR43" s="21"/>
      <c r="WUS43" s="21"/>
      <c r="WUT43" s="21"/>
      <c r="WUU43" s="21"/>
      <c r="WUV43" s="21"/>
      <c r="WUW43" s="21"/>
      <c r="WUX43" s="21"/>
      <c r="WUY43" s="21"/>
      <c r="WUZ43" s="21"/>
      <c r="WVA43" s="21"/>
      <c r="WVB43" s="21"/>
      <c r="WVC43" s="21"/>
      <c r="WVD43" s="21"/>
      <c r="WVE43" s="21"/>
      <c r="WVF43" s="21"/>
      <c r="WVG43" s="21"/>
      <c r="WVH43" s="21"/>
      <c r="WVI43" s="21"/>
      <c r="WVJ43" s="21"/>
      <c r="WVK43" s="21"/>
      <c r="WVL43" s="21"/>
      <c r="WVM43" s="21"/>
      <c r="WVN43" s="21"/>
      <c r="WVO43" s="21"/>
      <c r="WVP43" s="21"/>
      <c r="WVQ43" s="21"/>
      <c r="WVR43" s="21"/>
      <c r="WVS43" s="21"/>
      <c r="WVT43" s="21"/>
    </row>
    <row r="44" spans="1:16140" s="22" customFormat="1" x14ac:dyDescent="0.2">
      <c r="A44" s="25"/>
      <c r="B44" s="28"/>
      <c r="C44" s="27"/>
      <c r="D44" s="26"/>
      <c r="E44" s="25"/>
      <c r="F44" s="25"/>
      <c r="G44" s="24"/>
      <c r="H44" s="24"/>
      <c r="I44" s="29"/>
      <c r="J44" s="30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  <c r="WPL44" s="21"/>
      <c r="WPM44" s="21"/>
      <c r="WPN44" s="21"/>
      <c r="WPO44" s="21"/>
      <c r="WPP44" s="21"/>
      <c r="WPQ44" s="21"/>
      <c r="WPR44" s="21"/>
      <c r="WPS44" s="21"/>
      <c r="WPT44" s="21"/>
      <c r="WPU44" s="21"/>
      <c r="WPV44" s="21"/>
      <c r="WPW44" s="21"/>
      <c r="WPX44" s="21"/>
      <c r="WPY44" s="21"/>
      <c r="WPZ44" s="21"/>
      <c r="WQA44" s="21"/>
      <c r="WQB44" s="21"/>
      <c r="WQC44" s="21"/>
      <c r="WQD44" s="21"/>
      <c r="WQE44" s="21"/>
      <c r="WQF44" s="21"/>
      <c r="WQG44" s="21"/>
      <c r="WQH44" s="21"/>
      <c r="WQI44" s="21"/>
      <c r="WQJ44" s="21"/>
      <c r="WQK44" s="21"/>
      <c r="WQL44" s="21"/>
      <c r="WQM44" s="21"/>
      <c r="WQN44" s="21"/>
      <c r="WQO44" s="21"/>
      <c r="WQP44" s="21"/>
      <c r="WQQ44" s="21"/>
      <c r="WQR44" s="21"/>
      <c r="WQS44" s="21"/>
      <c r="WQT44" s="21"/>
      <c r="WQU44" s="21"/>
      <c r="WQV44" s="21"/>
      <c r="WQW44" s="21"/>
      <c r="WQX44" s="21"/>
      <c r="WQY44" s="21"/>
      <c r="WQZ44" s="21"/>
      <c r="WRA44" s="21"/>
      <c r="WRB44" s="21"/>
      <c r="WRC44" s="21"/>
      <c r="WRD44" s="21"/>
      <c r="WRE44" s="21"/>
      <c r="WRF44" s="21"/>
      <c r="WRG44" s="21"/>
      <c r="WRH44" s="21"/>
      <c r="WRI44" s="21"/>
      <c r="WRJ44" s="21"/>
      <c r="WRK44" s="21"/>
      <c r="WRL44" s="21"/>
      <c r="WRM44" s="21"/>
      <c r="WRN44" s="21"/>
      <c r="WRO44" s="21"/>
      <c r="WRP44" s="21"/>
      <c r="WRQ44" s="21"/>
      <c r="WRR44" s="21"/>
      <c r="WRS44" s="21"/>
      <c r="WRT44" s="21"/>
      <c r="WRU44" s="21"/>
      <c r="WRV44" s="21"/>
      <c r="WRW44" s="21"/>
      <c r="WRX44" s="21"/>
      <c r="WRY44" s="21"/>
      <c r="WRZ44" s="21"/>
      <c r="WSA44" s="21"/>
      <c r="WSB44" s="21"/>
      <c r="WSC44" s="21"/>
      <c r="WSD44" s="21"/>
      <c r="WSE44" s="21"/>
      <c r="WSF44" s="21"/>
      <c r="WSG44" s="21"/>
      <c r="WSH44" s="21"/>
      <c r="WSI44" s="21"/>
      <c r="WSJ44" s="21"/>
      <c r="WSK44" s="21"/>
      <c r="WSL44" s="21"/>
      <c r="WSM44" s="21"/>
      <c r="WSN44" s="21"/>
      <c r="WSO44" s="21"/>
      <c r="WSP44" s="21"/>
      <c r="WSQ44" s="21"/>
      <c r="WSR44" s="21"/>
      <c r="WSS44" s="21"/>
      <c r="WST44" s="21"/>
      <c r="WSU44" s="21"/>
      <c r="WSV44" s="21"/>
      <c r="WSW44" s="21"/>
      <c r="WSX44" s="21"/>
      <c r="WSY44" s="21"/>
      <c r="WSZ44" s="21"/>
      <c r="WTA44" s="21"/>
      <c r="WTB44" s="21"/>
      <c r="WTC44" s="21"/>
      <c r="WTD44" s="21"/>
      <c r="WTE44" s="21"/>
      <c r="WTF44" s="21"/>
      <c r="WTG44" s="21"/>
      <c r="WTH44" s="21"/>
      <c r="WTI44" s="21"/>
      <c r="WTJ44" s="21"/>
      <c r="WTK44" s="21"/>
      <c r="WTL44" s="21"/>
      <c r="WTM44" s="21"/>
      <c r="WTN44" s="21"/>
      <c r="WTO44" s="21"/>
      <c r="WTP44" s="21"/>
      <c r="WTQ44" s="21"/>
      <c r="WTR44" s="21"/>
      <c r="WTS44" s="21"/>
      <c r="WTT44" s="21"/>
      <c r="WTU44" s="21"/>
      <c r="WTV44" s="21"/>
      <c r="WTW44" s="21"/>
      <c r="WTX44" s="21"/>
      <c r="WTY44" s="21"/>
      <c r="WTZ44" s="21"/>
      <c r="WUA44" s="21"/>
      <c r="WUB44" s="21"/>
      <c r="WUC44" s="21"/>
      <c r="WUD44" s="21"/>
      <c r="WUE44" s="21"/>
      <c r="WUF44" s="21"/>
      <c r="WUG44" s="21"/>
      <c r="WUH44" s="21"/>
      <c r="WUI44" s="21"/>
      <c r="WUJ44" s="21"/>
      <c r="WUK44" s="21"/>
      <c r="WUL44" s="21"/>
      <c r="WUM44" s="21"/>
      <c r="WUN44" s="21"/>
      <c r="WUO44" s="21"/>
      <c r="WUP44" s="21"/>
      <c r="WUQ44" s="21"/>
      <c r="WUR44" s="21"/>
      <c r="WUS44" s="21"/>
      <c r="WUT44" s="21"/>
      <c r="WUU44" s="21"/>
      <c r="WUV44" s="21"/>
      <c r="WUW44" s="21"/>
      <c r="WUX44" s="21"/>
      <c r="WUY44" s="21"/>
      <c r="WUZ44" s="21"/>
      <c r="WVA44" s="21"/>
      <c r="WVB44" s="21"/>
      <c r="WVC44" s="21"/>
      <c r="WVD44" s="21"/>
      <c r="WVE44" s="21"/>
      <c r="WVF44" s="21"/>
      <c r="WVG44" s="21"/>
      <c r="WVH44" s="21"/>
      <c r="WVI44" s="21"/>
      <c r="WVJ44" s="21"/>
      <c r="WVK44" s="21"/>
      <c r="WVL44" s="21"/>
      <c r="WVM44" s="21"/>
      <c r="WVN44" s="21"/>
      <c r="WVO44" s="21"/>
      <c r="WVP44" s="21"/>
      <c r="WVQ44" s="21"/>
      <c r="WVR44" s="21"/>
      <c r="WVS44" s="21"/>
      <c r="WVT44" s="21"/>
    </row>
    <row r="45" spans="1:16140" s="22" customFormat="1" x14ac:dyDescent="0.2">
      <c r="A45" s="25"/>
      <c r="B45" s="28"/>
      <c r="C45" s="27"/>
      <c r="D45" s="26"/>
      <c r="E45" s="25"/>
      <c r="F45" s="25"/>
      <c r="G45" s="24"/>
      <c r="H45" s="24"/>
      <c r="I45" s="29"/>
      <c r="J45" s="3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  <c r="AMR45" s="21"/>
      <c r="AMS45" s="21"/>
      <c r="AMT45" s="21"/>
      <c r="AMU45" s="21"/>
      <c r="AMV45" s="21"/>
      <c r="AMW45" s="21"/>
      <c r="AMX45" s="21"/>
      <c r="AMY45" s="21"/>
      <c r="AMZ45" s="21"/>
      <c r="ANA45" s="21"/>
      <c r="ANB45" s="21"/>
      <c r="ANC45" s="21"/>
      <c r="AND45" s="21"/>
      <c r="ANE45" s="21"/>
      <c r="ANF45" s="21"/>
      <c r="ANG45" s="21"/>
      <c r="ANH45" s="21"/>
      <c r="ANI45" s="21"/>
      <c r="ANJ45" s="21"/>
      <c r="ANK45" s="21"/>
      <c r="ANL45" s="21"/>
      <c r="ANM45" s="21"/>
      <c r="ANN45" s="21"/>
      <c r="ANO45" s="21"/>
      <c r="ANP45" s="21"/>
      <c r="ANQ45" s="21"/>
      <c r="ANR45" s="21"/>
      <c r="ANS45" s="21"/>
      <c r="ANT45" s="21"/>
      <c r="ANU45" s="21"/>
      <c r="ANV45" s="21"/>
      <c r="ANW45" s="21"/>
      <c r="ANX45" s="21"/>
      <c r="ANY45" s="21"/>
      <c r="ANZ45" s="21"/>
      <c r="AOA45" s="21"/>
      <c r="AOB45" s="21"/>
      <c r="AOC45" s="21"/>
      <c r="AOD45" s="21"/>
      <c r="AOE45" s="21"/>
      <c r="AOF45" s="21"/>
      <c r="AOG45" s="21"/>
      <c r="AOH45" s="21"/>
      <c r="AOI45" s="21"/>
      <c r="AOJ45" s="21"/>
      <c r="AOK45" s="21"/>
      <c r="AOL45" s="21"/>
      <c r="AOM45" s="21"/>
      <c r="AON45" s="21"/>
      <c r="AOO45" s="21"/>
      <c r="AOP45" s="21"/>
      <c r="AOQ45" s="21"/>
      <c r="AOR45" s="21"/>
      <c r="AOS45" s="21"/>
      <c r="AOT45" s="21"/>
      <c r="AOU45" s="21"/>
      <c r="AOV45" s="21"/>
      <c r="AOW45" s="21"/>
      <c r="AOX45" s="21"/>
      <c r="AOY45" s="21"/>
      <c r="AOZ45" s="21"/>
      <c r="APA45" s="21"/>
      <c r="APB45" s="21"/>
      <c r="APC45" s="21"/>
      <c r="APD45" s="21"/>
      <c r="APE45" s="21"/>
      <c r="APF45" s="21"/>
      <c r="APG45" s="21"/>
      <c r="APH45" s="21"/>
      <c r="API45" s="21"/>
      <c r="APJ45" s="21"/>
      <c r="APK45" s="21"/>
      <c r="APL45" s="21"/>
      <c r="APM45" s="21"/>
      <c r="APN45" s="21"/>
      <c r="APO45" s="21"/>
      <c r="APP45" s="21"/>
      <c r="APQ45" s="21"/>
      <c r="APR45" s="21"/>
      <c r="APS45" s="21"/>
      <c r="APT45" s="21"/>
      <c r="APU45" s="21"/>
      <c r="APV45" s="21"/>
      <c r="APW45" s="21"/>
      <c r="APX45" s="21"/>
      <c r="APY45" s="21"/>
      <c r="APZ45" s="21"/>
      <c r="AQA45" s="21"/>
      <c r="AQB45" s="21"/>
      <c r="AQC45" s="21"/>
      <c r="AQD45" s="21"/>
      <c r="AQE45" s="21"/>
      <c r="AQF45" s="21"/>
      <c r="AQG45" s="21"/>
      <c r="AQH45" s="21"/>
      <c r="AQI45" s="21"/>
      <c r="AQJ45" s="21"/>
      <c r="AQK45" s="21"/>
      <c r="AQL45" s="21"/>
      <c r="AQM45" s="21"/>
      <c r="AQN45" s="21"/>
      <c r="AQO45" s="21"/>
      <c r="AQP45" s="21"/>
      <c r="AQQ45" s="21"/>
      <c r="AQR45" s="21"/>
      <c r="AQS45" s="21"/>
      <c r="AQT45" s="21"/>
      <c r="AQU45" s="21"/>
      <c r="AQV45" s="21"/>
      <c r="AQW45" s="21"/>
      <c r="AQX45" s="21"/>
      <c r="AQY45" s="21"/>
      <c r="AQZ45" s="21"/>
      <c r="ARA45" s="21"/>
      <c r="ARB45" s="21"/>
      <c r="ARC45" s="21"/>
      <c r="ARD45" s="21"/>
      <c r="ARE45" s="21"/>
      <c r="ARF45" s="21"/>
      <c r="ARG45" s="21"/>
      <c r="ARH45" s="21"/>
      <c r="ARI45" s="21"/>
      <c r="ARJ45" s="21"/>
      <c r="ARK45" s="21"/>
      <c r="ARL45" s="21"/>
      <c r="ARM45" s="21"/>
      <c r="ARN45" s="21"/>
      <c r="ARO45" s="21"/>
      <c r="ARP45" s="21"/>
      <c r="ARQ45" s="21"/>
      <c r="ARR45" s="21"/>
      <c r="ARS45" s="21"/>
      <c r="ART45" s="21"/>
      <c r="ARU45" s="21"/>
      <c r="ARV45" s="21"/>
      <c r="ARW45" s="21"/>
      <c r="ARX45" s="21"/>
      <c r="ARY45" s="21"/>
      <c r="ARZ45" s="21"/>
      <c r="ASA45" s="21"/>
      <c r="ASB45" s="21"/>
      <c r="ASC45" s="21"/>
      <c r="ASD45" s="21"/>
      <c r="ASE45" s="21"/>
      <c r="ASF45" s="21"/>
      <c r="ASG45" s="21"/>
      <c r="ASH45" s="21"/>
      <c r="ASI45" s="21"/>
      <c r="ASJ45" s="21"/>
      <c r="ASK45" s="21"/>
      <c r="ASL45" s="21"/>
      <c r="ASM45" s="21"/>
      <c r="ASN45" s="21"/>
      <c r="ASO45" s="21"/>
      <c r="ASP45" s="21"/>
      <c r="ASQ45" s="21"/>
      <c r="ASR45" s="21"/>
      <c r="ASS45" s="21"/>
      <c r="AST45" s="21"/>
      <c r="ASU45" s="21"/>
      <c r="ASV45" s="21"/>
      <c r="ASW45" s="21"/>
      <c r="ASX45" s="21"/>
      <c r="ASY45" s="21"/>
      <c r="ASZ45" s="21"/>
      <c r="ATA45" s="21"/>
      <c r="ATB45" s="21"/>
      <c r="ATC45" s="21"/>
      <c r="ATD45" s="21"/>
      <c r="ATE45" s="21"/>
      <c r="ATF45" s="21"/>
      <c r="ATG45" s="21"/>
      <c r="ATH45" s="21"/>
      <c r="ATI45" s="21"/>
      <c r="ATJ45" s="21"/>
      <c r="ATK45" s="21"/>
      <c r="ATL45" s="21"/>
      <c r="ATM45" s="21"/>
      <c r="ATN45" s="21"/>
      <c r="ATO45" s="21"/>
      <c r="ATP45" s="21"/>
      <c r="ATQ45" s="21"/>
      <c r="ATR45" s="21"/>
      <c r="ATS45" s="21"/>
      <c r="ATT45" s="21"/>
      <c r="ATU45" s="21"/>
      <c r="ATV45" s="21"/>
      <c r="ATW45" s="21"/>
      <c r="ATX45" s="21"/>
      <c r="ATY45" s="21"/>
      <c r="ATZ45" s="21"/>
      <c r="AUA45" s="21"/>
      <c r="AUB45" s="21"/>
      <c r="AUC45" s="21"/>
      <c r="AUD45" s="21"/>
      <c r="AUE45" s="21"/>
      <c r="AUF45" s="21"/>
      <c r="AUG45" s="21"/>
      <c r="AUH45" s="21"/>
      <c r="AUI45" s="21"/>
      <c r="AUJ45" s="21"/>
      <c r="AUK45" s="21"/>
      <c r="AUL45" s="21"/>
      <c r="AUM45" s="21"/>
      <c r="AUN45" s="21"/>
      <c r="AUO45" s="21"/>
      <c r="AUP45" s="21"/>
      <c r="AUQ45" s="21"/>
      <c r="AUR45" s="21"/>
      <c r="AUS45" s="21"/>
      <c r="AUT45" s="21"/>
      <c r="AUU45" s="21"/>
      <c r="AUV45" s="21"/>
      <c r="AUW45" s="21"/>
      <c r="AUX45" s="21"/>
      <c r="AUY45" s="21"/>
      <c r="AUZ45" s="21"/>
      <c r="AVA45" s="21"/>
      <c r="AVB45" s="21"/>
      <c r="AVC45" s="21"/>
      <c r="AVD45" s="21"/>
      <c r="AVE45" s="21"/>
      <c r="AVF45" s="21"/>
      <c r="AVG45" s="21"/>
      <c r="AVH45" s="21"/>
      <c r="AVI45" s="21"/>
      <c r="AVJ45" s="21"/>
      <c r="AVK45" s="21"/>
      <c r="AVL45" s="21"/>
      <c r="AVM45" s="21"/>
      <c r="AVN45" s="21"/>
      <c r="AVO45" s="21"/>
      <c r="AVP45" s="21"/>
      <c r="AVQ45" s="21"/>
      <c r="AVR45" s="21"/>
      <c r="AVS45" s="21"/>
      <c r="AVT45" s="21"/>
      <c r="AVU45" s="21"/>
      <c r="AVV45" s="21"/>
      <c r="AVW45" s="21"/>
      <c r="AVX45" s="21"/>
      <c r="AVY45" s="21"/>
      <c r="AVZ45" s="21"/>
      <c r="AWA45" s="21"/>
      <c r="AWB45" s="21"/>
      <c r="AWC45" s="21"/>
      <c r="AWD45" s="21"/>
      <c r="AWE45" s="21"/>
      <c r="AWF45" s="21"/>
      <c r="AWG45" s="21"/>
      <c r="AWH45" s="21"/>
      <c r="AWI45" s="21"/>
      <c r="AWJ45" s="21"/>
      <c r="AWK45" s="21"/>
      <c r="AWL45" s="21"/>
      <c r="AWM45" s="21"/>
      <c r="AWN45" s="21"/>
      <c r="AWO45" s="21"/>
      <c r="AWP45" s="21"/>
      <c r="AWQ45" s="21"/>
      <c r="AWR45" s="21"/>
      <c r="AWS45" s="21"/>
      <c r="AWT45" s="21"/>
      <c r="AWU45" s="21"/>
      <c r="AWV45" s="21"/>
      <c r="AWW45" s="21"/>
      <c r="AWX45" s="21"/>
      <c r="AWY45" s="21"/>
      <c r="AWZ45" s="21"/>
      <c r="AXA45" s="21"/>
      <c r="AXB45" s="21"/>
      <c r="AXC45" s="21"/>
      <c r="AXD45" s="21"/>
      <c r="AXE45" s="21"/>
      <c r="AXF45" s="21"/>
      <c r="AXG45" s="21"/>
      <c r="AXH45" s="21"/>
      <c r="AXI45" s="21"/>
      <c r="AXJ45" s="21"/>
      <c r="AXK45" s="21"/>
      <c r="AXL45" s="21"/>
      <c r="AXM45" s="21"/>
      <c r="AXN45" s="21"/>
      <c r="AXO45" s="21"/>
      <c r="AXP45" s="21"/>
      <c r="AXQ45" s="21"/>
      <c r="AXR45" s="21"/>
      <c r="AXS45" s="21"/>
      <c r="AXT45" s="21"/>
      <c r="AXU45" s="21"/>
      <c r="AXV45" s="21"/>
      <c r="AXW45" s="21"/>
      <c r="AXX45" s="21"/>
      <c r="AXY45" s="21"/>
      <c r="AXZ45" s="21"/>
      <c r="AYA45" s="21"/>
      <c r="AYB45" s="21"/>
      <c r="AYC45" s="21"/>
      <c r="AYD45" s="21"/>
      <c r="AYE45" s="21"/>
      <c r="AYF45" s="21"/>
      <c r="AYG45" s="21"/>
      <c r="AYH45" s="21"/>
      <c r="AYI45" s="21"/>
      <c r="AYJ45" s="21"/>
      <c r="AYK45" s="21"/>
      <c r="AYL45" s="21"/>
      <c r="AYM45" s="21"/>
      <c r="AYN45" s="21"/>
      <c r="AYO45" s="21"/>
      <c r="AYP45" s="21"/>
      <c r="AYQ45" s="21"/>
      <c r="AYR45" s="21"/>
      <c r="AYS45" s="21"/>
      <c r="AYT45" s="21"/>
      <c r="AYU45" s="21"/>
      <c r="AYV45" s="21"/>
      <c r="AYW45" s="21"/>
      <c r="AYX45" s="21"/>
      <c r="AYY45" s="21"/>
      <c r="AYZ45" s="21"/>
      <c r="AZA45" s="21"/>
      <c r="AZB45" s="21"/>
      <c r="AZC45" s="21"/>
      <c r="AZD45" s="21"/>
      <c r="AZE45" s="21"/>
      <c r="AZF45" s="21"/>
      <c r="AZG45" s="21"/>
      <c r="AZH45" s="21"/>
      <c r="AZI45" s="21"/>
      <c r="AZJ45" s="21"/>
      <c r="AZK45" s="21"/>
      <c r="AZL45" s="21"/>
      <c r="AZM45" s="21"/>
      <c r="AZN45" s="21"/>
      <c r="AZO45" s="21"/>
      <c r="AZP45" s="21"/>
      <c r="AZQ45" s="21"/>
      <c r="AZR45" s="21"/>
      <c r="AZS45" s="21"/>
      <c r="AZT45" s="21"/>
      <c r="AZU45" s="21"/>
      <c r="AZV45" s="21"/>
      <c r="AZW45" s="21"/>
      <c r="AZX45" s="21"/>
      <c r="AZY45" s="21"/>
      <c r="AZZ45" s="21"/>
      <c r="BAA45" s="21"/>
      <c r="BAB45" s="21"/>
      <c r="BAC45" s="21"/>
      <c r="BAD45" s="21"/>
      <c r="BAE45" s="21"/>
      <c r="BAF45" s="21"/>
      <c r="BAG45" s="21"/>
      <c r="BAH45" s="21"/>
      <c r="BAI45" s="21"/>
      <c r="BAJ45" s="21"/>
      <c r="BAK45" s="21"/>
      <c r="BAL45" s="21"/>
      <c r="BAM45" s="21"/>
      <c r="BAN45" s="21"/>
      <c r="BAO45" s="21"/>
      <c r="BAP45" s="21"/>
      <c r="BAQ45" s="21"/>
      <c r="BAR45" s="21"/>
      <c r="BAS45" s="21"/>
      <c r="BAT45" s="21"/>
      <c r="BAU45" s="21"/>
      <c r="BAV45" s="21"/>
      <c r="BAW45" s="21"/>
      <c r="BAX45" s="21"/>
      <c r="BAY45" s="21"/>
      <c r="BAZ45" s="21"/>
      <c r="BBA45" s="21"/>
      <c r="BBB45" s="21"/>
      <c r="BBC45" s="21"/>
      <c r="BBD45" s="21"/>
      <c r="BBE45" s="21"/>
      <c r="BBF45" s="21"/>
      <c r="BBG45" s="21"/>
      <c r="BBH45" s="21"/>
      <c r="BBI45" s="21"/>
      <c r="BBJ45" s="21"/>
      <c r="BBK45" s="21"/>
      <c r="BBL45" s="21"/>
      <c r="BBM45" s="21"/>
      <c r="BBN45" s="21"/>
      <c r="BBO45" s="21"/>
      <c r="BBP45" s="21"/>
      <c r="BBQ45" s="21"/>
      <c r="BBR45" s="21"/>
      <c r="BBS45" s="21"/>
      <c r="BBT45" s="21"/>
      <c r="BBU45" s="21"/>
      <c r="BBV45" s="21"/>
      <c r="BBW45" s="21"/>
      <c r="BBX45" s="21"/>
      <c r="BBY45" s="21"/>
      <c r="BBZ45" s="21"/>
      <c r="BCA45" s="21"/>
      <c r="BCB45" s="21"/>
      <c r="BCC45" s="21"/>
      <c r="BCD45" s="21"/>
      <c r="BCE45" s="21"/>
      <c r="BCF45" s="21"/>
      <c r="BCG45" s="21"/>
      <c r="BCH45" s="21"/>
      <c r="BCI45" s="21"/>
      <c r="BCJ45" s="21"/>
      <c r="BCK45" s="21"/>
      <c r="BCL45" s="21"/>
      <c r="BCM45" s="21"/>
      <c r="BCN45" s="21"/>
      <c r="BCO45" s="21"/>
      <c r="BCP45" s="21"/>
      <c r="BCQ45" s="21"/>
      <c r="BCR45" s="21"/>
      <c r="BCS45" s="21"/>
      <c r="BCT45" s="21"/>
      <c r="BCU45" s="21"/>
      <c r="BCV45" s="21"/>
      <c r="BCW45" s="21"/>
      <c r="BCX45" s="21"/>
      <c r="BCY45" s="21"/>
      <c r="BCZ45" s="21"/>
      <c r="BDA45" s="21"/>
      <c r="BDB45" s="21"/>
      <c r="BDC45" s="21"/>
      <c r="BDD45" s="21"/>
      <c r="BDE45" s="21"/>
      <c r="BDF45" s="21"/>
      <c r="BDG45" s="21"/>
      <c r="BDH45" s="21"/>
      <c r="BDI45" s="21"/>
      <c r="BDJ45" s="21"/>
      <c r="BDK45" s="21"/>
      <c r="BDL45" s="21"/>
      <c r="BDM45" s="21"/>
      <c r="BDN45" s="21"/>
      <c r="BDO45" s="21"/>
      <c r="BDP45" s="21"/>
      <c r="BDQ45" s="21"/>
      <c r="BDR45" s="21"/>
      <c r="BDS45" s="21"/>
      <c r="BDT45" s="21"/>
      <c r="BDU45" s="21"/>
      <c r="BDV45" s="21"/>
      <c r="BDW45" s="21"/>
      <c r="BDX45" s="21"/>
      <c r="BDY45" s="21"/>
      <c r="BDZ45" s="21"/>
      <c r="BEA45" s="21"/>
      <c r="BEB45" s="21"/>
      <c r="BEC45" s="21"/>
      <c r="BED45" s="21"/>
      <c r="BEE45" s="21"/>
      <c r="BEF45" s="21"/>
      <c r="BEG45" s="21"/>
      <c r="BEH45" s="21"/>
      <c r="BEI45" s="21"/>
      <c r="BEJ45" s="21"/>
      <c r="BEK45" s="21"/>
      <c r="BEL45" s="21"/>
      <c r="BEM45" s="21"/>
      <c r="BEN45" s="21"/>
      <c r="BEO45" s="21"/>
      <c r="BEP45" s="21"/>
      <c r="BEQ45" s="21"/>
      <c r="BER45" s="21"/>
      <c r="BES45" s="21"/>
      <c r="BET45" s="21"/>
      <c r="BEU45" s="21"/>
      <c r="BEV45" s="21"/>
      <c r="BEW45" s="21"/>
      <c r="BEX45" s="21"/>
      <c r="BEY45" s="21"/>
      <c r="BEZ45" s="21"/>
      <c r="BFA45" s="21"/>
      <c r="BFB45" s="21"/>
      <c r="BFC45" s="21"/>
      <c r="BFD45" s="21"/>
      <c r="BFE45" s="21"/>
      <c r="BFF45" s="21"/>
      <c r="BFG45" s="21"/>
      <c r="BFH45" s="21"/>
      <c r="BFI45" s="21"/>
      <c r="BFJ45" s="21"/>
      <c r="BFK45" s="21"/>
      <c r="BFL45" s="21"/>
      <c r="BFM45" s="21"/>
      <c r="BFN45" s="21"/>
      <c r="BFO45" s="21"/>
      <c r="BFP45" s="21"/>
      <c r="BFQ45" s="21"/>
      <c r="BFR45" s="21"/>
      <c r="BFS45" s="21"/>
      <c r="BFT45" s="21"/>
      <c r="BFU45" s="21"/>
      <c r="BFV45" s="21"/>
      <c r="BFW45" s="21"/>
      <c r="BFX45" s="21"/>
      <c r="BFY45" s="21"/>
      <c r="BFZ45" s="21"/>
      <c r="BGA45" s="21"/>
      <c r="BGB45" s="21"/>
      <c r="BGC45" s="21"/>
      <c r="BGD45" s="21"/>
      <c r="BGE45" s="21"/>
      <c r="BGF45" s="21"/>
      <c r="BGG45" s="21"/>
      <c r="BGH45" s="21"/>
      <c r="BGI45" s="21"/>
      <c r="BGJ45" s="21"/>
      <c r="BGK45" s="21"/>
      <c r="BGL45" s="21"/>
      <c r="BGM45" s="21"/>
      <c r="BGN45" s="21"/>
      <c r="BGO45" s="21"/>
      <c r="BGP45" s="21"/>
      <c r="BGQ45" s="21"/>
      <c r="BGR45" s="21"/>
      <c r="BGS45" s="21"/>
      <c r="BGT45" s="21"/>
      <c r="BGU45" s="21"/>
      <c r="BGV45" s="21"/>
      <c r="BGW45" s="21"/>
      <c r="BGX45" s="21"/>
      <c r="BGY45" s="21"/>
      <c r="BGZ45" s="21"/>
      <c r="BHA45" s="21"/>
      <c r="BHB45" s="21"/>
      <c r="BHC45" s="21"/>
      <c r="BHD45" s="21"/>
      <c r="BHE45" s="21"/>
      <c r="BHF45" s="21"/>
      <c r="BHG45" s="21"/>
      <c r="BHH45" s="21"/>
      <c r="BHI45" s="21"/>
      <c r="BHJ45" s="21"/>
      <c r="BHK45" s="21"/>
      <c r="BHL45" s="21"/>
      <c r="BHM45" s="21"/>
      <c r="BHN45" s="21"/>
      <c r="BHO45" s="21"/>
      <c r="BHP45" s="21"/>
      <c r="BHQ45" s="21"/>
      <c r="BHR45" s="21"/>
      <c r="BHS45" s="21"/>
      <c r="BHT45" s="21"/>
      <c r="BHU45" s="21"/>
      <c r="BHV45" s="21"/>
      <c r="BHW45" s="21"/>
      <c r="BHX45" s="21"/>
      <c r="BHY45" s="21"/>
      <c r="BHZ45" s="21"/>
      <c r="BIA45" s="21"/>
      <c r="BIB45" s="21"/>
      <c r="BIC45" s="21"/>
      <c r="BID45" s="21"/>
      <c r="BIE45" s="21"/>
      <c r="BIF45" s="21"/>
      <c r="BIG45" s="21"/>
      <c r="BIH45" s="21"/>
      <c r="BII45" s="21"/>
      <c r="BIJ45" s="21"/>
      <c r="BIK45" s="21"/>
      <c r="BIL45" s="21"/>
      <c r="BIM45" s="21"/>
      <c r="BIN45" s="21"/>
      <c r="BIO45" s="21"/>
      <c r="BIP45" s="21"/>
      <c r="BIQ45" s="21"/>
      <c r="BIR45" s="21"/>
      <c r="BIS45" s="21"/>
      <c r="BIT45" s="21"/>
      <c r="BIU45" s="21"/>
      <c r="BIV45" s="21"/>
      <c r="BIW45" s="21"/>
      <c r="BIX45" s="21"/>
      <c r="BIY45" s="21"/>
      <c r="BIZ45" s="21"/>
      <c r="BJA45" s="21"/>
      <c r="BJB45" s="21"/>
      <c r="BJC45" s="21"/>
      <c r="BJD45" s="21"/>
      <c r="BJE45" s="21"/>
      <c r="BJF45" s="21"/>
      <c r="BJG45" s="21"/>
      <c r="BJH45" s="21"/>
      <c r="BJI45" s="21"/>
      <c r="BJJ45" s="21"/>
      <c r="BJK45" s="21"/>
      <c r="BJL45" s="21"/>
      <c r="BJM45" s="21"/>
      <c r="BJN45" s="21"/>
      <c r="BJO45" s="21"/>
      <c r="BJP45" s="21"/>
      <c r="BJQ45" s="21"/>
      <c r="BJR45" s="21"/>
      <c r="BJS45" s="21"/>
      <c r="BJT45" s="21"/>
      <c r="BJU45" s="21"/>
      <c r="BJV45" s="21"/>
      <c r="BJW45" s="21"/>
      <c r="BJX45" s="21"/>
      <c r="BJY45" s="21"/>
      <c r="BJZ45" s="21"/>
      <c r="BKA45" s="21"/>
      <c r="BKB45" s="21"/>
      <c r="BKC45" s="21"/>
      <c r="BKD45" s="21"/>
      <c r="BKE45" s="21"/>
      <c r="BKF45" s="21"/>
      <c r="BKG45" s="21"/>
      <c r="BKH45" s="21"/>
      <c r="BKI45" s="21"/>
      <c r="BKJ45" s="21"/>
      <c r="BKK45" s="21"/>
      <c r="BKL45" s="21"/>
      <c r="BKM45" s="21"/>
      <c r="BKN45" s="21"/>
      <c r="BKO45" s="21"/>
      <c r="BKP45" s="21"/>
      <c r="BKQ45" s="21"/>
      <c r="BKR45" s="21"/>
      <c r="BKS45" s="21"/>
      <c r="BKT45" s="21"/>
      <c r="BKU45" s="21"/>
      <c r="BKV45" s="21"/>
      <c r="BKW45" s="21"/>
      <c r="BKX45" s="21"/>
      <c r="BKY45" s="21"/>
      <c r="BKZ45" s="21"/>
      <c r="BLA45" s="21"/>
      <c r="BLB45" s="21"/>
      <c r="BLC45" s="21"/>
      <c r="BLD45" s="21"/>
      <c r="BLE45" s="21"/>
      <c r="BLF45" s="21"/>
      <c r="BLG45" s="21"/>
      <c r="BLH45" s="21"/>
      <c r="BLI45" s="21"/>
      <c r="BLJ45" s="21"/>
      <c r="BLK45" s="21"/>
      <c r="BLL45" s="21"/>
      <c r="BLM45" s="21"/>
      <c r="BLN45" s="21"/>
      <c r="BLO45" s="21"/>
      <c r="BLP45" s="21"/>
      <c r="BLQ45" s="21"/>
      <c r="BLR45" s="21"/>
      <c r="BLS45" s="21"/>
      <c r="BLT45" s="21"/>
      <c r="BLU45" s="21"/>
      <c r="BLV45" s="21"/>
      <c r="BLW45" s="21"/>
      <c r="BLX45" s="21"/>
      <c r="BLY45" s="21"/>
      <c r="BLZ45" s="21"/>
      <c r="BMA45" s="21"/>
      <c r="BMB45" s="21"/>
      <c r="BMC45" s="21"/>
      <c r="BMD45" s="21"/>
      <c r="BME45" s="21"/>
      <c r="BMF45" s="21"/>
      <c r="BMG45" s="21"/>
      <c r="BMH45" s="21"/>
      <c r="BMI45" s="21"/>
      <c r="BMJ45" s="21"/>
      <c r="BMK45" s="21"/>
      <c r="BML45" s="21"/>
      <c r="BMM45" s="21"/>
      <c r="BMN45" s="21"/>
      <c r="BMO45" s="21"/>
      <c r="BMP45" s="21"/>
      <c r="BMQ45" s="21"/>
      <c r="BMR45" s="21"/>
      <c r="BMS45" s="21"/>
      <c r="BMT45" s="21"/>
      <c r="BMU45" s="21"/>
      <c r="BMV45" s="21"/>
      <c r="BMW45" s="21"/>
      <c r="BMX45" s="21"/>
      <c r="BMY45" s="21"/>
      <c r="BMZ45" s="21"/>
      <c r="BNA45" s="21"/>
      <c r="BNB45" s="21"/>
      <c r="BNC45" s="21"/>
      <c r="BND45" s="21"/>
      <c r="BNE45" s="21"/>
      <c r="BNF45" s="21"/>
      <c r="BNG45" s="21"/>
      <c r="BNH45" s="21"/>
      <c r="BNI45" s="21"/>
      <c r="BNJ45" s="21"/>
      <c r="BNK45" s="21"/>
      <c r="BNL45" s="21"/>
      <c r="BNM45" s="21"/>
      <c r="BNN45" s="21"/>
      <c r="BNO45" s="21"/>
      <c r="BNP45" s="21"/>
      <c r="BNQ45" s="21"/>
      <c r="BNR45" s="21"/>
      <c r="BNS45" s="21"/>
      <c r="BNT45" s="21"/>
      <c r="BNU45" s="21"/>
      <c r="BNV45" s="21"/>
      <c r="BNW45" s="21"/>
      <c r="BNX45" s="21"/>
      <c r="BNY45" s="21"/>
      <c r="BNZ45" s="21"/>
      <c r="BOA45" s="21"/>
      <c r="BOB45" s="21"/>
      <c r="BOC45" s="21"/>
      <c r="BOD45" s="21"/>
      <c r="BOE45" s="21"/>
      <c r="BOF45" s="21"/>
      <c r="BOG45" s="21"/>
      <c r="BOH45" s="21"/>
      <c r="BOI45" s="21"/>
      <c r="BOJ45" s="21"/>
      <c r="BOK45" s="21"/>
      <c r="BOL45" s="21"/>
      <c r="BOM45" s="21"/>
      <c r="BON45" s="21"/>
      <c r="BOO45" s="21"/>
      <c r="BOP45" s="21"/>
      <c r="BOQ45" s="21"/>
      <c r="BOR45" s="21"/>
      <c r="BOS45" s="21"/>
      <c r="BOT45" s="21"/>
      <c r="BOU45" s="21"/>
      <c r="BOV45" s="21"/>
      <c r="BOW45" s="21"/>
      <c r="BOX45" s="21"/>
      <c r="BOY45" s="21"/>
      <c r="BOZ45" s="21"/>
      <c r="BPA45" s="21"/>
      <c r="BPB45" s="21"/>
      <c r="BPC45" s="21"/>
      <c r="BPD45" s="21"/>
      <c r="BPE45" s="21"/>
      <c r="BPF45" s="21"/>
      <c r="BPG45" s="21"/>
      <c r="BPH45" s="21"/>
      <c r="BPI45" s="21"/>
      <c r="BPJ45" s="21"/>
      <c r="BPK45" s="21"/>
      <c r="BPL45" s="21"/>
      <c r="BPM45" s="21"/>
      <c r="BPN45" s="21"/>
      <c r="BPO45" s="21"/>
      <c r="BPP45" s="21"/>
      <c r="BPQ45" s="21"/>
      <c r="BPR45" s="21"/>
      <c r="BPS45" s="21"/>
      <c r="BPT45" s="21"/>
      <c r="BPU45" s="21"/>
      <c r="BPV45" s="21"/>
      <c r="BPW45" s="21"/>
      <c r="BPX45" s="21"/>
      <c r="BPY45" s="21"/>
      <c r="BPZ45" s="21"/>
      <c r="BQA45" s="21"/>
      <c r="BQB45" s="21"/>
      <c r="BQC45" s="21"/>
      <c r="BQD45" s="21"/>
      <c r="BQE45" s="21"/>
      <c r="BQF45" s="21"/>
      <c r="BQG45" s="21"/>
      <c r="BQH45" s="21"/>
      <c r="BQI45" s="21"/>
      <c r="BQJ45" s="21"/>
      <c r="BQK45" s="21"/>
      <c r="BQL45" s="21"/>
      <c r="BQM45" s="21"/>
      <c r="BQN45" s="21"/>
      <c r="BQO45" s="21"/>
      <c r="BQP45" s="21"/>
      <c r="BQQ45" s="21"/>
      <c r="BQR45" s="21"/>
      <c r="BQS45" s="21"/>
      <c r="BQT45" s="21"/>
      <c r="BQU45" s="21"/>
      <c r="BQV45" s="21"/>
      <c r="BQW45" s="21"/>
      <c r="BQX45" s="21"/>
      <c r="BQY45" s="21"/>
      <c r="BQZ45" s="21"/>
      <c r="BRA45" s="21"/>
      <c r="BRB45" s="21"/>
      <c r="BRC45" s="21"/>
      <c r="BRD45" s="21"/>
      <c r="BRE45" s="21"/>
      <c r="BRF45" s="21"/>
      <c r="BRG45" s="21"/>
      <c r="BRH45" s="21"/>
      <c r="BRI45" s="21"/>
      <c r="BRJ45" s="21"/>
      <c r="BRK45" s="21"/>
      <c r="BRL45" s="21"/>
      <c r="BRM45" s="21"/>
      <c r="BRN45" s="21"/>
      <c r="BRO45" s="21"/>
      <c r="BRP45" s="21"/>
      <c r="BRQ45" s="21"/>
      <c r="BRR45" s="21"/>
      <c r="BRS45" s="21"/>
      <c r="BRT45" s="21"/>
      <c r="BRU45" s="21"/>
      <c r="BRV45" s="21"/>
      <c r="BRW45" s="21"/>
      <c r="BRX45" s="21"/>
      <c r="BRY45" s="21"/>
      <c r="BRZ45" s="21"/>
      <c r="BSA45" s="21"/>
      <c r="BSB45" s="21"/>
      <c r="BSC45" s="21"/>
      <c r="BSD45" s="21"/>
      <c r="BSE45" s="21"/>
      <c r="BSF45" s="21"/>
      <c r="BSG45" s="21"/>
      <c r="BSH45" s="21"/>
      <c r="BSI45" s="21"/>
      <c r="BSJ45" s="21"/>
      <c r="BSK45" s="21"/>
      <c r="BSL45" s="21"/>
      <c r="BSM45" s="21"/>
      <c r="BSN45" s="21"/>
      <c r="BSO45" s="21"/>
      <c r="BSP45" s="21"/>
      <c r="BSQ45" s="21"/>
      <c r="BSR45" s="21"/>
      <c r="BSS45" s="21"/>
      <c r="BST45" s="21"/>
      <c r="BSU45" s="21"/>
      <c r="BSV45" s="21"/>
      <c r="BSW45" s="21"/>
      <c r="BSX45" s="21"/>
      <c r="BSY45" s="21"/>
      <c r="BSZ45" s="21"/>
      <c r="BTA45" s="21"/>
      <c r="BTB45" s="21"/>
      <c r="BTC45" s="21"/>
      <c r="BTD45" s="21"/>
      <c r="BTE45" s="21"/>
      <c r="BTF45" s="21"/>
      <c r="BTG45" s="21"/>
      <c r="BTH45" s="21"/>
      <c r="BTI45" s="21"/>
      <c r="BTJ45" s="21"/>
      <c r="BTK45" s="21"/>
      <c r="BTL45" s="21"/>
      <c r="BTM45" s="21"/>
      <c r="BTN45" s="21"/>
      <c r="BTO45" s="21"/>
      <c r="BTP45" s="21"/>
      <c r="BTQ45" s="21"/>
      <c r="BTR45" s="21"/>
      <c r="BTS45" s="21"/>
      <c r="BTT45" s="21"/>
      <c r="BTU45" s="21"/>
      <c r="BTV45" s="21"/>
      <c r="BTW45" s="21"/>
      <c r="BTX45" s="21"/>
      <c r="BTY45" s="21"/>
      <c r="BTZ45" s="21"/>
      <c r="BUA45" s="21"/>
      <c r="BUB45" s="21"/>
      <c r="BUC45" s="21"/>
      <c r="BUD45" s="21"/>
      <c r="BUE45" s="21"/>
      <c r="BUF45" s="21"/>
      <c r="BUG45" s="21"/>
      <c r="BUH45" s="21"/>
      <c r="BUI45" s="21"/>
      <c r="BUJ45" s="21"/>
      <c r="BUK45" s="21"/>
      <c r="BUL45" s="21"/>
      <c r="BUM45" s="21"/>
      <c r="BUN45" s="21"/>
      <c r="BUO45" s="21"/>
      <c r="BUP45" s="21"/>
      <c r="BUQ45" s="21"/>
      <c r="BUR45" s="21"/>
      <c r="BUS45" s="21"/>
      <c r="BUT45" s="21"/>
      <c r="BUU45" s="21"/>
      <c r="BUV45" s="21"/>
      <c r="BUW45" s="21"/>
      <c r="BUX45" s="21"/>
      <c r="BUY45" s="21"/>
      <c r="BUZ45" s="21"/>
      <c r="BVA45" s="21"/>
      <c r="BVB45" s="21"/>
      <c r="BVC45" s="21"/>
      <c r="BVD45" s="21"/>
      <c r="BVE45" s="21"/>
      <c r="BVF45" s="21"/>
      <c r="BVG45" s="21"/>
      <c r="BVH45" s="21"/>
      <c r="BVI45" s="21"/>
      <c r="BVJ45" s="21"/>
      <c r="BVK45" s="21"/>
      <c r="BVL45" s="21"/>
      <c r="BVM45" s="21"/>
      <c r="BVN45" s="21"/>
      <c r="BVO45" s="21"/>
      <c r="BVP45" s="21"/>
      <c r="BVQ45" s="21"/>
      <c r="BVR45" s="21"/>
      <c r="BVS45" s="21"/>
      <c r="BVT45" s="21"/>
      <c r="BVU45" s="21"/>
      <c r="BVV45" s="21"/>
      <c r="BVW45" s="21"/>
      <c r="BVX45" s="21"/>
      <c r="BVY45" s="21"/>
      <c r="BVZ45" s="21"/>
      <c r="BWA45" s="21"/>
      <c r="BWB45" s="21"/>
      <c r="BWC45" s="21"/>
      <c r="BWD45" s="21"/>
      <c r="BWE45" s="21"/>
      <c r="BWF45" s="21"/>
      <c r="BWG45" s="21"/>
      <c r="BWH45" s="21"/>
      <c r="BWI45" s="21"/>
      <c r="BWJ45" s="21"/>
      <c r="BWK45" s="21"/>
      <c r="BWL45" s="21"/>
      <c r="BWM45" s="21"/>
      <c r="BWN45" s="21"/>
      <c r="BWO45" s="21"/>
      <c r="BWP45" s="21"/>
      <c r="BWQ45" s="21"/>
      <c r="BWR45" s="21"/>
      <c r="BWS45" s="21"/>
      <c r="BWT45" s="21"/>
      <c r="BWU45" s="21"/>
      <c r="BWV45" s="21"/>
      <c r="BWW45" s="21"/>
      <c r="BWX45" s="21"/>
      <c r="BWY45" s="21"/>
      <c r="BWZ45" s="21"/>
      <c r="BXA45" s="21"/>
      <c r="BXB45" s="21"/>
      <c r="BXC45" s="21"/>
      <c r="BXD45" s="21"/>
      <c r="BXE45" s="21"/>
      <c r="BXF45" s="21"/>
      <c r="BXG45" s="21"/>
      <c r="BXH45" s="21"/>
      <c r="BXI45" s="21"/>
      <c r="BXJ45" s="21"/>
      <c r="BXK45" s="21"/>
      <c r="BXL45" s="21"/>
      <c r="BXM45" s="21"/>
      <c r="BXN45" s="21"/>
      <c r="BXO45" s="21"/>
      <c r="BXP45" s="21"/>
      <c r="BXQ45" s="21"/>
      <c r="BXR45" s="21"/>
      <c r="BXS45" s="21"/>
      <c r="BXT45" s="21"/>
      <c r="BXU45" s="21"/>
      <c r="BXV45" s="21"/>
      <c r="BXW45" s="21"/>
      <c r="BXX45" s="21"/>
      <c r="BXY45" s="21"/>
      <c r="BXZ45" s="21"/>
      <c r="BYA45" s="21"/>
      <c r="BYB45" s="21"/>
      <c r="BYC45" s="21"/>
      <c r="BYD45" s="21"/>
      <c r="BYE45" s="21"/>
      <c r="BYF45" s="21"/>
      <c r="BYG45" s="21"/>
      <c r="BYH45" s="21"/>
      <c r="BYI45" s="21"/>
      <c r="BYJ45" s="21"/>
      <c r="BYK45" s="21"/>
      <c r="BYL45" s="21"/>
      <c r="BYM45" s="21"/>
      <c r="BYN45" s="21"/>
      <c r="BYO45" s="21"/>
      <c r="BYP45" s="21"/>
      <c r="BYQ45" s="21"/>
      <c r="BYR45" s="21"/>
      <c r="BYS45" s="21"/>
      <c r="BYT45" s="21"/>
      <c r="BYU45" s="21"/>
      <c r="BYV45" s="21"/>
      <c r="BYW45" s="21"/>
      <c r="BYX45" s="21"/>
      <c r="BYY45" s="21"/>
      <c r="BYZ45" s="21"/>
      <c r="BZA45" s="21"/>
      <c r="BZB45" s="21"/>
      <c r="BZC45" s="21"/>
      <c r="BZD45" s="21"/>
      <c r="BZE45" s="21"/>
      <c r="BZF45" s="21"/>
      <c r="BZG45" s="21"/>
      <c r="BZH45" s="21"/>
      <c r="BZI45" s="21"/>
      <c r="BZJ45" s="21"/>
      <c r="BZK45" s="21"/>
      <c r="BZL45" s="21"/>
      <c r="BZM45" s="21"/>
      <c r="BZN45" s="21"/>
      <c r="BZO45" s="21"/>
      <c r="BZP45" s="21"/>
      <c r="BZQ45" s="21"/>
      <c r="BZR45" s="21"/>
      <c r="BZS45" s="21"/>
      <c r="BZT45" s="21"/>
      <c r="BZU45" s="21"/>
      <c r="BZV45" s="21"/>
      <c r="BZW45" s="21"/>
      <c r="BZX45" s="21"/>
      <c r="BZY45" s="21"/>
      <c r="BZZ45" s="21"/>
      <c r="CAA45" s="21"/>
      <c r="CAB45" s="21"/>
      <c r="CAC45" s="21"/>
      <c r="CAD45" s="21"/>
      <c r="CAE45" s="21"/>
      <c r="CAF45" s="21"/>
      <c r="CAG45" s="21"/>
      <c r="CAH45" s="21"/>
      <c r="CAI45" s="21"/>
      <c r="CAJ45" s="21"/>
      <c r="CAK45" s="21"/>
      <c r="CAL45" s="21"/>
      <c r="CAM45" s="21"/>
      <c r="CAN45" s="21"/>
      <c r="CAO45" s="21"/>
      <c r="CAP45" s="21"/>
      <c r="CAQ45" s="21"/>
      <c r="CAR45" s="21"/>
      <c r="CAS45" s="21"/>
      <c r="CAT45" s="21"/>
      <c r="CAU45" s="21"/>
      <c r="CAV45" s="21"/>
      <c r="CAW45" s="21"/>
      <c r="CAX45" s="21"/>
      <c r="CAY45" s="21"/>
      <c r="CAZ45" s="21"/>
      <c r="CBA45" s="21"/>
      <c r="CBB45" s="21"/>
      <c r="CBC45" s="21"/>
      <c r="CBD45" s="21"/>
      <c r="CBE45" s="21"/>
      <c r="CBF45" s="21"/>
      <c r="CBG45" s="21"/>
      <c r="CBH45" s="21"/>
      <c r="CBI45" s="21"/>
      <c r="CBJ45" s="21"/>
      <c r="CBK45" s="21"/>
      <c r="CBL45" s="21"/>
      <c r="CBM45" s="21"/>
      <c r="CBN45" s="21"/>
      <c r="CBO45" s="21"/>
      <c r="CBP45" s="21"/>
      <c r="CBQ45" s="21"/>
      <c r="CBR45" s="21"/>
      <c r="CBS45" s="21"/>
      <c r="CBT45" s="21"/>
      <c r="CBU45" s="21"/>
      <c r="CBV45" s="21"/>
      <c r="CBW45" s="21"/>
      <c r="CBX45" s="21"/>
      <c r="CBY45" s="21"/>
      <c r="CBZ45" s="21"/>
      <c r="CCA45" s="21"/>
      <c r="CCB45" s="21"/>
      <c r="CCC45" s="21"/>
      <c r="CCD45" s="21"/>
      <c r="CCE45" s="21"/>
      <c r="CCF45" s="21"/>
      <c r="CCG45" s="21"/>
      <c r="CCH45" s="21"/>
      <c r="CCI45" s="21"/>
      <c r="CCJ45" s="21"/>
      <c r="CCK45" s="21"/>
      <c r="CCL45" s="21"/>
      <c r="CCM45" s="21"/>
      <c r="CCN45" s="21"/>
      <c r="CCO45" s="21"/>
      <c r="CCP45" s="21"/>
      <c r="CCQ45" s="21"/>
      <c r="CCR45" s="21"/>
      <c r="CCS45" s="21"/>
      <c r="CCT45" s="21"/>
      <c r="CCU45" s="21"/>
      <c r="CCV45" s="21"/>
      <c r="CCW45" s="21"/>
      <c r="CCX45" s="21"/>
      <c r="CCY45" s="21"/>
      <c r="CCZ45" s="21"/>
      <c r="CDA45" s="21"/>
      <c r="CDB45" s="21"/>
      <c r="CDC45" s="21"/>
      <c r="CDD45" s="21"/>
      <c r="CDE45" s="21"/>
      <c r="CDF45" s="21"/>
      <c r="CDG45" s="21"/>
      <c r="CDH45" s="21"/>
      <c r="CDI45" s="21"/>
      <c r="CDJ45" s="21"/>
      <c r="CDK45" s="21"/>
      <c r="CDL45" s="21"/>
      <c r="CDM45" s="21"/>
      <c r="CDN45" s="21"/>
      <c r="CDO45" s="21"/>
      <c r="CDP45" s="21"/>
      <c r="CDQ45" s="21"/>
      <c r="CDR45" s="21"/>
      <c r="CDS45" s="21"/>
      <c r="CDT45" s="21"/>
      <c r="CDU45" s="21"/>
      <c r="CDV45" s="21"/>
      <c r="CDW45" s="21"/>
      <c r="CDX45" s="21"/>
      <c r="CDY45" s="21"/>
      <c r="CDZ45" s="21"/>
      <c r="CEA45" s="21"/>
      <c r="CEB45" s="21"/>
      <c r="CEC45" s="21"/>
      <c r="CED45" s="21"/>
      <c r="CEE45" s="21"/>
      <c r="CEF45" s="21"/>
      <c r="CEG45" s="21"/>
      <c r="CEH45" s="21"/>
      <c r="CEI45" s="21"/>
      <c r="CEJ45" s="21"/>
      <c r="CEK45" s="21"/>
      <c r="CEL45" s="21"/>
      <c r="CEM45" s="21"/>
      <c r="CEN45" s="21"/>
      <c r="CEO45" s="21"/>
      <c r="CEP45" s="21"/>
      <c r="CEQ45" s="21"/>
      <c r="CER45" s="21"/>
      <c r="CES45" s="21"/>
      <c r="CET45" s="21"/>
      <c r="CEU45" s="21"/>
      <c r="CEV45" s="21"/>
      <c r="CEW45" s="21"/>
      <c r="CEX45" s="21"/>
      <c r="CEY45" s="21"/>
      <c r="CEZ45" s="21"/>
      <c r="CFA45" s="21"/>
      <c r="CFB45" s="21"/>
      <c r="CFC45" s="21"/>
      <c r="CFD45" s="21"/>
      <c r="CFE45" s="21"/>
      <c r="CFF45" s="21"/>
      <c r="CFG45" s="21"/>
      <c r="CFH45" s="21"/>
      <c r="CFI45" s="21"/>
      <c r="CFJ45" s="21"/>
      <c r="CFK45" s="21"/>
      <c r="CFL45" s="21"/>
      <c r="CFM45" s="21"/>
      <c r="CFN45" s="21"/>
      <c r="CFO45" s="21"/>
      <c r="CFP45" s="21"/>
      <c r="CFQ45" s="21"/>
      <c r="CFR45" s="21"/>
      <c r="CFS45" s="21"/>
      <c r="CFT45" s="21"/>
      <c r="CFU45" s="21"/>
      <c r="CFV45" s="21"/>
      <c r="CFW45" s="21"/>
      <c r="CFX45" s="21"/>
      <c r="CFY45" s="21"/>
      <c r="CFZ45" s="21"/>
      <c r="CGA45" s="21"/>
      <c r="CGB45" s="21"/>
      <c r="CGC45" s="21"/>
      <c r="CGD45" s="21"/>
      <c r="CGE45" s="21"/>
      <c r="CGF45" s="21"/>
      <c r="CGG45" s="21"/>
      <c r="CGH45" s="21"/>
      <c r="CGI45" s="21"/>
      <c r="CGJ45" s="21"/>
      <c r="CGK45" s="21"/>
      <c r="CGL45" s="21"/>
      <c r="CGM45" s="21"/>
      <c r="CGN45" s="21"/>
      <c r="CGO45" s="21"/>
      <c r="CGP45" s="21"/>
      <c r="CGQ45" s="21"/>
      <c r="CGR45" s="21"/>
      <c r="CGS45" s="21"/>
      <c r="CGT45" s="21"/>
      <c r="CGU45" s="21"/>
      <c r="CGV45" s="21"/>
      <c r="CGW45" s="21"/>
      <c r="CGX45" s="21"/>
      <c r="CGY45" s="21"/>
      <c r="CGZ45" s="21"/>
      <c r="CHA45" s="21"/>
      <c r="CHB45" s="21"/>
      <c r="CHC45" s="21"/>
      <c r="CHD45" s="21"/>
      <c r="CHE45" s="21"/>
      <c r="CHF45" s="21"/>
      <c r="CHG45" s="21"/>
      <c r="CHH45" s="21"/>
      <c r="CHI45" s="21"/>
      <c r="CHJ45" s="21"/>
      <c r="CHK45" s="21"/>
      <c r="CHL45" s="21"/>
      <c r="CHM45" s="21"/>
      <c r="CHN45" s="21"/>
      <c r="CHO45" s="21"/>
      <c r="CHP45" s="21"/>
      <c r="CHQ45" s="21"/>
      <c r="CHR45" s="21"/>
      <c r="CHS45" s="21"/>
      <c r="CHT45" s="21"/>
      <c r="CHU45" s="21"/>
      <c r="CHV45" s="21"/>
      <c r="CHW45" s="21"/>
      <c r="CHX45" s="21"/>
      <c r="CHY45" s="21"/>
      <c r="CHZ45" s="21"/>
      <c r="CIA45" s="21"/>
      <c r="CIB45" s="21"/>
      <c r="CIC45" s="21"/>
      <c r="CID45" s="21"/>
      <c r="CIE45" s="21"/>
      <c r="CIF45" s="21"/>
      <c r="CIG45" s="21"/>
      <c r="CIH45" s="21"/>
      <c r="CII45" s="21"/>
      <c r="CIJ45" s="21"/>
      <c r="CIK45" s="21"/>
      <c r="CIL45" s="21"/>
      <c r="CIM45" s="21"/>
      <c r="CIN45" s="21"/>
      <c r="CIO45" s="21"/>
      <c r="CIP45" s="21"/>
      <c r="CIQ45" s="21"/>
      <c r="CIR45" s="21"/>
      <c r="CIS45" s="21"/>
      <c r="CIT45" s="21"/>
      <c r="CIU45" s="21"/>
      <c r="CIV45" s="21"/>
      <c r="CIW45" s="21"/>
      <c r="CIX45" s="21"/>
      <c r="CIY45" s="21"/>
      <c r="CIZ45" s="21"/>
      <c r="CJA45" s="21"/>
      <c r="CJB45" s="21"/>
      <c r="CJC45" s="21"/>
      <c r="CJD45" s="21"/>
      <c r="CJE45" s="21"/>
      <c r="CJF45" s="21"/>
      <c r="CJG45" s="21"/>
      <c r="CJH45" s="21"/>
      <c r="CJI45" s="21"/>
      <c r="CJJ45" s="21"/>
      <c r="CJK45" s="21"/>
      <c r="CJL45" s="21"/>
      <c r="CJM45" s="21"/>
      <c r="CJN45" s="21"/>
      <c r="CJO45" s="21"/>
      <c r="CJP45" s="21"/>
      <c r="CJQ45" s="21"/>
      <c r="CJR45" s="21"/>
      <c r="CJS45" s="21"/>
      <c r="CJT45" s="21"/>
      <c r="CJU45" s="21"/>
      <c r="CJV45" s="21"/>
      <c r="CJW45" s="21"/>
      <c r="CJX45" s="21"/>
      <c r="CJY45" s="21"/>
      <c r="CJZ45" s="21"/>
      <c r="CKA45" s="21"/>
      <c r="CKB45" s="21"/>
      <c r="CKC45" s="21"/>
      <c r="CKD45" s="21"/>
      <c r="CKE45" s="21"/>
      <c r="CKF45" s="21"/>
      <c r="CKG45" s="21"/>
      <c r="CKH45" s="21"/>
      <c r="CKI45" s="21"/>
      <c r="CKJ45" s="21"/>
      <c r="CKK45" s="21"/>
      <c r="CKL45" s="21"/>
      <c r="CKM45" s="21"/>
      <c r="CKN45" s="21"/>
      <c r="CKO45" s="21"/>
      <c r="CKP45" s="21"/>
      <c r="CKQ45" s="21"/>
      <c r="CKR45" s="21"/>
      <c r="CKS45" s="21"/>
      <c r="CKT45" s="21"/>
      <c r="CKU45" s="21"/>
      <c r="CKV45" s="21"/>
      <c r="CKW45" s="21"/>
      <c r="CKX45" s="21"/>
      <c r="CKY45" s="21"/>
      <c r="CKZ45" s="21"/>
      <c r="CLA45" s="21"/>
      <c r="CLB45" s="21"/>
      <c r="CLC45" s="21"/>
      <c r="CLD45" s="21"/>
      <c r="CLE45" s="21"/>
      <c r="CLF45" s="21"/>
      <c r="CLG45" s="21"/>
      <c r="CLH45" s="21"/>
      <c r="CLI45" s="21"/>
      <c r="CLJ45" s="21"/>
      <c r="CLK45" s="21"/>
      <c r="CLL45" s="21"/>
      <c r="CLM45" s="21"/>
      <c r="CLN45" s="21"/>
      <c r="CLO45" s="21"/>
      <c r="CLP45" s="21"/>
      <c r="CLQ45" s="21"/>
      <c r="CLR45" s="21"/>
      <c r="CLS45" s="21"/>
      <c r="CLT45" s="21"/>
      <c r="CLU45" s="21"/>
      <c r="CLV45" s="21"/>
      <c r="CLW45" s="21"/>
      <c r="CLX45" s="21"/>
      <c r="CLY45" s="21"/>
      <c r="CLZ45" s="21"/>
      <c r="CMA45" s="21"/>
      <c r="CMB45" s="21"/>
      <c r="CMC45" s="21"/>
      <c r="CMD45" s="21"/>
      <c r="CME45" s="21"/>
      <c r="CMF45" s="21"/>
      <c r="CMG45" s="21"/>
      <c r="CMH45" s="21"/>
      <c r="CMI45" s="21"/>
      <c r="CMJ45" s="21"/>
      <c r="CMK45" s="21"/>
      <c r="CML45" s="21"/>
      <c r="CMM45" s="21"/>
      <c r="CMN45" s="21"/>
      <c r="CMO45" s="21"/>
      <c r="CMP45" s="21"/>
      <c r="CMQ45" s="21"/>
      <c r="CMR45" s="21"/>
      <c r="CMS45" s="21"/>
      <c r="CMT45" s="21"/>
      <c r="CMU45" s="21"/>
      <c r="CMV45" s="21"/>
      <c r="CMW45" s="21"/>
      <c r="CMX45" s="21"/>
      <c r="CMY45" s="21"/>
      <c r="CMZ45" s="21"/>
      <c r="CNA45" s="21"/>
      <c r="CNB45" s="21"/>
      <c r="CNC45" s="21"/>
      <c r="CND45" s="21"/>
      <c r="CNE45" s="21"/>
      <c r="CNF45" s="21"/>
      <c r="CNG45" s="21"/>
      <c r="CNH45" s="21"/>
      <c r="CNI45" s="21"/>
      <c r="CNJ45" s="21"/>
      <c r="CNK45" s="21"/>
      <c r="CNL45" s="21"/>
      <c r="CNM45" s="21"/>
      <c r="CNN45" s="21"/>
      <c r="CNO45" s="21"/>
      <c r="CNP45" s="21"/>
      <c r="CNQ45" s="21"/>
      <c r="CNR45" s="21"/>
      <c r="CNS45" s="21"/>
      <c r="CNT45" s="21"/>
      <c r="CNU45" s="21"/>
      <c r="CNV45" s="21"/>
      <c r="CNW45" s="21"/>
      <c r="CNX45" s="21"/>
      <c r="CNY45" s="21"/>
      <c r="CNZ45" s="21"/>
      <c r="COA45" s="21"/>
      <c r="COB45" s="21"/>
      <c r="COC45" s="21"/>
      <c r="COD45" s="21"/>
      <c r="COE45" s="21"/>
      <c r="COF45" s="21"/>
      <c r="COG45" s="21"/>
      <c r="COH45" s="21"/>
      <c r="COI45" s="21"/>
      <c r="COJ45" s="21"/>
      <c r="COK45" s="21"/>
      <c r="COL45" s="21"/>
      <c r="COM45" s="21"/>
      <c r="CON45" s="21"/>
      <c r="COO45" s="21"/>
      <c r="COP45" s="21"/>
      <c r="COQ45" s="21"/>
      <c r="COR45" s="21"/>
      <c r="COS45" s="21"/>
      <c r="COT45" s="21"/>
      <c r="COU45" s="21"/>
      <c r="COV45" s="21"/>
      <c r="COW45" s="21"/>
      <c r="COX45" s="21"/>
      <c r="COY45" s="21"/>
      <c r="COZ45" s="21"/>
      <c r="CPA45" s="21"/>
      <c r="CPB45" s="21"/>
      <c r="CPC45" s="21"/>
      <c r="CPD45" s="21"/>
      <c r="CPE45" s="21"/>
      <c r="CPF45" s="21"/>
      <c r="CPG45" s="21"/>
      <c r="CPH45" s="21"/>
      <c r="CPI45" s="21"/>
      <c r="CPJ45" s="21"/>
      <c r="CPK45" s="21"/>
      <c r="CPL45" s="21"/>
      <c r="CPM45" s="21"/>
      <c r="CPN45" s="21"/>
      <c r="CPO45" s="21"/>
      <c r="CPP45" s="21"/>
      <c r="CPQ45" s="21"/>
      <c r="CPR45" s="21"/>
      <c r="CPS45" s="21"/>
      <c r="CPT45" s="21"/>
      <c r="CPU45" s="21"/>
      <c r="CPV45" s="21"/>
      <c r="CPW45" s="21"/>
      <c r="CPX45" s="21"/>
      <c r="CPY45" s="21"/>
      <c r="CPZ45" s="21"/>
      <c r="CQA45" s="21"/>
      <c r="CQB45" s="21"/>
      <c r="CQC45" s="21"/>
      <c r="CQD45" s="21"/>
      <c r="CQE45" s="21"/>
      <c r="CQF45" s="21"/>
      <c r="CQG45" s="21"/>
      <c r="CQH45" s="21"/>
      <c r="CQI45" s="21"/>
      <c r="CQJ45" s="21"/>
      <c r="CQK45" s="21"/>
      <c r="CQL45" s="21"/>
      <c r="CQM45" s="21"/>
      <c r="CQN45" s="21"/>
      <c r="CQO45" s="21"/>
      <c r="CQP45" s="21"/>
      <c r="CQQ45" s="21"/>
      <c r="CQR45" s="21"/>
      <c r="CQS45" s="21"/>
      <c r="CQT45" s="21"/>
      <c r="CQU45" s="21"/>
      <c r="CQV45" s="21"/>
      <c r="CQW45" s="21"/>
      <c r="CQX45" s="21"/>
      <c r="CQY45" s="21"/>
      <c r="CQZ45" s="21"/>
      <c r="CRA45" s="21"/>
      <c r="CRB45" s="21"/>
      <c r="CRC45" s="21"/>
      <c r="CRD45" s="21"/>
      <c r="CRE45" s="21"/>
      <c r="CRF45" s="21"/>
      <c r="CRG45" s="21"/>
      <c r="CRH45" s="21"/>
      <c r="CRI45" s="21"/>
      <c r="CRJ45" s="21"/>
      <c r="CRK45" s="21"/>
      <c r="CRL45" s="21"/>
      <c r="CRM45" s="21"/>
      <c r="CRN45" s="21"/>
      <c r="CRO45" s="21"/>
      <c r="CRP45" s="21"/>
      <c r="CRQ45" s="21"/>
      <c r="CRR45" s="21"/>
      <c r="CRS45" s="21"/>
      <c r="CRT45" s="21"/>
      <c r="CRU45" s="21"/>
      <c r="CRV45" s="21"/>
      <c r="CRW45" s="21"/>
      <c r="CRX45" s="21"/>
      <c r="CRY45" s="21"/>
      <c r="CRZ45" s="21"/>
      <c r="CSA45" s="21"/>
      <c r="CSB45" s="21"/>
      <c r="CSC45" s="21"/>
      <c r="CSD45" s="21"/>
      <c r="CSE45" s="21"/>
      <c r="CSF45" s="21"/>
      <c r="CSG45" s="21"/>
      <c r="CSH45" s="21"/>
      <c r="CSI45" s="21"/>
      <c r="CSJ45" s="21"/>
      <c r="CSK45" s="21"/>
      <c r="CSL45" s="21"/>
      <c r="CSM45" s="21"/>
      <c r="CSN45" s="21"/>
      <c r="CSO45" s="21"/>
      <c r="CSP45" s="21"/>
      <c r="CSQ45" s="21"/>
      <c r="CSR45" s="21"/>
      <c r="CSS45" s="21"/>
      <c r="CST45" s="21"/>
      <c r="CSU45" s="21"/>
      <c r="CSV45" s="21"/>
      <c r="CSW45" s="21"/>
      <c r="CSX45" s="21"/>
      <c r="CSY45" s="21"/>
      <c r="CSZ45" s="21"/>
      <c r="CTA45" s="21"/>
      <c r="CTB45" s="21"/>
      <c r="CTC45" s="21"/>
      <c r="CTD45" s="21"/>
      <c r="CTE45" s="21"/>
      <c r="CTF45" s="21"/>
      <c r="CTG45" s="21"/>
      <c r="CTH45" s="21"/>
      <c r="CTI45" s="21"/>
      <c r="CTJ45" s="21"/>
      <c r="CTK45" s="21"/>
      <c r="CTL45" s="21"/>
      <c r="CTM45" s="21"/>
      <c r="CTN45" s="21"/>
      <c r="CTO45" s="21"/>
      <c r="CTP45" s="21"/>
      <c r="CTQ45" s="21"/>
      <c r="CTR45" s="21"/>
      <c r="CTS45" s="21"/>
      <c r="CTT45" s="21"/>
      <c r="CTU45" s="21"/>
      <c r="CTV45" s="21"/>
      <c r="CTW45" s="21"/>
      <c r="CTX45" s="21"/>
      <c r="CTY45" s="21"/>
      <c r="CTZ45" s="21"/>
      <c r="CUA45" s="21"/>
      <c r="CUB45" s="21"/>
      <c r="CUC45" s="21"/>
      <c r="CUD45" s="21"/>
      <c r="CUE45" s="21"/>
      <c r="CUF45" s="21"/>
      <c r="CUG45" s="21"/>
      <c r="CUH45" s="21"/>
      <c r="CUI45" s="21"/>
      <c r="CUJ45" s="21"/>
      <c r="CUK45" s="21"/>
      <c r="CUL45" s="21"/>
      <c r="CUM45" s="21"/>
      <c r="CUN45" s="21"/>
      <c r="CUO45" s="21"/>
      <c r="CUP45" s="21"/>
      <c r="CUQ45" s="21"/>
      <c r="CUR45" s="21"/>
      <c r="CUS45" s="21"/>
      <c r="CUT45" s="21"/>
      <c r="CUU45" s="21"/>
      <c r="CUV45" s="21"/>
      <c r="CUW45" s="21"/>
      <c r="CUX45" s="21"/>
      <c r="CUY45" s="21"/>
      <c r="CUZ45" s="21"/>
      <c r="CVA45" s="21"/>
      <c r="CVB45" s="21"/>
      <c r="CVC45" s="21"/>
      <c r="CVD45" s="21"/>
      <c r="CVE45" s="21"/>
      <c r="CVF45" s="21"/>
      <c r="CVG45" s="21"/>
      <c r="CVH45" s="21"/>
      <c r="CVI45" s="21"/>
      <c r="CVJ45" s="21"/>
      <c r="CVK45" s="21"/>
      <c r="CVL45" s="21"/>
      <c r="CVM45" s="21"/>
      <c r="CVN45" s="21"/>
      <c r="CVO45" s="21"/>
      <c r="CVP45" s="21"/>
      <c r="CVQ45" s="21"/>
      <c r="CVR45" s="21"/>
      <c r="CVS45" s="21"/>
      <c r="CVT45" s="21"/>
      <c r="CVU45" s="21"/>
      <c r="CVV45" s="21"/>
      <c r="CVW45" s="21"/>
      <c r="CVX45" s="21"/>
      <c r="CVY45" s="21"/>
      <c r="CVZ45" s="21"/>
      <c r="CWA45" s="21"/>
      <c r="CWB45" s="21"/>
      <c r="CWC45" s="21"/>
      <c r="CWD45" s="21"/>
      <c r="CWE45" s="21"/>
      <c r="CWF45" s="21"/>
      <c r="CWG45" s="21"/>
      <c r="CWH45" s="21"/>
      <c r="CWI45" s="21"/>
      <c r="CWJ45" s="21"/>
      <c r="CWK45" s="21"/>
      <c r="CWL45" s="21"/>
      <c r="CWM45" s="21"/>
      <c r="CWN45" s="21"/>
      <c r="CWO45" s="21"/>
      <c r="CWP45" s="21"/>
      <c r="CWQ45" s="21"/>
      <c r="CWR45" s="21"/>
      <c r="CWS45" s="21"/>
      <c r="CWT45" s="21"/>
      <c r="CWU45" s="21"/>
      <c r="CWV45" s="21"/>
      <c r="CWW45" s="21"/>
      <c r="CWX45" s="21"/>
      <c r="CWY45" s="21"/>
      <c r="CWZ45" s="21"/>
      <c r="CXA45" s="21"/>
      <c r="CXB45" s="21"/>
      <c r="CXC45" s="21"/>
      <c r="CXD45" s="21"/>
      <c r="CXE45" s="21"/>
      <c r="CXF45" s="21"/>
      <c r="CXG45" s="21"/>
      <c r="CXH45" s="21"/>
      <c r="CXI45" s="21"/>
      <c r="CXJ45" s="21"/>
      <c r="CXK45" s="21"/>
      <c r="CXL45" s="21"/>
      <c r="CXM45" s="21"/>
      <c r="CXN45" s="21"/>
      <c r="CXO45" s="21"/>
      <c r="CXP45" s="21"/>
      <c r="CXQ45" s="21"/>
      <c r="CXR45" s="21"/>
      <c r="CXS45" s="21"/>
      <c r="CXT45" s="21"/>
      <c r="CXU45" s="21"/>
      <c r="CXV45" s="21"/>
      <c r="CXW45" s="21"/>
      <c r="CXX45" s="21"/>
      <c r="CXY45" s="21"/>
      <c r="CXZ45" s="21"/>
      <c r="CYA45" s="21"/>
      <c r="CYB45" s="21"/>
      <c r="CYC45" s="21"/>
      <c r="CYD45" s="21"/>
      <c r="CYE45" s="21"/>
      <c r="CYF45" s="21"/>
      <c r="CYG45" s="21"/>
      <c r="CYH45" s="21"/>
      <c r="CYI45" s="21"/>
      <c r="CYJ45" s="21"/>
      <c r="CYK45" s="21"/>
      <c r="CYL45" s="21"/>
      <c r="CYM45" s="21"/>
      <c r="CYN45" s="21"/>
      <c r="CYO45" s="21"/>
      <c r="CYP45" s="21"/>
      <c r="CYQ45" s="21"/>
      <c r="CYR45" s="21"/>
      <c r="CYS45" s="21"/>
      <c r="CYT45" s="21"/>
      <c r="CYU45" s="21"/>
      <c r="CYV45" s="21"/>
      <c r="CYW45" s="21"/>
      <c r="CYX45" s="21"/>
      <c r="CYY45" s="21"/>
      <c r="CYZ45" s="21"/>
      <c r="CZA45" s="21"/>
      <c r="CZB45" s="21"/>
      <c r="CZC45" s="21"/>
      <c r="CZD45" s="21"/>
      <c r="CZE45" s="21"/>
      <c r="CZF45" s="21"/>
      <c r="CZG45" s="21"/>
      <c r="CZH45" s="21"/>
      <c r="CZI45" s="21"/>
      <c r="CZJ45" s="21"/>
      <c r="CZK45" s="21"/>
      <c r="CZL45" s="21"/>
      <c r="CZM45" s="21"/>
      <c r="CZN45" s="21"/>
      <c r="CZO45" s="21"/>
      <c r="CZP45" s="21"/>
      <c r="CZQ45" s="21"/>
      <c r="CZR45" s="21"/>
      <c r="CZS45" s="21"/>
      <c r="CZT45" s="21"/>
      <c r="CZU45" s="21"/>
      <c r="CZV45" s="21"/>
      <c r="CZW45" s="21"/>
      <c r="CZX45" s="21"/>
      <c r="CZY45" s="21"/>
      <c r="CZZ45" s="21"/>
      <c r="DAA45" s="21"/>
      <c r="DAB45" s="21"/>
      <c r="DAC45" s="21"/>
      <c r="DAD45" s="21"/>
      <c r="DAE45" s="21"/>
      <c r="DAF45" s="21"/>
      <c r="DAG45" s="21"/>
      <c r="DAH45" s="21"/>
      <c r="DAI45" s="21"/>
      <c r="DAJ45" s="21"/>
      <c r="DAK45" s="21"/>
      <c r="DAL45" s="21"/>
      <c r="DAM45" s="21"/>
      <c r="DAN45" s="21"/>
      <c r="DAO45" s="21"/>
      <c r="DAP45" s="21"/>
      <c r="DAQ45" s="21"/>
      <c r="DAR45" s="21"/>
      <c r="DAS45" s="21"/>
      <c r="DAT45" s="21"/>
      <c r="DAU45" s="21"/>
      <c r="DAV45" s="21"/>
      <c r="DAW45" s="21"/>
      <c r="DAX45" s="21"/>
      <c r="DAY45" s="21"/>
      <c r="DAZ45" s="21"/>
      <c r="DBA45" s="21"/>
      <c r="DBB45" s="21"/>
      <c r="DBC45" s="21"/>
      <c r="DBD45" s="21"/>
      <c r="DBE45" s="21"/>
      <c r="DBF45" s="21"/>
      <c r="DBG45" s="21"/>
      <c r="DBH45" s="21"/>
      <c r="DBI45" s="21"/>
      <c r="DBJ45" s="21"/>
      <c r="DBK45" s="21"/>
      <c r="DBL45" s="21"/>
      <c r="DBM45" s="21"/>
      <c r="DBN45" s="21"/>
      <c r="DBO45" s="21"/>
      <c r="DBP45" s="21"/>
      <c r="DBQ45" s="21"/>
      <c r="DBR45" s="21"/>
      <c r="DBS45" s="21"/>
      <c r="DBT45" s="21"/>
      <c r="DBU45" s="21"/>
      <c r="DBV45" s="21"/>
      <c r="DBW45" s="21"/>
      <c r="DBX45" s="21"/>
      <c r="DBY45" s="21"/>
      <c r="DBZ45" s="21"/>
      <c r="DCA45" s="21"/>
      <c r="DCB45" s="21"/>
      <c r="DCC45" s="21"/>
      <c r="DCD45" s="21"/>
      <c r="DCE45" s="21"/>
      <c r="DCF45" s="21"/>
      <c r="DCG45" s="21"/>
      <c r="DCH45" s="21"/>
      <c r="DCI45" s="21"/>
      <c r="DCJ45" s="21"/>
      <c r="DCK45" s="21"/>
      <c r="DCL45" s="21"/>
      <c r="DCM45" s="21"/>
      <c r="DCN45" s="21"/>
      <c r="DCO45" s="21"/>
      <c r="DCP45" s="21"/>
      <c r="DCQ45" s="21"/>
      <c r="DCR45" s="21"/>
      <c r="DCS45" s="21"/>
      <c r="DCT45" s="21"/>
      <c r="DCU45" s="21"/>
      <c r="DCV45" s="21"/>
      <c r="DCW45" s="21"/>
      <c r="DCX45" s="21"/>
      <c r="DCY45" s="21"/>
      <c r="DCZ45" s="21"/>
      <c r="DDA45" s="21"/>
      <c r="DDB45" s="21"/>
      <c r="DDC45" s="21"/>
      <c r="DDD45" s="21"/>
      <c r="DDE45" s="21"/>
      <c r="DDF45" s="21"/>
      <c r="DDG45" s="21"/>
      <c r="DDH45" s="21"/>
      <c r="DDI45" s="21"/>
      <c r="DDJ45" s="21"/>
      <c r="DDK45" s="21"/>
      <c r="DDL45" s="21"/>
      <c r="DDM45" s="21"/>
      <c r="DDN45" s="21"/>
      <c r="DDO45" s="21"/>
      <c r="DDP45" s="21"/>
      <c r="DDQ45" s="21"/>
      <c r="DDR45" s="21"/>
      <c r="DDS45" s="21"/>
      <c r="DDT45" s="21"/>
      <c r="DDU45" s="21"/>
      <c r="DDV45" s="21"/>
      <c r="DDW45" s="21"/>
      <c r="DDX45" s="21"/>
      <c r="DDY45" s="21"/>
      <c r="DDZ45" s="21"/>
      <c r="DEA45" s="21"/>
      <c r="DEB45" s="21"/>
      <c r="DEC45" s="21"/>
      <c r="DED45" s="21"/>
      <c r="DEE45" s="21"/>
      <c r="DEF45" s="21"/>
      <c r="DEG45" s="21"/>
      <c r="DEH45" s="21"/>
      <c r="DEI45" s="21"/>
      <c r="DEJ45" s="21"/>
      <c r="DEK45" s="21"/>
      <c r="DEL45" s="21"/>
      <c r="DEM45" s="21"/>
      <c r="DEN45" s="21"/>
      <c r="DEO45" s="21"/>
      <c r="DEP45" s="21"/>
      <c r="DEQ45" s="21"/>
      <c r="DER45" s="21"/>
      <c r="DES45" s="21"/>
      <c r="DET45" s="21"/>
      <c r="DEU45" s="21"/>
      <c r="DEV45" s="21"/>
      <c r="DEW45" s="21"/>
      <c r="DEX45" s="21"/>
      <c r="DEY45" s="21"/>
      <c r="DEZ45" s="21"/>
      <c r="DFA45" s="21"/>
      <c r="DFB45" s="21"/>
      <c r="DFC45" s="21"/>
      <c r="DFD45" s="21"/>
      <c r="DFE45" s="21"/>
      <c r="DFF45" s="21"/>
      <c r="DFG45" s="21"/>
      <c r="DFH45" s="21"/>
      <c r="DFI45" s="21"/>
      <c r="DFJ45" s="21"/>
      <c r="DFK45" s="21"/>
      <c r="DFL45" s="21"/>
      <c r="DFM45" s="21"/>
      <c r="DFN45" s="21"/>
      <c r="DFO45" s="21"/>
      <c r="DFP45" s="21"/>
      <c r="DFQ45" s="21"/>
      <c r="DFR45" s="21"/>
      <c r="DFS45" s="21"/>
      <c r="DFT45" s="21"/>
      <c r="DFU45" s="21"/>
      <c r="DFV45" s="21"/>
      <c r="DFW45" s="21"/>
      <c r="DFX45" s="21"/>
      <c r="DFY45" s="21"/>
      <c r="DFZ45" s="21"/>
      <c r="DGA45" s="21"/>
      <c r="DGB45" s="21"/>
      <c r="DGC45" s="21"/>
      <c r="DGD45" s="21"/>
      <c r="DGE45" s="21"/>
      <c r="DGF45" s="21"/>
      <c r="DGG45" s="21"/>
      <c r="DGH45" s="21"/>
      <c r="DGI45" s="21"/>
      <c r="DGJ45" s="21"/>
      <c r="DGK45" s="21"/>
      <c r="DGL45" s="21"/>
      <c r="DGM45" s="21"/>
      <c r="DGN45" s="21"/>
      <c r="DGO45" s="21"/>
      <c r="DGP45" s="21"/>
      <c r="DGQ45" s="21"/>
      <c r="DGR45" s="21"/>
      <c r="DGS45" s="21"/>
      <c r="DGT45" s="21"/>
      <c r="DGU45" s="21"/>
      <c r="DGV45" s="21"/>
      <c r="DGW45" s="21"/>
      <c r="DGX45" s="21"/>
      <c r="DGY45" s="21"/>
      <c r="DGZ45" s="21"/>
      <c r="DHA45" s="21"/>
      <c r="DHB45" s="21"/>
      <c r="DHC45" s="21"/>
      <c r="DHD45" s="21"/>
      <c r="DHE45" s="21"/>
      <c r="DHF45" s="21"/>
      <c r="DHG45" s="21"/>
      <c r="DHH45" s="21"/>
      <c r="DHI45" s="21"/>
      <c r="DHJ45" s="21"/>
      <c r="DHK45" s="21"/>
      <c r="DHL45" s="21"/>
      <c r="DHM45" s="21"/>
      <c r="DHN45" s="21"/>
      <c r="DHO45" s="21"/>
      <c r="DHP45" s="21"/>
      <c r="DHQ45" s="21"/>
      <c r="DHR45" s="21"/>
      <c r="DHS45" s="21"/>
      <c r="DHT45" s="21"/>
      <c r="DHU45" s="21"/>
      <c r="DHV45" s="21"/>
      <c r="DHW45" s="21"/>
      <c r="DHX45" s="21"/>
      <c r="DHY45" s="21"/>
      <c r="DHZ45" s="21"/>
      <c r="DIA45" s="21"/>
      <c r="DIB45" s="21"/>
      <c r="DIC45" s="21"/>
      <c r="DID45" s="21"/>
      <c r="DIE45" s="21"/>
      <c r="DIF45" s="21"/>
      <c r="DIG45" s="21"/>
      <c r="DIH45" s="21"/>
      <c r="DII45" s="21"/>
      <c r="DIJ45" s="21"/>
      <c r="DIK45" s="21"/>
      <c r="DIL45" s="21"/>
      <c r="DIM45" s="21"/>
      <c r="DIN45" s="21"/>
      <c r="DIO45" s="21"/>
      <c r="DIP45" s="21"/>
      <c r="DIQ45" s="21"/>
      <c r="DIR45" s="21"/>
      <c r="DIS45" s="21"/>
      <c r="DIT45" s="21"/>
      <c r="DIU45" s="21"/>
      <c r="DIV45" s="21"/>
      <c r="DIW45" s="21"/>
      <c r="DIX45" s="21"/>
      <c r="DIY45" s="21"/>
      <c r="DIZ45" s="21"/>
      <c r="DJA45" s="21"/>
      <c r="DJB45" s="21"/>
      <c r="DJC45" s="21"/>
      <c r="DJD45" s="21"/>
      <c r="DJE45" s="21"/>
      <c r="DJF45" s="21"/>
      <c r="DJG45" s="21"/>
      <c r="DJH45" s="21"/>
      <c r="DJI45" s="21"/>
      <c r="DJJ45" s="21"/>
      <c r="DJK45" s="21"/>
      <c r="DJL45" s="21"/>
      <c r="DJM45" s="21"/>
      <c r="DJN45" s="21"/>
      <c r="DJO45" s="21"/>
      <c r="DJP45" s="21"/>
      <c r="DJQ45" s="21"/>
      <c r="DJR45" s="21"/>
      <c r="DJS45" s="21"/>
      <c r="DJT45" s="21"/>
      <c r="DJU45" s="21"/>
      <c r="DJV45" s="21"/>
      <c r="DJW45" s="21"/>
      <c r="DJX45" s="21"/>
      <c r="DJY45" s="21"/>
      <c r="DJZ45" s="21"/>
      <c r="DKA45" s="21"/>
      <c r="DKB45" s="21"/>
      <c r="DKC45" s="21"/>
      <c r="DKD45" s="21"/>
      <c r="DKE45" s="21"/>
      <c r="DKF45" s="21"/>
      <c r="DKG45" s="21"/>
      <c r="DKH45" s="21"/>
      <c r="DKI45" s="21"/>
      <c r="DKJ45" s="21"/>
      <c r="DKK45" s="21"/>
      <c r="DKL45" s="21"/>
      <c r="DKM45" s="21"/>
      <c r="DKN45" s="21"/>
      <c r="DKO45" s="21"/>
      <c r="DKP45" s="21"/>
      <c r="DKQ45" s="21"/>
      <c r="DKR45" s="21"/>
      <c r="DKS45" s="21"/>
      <c r="DKT45" s="21"/>
      <c r="DKU45" s="21"/>
      <c r="DKV45" s="21"/>
      <c r="DKW45" s="21"/>
      <c r="DKX45" s="21"/>
      <c r="DKY45" s="21"/>
      <c r="DKZ45" s="21"/>
      <c r="DLA45" s="21"/>
      <c r="DLB45" s="21"/>
      <c r="DLC45" s="21"/>
      <c r="DLD45" s="21"/>
      <c r="DLE45" s="21"/>
      <c r="DLF45" s="21"/>
      <c r="DLG45" s="21"/>
      <c r="DLH45" s="21"/>
      <c r="DLI45" s="21"/>
      <c r="DLJ45" s="21"/>
      <c r="DLK45" s="21"/>
      <c r="DLL45" s="21"/>
      <c r="DLM45" s="21"/>
      <c r="DLN45" s="21"/>
      <c r="DLO45" s="21"/>
      <c r="DLP45" s="21"/>
      <c r="DLQ45" s="21"/>
      <c r="DLR45" s="21"/>
      <c r="DLS45" s="21"/>
      <c r="DLT45" s="21"/>
      <c r="DLU45" s="21"/>
      <c r="DLV45" s="21"/>
      <c r="DLW45" s="21"/>
      <c r="DLX45" s="21"/>
      <c r="DLY45" s="21"/>
      <c r="DLZ45" s="21"/>
      <c r="DMA45" s="21"/>
      <c r="DMB45" s="21"/>
      <c r="DMC45" s="21"/>
      <c r="DMD45" s="21"/>
      <c r="DME45" s="21"/>
      <c r="DMF45" s="21"/>
      <c r="DMG45" s="21"/>
      <c r="DMH45" s="21"/>
      <c r="DMI45" s="21"/>
      <c r="DMJ45" s="21"/>
      <c r="DMK45" s="21"/>
      <c r="DML45" s="21"/>
      <c r="DMM45" s="21"/>
      <c r="DMN45" s="21"/>
      <c r="DMO45" s="21"/>
      <c r="DMP45" s="21"/>
      <c r="DMQ45" s="21"/>
      <c r="DMR45" s="21"/>
      <c r="DMS45" s="21"/>
      <c r="DMT45" s="21"/>
      <c r="DMU45" s="21"/>
      <c r="DMV45" s="21"/>
      <c r="DMW45" s="21"/>
      <c r="DMX45" s="21"/>
      <c r="DMY45" s="21"/>
      <c r="DMZ45" s="21"/>
      <c r="DNA45" s="21"/>
      <c r="DNB45" s="21"/>
      <c r="DNC45" s="21"/>
      <c r="DND45" s="21"/>
      <c r="DNE45" s="21"/>
      <c r="DNF45" s="21"/>
      <c r="DNG45" s="21"/>
      <c r="DNH45" s="21"/>
      <c r="DNI45" s="21"/>
      <c r="DNJ45" s="21"/>
      <c r="DNK45" s="21"/>
      <c r="DNL45" s="21"/>
      <c r="DNM45" s="21"/>
      <c r="DNN45" s="21"/>
      <c r="DNO45" s="21"/>
      <c r="DNP45" s="21"/>
      <c r="DNQ45" s="21"/>
      <c r="DNR45" s="21"/>
      <c r="DNS45" s="21"/>
      <c r="DNT45" s="21"/>
      <c r="DNU45" s="21"/>
      <c r="DNV45" s="21"/>
      <c r="DNW45" s="21"/>
      <c r="DNX45" s="21"/>
      <c r="DNY45" s="21"/>
      <c r="DNZ45" s="21"/>
      <c r="DOA45" s="21"/>
      <c r="DOB45" s="21"/>
      <c r="DOC45" s="21"/>
      <c r="DOD45" s="21"/>
      <c r="DOE45" s="21"/>
      <c r="DOF45" s="21"/>
      <c r="DOG45" s="21"/>
      <c r="DOH45" s="21"/>
      <c r="DOI45" s="21"/>
      <c r="DOJ45" s="21"/>
      <c r="DOK45" s="21"/>
      <c r="DOL45" s="21"/>
      <c r="DOM45" s="21"/>
      <c r="DON45" s="21"/>
      <c r="DOO45" s="21"/>
      <c r="DOP45" s="21"/>
      <c r="DOQ45" s="21"/>
      <c r="DOR45" s="21"/>
      <c r="DOS45" s="21"/>
      <c r="DOT45" s="21"/>
      <c r="DOU45" s="21"/>
      <c r="DOV45" s="21"/>
      <c r="DOW45" s="21"/>
      <c r="DOX45" s="21"/>
      <c r="DOY45" s="21"/>
      <c r="DOZ45" s="21"/>
      <c r="DPA45" s="21"/>
      <c r="DPB45" s="21"/>
      <c r="DPC45" s="21"/>
      <c r="DPD45" s="21"/>
      <c r="DPE45" s="21"/>
      <c r="DPF45" s="21"/>
      <c r="DPG45" s="21"/>
      <c r="DPH45" s="21"/>
      <c r="DPI45" s="21"/>
      <c r="DPJ45" s="21"/>
      <c r="DPK45" s="21"/>
      <c r="DPL45" s="21"/>
      <c r="DPM45" s="21"/>
      <c r="DPN45" s="21"/>
      <c r="DPO45" s="21"/>
      <c r="DPP45" s="21"/>
      <c r="DPQ45" s="21"/>
      <c r="DPR45" s="21"/>
      <c r="DPS45" s="21"/>
      <c r="DPT45" s="21"/>
      <c r="DPU45" s="21"/>
      <c r="DPV45" s="21"/>
      <c r="DPW45" s="21"/>
      <c r="DPX45" s="21"/>
      <c r="DPY45" s="21"/>
      <c r="DPZ45" s="21"/>
      <c r="DQA45" s="21"/>
      <c r="DQB45" s="21"/>
      <c r="DQC45" s="21"/>
      <c r="DQD45" s="21"/>
      <c r="DQE45" s="21"/>
      <c r="DQF45" s="21"/>
      <c r="DQG45" s="21"/>
      <c r="DQH45" s="21"/>
      <c r="DQI45" s="21"/>
      <c r="DQJ45" s="21"/>
      <c r="DQK45" s="21"/>
      <c r="DQL45" s="21"/>
      <c r="DQM45" s="21"/>
      <c r="DQN45" s="21"/>
      <c r="DQO45" s="21"/>
      <c r="DQP45" s="21"/>
      <c r="DQQ45" s="21"/>
      <c r="DQR45" s="21"/>
      <c r="DQS45" s="21"/>
      <c r="DQT45" s="21"/>
      <c r="DQU45" s="21"/>
      <c r="DQV45" s="21"/>
      <c r="DQW45" s="21"/>
      <c r="DQX45" s="21"/>
      <c r="DQY45" s="21"/>
      <c r="DQZ45" s="21"/>
      <c r="DRA45" s="21"/>
      <c r="DRB45" s="21"/>
      <c r="DRC45" s="21"/>
      <c r="DRD45" s="21"/>
      <c r="DRE45" s="21"/>
      <c r="DRF45" s="21"/>
      <c r="DRG45" s="21"/>
      <c r="DRH45" s="21"/>
      <c r="DRI45" s="21"/>
      <c r="DRJ45" s="21"/>
      <c r="DRK45" s="21"/>
      <c r="DRL45" s="21"/>
      <c r="DRM45" s="21"/>
      <c r="DRN45" s="21"/>
      <c r="DRO45" s="21"/>
      <c r="DRP45" s="21"/>
      <c r="DRQ45" s="21"/>
      <c r="DRR45" s="21"/>
      <c r="DRS45" s="21"/>
      <c r="DRT45" s="21"/>
      <c r="DRU45" s="21"/>
      <c r="DRV45" s="21"/>
      <c r="DRW45" s="21"/>
      <c r="DRX45" s="21"/>
      <c r="DRY45" s="21"/>
      <c r="DRZ45" s="21"/>
      <c r="DSA45" s="21"/>
      <c r="DSB45" s="21"/>
      <c r="DSC45" s="21"/>
      <c r="DSD45" s="21"/>
      <c r="DSE45" s="21"/>
      <c r="DSF45" s="21"/>
      <c r="DSG45" s="21"/>
      <c r="DSH45" s="21"/>
      <c r="DSI45" s="21"/>
      <c r="DSJ45" s="21"/>
      <c r="DSK45" s="21"/>
      <c r="DSL45" s="21"/>
      <c r="DSM45" s="21"/>
      <c r="DSN45" s="21"/>
      <c r="DSO45" s="21"/>
      <c r="DSP45" s="21"/>
      <c r="DSQ45" s="21"/>
      <c r="DSR45" s="21"/>
      <c r="DSS45" s="21"/>
      <c r="DST45" s="21"/>
      <c r="DSU45" s="21"/>
      <c r="DSV45" s="21"/>
      <c r="DSW45" s="21"/>
      <c r="DSX45" s="21"/>
      <c r="DSY45" s="21"/>
      <c r="DSZ45" s="21"/>
      <c r="DTA45" s="21"/>
      <c r="DTB45" s="21"/>
      <c r="DTC45" s="21"/>
      <c r="DTD45" s="21"/>
      <c r="DTE45" s="21"/>
      <c r="DTF45" s="21"/>
      <c r="DTG45" s="21"/>
      <c r="DTH45" s="21"/>
      <c r="DTI45" s="21"/>
      <c r="DTJ45" s="21"/>
      <c r="DTK45" s="21"/>
      <c r="DTL45" s="21"/>
      <c r="DTM45" s="21"/>
      <c r="DTN45" s="21"/>
      <c r="DTO45" s="21"/>
      <c r="DTP45" s="21"/>
      <c r="DTQ45" s="21"/>
      <c r="DTR45" s="21"/>
      <c r="DTS45" s="21"/>
      <c r="DTT45" s="21"/>
      <c r="DTU45" s="21"/>
      <c r="DTV45" s="21"/>
      <c r="DTW45" s="21"/>
      <c r="DTX45" s="21"/>
      <c r="DTY45" s="21"/>
      <c r="DTZ45" s="21"/>
      <c r="DUA45" s="21"/>
      <c r="DUB45" s="21"/>
      <c r="DUC45" s="21"/>
      <c r="DUD45" s="21"/>
      <c r="DUE45" s="21"/>
      <c r="DUF45" s="21"/>
      <c r="DUG45" s="21"/>
      <c r="DUH45" s="21"/>
      <c r="DUI45" s="21"/>
      <c r="DUJ45" s="21"/>
      <c r="DUK45" s="21"/>
      <c r="DUL45" s="21"/>
      <c r="DUM45" s="21"/>
      <c r="DUN45" s="21"/>
      <c r="DUO45" s="21"/>
      <c r="DUP45" s="21"/>
      <c r="DUQ45" s="21"/>
      <c r="DUR45" s="21"/>
      <c r="DUS45" s="21"/>
      <c r="DUT45" s="21"/>
      <c r="DUU45" s="21"/>
      <c r="DUV45" s="21"/>
      <c r="DUW45" s="21"/>
      <c r="DUX45" s="21"/>
      <c r="DUY45" s="21"/>
      <c r="DUZ45" s="21"/>
      <c r="DVA45" s="21"/>
      <c r="DVB45" s="21"/>
      <c r="DVC45" s="21"/>
      <c r="DVD45" s="21"/>
      <c r="DVE45" s="21"/>
      <c r="DVF45" s="21"/>
      <c r="DVG45" s="21"/>
      <c r="DVH45" s="21"/>
      <c r="DVI45" s="21"/>
      <c r="DVJ45" s="21"/>
      <c r="DVK45" s="21"/>
      <c r="DVL45" s="21"/>
      <c r="DVM45" s="21"/>
      <c r="DVN45" s="21"/>
      <c r="DVO45" s="21"/>
      <c r="DVP45" s="21"/>
      <c r="DVQ45" s="21"/>
      <c r="DVR45" s="21"/>
      <c r="DVS45" s="21"/>
      <c r="DVT45" s="21"/>
      <c r="DVU45" s="21"/>
      <c r="DVV45" s="21"/>
      <c r="DVW45" s="21"/>
      <c r="DVX45" s="21"/>
      <c r="DVY45" s="21"/>
      <c r="DVZ45" s="21"/>
      <c r="DWA45" s="21"/>
      <c r="DWB45" s="21"/>
      <c r="DWC45" s="21"/>
      <c r="DWD45" s="21"/>
      <c r="DWE45" s="21"/>
      <c r="DWF45" s="21"/>
      <c r="DWG45" s="21"/>
      <c r="DWH45" s="21"/>
      <c r="DWI45" s="21"/>
      <c r="DWJ45" s="21"/>
      <c r="DWK45" s="21"/>
      <c r="DWL45" s="21"/>
      <c r="DWM45" s="21"/>
      <c r="DWN45" s="21"/>
      <c r="DWO45" s="21"/>
      <c r="DWP45" s="21"/>
      <c r="DWQ45" s="21"/>
      <c r="DWR45" s="21"/>
      <c r="DWS45" s="21"/>
      <c r="DWT45" s="21"/>
      <c r="DWU45" s="21"/>
      <c r="DWV45" s="21"/>
      <c r="DWW45" s="21"/>
      <c r="DWX45" s="21"/>
      <c r="DWY45" s="21"/>
      <c r="DWZ45" s="21"/>
      <c r="DXA45" s="21"/>
      <c r="DXB45" s="21"/>
      <c r="DXC45" s="21"/>
      <c r="DXD45" s="21"/>
      <c r="DXE45" s="21"/>
      <c r="DXF45" s="21"/>
      <c r="DXG45" s="21"/>
      <c r="DXH45" s="21"/>
      <c r="DXI45" s="21"/>
      <c r="DXJ45" s="21"/>
      <c r="DXK45" s="21"/>
      <c r="DXL45" s="21"/>
      <c r="DXM45" s="21"/>
      <c r="DXN45" s="21"/>
      <c r="DXO45" s="21"/>
      <c r="DXP45" s="21"/>
      <c r="DXQ45" s="21"/>
      <c r="DXR45" s="21"/>
      <c r="DXS45" s="21"/>
      <c r="DXT45" s="21"/>
      <c r="DXU45" s="21"/>
      <c r="DXV45" s="21"/>
      <c r="DXW45" s="21"/>
      <c r="DXX45" s="21"/>
      <c r="DXY45" s="21"/>
      <c r="DXZ45" s="21"/>
      <c r="DYA45" s="21"/>
      <c r="DYB45" s="21"/>
      <c r="DYC45" s="21"/>
      <c r="DYD45" s="21"/>
      <c r="DYE45" s="21"/>
      <c r="DYF45" s="21"/>
      <c r="DYG45" s="21"/>
      <c r="DYH45" s="21"/>
      <c r="DYI45" s="21"/>
      <c r="DYJ45" s="21"/>
      <c r="DYK45" s="21"/>
      <c r="DYL45" s="21"/>
      <c r="DYM45" s="21"/>
      <c r="DYN45" s="21"/>
      <c r="DYO45" s="21"/>
      <c r="DYP45" s="21"/>
      <c r="DYQ45" s="21"/>
      <c r="DYR45" s="21"/>
      <c r="DYS45" s="21"/>
      <c r="DYT45" s="21"/>
      <c r="DYU45" s="21"/>
      <c r="DYV45" s="21"/>
      <c r="DYW45" s="21"/>
      <c r="DYX45" s="21"/>
      <c r="DYY45" s="21"/>
      <c r="DYZ45" s="21"/>
      <c r="DZA45" s="21"/>
      <c r="DZB45" s="21"/>
      <c r="DZC45" s="21"/>
      <c r="DZD45" s="21"/>
      <c r="DZE45" s="21"/>
      <c r="DZF45" s="21"/>
      <c r="DZG45" s="21"/>
      <c r="DZH45" s="21"/>
      <c r="DZI45" s="21"/>
      <c r="DZJ45" s="21"/>
      <c r="DZK45" s="21"/>
      <c r="DZL45" s="21"/>
      <c r="DZM45" s="21"/>
      <c r="DZN45" s="21"/>
      <c r="DZO45" s="21"/>
      <c r="DZP45" s="21"/>
      <c r="DZQ45" s="21"/>
      <c r="DZR45" s="21"/>
      <c r="DZS45" s="21"/>
      <c r="DZT45" s="21"/>
      <c r="DZU45" s="21"/>
      <c r="DZV45" s="21"/>
      <c r="DZW45" s="21"/>
      <c r="DZX45" s="21"/>
      <c r="DZY45" s="21"/>
      <c r="DZZ45" s="21"/>
      <c r="EAA45" s="21"/>
      <c r="EAB45" s="21"/>
      <c r="EAC45" s="21"/>
      <c r="EAD45" s="21"/>
      <c r="EAE45" s="21"/>
      <c r="EAF45" s="21"/>
      <c r="EAG45" s="21"/>
      <c r="EAH45" s="21"/>
      <c r="EAI45" s="21"/>
      <c r="EAJ45" s="21"/>
      <c r="EAK45" s="21"/>
      <c r="EAL45" s="21"/>
      <c r="EAM45" s="21"/>
      <c r="EAN45" s="21"/>
      <c r="EAO45" s="21"/>
      <c r="EAP45" s="21"/>
      <c r="EAQ45" s="21"/>
      <c r="EAR45" s="21"/>
      <c r="EAS45" s="21"/>
      <c r="EAT45" s="21"/>
      <c r="EAU45" s="21"/>
      <c r="EAV45" s="21"/>
      <c r="EAW45" s="21"/>
      <c r="EAX45" s="21"/>
      <c r="EAY45" s="21"/>
      <c r="EAZ45" s="21"/>
      <c r="EBA45" s="21"/>
      <c r="EBB45" s="21"/>
      <c r="EBC45" s="21"/>
      <c r="EBD45" s="21"/>
      <c r="EBE45" s="21"/>
      <c r="EBF45" s="21"/>
      <c r="EBG45" s="21"/>
      <c r="EBH45" s="21"/>
      <c r="EBI45" s="21"/>
      <c r="EBJ45" s="21"/>
      <c r="EBK45" s="21"/>
      <c r="EBL45" s="21"/>
      <c r="EBM45" s="21"/>
      <c r="EBN45" s="21"/>
      <c r="EBO45" s="21"/>
      <c r="EBP45" s="21"/>
      <c r="EBQ45" s="21"/>
      <c r="EBR45" s="21"/>
      <c r="EBS45" s="21"/>
      <c r="EBT45" s="21"/>
      <c r="EBU45" s="21"/>
      <c r="EBV45" s="21"/>
      <c r="EBW45" s="21"/>
      <c r="EBX45" s="21"/>
      <c r="EBY45" s="21"/>
      <c r="EBZ45" s="21"/>
      <c r="ECA45" s="21"/>
      <c r="ECB45" s="21"/>
      <c r="ECC45" s="21"/>
      <c r="ECD45" s="21"/>
      <c r="ECE45" s="21"/>
      <c r="ECF45" s="21"/>
      <c r="ECG45" s="21"/>
      <c r="ECH45" s="21"/>
      <c r="ECI45" s="21"/>
      <c r="ECJ45" s="21"/>
      <c r="ECK45" s="21"/>
      <c r="ECL45" s="21"/>
      <c r="ECM45" s="21"/>
      <c r="ECN45" s="21"/>
      <c r="ECO45" s="21"/>
      <c r="ECP45" s="21"/>
      <c r="ECQ45" s="21"/>
      <c r="ECR45" s="21"/>
      <c r="ECS45" s="21"/>
      <c r="ECT45" s="21"/>
      <c r="ECU45" s="21"/>
      <c r="ECV45" s="21"/>
      <c r="ECW45" s="21"/>
      <c r="ECX45" s="21"/>
      <c r="ECY45" s="21"/>
      <c r="ECZ45" s="21"/>
      <c r="EDA45" s="21"/>
      <c r="EDB45" s="21"/>
      <c r="EDC45" s="21"/>
      <c r="EDD45" s="21"/>
      <c r="EDE45" s="21"/>
      <c r="EDF45" s="21"/>
      <c r="EDG45" s="21"/>
      <c r="EDH45" s="21"/>
      <c r="EDI45" s="21"/>
      <c r="EDJ45" s="21"/>
      <c r="EDK45" s="21"/>
      <c r="EDL45" s="21"/>
      <c r="EDM45" s="21"/>
      <c r="EDN45" s="21"/>
      <c r="EDO45" s="21"/>
      <c r="EDP45" s="21"/>
      <c r="EDQ45" s="21"/>
      <c r="EDR45" s="21"/>
      <c r="EDS45" s="21"/>
      <c r="EDT45" s="21"/>
      <c r="EDU45" s="21"/>
      <c r="EDV45" s="21"/>
      <c r="EDW45" s="21"/>
      <c r="EDX45" s="21"/>
      <c r="EDY45" s="21"/>
      <c r="EDZ45" s="21"/>
      <c r="EEA45" s="21"/>
      <c r="EEB45" s="21"/>
      <c r="EEC45" s="21"/>
      <c r="EED45" s="21"/>
      <c r="EEE45" s="21"/>
      <c r="EEF45" s="21"/>
      <c r="EEG45" s="21"/>
      <c r="EEH45" s="21"/>
      <c r="EEI45" s="21"/>
      <c r="EEJ45" s="21"/>
      <c r="EEK45" s="21"/>
      <c r="EEL45" s="21"/>
      <c r="EEM45" s="21"/>
      <c r="EEN45" s="21"/>
      <c r="EEO45" s="21"/>
      <c r="EEP45" s="21"/>
      <c r="EEQ45" s="21"/>
      <c r="EER45" s="21"/>
      <c r="EES45" s="21"/>
      <c r="EET45" s="21"/>
      <c r="EEU45" s="21"/>
      <c r="EEV45" s="21"/>
      <c r="EEW45" s="21"/>
      <c r="EEX45" s="21"/>
      <c r="EEY45" s="21"/>
      <c r="EEZ45" s="21"/>
      <c r="EFA45" s="21"/>
      <c r="EFB45" s="21"/>
      <c r="EFC45" s="21"/>
      <c r="EFD45" s="21"/>
      <c r="EFE45" s="21"/>
      <c r="EFF45" s="21"/>
      <c r="EFG45" s="21"/>
      <c r="EFH45" s="21"/>
      <c r="EFI45" s="21"/>
      <c r="EFJ45" s="21"/>
      <c r="EFK45" s="21"/>
      <c r="EFL45" s="21"/>
      <c r="EFM45" s="21"/>
      <c r="EFN45" s="21"/>
      <c r="EFO45" s="21"/>
      <c r="EFP45" s="21"/>
      <c r="EFQ45" s="21"/>
      <c r="EFR45" s="21"/>
      <c r="EFS45" s="21"/>
      <c r="EFT45" s="21"/>
      <c r="EFU45" s="21"/>
      <c r="EFV45" s="21"/>
      <c r="EFW45" s="21"/>
      <c r="EFX45" s="21"/>
      <c r="EFY45" s="21"/>
      <c r="EFZ45" s="21"/>
      <c r="EGA45" s="21"/>
      <c r="EGB45" s="21"/>
      <c r="EGC45" s="21"/>
      <c r="EGD45" s="21"/>
      <c r="EGE45" s="21"/>
      <c r="EGF45" s="21"/>
      <c r="EGG45" s="21"/>
      <c r="EGH45" s="21"/>
      <c r="EGI45" s="21"/>
      <c r="EGJ45" s="21"/>
      <c r="EGK45" s="21"/>
      <c r="EGL45" s="21"/>
      <c r="EGM45" s="21"/>
      <c r="EGN45" s="21"/>
      <c r="EGO45" s="21"/>
      <c r="EGP45" s="21"/>
      <c r="EGQ45" s="21"/>
      <c r="EGR45" s="21"/>
      <c r="EGS45" s="21"/>
      <c r="EGT45" s="21"/>
      <c r="EGU45" s="21"/>
      <c r="EGV45" s="21"/>
      <c r="EGW45" s="21"/>
      <c r="EGX45" s="21"/>
      <c r="EGY45" s="21"/>
      <c r="EGZ45" s="21"/>
      <c r="EHA45" s="21"/>
      <c r="EHB45" s="21"/>
      <c r="EHC45" s="21"/>
      <c r="EHD45" s="21"/>
      <c r="EHE45" s="21"/>
      <c r="EHF45" s="21"/>
      <c r="EHG45" s="21"/>
      <c r="EHH45" s="21"/>
      <c r="EHI45" s="21"/>
      <c r="EHJ45" s="21"/>
      <c r="EHK45" s="21"/>
      <c r="EHL45" s="21"/>
      <c r="EHM45" s="21"/>
      <c r="EHN45" s="21"/>
      <c r="EHO45" s="21"/>
      <c r="EHP45" s="21"/>
      <c r="EHQ45" s="21"/>
      <c r="EHR45" s="21"/>
      <c r="EHS45" s="21"/>
      <c r="EHT45" s="21"/>
      <c r="EHU45" s="21"/>
      <c r="EHV45" s="21"/>
      <c r="EHW45" s="21"/>
      <c r="EHX45" s="21"/>
      <c r="EHY45" s="21"/>
      <c r="EHZ45" s="21"/>
      <c r="EIA45" s="21"/>
      <c r="EIB45" s="21"/>
      <c r="EIC45" s="21"/>
      <c r="EID45" s="21"/>
      <c r="EIE45" s="21"/>
      <c r="EIF45" s="21"/>
      <c r="EIG45" s="21"/>
      <c r="EIH45" s="21"/>
      <c r="EII45" s="21"/>
      <c r="EIJ45" s="21"/>
      <c r="EIK45" s="21"/>
      <c r="EIL45" s="21"/>
      <c r="EIM45" s="21"/>
      <c r="EIN45" s="21"/>
      <c r="EIO45" s="21"/>
      <c r="EIP45" s="21"/>
      <c r="EIQ45" s="21"/>
      <c r="EIR45" s="21"/>
      <c r="EIS45" s="21"/>
      <c r="EIT45" s="21"/>
      <c r="EIU45" s="21"/>
      <c r="EIV45" s="21"/>
      <c r="EIW45" s="21"/>
      <c r="EIX45" s="21"/>
      <c r="EIY45" s="21"/>
      <c r="EIZ45" s="21"/>
      <c r="EJA45" s="21"/>
      <c r="EJB45" s="21"/>
      <c r="EJC45" s="21"/>
      <c r="EJD45" s="21"/>
      <c r="EJE45" s="21"/>
      <c r="EJF45" s="21"/>
      <c r="EJG45" s="21"/>
      <c r="EJH45" s="21"/>
      <c r="EJI45" s="21"/>
      <c r="EJJ45" s="21"/>
      <c r="EJK45" s="21"/>
      <c r="EJL45" s="21"/>
      <c r="EJM45" s="21"/>
      <c r="EJN45" s="21"/>
      <c r="EJO45" s="21"/>
      <c r="EJP45" s="21"/>
      <c r="EJQ45" s="21"/>
      <c r="EJR45" s="21"/>
      <c r="EJS45" s="21"/>
      <c r="EJT45" s="21"/>
      <c r="EJU45" s="21"/>
      <c r="EJV45" s="21"/>
      <c r="EJW45" s="21"/>
      <c r="EJX45" s="21"/>
      <c r="EJY45" s="21"/>
      <c r="EJZ45" s="21"/>
      <c r="EKA45" s="21"/>
      <c r="EKB45" s="21"/>
      <c r="EKC45" s="21"/>
      <c r="EKD45" s="21"/>
      <c r="EKE45" s="21"/>
      <c r="EKF45" s="21"/>
      <c r="EKG45" s="21"/>
      <c r="EKH45" s="21"/>
      <c r="EKI45" s="21"/>
      <c r="EKJ45" s="21"/>
      <c r="EKK45" s="21"/>
      <c r="EKL45" s="21"/>
      <c r="EKM45" s="21"/>
      <c r="EKN45" s="21"/>
      <c r="EKO45" s="21"/>
      <c r="EKP45" s="21"/>
      <c r="EKQ45" s="21"/>
      <c r="EKR45" s="21"/>
      <c r="EKS45" s="21"/>
      <c r="EKT45" s="21"/>
      <c r="EKU45" s="21"/>
      <c r="EKV45" s="21"/>
      <c r="EKW45" s="21"/>
      <c r="EKX45" s="21"/>
      <c r="EKY45" s="21"/>
      <c r="EKZ45" s="21"/>
      <c r="ELA45" s="21"/>
      <c r="ELB45" s="21"/>
      <c r="ELC45" s="21"/>
      <c r="ELD45" s="21"/>
      <c r="ELE45" s="21"/>
      <c r="ELF45" s="21"/>
      <c r="ELG45" s="21"/>
      <c r="ELH45" s="21"/>
      <c r="ELI45" s="21"/>
      <c r="ELJ45" s="21"/>
      <c r="ELK45" s="21"/>
      <c r="ELL45" s="21"/>
      <c r="ELM45" s="21"/>
      <c r="ELN45" s="21"/>
      <c r="ELO45" s="21"/>
      <c r="ELP45" s="21"/>
      <c r="ELQ45" s="21"/>
      <c r="ELR45" s="21"/>
      <c r="ELS45" s="21"/>
      <c r="ELT45" s="21"/>
      <c r="ELU45" s="21"/>
      <c r="ELV45" s="21"/>
      <c r="ELW45" s="21"/>
      <c r="ELX45" s="21"/>
      <c r="ELY45" s="21"/>
      <c r="ELZ45" s="21"/>
      <c r="EMA45" s="21"/>
      <c r="EMB45" s="21"/>
      <c r="EMC45" s="21"/>
      <c r="EMD45" s="21"/>
      <c r="EME45" s="21"/>
      <c r="EMF45" s="21"/>
      <c r="EMG45" s="21"/>
      <c r="EMH45" s="21"/>
      <c r="EMI45" s="21"/>
      <c r="EMJ45" s="21"/>
      <c r="EMK45" s="21"/>
      <c r="EML45" s="21"/>
      <c r="EMM45" s="21"/>
      <c r="EMN45" s="21"/>
      <c r="EMO45" s="21"/>
      <c r="EMP45" s="21"/>
      <c r="EMQ45" s="21"/>
      <c r="EMR45" s="21"/>
      <c r="EMS45" s="21"/>
      <c r="EMT45" s="21"/>
      <c r="EMU45" s="21"/>
      <c r="EMV45" s="21"/>
      <c r="EMW45" s="21"/>
      <c r="EMX45" s="21"/>
      <c r="EMY45" s="21"/>
      <c r="EMZ45" s="21"/>
      <c r="ENA45" s="21"/>
      <c r="ENB45" s="21"/>
      <c r="ENC45" s="21"/>
      <c r="END45" s="21"/>
      <c r="ENE45" s="21"/>
      <c r="ENF45" s="21"/>
      <c r="ENG45" s="21"/>
      <c r="ENH45" s="21"/>
      <c r="ENI45" s="21"/>
      <c r="ENJ45" s="21"/>
      <c r="ENK45" s="21"/>
      <c r="ENL45" s="21"/>
      <c r="ENM45" s="21"/>
      <c r="ENN45" s="21"/>
      <c r="ENO45" s="21"/>
      <c r="ENP45" s="21"/>
      <c r="ENQ45" s="21"/>
      <c r="ENR45" s="21"/>
      <c r="ENS45" s="21"/>
      <c r="ENT45" s="21"/>
      <c r="ENU45" s="21"/>
      <c r="ENV45" s="21"/>
      <c r="ENW45" s="21"/>
      <c r="ENX45" s="21"/>
      <c r="ENY45" s="21"/>
      <c r="ENZ45" s="21"/>
      <c r="EOA45" s="21"/>
      <c r="EOB45" s="21"/>
      <c r="EOC45" s="21"/>
      <c r="EOD45" s="21"/>
      <c r="EOE45" s="21"/>
      <c r="EOF45" s="21"/>
      <c r="EOG45" s="21"/>
      <c r="EOH45" s="21"/>
      <c r="EOI45" s="21"/>
      <c r="EOJ45" s="21"/>
      <c r="EOK45" s="21"/>
      <c r="EOL45" s="21"/>
      <c r="EOM45" s="21"/>
      <c r="EON45" s="21"/>
      <c r="EOO45" s="21"/>
      <c r="EOP45" s="21"/>
      <c r="EOQ45" s="21"/>
      <c r="EOR45" s="21"/>
      <c r="EOS45" s="21"/>
      <c r="EOT45" s="21"/>
      <c r="EOU45" s="21"/>
      <c r="EOV45" s="21"/>
      <c r="EOW45" s="21"/>
      <c r="EOX45" s="21"/>
      <c r="EOY45" s="21"/>
      <c r="EOZ45" s="21"/>
      <c r="EPA45" s="21"/>
      <c r="EPB45" s="21"/>
      <c r="EPC45" s="21"/>
      <c r="EPD45" s="21"/>
      <c r="EPE45" s="21"/>
      <c r="EPF45" s="21"/>
      <c r="EPG45" s="21"/>
      <c r="EPH45" s="21"/>
      <c r="EPI45" s="21"/>
      <c r="EPJ45" s="21"/>
      <c r="EPK45" s="21"/>
      <c r="EPL45" s="21"/>
      <c r="EPM45" s="21"/>
      <c r="EPN45" s="21"/>
      <c r="EPO45" s="21"/>
      <c r="EPP45" s="21"/>
      <c r="EPQ45" s="21"/>
      <c r="EPR45" s="21"/>
      <c r="EPS45" s="21"/>
      <c r="EPT45" s="21"/>
      <c r="EPU45" s="21"/>
      <c r="EPV45" s="21"/>
      <c r="EPW45" s="21"/>
      <c r="EPX45" s="21"/>
      <c r="EPY45" s="21"/>
      <c r="EPZ45" s="21"/>
      <c r="EQA45" s="21"/>
      <c r="EQB45" s="21"/>
      <c r="EQC45" s="21"/>
      <c r="EQD45" s="21"/>
      <c r="EQE45" s="21"/>
      <c r="EQF45" s="21"/>
      <c r="EQG45" s="21"/>
      <c r="EQH45" s="21"/>
      <c r="EQI45" s="21"/>
      <c r="EQJ45" s="21"/>
      <c r="EQK45" s="21"/>
      <c r="EQL45" s="21"/>
      <c r="EQM45" s="21"/>
      <c r="EQN45" s="21"/>
      <c r="EQO45" s="21"/>
      <c r="EQP45" s="21"/>
      <c r="EQQ45" s="21"/>
      <c r="EQR45" s="21"/>
      <c r="EQS45" s="21"/>
      <c r="EQT45" s="21"/>
      <c r="EQU45" s="21"/>
      <c r="EQV45" s="21"/>
      <c r="EQW45" s="21"/>
      <c r="EQX45" s="21"/>
      <c r="EQY45" s="21"/>
      <c r="EQZ45" s="21"/>
      <c r="ERA45" s="21"/>
      <c r="ERB45" s="21"/>
      <c r="ERC45" s="21"/>
      <c r="ERD45" s="21"/>
      <c r="ERE45" s="21"/>
      <c r="ERF45" s="21"/>
      <c r="ERG45" s="21"/>
      <c r="ERH45" s="21"/>
      <c r="ERI45" s="21"/>
      <c r="ERJ45" s="21"/>
      <c r="ERK45" s="21"/>
      <c r="ERL45" s="21"/>
      <c r="ERM45" s="21"/>
      <c r="ERN45" s="21"/>
      <c r="ERO45" s="21"/>
      <c r="ERP45" s="21"/>
      <c r="ERQ45" s="21"/>
      <c r="ERR45" s="21"/>
      <c r="ERS45" s="21"/>
      <c r="ERT45" s="21"/>
      <c r="ERU45" s="21"/>
      <c r="ERV45" s="21"/>
      <c r="ERW45" s="21"/>
      <c r="ERX45" s="21"/>
      <c r="ERY45" s="21"/>
      <c r="ERZ45" s="21"/>
      <c r="ESA45" s="21"/>
      <c r="ESB45" s="21"/>
      <c r="ESC45" s="21"/>
      <c r="ESD45" s="21"/>
      <c r="ESE45" s="21"/>
      <c r="ESF45" s="21"/>
      <c r="ESG45" s="21"/>
      <c r="ESH45" s="21"/>
      <c r="ESI45" s="21"/>
      <c r="ESJ45" s="21"/>
      <c r="ESK45" s="21"/>
      <c r="ESL45" s="21"/>
      <c r="ESM45" s="21"/>
      <c r="ESN45" s="21"/>
      <c r="ESO45" s="21"/>
      <c r="ESP45" s="21"/>
      <c r="ESQ45" s="21"/>
      <c r="ESR45" s="21"/>
      <c r="ESS45" s="21"/>
      <c r="EST45" s="21"/>
      <c r="ESU45" s="21"/>
      <c r="ESV45" s="21"/>
      <c r="ESW45" s="21"/>
      <c r="ESX45" s="21"/>
      <c r="ESY45" s="21"/>
      <c r="ESZ45" s="21"/>
      <c r="ETA45" s="21"/>
      <c r="ETB45" s="21"/>
      <c r="ETC45" s="21"/>
      <c r="ETD45" s="21"/>
      <c r="ETE45" s="21"/>
      <c r="ETF45" s="21"/>
      <c r="ETG45" s="21"/>
      <c r="ETH45" s="21"/>
      <c r="ETI45" s="21"/>
      <c r="ETJ45" s="21"/>
      <c r="ETK45" s="21"/>
      <c r="ETL45" s="21"/>
      <c r="ETM45" s="21"/>
      <c r="ETN45" s="21"/>
      <c r="ETO45" s="21"/>
      <c r="ETP45" s="21"/>
      <c r="ETQ45" s="21"/>
      <c r="ETR45" s="21"/>
      <c r="ETS45" s="21"/>
      <c r="ETT45" s="21"/>
      <c r="ETU45" s="21"/>
      <c r="ETV45" s="21"/>
      <c r="ETW45" s="21"/>
      <c r="ETX45" s="21"/>
      <c r="ETY45" s="21"/>
      <c r="ETZ45" s="21"/>
      <c r="EUA45" s="21"/>
      <c r="EUB45" s="21"/>
      <c r="EUC45" s="21"/>
      <c r="EUD45" s="21"/>
      <c r="EUE45" s="21"/>
      <c r="EUF45" s="21"/>
      <c r="EUG45" s="21"/>
      <c r="EUH45" s="21"/>
      <c r="EUI45" s="21"/>
      <c r="EUJ45" s="21"/>
      <c r="EUK45" s="21"/>
      <c r="EUL45" s="21"/>
      <c r="EUM45" s="21"/>
      <c r="EUN45" s="21"/>
      <c r="EUO45" s="21"/>
      <c r="EUP45" s="21"/>
      <c r="EUQ45" s="21"/>
      <c r="EUR45" s="21"/>
      <c r="EUS45" s="21"/>
      <c r="EUT45" s="21"/>
      <c r="EUU45" s="21"/>
      <c r="EUV45" s="21"/>
      <c r="EUW45" s="21"/>
      <c r="EUX45" s="21"/>
      <c r="EUY45" s="21"/>
      <c r="EUZ45" s="21"/>
      <c r="EVA45" s="21"/>
      <c r="EVB45" s="21"/>
      <c r="EVC45" s="21"/>
      <c r="EVD45" s="21"/>
      <c r="EVE45" s="21"/>
      <c r="EVF45" s="21"/>
      <c r="EVG45" s="21"/>
      <c r="EVH45" s="21"/>
      <c r="EVI45" s="21"/>
      <c r="EVJ45" s="21"/>
      <c r="EVK45" s="21"/>
      <c r="EVL45" s="21"/>
      <c r="EVM45" s="21"/>
      <c r="EVN45" s="21"/>
      <c r="EVO45" s="21"/>
      <c r="EVP45" s="21"/>
      <c r="EVQ45" s="21"/>
      <c r="EVR45" s="21"/>
      <c r="EVS45" s="21"/>
      <c r="EVT45" s="21"/>
      <c r="EVU45" s="21"/>
      <c r="EVV45" s="21"/>
      <c r="EVW45" s="21"/>
      <c r="EVX45" s="21"/>
      <c r="EVY45" s="21"/>
      <c r="EVZ45" s="21"/>
      <c r="EWA45" s="21"/>
      <c r="EWB45" s="21"/>
      <c r="EWC45" s="21"/>
      <c r="EWD45" s="21"/>
      <c r="EWE45" s="21"/>
      <c r="EWF45" s="21"/>
      <c r="EWG45" s="21"/>
      <c r="EWH45" s="21"/>
      <c r="EWI45" s="21"/>
      <c r="EWJ45" s="21"/>
      <c r="EWK45" s="21"/>
      <c r="EWL45" s="21"/>
      <c r="EWM45" s="21"/>
      <c r="EWN45" s="21"/>
      <c r="EWO45" s="21"/>
      <c r="EWP45" s="21"/>
      <c r="EWQ45" s="21"/>
      <c r="EWR45" s="21"/>
      <c r="EWS45" s="21"/>
      <c r="EWT45" s="21"/>
      <c r="EWU45" s="21"/>
      <c r="EWV45" s="21"/>
      <c r="EWW45" s="21"/>
      <c r="EWX45" s="21"/>
      <c r="EWY45" s="21"/>
      <c r="EWZ45" s="21"/>
      <c r="EXA45" s="21"/>
      <c r="EXB45" s="21"/>
      <c r="EXC45" s="21"/>
      <c r="EXD45" s="21"/>
      <c r="EXE45" s="21"/>
      <c r="EXF45" s="21"/>
      <c r="EXG45" s="21"/>
      <c r="EXH45" s="21"/>
      <c r="EXI45" s="21"/>
      <c r="EXJ45" s="21"/>
      <c r="EXK45" s="21"/>
      <c r="EXL45" s="21"/>
      <c r="EXM45" s="21"/>
      <c r="EXN45" s="21"/>
      <c r="EXO45" s="21"/>
      <c r="EXP45" s="21"/>
      <c r="EXQ45" s="21"/>
      <c r="EXR45" s="21"/>
      <c r="EXS45" s="21"/>
      <c r="EXT45" s="21"/>
      <c r="EXU45" s="21"/>
      <c r="EXV45" s="21"/>
      <c r="EXW45" s="21"/>
      <c r="EXX45" s="21"/>
      <c r="EXY45" s="21"/>
      <c r="EXZ45" s="21"/>
      <c r="EYA45" s="21"/>
      <c r="EYB45" s="21"/>
      <c r="EYC45" s="21"/>
      <c r="EYD45" s="21"/>
      <c r="EYE45" s="21"/>
      <c r="EYF45" s="21"/>
      <c r="EYG45" s="21"/>
      <c r="EYH45" s="21"/>
      <c r="EYI45" s="21"/>
      <c r="EYJ45" s="21"/>
      <c r="EYK45" s="21"/>
      <c r="EYL45" s="21"/>
      <c r="EYM45" s="21"/>
      <c r="EYN45" s="21"/>
      <c r="EYO45" s="21"/>
      <c r="EYP45" s="21"/>
      <c r="EYQ45" s="21"/>
      <c r="EYR45" s="21"/>
      <c r="EYS45" s="21"/>
      <c r="EYT45" s="21"/>
      <c r="EYU45" s="21"/>
      <c r="EYV45" s="21"/>
      <c r="EYW45" s="21"/>
      <c r="EYX45" s="21"/>
      <c r="EYY45" s="21"/>
      <c r="EYZ45" s="21"/>
      <c r="EZA45" s="21"/>
      <c r="EZB45" s="21"/>
      <c r="EZC45" s="21"/>
      <c r="EZD45" s="21"/>
      <c r="EZE45" s="21"/>
      <c r="EZF45" s="21"/>
      <c r="EZG45" s="21"/>
      <c r="EZH45" s="21"/>
      <c r="EZI45" s="21"/>
      <c r="EZJ45" s="21"/>
      <c r="EZK45" s="21"/>
      <c r="EZL45" s="21"/>
      <c r="EZM45" s="21"/>
      <c r="EZN45" s="21"/>
      <c r="EZO45" s="21"/>
      <c r="EZP45" s="21"/>
      <c r="EZQ45" s="21"/>
      <c r="EZR45" s="21"/>
      <c r="EZS45" s="21"/>
      <c r="EZT45" s="21"/>
      <c r="EZU45" s="21"/>
      <c r="EZV45" s="21"/>
      <c r="EZW45" s="21"/>
      <c r="EZX45" s="21"/>
      <c r="EZY45" s="21"/>
      <c r="EZZ45" s="21"/>
      <c r="FAA45" s="21"/>
      <c r="FAB45" s="21"/>
      <c r="FAC45" s="21"/>
      <c r="FAD45" s="21"/>
      <c r="FAE45" s="21"/>
      <c r="FAF45" s="21"/>
      <c r="FAG45" s="21"/>
      <c r="FAH45" s="21"/>
      <c r="FAI45" s="21"/>
      <c r="FAJ45" s="21"/>
      <c r="FAK45" s="21"/>
      <c r="FAL45" s="21"/>
      <c r="FAM45" s="21"/>
      <c r="FAN45" s="21"/>
      <c r="FAO45" s="21"/>
      <c r="FAP45" s="21"/>
      <c r="FAQ45" s="21"/>
      <c r="FAR45" s="21"/>
      <c r="FAS45" s="21"/>
      <c r="FAT45" s="21"/>
      <c r="FAU45" s="21"/>
      <c r="FAV45" s="21"/>
      <c r="FAW45" s="21"/>
      <c r="FAX45" s="21"/>
      <c r="FAY45" s="21"/>
      <c r="FAZ45" s="21"/>
      <c r="FBA45" s="21"/>
      <c r="FBB45" s="21"/>
      <c r="FBC45" s="21"/>
      <c r="FBD45" s="21"/>
      <c r="FBE45" s="21"/>
      <c r="FBF45" s="21"/>
      <c r="FBG45" s="21"/>
      <c r="FBH45" s="21"/>
      <c r="FBI45" s="21"/>
      <c r="FBJ45" s="21"/>
      <c r="FBK45" s="21"/>
      <c r="FBL45" s="21"/>
      <c r="FBM45" s="21"/>
      <c r="FBN45" s="21"/>
      <c r="FBO45" s="21"/>
      <c r="FBP45" s="21"/>
      <c r="FBQ45" s="21"/>
      <c r="FBR45" s="21"/>
      <c r="FBS45" s="21"/>
      <c r="FBT45" s="21"/>
      <c r="FBU45" s="21"/>
      <c r="FBV45" s="21"/>
      <c r="FBW45" s="21"/>
      <c r="FBX45" s="21"/>
      <c r="FBY45" s="21"/>
      <c r="FBZ45" s="21"/>
      <c r="FCA45" s="21"/>
      <c r="FCB45" s="21"/>
      <c r="FCC45" s="21"/>
      <c r="FCD45" s="21"/>
      <c r="FCE45" s="21"/>
      <c r="FCF45" s="21"/>
      <c r="FCG45" s="21"/>
      <c r="FCH45" s="21"/>
      <c r="FCI45" s="21"/>
      <c r="FCJ45" s="21"/>
      <c r="FCK45" s="21"/>
      <c r="FCL45" s="21"/>
      <c r="FCM45" s="21"/>
      <c r="FCN45" s="21"/>
      <c r="FCO45" s="21"/>
      <c r="FCP45" s="21"/>
      <c r="FCQ45" s="21"/>
      <c r="FCR45" s="21"/>
      <c r="FCS45" s="21"/>
      <c r="FCT45" s="21"/>
      <c r="FCU45" s="21"/>
      <c r="FCV45" s="21"/>
      <c r="FCW45" s="21"/>
      <c r="FCX45" s="21"/>
      <c r="FCY45" s="21"/>
      <c r="FCZ45" s="21"/>
      <c r="FDA45" s="21"/>
      <c r="FDB45" s="21"/>
      <c r="FDC45" s="21"/>
      <c r="FDD45" s="21"/>
      <c r="FDE45" s="21"/>
      <c r="FDF45" s="21"/>
      <c r="FDG45" s="21"/>
      <c r="FDH45" s="21"/>
      <c r="FDI45" s="21"/>
      <c r="FDJ45" s="21"/>
      <c r="FDK45" s="21"/>
      <c r="FDL45" s="21"/>
      <c r="FDM45" s="21"/>
      <c r="FDN45" s="21"/>
      <c r="FDO45" s="21"/>
      <c r="FDP45" s="21"/>
      <c r="FDQ45" s="21"/>
      <c r="FDR45" s="21"/>
      <c r="FDS45" s="21"/>
      <c r="FDT45" s="21"/>
      <c r="FDU45" s="21"/>
      <c r="FDV45" s="21"/>
      <c r="FDW45" s="21"/>
      <c r="FDX45" s="21"/>
      <c r="FDY45" s="21"/>
      <c r="FDZ45" s="21"/>
      <c r="FEA45" s="21"/>
      <c r="FEB45" s="21"/>
      <c r="FEC45" s="21"/>
      <c r="FED45" s="21"/>
      <c r="FEE45" s="21"/>
      <c r="FEF45" s="21"/>
      <c r="FEG45" s="21"/>
      <c r="FEH45" s="21"/>
      <c r="FEI45" s="21"/>
      <c r="FEJ45" s="21"/>
      <c r="FEK45" s="21"/>
      <c r="FEL45" s="21"/>
      <c r="FEM45" s="21"/>
      <c r="FEN45" s="21"/>
      <c r="FEO45" s="21"/>
      <c r="FEP45" s="21"/>
      <c r="FEQ45" s="21"/>
      <c r="FER45" s="21"/>
      <c r="FES45" s="21"/>
      <c r="FET45" s="21"/>
      <c r="FEU45" s="21"/>
      <c r="FEV45" s="21"/>
      <c r="FEW45" s="21"/>
      <c r="FEX45" s="21"/>
      <c r="FEY45" s="21"/>
      <c r="FEZ45" s="21"/>
      <c r="FFA45" s="21"/>
      <c r="FFB45" s="21"/>
      <c r="FFC45" s="21"/>
      <c r="FFD45" s="21"/>
      <c r="FFE45" s="21"/>
      <c r="FFF45" s="21"/>
      <c r="FFG45" s="21"/>
      <c r="FFH45" s="21"/>
      <c r="FFI45" s="21"/>
      <c r="FFJ45" s="21"/>
      <c r="FFK45" s="21"/>
      <c r="FFL45" s="21"/>
      <c r="FFM45" s="21"/>
      <c r="FFN45" s="21"/>
      <c r="FFO45" s="21"/>
      <c r="FFP45" s="21"/>
      <c r="FFQ45" s="21"/>
      <c r="FFR45" s="21"/>
      <c r="FFS45" s="21"/>
      <c r="FFT45" s="21"/>
      <c r="FFU45" s="21"/>
      <c r="FFV45" s="21"/>
      <c r="FFW45" s="21"/>
      <c r="FFX45" s="21"/>
      <c r="FFY45" s="21"/>
      <c r="FFZ45" s="21"/>
      <c r="FGA45" s="21"/>
      <c r="FGB45" s="21"/>
      <c r="FGC45" s="21"/>
      <c r="FGD45" s="21"/>
      <c r="FGE45" s="21"/>
      <c r="FGF45" s="21"/>
      <c r="FGG45" s="21"/>
      <c r="FGH45" s="21"/>
      <c r="FGI45" s="21"/>
      <c r="FGJ45" s="21"/>
      <c r="FGK45" s="21"/>
      <c r="FGL45" s="21"/>
      <c r="FGM45" s="21"/>
      <c r="FGN45" s="21"/>
      <c r="FGO45" s="21"/>
      <c r="FGP45" s="21"/>
      <c r="FGQ45" s="21"/>
      <c r="FGR45" s="21"/>
      <c r="FGS45" s="21"/>
      <c r="FGT45" s="21"/>
      <c r="FGU45" s="21"/>
      <c r="FGV45" s="21"/>
      <c r="FGW45" s="21"/>
      <c r="FGX45" s="21"/>
      <c r="FGY45" s="21"/>
      <c r="FGZ45" s="21"/>
      <c r="FHA45" s="21"/>
      <c r="FHB45" s="21"/>
      <c r="FHC45" s="21"/>
      <c r="FHD45" s="21"/>
      <c r="FHE45" s="21"/>
      <c r="FHF45" s="21"/>
      <c r="FHG45" s="21"/>
      <c r="FHH45" s="21"/>
      <c r="FHI45" s="21"/>
      <c r="FHJ45" s="21"/>
      <c r="FHK45" s="21"/>
      <c r="FHL45" s="21"/>
      <c r="FHM45" s="21"/>
      <c r="FHN45" s="21"/>
      <c r="FHO45" s="21"/>
      <c r="FHP45" s="21"/>
      <c r="FHQ45" s="21"/>
      <c r="FHR45" s="21"/>
      <c r="FHS45" s="21"/>
      <c r="FHT45" s="21"/>
      <c r="FHU45" s="21"/>
      <c r="FHV45" s="21"/>
      <c r="FHW45" s="21"/>
      <c r="FHX45" s="21"/>
      <c r="FHY45" s="21"/>
      <c r="FHZ45" s="21"/>
      <c r="FIA45" s="21"/>
      <c r="FIB45" s="21"/>
      <c r="FIC45" s="21"/>
      <c r="FID45" s="21"/>
      <c r="FIE45" s="21"/>
      <c r="FIF45" s="21"/>
      <c r="FIG45" s="21"/>
      <c r="FIH45" s="21"/>
      <c r="FII45" s="21"/>
      <c r="FIJ45" s="21"/>
      <c r="FIK45" s="21"/>
      <c r="FIL45" s="21"/>
      <c r="FIM45" s="21"/>
      <c r="FIN45" s="21"/>
      <c r="FIO45" s="21"/>
      <c r="FIP45" s="21"/>
      <c r="FIQ45" s="21"/>
      <c r="FIR45" s="21"/>
      <c r="FIS45" s="21"/>
      <c r="FIT45" s="21"/>
      <c r="FIU45" s="21"/>
      <c r="FIV45" s="21"/>
      <c r="FIW45" s="21"/>
      <c r="FIX45" s="21"/>
      <c r="FIY45" s="21"/>
      <c r="FIZ45" s="21"/>
      <c r="FJA45" s="21"/>
      <c r="FJB45" s="21"/>
      <c r="FJC45" s="21"/>
      <c r="FJD45" s="21"/>
      <c r="FJE45" s="21"/>
      <c r="FJF45" s="21"/>
      <c r="FJG45" s="21"/>
      <c r="FJH45" s="21"/>
      <c r="FJI45" s="21"/>
      <c r="FJJ45" s="21"/>
      <c r="FJK45" s="21"/>
      <c r="FJL45" s="21"/>
      <c r="FJM45" s="21"/>
      <c r="FJN45" s="21"/>
      <c r="FJO45" s="21"/>
      <c r="FJP45" s="21"/>
      <c r="FJQ45" s="21"/>
      <c r="FJR45" s="21"/>
      <c r="FJS45" s="21"/>
      <c r="FJT45" s="21"/>
      <c r="FJU45" s="21"/>
      <c r="FJV45" s="21"/>
      <c r="FJW45" s="21"/>
      <c r="FJX45" s="21"/>
      <c r="FJY45" s="21"/>
      <c r="FJZ45" s="21"/>
      <c r="FKA45" s="21"/>
      <c r="FKB45" s="21"/>
      <c r="FKC45" s="21"/>
      <c r="FKD45" s="21"/>
      <c r="FKE45" s="21"/>
      <c r="FKF45" s="21"/>
      <c r="FKG45" s="21"/>
      <c r="FKH45" s="21"/>
      <c r="FKI45" s="21"/>
      <c r="FKJ45" s="21"/>
      <c r="FKK45" s="21"/>
      <c r="FKL45" s="21"/>
      <c r="FKM45" s="21"/>
      <c r="FKN45" s="21"/>
      <c r="FKO45" s="21"/>
      <c r="FKP45" s="21"/>
      <c r="FKQ45" s="21"/>
      <c r="FKR45" s="21"/>
      <c r="FKS45" s="21"/>
      <c r="FKT45" s="21"/>
      <c r="FKU45" s="21"/>
      <c r="FKV45" s="21"/>
      <c r="FKW45" s="21"/>
      <c r="FKX45" s="21"/>
      <c r="FKY45" s="21"/>
      <c r="FKZ45" s="21"/>
      <c r="FLA45" s="21"/>
      <c r="FLB45" s="21"/>
      <c r="FLC45" s="21"/>
      <c r="FLD45" s="21"/>
      <c r="FLE45" s="21"/>
      <c r="FLF45" s="21"/>
      <c r="FLG45" s="21"/>
      <c r="FLH45" s="21"/>
      <c r="FLI45" s="21"/>
      <c r="FLJ45" s="21"/>
      <c r="FLK45" s="21"/>
      <c r="FLL45" s="21"/>
      <c r="FLM45" s="21"/>
      <c r="FLN45" s="21"/>
      <c r="FLO45" s="21"/>
      <c r="FLP45" s="21"/>
      <c r="FLQ45" s="21"/>
      <c r="FLR45" s="21"/>
      <c r="FLS45" s="21"/>
      <c r="FLT45" s="21"/>
      <c r="FLU45" s="21"/>
      <c r="FLV45" s="21"/>
      <c r="FLW45" s="21"/>
      <c r="FLX45" s="21"/>
      <c r="FLY45" s="21"/>
      <c r="FLZ45" s="21"/>
      <c r="FMA45" s="21"/>
      <c r="FMB45" s="21"/>
      <c r="FMC45" s="21"/>
      <c r="FMD45" s="21"/>
      <c r="FME45" s="21"/>
      <c r="FMF45" s="21"/>
      <c r="FMG45" s="21"/>
      <c r="FMH45" s="21"/>
      <c r="FMI45" s="21"/>
      <c r="FMJ45" s="21"/>
      <c r="FMK45" s="21"/>
      <c r="FML45" s="21"/>
      <c r="FMM45" s="21"/>
      <c r="FMN45" s="21"/>
      <c r="FMO45" s="21"/>
      <c r="FMP45" s="21"/>
      <c r="FMQ45" s="21"/>
      <c r="FMR45" s="21"/>
      <c r="FMS45" s="21"/>
      <c r="FMT45" s="21"/>
      <c r="FMU45" s="21"/>
      <c r="FMV45" s="21"/>
      <c r="FMW45" s="21"/>
      <c r="FMX45" s="21"/>
      <c r="FMY45" s="21"/>
      <c r="FMZ45" s="21"/>
      <c r="FNA45" s="21"/>
      <c r="FNB45" s="21"/>
      <c r="FNC45" s="21"/>
      <c r="FND45" s="21"/>
      <c r="FNE45" s="21"/>
      <c r="FNF45" s="21"/>
      <c r="FNG45" s="21"/>
      <c r="FNH45" s="21"/>
      <c r="FNI45" s="21"/>
      <c r="FNJ45" s="21"/>
      <c r="FNK45" s="21"/>
      <c r="FNL45" s="21"/>
      <c r="FNM45" s="21"/>
      <c r="FNN45" s="21"/>
      <c r="FNO45" s="21"/>
      <c r="FNP45" s="21"/>
      <c r="FNQ45" s="21"/>
      <c r="FNR45" s="21"/>
      <c r="FNS45" s="21"/>
      <c r="FNT45" s="21"/>
      <c r="FNU45" s="21"/>
      <c r="FNV45" s="21"/>
      <c r="FNW45" s="21"/>
      <c r="FNX45" s="21"/>
      <c r="FNY45" s="21"/>
      <c r="FNZ45" s="21"/>
      <c r="FOA45" s="21"/>
      <c r="FOB45" s="21"/>
      <c r="FOC45" s="21"/>
      <c r="FOD45" s="21"/>
      <c r="FOE45" s="21"/>
      <c r="FOF45" s="21"/>
      <c r="FOG45" s="21"/>
      <c r="FOH45" s="21"/>
      <c r="FOI45" s="21"/>
      <c r="FOJ45" s="21"/>
      <c r="FOK45" s="21"/>
      <c r="FOL45" s="21"/>
      <c r="FOM45" s="21"/>
      <c r="FON45" s="21"/>
      <c r="FOO45" s="21"/>
      <c r="FOP45" s="21"/>
      <c r="FOQ45" s="21"/>
      <c r="FOR45" s="21"/>
      <c r="FOS45" s="21"/>
      <c r="FOT45" s="21"/>
      <c r="FOU45" s="21"/>
      <c r="FOV45" s="21"/>
      <c r="FOW45" s="21"/>
      <c r="FOX45" s="21"/>
      <c r="FOY45" s="21"/>
      <c r="FOZ45" s="21"/>
      <c r="FPA45" s="21"/>
      <c r="FPB45" s="21"/>
      <c r="FPC45" s="21"/>
      <c r="FPD45" s="21"/>
      <c r="FPE45" s="21"/>
      <c r="FPF45" s="21"/>
      <c r="FPG45" s="21"/>
      <c r="FPH45" s="21"/>
      <c r="FPI45" s="21"/>
      <c r="FPJ45" s="21"/>
      <c r="FPK45" s="21"/>
      <c r="FPL45" s="21"/>
      <c r="FPM45" s="21"/>
      <c r="FPN45" s="21"/>
      <c r="FPO45" s="21"/>
      <c r="FPP45" s="21"/>
      <c r="FPQ45" s="21"/>
      <c r="FPR45" s="21"/>
      <c r="FPS45" s="21"/>
      <c r="FPT45" s="21"/>
      <c r="FPU45" s="21"/>
      <c r="FPV45" s="21"/>
      <c r="FPW45" s="21"/>
      <c r="FPX45" s="21"/>
      <c r="FPY45" s="21"/>
      <c r="FPZ45" s="21"/>
      <c r="FQA45" s="21"/>
      <c r="FQB45" s="21"/>
      <c r="FQC45" s="21"/>
      <c r="FQD45" s="21"/>
      <c r="FQE45" s="21"/>
      <c r="FQF45" s="21"/>
      <c r="FQG45" s="21"/>
      <c r="FQH45" s="21"/>
      <c r="FQI45" s="21"/>
      <c r="FQJ45" s="21"/>
      <c r="FQK45" s="21"/>
      <c r="FQL45" s="21"/>
      <c r="FQM45" s="21"/>
      <c r="FQN45" s="21"/>
      <c r="FQO45" s="21"/>
      <c r="FQP45" s="21"/>
      <c r="FQQ45" s="21"/>
      <c r="FQR45" s="21"/>
      <c r="FQS45" s="21"/>
      <c r="FQT45" s="21"/>
      <c r="FQU45" s="21"/>
      <c r="FQV45" s="21"/>
      <c r="FQW45" s="21"/>
      <c r="FQX45" s="21"/>
      <c r="FQY45" s="21"/>
      <c r="FQZ45" s="21"/>
      <c r="FRA45" s="21"/>
      <c r="FRB45" s="21"/>
      <c r="FRC45" s="21"/>
      <c r="FRD45" s="21"/>
      <c r="FRE45" s="21"/>
      <c r="FRF45" s="21"/>
      <c r="FRG45" s="21"/>
      <c r="FRH45" s="21"/>
      <c r="FRI45" s="21"/>
      <c r="FRJ45" s="21"/>
      <c r="FRK45" s="21"/>
      <c r="FRL45" s="21"/>
      <c r="FRM45" s="21"/>
      <c r="FRN45" s="21"/>
      <c r="FRO45" s="21"/>
      <c r="FRP45" s="21"/>
      <c r="FRQ45" s="21"/>
      <c r="FRR45" s="21"/>
      <c r="FRS45" s="21"/>
      <c r="FRT45" s="21"/>
      <c r="FRU45" s="21"/>
      <c r="FRV45" s="21"/>
      <c r="FRW45" s="21"/>
      <c r="FRX45" s="21"/>
      <c r="FRY45" s="21"/>
      <c r="FRZ45" s="21"/>
      <c r="FSA45" s="21"/>
      <c r="FSB45" s="21"/>
      <c r="FSC45" s="21"/>
      <c r="FSD45" s="21"/>
      <c r="FSE45" s="21"/>
      <c r="FSF45" s="21"/>
      <c r="FSG45" s="21"/>
      <c r="FSH45" s="21"/>
      <c r="FSI45" s="21"/>
      <c r="FSJ45" s="21"/>
      <c r="FSK45" s="21"/>
      <c r="FSL45" s="21"/>
      <c r="FSM45" s="21"/>
      <c r="FSN45" s="21"/>
      <c r="FSO45" s="21"/>
      <c r="FSP45" s="21"/>
      <c r="FSQ45" s="21"/>
      <c r="FSR45" s="21"/>
      <c r="FSS45" s="21"/>
      <c r="FST45" s="21"/>
      <c r="FSU45" s="21"/>
      <c r="FSV45" s="21"/>
      <c r="FSW45" s="21"/>
      <c r="FSX45" s="21"/>
      <c r="FSY45" s="21"/>
      <c r="FSZ45" s="21"/>
      <c r="FTA45" s="21"/>
      <c r="FTB45" s="21"/>
      <c r="FTC45" s="21"/>
      <c r="FTD45" s="21"/>
      <c r="FTE45" s="21"/>
      <c r="FTF45" s="21"/>
      <c r="FTG45" s="21"/>
      <c r="FTH45" s="21"/>
      <c r="FTI45" s="21"/>
      <c r="FTJ45" s="21"/>
      <c r="FTK45" s="21"/>
      <c r="FTL45" s="21"/>
      <c r="FTM45" s="21"/>
      <c r="FTN45" s="21"/>
      <c r="FTO45" s="21"/>
      <c r="FTP45" s="21"/>
      <c r="FTQ45" s="21"/>
      <c r="FTR45" s="21"/>
      <c r="FTS45" s="21"/>
      <c r="FTT45" s="21"/>
      <c r="FTU45" s="21"/>
      <c r="FTV45" s="21"/>
      <c r="FTW45" s="21"/>
      <c r="FTX45" s="21"/>
      <c r="FTY45" s="21"/>
      <c r="FTZ45" s="21"/>
      <c r="FUA45" s="21"/>
      <c r="FUB45" s="21"/>
      <c r="FUC45" s="21"/>
      <c r="FUD45" s="21"/>
      <c r="FUE45" s="21"/>
      <c r="FUF45" s="21"/>
      <c r="FUG45" s="21"/>
      <c r="FUH45" s="21"/>
      <c r="FUI45" s="21"/>
      <c r="FUJ45" s="21"/>
      <c r="FUK45" s="21"/>
      <c r="FUL45" s="21"/>
      <c r="FUM45" s="21"/>
      <c r="FUN45" s="21"/>
      <c r="FUO45" s="21"/>
      <c r="FUP45" s="21"/>
      <c r="FUQ45" s="21"/>
      <c r="FUR45" s="21"/>
      <c r="FUS45" s="21"/>
      <c r="FUT45" s="21"/>
      <c r="FUU45" s="21"/>
      <c r="FUV45" s="21"/>
      <c r="FUW45" s="21"/>
      <c r="FUX45" s="21"/>
      <c r="FUY45" s="21"/>
      <c r="FUZ45" s="21"/>
      <c r="FVA45" s="21"/>
      <c r="FVB45" s="21"/>
      <c r="FVC45" s="21"/>
      <c r="FVD45" s="21"/>
      <c r="FVE45" s="21"/>
      <c r="FVF45" s="21"/>
      <c r="FVG45" s="21"/>
      <c r="FVH45" s="21"/>
      <c r="FVI45" s="21"/>
      <c r="FVJ45" s="21"/>
      <c r="FVK45" s="21"/>
      <c r="FVL45" s="21"/>
      <c r="FVM45" s="21"/>
      <c r="FVN45" s="21"/>
      <c r="FVO45" s="21"/>
      <c r="FVP45" s="21"/>
      <c r="FVQ45" s="21"/>
      <c r="FVR45" s="21"/>
      <c r="FVS45" s="21"/>
      <c r="FVT45" s="21"/>
      <c r="FVU45" s="21"/>
      <c r="FVV45" s="21"/>
      <c r="FVW45" s="21"/>
      <c r="FVX45" s="21"/>
      <c r="FVY45" s="21"/>
      <c r="FVZ45" s="21"/>
      <c r="FWA45" s="21"/>
      <c r="FWB45" s="21"/>
      <c r="FWC45" s="21"/>
      <c r="FWD45" s="21"/>
      <c r="FWE45" s="21"/>
      <c r="FWF45" s="21"/>
      <c r="FWG45" s="21"/>
      <c r="FWH45" s="21"/>
      <c r="FWI45" s="21"/>
      <c r="FWJ45" s="21"/>
      <c r="FWK45" s="21"/>
      <c r="FWL45" s="21"/>
      <c r="FWM45" s="21"/>
      <c r="FWN45" s="21"/>
      <c r="FWO45" s="21"/>
      <c r="FWP45" s="21"/>
      <c r="FWQ45" s="21"/>
      <c r="FWR45" s="21"/>
      <c r="FWS45" s="21"/>
      <c r="FWT45" s="21"/>
      <c r="FWU45" s="21"/>
      <c r="FWV45" s="21"/>
      <c r="FWW45" s="21"/>
      <c r="FWX45" s="21"/>
      <c r="FWY45" s="21"/>
      <c r="FWZ45" s="21"/>
      <c r="FXA45" s="21"/>
      <c r="FXB45" s="21"/>
      <c r="FXC45" s="21"/>
      <c r="FXD45" s="21"/>
      <c r="FXE45" s="21"/>
      <c r="FXF45" s="21"/>
      <c r="FXG45" s="21"/>
      <c r="FXH45" s="21"/>
      <c r="FXI45" s="21"/>
      <c r="FXJ45" s="21"/>
      <c r="FXK45" s="21"/>
      <c r="FXL45" s="21"/>
      <c r="FXM45" s="21"/>
      <c r="FXN45" s="21"/>
      <c r="FXO45" s="21"/>
      <c r="FXP45" s="21"/>
      <c r="FXQ45" s="21"/>
      <c r="FXR45" s="21"/>
      <c r="FXS45" s="21"/>
      <c r="FXT45" s="21"/>
      <c r="FXU45" s="21"/>
      <c r="FXV45" s="21"/>
      <c r="FXW45" s="21"/>
      <c r="FXX45" s="21"/>
      <c r="FXY45" s="21"/>
      <c r="FXZ45" s="21"/>
      <c r="FYA45" s="21"/>
      <c r="FYB45" s="21"/>
      <c r="FYC45" s="21"/>
      <c r="FYD45" s="21"/>
      <c r="FYE45" s="21"/>
      <c r="FYF45" s="21"/>
      <c r="FYG45" s="21"/>
      <c r="FYH45" s="21"/>
      <c r="FYI45" s="21"/>
      <c r="FYJ45" s="21"/>
      <c r="FYK45" s="21"/>
      <c r="FYL45" s="21"/>
      <c r="FYM45" s="21"/>
      <c r="FYN45" s="21"/>
      <c r="FYO45" s="21"/>
      <c r="FYP45" s="21"/>
      <c r="FYQ45" s="21"/>
      <c r="FYR45" s="21"/>
      <c r="FYS45" s="21"/>
      <c r="FYT45" s="21"/>
      <c r="FYU45" s="21"/>
      <c r="FYV45" s="21"/>
      <c r="FYW45" s="21"/>
      <c r="FYX45" s="21"/>
      <c r="FYY45" s="21"/>
      <c r="FYZ45" s="21"/>
      <c r="FZA45" s="21"/>
      <c r="FZB45" s="21"/>
      <c r="FZC45" s="21"/>
      <c r="FZD45" s="21"/>
      <c r="FZE45" s="21"/>
      <c r="FZF45" s="21"/>
      <c r="FZG45" s="21"/>
      <c r="FZH45" s="21"/>
      <c r="FZI45" s="21"/>
      <c r="FZJ45" s="21"/>
      <c r="FZK45" s="21"/>
      <c r="FZL45" s="21"/>
      <c r="FZM45" s="21"/>
      <c r="FZN45" s="21"/>
      <c r="FZO45" s="21"/>
      <c r="FZP45" s="21"/>
      <c r="FZQ45" s="21"/>
      <c r="FZR45" s="21"/>
      <c r="FZS45" s="21"/>
      <c r="FZT45" s="21"/>
      <c r="FZU45" s="21"/>
      <c r="FZV45" s="21"/>
      <c r="FZW45" s="21"/>
      <c r="FZX45" s="21"/>
      <c r="FZY45" s="21"/>
      <c r="FZZ45" s="21"/>
      <c r="GAA45" s="21"/>
      <c r="GAB45" s="21"/>
      <c r="GAC45" s="21"/>
      <c r="GAD45" s="21"/>
      <c r="GAE45" s="21"/>
      <c r="GAF45" s="21"/>
      <c r="GAG45" s="21"/>
      <c r="GAH45" s="21"/>
      <c r="GAI45" s="21"/>
      <c r="GAJ45" s="21"/>
      <c r="GAK45" s="21"/>
      <c r="GAL45" s="21"/>
      <c r="GAM45" s="21"/>
      <c r="GAN45" s="21"/>
      <c r="GAO45" s="21"/>
      <c r="GAP45" s="21"/>
      <c r="GAQ45" s="21"/>
      <c r="GAR45" s="21"/>
      <c r="GAS45" s="21"/>
      <c r="GAT45" s="21"/>
      <c r="GAU45" s="21"/>
      <c r="GAV45" s="21"/>
      <c r="GAW45" s="21"/>
      <c r="GAX45" s="21"/>
      <c r="GAY45" s="21"/>
      <c r="GAZ45" s="21"/>
      <c r="GBA45" s="21"/>
      <c r="GBB45" s="21"/>
      <c r="GBC45" s="21"/>
      <c r="GBD45" s="21"/>
      <c r="GBE45" s="21"/>
      <c r="GBF45" s="21"/>
      <c r="GBG45" s="21"/>
      <c r="GBH45" s="21"/>
      <c r="GBI45" s="21"/>
      <c r="GBJ45" s="21"/>
      <c r="GBK45" s="21"/>
      <c r="GBL45" s="21"/>
      <c r="GBM45" s="21"/>
      <c r="GBN45" s="21"/>
      <c r="GBO45" s="21"/>
      <c r="GBP45" s="21"/>
      <c r="GBQ45" s="21"/>
      <c r="GBR45" s="21"/>
      <c r="GBS45" s="21"/>
      <c r="GBT45" s="21"/>
      <c r="GBU45" s="21"/>
      <c r="GBV45" s="21"/>
      <c r="GBW45" s="21"/>
      <c r="GBX45" s="21"/>
      <c r="GBY45" s="21"/>
      <c r="GBZ45" s="21"/>
      <c r="GCA45" s="21"/>
      <c r="GCB45" s="21"/>
      <c r="GCC45" s="21"/>
      <c r="GCD45" s="21"/>
      <c r="GCE45" s="21"/>
      <c r="GCF45" s="21"/>
      <c r="GCG45" s="21"/>
      <c r="GCH45" s="21"/>
      <c r="GCI45" s="21"/>
      <c r="GCJ45" s="21"/>
      <c r="GCK45" s="21"/>
      <c r="GCL45" s="21"/>
      <c r="GCM45" s="21"/>
      <c r="GCN45" s="21"/>
      <c r="GCO45" s="21"/>
      <c r="GCP45" s="21"/>
      <c r="GCQ45" s="21"/>
      <c r="GCR45" s="21"/>
      <c r="GCS45" s="21"/>
      <c r="GCT45" s="21"/>
      <c r="GCU45" s="21"/>
      <c r="GCV45" s="21"/>
      <c r="GCW45" s="21"/>
      <c r="GCX45" s="21"/>
      <c r="GCY45" s="21"/>
      <c r="GCZ45" s="21"/>
      <c r="GDA45" s="21"/>
      <c r="GDB45" s="21"/>
      <c r="GDC45" s="21"/>
      <c r="GDD45" s="21"/>
      <c r="GDE45" s="21"/>
      <c r="GDF45" s="21"/>
      <c r="GDG45" s="21"/>
      <c r="GDH45" s="21"/>
      <c r="GDI45" s="21"/>
      <c r="GDJ45" s="21"/>
      <c r="GDK45" s="21"/>
      <c r="GDL45" s="21"/>
      <c r="GDM45" s="21"/>
      <c r="GDN45" s="21"/>
      <c r="GDO45" s="21"/>
      <c r="GDP45" s="21"/>
      <c r="GDQ45" s="21"/>
      <c r="GDR45" s="21"/>
      <c r="GDS45" s="21"/>
      <c r="GDT45" s="21"/>
      <c r="GDU45" s="21"/>
      <c r="GDV45" s="21"/>
      <c r="GDW45" s="21"/>
      <c r="GDX45" s="21"/>
      <c r="GDY45" s="21"/>
      <c r="GDZ45" s="21"/>
      <c r="GEA45" s="21"/>
      <c r="GEB45" s="21"/>
      <c r="GEC45" s="21"/>
      <c r="GED45" s="21"/>
      <c r="GEE45" s="21"/>
      <c r="GEF45" s="21"/>
      <c r="GEG45" s="21"/>
      <c r="GEH45" s="21"/>
      <c r="GEI45" s="21"/>
      <c r="GEJ45" s="21"/>
      <c r="GEK45" s="21"/>
      <c r="GEL45" s="21"/>
      <c r="GEM45" s="21"/>
      <c r="GEN45" s="21"/>
      <c r="GEO45" s="21"/>
      <c r="GEP45" s="21"/>
      <c r="GEQ45" s="21"/>
      <c r="GER45" s="21"/>
      <c r="GES45" s="21"/>
      <c r="GET45" s="21"/>
      <c r="GEU45" s="21"/>
      <c r="GEV45" s="21"/>
      <c r="GEW45" s="21"/>
      <c r="GEX45" s="21"/>
      <c r="GEY45" s="21"/>
      <c r="GEZ45" s="21"/>
      <c r="GFA45" s="21"/>
      <c r="GFB45" s="21"/>
      <c r="GFC45" s="21"/>
      <c r="GFD45" s="21"/>
      <c r="GFE45" s="21"/>
      <c r="GFF45" s="21"/>
      <c r="GFG45" s="21"/>
      <c r="GFH45" s="21"/>
      <c r="GFI45" s="21"/>
      <c r="GFJ45" s="21"/>
      <c r="GFK45" s="21"/>
      <c r="GFL45" s="21"/>
      <c r="GFM45" s="21"/>
      <c r="GFN45" s="21"/>
      <c r="GFO45" s="21"/>
      <c r="GFP45" s="21"/>
      <c r="GFQ45" s="21"/>
      <c r="GFR45" s="21"/>
      <c r="GFS45" s="21"/>
      <c r="GFT45" s="21"/>
      <c r="GFU45" s="21"/>
      <c r="GFV45" s="21"/>
      <c r="GFW45" s="21"/>
      <c r="GFX45" s="21"/>
      <c r="GFY45" s="21"/>
      <c r="GFZ45" s="21"/>
      <c r="GGA45" s="21"/>
      <c r="GGB45" s="21"/>
      <c r="GGC45" s="21"/>
      <c r="GGD45" s="21"/>
      <c r="GGE45" s="21"/>
      <c r="GGF45" s="21"/>
      <c r="GGG45" s="21"/>
      <c r="GGH45" s="21"/>
      <c r="GGI45" s="21"/>
      <c r="GGJ45" s="21"/>
      <c r="GGK45" s="21"/>
      <c r="GGL45" s="21"/>
      <c r="GGM45" s="21"/>
      <c r="GGN45" s="21"/>
      <c r="GGO45" s="21"/>
      <c r="GGP45" s="21"/>
      <c r="GGQ45" s="21"/>
      <c r="GGR45" s="21"/>
      <c r="GGS45" s="21"/>
      <c r="GGT45" s="21"/>
      <c r="GGU45" s="21"/>
      <c r="GGV45" s="21"/>
      <c r="GGW45" s="21"/>
      <c r="GGX45" s="21"/>
      <c r="GGY45" s="21"/>
      <c r="GGZ45" s="21"/>
      <c r="GHA45" s="21"/>
      <c r="GHB45" s="21"/>
      <c r="GHC45" s="21"/>
      <c r="GHD45" s="21"/>
      <c r="GHE45" s="21"/>
      <c r="GHF45" s="21"/>
      <c r="GHG45" s="21"/>
      <c r="GHH45" s="21"/>
      <c r="GHI45" s="21"/>
      <c r="GHJ45" s="21"/>
      <c r="GHK45" s="21"/>
      <c r="GHL45" s="21"/>
      <c r="GHM45" s="21"/>
      <c r="GHN45" s="21"/>
      <c r="GHO45" s="21"/>
      <c r="GHP45" s="21"/>
      <c r="GHQ45" s="21"/>
      <c r="GHR45" s="21"/>
      <c r="GHS45" s="21"/>
      <c r="GHT45" s="21"/>
      <c r="GHU45" s="21"/>
      <c r="GHV45" s="21"/>
      <c r="GHW45" s="21"/>
      <c r="GHX45" s="21"/>
      <c r="GHY45" s="21"/>
      <c r="GHZ45" s="21"/>
      <c r="GIA45" s="21"/>
      <c r="GIB45" s="21"/>
      <c r="GIC45" s="21"/>
      <c r="GID45" s="21"/>
      <c r="GIE45" s="21"/>
      <c r="GIF45" s="21"/>
      <c r="GIG45" s="21"/>
      <c r="GIH45" s="21"/>
      <c r="GII45" s="21"/>
      <c r="GIJ45" s="21"/>
      <c r="GIK45" s="21"/>
      <c r="GIL45" s="21"/>
      <c r="GIM45" s="21"/>
      <c r="GIN45" s="21"/>
      <c r="GIO45" s="21"/>
      <c r="GIP45" s="21"/>
      <c r="GIQ45" s="21"/>
      <c r="GIR45" s="21"/>
      <c r="GIS45" s="21"/>
      <c r="GIT45" s="21"/>
      <c r="GIU45" s="21"/>
      <c r="GIV45" s="21"/>
      <c r="GIW45" s="21"/>
      <c r="GIX45" s="21"/>
      <c r="GIY45" s="21"/>
      <c r="GIZ45" s="21"/>
      <c r="GJA45" s="21"/>
      <c r="GJB45" s="21"/>
      <c r="GJC45" s="21"/>
      <c r="GJD45" s="21"/>
      <c r="GJE45" s="21"/>
      <c r="GJF45" s="21"/>
      <c r="GJG45" s="21"/>
      <c r="GJH45" s="21"/>
      <c r="GJI45" s="21"/>
      <c r="GJJ45" s="21"/>
      <c r="GJK45" s="21"/>
      <c r="GJL45" s="21"/>
      <c r="GJM45" s="21"/>
      <c r="GJN45" s="21"/>
      <c r="GJO45" s="21"/>
      <c r="GJP45" s="21"/>
      <c r="GJQ45" s="21"/>
      <c r="GJR45" s="21"/>
      <c r="GJS45" s="21"/>
      <c r="GJT45" s="21"/>
      <c r="GJU45" s="21"/>
      <c r="GJV45" s="21"/>
      <c r="GJW45" s="21"/>
      <c r="GJX45" s="21"/>
      <c r="GJY45" s="21"/>
      <c r="GJZ45" s="21"/>
      <c r="GKA45" s="21"/>
      <c r="GKB45" s="21"/>
      <c r="GKC45" s="21"/>
      <c r="GKD45" s="21"/>
      <c r="GKE45" s="21"/>
      <c r="GKF45" s="21"/>
      <c r="GKG45" s="21"/>
      <c r="GKH45" s="21"/>
      <c r="GKI45" s="21"/>
      <c r="GKJ45" s="21"/>
      <c r="GKK45" s="21"/>
      <c r="GKL45" s="21"/>
      <c r="GKM45" s="21"/>
      <c r="GKN45" s="21"/>
      <c r="GKO45" s="21"/>
      <c r="GKP45" s="21"/>
      <c r="GKQ45" s="21"/>
      <c r="GKR45" s="21"/>
      <c r="GKS45" s="21"/>
      <c r="GKT45" s="21"/>
      <c r="GKU45" s="21"/>
      <c r="GKV45" s="21"/>
      <c r="GKW45" s="21"/>
      <c r="GKX45" s="21"/>
      <c r="GKY45" s="21"/>
      <c r="GKZ45" s="21"/>
      <c r="GLA45" s="21"/>
      <c r="GLB45" s="21"/>
      <c r="GLC45" s="21"/>
      <c r="GLD45" s="21"/>
      <c r="GLE45" s="21"/>
      <c r="GLF45" s="21"/>
      <c r="GLG45" s="21"/>
      <c r="GLH45" s="21"/>
      <c r="GLI45" s="21"/>
      <c r="GLJ45" s="21"/>
      <c r="GLK45" s="21"/>
      <c r="GLL45" s="21"/>
      <c r="GLM45" s="21"/>
      <c r="GLN45" s="21"/>
      <c r="GLO45" s="21"/>
      <c r="GLP45" s="21"/>
      <c r="GLQ45" s="21"/>
      <c r="GLR45" s="21"/>
      <c r="GLS45" s="21"/>
      <c r="GLT45" s="21"/>
      <c r="GLU45" s="21"/>
      <c r="GLV45" s="21"/>
      <c r="GLW45" s="21"/>
      <c r="GLX45" s="21"/>
      <c r="GLY45" s="21"/>
      <c r="GLZ45" s="21"/>
      <c r="GMA45" s="21"/>
      <c r="GMB45" s="21"/>
      <c r="GMC45" s="21"/>
      <c r="GMD45" s="21"/>
      <c r="GME45" s="21"/>
      <c r="GMF45" s="21"/>
      <c r="GMG45" s="21"/>
      <c r="GMH45" s="21"/>
      <c r="GMI45" s="21"/>
      <c r="GMJ45" s="21"/>
      <c r="GMK45" s="21"/>
      <c r="GML45" s="21"/>
      <c r="GMM45" s="21"/>
      <c r="GMN45" s="21"/>
      <c r="GMO45" s="21"/>
      <c r="GMP45" s="21"/>
      <c r="GMQ45" s="21"/>
      <c r="GMR45" s="21"/>
      <c r="GMS45" s="21"/>
      <c r="GMT45" s="21"/>
      <c r="GMU45" s="21"/>
      <c r="GMV45" s="21"/>
      <c r="GMW45" s="21"/>
      <c r="GMX45" s="21"/>
      <c r="GMY45" s="21"/>
      <c r="GMZ45" s="21"/>
      <c r="GNA45" s="21"/>
      <c r="GNB45" s="21"/>
      <c r="GNC45" s="21"/>
      <c r="GND45" s="21"/>
      <c r="GNE45" s="21"/>
      <c r="GNF45" s="21"/>
      <c r="GNG45" s="21"/>
      <c r="GNH45" s="21"/>
      <c r="GNI45" s="21"/>
      <c r="GNJ45" s="21"/>
      <c r="GNK45" s="21"/>
      <c r="GNL45" s="21"/>
      <c r="GNM45" s="21"/>
      <c r="GNN45" s="21"/>
      <c r="GNO45" s="21"/>
      <c r="GNP45" s="21"/>
      <c r="GNQ45" s="21"/>
      <c r="GNR45" s="21"/>
      <c r="GNS45" s="21"/>
      <c r="GNT45" s="21"/>
      <c r="GNU45" s="21"/>
      <c r="GNV45" s="21"/>
      <c r="GNW45" s="21"/>
      <c r="GNX45" s="21"/>
      <c r="GNY45" s="21"/>
      <c r="GNZ45" s="21"/>
      <c r="GOA45" s="21"/>
      <c r="GOB45" s="21"/>
      <c r="GOC45" s="21"/>
      <c r="GOD45" s="21"/>
      <c r="GOE45" s="21"/>
      <c r="GOF45" s="21"/>
      <c r="GOG45" s="21"/>
      <c r="GOH45" s="21"/>
      <c r="GOI45" s="21"/>
      <c r="GOJ45" s="21"/>
      <c r="GOK45" s="21"/>
      <c r="GOL45" s="21"/>
      <c r="GOM45" s="21"/>
      <c r="GON45" s="21"/>
      <c r="GOO45" s="21"/>
      <c r="GOP45" s="21"/>
      <c r="GOQ45" s="21"/>
      <c r="GOR45" s="21"/>
      <c r="GOS45" s="21"/>
      <c r="GOT45" s="21"/>
      <c r="GOU45" s="21"/>
      <c r="GOV45" s="21"/>
      <c r="GOW45" s="21"/>
      <c r="GOX45" s="21"/>
      <c r="GOY45" s="21"/>
      <c r="GOZ45" s="21"/>
      <c r="GPA45" s="21"/>
      <c r="GPB45" s="21"/>
      <c r="GPC45" s="21"/>
      <c r="GPD45" s="21"/>
      <c r="GPE45" s="21"/>
      <c r="GPF45" s="21"/>
      <c r="GPG45" s="21"/>
      <c r="GPH45" s="21"/>
      <c r="GPI45" s="21"/>
      <c r="GPJ45" s="21"/>
      <c r="GPK45" s="21"/>
      <c r="GPL45" s="21"/>
      <c r="GPM45" s="21"/>
      <c r="GPN45" s="21"/>
      <c r="GPO45" s="21"/>
      <c r="GPP45" s="21"/>
      <c r="GPQ45" s="21"/>
      <c r="GPR45" s="21"/>
      <c r="GPS45" s="21"/>
      <c r="GPT45" s="21"/>
      <c r="GPU45" s="21"/>
      <c r="GPV45" s="21"/>
      <c r="GPW45" s="21"/>
      <c r="GPX45" s="21"/>
      <c r="GPY45" s="21"/>
      <c r="GPZ45" s="21"/>
      <c r="GQA45" s="21"/>
      <c r="GQB45" s="21"/>
      <c r="GQC45" s="21"/>
      <c r="GQD45" s="21"/>
      <c r="GQE45" s="21"/>
      <c r="GQF45" s="21"/>
      <c r="GQG45" s="21"/>
      <c r="GQH45" s="21"/>
      <c r="GQI45" s="21"/>
      <c r="GQJ45" s="21"/>
      <c r="GQK45" s="21"/>
      <c r="GQL45" s="21"/>
      <c r="GQM45" s="21"/>
      <c r="GQN45" s="21"/>
      <c r="GQO45" s="21"/>
      <c r="GQP45" s="21"/>
      <c r="GQQ45" s="21"/>
      <c r="GQR45" s="21"/>
      <c r="GQS45" s="21"/>
      <c r="GQT45" s="21"/>
      <c r="GQU45" s="21"/>
      <c r="GQV45" s="21"/>
      <c r="GQW45" s="21"/>
      <c r="GQX45" s="21"/>
      <c r="GQY45" s="21"/>
      <c r="GQZ45" s="21"/>
      <c r="GRA45" s="21"/>
      <c r="GRB45" s="21"/>
      <c r="GRC45" s="21"/>
      <c r="GRD45" s="21"/>
      <c r="GRE45" s="21"/>
      <c r="GRF45" s="21"/>
      <c r="GRG45" s="21"/>
      <c r="GRH45" s="21"/>
      <c r="GRI45" s="21"/>
      <c r="GRJ45" s="21"/>
      <c r="GRK45" s="21"/>
      <c r="GRL45" s="21"/>
      <c r="GRM45" s="21"/>
      <c r="GRN45" s="21"/>
      <c r="GRO45" s="21"/>
      <c r="GRP45" s="21"/>
      <c r="GRQ45" s="21"/>
      <c r="GRR45" s="21"/>
      <c r="GRS45" s="21"/>
      <c r="GRT45" s="21"/>
      <c r="GRU45" s="21"/>
      <c r="GRV45" s="21"/>
      <c r="GRW45" s="21"/>
      <c r="GRX45" s="21"/>
      <c r="GRY45" s="21"/>
      <c r="GRZ45" s="21"/>
      <c r="GSA45" s="21"/>
      <c r="GSB45" s="21"/>
      <c r="GSC45" s="21"/>
      <c r="GSD45" s="21"/>
      <c r="GSE45" s="21"/>
      <c r="GSF45" s="21"/>
      <c r="GSG45" s="21"/>
      <c r="GSH45" s="21"/>
      <c r="GSI45" s="21"/>
      <c r="GSJ45" s="21"/>
      <c r="GSK45" s="21"/>
      <c r="GSL45" s="21"/>
      <c r="GSM45" s="21"/>
      <c r="GSN45" s="21"/>
      <c r="GSO45" s="21"/>
      <c r="GSP45" s="21"/>
      <c r="GSQ45" s="21"/>
      <c r="GSR45" s="21"/>
      <c r="GSS45" s="21"/>
      <c r="GST45" s="21"/>
      <c r="GSU45" s="21"/>
      <c r="GSV45" s="21"/>
      <c r="GSW45" s="21"/>
      <c r="GSX45" s="21"/>
      <c r="GSY45" s="21"/>
      <c r="GSZ45" s="21"/>
      <c r="GTA45" s="21"/>
      <c r="GTB45" s="21"/>
      <c r="GTC45" s="21"/>
      <c r="GTD45" s="21"/>
      <c r="GTE45" s="21"/>
      <c r="GTF45" s="21"/>
      <c r="GTG45" s="21"/>
      <c r="GTH45" s="21"/>
      <c r="GTI45" s="21"/>
      <c r="GTJ45" s="21"/>
      <c r="GTK45" s="21"/>
      <c r="GTL45" s="21"/>
      <c r="GTM45" s="21"/>
      <c r="GTN45" s="21"/>
      <c r="GTO45" s="21"/>
      <c r="GTP45" s="21"/>
      <c r="GTQ45" s="21"/>
      <c r="GTR45" s="21"/>
      <c r="GTS45" s="21"/>
      <c r="GTT45" s="21"/>
      <c r="GTU45" s="21"/>
      <c r="GTV45" s="21"/>
      <c r="GTW45" s="21"/>
      <c r="GTX45" s="21"/>
      <c r="GTY45" s="21"/>
      <c r="GTZ45" s="21"/>
      <c r="GUA45" s="21"/>
      <c r="GUB45" s="21"/>
      <c r="GUC45" s="21"/>
      <c r="GUD45" s="21"/>
      <c r="GUE45" s="21"/>
      <c r="GUF45" s="21"/>
      <c r="GUG45" s="21"/>
      <c r="GUH45" s="21"/>
      <c r="GUI45" s="21"/>
      <c r="GUJ45" s="21"/>
      <c r="GUK45" s="21"/>
      <c r="GUL45" s="21"/>
      <c r="GUM45" s="21"/>
      <c r="GUN45" s="21"/>
      <c r="GUO45" s="21"/>
      <c r="GUP45" s="21"/>
      <c r="GUQ45" s="21"/>
      <c r="GUR45" s="21"/>
      <c r="GUS45" s="21"/>
      <c r="GUT45" s="21"/>
      <c r="GUU45" s="21"/>
      <c r="GUV45" s="21"/>
      <c r="GUW45" s="21"/>
      <c r="GUX45" s="21"/>
      <c r="GUY45" s="21"/>
      <c r="GUZ45" s="21"/>
      <c r="GVA45" s="21"/>
      <c r="GVB45" s="21"/>
      <c r="GVC45" s="21"/>
      <c r="GVD45" s="21"/>
      <c r="GVE45" s="21"/>
      <c r="GVF45" s="21"/>
      <c r="GVG45" s="21"/>
      <c r="GVH45" s="21"/>
      <c r="GVI45" s="21"/>
      <c r="GVJ45" s="21"/>
      <c r="GVK45" s="21"/>
      <c r="GVL45" s="21"/>
      <c r="GVM45" s="21"/>
      <c r="GVN45" s="21"/>
      <c r="GVO45" s="21"/>
      <c r="GVP45" s="21"/>
      <c r="GVQ45" s="21"/>
      <c r="GVR45" s="21"/>
      <c r="GVS45" s="21"/>
      <c r="GVT45" s="21"/>
      <c r="GVU45" s="21"/>
      <c r="GVV45" s="21"/>
      <c r="GVW45" s="21"/>
      <c r="GVX45" s="21"/>
      <c r="GVY45" s="21"/>
      <c r="GVZ45" s="21"/>
      <c r="GWA45" s="21"/>
      <c r="GWB45" s="21"/>
      <c r="GWC45" s="21"/>
      <c r="GWD45" s="21"/>
      <c r="GWE45" s="21"/>
      <c r="GWF45" s="21"/>
      <c r="GWG45" s="21"/>
      <c r="GWH45" s="21"/>
      <c r="GWI45" s="21"/>
      <c r="GWJ45" s="21"/>
      <c r="GWK45" s="21"/>
      <c r="GWL45" s="21"/>
      <c r="GWM45" s="21"/>
      <c r="GWN45" s="21"/>
      <c r="GWO45" s="21"/>
      <c r="GWP45" s="21"/>
      <c r="GWQ45" s="21"/>
      <c r="GWR45" s="21"/>
      <c r="GWS45" s="21"/>
      <c r="GWT45" s="21"/>
      <c r="GWU45" s="21"/>
      <c r="GWV45" s="21"/>
      <c r="GWW45" s="21"/>
      <c r="GWX45" s="21"/>
      <c r="GWY45" s="21"/>
      <c r="GWZ45" s="21"/>
      <c r="GXA45" s="21"/>
      <c r="GXB45" s="21"/>
      <c r="GXC45" s="21"/>
      <c r="GXD45" s="21"/>
      <c r="GXE45" s="21"/>
      <c r="GXF45" s="21"/>
      <c r="GXG45" s="21"/>
      <c r="GXH45" s="21"/>
      <c r="GXI45" s="21"/>
      <c r="GXJ45" s="21"/>
      <c r="GXK45" s="21"/>
      <c r="GXL45" s="21"/>
      <c r="GXM45" s="21"/>
      <c r="GXN45" s="21"/>
      <c r="GXO45" s="21"/>
      <c r="GXP45" s="21"/>
      <c r="GXQ45" s="21"/>
      <c r="GXR45" s="21"/>
      <c r="GXS45" s="21"/>
      <c r="GXT45" s="21"/>
      <c r="GXU45" s="21"/>
      <c r="GXV45" s="21"/>
      <c r="GXW45" s="21"/>
      <c r="GXX45" s="21"/>
      <c r="GXY45" s="21"/>
      <c r="GXZ45" s="21"/>
      <c r="GYA45" s="21"/>
      <c r="GYB45" s="21"/>
      <c r="GYC45" s="21"/>
      <c r="GYD45" s="21"/>
      <c r="GYE45" s="21"/>
      <c r="GYF45" s="21"/>
      <c r="GYG45" s="21"/>
      <c r="GYH45" s="21"/>
      <c r="GYI45" s="21"/>
      <c r="GYJ45" s="21"/>
      <c r="GYK45" s="21"/>
      <c r="GYL45" s="21"/>
      <c r="GYM45" s="21"/>
      <c r="GYN45" s="21"/>
      <c r="GYO45" s="21"/>
      <c r="GYP45" s="21"/>
      <c r="GYQ45" s="21"/>
      <c r="GYR45" s="21"/>
      <c r="GYS45" s="21"/>
      <c r="GYT45" s="21"/>
      <c r="GYU45" s="21"/>
      <c r="GYV45" s="21"/>
      <c r="GYW45" s="21"/>
      <c r="GYX45" s="21"/>
      <c r="GYY45" s="21"/>
      <c r="GYZ45" s="21"/>
      <c r="GZA45" s="21"/>
      <c r="GZB45" s="21"/>
      <c r="GZC45" s="21"/>
      <c r="GZD45" s="21"/>
      <c r="GZE45" s="21"/>
      <c r="GZF45" s="21"/>
      <c r="GZG45" s="21"/>
      <c r="GZH45" s="21"/>
      <c r="GZI45" s="21"/>
      <c r="GZJ45" s="21"/>
      <c r="GZK45" s="21"/>
      <c r="GZL45" s="21"/>
      <c r="GZM45" s="21"/>
      <c r="GZN45" s="21"/>
      <c r="GZO45" s="21"/>
      <c r="GZP45" s="21"/>
      <c r="GZQ45" s="21"/>
      <c r="GZR45" s="21"/>
      <c r="GZS45" s="21"/>
      <c r="GZT45" s="21"/>
      <c r="GZU45" s="21"/>
      <c r="GZV45" s="21"/>
      <c r="GZW45" s="21"/>
      <c r="GZX45" s="21"/>
      <c r="GZY45" s="21"/>
      <c r="GZZ45" s="21"/>
      <c r="HAA45" s="21"/>
      <c r="HAB45" s="21"/>
      <c r="HAC45" s="21"/>
      <c r="HAD45" s="21"/>
      <c r="HAE45" s="21"/>
      <c r="HAF45" s="21"/>
      <c r="HAG45" s="21"/>
      <c r="HAH45" s="21"/>
      <c r="HAI45" s="21"/>
      <c r="HAJ45" s="21"/>
      <c r="HAK45" s="21"/>
      <c r="HAL45" s="21"/>
      <c r="HAM45" s="21"/>
      <c r="HAN45" s="21"/>
      <c r="HAO45" s="21"/>
      <c r="HAP45" s="21"/>
      <c r="HAQ45" s="21"/>
      <c r="HAR45" s="21"/>
      <c r="HAS45" s="21"/>
      <c r="HAT45" s="21"/>
      <c r="HAU45" s="21"/>
      <c r="HAV45" s="21"/>
      <c r="HAW45" s="21"/>
      <c r="HAX45" s="21"/>
      <c r="HAY45" s="21"/>
      <c r="HAZ45" s="21"/>
      <c r="HBA45" s="21"/>
      <c r="HBB45" s="21"/>
      <c r="HBC45" s="21"/>
      <c r="HBD45" s="21"/>
      <c r="HBE45" s="21"/>
      <c r="HBF45" s="21"/>
      <c r="HBG45" s="21"/>
      <c r="HBH45" s="21"/>
      <c r="HBI45" s="21"/>
      <c r="HBJ45" s="21"/>
      <c r="HBK45" s="21"/>
      <c r="HBL45" s="21"/>
      <c r="HBM45" s="21"/>
      <c r="HBN45" s="21"/>
      <c r="HBO45" s="21"/>
      <c r="HBP45" s="21"/>
      <c r="HBQ45" s="21"/>
      <c r="HBR45" s="21"/>
      <c r="HBS45" s="21"/>
      <c r="HBT45" s="21"/>
      <c r="HBU45" s="21"/>
      <c r="HBV45" s="21"/>
      <c r="HBW45" s="21"/>
      <c r="HBX45" s="21"/>
      <c r="HBY45" s="21"/>
      <c r="HBZ45" s="21"/>
      <c r="HCA45" s="21"/>
      <c r="HCB45" s="21"/>
      <c r="HCC45" s="21"/>
      <c r="HCD45" s="21"/>
      <c r="HCE45" s="21"/>
      <c r="HCF45" s="21"/>
      <c r="HCG45" s="21"/>
      <c r="HCH45" s="21"/>
      <c r="HCI45" s="21"/>
      <c r="HCJ45" s="21"/>
      <c r="HCK45" s="21"/>
      <c r="HCL45" s="21"/>
      <c r="HCM45" s="21"/>
      <c r="HCN45" s="21"/>
      <c r="HCO45" s="21"/>
      <c r="HCP45" s="21"/>
      <c r="HCQ45" s="21"/>
      <c r="HCR45" s="21"/>
      <c r="HCS45" s="21"/>
      <c r="HCT45" s="21"/>
      <c r="HCU45" s="21"/>
      <c r="HCV45" s="21"/>
      <c r="HCW45" s="21"/>
      <c r="HCX45" s="21"/>
      <c r="HCY45" s="21"/>
      <c r="HCZ45" s="21"/>
      <c r="HDA45" s="21"/>
      <c r="HDB45" s="21"/>
      <c r="HDC45" s="21"/>
      <c r="HDD45" s="21"/>
      <c r="HDE45" s="21"/>
      <c r="HDF45" s="21"/>
      <c r="HDG45" s="21"/>
      <c r="HDH45" s="21"/>
      <c r="HDI45" s="21"/>
      <c r="HDJ45" s="21"/>
      <c r="HDK45" s="21"/>
      <c r="HDL45" s="21"/>
      <c r="HDM45" s="21"/>
      <c r="HDN45" s="21"/>
      <c r="HDO45" s="21"/>
      <c r="HDP45" s="21"/>
      <c r="HDQ45" s="21"/>
      <c r="HDR45" s="21"/>
      <c r="HDS45" s="21"/>
      <c r="HDT45" s="21"/>
      <c r="HDU45" s="21"/>
      <c r="HDV45" s="21"/>
      <c r="HDW45" s="21"/>
      <c r="HDX45" s="21"/>
      <c r="HDY45" s="21"/>
      <c r="HDZ45" s="21"/>
      <c r="HEA45" s="21"/>
      <c r="HEB45" s="21"/>
      <c r="HEC45" s="21"/>
      <c r="HED45" s="21"/>
      <c r="HEE45" s="21"/>
      <c r="HEF45" s="21"/>
      <c r="HEG45" s="21"/>
      <c r="HEH45" s="21"/>
      <c r="HEI45" s="21"/>
      <c r="HEJ45" s="21"/>
      <c r="HEK45" s="21"/>
      <c r="HEL45" s="21"/>
      <c r="HEM45" s="21"/>
      <c r="HEN45" s="21"/>
      <c r="HEO45" s="21"/>
      <c r="HEP45" s="21"/>
      <c r="HEQ45" s="21"/>
      <c r="HER45" s="21"/>
      <c r="HES45" s="21"/>
      <c r="HET45" s="21"/>
      <c r="HEU45" s="21"/>
      <c r="HEV45" s="21"/>
      <c r="HEW45" s="21"/>
      <c r="HEX45" s="21"/>
      <c r="HEY45" s="21"/>
      <c r="HEZ45" s="21"/>
      <c r="HFA45" s="21"/>
      <c r="HFB45" s="21"/>
      <c r="HFC45" s="21"/>
      <c r="HFD45" s="21"/>
      <c r="HFE45" s="21"/>
      <c r="HFF45" s="21"/>
      <c r="HFG45" s="21"/>
      <c r="HFH45" s="21"/>
      <c r="HFI45" s="21"/>
      <c r="HFJ45" s="21"/>
      <c r="HFK45" s="21"/>
      <c r="HFL45" s="21"/>
      <c r="HFM45" s="21"/>
      <c r="HFN45" s="21"/>
      <c r="HFO45" s="21"/>
      <c r="HFP45" s="21"/>
      <c r="HFQ45" s="21"/>
      <c r="HFR45" s="21"/>
      <c r="HFS45" s="21"/>
      <c r="HFT45" s="21"/>
      <c r="HFU45" s="21"/>
      <c r="HFV45" s="21"/>
      <c r="HFW45" s="21"/>
      <c r="HFX45" s="21"/>
      <c r="HFY45" s="21"/>
      <c r="HFZ45" s="21"/>
      <c r="HGA45" s="21"/>
      <c r="HGB45" s="21"/>
      <c r="HGC45" s="21"/>
      <c r="HGD45" s="21"/>
      <c r="HGE45" s="21"/>
      <c r="HGF45" s="21"/>
      <c r="HGG45" s="21"/>
      <c r="HGH45" s="21"/>
      <c r="HGI45" s="21"/>
      <c r="HGJ45" s="21"/>
      <c r="HGK45" s="21"/>
      <c r="HGL45" s="21"/>
      <c r="HGM45" s="21"/>
      <c r="HGN45" s="21"/>
      <c r="HGO45" s="21"/>
      <c r="HGP45" s="21"/>
      <c r="HGQ45" s="21"/>
      <c r="HGR45" s="21"/>
      <c r="HGS45" s="21"/>
      <c r="HGT45" s="21"/>
      <c r="HGU45" s="21"/>
      <c r="HGV45" s="21"/>
      <c r="HGW45" s="21"/>
      <c r="HGX45" s="21"/>
      <c r="HGY45" s="21"/>
      <c r="HGZ45" s="21"/>
      <c r="HHA45" s="21"/>
      <c r="HHB45" s="21"/>
      <c r="HHC45" s="21"/>
      <c r="HHD45" s="21"/>
      <c r="HHE45" s="21"/>
      <c r="HHF45" s="21"/>
      <c r="HHG45" s="21"/>
      <c r="HHH45" s="21"/>
      <c r="HHI45" s="21"/>
      <c r="HHJ45" s="21"/>
      <c r="HHK45" s="21"/>
      <c r="HHL45" s="21"/>
      <c r="HHM45" s="21"/>
      <c r="HHN45" s="21"/>
      <c r="HHO45" s="21"/>
      <c r="HHP45" s="21"/>
      <c r="HHQ45" s="21"/>
      <c r="HHR45" s="21"/>
      <c r="HHS45" s="21"/>
      <c r="HHT45" s="21"/>
      <c r="HHU45" s="21"/>
      <c r="HHV45" s="21"/>
      <c r="HHW45" s="21"/>
      <c r="HHX45" s="21"/>
      <c r="HHY45" s="21"/>
      <c r="HHZ45" s="21"/>
      <c r="HIA45" s="21"/>
      <c r="HIB45" s="21"/>
      <c r="HIC45" s="21"/>
      <c r="HID45" s="21"/>
      <c r="HIE45" s="21"/>
      <c r="HIF45" s="21"/>
      <c r="HIG45" s="21"/>
      <c r="HIH45" s="21"/>
      <c r="HII45" s="21"/>
      <c r="HIJ45" s="21"/>
      <c r="HIK45" s="21"/>
      <c r="HIL45" s="21"/>
      <c r="HIM45" s="21"/>
      <c r="HIN45" s="21"/>
      <c r="HIO45" s="21"/>
      <c r="HIP45" s="21"/>
      <c r="HIQ45" s="21"/>
      <c r="HIR45" s="21"/>
      <c r="HIS45" s="21"/>
      <c r="HIT45" s="21"/>
      <c r="HIU45" s="21"/>
      <c r="HIV45" s="21"/>
      <c r="HIW45" s="21"/>
      <c r="HIX45" s="21"/>
      <c r="HIY45" s="21"/>
      <c r="HIZ45" s="21"/>
      <c r="HJA45" s="21"/>
      <c r="HJB45" s="21"/>
      <c r="HJC45" s="21"/>
      <c r="HJD45" s="21"/>
      <c r="HJE45" s="21"/>
      <c r="HJF45" s="21"/>
      <c r="HJG45" s="21"/>
      <c r="HJH45" s="21"/>
      <c r="HJI45" s="21"/>
      <c r="HJJ45" s="21"/>
      <c r="HJK45" s="21"/>
      <c r="HJL45" s="21"/>
      <c r="HJM45" s="21"/>
      <c r="HJN45" s="21"/>
      <c r="HJO45" s="21"/>
      <c r="HJP45" s="21"/>
      <c r="HJQ45" s="21"/>
      <c r="HJR45" s="21"/>
      <c r="HJS45" s="21"/>
      <c r="HJT45" s="21"/>
      <c r="HJU45" s="21"/>
      <c r="HJV45" s="21"/>
      <c r="HJW45" s="21"/>
      <c r="HJX45" s="21"/>
      <c r="HJY45" s="21"/>
      <c r="HJZ45" s="21"/>
      <c r="HKA45" s="21"/>
      <c r="HKB45" s="21"/>
      <c r="HKC45" s="21"/>
      <c r="HKD45" s="21"/>
      <c r="HKE45" s="21"/>
      <c r="HKF45" s="21"/>
      <c r="HKG45" s="21"/>
      <c r="HKH45" s="21"/>
      <c r="HKI45" s="21"/>
      <c r="HKJ45" s="21"/>
      <c r="HKK45" s="21"/>
      <c r="HKL45" s="21"/>
      <c r="HKM45" s="21"/>
      <c r="HKN45" s="21"/>
      <c r="HKO45" s="21"/>
      <c r="HKP45" s="21"/>
      <c r="HKQ45" s="21"/>
      <c r="HKR45" s="21"/>
      <c r="HKS45" s="21"/>
      <c r="HKT45" s="21"/>
      <c r="HKU45" s="21"/>
      <c r="HKV45" s="21"/>
      <c r="HKW45" s="21"/>
      <c r="HKX45" s="21"/>
      <c r="HKY45" s="21"/>
      <c r="HKZ45" s="21"/>
      <c r="HLA45" s="21"/>
      <c r="HLB45" s="21"/>
      <c r="HLC45" s="21"/>
      <c r="HLD45" s="21"/>
      <c r="HLE45" s="21"/>
      <c r="HLF45" s="21"/>
      <c r="HLG45" s="21"/>
      <c r="HLH45" s="21"/>
      <c r="HLI45" s="21"/>
      <c r="HLJ45" s="21"/>
      <c r="HLK45" s="21"/>
      <c r="HLL45" s="21"/>
      <c r="HLM45" s="21"/>
      <c r="HLN45" s="21"/>
      <c r="HLO45" s="21"/>
      <c r="HLP45" s="21"/>
      <c r="HLQ45" s="21"/>
      <c r="HLR45" s="21"/>
      <c r="HLS45" s="21"/>
      <c r="HLT45" s="21"/>
      <c r="HLU45" s="21"/>
      <c r="HLV45" s="21"/>
      <c r="HLW45" s="21"/>
      <c r="HLX45" s="21"/>
      <c r="HLY45" s="21"/>
      <c r="HLZ45" s="21"/>
      <c r="HMA45" s="21"/>
      <c r="HMB45" s="21"/>
      <c r="HMC45" s="21"/>
      <c r="HMD45" s="21"/>
      <c r="HME45" s="21"/>
      <c r="HMF45" s="21"/>
      <c r="HMG45" s="21"/>
      <c r="HMH45" s="21"/>
      <c r="HMI45" s="21"/>
      <c r="HMJ45" s="21"/>
      <c r="HMK45" s="21"/>
      <c r="HML45" s="21"/>
      <c r="HMM45" s="21"/>
      <c r="HMN45" s="21"/>
      <c r="HMO45" s="21"/>
      <c r="HMP45" s="21"/>
      <c r="HMQ45" s="21"/>
      <c r="HMR45" s="21"/>
      <c r="HMS45" s="21"/>
      <c r="HMT45" s="21"/>
      <c r="HMU45" s="21"/>
      <c r="HMV45" s="21"/>
      <c r="HMW45" s="21"/>
      <c r="HMX45" s="21"/>
      <c r="HMY45" s="21"/>
      <c r="HMZ45" s="21"/>
      <c r="HNA45" s="21"/>
      <c r="HNB45" s="21"/>
      <c r="HNC45" s="21"/>
      <c r="HND45" s="21"/>
      <c r="HNE45" s="21"/>
      <c r="HNF45" s="21"/>
      <c r="HNG45" s="21"/>
      <c r="HNH45" s="21"/>
      <c r="HNI45" s="21"/>
      <c r="HNJ45" s="21"/>
      <c r="HNK45" s="21"/>
      <c r="HNL45" s="21"/>
      <c r="HNM45" s="21"/>
      <c r="HNN45" s="21"/>
      <c r="HNO45" s="21"/>
      <c r="HNP45" s="21"/>
      <c r="HNQ45" s="21"/>
      <c r="HNR45" s="21"/>
      <c r="HNS45" s="21"/>
      <c r="HNT45" s="21"/>
      <c r="HNU45" s="21"/>
      <c r="HNV45" s="21"/>
      <c r="HNW45" s="21"/>
      <c r="HNX45" s="21"/>
      <c r="HNY45" s="21"/>
      <c r="HNZ45" s="21"/>
      <c r="HOA45" s="21"/>
      <c r="HOB45" s="21"/>
      <c r="HOC45" s="21"/>
      <c r="HOD45" s="21"/>
      <c r="HOE45" s="21"/>
      <c r="HOF45" s="21"/>
      <c r="HOG45" s="21"/>
      <c r="HOH45" s="21"/>
      <c r="HOI45" s="21"/>
      <c r="HOJ45" s="21"/>
      <c r="HOK45" s="21"/>
      <c r="HOL45" s="21"/>
      <c r="HOM45" s="21"/>
      <c r="HON45" s="21"/>
      <c r="HOO45" s="21"/>
      <c r="HOP45" s="21"/>
      <c r="HOQ45" s="21"/>
      <c r="HOR45" s="21"/>
      <c r="HOS45" s="21"/>
      <c r="HOT45" s="21"/>
      <c r="HOU45" s="21"/>
      <c r="HOV45" s="21"/>
      <c r="HOW45" s="21"/>
      <c r="HOX45" s="21"/>
      <c r="HOY45" s="21"/>
      <c r="HOZ45" s="21"/>
      <c r="HPA45" s="21"/>
      <c r="HPB45" s="21"/>
      <c r="HPC45" s="21"/>
      <c r="HPD45" s="21"/>
      <c r="HPE45" s="21"/>
      <c r="HPF45" s="21"/>
      <c r="HPG45" s="21"/>
      <c r="HPH45" s="21"/>
      <c r="HPI45" s="21"/>
      <c r="HPJ45" s="21"/>
      <c r="HPK45" s="21"/>
      <c r="HPL45" s="21"/>
      <c r="HPM45" s="21"/>
      <c r="HPN45" s="21"/>
      <c r="HPO45" s="21"/>
      <c r="HPP45" s="21"/>
      <c r="HPQ45" s="21"/>
      <c r="HPR45" s="21"/>
      <c r="HPS45" s="21"/>
      <c r="HPT45" s="21"/>
      <c r="HPU45" s="21"/>
      <c r="HPV45" s="21"/>
      <c r="HPW45" s="21"/>
      <c r="HPX45" s="21"/>
      <c r="HPY45" s="21"/>
      <c r="HPZ45" s="21"/>
      <c r="HQA45" s="21"/>
      <c r="HQB45" s="21"/>
      <c r="HQC45" s="21"/>
      <c r="HQD45" s="21"/>
      <c r="HQE45" s="21"/>
      <c r="HQF45" s="21"/>
      <c r="HQG45" s="21"/>
      <c r="HQH45" s="21"/>
      <c r="HQI45" s="21"/>
      <c r="HQJ45" s="21"/>
      <c r="HQK45" s="21"/>
      <c r="HQL45" s="21"/>
      <c r="HQM45" s="21"/>
      <c r="HQN45" s="21"/>
      <c r="HQO45" s="21"/>
      <c r="HQP45" s="21"/>
      <c r="HQQ45" s="21"/>
      <c r="HQR45" s="21"/>
      <c r="HQS45" s="21"/>
      <c r="HQT45" s="21"/>
      <c r="HQU45" s="21"/>
      <c r="HQV45" s="21"/>
      <c r="HQW45" s="21"/>
      <c r="HQX45" s="21"/>
      <c r="HQY45" s="21"/>
      <c r="HQZ45" s="21"/>
      <c r="HRA45" s="21"/>
      <c r="HRB45" s="21"/>
      <c r="HRC45" s="21"/>
      <c r="HRD45" s="21"/>
      <c r="HRE45" s="21"/>
      <c r="HRF45" s="21"/>
      <c r="HRG45" s="21"/>
      <c r="HRH45" s="21"/>
      <c r="HRI45" s="21"/>
      <c r="HRJ45" s="21"/>
      <c r="HRK45" s="21"/>
      <c r="HRL45" s="21"/>
      <c r="HRM45" s="21"/>
      <c r="HRN45" s="21"/>
      <c r="HRO45" s="21"/>
      <c r="HRP45" s="21"/>
      <c r="HRQ45" s="21"/>
      <c r="HRR45" s="21"/>
      <c r="HRS45" s="21"/>
      <c r="HRT45" s="21"/>
      <c r="HRU45" s="21"/>
      <c r="HRV45" s="21"/>
      <c r="HRW45" s="21"/>
      <c r="HRX45" s="21"/>
      <c r="HRY45" s="21"/>
      <c r="HRZ45" s="21"/>
      <c r="HSA45" s="21"/>
      <c r="HSB45" s="21"/>
      <c r="HSC45" s="21"/>
      <c r="HSD45" s="21"/>
      <c r="HSE45" s="21"/>
      <c r="HSF45" s="21"/>
      <c r="HSG45" s="21"/>
      <c r="HSH45" s="21"/>
      <c r="HSI45" s="21"/>
      <c r="HSJ45" s="21"/>
      <c r="HSK45" s="21"/>
      <c r="HSL45" s="21"/>
      <c r="HSM45" s="21"/>
      <c r="HSN45" s="21"/>
      <c r="HSO45" s="21"/>
      <c r="HSP45" s="21"/>
      <c r="HSQ45" s="21"/>
      <c r="HSR45" s="21"/>
      <c r="HSS45" s="21"/>
      <c r="HST45" s="21"/>
      <c r="HSU45" s="21"/>
      <c r="HSV45" s="21"/>
      <c r="HSW45" s="21"/>
      <c r="HSX45" s="21"/>
      <c r="HSY45" s="21"/>
      <c r="HSZ45" s="21"/>
      <c r="HTA45" s="21"/>
      <c r="HTB45" s="21"/>
      <c r="HTC45" s="21"/>
      <c r="HTD45" s="21"/>
      <c r="HTE45" s="21"/>
      <c r="HTF45" s="21"/>
      <c r="HTG45" s="21"/>
      <c r="HTH45" s="21"/>
      <c r="HTI45" s="21"/>
      <c r="HTJ45" s="21"/>
      <c r="HTK45" s="21"/>
      <c r="HTL45" s="21"/>
      <c r="HTM45" s="21"/>
      <c r="HTN45" s="21"/>
      <c r="HTO45" s="21"/>
      <c r="HTP45" s="21"/>
      <c r="HTQ45" s="21"/>
      <c r="HTR45" s="21"/>
      <c r="HTS45" s="21"/>
      <c r="HTT45" s="21"/>
      <c r="HTU45" s="21"/>
      <c r="HTV45" s="21"/>
      <c r="HTW45" s="21"/>
      <c r="HTX45" s="21"/>
      <c r="HTY45" s="21"/>
      <c r="HTZ45" s="21"/>
      <c r="HUA45" s="21"/>
      <c r="HUB45" s="21"/>
      <c r="HUC45" s="21"/>
      <c r="HUD45" s="21"/>
      <c r="HUE45" s="21"/>
      <c r="HUF45" s="21"/>
      <c r="HUG45" s="21"/>
      <c r="HUH45" s="21"/>
      <c r="HUI45" s="21"/>
      <c r="HUJ45" s="21"/>
      <c r="HUK45" s="21"/>
      <c r="HUL45" s="21"/>
      <c r="HUM45" s="21"/>
      <c r="HUN45" s="21"/>
      <c r="HUO45" s="21"/>
      <c r="HUP45" s="21"/>
      <c r="HUQ45" s="21"/>
      <c r="HUR45" s="21"/>
      <c r="HUS45" s="21"/>
      <c r="HUT45" s="21"/>
      <c r="HUU45" s="21"/>
      <c r="HUV45" s="21"/>
      <c r="HUW45" s="21"/>
      <c r="HUX45" s="21"/>
      <c r="HUY45" s="21"/>
      <c r="HUZ45" s="21"/>
      <c r="HVA45" s="21"/>
      <c r="HVB45" s="21"/>
      <c r="HVC45" s="21"/>
      <c r="HVD45" s="21"/>
      <c r="HVE45" s="21"/>
      <c r="HVF45" s="21"/>
      <c r="HVG45" s="21"/>
      <c r="HVH45" s="21"/>
      <c r="HVI45" s="21"/>
      <c r="HVJ45" s="21"/>
      <c r="HVK45" s="21"/>
      <c r="HVL45" s="21"/>
      <c r="HVM45" s="21"/>
      <c r="HVN45" s="21"/>
      <c r="HVO45" s="21"/>
      <c r="HVP45" s="21"/>
      <c r="HVQ45" s="21"/>
      <c r="HVR45" s="21"/>
      <c r="HVS45" s="21"/>
      <c r="HVT45" s="21"/>
      <c r="HVU45" s="21"/>
      <c r="HVV45" s="21"/>
      <c r="HVW45" s="21"/>
      <c r="HVX45" s="21"/>
      <c r="HVY45" s="21"/>
      <c r="HVZ45" s="21"/>
      <c r="HWA45" s="21"/>
      <c r="HWB45" s="21"/>
      <c r="HWC45" s="21"/>
      <c r="HWD45" s="21"/>
      <c r="HWE45" s="21"/>
      <c r="HWF45" s="21"/>
      <c r="HWG45" s="21"/>
      <c r="HWH45" s="21"/>
      <c r="HWI45" s="21"/>
      <c r="HWJ45" s="21"/>
      <c r="HWK45" s="21"/>
      <c r="HWL45" s="21"/>
      <c r="HWM45" s="21"/>
      <c r="HWN45" s="21"/>
      <c r="HWO45" s="21"/>
      <c r="HWP45" s="21"/>
      <c r="HWQ45" s="21"/>
      <c r="HWR45" s="21"/>
      <c r="HWS45" s="21"/>
      <c r="HWT45" s="21"/>
      <c r="HWU45" s="21"/>
      <c r="HWV45" s="21"/>
      <c r="HWW45" s="21"/>
      <c r="HWX45" s="21"/>
      <c r="HWY45" s="21"/>
      <c r="HWZ45" s="21"/>
      <c r="HXA45" s="21"/>
      <c r="HXB45" s="21"/>
      <c r="HXC45" s="21"/>
      <c r="HXD45" s="21"/>
      <c r="HXE45" s="21"/>
      <c r="HXF45" s="21"/>
      <c r="HXG45" s="21"/>
      <c r="HXH45" s="21"/>
      <c r="HXI45" s="21"/>
      <c r="HXJ45" s="21"/>
      <c r="HXK45" s="21"/>
      <c r="HXL45" s="21"/>
      <c r="HXM45" s="21"/>
      <c r="HXN45" s="21"/>
      <c r="HXO45" s="21"/>
      <c r="HXP45" s="21"/>
      <c r="HXQ45" s="21"/>
      <c r="HXR45" s="21"/>
      <c r="HXS45" s="21"/>
      <c r="HXT45" s="21"/>
      <c r="HXU45" s="21"/>
      <c r="HXV45" s="21"/>
      <c r="HXW45" s="21"/>
      <c r="HXX45" s="21"/>
      <c r="HXY45" s="21"/>
      <c r="HXZ45" s="21"/>
      <c r="HYA45" s="21"/>
      <c r="HYB45" s="21"/>
      <c r="HYC45" s="21"/>
      <c r="HYD45" s="21"/>
      <c r="HYE45" s="21"/>
      <c r="HYF45" s="21"/>
      <c r="HYG45" s="21"/>
      <c r="HYH45" s="21"/>
      <c r="HYI45" s="21"/>
      <c r="HYJ45" s="21"/>
      <c r="HYK45" s="21"/>
      <c r="HYL45" s="21"/>
      <c r="HYM45" s="21"/>
      <c r="HYN45" s="21"/>
      <c r="HYO45" s="21"/>
      <c r="HYP45" s="21"/>
      <c r="HYQ45" s="21"/>
      <c r="HYR45" s="21"/>
      <c r="HYS45" s="21"/>
      <c r="HYT45" s="21"/>
      <c r="HYU45" s="21"/>
      <c r="HYV45" s="21"/>
      <c r="HYW45" s="21"/>
      <c r="HYX45" s="21"/>
      <c r="HYY45" s="21"/>
      <c r="HYZ45" s="21"/>
      <c r="HZA45" s="21"/>
      <c r="HZB45" s="21"/>
      <c r="HZC45" s="21"/>
      <c r="HZD45" s="21"/>
      <c r="HZE45" s="21"/>
      <c r="HZF45" s="21"/>
      <c r="HZG45" s="21"/>
      <c r="HZH45" s="21"/>
      <c r="HZI45" s="21"/>
      <c r="HZJ45" s="21"/>
      <c r="HZK45" s="21"/>
      <c r="HZL45" s="21"/>
      <c r="HZM45" s="21"/>
      <c r="HZN45" s="21"/>
      <c r="HZO45" s="21"/>
      <c r="HZP45" s="21"/>
      <c r="HZQ45" s="21"/>
      <c r="HZR45" s="21"/>
      <c r="HZS45" s="21"/>
      <c r="HZT45" s="21"/>
      <c r="HZU45" s="21"/>
      <c r="HZV45" s="21"/>
      <c r="HZW45" s="21"/>
      <c r="HZX45" s="21"/>
      <c r="HZY45" s="21"/>
      <c r="HZZ45" s="21"/>
      <c r="IAA45" s="21"/>
      <c r="IAB45" s="21"/>
      <c r="IAC45" s="21"/>
      <c r="IAD45" s="21"/>
      <c r="IAE45" s="21"/>
      <c r="IAF45" s="21"/>
      <c r="IAG45" s="21"/>
      <c r="IAH45" s="21"/>
      <c r="IAI45" s="21"/>
      <c r="IAJ45" s="21"/>
      <c r="IAK45" s="21"/>
      <c r="IAL45" s="21"/>
      <c r="IAM45" s="21"/>
      <c r="IAN45" s="21"/>
      <c r="IAO45" s="21"/>
      <c r="IAP45" s="21"/>
      <c r="IAQ45" s="21"/>
      <c r="IAR45" s="21"/>
      <c r="IAS45" s="21"/>
      <c r="IAT45" s="21"/>
      <c r="IAU45" s="21"/>
      <c r="IAV45" s="21"/>
      <c r="IAW45" s="21"/>
      <c r="IAX45" s="21"/>
      <c r="IAY45" s="21"/>
      <c r="IAZ45" s="21"/>
      <c r="IBA45" s="21"/>
      <c r="IBB45" s="21"/>
      <c r="IBC45" s="21"/>
      <c r="IBD45" s="21"/>
      <c r="IBE45" s="21"/>
      <c r="IBF45" s="21"/>
      <c r="IBG45" s="21"/>
      <c r="IBH45" s="21"/>
      <c r="IBI45" s="21"/>
      <c r="IBJ45" s="21"/>
      <c r="IBK45" s="21"/>
      <c r="IBL45" s="21"/>
      <c r="IBM45" s="21"/>
      <c r="IBN45" s="21"/>
      <c r="IBO45" s="21"/>
      <c r="IBP45" s="21"/>
      <c r="IBQ45" s="21"/>
      <c r="IBR45" s="21"/>
      <c r="IBS45" s="21"/>
      <c r="IBT45" s="21"/>
      <c r="IBU45" s="21"/>
      <c r="IBV45" s="21"/>
      <c r="IBW45" s="21"/>
      <c r="IBX45" s="21"/>
      <c r="IBY45" s="21"/>
      <c r="IBZ45" s="21"/>
      <c r="ICA45" s="21"/>
      <c r="ICB45" s="21"/>
      <c r="ICC45" s="21"/>
      <c r="ICD45" s="21"/>
      <c r="ICE45" s="21"/>
      <c r="ICF45" s="21"/>
      <c r="ICG45" s="21"/>
      <c r="ICH45" s="21"/>
      <c r="ICI45" s="21"/>
      <c r="ICJ45" s="21"/>
      <c r="ICK45" s="21"/>
      <c r="ICL45" s="21"/>
      <c r="ICM45" s="21"/>
      <c r="ICN45" s="21"/>
      <c r="ICO45" s="21"/>
      <c r="ICP45" s="21"/>
      <c r="ICQ45" s="21"/>
      <c r="ICR45" s="21"/>
      <c r="ICS45" s="21"/>
      <c r="ICT45" s="21"/>
      <c r="ICU45" s="21"/>
      <c r="ICV45" s="21"/>
      <c r="ICW45" s="21"/>
      <c r="ICX45" s="21"/>
      <c r="ICY45" s="21"/>
      <c r="ICZ45" s="21"/>
      <c r="IDA45" s="21"/>
      <c r="IDB45" s="21"/>
      <c r="IDC45" s="21"/>
      <c r="IDD45" s="21"/>
      <c r="IDE45" s="21"/>
      <c r="IDF45" s="21"/>
      <c r="IDG45" s="21"/>
      <c r="IDH45" s="21"/>
      <c r="IDI45" s="21"/>
      <c r="IDJ45" s="21"/>
      <c r="IDK45" s="21"/>
      <c r="IDL45" s="21"/>
      <c r="IDM45" s="21"/>
      <c r="IDN45" s="21"/>
      <c r="IDO45" s="21"/>
      <c r="IDP45" s="21"/>
      <c r="IDQ45" s="21"/>
      <c r="IDR45" s="21"/>
      <c r="IDS45" s="21"/>
      <c r="IDT45" s="21"/>
      <c r="IDU45" s="21"/>
      <c r="IDV45" s="21"/>
      <c r="IDW45" s="21"/>
      <c r="IDX45" s="21"/>
      <c r="IDY45" s="21"/>
      <c r="IDZ45" s="21"/>
      <c r="IEA45" s="21"/>
      <c r="IEB45" s="21"/>
      <c r="IEC45" s="21"/>
      <c r="IED45" s="21"/>
      <c r="IEE45" s="21"/>
      <c r="IEF45" s="21"/>
      <c r="IEG45" s="21"/>
      <c r="IEH45" s="21"/>
      <c r="IEI45" s="21"/>
      <c r="IEJ45" s="21"/>
      <c r="IEK45" s="21"/>
      <c r="IEL45" s="21"/>
      <c r="IEM45" s="21"/>
      <c r="IEN45" s="21"/>
      <c r="IEO45" s="21"/>
      <c r="IEP45" s="21"/>
      <c r="IEQ45" s="21"/>
      <c r="IER45" s="21"/>
      <c r="IES45" s="21"/>
      <c r="IET45" s="21"/>
      <c r="IEU45" s="21"/>
      <c r="IEV45" s="21"/>
      <c r="IEW45" s="21"/>
      <c r="IEX45" s="21"/>
      <c r="IEY45" s="21"/>
      <c r="IEZ45" s="21"/>
      <c r="IFA45" s="21"/>
      <c r="IFB45" s="21"/>
      <c r="IFC45" s="21"/>
      <c r="IFD45" s="21"/>
      <c r="IFE45" s="21"/>
      <c r="IFF45" s="21"/>
      <c r="IFG45" s="21"/>
      <c r="IFH45" s="21"/>
      <c r="IFI45" s="21"/>
      <c r="IFJ45" s="21"/>
      <c r="IFK45" s="21"/>
      <c r="IFL45" s="21"/>
      <c r="IFM45" s="21"/>
      <c r="IFN45" s="21"/>
      <c r="IFO45" s="21"/>
      <c r="IFP45" s="21"/>
      <c r="IFQ45" s="21"/>
      <c r="IFR45" s="21"/>
      <c r="IFS45" s="21"/>
      <c r="IFT45" s="21"/>
      <c r="IFU45" s="21"/>
      <c r="IFV45" s="21"/>
      <c r="IFW45" s="21"/>
      <c r="IFX45" s="21"/>
      <c r="IFY45" s="21"/>
      <c r="IFZ45" s="21"/>
      <c r="IGA45" s="21"/>
      <c r="IGB45" s="21"/>
      <c r="IGC45" s="21"/>
      <c r="IGD45" s="21"/>
      <c r="IGE45" s="21"/>
      <c r="IGF45" s="21"/>
      <c r="IGG45" s="21"/>
      <c r="IGH45" s="21"/>
      <c r="IGI45" s="21"/>
      <c r="IGJ45" s="21"/>
      <c r="IGK45" s="21"/>
      <c r="IGL45" s="21"/>
      <c r="IGM45" s="21"/>
      <c r="IGN45" s="21"/>
      <c r="IGO45" s="21"/>
      <c r="IGP45" s="21"/>
      <c r="IGQ45" s="21"/>
      <c r="IGR45" s="21"/>
      <c r="IGS45" s="21"/>
      <c r="IGT45" s="21"/>
      <c r="IGU45" s="21"/>
      <c r="IGV45" s="21"/>
      <c r="IGW45" s="21"/>
      <c r="IGX45" s="21"/>
      <c r="IGY45" s="21"/>
      <c r="IGZ45" s="21"/>
      <c r="IHA45" s="21"/>
      <c r="IHB45" s="21"/>
      <c r="IHC45" s="21"/>
      <c r="IHD45" s="21"/>
      <c r="IHE45" s="21"/>
      <c r="IHF45" s="21"/>
      <c r="IHG45" s="21"/>
      <c r="IHH45" s="21"/>
      <c r="IHI45" s="21"/>
      <c r="IHJ45" s="21"/>
      <c r="IHK45" s="21"/>
      <c r="IHL45" s="21"/>
      <c r="IHM45" s="21"/>
      <c r="IHN45" s="21"/>
      <c r="IHO45" s="21"/>
      <c r="IHP45" s="21"/>
      <c r="IHQ45" s="21"/>
      <c r="IHR45" s="21"/>
      <c r="IHS45" s="21"/>
      <c r="IHT45" s="21"/>
      <c r="IHU45" s="21"/>
      <c r="IHV45" s="21"/>
      <c r="IHW45" s="21"/>
      <c r="IHX45" s="21"/>
      <c r="IHY45" s="21"/>
      <c r="IHZ45" s="21"/>
      <c r="IIA45" s="21"/>
      <c r="IIB45" s="21"/>
      <c r="IIC45" s="21"/>
      <c r="IID45" s="21"/>
      <c r="IIE45" s="21"/>
      <c r="IIF45" s="21"/>
      <c r="IIG45" s="21"/>
      <c r="IIH45" s="21"/>
      <c r="III45" s="21"/>
      <c r="IIJ45" s="21"/>
      <c r="IIK45" s="21"/>
      <c r="IIL45" s="21"/>
      <c r="IIM45" s="21"/>
      <c r="IIN45" s="21"/>
      <c r="IIO45" s="21"/>
      <c r="IIP45" s="21"/>
      <c r="IIQ45" s="21"/>
      <c r="IIR45" s="21"/>
      <c r="IIS45" s="21"/>
      <c r="IIT45" s="21"/>
      <c r="IIU45" s="21"/>
      <c r="IIV45" s="21"/>
      <c r="IIW45" s="21"/>
      <c r="IIX45" s="21"/>
      <c r="IIY45" s="21"/>
      <c r="IIZ45" s="21"/>
      <c r="IJA45" s="21"/>
      <c r="IJB45" s="21"/>
      <c r="IJC45" s="21"/>
      <c r="IJD45" s="21"/>
      <c r="IJE45" s="21"/>
      <c r="IJF45" s="21"/>
      <c r="IJG45" s="21"/>
      <c r="IJH45" s="21"/>
      <c r="IJI45" s="21"/>
      <c r="IJJ45" s="21"/>
      <c r="IJK45" s="21"/>
      <c r="IJL45" s="21"/>
      <c r="IJM45" s="21"/>
      <c r="IJN45" s="21"/>
      <c r="IJO45" s="21"/>
      <c r="IJP45" s="21"/>
      <c r="IJQ45" s="21"/>
      <c r="IJR45" s="21"/>
      <c r="IJS45" s="21"/>
      <c r="IJT45" s="21"/>
      <c r="IJU45" s="21"/>
      <c r="IJV45" s="21"/>
      <c r="IJW45" s="21"/>
      <c r="IJX45" s="21"/>
      <c r="IJY45" s="21"/>
      <c r="IJZ45" s="21"/>
      <c r="IKA45" s="21"/>
      <c r="IKB45" s="21"/>
      <c r="IKC45" s="21"/>
      <c r="IKD45" s="21"/>
      <c r="IKE45" s="21"/>
      <c r="IKF45" s="21"/>
      <c r="IKG45" s="21"/>
      <c r="IKH45" s="21"/>
      <c r="IKI45" s="21"/>
      <c r="IKJ45" s="21"/>
      <c r="IKK45" s="21"/>
      <c r="IKL45" s="21"/>
      <c r="IKM45" s="21"/>
      <c r="IKN45" s="21"/>
      <c r="IKO45" s="21"/>
      <c r="IKP45" s="21"/>
      <c r="IKQ45" s="21"/>
      <c r="IKR45" s="21"/>
      <c r="IKS45" s="21"/>
      <c r="IKT45" s="21"/>
      <c r="IKU45" s="21"/>
      <c r="IKV45" s="21"/>
      <c r="IKW45" s="21"/>
      <c r="IKX45" s="21"/>
      <c r="IKY45" s="21"/>
      <c r="IKZ45" s="21"/>
      <c r="ILA45" s="21"/>
      <c r="ILB45" s="21"/>
      <c r="ILC45" s="21"/>
      <c r="ILD45" s="21"/>
      <c r="ILE45" s="21"/>
      <c r="ILF45" s="21"/>
      <c r="ILG45" s="21"/>
      <c r="ILH45" s="21"/>
      <c r="ILI45" s="21"/>
      <c r="ILJ45" s="21"/>
      <c r="ILK45" s="21"/>
      <c r="ILL45" s="21"/>
      <c r="ILM45" s="21"/>
      <c r="ILN45" s="21"/>
      <c r="ILO45" s="21"/>
      <c r="ILP45" s="21"/>
      <c r="ILQ45" s="21"/>
      <c r="ILR45" s="21"/>
      <c r="ILS45" s="21"/>
      <c r="ILT45" s="21"/>
      <c r="ILU45" s="21"/>
      <c r="ILV45" s="21"/>
      <c r="ILW45" s="21"/>
      <c r="ILX45" s="21"/>
      <c r="ILY45" s="21"/>
      <c r="ILZ45" s="21"/>
      <c r="IMA45" s="21"/>
      <c r="IMB45" s="21"/>
      <c r="IMC45" s="21"/>
      <c r="IMD45" s="21"/>
      <c r="IME45" s="21"/>
      <c r="IMF45" s="21"/>
      <c r="IMG45" s="21"/>
      <c r="IMH45" s="21"/>
      <c r="IMI45" s="21"/>
      <c r="IMJ45" s="21"/>
      <c r="IMK45" s="21"/>
      <c r="IML45" s="21"/>
      <c r="IMM45" s="21"/>
      <c r="IMN45" s="21"/>
      <c r="IMO45" s="21"/>
      <c r="IMP45" s="21"/>
      <c r="IMQ45" s="21"/>
      <c r="IMR45" s="21"/>
      <c r="IMS45" s="21"/>
      <c r="IMT45" s="21"/>
      <c r="IMU45" s="21"/>
      <c r="IMV45" s="21"/>
      <c r="IMW45" s="21"/>
      <c r="IMX45" s="21"/>
      <c r="IMY45" s="21"/>
      <c r="IMZ45" s="21"/>
      <c r="INA45" s="21"/>
      <c r="INB45" s="21"/>
      <c r="INC45" s="21"/>
      <c r="IND45" s="21"/>
      <c r="INE45" s="21"/>
      <c r="INF45" s="21"/>
      <c r="ING45" s="21"/>
      <c r="INH45" s="21"/>
      <c r="INI45" s="21"/>
      <c r="INJ45" s="21"/>
      <c r="INK45" s="21"/>
      <c r="INL45" s="21"/>
      <c r="INM45" s="21"/>
      <c r="INN45" s="21"/>
      <c r="INO45" s="21"/>
      <c r="INP45" s="21"/>
      <c r="INQ45" s="21"/>
      <c r="INR45" s="21"/>
      <c r="INS45" s="21"/>
      <c r="INT45" s="21"/>
      <c r="INU45" s="21"/>
      <c r="INV45" s="21"/>
      <c r="INW45" s="21"/>
      <c r="INX45" s="21"/>
      <c r="INY45" s="21"/>
      <c r="INZ45" s="21"/>
      <c r="IOA45" s="21"/>
      <c r="IOB45" s="21"/>
      <c r="IOC45" s="21"/>
      <c r="IOD45" s="21"/>
      <c r="IOE45" s="21"/>
      <c r="IOF45" s="21"/>
      <c r="IOG45" s="21"/>
      <c r="IOH45" s="21"/>
      <c r="IOI45" s="21"/>
      <c r="IOJ45" s="21"/>
      <c r="IOK45" s="21"/>
      <c r="IOL45" s="21"/>
      <c r="IOM45" s="21"/>
      <c r="ION45" s="21"/>
      <c r="IOO45" s="21"/>
      <c r="IOP45" s="21"/>
      <c r="IOQ45" s="21"/>
      <c r="IOR45" s="21"/>
      <c r="IOS45" s="21"/>
      <c r="IOT45" s="21"/>
      <c r="IOU45" s="21"/>
      <c r="IOV45" s="21"/>
      <c r="IOW45" s="21"/>
      <c r="IOX45" s="21"/>
      <c r="IOY45" s="21"/>
      <c r="IOZ45" s="21"/>
      <c r="IPA45" s="21"/>
      <c r="IPB45" s="21"/>
      <c r="IPC45" s="21"/>
      <c r="IPD45" s="21"/>
      <c r="IPE45" s="21"/>
      <c r="IPF45" s="21"/>
      <c r="IPG45" s="21"/>
      <c r="IPH45" s="21"/>
      <c r="IPI45" s="21"/>
      <c r="IPJ45" s="21"/>
      <c r="IPK45" s="21"/>
      <c r="IPL45" s="21"/>
      <c r="IPM45" s="21"/>
      <c r="IPN45" s="21"/>
      <c r="IPO45" s="21"/>
      <c r="IPP45" s="21"/>
      <c r="IPQ45" s="21"/>
      <c r="IPR45" s="21"/>
      <c r="IPS45" s="21"/>
      <c r="IPT45" s="21"/>
      <c r="IPU45" s="21"/>
      <c r="IPV45" s="21"/>
      <c r="IPW45" s="21"/>
      <c r="IPX45" s="21"/>
      <c r="IPY45" s="21"/>
      <c r="IPZ45" s="21"/>
      <c r="IQA45" s="21"/>
      <c r="IQB45" s="21"/>
      <c r="IQC45" s="21"/>
      <c r="IQD45" s="21"/>
      <c r="IQE45" s="21"/>
      <c r="IQF45" s="21"/>
      <c r="IQG45" s="21"/>
      <c r="IQH45" s="21"/>
      <c r="IQI45" s="21"/>
      <c r="IQJ45" s="21"/>
      <c r="IQK45" s="21"/>
      <c r="IQL45" s="21"/>
      <c r="IQM45" s="21"/>
      <c r="IQN45" s="21"/>
      <c r="IQO45" s="21"/>
      <c r="IQP45" s="21"/>
      <c r="IQQ45" s="21"/>
      <c r="IQR45" s="21"/>
      <c r="IQS45" s="21"/>
      <c r="IQT45" s="21"/>
      <c r="IQU45" s="21"/>
      <c r="IQV45" s="21"/>
      <c r="IQW45" s="21"/>
      <c r="IQX45" s="21"/>
      <c r="IQY45" s="21"/>
      <c r="IQZ45" s="21"/>
      <c r="IRA45" s="21"/>
      <c r="IRB45" s="21"/>
      <c r="IRC45" s="21"/>
      <c r="IRD45" s="21"/>
      <c r="IRE45" s="21"/>
      <c r="IRF45" s="21"/>
      <c r="IRG45" s="21"/>
      <c r="IRH45" s="21"/>
      <c r="IRI45" s="21"/>
      <c r="IRJ45" s="21"/>
      <c r="IRK45" s="21"/>
      <c r="IRL45" s="21"/>
      <c r="IRM45" s="21"/>
      <c r="IRN45" s="21"/>
      <c r="IRO45" s="21"/>
      <c r="IRP45" s="21"/>
      <c r="IRQ45" s="21"/>
      <c r="IRR45" s="21"/>
      <c r="IRS45" s="21"/>
      <c r="IRT45" s="21"/>
      <c r="IRU45" s="21"/>
      <c r="IRV45" s="21"/>
      <c r="IRW45" s="21"/>
      <c r="IRX45" s="21"/>
      <c r="IRY45" s="21"/>
      <c r="IRZ45" s="21"/>
      <c r="ISA45" s="21"/>
      <c r="ISB45" s="21"/>
      <c r="ISC45" s="21"/>
      <c r="ISD45" s="21"/>
      <c r="ISE45" s="21"/>
      <c r="ISF45" s="21"/>
      <c r="ISG45" s="21"/>
      <c r="ISH45" s="21"/>
      <c r="ISI45" s="21"/>
      <c r="ISJ45" s="21"/>
      <c r="ISK45" s="21"/>
      <c r="ISL45" s="21"/>
      <c r="ISM45" s="21"/>
      <c r="ISN45" s="21"/>
      <c r="ISO45" s="21"/>
      <c r="ISP45" s="21"/>
      <c r="ISQ45" s="21"/>
      <c r="ISR45" s="21"/>
      <c r="ISS45" s="21"/>
      <c r="IST45" s="21"/>
      <c r="ISU45" s="21"/>
      <c r="ISV45" s="21"/>
      <c r="ISW45" s="21"/>
      <c r="ISX45" s="21"/>
      <c r="ISY45" s="21"/>
      <c r="ISZ45" s="21"/>
      <c r="ITA45" s="21"/>
      <c r="ITB45" s="21"/>
      <c r="ITC45" s="21"/>
      <c r="ITD45" s="21"/>
      <c r="ITE45" s="21"/>
      <c r="ITF45" s="21"/>
      <c r="ITG45" s="21"/>
      <c r="ITH45" s="21"/>
      <c r="ITI45" s="21"/>
      <c r="ITJ45" s="21"/>
      <c r="ITK45" s="21"/>
      <c r="ITL45" s="21"/>
      <c r="ITM45" s="21"/>
      <c r="ITN45" s="21"/>
      <c r="ITO45" s="21"/>
      <c r="ITP45" s="21"/>
      <c r="ITQ45" s="21"/>
      <c r="ITR45" s="21"/>
      <c r="ITS45" s="21"/>
      <c r="ITT45" s="21"/>
      <c r="ITU45" s="21"/>
      <c r="ITV45" s="21"/>
      <c r="ITW45" s="21"/>
      <c r="ITX45" s="21"/>
      <c r="ITY45" s="21"/>
      <c r="ITZ45" s="21"/>
      <c r="IUA45" s="21"/>
      <c r="IUB45" s="21"/>
      <c r="IUC45" s="21"/>
      <c r="IUD45" s="21"/>
      <c r="IUE45" s="21"/>
      <c r="IUF45" s="21"/>
      <c r="IUG45" s="21"/>
      <c r="IUH45" s="21"/>
      <c r="IUI45" s="21"/>
      <c r="IUJ45" s="21"/>
      <c r="IUK45" s="21"/>
      <c r="IUL45" s="21"/>
      <c r="IUM45" s="21"/>
      <c r="IUN45" s="21"/>
      <c r="IUO45" s="21"/>
      <c r="IUP45" s="21"/>
      <c r="IUQ45" s="21"/>
      <c r="IUR45" s="21"/>
      <c r="IUS45" s="21"/>
      <c r="IUT45" s="21"/>
      <c r="IUU45" s="21"/>
      <c r="IUV45" s="21"/>
      <c r="IUW45" s="21"/>
      <c r="IUX45" s="21"/>
      <c r="IUY45" s="21"/>
      <c r="IUZ45" s="21"/>
      <c r="IVA45" s="21"/>
      <c r="IVB45" s="21"/>
      <c r="IVC45" s="21"/>
      <c r="IVD45" s="21"/>
      <c r="IVE45" s="21"/>
      <c r="IVF45" s="21"/>
      <c r="IVG45" s="21"/>
      <c r="IVH45" s="21"/>
      <c r="IVI45" s="21"/>
      <c r="IVJ45" s="21"/>
      <c r="IVK45" s="21"/>
      <c r="IVL45" s="21"/>
      <c r="IVM45" s="21"/>
      <c r="IVN45" s="21"/>
      <c r="IVO45" s="21"/>
      <c r="IVP45" s="21"/>
      <c r="IVQ45" s="21"/>
      <c r="IVR45" s="21"/>
      <c r="IVS45" s="21"/>
      <c r="IVT45" s="21"/>
      <c r="IVU45" s="21"/>
      <c r="IVV45" s="21"/>
      <c r="IVW45" s="21"/>
      <c r="IVX45" s="21"/>
      <c r="IVY45" s="21"/>
      <c r="IVZ45" s="21"/>
      <c r="IWA45" s="21"/>
      <c r="IWB45" s="21"/>
      <c r="IWC45" s="21"/>
      <c r="IWD45" s="21"/>
      <c r="IWE45" s="21"/>
      <c r="IWF45" s="21"/>
      <c r="IWG45" s="21"/>
      <c r="IWH45" s="21"/>
      <c r="IWI45" s="21"/>
      <c r="IWJ45" s="21"/>
      <c r="IWK45" s="21"/>
      <c r="IWL45" s="21"/>
      <c r="IWM45" s="21"/>
      <c r="IWN45" s="21"/>
      <c r="IWO45" s="21"/>
      <c r="IWP45" s="21"/>
      <c r="IWQ45" s="21"/>
      <c r="IWR45" s="21"/>
      <c r="IWS45" s="21"/>
      <c r="IWT45" s="21"/>
      <c r="IWU45" s="21"/>
      <c r="IWV45" s="21"/>
      <c r="IWW45" s="21"/>
      <c r="IWX45" s="21"/>
      <c r="IWY45" s="21"/>
      <c r="IWZ45" s="21"/>
      <c r="IXA45" s="21"/>
      <c r="IXB45" s="21"/>
      <c r="IXC45" s="21"/>
      <c r="IXD45" s="21"/>
      <c r="IXE45" s="21"/>
      <c r="IXF45" s="21"/>
      <c r="IXG45" s="21"/>
      <c r="IXH45" s="21"/>
      <c r="IXI45" s="21"/>
      <c r="IXJ45" s="21"/>
      <c r="IXK45" s="21"/>
      <c r="IXL45" s="21"/>
      <c r="IXM45" s="21"/>
      <c r="IXN45" s="21"/>
      <c r="IXO45" s="21"/>
      <c r="IXP45" s="21"/>
      <c r="IXQ45" s="21"/>
      <c r="IXR45" s="21"/>
      <c r="IXS45" s="21"/>
      <c r="IXT45" s="21"/>
      <c r="IXU45" s="21"/>
      <c r="IXV45" s="21"/>
      <c r="IXW45" s="21"/>
      <c r="IXX45" s="21"/>
      <c r="IXY45" s="21"/>
      <c r="IXZ45" s="21"/>
      <c r="IYA45" s="21"/>
      <c r="IYB45" s="21"/>
      <c r="IYC45" s="21"/>
      <c r="IYD45" s="21"/>
      <c r="IYE45" s="21"/>
      <c r="IYF45" s="21"/>
      <c r="IYG45" s="21"/>
      <c r="IYH45" s="21"/>
      <c r="IYI45" s="21"/>
      <c r="IYJ45" s="21"/>
      <c r="IYK45" s="21"/>
      <c r="IYL45" s="21"/>
      <c r="IYM45" s="21"/>
      <c r="IYN45" s="21"/>
      <c r="IYO45" s="21"/>
      <c r="IYP45" s="21"/>
      <c r="IYQ45" s="21"/>
      <c r="IYR45" s="21"/>
      <c r="IYS45" s="21"/>
      <c r="IYT45" s="21"/>
      <c r="IYU45" s="21"/>
      <c r="IYV45" s="21"/>
      <c r="IYW45" s="21"/>
      <c r="IYX45" s="21"/>
      <c r="IYY45" s="21"/>
      <c r="IYZ45" s="21"/>
      <c r="IZA45" s="21"/>
      <c r="IZB45" s="21"/>
      <c r="IZC45" s="21"/>
      <c r="IZD45" s="21"/>
      <c r="IZE45" s="21"/>
      <c r="IZF45" s="21"/>
      <c r="IZG45" s="21"/>
      <c r="IZH45" s="21"/>
      <c r="IZI45" s="21"/>
      <c r="IZJ45" s="21"/>
      <c r="IZK45" s="21"/>
      <c r="IZL45" s="21"/>
      <c r="IZM45" s="21"/>
      <c r="IZN45" s="21"/>
      <c r="IZO45" s="21"/>
      <c r="IZP45" s="21"/>
      <c r="IZQ45" s="21"/>
      <c r="IZR45" s="21"/>
      <c r="IZS45" s="21"/>
      <c r="IZT45" s="21"/>
      <c r="IZU45" s="21"/>
      <c r="IZV45" s="21"/>
      <c r="IZW45" s="21"/>
      <c r="IZX45" s="21"/>
      <c r="IZY45" s="21"/>
      <c r="IZZ45" s="21"/>
      <c r="JAA45" s="21"/>
      <c r="JAB45" s="21"/>
      <c r="JAC45" s="21"/>
      <c r="JAD45" s="21"/>
      <c r="JAE45" s="21"/>
      <c r="JAF45" s="21"/>
      <c r="JAG45" s="21"/>
      <c r="JAH45" s="21"/>
      <c r="JAI45" s="21"/>
      <c r="JAJ45" s="21"/>
      <c r="JAK45" s="21"/>
      <c r="JAL45" s="21"/>
      <c r="JAM45" s="21"/>
      <c r="JAN45" s="21"/>
      <c r="JAO45" s="21"/>
      <c r="JAP45" s="21"/>
      <c r="JAQ45" s="21"/>
      <c r="JAR45" s="21"/>
      <c r="JAS45" s="21"/>
      <c r="JAT45" s="21"/>
      <c r="JAU45" s="21"/>
      <c r="JAV45" s="21"/>
      <c r="JAW45" s="21"/>
      <c r="JAX45" s="21"/>
      <c r="JAY45" s="21"/>
      <c r="JAZ45" s="21"/>
      <c r="JBA45" s="21"/>
      <c r="JBB45" s="21"/>
      <c r="JBC45" s="21"/>
      <c r="JBD45" s="21"/>
      <c r="JBE45" s="21"/>
      <c r="JBF45" s="21"/>
      <c r="JBG45" s="21"/>
      <c r="JBH45" s="21"/>
      <c r="JBI45" s="21"/>
      <c r="JBJ45" s="21"/>
      <c r="JBK45" s="21"/>
      <c r="JBL45" s="21"/>
      <c r="JBM45" s="21"/>
      <c r="JBN45" s="21"/>
      <c r="JBO45" s="21"/>
      <c r="JBP45" s="21"/>
      <c r="JBQ45" s="21"/>
      <c r="JBR45" s="21"/>
      <c r="JBS45" s="21"/>
      <c r="JBT45" s="21"/>
      <c r="JBU45" s="21"/>
      <c r="JBV45" s="21"/>
      <c r="JBW45" s="21"/>
      <c r="JBX45" s="21"/>
      <c r="JBY45" s="21"/>
      <c r="JBZ45" s="21"/>
      <c r="JCA45" s="21"/>
      <c r="JCB45" s="21"/>
      <c r="JCC45" s="21"/>
      <c r="JCD45" s="21"/>
      <c r="JCE45" s="21"/>
      <c r="JCF45" s="21"/>
      <c r="JCG45" s="21"/>
      <c r="JCH45" s="21"/>
      <c r="JCI45" s="21"/>
      <c r="JCJ45" s="21"/>
      <c r="JCK45" s="21"/>
      <c r="JCL45" s="21"/>
      <c r="JCM45" s="21"/>
      <c r="JCN45" s="21"/>
      <c r="JCO45" s="21"/>
      <c r="JCP45" s="21"/>
      <c r="JCQ45" s="21"/>
      <c r="JCR45" s="21"/>
      <c r="JCS45" s="21"/>
      <c r="JCT45" s="21"/>
      <c r="JCU45" s="21"/>
      <c r="JCV45" s="21"/>
      <c r="JCW45" s="21"/>
      <c r="JCX45" s="21"/>
      <c r="JCY45" s="21"/>
      <c r="JCZ45" s="21"/>
      <c r="JDA45" s="21"/>
      <c r="JDB45" s="21"/>
      <c r="JDC45" s="21"/>
      <c r="JDD45" s="21"/>
      <c r="JDE45" s="21"/>
      <c r="JDF45" s="21"/>
      <c r="JDG45" s="21"/>
      <c r="JDH45" s="21"/>
      <c r="JDI45" s="21"/>
      <c r="JDJ45" s="21"/>
      <c r="JDK45" s="21"/>
      <c r="JDL45" s="21"/>
      <c r="JDM45" s="21"/>
      <c r="JDN45" s="21"/>
      <c r="JDO45" s="21"/>
      <c r="JDP45" s="21"/>
      <c r="JDQ45" s="21"/>
      <c r="JDR45" s="21"/>
      <c r="JDS45" s="21"/>
      <c r="JDT45" s="21"/>
      <c r="JDU45" s="21"/>
      <c r="JDV45" s="21"/>
      <c r="JDW45" s="21"/>
      <c r="JDX45" s="21"/>
      <c r="JDY45" s="21"/>
      <c r="JDZ45" s="21"/>
      <c r="JEA45" s="21"/>
      <c r="JEB45" s="21"/>
      <c r="JEC45" s="21"/>
      <c r="JED45" s="21"/>
      <c r="JEE45" s="21"/>
      <c r="JEF45" s="21"/>
      <c r="JEG45" s="21"/>
      <c r="JEH45" s="21"/>
      <c r="JEI45" s="21"/>
      <c r="JEJ45" s="21"/>
      <c r="JEK45" s="21"/>
      <c r="JEL45" s="21"/>
      <c r="JEM45" s="21"/>
      <c r="JEN45" s="21"/>
      <c r="JEO45" s="21"/>
      <c r="JEP45" s="21"/>
      <c r="JEQ45" s="21"/>
      <c r="JER45" s="21"/>
      <c r="JES45" s="21"/>
      <c r="JET45" s="21"/>
      <c r="JEU45" s="21"/>
      <c r="JEV45" s="21"/>
      <c r="JEW45" s="21"/>
      <c r="JEX45" s="21"/>
      <c r="JEY45" s="21"/>
      <c r="JEZ45" s="21"/>
      <c r="JFA45" s="21"/>
      <c r="JFB45" s="21"/>
      <c r="JFC45" s="21"/>
      <c r="JFD45" s="21"/>
      <c r="JFE45" s="21"/>
      <c r="JFF45" s="21"/>
      <c r="JFG45" s="21"/>
      <c r="JFH45" s="21"/>
      <c r="JFI45" s="21"/>
      <c r="JFJ45" s="21"/>
      <c r="JFK45" s="21"/>
      <c r="JFL45" s="21"/>
      <c r="JFM45" s="21"/>
      <c r="JFN45" s="21"/>
      <c r="JFO45" s="21"/>
      <c r="JFP45" s="21"/>
      <c r="JFQ45" s="21"/>
      <c r="JFR45" s="21"/>
      <c r="JFS45" s="21"/>
      <c r="JFT45" s="21"/>
      <c r="JFU45" s="21"/>
      <c r="JFV45" s="21"/>
      <c r="JFW45" s="21"/>
      <c r="JFX45" s="21"/>
      <c r="JFY45" s="21"/>
      <c r="JFZ45" s="21"/>
      <c r="JGA45" s="21"/>
      <c r="JGB45" s="21"/>
      <c r="JGC45" s="21"/>
      <c r="JGD45" s="21"/>
      <c r="JGE45" s="21"/>
      <c r="JGF45" s="21"/>
      <c r="JGG45" s="21"/>
      <c r="JGH45" s="21"/>
      <c r="JGI45" s="21"/>
      <c r="JGJ45" s="21"/>
      <c r="JGK45" s="21"/>
      <c r="JGL45" s="21"/>
      <c r="JGM45" s="21"/>
      <c r="JGN45" s="21"/>
      <c r="JGO45" s="21"/>
      <c r="JGP45" s="21"/>
      <c r="JGQ45" s="21"/>
      <c r="JGR45" s="21"/>
      <c r="JGS45" s="21"/>
      <c r="JGT45" s="21"/>
      <c r="JGU45" s="21"/>
      <c r="JGV45" s="21"/>
      <c r="JGW45" s="21"/>
      <c r="JGX45" s="21"/>
      <c r="JGY45" s="21"/>
      <c r="JGZ45" s="21"/>
      <c r="JHA45" s="21"/>
      <c r="JHB45" s="21"/>
      <c r="JHC45" s="21"/>
      <c r="JHD45" s="21"/>
      <c r="JHE45" s="21"/>
      <c r="JHF45" s="21"/>
      <c r="JHG45" s="21"/>
      <c r="JHH45" s="21"/>
      <c r="JHI45" s="21"/>
      <c r="JHJ45" s="21"/>
      <c r="JHK45" s="21"/>
      <c r="JHL45" s="21"/>
      <c r="JHM45" s="21"/>
      <c r="JHN45" s="21"/>
      <c r="JHO45" s="21"/>
      <c r="JHP45" s="21"/>
      <c r="JHQ45" s="21"/>
      <c r="JHR45" s="21"/>
      <c r="JHS45" s="21"/>
      <c r="JHT45" s="21"/>
      <c r="JHU45" s="21"/>
      <c r="JHV45" s="21"/>
      <c r="JHW45" s="21"/>
      <c r="JHX45" s="21"/>
      <c r="JHY45" s="21"/>
      <c r="JHZ45" s="21"/>
      <c r="JIA45" s="21"/>
      <c r="JIB45" s="21"/>
      <c r="JIC45" s="21"/>
      <c r="JID45" s="21"/>
      <c r="JIE45" s="21"/>
      <c r="JIF45" s="21"/>
      <c r="JIG45" s="21"/>
      <c r="JIH45" s="21"/>
      <c r="JII45" s="21"/>
      <c r="JIJ45" s="21"/>
      <c r="JIK45" s="21"/>
      <c r="JIL45" s="21"/>
      <c r="JIM45" s="21"/>
      <c r="JIN45" s="21"/>
      <c r="JIO45" s="21"/>
      <c r="JIP45" s="21"/>
      <c r="JIQ45" s="21"/>
      <c r="JIR45" s="21"/>
      <c r="JIS45" s="21"/>
      <c r="JIT45" s="21"/>
      <c r="JIU45" s="21"/>
      <c r="JIV45" s="21"/>
      <c r="JIW45" s="21"/>
      <c r="JIX45" s="21"/>
      <c r="JIY45" s="21"/>
      <c r="JIZ45" s="21"/>
      <c r="JJA45" s="21"/>
      <c r="JJB45" s="21"/>
      <c r="JJC45" s="21"/>
      <c r="JJD45" s="21"/>
      <c r="JJE45" s="21"/>
      <c r="JJF45" s="21"/>
      <c r="JJG45" s="21"/>
      <c r="JJH45" s="21"/>
      <c r="JJI45" s="21"/>
      <c r="JJJ45" s="21"/>
      <c r="JJK45" s="21"/>
      <c r="JJL45" s="21"/>
      <c r="JJM45" s="21"/>
      <c r="JJN45" s="21"/>
      <c r="JJO45" s="21"/>
      <c r="JJP45" s="21"/>
      <c r="JJQ45" s="21"/>
      <c r="JJR45" s="21"/>
      <c r="JJS45" s="21"/>
      <c r="JJT45" s="21"/>
      <c r="JJU45" s="21"/>
      <c r="JJV45" s="21"/>
      <c r="JJW45" s="21"/>
      <c r="JJX45" s="21"/>
      <c r="JJY45" s="21"/>
      <c r="JJZ45" s="21"/>
      <c r="JKA45" s="21"/>
      <c r="JKB45" s="21"/>
      <c r="JKC45" s="21"/>
      <c r="JKD45" s="21"/>
      <c r="JKE45" s="21"/>
      <c r="JKF45" s="21"/>
      <c r="JKG45" s="21"/>
      <c r="JKH45" s="21"/>
      <c r="JKI45" s="21"/>
      <c r="JKJ45" s="21"/>
      <c r="JKK45" s="21"/>
      <c r="JKL45" s="21"/>
      <c r="JKM45" s="21"/>
      <c r="JKN45" s="21"/>
      <c r="JKO45" s="21"/>
      <c r="JKP45" s="21"/>
      <c r="JKQ45" s="21"/>
      <c r="JKR45" s="21"/>
      <c r="JKS45" s="21"/>
      <c r="JKT45" s="21"/>
      <c r="JKU45" s="21"/>
      <c r="JKV45" s="21"/>
      <c r="JKW45" s="21"/>
      <c r="JKX45" s="21"/>
      <c r="JKY45" s="21"/>
      <c r="JKZ45" s="21"/>
      <c r="JLA45" s="21"/>
      <c r="JLB45" s="21"/>
      <c r="JLC45" s="21"/>
      <c r="JLD45" s="21"/>
      <c r="JLE45" s="21"/>
      <c r="JLF45" s="21"/>
      <c r="JLG45" s="21"/>
      <c r="JLH45" s="21"/>
      <c r="JLI45" s="21"/>
      <c r="JLJ45" s="21"/>
      <c r="JLK45" s="21"/>
      <c r="JLL45" s="21"/>
      <c r="JLM45" s="21"/>
      <c r="JLN45" s="21"/>
      <c r="JLO45" s="21"/>
      <c r="JLP45" s="21"/>
      <c r="JLQ45" s="21"/>
      <c r="JLR45" s="21"/>
      <c r="JLS45" s="21"/>
      <c r="JLT45" s="21"/>
      <c r="JLU45" s="21"/>
      <c r="JLV45" s="21"/>
      <c r="JLW45" s="21"/>
      <c r="JLX45" s="21"/>
      <c r="JLY45" s="21"/>
      <c r="JLZ45" s="21"/>
      <c r="JMA45" s="21"/>
      <c r="JMB45" s="21"/>
      <c r="JMC45" s="21"/>
      <c r="JMD45" s="21"/>
      <c r="JME45" s="21"/>
      <c r="JMF45" s="21"/>
      <c r="JMG45" s="21"/>
      <c r="JMH45" s="21"/>
      <c r="JMI45" s="21"/>
      <c r="JMJ45" s="21"/>
      <c r="JMK45" s="21"/>
      <c r="JML45" s="21"/>
      <c r="JMM45" s="21"/>
      <c r="JMN45" s="21"/>
      <c r="JMO45" s="21"/>
      <c r="JMP45" s="21"/>
      <c r="JMQ45" s="21"/>
      <c r="JMR45" s="21"/>
      <c r="JMS45" s="21"/>
      <c r="JMT45" s="21"/>
      <c r="JMU45" s="21"/>
      <c r="JMV45" s="21"/>
      <c r="JMW45" s="21"/>
      <c r="JMX45" s="21"/>
      <c r="JMY45" s="21"/>
      <c r="JMZ45" s="21"/>
      <c r="JNA45" s="21"/>
      <c r="JNB45" s="21"/>
      <c r="JNC45" s="21"/>
      <c r="JND45" s="21"/>
      <c r="JNE45" s="21"/>
      <c r="JNF45" s="21"/>
      <c r="JNG45" s="21"/>
      <c r="JNH45" s="21"/>
      <c r="JNI45" s="21"/>
      <c r="JNJ45" s="21"/>
      <c r="JNK45" s="21"/>
      <c r="JNL45" s="21"/>
      <c r="JNM45" s="21"/>
      <c r="JNN45" s="21"/>
      <c r="JNO45" s="21"/>
      <c r="JNP45" s="21"/>
      <c r="JNQ45" s="21"/>
      <c r="JNR45" s="21"/>
      <c r="JNS45" s="21"/>
      <c r="JNT45" s="21"/>
      <c r="JNU45" s="21"/>
      <c r="JNV45" s="21"/>
      <c r="JNW45" s="21"/>
      <c r="JNX45" s="21"/>
      <c r="JNY45" s="21"/>
      <c r="JNZ45" s="21"/>
      <c r="JOA45" s="21"/>
      <c r="JOB45" s="21"/>
      <c r="JOC45" s="21"/>
      <c r="JOD45" s="21"/>
      <c r="JOE45" s="21"/>
      <c r="JOF45" s="21"/>
      <c r="JOG45" s="21"/>
      <c r="JOH45" s="21"/>
      <c r="JOI45" s="21"/>
      <c r="JOJ45" s="21"/>
      <c r="JOK45" s="21"/>
      <c r="JOL45" s="21"/>
      <c r="JOM45" s="21"/>
      <c r="JON45" s="21"/>
      <c r="JOO45" s="21"/>
      <c r="JOP45" s="21"/>
      <c r="JOQ45" s="21"/>
      <c r="JOR45" s="21"/>
      <c r="JOS45" s="21"/>
      <c r="JOT45" s="21"/>
      <c r="JOU45" s="21"/>
      <c r="JOV45" s="21"/>
      <c r="JOW45" s="21"/>
      <c r="JOX45" s="21"/>
      <c r="JOY45" s="21"/>
      <c r="JOZ45" s="21"/>
      <c r="JPA45" s="21"/>
      <c r="JPB45" s="21"/>
      <c r="JPC45" s="21"/>
      <c r="JPD45" s="21"/>
      <c r="JPE45" s="21"/>
      <c r="JPF45" s="21"/>
      <c r="JPG45" s="21"/>
      <c r="JPH45" s="21"/>
      <c r="JPI45" s="21"/>
      <c r="JPJ45" s="21"/>
      <c r="JPK45" s="21"/>
      <c r="JPL45" s="21"/>
      <c r="JPM45" s="21"/>
      <c r="JPN45" s="21"/>
      <c r="JPO45" s="21"/>
      <c r="JPP45" s="21"/>
      <c r="JPQ45" s="21"/>
      <c r="JPR45" s="21"/>
      <c r="JPS45" s="21"/>
      <c r="JPT45" s="21"/>
      <c r="JPU45" s="21"/>
      <c r="JPV45" s="21"/>
      <c r="JPW45" s="21"/>
      <c r="JPX45" s="21"/>
      <c r="JPY45" s="21"/>
      <c r="JPZ45" s="21"/>
      <c r="JQA45" s="21"/>
      <c r="JQB45" s="21"/>
      <c r="JQC45" s="21"/>
      <c r="JQD45" s="21"/>
      <c r="JQE45" s="21"/>
      <c r="JQF45" s="21"/>
      <c r="JQG45" s="21"/>
      <c r="JQH45" s="21"/>
      <c r="JQI45" s="21"/>
      <c r="JQJ45" s="21"/>
      <c r="JQK45" s="21"/>
      <c r="JQL45" s="21"/>
      <c r="JQM45" s="21"/>
      <c r="JQN45" s="21"/>
      <c r="JQO45" s="21"/>
      <c r="JQP45" s="21"/>
      <c r="JQQ45" s="21"/>
      <c r="JQR45" s="21"/>
      <c r="JQS45" s="21"/>
      <c r="JQT45" s="21"/>
      <c r="JQU45" s="21"/>
      <c r="JQV45" s="21"/>
      <c r="JQW45" s="21"/>
      <c r="JQX45" s="21"/>
      <c r="JQY45" s="21"/>
      <c r="JQZ45" s="21"/>
      <c r="JRA45" s="21"/>
      <c r="JRB45" s="21"/>
      <c r="JRC45" s="21"/>
      <c r="JRD45" s="21"/>
      <c r="JRE45" s="21"/>
      <c r="JRF45" s="21"/>
      <c r="JRG45" s="21"/>
      <c r="JRH45" s="21"/>
      <c r="JRI45" s="21"/>
      <c r="JRJ45" s="21"/>
      <c r="JRK45" s="21"/>
      <c r="JRL45" s="21"/>
      <c r="JRM45" s="21"/>
      <c r="JRN45" s="21"/>
      <c r="JRO45" s="21"/>
      <c r="JRP45" s="21"/>
      <c r="JRQ45" s="21"/>
      <c r="JRR45" s="21"/>
      <c r="JRS45" s="21"/>
      <c r="JRT45" s="21"/>
      <c r="JRU45" s="21"/>
      <c r="JRV45" s="21"/>
      <c r="JRW45" s="21"/>
      <c r="JRX45" s="21"/>
      <c r="JRY45" s="21"/>
      <c r="JRZ45" s="21"/>
      <c r="JSA45" s="21"/>
      <c r="JSB45" s="21"/>
      <c r="JSC45" s="21"/>
      <c r="JSD45" s="21"/>
      <c r="JSE45" s="21"/>
      <c r="JSF45" s="21"/>
      <c r="JSG45" s="21"/>
      <c r="JSH45" s="21"/>
      <c r="JSI45" s="21"/>
      <c r="JSJ45" s="21"/>
      <c r="JSK45" s="21"/>
      <c r="JSL45" s="21"/>
      <c r="JSM45" s="21"/>
      <c r="JSN45" s="21"/>
      <c r="JSO45" s="21"/>
      <c r="JSP45" s="21"/>
      <c r="JSQ45" s="21"/>
      <c r="JSR45" s="21"/>
      <c r="JSS45" s="21"/>
      <c r="JST45" s="21"/>
      <c r="JSU45" s="21"/>
      <c r="JSV45" s="21"/>
      <c r="JSW45" s="21"/>
      <c r="JSX45" s="21"/>
      <c r="JSY45" s="21"/>
      <c r="JSZ45" s="21"/>
      <c r="JTA45" s="21"/>
      <c r="JTB45" s="21"/>
      <c r="JTC45" s="21"/>
      <c r="JTD45" s="21"/>
      <c r="JTE45" s="21"/>
      <c r="JTF45" s="21"/>
      <c r="JTG45" s="21"/>
      <c r="JTH45" s="21"/>
      <c r="JTI45" s="21"/>
      <c r="JTJ45" s="21"/>
      <c r="JTK45" s="21"/>
      <c r="JTL45" s="21"/>
      <c r="JTM45" s="21"/>
      <c r="JTN45" s="21"/>
      <c r="JTO45" s="21"/>
      <c r="JTP45" s="21"/>
      <c r="JTQ45" s="21"/>
      <c r="JTR45" s="21"/>
      <c r="JTS45" s="21"/>
      <c r="JTT45" s="21"/>
      <c r="JTU45" s="21"/>
      <c r="JTV45" s="21"/>
      <c r="JTW45" s="21"/>
      <c r="JTX45" s="21"/>
      <c r="JTY45" s="21"/>
      <c r="JTZ45" s="21"/>
      <c r="JUA45" s="21"/>
      <c r="JUB45" s="21"/>
      <c r="JUC45" s="21"/>
      <c r="JUD45" s="21"/>
      <c r="JUE45" s="21"/>
      <c r="JUF45" s="21"/>
      <c r="JUG45" s="21"/>
      <c r="JUH45" s="21"/>
      <c r="JUI45" s="21"/>
      <c r="JUJ45" s="21"/>
      <c r="JUK45" s="21"/>
      <c r="JUL45" s="21"/>
      <c r="JUM45" s="21"/>
      <c r="JUN45" s="21"/>
      <c r="JUO45" s="21"/>
      <c r="JUP45" s="21"/>
      <c r="JUQ45" s="21"/>
      <c r="JUR45" s="21"/>
      <c r="JUS45" s="21"/>
      <c r="JUT45" s="21"/>
      <c r="JUU45" s="21"/>
      <c r="JUV45" s="21"/>
      <c r="JUW45" s="21"/>
      <c r="JUX45" s="21"/>
      <c r="JUY45" s="21"/>
      <c r="JUZ45" s="21"/>
      <c r="JVA45" s="21"/>
      <c r="JVB45" s="21"/>
      <c r="JVC45" s="21"/>
      <c r="JVD45" s="21"/>
      <c r="JVE45" s="21"/>
      <c r="JVF45" s="21"/>
      <c r="JVG45" s="21"/>
      <c r="JVH45" s="21"/>
      <c r="JVI45" s="21"/>
      <c r="JVJ45" s="21"/>
      <c r="JVK45" s="21"/>
      <c r="JVL45" s="21"/>
      <c r="JVM45" s="21"/>
      <c r="JVN45" s="21"/>
      <c r="JVO45" s="21"/>
      <c r="JVP45" s="21"/>
      <c r="JVQ45" s="21"/>
      <c r="JVR45" s="21"/>
      <c r="JVS45" s="21"/>
      <c r="JVT45" s="21"/>
      <c r="JVU45" s="21"/>
      <c r="JVV45" s="21"/>
      <c r="JVW45" s="21"/>
      <c r="JVX45" s="21"/>
      <c r="JVY45" s="21"/>
      <c r="JVZ45" s="21"/>
      <c r="JWA45" s="21"/>
      <c r="JWB45" s="21"/>
      <c r="JWC45" s="21"/>
      <c r="JWD45" s="21"/>
      <c r="JWE45" s="21"/>
      <c r="JWF45" s="21"/>
      <c r="JWG45" s="21"/>
      <c r="JWH45" s="21"/>
      <c r="JWI45" s="21"/>
      <c r="JWJ45" s="21"/>
      <c r="JWK45" s="21"/>
      <c r="JWL45" s="21"/>
      <c r="JWM45" s="21"/>
      <c r="JWN45" s="21"/>
      <c r="JWO45" s="21"/>
      <c r="JWP45" s="21"/>
      <c r="JWQ45" s="21"/>
      <c r="JWR45" s="21"/>
      <c r="JWS45" s="21"/>
      <c r="JWT45" s="21"/>
      <c r="JWU45" s="21"/>
      <c r="JWV45" s="21"/>
      <c r="JWW45" s="21"/>
      <c r="JWX45" s="21"/>
      <c r="JWY45" s="21"/>
      <c r="JWZ45" s="21"/>
      <c r="JXA45" s="21"/>
      <c r="JXB45" s="21"/>
      <c r="JXC45" s="21"/>
      <c r="JXD45" s="21"/>
      <c r="JXE45" s="21"/>
      <c r="JXF45" s="21"/>
      <c r="JXG45" s="21"/>
      <c r="JXH45" s="21"/>
      <c r="JXI45" s="21"/>
      <c r="JXJ45" s="21"/>
      <c r="JXK45" s="21"/>
      <c r="JXL45" s="21"/>
      <c r="JXM45" s="21"/>
      <c r="JXN45" s="21"/>
      <c r="JXO45" s="21"/>
      <c r="JXP45" s="21"/>
      <c r="JXQ45" s="21"/>
      <c r="JXR45" s="21"/>
      <c r="JXS45" s="21"/>
      <c r="JXT45" s="21"/>
      <c r="JXU45" s="21"/>
      <c r="JXV45" s="21"/>
      <c r="JXW45" s="21"/>
      <c r="JXX45" s="21"/>
      <c r="JXY45" s="21"/>
      <c r="JXZ45" s="21"/>
      <c r="JYA45" s="21"/>
      <c r="JYB45" s="21"/>
      <c r="JYC45" s="21"/>
      <c r="JYD45" s="21"/>
      <c r="JYE45" s="21"/>
      <c r="JYF45" s="21"/>
      <c r="JYG45" s="21"/>
      <c r="JYH45" s="21"/>
      <c r="JYI45" s="21"/>
      <c r="JYJ45" s="21"/>
      <c r="JYK45" s="21"/>
      <c r="JYL45" s="21"/>
      <c r="JYM45" s="21"/>
      <c r="JYN45" s="21"/>
      <c r="JYO45" s="21"/>
      <c r="JYP45" s="21"/>
      <c r="JYQ45" s="21"/>
      <c r="JYR45" s="21"/>
      <c r="JYS45" s="21"/>
      <c r="JYT45" s="21"/>
      <c r="JYU45" s="21"/>
      <c r="JYV45" s="21"/>
      <c r="JYW45" s="21"/>
      <c r="JYX45" s="21"/>
      <c r="JYY45" s="21"/>
      <c r="JYZ45" s="21"/>
      <c r="JZA45" s="21"/>
      <c r="JZB45" s="21"/>
      <c r="JZC45" s="21"/>
      <c r="JZD45" s="21"/>
      <c r="JZE45" s="21"/>
      <c r="JZF45" s="21"/>
      <c r="JZG45" s="21"/>
      <c r="JZH45" s="21"/>
      <c r="JZI45" s="21"/>
      <c r="JZJ45" s="21"/>
      <c r="JZK45" s="21"/>
      <c r="JZL45" s="21"/>
      <c r="JZM45" s="21"/>
      <c r="JZN45" s="21"/>
      <c r="JZO45" s="21"/>
      <c r="JZP45" s="21"/>
      <c r="JZQ45" s="21"/>
      <c r="JZR45" s="21"/>
      <c r="JZS45" s="21"/>
      <c r="JZT45" s="21"/>
      <c r="JZU45" s="21"/>
      <c r="JZV45" s="21"/>
      <c r="JZW45" s="21"/>
      <c r="JZX45" s="21"/>
      <c r="JZY45" s="21"/>
      <c r="JZZ45" s="21"/>
      <c r="KAA45" s="21"/>
      <c r="KAB45" s="21"/>
      <c r="KAC45" s="21"/>
      <c r="KAD45" s="21"/>
      <c r="KAE45" s="21"/>
      <c r="KAF45" s="21"/>
      <c r="KAG45" s="21"/>
      <c r="KAH45" s="21"/>
      <c r="KAI45" s="21"/>
      <c r="KAJ45" s="21"/>
      <c r="KAK45" s="21"/>
      <c r="KAL45" s="21"/>
      <c r="KAM45" s="21"/>
      <c r="KAN45" s="21"/>
      <c r="KAO45" s="21"/>
      <c r="KAP45" s="21"/>
      <c r="KAQ45" s="21"/>
      <c r="KAR45" s="21"/>
      <c r="KAS45" s="21"/>
      <c r="KAT45" s="21"/>
      <c r="KAU45" s="21"/>
      <c r="KAV45" s="21"/>
      <c r="KAW45" s="21"/>
      <c r="KAX45" s="21"/>
      <c r="KAY45" s="21"/>
      <c r="KAZ45" s="21"/>
      <c r="KBA45" s="21"/>
      <c r="KBB45" s="21"/>
      <c r="KBC45" s="21"/>
      <c r="KBD45" s="21"/>
      <c r="KBE45" s="21"/>
      <c r="KBF45" s="21"/>
      <c r="KBG45" s="21"/>
      <c r="KBH45" s="21"/>
      <c r="KBI45" s="21"/>
      <c r="KBJ45" s="21"/>
      <c r="KBK45" s="21"/>
      <c r="KBL45" s="21"/>
      <c r="KBM45" s="21"/>
      <c r="KBN45" s="21"/>
      <c r="KBO45" s="21"/>
      <c r="KBP45" s="21"/>
      <c r="KBQ45" s="21"/>
      <c r="KBR45" s="21"/>
      <c r="KBS45" s="21"/>
      <c r="KBT45" s="21"/>
      <c r="KBU45" s="21"/>
      <c r="KBV45" s="21"/>
      <c r="KBW45" s="21"/>
      <c r="KBX45" s="21"/>
      <c r="KBY45" s="21"/>
      <c r="KBZ45" s="21"/>
      <c r="KCA45" s="21"/>
      <c r="KCB45" s="21"/>
      <c r="KCC45" s="21"/>
      <c r="KCD45" s="21"/>
      <c r="KCE45" s="21"/>
      <c r="KCF45" s="21"/>
      <c r="KCG45" s="21"/>
      <c r="KCH45" s="21"/>
      <c r="KCI45" s="21"/>
      <c r="KCJ45" s="21"/>
      <c r="KCK45" s="21"/>
      <c r="KCL45" s="21"/>
      <c r="KCM45" s="21"/>
      <c r="KCN45" s="21"/>
      <c r="KCO45" s="21"/>
      <c r="KCP45" s="21"/>
      <c r="KCQ45" s="21"/>
      <c r="KCR45" s="21"/>
      <c r="KCS45" s="21"/>
      <c r="KCT45" s="21"/>
      <c r="KCU45" s="21"/>
      <c r="KCV45" s="21"/>
      <c r="KCW45" s="21"/>
      <c r="KCX45" s="21"/>
      <c r="KCY45" s="21"/>
      <c r="KCZ45" s="21"/>
      <c r="KDA45" s="21"/>
      <c r="KDB45" s="21"/>
      <c r="KDC45" s="21"/>
      <c r="KDD45" s="21"/>
      <c r="KDE45" s="21"/>
      <c r="KDF45" s="21"/>
      <c r="KDG45" s="21"/>
      <c r="KDH45" s="21"/>
      <c r="KDI45" s="21"/>
      <c r="KDJ45" s="21"/>
      <c r="KDK45" s="21"/>
      <c r="KDL45" s="21"/>
      <c r="KDM45" s="21"/>
      <c r="KDN45" s="21"/>
      <c r="KDO45" s="21"/>
      <c r="KDP45" s="21"/>
      <c r="KDQ45" s="21"/>
      <c r="KDR45" s="21"/>
      <c r="KDS45" s="21"/>
      <c r="KDT45" s="21"/>
      <c r="KDU45" s="21"/>
      <c r="KDV45" s="21"/>
      <c r="KDW45" s="21"/>
      <c r="KDX45" s="21"/>
      <c r="KDY45" s="21"/>
      <c r="KDZ45" s="21"/>
      <c r="KEA45" s="21"/>
      <c r="KEB45" s="21"/>
      <c r="KEC45" s="21"/>
      <c r="KED45" s="21"/>
      <c r="KEE45" s="21"/>
      <c r="KEF45" s="21"/>
      <c r="KEG45" s="21"/>
      <c r="KEH45" s="21"/>
      <c r="KEI45" s="21"/>
      <c r="KEJ45" s="21"/>
      <c r="KEK45" s="21"/>
      <c r="KEL45" s="21"/>
      <c r="KEM45" s="21"/>
      <c r="KEN45" s="21"/>
      <c r="KEO45" s="21"/>
      <c r="KEP45" s="21"/>
      <c r="KEQ45" s="21"/>
      <c r="KER45" s="21"/>
      <c r="KES45" s="21"/>
      <c r="KET45" s="21"/>
      <c r="KEU45" s="21"/>
      <c r="KEV45" s="21"/>
      <c r="KEW45" s="21"/>
      <c r="KEX45" s="21"/>
      <c r="KEY45" s="21"/>
      <c r="KEZ45" s="21"/>
      <c r="KFA45" s="21"/>
      <c r="KFB45" s="21"/>
      <c r="KFC45" s="21"/>
      <c r="KFD45" s="21"/>
      <c r="KFE45" s="21"/>
      <c r="KFF45" s="21"/>
      <c r="KFG45" s="21"/>
      <c r="KFH45" s="21"/>
      <c r="KFI45" s="21"/>
      <c r="KFJ45" s="21"/>
      <c r="KFK45" s="21"/>
      <c r="KFL45" s="21"/>
      <c r="KFM45" s="21"/>
      <c r="KFN45" s="21"/>
      <c r="KFO45" s="21"/>
      <c r="KFP45" s="21"/>
      <c r="KFQ45" s="21"/>
      <c r="KFR45" s="21"/>
      <c r="KFS45" s="21"/>
      <c r="KFT45" s="21"/>
      <c r="KFU45" s="21"/>
      <c r="KFV45" s="21"/>
      <c r="KFW45" s="21"/>
      <c r="KFX45" s="21"/>
      <c r="KFY45" s="21"/>
      <c r="KFZ45" s="21"/>
      <c r="KGA45" s="21"/>
      <c r="KGB45" s="21"/>
      <c r="KGC45" s="21"/>
      <c r="KGD45" s="21"/>
      <c r="KGE45" s="21"/>
      <c r="KGF45" s="21"/>
      <c r="KGG45" s="21"/>
      <c r="KGH45" s="21"/>
      <c r="KGI45" s="21"/>
      <c r="KGJ45" s="21"/>
      <c r="KGK45" s="21"/>
      <c r="KGL45" s="21"/>
      <c r="KGM45" s="21"/>
      <c r="KGN45" s="21"/>
      <c r="KGO45" s="21"/>
      <c r="KGP45" s="21"/>
      <c r="KGQ45" s="21"/>
      <c r="KGR45" s="21"/>
      <c r="KGS45" s="21"/>
      <c r="KGT45" s="21"/>
      <c r="KGU45" s="21"/>
      <c r="KGV45" s="21"/>
      <c r="KGW45" s="21"/>
      <c r="KGX45" s="21"/>
      <c r="KGY45" s="21"/>
      <c r="KGZ45" s="21"/>
      <c r="KHA45" s="21"/>
      <c r="KHB45" s="21"/>
      <c r="KHC45" s="21"/>
      <c r="KHD45" s="21"/>
      <c r="KHE45" s="21"/>
      <c r="KHF45" s="21"/>
      <c r="KHG45" s="21"/>
      <c r="KHH45" s="21"/>
      <c r="KHI45" s="21"/>
      <c r="KHJ45" s="21"/>
      <c r="KHK45" s="21"/>
      <c r="KHL45" s="21"/>
      <c r="KHM45" s="21"/>
      <c r="KHN45" s="21"/>
      <c r="KHO45" s="21"/>
      <c r="KHP45" s="21"/>
      <c r="KHQ45" s="21"/>
      <c r="KHR45" s="21"/>
      <c r="KHS45" s="21"/>
      <c r="KHT45" s="21"/>
      <c r="KHU45" s="21"/>
      <c r="KHV45" s="21"/>
      <c r="KHW45" s="21"/>
      <c r="KHX45" s="21"/>
      <c r="KHY45" s="21"/>
      <c r="KHZ45" s="21"/>
      <c r="KIA45" s="21"/>
      <c r="KIB45" s="21"/>
      <c r="KIC45" s="21"/>
      <c r="KID45" s="21"/>
      <c r="KIE45" s="21"/>
      <c r="KIF45" s="21"/>
      <c r="KIG45" s="21"/>
      <c r="KIH45" s="21"/>
      <c r="KII45" s="21"/>
      <c r="KIJ45" s="21"/>
      <c r="KIK45" s="21"/>
      <c r="KIL45" s="21"/>
      <c r="KIM45" s="21"/>
      <c r="KIN45" s="21"/>
      <c r="KIO45" s="21"/>
      <c r="KIP45" s="21"/>
      <c r="KIQ45" s="21"/>
      <c r="KIR45" s="21"/>
      <c r="KIS45" s="21"/>
      <c r="KIT45" s="21"/>
      <c r="KIU45" s="21"/>
      <c r="KIV45" s="21"/>
      <c r="KIW45" s="21"/>
      <c r="KIX45" s="21"/>
      <c r="KIY45" s="21"/>
      <c r="KIZ45" s="21"/>
      <c r="KJA45" s="21"/>
      <c r="KJB45" s="21"/>
      <c r="KJC45" s="21"/>
      <c r="KJD45" s="21"/>
      <c r="KJE45" s="21"/>
      <c r="KJF45" s="21"/>
      <c r="KJG45" s="21"/>
      <c r="KJH45" s="21"/>
      <c r="KJI45" s="21"/>
      <c r="KJJ45" s="21"/>
      <c r="KJK45" s="21"/>
      <c r="KJL45" s="21"/>
      <c r="KJM45" s="21"/>
      <c r="KJN45" s="21"/>
      <c r="KJO45" s="21"/>
      <c r="KJP45" s="21"/>
      <c r="KJQ45" s="21"/>
      <c r="KJR45" s="21"/>
      <c r="KJS45" s="21"/>
      <c r="KJT45" s="21"/>
      <c r="KJU45" s="21"/>
      <c r="KJV45" s="21"/>
      <c r="KJW45" s="21"/>
      <c r="KJX45" s="21"/>
      <c r="KJY45" s="21"/>
      <c r="KJZ45" s="21"/>
      <c r="KKA45" s="21"/>
      <c r="KKB45" s="21"/>
      <c r="KKC45" s="21"/>
      <c r="KKD45" s="21"/>
      <c r="KKE45" s="21"/>
      <c r="KKF45" s="21"/>
      <c r="KKG45" s="21"/>
      <c r="KKH45" s="21"/>
      <c r="KKI45" s="21"/>
      <c r="KKJ45" s="21"/>
      <c r="KKK45" s="21"/>
      <c r="KKL45" s="21"/>
      <c r="KKM45" s="21"/>
      <c r="KKN45" s="21"/>
      <c r="KKO45" s="21"/>
      <c r="KKP45" s="21"/>
      <c r="KKQ45" s="21"/>
      <c r="KKR45" s="21"/>
      <c r="KKS45" s="21"/>
      <c r="KKT45" s="21"/>
      <c r="KKU45" s="21"/>
      <c r="KKV45" s="21"/>
      <c r="KKW45" s="21"/>
      <c r="KKX45" s="21"/>
      <c r="KKY45" s="21"/>
      <c r="KKZ45" s="21"/>
      <c r="KLA45" s="21"/>
      <c r="KLB45" s="21"/>
      <c r="KLC45" s="21"/>
      <c r="KLD45" s="21"/>
      <c r="KLE45" s="21"/>
      <c r="KLF45" s="21"/>
      <c r="KLG45" s="21"/>
      <c r="KLH45" s="21"/>
      <c r="KLI45" s="21"/>
      <c r="KLJ45" s="21"/>
      <c r="KLK45" s="21"/>
      <c r="KLL45" s="21"/>
      <c r="KLM45" s="21"/>
      <c r="KLN45" s="21"/>
      <c r="KLO45" s="21"/>
      <c r="KLP45" s="21"/>
      <c r="KLQ45" s="21"/>
      <c r="KLR45" s="21"/>
      <c r="KLS45" s="21"/>
      <c r="KLT45" s="21"/>
      <c r="KLU45" s="21"/>
      <c r="KLV45" s="21"/>
      <c r="KLW45" s="21"/>
      <c r="KLX45" s="21"/>
      <c r="KLY45" s="21"/>
      <c r="KLZ45" s="21"/>
      <c r="KMA45" s="21"/>
      <c r="KMB45" s="21"/>
      <c r="KMC45" s="21"/>
      <c r="KMD45" s="21"/>
      <c r="KME45" s="21"/>
      <c r="KMF45" s="21"/>
      <c r="KMG45" s="21"/>
      <c r="KMH45" s="21"/>
      <c r="KMI45" s="21"/>
      <c r="KMJ45" s="21"/>
      <c r="KMK45" s="21"/>
      <c r="KML45" s="21"/>
      <c r="KMM45" s="21"/>
      <c r="KMN45" s="21"/>
      <c r="KMO45" s="21"/>
      <c r="KMP45" s="21"/>
      <c r="KMQ45" s="21"/>
      <c r="KMR45" s="21"/>
      <c r="KMS45" s="21"/>
      <c r="KMT45" s="21"/>
      <c r="KMU45" s="21"/>
      <c r="KMV45" s="21"/>
      <c r="KMW45" s="21"/>
      <c r="KMX45" s="21"/>
      <c r="KMY45" s="21"/>
      <c r="KMZ45" s="21"/>
      <c r="KNA45" s="21"/>
      <c r="KNB45" s="21"/>
      <c r="KNC45" s="21"/>
      <c r="KND45" s="21"/>
      <c r="KNE45" s="21"/>
      <c r="KNF45" s="21"/>
      <c r="KNG45" s="21"/>
      <c r="KNH45" s="21"/>
      <c r="KNI45" s="21"/>
      <c r="KNJ45" s="21"/>
      <c r="KNK45" s="21"/>
      <c r="KNL45" s="21"/>
      <c r="KNM45" s="21"/>
      <c r="KNN45" s="21"/>
      <c r="KNO45" s="21"/>
      <c r="KNP45" s="21"/>
      <c r="KNQ45" s="21"/>
      <c r="KNR45" s="21"/>
      <c r="KNS45" s="21"/>
      <c r="KNT45" s="21"/>
      <c r="KNU45" s="21"/>
      <c r="KNV45" s="21"/>
      <c r="KNW45" s="21"/>
      <c r="KNX45" s="21"/>
      <c r="KNY45" s="21"/>
      <c r="KNZ45" s="21"/>
      <c r="KOA45" s="21"/>
      <c r="KOB45" s="21"/>
      <c r="KOC45" s="21"/>
      <c r="KOD45" s="21"/>
      <c r="KOE45" s="21"/>
      <c r="KOF45" s="21"/>
      <c r="KOG45" s="21"/>
      <c r="KOH45" s="21"/>
      <c r="KOI45" s="21"/>
      <c r="KOJ45" s="21"/>
      <c r="KOK45" s="21"/>
      <c r="KOL45" s="21"/>
      <c r="KOM45" s="21"/>
      <c r="KON45" s="21"/>
      <c r="KOO45" s="21"/>
      <c r="KOP45" s="21"/>
      <c r="KOQ45" s="21"/>
      <c r="KOR45" s="21"/>
      <c r="KOS45" s="21"/>
      <c r="KOT45" s="21"/>
      <c r="KOU45" s="21"/>
      <c r="KOV45" s="21"/>
      <c r="KOW45" s="21"/>
      <c r="KOX45" s="21"/>
      <c r="KOY45" s="21"/>
      <c r="KOZ45" s="21"/>
      <c r="KPA45" s="21"/>
      <c r="KPB45" s="21"/>
      <c r="KPC45" s="21"/>
      <c r="KPD45" s="21"/>
      <c r="KPE45" s="21"/>
      <c r="KPF45" s="21"/>
      <c r="KPG45" s="21"/>
      <c r="KPH45" s="21"/>
      <c r="KPI45" s="21"/>
      <c r="KPJ45" s="21"/>
      <c r="KPK45" s="21"/>
      <c r="KPL45" s="21"/>
      <c r="KPM45" s="21"/>
      <c r="KPN45" s="21"/>
      <c r="KPO45" s="21"/>
      <c r="KPP45" s="21"/>
      <c r="KPQ45" s="21"/>
      <c r="KPR45" s="21"/>
      <c r="KPS45" s="21"/>
      <c r="KPT45" s="21"/>
      <c r="KPU45" s="21"/>
      <c r="KPV45" s="21"/>
      <c r="KPW45" s="21"/>
      <c r="KPX45" s="21"/>
      <c r="KPY45" s="21"/>
      <c r="KPZ45" s="21"/>
      <c r="KQA45" s="21"/>
      <c r="KQB45" s="21"/>
      <c r="KQC45" s="21"/>
      <c r="KQD45" s="21"/>
      <c r="KQE45" s="21"/>
      <c r="KQF45" s="21"/>
      <c r="KQG45" s="21"/>
      <c r="KQH45" s="21"/>
      <c r="KQI45" s="21"/>
      <c r="KQJ45" s="21"/>
      <c r="KQK45" s="21"/>
      <c r="KQL45" s="21"/>
      <c r="KQM45" s="21"/>
      <c r="KQN45" s="21"/>
      <c r="KQO45" s="21"/>
      <c r="KQP45" s="21"/>
      <c r="KQQ45" s="21"/>
      <c r="KQR45" s="21"/>
      <c r="KQS45" s="21"/>
      <c r="KQT45" s="21"/>
      <c r="KQU45" s="21"/>
      <c r="KQV45" s="21"/>
      <c r="KQW45" s="21"/>
      <c r="KQX45" s="21"/>
      <c r="KQY45" s="21"/>
      <c r="KQZ45" s="21"/>
      <c r="KRA45" s="21"/>
      <c r="KRB45" s="21"/>
      <c r="KRC45" s="21"/>
      <c r="KRD45" s="21"/>
      <c r="KRE45" s="21"/>
      <c r="KRF45" s="21"/>
      <c r="KRG45" s="21"/>
      <c r="KRH45" s="21"/>
      <c r="KRI45" s="21"/>
      <c r="KRJ45" s="21"/>
      <c r="KRK45" s="21"/>
      <c r="KRL45" s="21"/>
      <c r="KRM45" s="21"/>
      <c r="KRN45" s="21"/>
      <c r="KRO45" s="21"/>
      <c r="KRP45" s="21"/>
      <c r="KRQ45" s="21"/>
      <c r="KRR45" s="21"/>
      <c r="KRS45" s="21"/>
      <c r="KRT45" s="21"/>
      <c r="KRU45" s="21"/>
      <c r="KRV45" s="21"/>
      <c r="KRW45" s="21"/>
      <c r="KRX45" s="21"/>
      <c r="KRY45" s="21"/>
      <c r="KRZ45" s="21"/>
      <c r="KSA45" s="21"/>
      <c r="KSB45" s="21"/>
      <c r="KSC45" s="21"/>
      <c r="KSD45" s="21"/>
      <c r="KSE45" s="21"/>
      <c r="KSF45" s="21"/>
      <c r="KSG45" s="21"/>
      <c r="KSH45" s="21"/>
      <c r="KSI45" s="21"/>
      <c r="KSJ45" s="21"/>
      <c r="KSK45" s="21"/>
      <c r="KSL45" s="21"/>
      <c r="KSM45" s="21"/>
      <c r="KSN45" s="21"/>
      <c r="KSO45" s="21"/>
      <c r="KSP45" s="21"/>
      <c r="KSQ45" s="21"/>
      <c r="KSR45" s="21"/>
      <c r="KSS45" s="21"/>
      <c r="KST45" s="21"/>
      <c r="KSU45" s="21"/>
      <c r="KSV45" s="21"/>
      <c r="KSW45" s="21"/>
      <c r="KSX45" s="21"/>
      <c r="KSY45" s="21"/>
      <c r="KSZ45" s="21"/>
      <c r="KTA45" s="21"/>
      <c r="KTB45" s="21"/>
      <c r="KTC45" s="21"/>
      <c r="KTD45" s="21"/>
      <c r="KTE45" s="21"/>
      <c r="KTF45" s="21"/>
      <c r="KTG45" s="21"/>
      <c r="KTH45" s="21"/>
      <c r="KTI45" s="21"/>
      <c r="KTJ45" s="21"/>
      <c r="KTK45" s="21"/>
      <c r="KTL45" s="21"/>
      <c r="KTM45" s="21"/>
      <c r="KTN45" s="21"/>
      <c r="KTO45" s="21"/>
      <c r="KTP45" s="21"/>
      <c r="KTQ45" s="21"/>
      <c r="KTR45" s="21"/>
      <c r="KTS45" s="21"/>
      <c r="KTT45" s="21"/>
      <c r="KTU45" s="21"/>
      <c r="KTV45" s="21"/>
      <c r="KTW45" s="21"/>
      <c r="KTX45" s="21"/>
      <c r="KTY45" s="21"/>
      <c r="KTZ45" s="21"/>
      <c r="KUA45" s="21"/>
      <c r="KUB45" s="21"/>
      <c r="KUC45" s="21"/>
      <c r="KUD45" s="21"/>
      <c r="KUE45" s="21"/>
      <c r="KUF45" s="21"/>
      <c r="KUG45" s="21"/>
      <c r="KUH45" s="21"/>
      <c r="KUI45" s="21"/>
      <c r="KUJ45" s="21"/>
      <c r="KUK45" s="21"/>
      <c r="KUL45" s="21"/>
      <c r="KUM45" s="21"/>
      <c r="KUN45" s="21"/>
      <c r="KUO45" s="21"/>
      <c r="KUP45" s="21"/>
      <c r="KUQ45" s="21"/>
      <c r="KUR45" s="21"/>
      <c r="KUS45" s="21"/>
      <c r="KUT45" s="21"/>
      <c r="KUU45" s="21"/>
      <c r="KUV45" s="21"/>
      <c r="KUW45" s="21"/>
      <c r="KUX45" s="21"/>
      <c r="KUY45" s="21"/>
      <c r="KUZ45" s="21"/>
      <c r="KVA45" s="21"/>
      <c r="KVB45" s="21"/>
      <c r="KVC45" s="21"/>
      <c r="KVD45" s="21"/>
      <c r="KVE45" s="21"/>
      <c r="KVF45" s="21"/>
      <c r="KVG45" s="21"/>
      <c r="KVH45" s="21"/>
      <c r="KVI45" s="21"/>
      <c r="KVJ45" s="21"/>
      <c r="KVK45" s="21"/>
      <c r="KVL45" s="21"/>
      <c r="KVM45" s="21"/>
      <c r="KVN45" s="21"/>
      <c r="KVO45" s="21"/>
      <c r="KVP45" s="21"/>
      <c r="KVQ45" s="21"/>
      <c r="KVR45" s="21"/>
      <c r="KVS45" s="21"/>
      <c r="KVT45" s="21"/>
      <c r="KVU45" s="21"/>
      <c r="KVV45" s="21"/>
      <c r="KVW45" s="21"/>
      <c r="KVX45" s="21"/>
      <c r="KVY45" s="21"/>
      <c r="KVZ45" s="21"/>
      <c r="KWA45" s="21"/>
      <c r="KWB45" s="21"/>
      <c r="KWC45" s="21"/>
      <c r="KWD45" s="21"/>
      <c r="KWE45" s="21"/>
      <c r="KWF45" s="21"/>
      <c r="KWG45" s="21"/>
      <c r="KWH45" s="21"/>
      <c r="KWI45" s="21"/>
      <c r="KWJ45" s="21"/>
      <c r="KWK45" s="21"/>
      <c r="KWL45" s="21"/>
      <c r="KWM45" s="21"/>
      <c r="KWN45" s="21"/>
      <c r="KWO45" s="21"/>
      <c r="KWP45" s="21"/>
      <c r="KWQ45" s="21"/>
      <c r="KWR45" s="21"/>
      <c r="KWS45" s="21"/>
      <c r="KWT45" s="21"/>
      <c r="KWU45" s="21"/>
      <c r="KWV45" s="21"/>
      <c r="KWW45" s="21"/>
      <c r="KWX45" s="21"/>
      <c r="KWY45" s="21"/>
      <c r="KWZ45" s="21"/>
      <c r="KXA45" s="21"/>
      <c r="KXB45" s="21"/>
      <c r="KXC45" s="21"/>
      <c r="KXD45" s="21"/>
      <c r="KXE45" s="21"/>
      <c r="KXF45" s="21"/>
      <c r="KXG45" s="21"/>
      <c r="KXH45" s="21"/>
      <c r="KXI45" s="21"/>
      <c r="KXJ45" s="21"/>
      <c r="KXK45" s="21"/>
      <c r="KXL45" s="21"/>
      <c r="KXM45" s="21"/>
      <c r="KXN45" s="21"/>
      <c r="KXO45" s="21"/>
      <c r="KXP45" s="21"/>
      <c r="KXQ45" s="21"/>
      <c r="KXR45" s="21"/>
      <c r="KXS45" s="21"/>
      <c r="KXT45" s="21"/>
      <c r="KXU45" s="21"/>
      <c r="KXV45" s="21"/>
      <c r="KXW45" s="21"/>
      <c r="KXX45" s="21"/>
      <c r="KXY45" s="21"/>
      <c r="KXZ45" s="21"/>
      <c r="KYA45" s="21"/>
      <c r="KYB45" s="21"/>
      <c r="KYC45" s="21"/>
      <c r="KYD45" s="21"/>
      <c r="KYE45" s="21"/>
      <c r="KYF45" s="21"/>
      <c r="KYG45" s="21"/>
      <c r="KYH45" s="21"/>
      <c r="KYI45" s="21"/>
      <c r="KYJ45" s="21"/>
      <c r="KYK45" s="21"/>
      <c r="KYL45" s="21"/>
      <c r="KYM45" s="21"/>
      <c r="KYN45" s="21"/>
      <c r="KYO45" s="21"/>
      <c r="KYP45" s="21"/>
      <c r="KYQ45" s="21"/>
      <c r="KYR45" s="21"/>
      <c r="KYS45" s="21"/>
      <c r="KYT45" s="21"/>
      <c r="KYU45" s="21"/>
      <c r="KYV45" s="21"/>
      <c r="KYW45" s="21"/>
      <c r="KYX45" s="21"/>
      <c r="KYY45" s="21"/>
      <c r="KYZ45" s="21"/>
      <c r="KZA45" s="21"/>
      <c r="KZB45" s="21"/>
      <c r="KZC45" s="21"/>
      <c r="KZD45" s="21"/>
      <c r="KZE45" s="21"/>
      <c r="KZF45" s="21"/>
      <c r="KZG45" s="21"/>
      <c r="KZH45" s="21"/>
      <c r="KZI45" s="21"/>
      <c r="KZJ45" s="21"/>
      <c r="KZK45" s="21"/>
      <c r="KZL45" s="21"/>
      <c r="KZM45" s="21"/>
      <c r="KZN45" s="21"/>
      <c r="KZO45" s="21"/>
      <c r="KZP45" s="21"/>
      <c r="KZQ45" s="21"/>
      <c r="KZR45" s="21"/>
      <c r="KZS45" s="21"/>
      <c r="KZT45" s="21"/>
      <c r="KZU45" s="21"/>
      <c r="KZV45" s="21"/>
      <c r="KZW45" s="21"/>
      <c r="KZX45" s="21"/>
      <c r="KZY45" s="21"/>
      <c r="KZZ45" s="21"/>
      <c r="LAA45" s="21"/>
      <c r="LAB45" s="21"/>
      <c r="LAC45" s="21"/>
      <c r="LAD45" s="21"/>
      <c r="LAE45" s="21"/>
      <c r="LAF45" s="21"/>
      <c r="LAG45" s="21"/>
      <c r="LAH45" s="21"/>
      <c r="LAI45" s="21"/>
      <c r="LAJ45" s="21"/>
      <c r="LAK45" s="21"/>
      <c r="LAL45" s="21"/>
      <c r="LAM45" s="21"/>
      <c r="LAN45" s="21"/>
      <c r="LAO45" s="21"/>
      <c r="LAP45" s="21"/>
      <c r="LAQ45" s="21"/>
      <c r="LAR45" s="21"/>
      <c r="LAS45" s="21"/>
      <c r="LAT45" s="21"/>
      <c r="LAU45" s="21"/>
      <c r="LAV45" s="21"/>
      <c r="LAW45" s="21"/>
      <c r="LAX45" s="21"/>
      <c r="LAY45" s="21"/>
      <c r="LAZ45" s="21"/>
      <c r="LBA45" s="21"/>
      <c r="LBB45" s="21"/>
      <c r="LBC45" s="21"/>
      <c r="LBD45" s="21"/>
      <c r="LBE45" s="21"/>
      <c r="LBF45" s="21"/>
      <c r="LBG45" s="21"/>
      <c r="LBH45" s="21"/>
      <c r="LBI45" s="21"/>
      <c r="LBJ45" s="21"/>
      <c r="LBK45" s="21"/>
      <c r="LBL45" s="21"/>
      <c r="LBM45" s="21"/>
      <c r="LBN45" s="21"/>
      <c r="LBO45" s="21"/>
      <c r="LBP45" s="21"/>
      <c r="LBQ45" s="21"/>
      <c r="LBR45" s="21"/>
      <c r="LBS45" s="21"/>
      <c r="LBT45" s="21"/>
      <c r="LBU45" s="21"/>
      <c r="LBV45" s="21"/>
      <c r="LBW45" s="21"/>
      <c r="LBX45" s="21"/>
      <c r="LBY45" s="21"/>
      <c r="LBZ45" s="21"/>
      <c r="LCA45" s="21"/>
      <c r="LCB45" s="21"/>
      <c r="LCC45" s="21"/>
      <c r="LCD45" s="21"/>
      <c r="LCE45" s="21"/>
      <c r="LCF45" s="21"/>
      <c r="LCG45" s="21"/>
      <c r="LCH45" s="21"/>
      <c r="LCI45" s="21"/>
      <c r="LCJ45" s="21"/>
      <c r="LCK45" s="21"/>
      <c r="LCL45" s="21"/>
      <c r="LCM45" s="21"/>
      <c r="LCN45" s="21"/>
      <c r="LCO45" s="21"/>
      <c r="LCP45" s="21"/>
      <c r="LCQ45" s="21"/>
      <c r="LCR45" s="21"/>
      <c r="LCS45" s="21"/>
      <c r="LCT45" s="21"/>
      <c r="LCU45" s="21"/>
      <c r="LCV45" s="21"/>
      <c r="LCW45" s="21"/>
      <c r="LCX45" s="21"/>
      <c r="LCY45" s="21"/>
      <c r="LCZ45" s="21"/>
      <c r="LDA45" s="21"/>
      <c r="LDB45" s="21"/>
      <c r="LDC45" s="21"/>
      <c r="LDD45" s="21"/>
      <c r="LDE45" s="21"/>
      <c r="LDF45" s="21"/>
      <c r="LDG45" s="21"/>
      <c r="LDH45" s="21"/>
      <c r="LDI45" s="21"/>
      <c r="LDJ45" s="21"/>
      <c r="LDK45" s="21"/>
      <c r="LDL45" s="21"/>
      <c r="LDM45" s="21"/>
      <c r="LDN45" s="21"/>
      <c r="LDO45" s="21"/>
      <c r="LDP45" s="21"/>
      <c r="LDQ45" s="21"/>
      <c r="LDR45" s="21"/>
      <c r="LDS45" s="21"/>
      <c r="LDT45" s="21"/>
      <c r="LDU45" s="21"/>
      <c r="LDV45" s="21"/>
      <c r="LDW45" s="21"/>
      <c r="LDX45" s="21"/>
      <c r="LDY45" s="21"/>
      <c r="LDZ45" s="21"/>
      <c r="LEA45" s="21"/>
      <c r="LEB45" s="21"/>
      <c r="LEC45" s="21"/>
      <c r="LED45" s="21"/>
      <c r="LEE45" s="21"/>
      <c r="LEF45" s="21"/>
      <c r="LEG45" s="21"/>
      <c r="LEH45" s="21"/>
      <c r="LEI45" s="21"/>
      <c r="LEJ45" s="21"/>
      <c r="LEK45" s="21"/>
      <c r="LEL45" s="21"/>
      <c r="LEM45" s="21"/>
      <c r="LEN45" s="21"/>
      <c r="LEO45" s="21"/>
      <c r="LEP45" s="21"/>
      <c r="LEQ45" s="21"/>
      <c r="LER45" s="21"/>
      <c r="LES45" s="21"/>
      <c r="LET45" s="21"/>
      <c r="LEU45" s="21"/>
      <c r="LEV45" s="21"/>
      <c r="LEW45" s="21"/>
      <c r="LEX45" s="21"/>
      <c r="LEY45" s="21"/>
      <c r="LEZ45" s="21"/>
      <c r="LFA45" s="21"/>
      <c r="LFB45" s="21"/>
      <c r="LFC45" s="21"/>
      <c r="LFD45" s="21"/>
      <c r="LFE45" s="21"/>
      <c r="LFF45" s="21"/>
      <c r="LFG45" s="21"/>
      <c r="LFH45" s="21"/>
      <c r="LFI45" s="21"/>
      <c r="LFJ45" s="21"/>
      <c r="LFK45" s="21"/>
      <c r="LFL45" s="21"/>
      <c r="LFM45" s="21"/>
      <c r="LFN45" s="21"/>
      <c r="LFO45" s="21"/>
      <c r="LFP45" s="21"/>
      <c r="LFQ45" s="21"/>
      <c r="LFR45" s="21"/>
      <c r="LFS45" s="21"/>
      <c r="LFT45" s="21"/>
      <c r="LFU45" s="21"/>
      <c r="LFV45" s="21"/>
      <c r="LFW45" s="21"/>
      <c r="LFX45" s="21"/>
      <c r="LFY45" s="21"/>
      <c r="LFZ45" s="21"/>
      <c r="LGA45" s="21"/>
      <c r="LGB45" s="21"/>
      <c r="LGC45" s="21"/>
      <c r="LGD45" s="21"/>
      <c r="LGE45" s="21"/>
      <c r="LGF45" s="21"/>
      <c r="LGG45" s="21"/>
      <c r="LGH45" s="21"/>
      <c r="LGI45" s="21"/>
      <c r="LGJ45" s="21"/>
      <c r="LGK45" s="21"/>
      <c r="LGL45" s="21"/>
      <c r="LGM45" s="21"/>
      <c r="LGN45" s="21"/>
      <c r="LGO45" s="21"/>
      <c r="LGP45" s="21"/>
      <c r="LGQ45" s="21"/>
      <c r="LGR45" s="21"/>
      <c r="LGS45" s="21"/>
      <c r="LGT45" s="21"/>
      <c r="LGU45" s="21"/>
      <c r="LGV45" s="21"/>
      <c r="LGW45" s="21"/>
      <c r="LGX45" s="21"/>
      <c r="LGY45" s="21"/>
      <c r="LGZ45" s="21"/>
      <c r="LHA45" s="21"/>
      <c r="LHB45" s="21"/>
      <c r="LHC45" s="21"/>
      <c r="LHD45" s="21"/>
      <c r="LHE45" s="21"/>
      <c r="LHF45" s="21"/>
      <c r="LHG45" s="21"/>
      <c r="LHH45" s="21"/>
      <c r="LHI45" s="21"/>
      <c r="LHJ45" s="21"/>
      <c r="LHK45" s="21"/>
      <c r="LHL45" s="21"/>
      <c r="LHM45" s="21"/>
      <c r="LHN45" s="21"/>
      <c r="LHO45" s="21"/>
      <c r="LHP45" s="21"/>
      <c r="LHQ45" s="21"/>
      <c r="LHR45" s="21"/>
      <c r="LHS45" s="21"/>
      <c r="LHT45" s="21"/>
      <c r="LHU45" s="21"/>
      <c r="LHV45" s="21"/>
      <c r="LHW45" s="21"/>
      <c r="LHX45" s="21"/>
      <c r="LHY45" s="21"/>
      <c r="LHZ45" s="21"/>
      <c r="LIA45" s="21"/>
      <c r="LIB45" s="21"/>
      <c r="LIC45" s="21"/>
      <c r="LID45" s="21"/>
      <c r="LIE45" s="21"/>
      <c r="LIF45" s="21"/>
      <c r="LIG45" s="21"/>
      <c r="LIH45" s="21"/>
      <c r="LII45" s="21"/>
      <c r="LIJ45" s="21"/>
      <c r="LIK45" s="21"/>
      <c r="LIL45" s="21"/>
      <c r="LIM45" s="21"/>
      <c r="LIN45" s="21"/>
      <c r="LIO45" s="21"/>
      <c r="LIP45" s="21"/>
      <c r="LIQ45" s="21"/>
      <c r="LIR45" s="21"/>
      <c r="LIS45" s="21"/>
      <c r="LIT45" s="21"/>
      <c r="LIU45" s="21"/>
      <c r="LIV45" s="21"/>
      <c r="LIW45" s="21"/>
      <c r="LIX45" s="21"/>
      <c r="LIY45" s="21"/>
      <c r="LIZ45" s="21"/>
      <c r="LJA45" s="21"/>
      <c r="LJB45" s="21"/>
      <c r="LJC45" s="21"/>
      <c r="LJD45" s="21"/>
      <c r="LJE45" s="21"/>
      <c r="LJF45" s="21"/>
      <c r="LJG45" s="21"/>
      <c r="LJH45" s="21"/>
      <c r="LJI45" s="21"/>
      <c r="LJJ45" s="21"/>
      <c r="LJK45" s="21"/>
      <c r="LJL45" s="21"/>
      <c r="LJM45" s="21"/>
      <c r="LJN45" s="21"/>
      <c r="LJO45" s="21"/>
      <c r="LJP45" s="21"/>
      <c r="LJQ45" s="21"/>
      <c r="LJR45" s="21"/>
      <c r="LJS45" s="21"/>
      <c r="LJT45" s="21"/>
      <c r="LJU45" s="21"/>
      <c r="LJV45" s="21"/>
      <c r="LJW45" s="21"/>
      <c r="LJX45" s="21"/>
      <c r="LJY45" s="21"/>
      <c r="LJZ45" s="21"/>
      <c r="LKA45" s="21"/>
      <c r="LKB45" s="21"/>
      <c r="LKC45" s="21"/>
      <c r="LKD45" s="21"/>
      <c r="LKE45" s="21"/>
      <c r="LKF45" s="21"/>
      <c r="LKG45" s="21"/>
      <c r="LKH45" s="21"/>
      <c r="LKI45" s="21"/>
      <c r="LKJ45" s="21"/>
      <c r="LKK45" s="21"/>
      <c r="LKL45" s="21"/>
      <c r="LKM45" s="21"/>
      <c r="LKN45" s="21"/>
      <c r="LKO45" s="21"/>
      <c r="LKP45" s="21"/>
      <c r="LKQ45" s="21"/>
      <c r="LKR45" s="21"/>
      <c r="LKS45" s="21"/>
      <c r="LKT45" s="21"/>
      <c r="LKU45" s="21"/>
      <c r="LKV45" s="21"/>
      <c r="LKW45" s="21"/>
      <c r="LKX45" s="21"/>
      <c r="LKY45" s="21"/>
      <c r="LKZ45" s="21"/>
      <c r="LLA45" s="21"/>
      <c r="LLB45" s="21"/>
      <c r="LLC45" s="21"/>
      <c r="LLD45" s="21"/>
      <c r="LLE45" s="21"/>
      <c r="LLF45" s="21"/>
      <c r="LLG45" s="21"/>
      <c r="LLH45" s="21"/>
      <c r="LLI45" s="21"/>
      <c r="LLJ45" s="21"/>
      <c r="LLK45" s="21"/>
      <c r="LLL45" s="21"/>
      <c r="LLM45" s="21"/>
      <c r="LLN45" s="21"/>
      <c r="LLO45" s="21"/>
      <c r="LLP45" s="21"/>
      <c r="LLQ45" s="21"/>
      <c r="LLR45" s="21"/>
      <c r="LLS45" s="21"/>
      <c r="LLT45" s="21"/>
      <c r="LLU45" s="21"/>
      <c r="LLV45" s="21"/>
      <c r="LLW45" s="21"/>
      <c r="LLX45" s="21"/>
      <c r="LLY45" s="21"/>
      <c r="LLZ45" s="21"/>
      <c r="LMA45" s="21"/>
      <c r="LMB45" s="21"/>
      <c r="LMC45" s="21"/>
      <c r="LMD45" s="21"/>
      <c r="LME45" s="21"/>
      <c r="LMF45" s="21"/>
      <c r="LMG45" s="21"/>
      <c r="LMH45" s="21"/>
      <c r="LMI45" s="21"/>
      <c r="LMJ45" s="21"/>
      <c r="LMK45" s="21"/>
      <c r="LML45" s="21"/>
      <c r="LMM45" s="21"/>
      <c r="LMN45" s="21"/>
      <c r="LMO45" s="21"/>
      <c r="LMP45" s="21"/>
      <c r="LMQ45" s="21"/>
      <c r="LMR45" s="21"/>
      <c r="LMS45" s="21"/>
      <c r="LMT45" s="21"/>
      <c r="LMU45" s="21"/>
      <c r="LMV45" s="21"/>
      <c r="LMW45" s="21"/>
      <c r="LMX45" s="21"/>
      <c r="LMY45" s="21"/>
      <c r="LMZ45" s="21"/>
      <c r="LNA45" s="21"/>
      <c r="LNB45" s="21"/>
      <c r="LNC45" s="21"/>
      <c r="LND45" s="21"/>
      <c r="LNE45" s="21"/>
      <c r="LNF45" s="21"/>
      <c r="LNG45" s="21"/>
      <c r="LNH45" s="21"/>
      <c r="LNI45" s="21"/>
      <c r="LNJ45" s="21"/>
      <c r="LNK45" s="21"/>
      <c r="LNL45" s="21"/>
      <c r="LNM45" s="21"/>
      <c r="LNN45" s="21"/>
      <c r="LNO45" s="21"/>
      <c r="LNP45" s="21"/>
      <c r="LNQ45" s="21"/>
      <c r="LNR45" s="21"/>
      <c r="LNS45" s="21"/>
      <c r="LNT45" s="21"/>
      <c r="LNU45" s="21"/>
      <c r="LNV45" s="21"/>
      <c r="LNW45" s="21"/>
      <c r="LNX45" s="21"/>
      <c r="LNY45" s="21"/>
      <c r="LNZ45" s="21"/>
      <c r="LOA45" s="21"/>
      <c r="LOB45" s="21"/>
      <c r="LOC45" s="21"/>
      <c r="LOD45" s="21"/>
      <c r="LOE45" s="21"/>
      <c r="LOF45" s="21"/>
      <c r="LOG45" s="21"/>
      <c r="LOH45" s="21"/>
      <c r="LOI45" s="21"/>
      <c r="LOJ45" s="21"/>
      <c r="LOK45" s="21"/>
      <c r="LOL45" s="21"/>
      <c r="LOM45" s="21"/>
      <c r="LON45" s="21"/>
      <c r="LOO45" s="21"/>
      <c r="LOP45" s="21"/>
      <c r="LOQ45" s="21"/>
      <c r="LOR45" s="21"/>
      <c r="LOS45" s="21"/>
      <c r="LOT45" s="21"/>
      <c r="LOU45" s="21"/>
      <c r="LOV45" s="21"/>
      <c r="LOW45" s="21"/>
      <c r="LOX45" s="21"/>
      <c r="LOY45" s="21"/>
      <c r="LOZ45" s="21"/>
      <c r="LPA45" s="21"/>
      <c r="LPB45" s="21"/>
      <c r="LPC45" s="21"/>
      <c r="LPD45" s="21"/>
      <c r="LPE45" s="21"/>
      <c r="LPF45" s="21"/>
      <c r="LPG45" s="21"/>
      <c r="LPH45" s="21"/>
      <c r="LPI45" s="21"/>
      <c r="LPJ45" s="21"/>
      <c r="LPK45" s="21"/>
      <c r="LPL45" s="21"/>
      <c r="LPM45" s="21"/>
      <c r="LPN45" s="21"/>
      <c r="LPO45" s="21"/>
      <c r="LPP45" s="21"/>
      <c r="LPQ45" s="21"/>
      <c r="LPR45" s="21"/>
      <c r="LPS45" s="21"/>
      <c r="LPT45" s="21"/>
      <c r="LPU45" s="21"/>
      <c r="LPV45" s="21"/>
      <c r="LPW45" s="21"/>
      <c r="LPX45" s="21"/>
      <c r="LPY45" s="21"/>
      <c r="LPZ45" s="21"/>
      <c r="LQA45" s="21"/>
      <c r="LQB45" s="21"/>
      <c r="LQC45" s="21"/>
      <c r="LQD45" s="21"/>
      <c r="LQE45" s="21"/>
      <c r="LQF45" s="21"/>
      <c r="LQG45" s="21"/>
      <c r="LQH45" s="21"/>
      <c r="LQI45" s="21"/>
      <c r="LQJ45" s="21"/>
      <c r="LQK45" s="21"/>
      <c r="LQL45" s="21"/>
      <c r="LQM45" s="21"/>
      <c r="LQN45" s="21"/>
      <c r="LQO45" s="21"/>
      <c r="LQP45" s="21"/>
      <c r="LQQ45" s="21"/>
      <c r="LQR45" s="21"/>
      <c r="LQS45" s="21"/>
      <c r="LQT45" s="21"/>
      <c r="LQU45" s="21"/>
      <c r="LQV45" s="21"/>
      <c r="LQW45" s="21"/>
      <c r="LQX45" s="21"/>
      <c r="LQY45" s="21"/>
      <c r="LQZ45" s="21"/>
      <c r="LRA45" s="21"/>
      <c r="LRB45" s="21"/>
      <c r="LRC45" s="21"/>
      <c r="LRD45" s="21"/>
      <c r="LRE45" s="21"/>
      <c r="LRF45" s="21"/>
      <c r="LRG45" s="21"/>
      <c r="LRH45" s="21"/>
      <c r="LRI45" s="21"/>
      <c r="LRJ45" s="21"/>
      <c r="LRK45" s="21"/>
      <c r="LRL45" s="21"/>
      <c r="LRM45" s="21"/>
      <c r="LRN45" s="21"/>
      <c r="LRO45" s="21"/>
      <c r="LRP45" s="21"/>
      <c r="LRQ45" s="21"/>
      <c r="LRR45" s="21"/>
      <c r="LRS45" s="21"/>
      <c r="LRT45" s="21"/>
      <c r="LRU45" s="21"/>
      <c r="LRV45" s="21"/>
      <c r="LRW45" s="21"/>
      <c r="LRX45" s="21"/>
      <c r="LRY45" s="21"/>
      <c r="LRZ45" s="21"/>
      <c r="LSA45" s="21"/>
      <c r="LSB45" s="21"/>
      <c r="LSC45" s="21"/>
      <c r="LSD45" s="21"/>
      <c r="LSE45" s="21"/>
      <c r="LSF45" s="21"/>
      <c r="LSG45" s="21"/>
      <c r="LSH45" s="21"/>
      <c r="LSI45" s="21"/>
      <c r="LSJ45" s="21"/>
      <c r="LSK45" s="21"/>
      <c r="LSL45" s="21"/>
      <c r="LSM45" s="21"/>
      <c r="LSN45" s="21"/>
      <c r="LSO45" s="21"/>
      <c r="LSP45" s="21"/>
      <c r="LSQ45" s="21"/>
      <c r="LSR45" s="21"/>
      <c r="LSS45" s="21"/>
      <c r="LST45" s="21"/>
      <c r="LSU45" s="21"/>
      <c r="LSV45" s="21"/>
      <c r="LSW45" s="21"/>
      <c r="LSX45" s="21"/>
      <c r="LSY45" s="21"/>
      <c r="LSZ45" s="21"/>
      <c r="LTA45" s="21"/>
      <c r="LTB45" s="21"/>
      <c r="LTC45" s="21"/>
      <c r="LTD45" s="21"/>
      <c r="LTE45" s="21"/>
      <c r="LTF45" s="21"/>
      <c r="LTG45" s="21"/>
      <c r="LTH45" s="21"/>
      <c r="LTI45" s="21"/>
      <c r="LTJ45" s="21"/>
      <c r="LTK45" s="21"/>
      <c r="LTL45" s="21"/>
      <c r="LTM45" s="21"/>
      <c r="LTN45" s="21"/>
      <c r="LTO45" s="21"/>
      <c r="LTP45" s="21"/>
      <c r="LTQ45" s="21"/>
      <c r="LTR45" s="21"/>
      <c r="LTS45" s="21"/>
      <c r="LTT45" s="21"/>
      <c r="LTU45" s="21"/>
      <c r="LTV45" s="21"/>
      <c r="LTW45" s="21"/>
      <c r="LTX45" s="21"/>
      <c r="LTY45" s="21"/>
      <c r="LTZ45" s="21"/>
      <c r="LUA45" s="21"/>
      <c r="LUB45" s="21"/>
      <c r="LUC45" s="21"/>
      <c r="LUD45" s="21"/>
      <c r="LUE45" s="21"/>
      <c r="LUF45" s="21"/>
      <c r="LUG45" s="21"/>
      <c r="LUH45" s="21"/>
      <c r="LUI45" s="21"/>
      <c r="LUJ45" s="21"/>
      <c r="LUK45" s="21"/>
      <c r="LUL45" s="21"/>
      <c r="LUM45" s="21"/>
      <c r="LUN45" s="21"/>
      <c r="LUO45" s="21"/>
      <c r="LUP45" s="21"/>
      <c r="LUQ45" s="21"/>
      <c r="LUR45" s="21"/>
      <c r="LUS45" s="21"/>
      <c r="LUT45" s="21"/>
      <c r="LUU45" s="21"/>
      <c r="LUV45" s="21"/>
      <c r="LUW45" s="21"/>
      <c r="LUX45" s="21"/>
      <c r="LUY45" s="21"/>
      <c r="LUZ45" s="21"/>
      <c r="LVA45" s="21"/>
      <c r="LVB45" s="21"/>
      <c r="LVC45" s="21"/>
      <c r="LVD45" s="21"/>
      <c r="LVE45" s="21"/>
      <c r="LVF45" s="21"/>
      <c r="LVG45" s="21"/>
      <c r="LVH45" s="21"/>
      <c r="LVI45" s="21"/>
      <c r="LVJ45" s="21"/>
      <c r="LVK45" s="21"/>
      <c r="LVL45" s="21"/>
      <c r="LVM45" s="21"/>
      <c r="LVN45" s="21"/>
      <c r="LVO45" s="21"/>
      <c r="LVP45" s="21"/>
      <c r="LVQ45" s="21"/>
      <c r="LVR45" s="21"/>
      <c r="LVS45" s="21"/>
      <c r="LVT45" s="21"/>
      <c r="LVU45" s="21"/>
      <c r="LVV45" s="21"/>
      <c r="LVW45" s="21"/>
      <c r="LVX45" s="21"/>
      <c r="LVY45" s="21"/>
      <c r="LVZ45" s="21"/>
      <c r="LWA45" s="21"/>
      <c r="LWB45" s="21"/>
      <c r="LWC45" s="21"/>
      <c r="LWD45" s="21"/>
      <c r="LWE45" s="21"/>
      <c r="LWF45" s="21"/>
      <c r="LWG45" s="21"/>
      <c r="LWH45" s="21"/>
      <c r="LWI45" s="21"/>
      <c r="LWJ45" s="21"/>
      <c r="LWK45" s="21"/>
      <c r="LWL45" s="21"/>
      <c r="LWM45" s="21"/>
      <c r="LWN45" s="21"/>
      <c r="LWO45" s="21"/>
      <c r="LWP45" s="21"/>
      <c r="LWQ45" s="21"/>
      <c r="LWR45" s="21"/>
      <c r="LWS45" s="21"/>
      <c r="LWT45" s="21"/>
      <c r="LWU45" s="21"/>
      <c r="LWV45" s="21"/>
      <c r="LWW45" s="21"/>
      <c r="LWX45" s="21"/>
      <c r="LWY45" s="21"/>
      <c r="LWZ45" s="21"/>
      <c r="LXA45" s="21"/>
      <c r="LXB45" s="21"/>
      <c r="LXC45" s="21"/>
      <c r="LXD45" s="21"/>
      <c r="LXE45" s="21"/>
      <c r="LXF45" s="21"/>
      <c r="LXG45" s="21"/>
      <c r="LXH45" s="21"/>
      <c r="LXI45" s="21"/>
      <c r="LXJ45" s="21"/>
      <c r="LXK45" s="21"/>
      <c r="LXL45" s="21"/>
      <c r="LXM45" s="21"/>
      <c r="LXN45" s="21"/>
      <c r="LXO45" s="21"/>
      <c r="LXP45" s="21"/>
      <c r="LXQ45" s="21"/>
      <c r="LXR45" s="21"/>
      <c r="LXS45" s="21"/>
      <c r="LXT45" s="21"/>
      <c r="LXU45" s="21"/>
      <c r="LXV45" s="21"/>
      <c r="LXW45" s="21"/>
      <c r="LXX45" s="21"/>
      <c r="LXY45" s="21"/>
      <c r="LXZ45" s="21"/>
      <c r="LYA45" s="21"/>
      <c r="LYB45" s="21"/>
      <c r="LYC45" s="21"/>
      <c r="LYD45" s="21"/>
      <c r="LYE45" s="21"/>
      <c r="LYF45" s="21"/>
      <c r="LYG45" s="21"/>
      <c r="LYH45" s="21"/>
      <c r="LYI45" s="21"/>
      <c r="LYJ45" s="21"/>
      <c r="LYK45" s="21"/>
      <c r="LYL45" s="21"/>
      <c r="LYM45" s="21"/>
      <c r="LYN45" s="21"/>
      <c r="LYO45" s="21"/>
      <c r="LYP45" s="21"/>
      <c r="LYQ45" s="21"/>
      <c r="LYR45" s="21"/>
      <c r="LYS45" s="21"/>
      <c r="LYT45" s="21"/>
      <c r="LYU45" s="21"/>
      <c r="LYV45" s="21"/>
      <c r="LYW45" s="21"/>
      <c r="LYX45" s="21"/>
      <c r="LYY45" s="21"/>
      <c r="LYZ45" s="21"/>
      <c r="LZA45" s="21"/>
      <c r="LZB45" s="21"/>
      <c r="LZC45" s="21"/>
      <c r="LZD45" s="21"/>
      <c r="LZE45" s="21"/>
      <c r="LZF45" s="21"/>
      <c r="LZG45" s="21"/>
      <c r="LZH45" s="21"/>
      <c r="LZI45" s="21"/>
      <c r="LZJ45" s="21"/>
      <c r="LZK45" s="21"/>
      <c r="LZL45" s="21"/>
      <c r="LZM45" s="21"/>
      <c r="LZN45" s="21"/>
      <c r="LZO45" s="21"/>
      <c r="LZP45" s="21"/>
      <c r="LZQ45" s="21"/>
      <c r="LZR45" s="21"/>
      <c r="LZS45" s="21"/>
      <c r="LZT45" s="21"/>
      <c r="LZU45" s="21"/>
      <c r="LZV45" s="21"/>
      <c r="LZW45" s="21"/>
      <c r="LZX45" s="21"/>
      <c r="LZY45" s="21"/>
      <c r="LZZ45" s="21"/>
      <c r="MAA45" s="21"/>
      <c r="MAB45" s="21"/>
      <c r="MAC45" s="21"/>
      <c r="MAD45" s="21"/>
      <c r="MAE45" s="21"/>
      <c r="MAF45" s="21"/>
      <c r="MAG45" s="21"/>
      <c r="MAH45" s="21"/>
      <c r="MAI45" s="21"/>
      <c r="MAJ45" s="21"/>
      <c r="MAK45" s="21"/>
      <c r="MAL45" s="21"/>
      <c r="MAM45" s="21"/>
      <c r="MAN45" s="21"/>
      <c r="MAO45" s="21"/>
      <c r="MAP45" s="21"/>
      <c r="MAQ45" s="21"/>
      <c r="MAR45" s="21"/>
      <c r="MAS45" s="21"/>
      <c r="MAT45" s="21"/>
      <c r="MAU45" s="21"/>
      <c r="MAV45" s="21"/>
      <c r="MAW45" s="21"/>
      <c r="MAX45" s="21"/>
      <c r="MAY45" s="21"/>
      <c r="MAZ45" s="21"/>
      <c r="MBA45" s="21"/>
      <c r="MBB45" s="21"/>
      <c r="MBC45" s="21"/>
      <c r="MBD45" s="21"/>
      <c r="MBE45" s="21"/>
      <c r="MBF45" s="21"/>
      <c r="MBG45" s="21"/>
      <c r="MBH45" s="21"/>
      <c r="MBI45" s="21"/>
      <c r="MBJ45" s="21"/>
      <c r="MBK45" s="21"/>
      <c r="MBL45" s="21"/>
      <c r="MBM45" s="21"/>
      <c r="MBN45" s="21"/>
      <c r="MBO45" s="21"/>
      <c r="MBP45" s="21"/>
      <c r="MBQ45" s="21"/>
      <c r="MBR45" s="21"/>
      <c r="MBS45" s="21"/>
      <c r="MBT45" s="21"/>
      <c r="MBU45" s="21"/>
      <c r="MBV45" s="21"/>
      <c r="MBW45" s="21"/>
      <c r="MBX45" s="21"/>
      <c r="MBY45" s="21"/>
      <c r="MBZ45" s="21"/>
      <c r="MCA45" s="21"/>
      <c r="MCB45" s="21"/>
      <c r="MCC45" s="21"/>
      <c r="MCD45" s="21"/>
      <c r="MCE45" s="21"/>
      <c r="MCF45" s="21"/>
      <c r="MCG45" s="21"/>
      <c r="MCH45" s="21"/>
      <c r="MCI45" s="21"/>
      <c r="MCJ45" s="21"/>
      <c r="MCK45" s="21"/>
      <c r="MCL45" s="21"/>
      <c r="MCM45" s="21"/>
      <c r="MCN45" s="21"/>
      <c r="MCO45" s="21"/>
      <c r="MCP45" s="21"/>
      <c r="MCQ45" s="21"/>
      <c r="MCR45" s="21"/>
      <c r="MCS45" s="21"/>
      <c r="MCT45" s="21"/>
      <c r="MCU45" s="21"/>
      <c r="MCV45" s="21"/>
      <c r="MCW45" s="21"/>
      <c r="MCX45" s="21"/>
      <c r="MCY45" s="21"/>
      <c r="MCZ45" s="21"/>
      <c r="MDA45" s="21"/>
      <c r="MDB45" s="21"/>
      <c r="MDC45" s="21"/>
      <c r="MDD45" s="21"/>
      <c r="MDE45" s="21"/>
      <c r="MDF45" s="21"/>
      <c r="MDG45" s="21"/>
      <c r="MDH45" s="21"/>
      <c r="MDI45" s="21"/>
      <c r="MDJ45" s="21"/>
      <c r="MDK45" s="21"/>
      <c r="MDL45" s="21"/>
      <c r="MDM45" s="21"/>
      <c r="MDN45" s="21"/>
      <c r="MDO45" s="21"/>
      <c r="MDP45" s="21"/>
      <c r="MDQ45" s="21"/>
      <c r="MDR45" s="21"/>
      <c r="MDS45" s="21"/>
      <c r="MDT45" s="21"/>
      <c r="MDU45" s="21"/>
      <c r="MDV45" s="21"/>
      <c r="MDW45" s="21"/>
      <c r="MDX45" s="21"/>
      <c r="MDY45" s="21"/>
      <c r="MDZ45" s="21"/>
      <c r="MEA45" s="21"/>
      <c r="MEB45" s="21"/>
      <c r="MEC45" s="21"/>
      <c r="MED45" s="21"/>
      <c r="MEE45" s="21"/>
      <c r="MEF45" s="21"/>
      <c r="MEG45" s="21"/>
      <c r="MEH45" s="21"/>
      <c r="MEI45" s="21"/>
      <c r="MEJ45" s="21"/>
      <c r="MEK45" s="21"/>
      <c r="MEL45" s="21"/>
      <c r="MEM45" s="21"/>
      <c r="MEN45" s="21"/>
      <c r="MEO45" s="21"/>
      <c r="MEP45" s="21"/>
      <c r="MEQ45" s="21"/>
      <c r="MER45" s="21"/>
      <c r="MES45" s="21"/>
      <c r="MET45" s="21"/>
      <c r="MEU45" s="21"/>
      <c r="MEV45" s="21"/>
      <c r="MEW45" s="21"/>
      <c r="MEX45" s="21"/>
      <c r="MEY45" s="21"/>
      <c r="MEZ45" s="21"/>
      <c r="MFA45" s="21"/>
      <c r="MFB45" s="21"/>
      <c r="MFC45" s="21"/>
      <c r="MFD45" s="21"/>
      <c r="MFE45" s="21"/>
      <c r="MFF45" s="21"/>
      <c r="MFG45" s="21"/>
      <c r="MFH45" s="21"/>
      <c r="MFI45" s="21"/>
      <c r="MFJ45" s="21"/>
      <c r="MFK45" s="21"/>
      <c r="MFL45" s="21"/>
      <c r="MFM45" s="21"/>
      <c r="MFN45" s="21"/>
      <c r="MFO45" s="21"/>
      <c r="MFP45" s="21"/>
      <c r="MFQ45" s="21"/>
      <c r="MFR45" s="21"/>
      <c r="MFS45" s="21"/>
      <c r="MFT45" s="21"/>
      <c r="MFU45" s="21"/>
      <c r="MFV45" s="21"/>
      <c r="MFW45" s="21"/>
      <c r="MFX45" s="21"/>
      <c r="MFY45" s="21"/>
      <c r="MFZ45" s="21"/>
      <c r="MGA45" s="21"/>
      <c r="MGB45" s="21"/>
      <c r="MGC45" s="21"/>
      <c r="MGD45" s="21"/>
      <c r="MGE45" s="21"/>
      <c r="MGF45" s="21"/>
      <c r="MGG45" s="21"/>
      <c r="MGH45" s="21"/>
      <c r="MGI45" s="21"/>
      <c r="MGJ45" s="21"/>
      <c r="MGK45" s="21"/>
      <c r="MGL45" s="21"/>
      <c r="MGM45" s="21"/>
      <c r="MGN45" s="21"/>
      <c r="MGO45" s="21"/>
      <c r="MGP45" s="21"/>
      <c r="MGQ45" s="21"/>
      <c r="MGR45" s="21"/>
      <c r="MGS45" s="21"/>
      <c r="MGT45" s="21"/>
      <c r="MGU45" s="21"/>
      <c r="MGV45" s="21"/>
      <c r="MGW45" s="21"/>
      <c r="MGX45" s="21"/>
      <c r="MGY45" s="21"/>
      <c r="MGZ45" s="21"/>
      <c r="MHA45" s="21"/>
      <c r="MHB45" s="21"/>
      <c r="MHC45" s="21"/>
      <c r="MHD45" s="21"/>
      <c r="MHE45" s="21"/>
      <c r="MHF45" s="21"/>
      <c r="MHG45" s="21"/>
      <c r="MHH45" s="21"/>
      <c r="MHI45" s="21"/>
      <c r="MHJ45" s="21"/>
      <c r="MHK45" s="21"/>
      <c r="MHL45" s="21"/>
      <c r="MHM45" s="21"/>
      <c r="MHN45" s="21"/>
      <c r="MHO45" s="21"/>
      <c r="MHP45" s="21"/>
      <c r="MHQ45" s="21"/>
      <c r="MHR45" s="21"/>
      <c r="MHS45" s="21"/>
      <c r="MHT45" s="21"/>
      <c r="MHU45" s="21"/>
      <c r="MHV45" s="21"/>
      <c r="MHW45" s="21"/>
      <c r="MHX45" s="21"/>
      <c r="MHY45" s="21"/>
      <c r="MHZ45" s="21"/>
      <c r="MIA45" s="21"/>
      <c r="MIB45" s="21"/>
      <c r="MIC45" s="21"/>
      <c r="MID45" s="21"/>
      <c r="MIE45" s="21"/>
      <c r="MIF45" s="21"/>
      <c r="MIG45" s="21"/>
      <c r="MIH45" s="21"/>
      <c r="MII45" s="21"/>
      <c r="MIJ45" s="21"/>
      <c r="MIK45" s="21"/>
      <c r="MIL45" s="21"/>
      <c r="MIM45" s="21"/>
      <c r="MIN45" s="21"/>
      <c r="MIO45" s="21"/>
      <c r="MIP45" s="21"/>
      <c r="MIQ45" s="21"/>
      <c r="MIR45" s="21"/>
      <c r="MIS45" s="21"/>
      <c r="MIT45" s="21"/>
      <c r="MIU45" s="21"/>
      <c r="MIV45" s="21"/>
      <c r="MIW45" s="21"/>
      <c r="MIX45" s="21"/>
      <c r="MIY45" s="21"/>
      <c r="MIZ45" s="21"/>
      <c r="MJA45" s="21"/>
      <c r="MJB45" s="21"/>
      <c r="MJC45" s="21"/>
      <c r="MJD45" s="21"/>
      <c r="MJE45" s="21"/>
      <c r="MJF45" s="21"/>
      <c r="MJG45" s="21"/>
      <c r="MJH45" s="21"/>
      <c r="MJI45" s="21"/>
      <c r="MJJ45" s="21"/>
      <c r="MJK45" s="21"/>
      <c r="MJL45" s="21"/>
      <c r="MJM45" s="21"/>
      <c r="MJN45" s="21"/>
      <c r="MJO45" s="21"/>
      <c r="MJP45" s="21"/>
      <c r="MJQ45" s="21"/>
      <c r="MJR45" s="21"/>
      <c r="MJS45" s="21"/>
      <c r="MJT45" s="21"/>
      <c r="MJU45" s="21"/>
      <c r="MJV45" s="21"/>
      <c r="MJW45" s="21"/>
      <c r="MJX45" s="21"/>
      <c r="MJY45" s="21"/>
      <c r="MJZ45" s="21"/>
      <c r="MKA45" s="21"/>
      <c r="MKB45" s="21"/>
      <c r="MKC45" s="21"/>
      <c r="MKD45" s="21"/>
      <c r="MKE45" s="21"/>
      <c r="MKF45" s="21"/>
      <c r="MKG45" s="21"/>
      <c r="MKH45" s="21"/>
      <c r="MKI45" s="21"/>
      <c r="MKJ45" s="21"/>
      <c r="MKK45" s="21"/>
      <c r="MKL45" s="21"/>
      <c r="MKM45" s="21"/>
      <c r="MKN45" s="21"/>
      <c r="MKO45" s="21"/>
      <c r="MKP45" s="21"/>
      <c r="MKQ45" s="21"/>
      <c r="MKR45" s="21"/>
      <c r="MKS45" s="21"/>
      <c r="MKT45" s="21"/>
      <c r="MKU45" s="21"/>
      <c r="MKV45" s="21"/>
      <c r="MKW45" s="21"/>
      <c r="MKX45" s="21"/>
      <c r="MKY45" s="21"/>
      <c r="MKZ45" s="21"/>
      <c r="MLA45" s="21"/>
      <c r="MLB45" s="21"/>
      <c r="MLC45" s="21"/>
      <c r="MLD45" s="21"/>
      <c r="MLE45" s="21"/>
      <c r="MLF45" s="21"/>
      <c r="MLG45" s="21"/>
      <c r="MLH45" s="21"/>
      <c r="MLI45" s="21"/>
      <c r="MLJ45" s="21"/>
      <c r="MLK45" s="21"/>
      <c r="MLL45" s="21"/>
      <c r="MLM45" s="21"/>
      <c r="MLN45" s="21"/>
      <c r="MLO45" s="21"/>
      <c r="MLP45" s="21"/>
      <c r="MLQ45" s="21"/>
      <c r="MLR45" s="21"/>
      <c r="MLS45" s="21"/>
      <c r="MLT45" s="21"/>
      <c r="MLU45" s="21"/>
      <c r="MLV45" s="21"/>
      <c r="MLW45" s="21"/>
      <c r="MLX45" s="21"/>
      <c r="MLY45" s="21"/>
      <c r="MLZ45" s="21"/>
      <c r="MMA45" s="21"/>
      <c r="MMB45" s="21"/>
      <c r="MMC45" s="21"/>
      <c r="MMD45" s="21"/>
      <c r="MME45" s="21"/>
      <c r="MMF45" s="21"/>
      <c r="MMG45" s="21"/>
      <c r="MMH45" s="21"/>
      <c r="MMI45" s="21"/>
      <c r="MMJ45" s="21"/>
      <c r="MMK45" s="21"/>
      <c r="MML45" s="21"/>
      <c r="MMM45" s="21"/>
      <c r="MMN45" s="21"/>
      <c r="MMO45" s="21"/>
      <c r="MMP45" s="21"/>
      <c r="MMQ45" s="21"/>
      <c r="MMR45" s="21"/>
      <c r="MMS45" s="21"/>
      <c r="MMT45" s="21"/>
      <c r="MMU45" s="21"/>
      <c r="MMV45" s="21"/>
      <c r="MMW45" s="21"/>
      <c r="MMX45" s="21"/>
      <c r="MMY45" s="21"/>
      <c r="MMZ45" s="21"/>
      <c r="MNA45" s="21"/>
      <c r="MNB45" s="21"/>
      <c r="MNC45" s="21"/>
      <c r="MND45" s="21"/>
      <c r="MNE45" s="21"/>
      <c r="MNF45" s="21"/>
      <c r="MNG45" s="21"/>
      <c r="MNH45" s="21"/>
      <c r="MNI45" s="21"/>
      <c r="MNJ45" s="21"/>
      <c r="MNK45" s="21"/>
      <c r="MNL45" s="21"/>
      <c r="MNM45" s="21"/>
      <c r="MNN45" s="21"/>
      <c r="MNO45" s="21"/>
      <c r="MNP45" s="21"/>
      <c r="MNQ45" s="21"/>
      <c r="MNR45" s="21"/>
      <c r="MNS45" s="21"/>
      <c r="MNT45" s="21"/>
      <c r="MNU45" s="21"/>
      <c r="MNV45" s="21"/>
      <c r="MNW45" s="21"/>
      <c r="MNX45" s="21"/>
      <c r="MNY45" s="21"/>
      <c r="MNZ45" s="21"/>
      <c r="MOA45" s="21"/>
      <c r="MOB45" s="21"/>
      <c r="MOC45" s="21"/>
      <c r="MOD45" s="21"/>
      <c r="MOE45" s="21"/>
      <c r="MOF45" s="21"/>
      <c r="MOG45" s="21"/>
      <c r="MOH45" s="21"/>
      <c r="MOI45" s="21"/>
      <c r="MOJ45" s="21"/>
      <c r="MOK45" s="21"/>
      <c r="MOL45" s="21"/>
      <c r="MOM45" s="21"/>
      <c r="MON45" s="21"/>
      <c r="MOO45" s="21"/>
      <c r="MOP45" s="21"/>
      <c r="MOQ45" s="21"/>
      <c r="MOR45" s="21"/>
      <c r="MOS45" s="21"/>
      <c r="MOT45" s="21"/>
      <c r="MOU45" s="21"/>
      <c r="MOV45" s="21"/>
      <c r="MOW45" s="21"/>
      <c r="MOX45" s="21"/>
      <c r="MOY45" s="21"/>
      <c r="MOZ45" s="21"/>
      <c r="MPA45" s="21"/>
      <c r="MPB45" s="21"/>
      <c r="MPC45" s="21"/>
      <c r="MPD45" s="21"/>
      <c r="MPE45" s="21"/>
      <c r="MPF45" s="21"/>
      <c r="MPG45" s="21"/>
      <c r="MPH45" s="21"/>
      <c r="MPI45" s="21"/>
      <c r="MPJ45" s="21"/>
      <c r="MPK45" s="21"/>
      <c r="MPL45" s="21"/>
      <c r="MPM45" s="21"/>
      <c r="MPN45" s="21"/>
      <c r="MPO45" s="21"/>
      <c r="MPP45" s="21"/>
      <c r="MPQ45" s="21"/>
      <c r="MPR45" s="21"/>
      <c r="MPS45" s="21"/>
      <c r="MPT45" s="21"/>
      <c r="MPU45" s="21"/>
      <c r="MPV45" s="21"/>
      <c r="MPW45" s="21"/>
      <c r="MPX45" s="21"/>
      <c r="MPY45" s="21"/>
      <c r="MPZ45" s="21"/>
      <c r="MQA45" s="21"/>
      <c r="MQB45" s="21"/>
      <c r="MQC45" s="21"/>
      <c r="MQD45" s="21"/>
      <c r="MQE45" s="21"/>
      <c r="MQF45" s="21"/>
      <c r="MQG45" s="21"/>
      <c r="MQH45" s="21"/>
      <c r="MQI45" s="21"/>
      <c r="MQJ45" s="21"/>
      <c r="MQK45" s="21"/>
      <c r="MQL45" s="21"/>
      <c r="MQM45" s="21"/>
      <c r="MQN45" s="21"/>
      <c r="MQO45" s="21"/>
      <c r="MQP45" s="21"/>
      <c r="MQQ45" s="21"/>
      <c r="MQR45" s="21"/>
      <c r="MQS45" s="21"/>
      <c r="MQT45" s="21"/>
      <c r="MQU45" s="21"/>
      <c r="MQV45" s="21"/>
      <c r="MQW45" s="21"/>
      <c r="MQX45" s="21"/>
      <c r="MQY45" s="21"/>
      <c r="MQZ45" s="21"/>
      <c r="MRA45" s="21"/>
      <c r="MRB45" s="21"/>
      <c r="MRC45" s="21"/>
      <c r="MRD45" s="21"/>
      <c r="MRE45" s="21"/>
      <c r="MRF45" s="21"/>
      <c r="MRG45" s="21"/>
      <c r="MRH45" s="21"/>
      <c r="MRI45" s="21"/>
      <c r="MRJ45" s="21"/>
      <c r="MRK45" s="21"/>
      <c r="MRL45" s="21"/>
      <c r="MRM45" s="21"/>
      <c r="MRN45" s="21"/>
      <c r="MRO45" s="21"/>
      <c r="MRP45" s="21"/>
      <c r="MRQ45" s="21"/>
      <c r="MRR45" s="21"/>
      <c r="MRS45" s="21"/>
      <c r="MRT45" s="21"/>
      <c r="MRU45" s="21"/>
      <c r="MRV45" s="21"/>
      <c r="MRW45" s="21"/>
      <c r="MRX45" s="21"/>
      <c r="MRY45" s="21"/>
      <c r="MRZ45" s="21"/>
      <c r="MSA45" s="21"/>
      <c r="MSB45" s="21"/>
      <c r="MSC45" s="21"/>
      <c r="MSD45" s="21"/>
      <c r="MSE45" s="21"/>
      <c r="MSF45" s="21"/>
      <c r="MSG45" s="21"/>
      <c r="MSH45" s="21"/>
      <c r="MSI45" s="21"/>
      <c r="MSJ45" s="21"/>
      <c r="MSK45" s="21"/>
      <c r="MSL45" s="21"/>
      <c r="MSM45" s="21"/>
      <c r="MSN45" s="21"/>
      <c r="MSO45" s="21"/>
      <c r="MSP45" s="21"/>
      <c r="MSQ45" s="21"/>
      <c r="MSR45" s="21"/>
      <c r="MSS45" s="21"/>
      <c r="MST45" s="21"/>
      <c r="MSU45" s="21"/>
      <c r="MSV45" s="21"/>
      <c r="MSW45" s="21"/>
      <c r="MSX45" s="21"/>
      <c r="MSY45" s="21"/>
      <c r="MSZ45" s="21"/>
      <c r="MTA45" s="21"/>
      <c r="MTB45" s="21"/>
      <c r="MTC45" s="21"/>
      <c r="MTD45" s="21"/>
      <c r="MTE45" s="21"/>
      <c r="MTF45" s="21"/>
      <c r="MTG45" s="21"/>
      <c r="MTH45" s="21"/>
      <c r="MTI45" s="21"/>
      <c r="MTJ45" s="21"/>
      <c r="MTK45" s="21"/>
      <c r="MTL45" s="21"/>
      <c r="MTM45" s="21"/>
      <c r="MTN45" s="21"/>
      <c r="MTO45" s="21"/>
      <c r="MTP45" s="21"/>
      <c r="MTQ45" s="21"/>
      <c r="MTR45" s="21"/>
      <c r="MTS45" s="21"/>
      <c r="MTT45" s="21"/>
      <c r="MTU45" s="21"/>
      <c r="MTV45" s="21"/>
      <c r="MTW45" s="21"/>
      <c r="MTX45" s="21"/>
      <c r="MTY45" s="21"/>
      <c r="MTZ45" s="21"/>
      <c r="MUA45" s="21"/>
      <c r="MUB45" s="21"/>
      <c r="MUC45" s="21"/>
      <c r="MUD45" s="21"/>
      <c r="MUE45" s="21"/>
      <c r="MUF45" s="21"/>
      <c r="MUG45" s="21"/>
      <c r="MUH45" s="21"/>
      <c r="MUI45" s="21"/>
      <c r="MUJ45" s="21"/>
      <c r="MUK45" s="21"/>
      <c r="MUL45" s="21"/>
      <c r="MUM45" s="21"/>
      <c r="MUN45" s="21"/>
      <c r="MUO45" s="21"/>
      <c r="MUP45" s="21"/>
      <c r="MUQ45" s="21"/>
      <c r="MUR45" s="21"/>
      <c r="MUS45" s="21"/>
      <c r="MUT45" s="21"/>
      <c r="MUU45" s="21"/>
      <c r="MUV45" s="21"/>
      <c r="MUW45" s="21"/>
      <c r="MUX45" s="21"/>
      <c r="MUY45" s="21"/>
      <c r="MUZ45" s="21"/>
      <c r="MVA45" s="21"/>
      <c r="MVB45" s="21"/>
      <c r="MVC45" s="21"/>
      <c r="MVD45" s="21"/>
      <c r="MVE45" s="21"/>
      <c r="MVF45" s="21"/>
      <c r="MVG45" s="21"/>
      <c r="MVH45" s="21"/>
      <c r="MVI45" s="21"/>
      <c r="MVJ45" s="21"/>
      <c r="MVK45" s="21"/>
      <c r="MVL45" s="21"/>
      <c r="MVM45" s="21"/>
      <c r="MVN45" s="21"/>
      <c r="MVO45" s="21"/>
      <c r="MVP45" s="21"/>
      <c r="MVQ45" s="21"/>
      <c r="MVR45" s="21"/>
      <c r="MVS45" s="21"/>
      <c r="MVT45" s="21"/>
      <c r="MVU45" s="21"/>
      <c r="MVV45" s="21"/>
      <c r="MVW45" s="21"/>
      <c r="MVX45" s="21"/>
      <c r="MVY45" s="21"/>
      <c r="MVZ45" s="21"/>
      <c r="MWA45" s="21"/>
      <c r="MWB45" s="21"/>
      <c r="MWC45" s="21"/>
      <c r="MWD45" s="21"/>
      <c r="MWE45" s="21"/>
      <c r="MWF45" s="21"/>
      <c r="MWG45" s="21"/>
      <c r="MWH45" s="21"/>
      <c r="MWI45" s="21"/>
      <c r="MWJ45" s="21"/>
      <c r="MWK45" s="21"/>
      <c r="MWL45" s="21"/>
      <c r="MWM45" s="21"/>
      <c r="MWN45" s="21"/>
      <c r="MWO45" s="21"/>
      <c r="MWP45" s="21"/>
      <c r="MWQ45" s="21"/>
      <c r="MWR45" s="21"/>
      <c r="MWS45" s="21"/>
      <c r="MWT45" s="21"/>
      <c r="MWU45" s="21"/>
      <c r="MWV45" s="21"/>
      <c r="MWW45" s="21"/>
      <c r="MWX45" s="21"/>
      <c r="MWY45" s="21"/>
      <c r="MWZ45" s="21"/>
      <c r="MXA45" s="21"/>
      <c r="MXB45" s="21"/>
      <c r="MXC45" s="21"/>
      <c r="MXD45" s="21"/>
      <c r="MXE45" s="21"/>
      <c r="MXF45" s="21"/>
      <c r="MXG45" s="21"/>
      <c r="MXH45" s="21"/>
      <c r="MXI45" s="21"/>
      <c r="MXJ45" s="21"/>
      <c r="MXK45" s="21"/>
      <c r="MXL45" s="21"/>
      <c r="MXM45" s="21"/>
      <c r="MXN45" s="21"/>
      <c r="MXO45" s="21"/>
      <c r="MXP45" s="21"/>
      <c r="MXQ45" s="21"/>
      <c r="MXR45" s="21"/>
      <c r="MXS45" s="21"/>
      <c r="MXT45" s="21"/>
      <c r="MXU45" s="21"/>
      <c r="MXV45" s="21"/>
      <c r="MXW45" s="21"/>
      <c r="MXX45" s="21"/>
      <c r="MXY45" s="21"/>
      <c r="MXZ45" s="21"/>
      <c r="MYA45" s="21"/>
      <c r="MYB45" s="21"/>
      <c r="MYC45" s="21"/>
      <c r="MYD45" s="21"/>
      <c r="MYE45" s="21"/>
      <c r="MYF45" s="21"/>
      <c r="MYG45" s="21"/>
      <c r="MYH45" s="21"/>
      <c r="MYI45" s="21"/>
      <c r="MYJ45" s="21"/>
      <c r="MYK45" s="21"/>
      <c r="MYL45" s="21"/>
      <c r="MYM45" s="21"/>
      <c r="MYN45" s="21"/>
      <c r="MYO45" s="21"/>
      <c r="MYP45" s="21"/>
      <c r="MYQ45" s="21"/>
      <c r="MYR45" s="21"/>
      <c r="MYS45" s="21"/>
      <c r="MYT45" s="21"/>
      <c r="MYU45" s="21"/>
      <c r="MYV45" s="21"/>
      <c r="MYW45" s="21"/>
      <c r="MYX45" s="21"/>
      <c r="MYY45" s="21"/>
      <c r="MYZ45" s="21"/>
      <c r="MZA45" s="21"/>
      <c r="MZB45" s="21"/>
      <c r="MZC45" s="21"/>
      <c r="MZD45" s="21"/>
      <c r="MZE45" s="21"/>
      <c r="MZF45" s="21"/>
      <c r="MZG45" s="21"/>
      <c r="MZH45" s="21"/>
      <c r="MZI45" s="21"/>
      <c r="MZJ45" s="21"/>
      <c r="MZK45" s="21"/>
      <c r="MZL45" s="21"/>
      <c r="MZM45" s="21"/>
      <c r="MZN45" s="21"/>
      <c r="MZO45" s="21"/>
      <c r="MZP45" s="21"/>
      <c r="MZQ45" s="21"/>
      <c r="MZR45" s="21"/>
      <c r="MZS45" s="21"/>
      <c r="MZT45" s="21"/>
      <c r="MZU45" s="21"/>
      <c r="MZV45" s="21"/>
      <c r="MZW45" s="21"/>
      <c r="MZX45" s="21"/>
      <c r="MZY45" s="21"/>
      <c r="MZZ45" s="21"/>
      <c r="NAA45" s="21"/>
      <c r="NAB45" s="21"/>
      <c r="NAC45" s="21"/>
      <c r="NAD45" s="21"/>
      <c r="NAE45" s="21"/>
      <c r="NAF45" s="21"/>
      <c r="NAG45" s="21"/>
      <c r="NAH45" s="21"/>
      <c r="NAI45" s="21"/>
      <c r="NAJ45" s="21"/>
      <c r="NAK45" s="21"/>
      <c r="NAL45" s="21"/>
      <c r="NAM45" s="21"/>
      <c r="NAN45" s="21"/>
      <c r="NAO45" s="21"/>
      <c r="NAP45" s="21"/>
      <c r="NAQ45" s="21"/>
      <c r="NAR45" s="21"/>
      <c r="NAS45" s="21"/>
      <c r="NAT45" s="21"/>
      <c r="NAU45" s="21"/>
      <c r="NAV45" s="21"/>
      <c r="NAW45" s="21"/>
      <c r="NAX45" s="21"/>
      <c r="NAY45" s="21"/>
      <c r="NAZ45" s="21"/>
      <c r="NBA45" s="21"/>
      <c r="NBB45" s="21"/>
      <c r="NBC45" s="21"/>
      <c r="NBD45" s="21"/>
      <c r="NBE45" s="21"/>
      <c r="NBF45" s="21"/>
      <c r="NBG45" s="21"/>
      <c r="NBH45" s="21"/>
      <c r="NBI45" s="21"/>
      <c r="NBJ45" s="21"/>
      <c r="NBK45" s="21"/>
      <c r="NBL45" s="21"/>
      <c r="NBM45" s="21"/>
      <c r="NBN45" s="21"/>
      <c r="NBO45" s="21"/>
      <c r="NBP45" s="21"/>
      <c r="NBQ45" s="21"/>
      <c r="NBR45" s="21"/>
      <c r="NBS45" s="21"/>
      <c r="NBT45" s="21"/>
      <c r="NBU45" s="21"/>
      <c r="NBV45" s="21"/>
      <c r="NBW45" s="21"/>
      <c r="NBX45" s="21"/>
      <c r="NBY45" s="21"/>
      <c r="NBZ45" s="21"/>
      <c r="NCA45" s="21"/>
      <c r="NCB45" s="21"/>
      <c r="NCC45" s="21"/>
      <c r="NCD45" s="21"/>
      <c r="NCE45" s="21"/>
      <c r="NCF45" s="21"/>
      <c r="NCG45" s="21"/>
      <c r="NCH45" s="21"/>
      <c r="NCI45" s="21"/>
      <c r="NCJ45" s="21"/>
      <c r="NCK45" s="21"/>
      <c r="NCL45" s="21"/>
      <c r="NCM45" s="21"/>
      <c r="NCN45" s="21"/>
      <c r="NCO45" s="21"/>
      <c r="NCP45" s="21"/>
      <c r="NCQ45" s="21"/>
      <c r="NCR45" s="21"/>
      <c r="NCS45" s="21"/>
      <c r="NCT45" s="21"/>
      <c r="NCU45" s="21"/>
      <c r="NCV45" s="21"/>
      <c r="NCW45" s="21"/>
      <c r="NCX45" s="21"/>
      <c r="NCY45" s="21"/>
      <c r="NCZ45" s="21"/>
      <c r="NDA45" s="21"/>
      <c r="NDB45" s="21"/>
      <c r="NDC45" s="21"/>
      <c r="NDD45" s="21"/>
      <c r="NDE45" s="21"/>
      <c r="NDF45" s="21"/>
      <c r="NDG45" s="21"/>
      <c r="NDH45" s="21"/>
      <c r="NDI45" s="21"/>
      <c r="NDJ45" s="21"/>
      <c r="NDK45" s="21"/>
      <c r="NDL45" s="21"/>
      <c r="NDM45" s="21"/>
      <c r="NDN45" s="21"/>
      <c r="NDO45" s="21"/>
      <c r="NDP45" s="21"/>
      <c r="NDQ45" s="21"/>
      <c r="NDR45" s="21"/>
      <c r="NDS45" s="21"/>
      <c r="NDT45" s="21"/>
      <c r="NDU45" s="21"/>
      <c r="NDV45" s="21"/>
      <c r="NDW45" s="21"/>
      <c r="NDX45" s="21"/>
      <c r="NDY45" s="21"/>
      <c r="NDZ45" s="21"/>
      <c r="NEA45" s="21"/>
      <c r="NEB45" s="21"/>
      <c r="NEC45" s="21"/>
      <c r="NED45" s="21"/>
      <c r="NEE45" s="21"/>
      <c r="NEF45" s="21"/>
      <c r="NEG45" s="21"/>
      <c r="NEH45" s="21"/>
      <c r="NEI45" s="21"/>
      <c r="NEJ45" s="21"/>
      <c r="NEK45" s="21"/>
      <c r="NEL45" s="21"/>
      <c r="NEM45" s="21"/>
      <c r="NEN45" s="21"/>
      <c r="NEO45" s="21"/>
      <c r="NEP45" s="21"/>
      <c r="NEQ45" s="21"/>
      <c r="NER45" s="21"/>
      <c r="NES45" s="21"/>
      <c r="NET45" s="21"/>
      <c r="NEU45" s="21"/>
      <c r="NEV45" s="21"/>
      <c r="NEW45" s="21"/>
      <c r="NEX45" s="21"/>
      <c r="NEY45" s="21"/>
      <c r="NEZ45" s="21"/>
      <c r="NFA45" s="21"/>
      <c r="NFB45" s="21"/>
      <c r="NFC45" s="21"/>
      <c r="NFD45" s="21"/>
      <c r="NFE45" s="21"/>
      <c r="NFF45" s="21"/>
      <c r="NFG45" s="21"/>
      <c r="NFH45" s="21"/>
      <c r="NFI45" s="21"/>
      <c r="NFJ45" s="21"/>
      <c r="NFK45" s="21"/>
      <c r="NFL45" s="21"/>
      <c r="NFM45" s="21"/>
      <c r="NFN45" s="21"/>
      <c r="NFO45" s="21"/>
      <c r="NFP45" s="21"/>
      <c r="NFQ45" s="21"/>
      <c r="NFR45" s="21"/>
      <c r="NFS45" s="21"/>
      <c r="NFT45" s="21"/>
      <c r="NFU45" s="21"/>
      <c r="NFV45" s="21"/>
      <c r="NFW45" s="21"/>
      <c r="NFX45" s="21"/>
      <c r="NFY45" s="21"/>
      <c r="NFZ45" s="21"/>
      <c r="NGA45" s="21"/>
      <c r="NGB45" s="21"/>
      <c r="NGC45" s="21"/>
      <c r="NGD45" s="21"/>
      <c r="NGE45" s="21"/>
      <c r="NGF45" s="21"/>
      <c r="NGG45" s="21"/>
      <c r="NGH45" s="21"/>
      <c r="NGI45" s="21"/>
      <c r="NGJ45" s="21"/>
      <c r="NGK45" s="21"/>
      <c r="NGL45" s="21"/>
      <c r="NGM45" s="21"/>
      <c r="NGN45" s="21"/>
      <c r="NGO45" s="21"/>
      <c r="NGP45" s="21"/>
      <c r="NGQ45" s="21"/>
      <c r="NGR45" s="21"/>
      <c r="NGS45" s="21"/>
      <c r="NGT45" s="21"/>
      <c r="NGU45" s="21"/>
      <c r="NGV45" s="21"/>
      <c r="NGW45" s="21"/>
      <c r="NGX45" s="21"/>
      <c r="NGY45" s="21"/>
      <c r="NGZ45" s="21"/>
      <c r="NHA45" s="21"/>
      <c r="NHB45" s="21"/>
      <c r="NHC45" s="21"/>
      <c r="NHD45" s="21"/>
      <c r="NHE45" s="21"/>
      <c r="NHF45" s="21"/>
      <c r="NHG45" s="21"/>
      <c r="NHH45" s="21"/>
      <c r="NHI45" s="21"/>
      <c r="NHJ45" s="21"/>
      <c r="NHK45" s="21"/>
      <c r="NHL45" s="21"/>
      <c r="NHM45" s="21"/>
      <c r="NHN45" s="21"/>
      <c r="NHO45" s="21"/>
      <c r="NHP45" s="21"/>
      <c r="NHQ45" s="21"/>
      <c r="NHR45" s="21"/>
      <c r="NHS45" s="21"/>
      <c r="NHT45" s="21"/>
      <c r="NHU45" s="21"/>
      <c r="NHV45" s="21"/>
      <c r="NHW45" s="21"/>
      <c r="NHX45" s="21"/>
      <c r="NHY45" s="21"/>
      <c r="NHZ45" s="21"/>
      <c r="NIA45" s="21"/>
      <c r="NIB45" s="21"/>
      <c r="NIC45" s="21"/>
      <c r="NID45" s="21"/>
      <c r="NIE45" s="21"/>
      <c r="NIF45" s="21"/>
      <c r="NIG45" s="21"/>
      <c r="NIH45" s="21"/>
      <c r="NII45" s="21"/>
      <c r="NIJ45" s="21"/>
      <c r="NIK45" s="21"/>
      <c r="NIL45" s="21"/>
      <c r="NIM45" s="21"/>
      <c r="NIN45" s="21"/>
      <c r="NIO45" s="21"/>
      <c r="NIP45" s="21"/>
      <c r="NIQ45" s="21"/>
      <c r="NIR45" s="21"/>
      <c r="NIS45" s="21"/>
      <c r="NIT45" s="21"/>
      <c r="NIU45" s="21"/>
      <c r="NIV45" s="21"/>
      <c r="NIW45" s="21"/>
      <c r="NIX45" s="21"/>
      <c r="NIY45" s="21"/>
      <c r="NIZ45" s="21"/>
      <c r="NJA45" s="21"/>
      <c r="NJB45" s="21"/>
      <c r="NJC45" s="21"/>
      <c r="NJD45" s="21"/>
      <c r="NJE45" s="21"/>
      <c r="NJF45" s="21"/>
      <c r="NJG45" s="21"/>
      <c r="NJH45" s="21"/>
      <c r="NJI45" s="21"/>
      <c r="NJJ45" s="21"/>
      <c r="NJK45" s="21"/>
      <c r="NJL45" s="21"/>
      <c r="NJM45" s="21"/>
      <c r="NJN45" s="21"/>
      <c r="NJO45" s="21"/>
      <c r="NJP45" s="21"/>
      <c r="NJQ45" s="21"/>
      <c r="NJR45" s="21"/>
      <c r="NJS45" s="21"/>
      <c r="NJT45" s="21"/>
      <c r="NJU45" s="21"/>
      <c r="NJV45" s="21"/>
      <c r="NJW45" s="21"/>
      <c r="NJX45" s="21"/>
      <c r="NJY45" s="21"/>
      <c r="NJZ45" s="21"/>
      <c r="NKA45" s="21"/>
      <c r="NKB45" s="21"/>
      <c r="NKC45" s="21"/>
      <c r="NKD45" s="21"/>
      <c r="NKE45" s="21"/>
      <c r="NKF45" s="21"/>
      <c r="NKG45" s="21"/>
      <c r="NKH45" s="21"/>
      <c r="NKI45" s="21"/>
      <c r="NKJ45" s="21"/>
      <c r="NKK45" s="21"/>
      <c r="NKL45" s="21"/>
      <c r="NKM45" s="21"/>
      <c r="NKN45" s="21"/>
      <c r="NKO45" s="21"/>
      <c r="NKP45" s="21"/>
      <c r="NKQ45" s="21"/>
      <c r="NKR45" s="21"/>
      <c r="NKS45" s="21"/>
      <c r="NKT45" s="21"/>
      <c r="NKU45" s="21"/>
      <c r="NKV45" s="21"/>
      <c r="NKW45" s="21"/>
      <c r="NKX45" s="21"/>
      <c r="NKY45" s="21"/>
      <c r="NKZ45" s="21"/>
      <c r="NLA45" s="21"/>
      <c r="NLB45" s="21"/>
      <c r="NLC45" s="21"/>
      <c r="NLD45" s="21"/>
      <c r="NLE45" s="21"/>
      <c r="NLF45" s="21"/>
      <c r="NLG45" s="21"/>
      <c r="NLH45" s="21"/>
      <c r="NLI45" s="21"/>
      <c r="NLJ45" s="21"/>
      <c r="NLK45" s="21"/>
      <c r="NLL45" s="21"/>
      <c r="NLM45" s="21"/>
      <c r="NLN45" s="21"/>
      <c r="NLO45" s="21"/>
      <c r="NLP45" s="21"/>
      <c r="NLQ45" s="21"/>
      <c r="NLR45" s="21"/>
      <c r="NLS45" s="21"/>
      <c r="NLT45" s="21"/>
      <c r="NLU45" s="21"/>
      <c r="NLV45" s="21"/>
      <c r="NLW45" s="21"/>
      <c r="NLX45" s="21"/>
      <c r="NLY45" s="21"/>
      <c r="NLZ45" s="21"/>
      <c r="NMA45" s="21"/>
      <c r="NMB45" s="21"/>
      <c r="NMC45" s="21"/>
      <c r="NMD45" s="21"/>
      <c r="NME45" s="21"/>
      <c r="NMF45" s="21"/>
      <c r="NMG45" s="21"/>
      <c r="NMH45" s="21"/>
      <c r="NMI45" s="21"/>
      <c r="NMJ45" s="21"/>
      <c r="NMK45" s="21"/>
      <c r="NML45" s="21"/>
      <c r="NMM45" s="21"/>
      <c r="NMN45" s="21"/>
      <c r="NMO45" s="21"/>
      <c r="NMP45" s="21"/>
      <c r="NMQ45" s="21"/>
      <c r="NMR45" s="21"/>
      <c r="NMS45" s="21"/>
      <c r="NMT45" s="21"/>
      <c r="NMU45" s="21"/>
      <c r="NMV45" s="21"/>
      <c r="NMW45" s="21"/>
      <c r="NMX45" s="21"/>
      <c r="NMY45" s="21"/>
      <c r="NMZ45" s="21"/>
      <c r="NNA45" s="21"/>
      <c r="NNB45" s="21"/>
      <c r="NNC45" s="21"/>
      <c r="NND45" s="21"/>
      <c r="NNE45" s="21"/>
      <c r="NNF45" s="21"/>
      <c r="NNG45" s="21"/>
      <c r="NNH45" s="21"/>
      <c r="NNI45" s="21"/>
      <c r="NNJ45" s="21"/>
      <c r="NNK45" s="21"/>
      <c r="NNL45" s="21"/>
      <c r="NNM45" s="21"/>
      <c r="NNN45" s="21"/>
      <c r="NNO45" s="21"/>
      <c r="NNP45" s="21"/>
      <c r="NNQ45" s="21"/>
      <c r="NNR45" s="21"/>
      <c r="NNS45" s="21"/>
      <c r="NNT45" s="21"/>
      <c r="NNU45" s="21"/>
      <c r="NNV45" s="21"/>
      <c r="NNW45" s="21"/>
      <c r="NNX45" s="21"/>
      <c r="NNY45" s="21"/>
      <c r="NNZ45" s="21"/>
      <c r="NOA45" s="21"/>
      <c r="NOB45" s="21"/>
      <c r="NOC45" s="21"/>
      <c r="NOD45" s="21"/>
      <c r="NOE45" s="21"/>
      <c r="NOF45" s="21"/>
      <c r="NOG45" s="21"/>
      <c r="NOH45" s="21"/>
      <c r="NOI45" s="21"/>
      <c r="NOJ45" s="21"/>
      <c r="NOK45" s="21"/>
      <c r="NOL45" s="21"/>
      <c r="NOM45" s="21"/>
      <c r="NON45" s="21"/>
      <c r="NOO45" s="21"/>
      <c r="NOP45" s="21"/>
      <c r="NOQ45" s="21"/>
      <c r="NOR45" s="21"/>
      <c r="NOS45" s="21"/>
      <c r="NOT45" s="21"/>
      <c r="NOU45" s="21"/>
      <c r="NOV45" s="21"/>
      <c r="NOW45" s="21"/>
      <c r="NOX45" s="21"/>
      <c r="NOY45" s="21"/>
      <c r="NOZ45" s="21"/>
      <c r="NPA45" s="21"/>
      <c r="NPB45" s="21"/>
      <c r="NPC45" s="21"/>
      <c r="NPD45" s="21"/>
      <c r="NPE45" s="21"/>
      <c r="NPF45" s="21"/>
      <c r="NPG45" s="21"/>
      <c r="NPH45" s="21"/>
      <c r="NPI45" s="21"/>
      <c r="NPJ45" s="21"/>
      <c r="NPK45" s="21"/>
      <c r="NPL45" s="21"/>
      <c r="NPM45" s="21"/>
      <c r="NPN45" s="21"/>
      <c r="NPO45" s="21"/>
      <c r="NPP45" s="21"/>
      <c r="NPQ45" s="21"/>
      <c r="NPR45" s="21"/>
      <c r="NPS45" s="21"/>
      <c r="NPT45" s="21"/>
      <c r="NPU45" s="21"/>
      <c r="NPV45" s="21"/>
      <c r="NPW45" s="21"/>
      <c r="NPX45" s="21"/>
      <c r="NPY45" s="21"/>
      <c r="NPZ45" s="21"/>
      <c r="NQA45" s="21"/>
      <c r="NQB45" s="21"/>
      <c r="NQC45" s="21"/>
      <c r="NQD45" s="21"/>
      <c r="NQE45" s="21"/>
      <c r="NQF45" s="21"/>
      <c r="NQG45" s="21"/>
      <c r="NQH45" s="21"/>
      <c r="NQI45" s="21"/>
      <c r="NQJ45" s="21"/>
      <c r="NQK45" s="21"/>
      <c r="NQL45" s="21"/>
      <c r="NQM45" s="21"/>
      <c r="NQN45" s="21"/>
      <c r="NQO45" s="21"/>
      <c r="NQP45" s="21"/>
      <c r="NQQ45" s="21"/>
      <c r="NQR45" s="21"/>
      <c r="NQS45" s="21"/>
      <c r="NQT45" s="21"/>
      <c r="NQU45" s="21"/>
      <c r="NQV45" s="21"/>
      <c r="NQW45" s="21"/>
      <c r="NQX45" s="21"/>
      <c r="NQY45" s="21"/>
      <c r="NQZ45" s="21"/>
      <c r="NRA45" s="21"/>
      <c r="NRB45" s="21"/>
      <c r="NRC45" s="21"/>
      <c r="NRD45" s="21"/>
      <c r="NRE45" s="21"/>
      <c r="NRF45" s="21"/>
      <c r="NRG45" s="21"/>
      <c r="NRH45" s="21"/>
      <c r="NRI45" s="21"/>
      <c r="NRJ45" s="21"/>
      <c r="NRK45" s="21"/>
      <c r="NRL45" s="21"/>
      <c r="NRM45" s="21"/>
      <c r="NRN45" s="21"/>
      <c r="NRO45" s="21"/>
      <c r="NRP45" s="21"/>
      <c r="NRQ45" s="21"/>
      <c r="NRR45" s="21"/>
      <c r="NRS45" s="21"/>
      <c r="NRT45" s="21"/>
      <c r="NRU45" s="21"/>
      <c r="NRV45" s="21"/>
      <c r="NRW45" s="21"/>
      <c r="NRX45" s="21"/>
      <c r="NRY45" s="21"/>
      <c r="NRZ45" s="21"/>
      <c r="NSA45" s="21"/>
      <c r="NSB45" s="21"/>
      <c r="NSC45" s="21"/>
      <c r="NSD45" s="21"/>
      <c r="NSE45" s="21"/>
      <c r="NSF45" s="21"/>
      <c r="NSG45" s="21"/>
      <c r="NSH45" s="21"/>
      <c r="NSI45" s="21"/>
      <c r="NSJ45" s="21"/>
      <c r="NSK45" s="21"/>
      <c r="NSL45" s="21"/>
      <c r="NSM45" s="21"/>
      <c r="NSN45" s="21"/>
      <c r="NSO45" s="21"/>
      <c r="NSP45" s="21"/>
      <c r="NSQ45" s="21"/>
      <c r="NSR45" s="21"/>
      <c r="NSS45" s="21"/>
      <c r="NST45" s="21"/>
      <c r="NSU45" s="21"/>
      <c r="NSV45" s="21"/>
      <c r="NSW45" s="21"/>
      <c r="NSX45" s="21"/>
      <c r="NSY45" s="21"/>
      <c r="NSZ45" s="21"/>
      <c r="NTA45" s="21"/>
      <c r="NTB45" s="21"/>
      <c r="NTC45" s="21"/>
      <c r="NTD45" s="21"/>
      <c r="NTE45" s="21"/>
      <c r="NTF45" s="21"/>
      <c r="NTG45" s="21"/>
      <c r="NTH45" s="21"/>
      <c r="NTI45" s="21"/>
      <c r="NTJ45" s="21"/>
      <c r="NTK45" s="21"/>
      <c r="NTL45" s="21"/>
      <c r="NTM45" s="21"/>
      <c r="NTN45" s="21"/>
      <c r="NTO45" s="21"/>
      <c r="NTP45" s="21"/>
      <c r="NTQ45" s="21"/>
      <c r="NTR45" s="21"/>
      <c r="NTS45" s="21"/>
      <c r="NTT45" s="21"/>
      <c r="NTU45" s="21"/>
      <c r="NTV45" s="21"/>
      <c r="NTW45" s="21"/>
      <c r="NTX45" s="21"/>
      <c r="NTY45" s="21"/>
      <c r="NTZ45" s="21"/>
      <c r="NUA45" s="21"/>
      <c r="NUB45" s="21"/>
      <c r="NUC45" s="21"/>
      <c r="NUD45" s="21"/>
      <c r="NUE45" s="21"/>
      <c r="NUF45" s="21"/>
      <c r="NUG45" s="21"/>
      <c r="NUH45" s="21"/>
      <c r="NUI45" s="21"/>
      <c r="NUJ45" s="21"/>
      <c r="NUK45" s="21"/>
      <c r="NUL45" s="21"/>
      <c r="NUM45" s="21"/>
      <c r="NUN45" s="21"/>
      <c r="NUO45" s="21"/>
      <c r="NUP45" s="21"/>
      <c r="NUQ45" s="21"/>
      <c r="NUR45" s="21"/>
      <c r="NUS45" s="21"/>
      <c r="NUT45" s="21"/>
      <c r="NUU45" s="21"/>
      <c r="NUV45" s="21"/>
      <c r="NUW45" s="21"/>
      <c r="NUX45" s="21"/>
      <c r="NUY45" s="21"/>
      <c r="NUZ45" s="21"/>
      <c r="NVA45" s="21"/>
      <c r="NVB45" s="21"/>
      <c r="NVC45" s="21"/>
      <c r="NVD45" s="21"/>
      <c r="NVE45" s="21"/>
      <c r="NVF45" s="21"/>
      <c r="NVG45" s="21"/>
      <c r="NVH45" s="21"/>
      <c r="NVI45" s="21"/>
      <c r="NVJ45" s="21"/>
      <c r="NVK45" s="21"/>
      <c r="NVL45" s="21"/>
      <c r="NVM45" s="21"/>
      <c r="NVN45" s="21"/>
      <c r="NVO45" s="21"/>
      <c r="NVP45" s="21"/>
      <c r="NVQ45" s="21"/>
      <c r="NVR45" s="21"/>
      <c r="NVS45" s="21"/>
      <c r="NVT45" s="21"/>
      <c r="NVU45" s="21"/>
      <c r="NVV45" s="21"/>
      <c r="NVW45" s="21"/>
      <c r="NVX45" s="21"/>
      <c r="NVY45" s="21"/>
      <c r="NVZ45" s="21"/>
      <c r="NWA45" s="21"/>
      <c r="NWB45" s="21"/>
      <c r="NWC45" s="21"/>
      <c r="NWD45" s="21"/>
      <c r="NWE45" s="21"/>
      <c r="NWF45" s="21"/>
      <c r="NWG45" s="21"/>
      <c r="NWH45" s="21"/>
      <c r="NWI45" s="21"/>
      <c r="NWJ45" s="21"/>
      <c r="NWK45" s="21"/>
      <c r="NWL45" s="21"/>
      <c r="NWM45" s="21"/>
      <c r="NWN45" s="21"/>
      <c r="NWO45" s="21"/>
      <c r="NWP45" s="21"/>
      <c r="NWQ45" s="21"/>
      <c r="NWR45" s="21"/>
      <c r="NWS45" s="21"/>
      <c r="NWT45" s="21"/>
      <c r="NWU45" s="21"/>
      <c r="NWV45" s="21"/>
      <c r="NWW45" s="21"/>
      <c r="NWX45" s="21"/>
      <c r="NWY45" s="21"/>
      <c r="NWZ45" s="21"/>
      <c r="NXA45" s="21"/>
      <c r="NXB45" s="21"/>
      <c r="NXC45" s="21"/>
      <c r="NXD45" s="21"/>
      <c r="NXE45" s="21"/>
      <c r="NXF45" s="21"/>
      <c r="NXG45" s="21"/>
      <c r="NXH45" s="21"/>
      <c r="NXI45" s="21"/>
      <c r="NXJ45" s="21"/>
      <c r="NXK45" s="21"/>
      <c r="NXL45" s="21"/>
      <c r="NXM45" s="21"/>
      <c r="NXN45" s="21"/>
      <c r="NXO45" s="21"/>
      <c r="NXP45" s="21"/>
      <c r="NXQ45" s="21"/>
      <c r="NXR45" s="21"/>
      <c r="NXS45" s="21"/>
      <c r="NXT45" s="21"/>
      <c r="NXU45" s="21"/>
      <c r="NXV45" s="21"/>
      <c r="NXW45" s="21"/>
      <c r="NXX45" s="21"/>
      <c r="NXY45" s="21"/>
      <c r="NXZ45" s="21"/>
      <c r="NYA45" s="21"/>
      <c r="NYB45" s="21"/>
      <c r="NYC45" s="21"/>
      <c r="NYD45" s="21"/>
      <c r="NYE45" s="21"/>
      <c r="NYF45" s="21"/>
      <c r="NYG45" s="21"/>
      <c r="NYH45" s="21"/>
      <c r="NYI45" s="21"/>
      <c r="NYJ45" s="21"/>
      <c r="NYK45" s="21"/>
      <c r="NYL45" s="21"/>
      <c r="NYM45" s="21"/>
      <c r="NYN45" s="21"/>
      <c r="NYO45" s="21"/>
      <c r="NYP45" s="21"/>
      <c r="NYQ45" s="21"/>
      <c r="NYR45" s="21"/>
      <c r="NYS45" s="21"/>
      <c r="NYT45" s="21"/>
      <c r="NYU45" s="21"/>
      <c r="NYV45" s="21"/>
      <c r="NYW45" s="21"/>
      <c r="NYX45" s="21"/>
      <c r="NYY45" s="21"/>
      <c r="NYZ45" s="21"/>
      <c r="NZA45" s="21"/>
      <c r="NZB45" s="21"/>
      <c r="NZC45" s="21"/>
      <c r="NZD45" s="21"/>
      <c r="NZE45" s="21"/>
      <c r="NZF45" s="21"/>
      <c r="NZG45" s="21"/>
      <c r="NZH45" s="21"/>
      <c r="NZI45" s="21"/>
      <c r="NZJ45" s="21"/>
      <c r="NZK45" s="21"/>
      <c r="NZL45" s="21"/>
      <c r="NZM45" s="21"/>
      <c r="NZN45" s="21"/>
      <c r="NZO45" s="21"/>
      <c r="NZP45" s="21"/>
      <c r="NZQ45" s="21"/>
      <c r="NZR45" s="21"/>
      <c r="NZS45" s="21"/>
      <c r="NZT45" s="21"/>
      <c r="NZU45" s="21"/>
      <c r="NZV45" s="21"/>
      <c r="NZW45" s="21"/>
      <c r="NZX45" s="21"/>
      <c r="NZY45" s="21"/>
      <c r="NZZ45" s="21"/>
      <c r="OAA45" s="21"/>
      <c r="OAB45" s="21"/>
      <c r="OAC45" s="21"/>
      <c r="OAD45" s="21"/>
      <c r="OAE45" s="21"/>
      <c r="OAF45" s="21"/>
      <c r="OAG45" s="21"/>
      <c r="OAH45" s="21"/>
      <c r="OAI45" s="21"/>
      <c r="OAJ45" s="21"/>
      <c r="OAK45" s="21"/>
      <c r="OAL45" s="21"/>
      <c r="OAM45" s="21"/>
      <c r="OAN45" s="21"/>
      <c r="OAO45" s="21"/>
      <c r="OAP45" s="21"/>
      <c r="OAQ45" s="21"/>
      <c r="OAR45" s="21"/>
      <c r="OAS45" s="21"/>
      <c r="OAT45" s="21"/>
      <c r="OAU45" s="21"/>
      <c r="OAV45" s="21"/>
      <c r="OAW45" s="21"/>
      <c r="OAX45" s="21"/>
      <c r="OAY45" s="21"/>
      <c r="OAZ45" s="21"/>
      <c r="OBA45" s="21"/>
      <c r="OBB45" s="21"/>
      <c r="OBC45" s="21"/>
      <c r="OBD45" s="21"/>
      <c r="OBE45" s="21"/>
      <c r="OBF45" s="21"/>
      <c r="OBG45" s="21"/>
      <c r="OBH45" s="21"/>
      <c r="OBI45" s="21"/>
      <c r="OBJ45" s="21"/>
      <c r="OBK45" s="21"/>
      <c r="OBL45" s="21"/>
      <c r="OBM45" s="21"/>
      <c r="OBN45" s="21"/>
      <c r="OBO45" s="21"/>
      <c r="OBP45" s="21"/>
      <c r="OBQ45" s="21"/>
      <c r="OBR45" s="21"/>
      <c r="OBS45" s="21"/>
      <c r="OBT45" s="21"/>
      <c r="OBU45" s="21"/>
      <c r="OBV45" s="21"/>
      <c r="OBW45" s="21"/>
      <c r="OBX45" s="21"/>
      <c r="OBY45" s="21"/>
      <c r="OBZ45" s="21"/>
      <c r="OCA45" s="21"/>
      <c r="OCB45" s="21"/>
      <c r="OCC45" s="21"/>
      <c r="OCD45" s="21"/>
      <c r="OCE45" s="21"/>
      <c r="OCF45" s="21"/>
      <c r="OCG45" s="21"/>
      <c r="OCH45" s="21"/>
      <c r="OCI45" s="21"/>
      <c r="OCJ45" s="21"/>
      <c r="OCK45" s="21"/>
      <c r="OCL45" s="21"/>
      <c r="OCM45" s="21"/>
      <c r="OCN45" s="21"/>
      <c r="OCO45" s="21"/>
      <c r="OCP45" s="21"/>
      <c r="OCQ45" s="21"/>
      <c r="OCR45" s="21"/>
      <c r="OCS45" s="21"/>
      <c r="OCT45" s="21"/>
      <c r="OCU45" s="21"/>
      <c r="OCV45" s="21"/>
      <c r="OCW45" s="21"/>
      <c r="OCX45" s="21"/>
      <c r="OCY45" s="21"/>
      <c r="OCZ45" s="21"/>
      <c r="ODA45" s="21"/>
      <c r="ODB45" s="21"/>
      <c r="ODC45" s="21"/>
      <c r="ODD45" s="21"/>
      <c r="ODE45" s="21"/>
      <c r="ODF45" s="21"/>
      <c r="ODG45" s="21"/>
      <c r="ODH45" s="21"/>
      <c r="ODI45" s="21"/>
      <c r="ODJ45" s="21"/>
      <c r="ODK45" s="21"/>
      <c r="ODL45" s="21"/>
      <c r="ODM45" s="21"/>
      <c r="ODN45" s="21"/>
      <c r="ODO45" s="21"/>
      <c r="ODP45" s="21"/>
      <c r="ODQ45" s="21"/>
      <c r="ODR45" s="21"/>
      <c r="ODS45" s="21"/>
      <c r="ODT45" s="21"/>
      <c r="ODU45" s="21"/>
      <c r="ODV45" s="21"/>
      <c r="ODW45" s="21"/>
      <c r="ODX45" s="21"/>
      <c r="ODY45" s="21"/>
      <c r="ODZ45" s="21"/>
      <c r="OEA45" s="21"/>
      <c r="OEB45" s="21"/>
      <c r="OEC45" s="21"/>
      <c r="OED45" s="21"/>
      <c r="OEE45" s="21"/>
      <c r="OEF45" s="21"/>
      <c r="OEG45" s="21"/>
      <c r="OEH45" s="21"/>
      <c r="OEI45" s="21"/>
      <c r="OEJ45" s="21"/>
      <c r="OEK45" s="21"/>
      <c r="OEL45" s="21"/>
      <c r="OEM45" s="21"/>
      <c r="OEN45" s="21"/>
      <c r="OEO45" s="21"/>
      <c r="OEP45" s="21"/>
      <c r="OEQ45" s="21"/>
      <c r="OER45" s="21"/>
      <c r="OES45" s="21"/>
      <c r="OET45" s="21"/>
      <c r="OEU45" s="21"/>
      <c r="OEV45" s="21"/>
      <c r="OEW45" s="21"/>
      <c r="OEX45" s="21"/>
      <c r="OEY45" s="21"/>
      <c r="OEZ45" s="21"/>
      <c r="OFA45" s="21"/>
      <c r="OFB45" s="21"/>
      <c r="OFC45" s="21"/>
      <c r="OFD45" s="21"/>
      <c r="OFE45" s="21"/>
      <c r="OFF45" s="21"/>
      <c r="OFG45" s="21"/>
      <c r="OFH45" s="21"/>
      <c r="OFI45" s="21"/>
      <c r="OFJ45" s="21"/>
      <c r="OFK45" s="21"/>
      <c r="OFL45" s="21"/>
      <c r="OFM45" s="21"/>
      <c r="OFN45" s="21"/>
      <c r="OFO45" s="21"/>
      <c r="OFP45" s="21"/>
      <c r="OFQ45" s="21"/>
      <c r="OFR45" s="21"/>
      <c r="OFS45" s="21"/>
      <c r="OFT45" s="21"/>
      <c r="OFU45" s="21"/>
      <c r="OFV45" s="21"/>
      <c r="OFW45" s="21"/>
      <c r="OFX45" s="21"/>
      <c r="OFY45" s="21"/>
      <c r="OFZ45" s="21"/>
      <c r="OGA45" s="21"/>
      <c r="OGB45" s="21"/>
      <c r="OGC45" s="21"/>
      <c r="OGD45" s="21"/>
      <c r="OGE45" s="21"/>
      <c r="OGF45" s="21"/>
      <c r="OGG45" s="21"/>
      <c r="OGH45" s="21"/>
      <c r="OGI45" s="21"/>
      <c r="OGJ45" s="21"/>
      <c r="OGK45" s="21"/>
      <c r="OGL45" s="21"/>
      <c r="OGM45" s="21"/>
      <c r="OGN45" s="21"/>
      <c r="OGO45" s="21"/>
      <c r="OGP45" s="21"/>
      <c r="OGQ45" s="21"/>
      <c r="OGR45" s="21"/>
      <c r="OGS45" s="21"/>
      <c r="OGT45" s="21"/>
      <c r="OGU45" s="21"/>
      <c r="OGV45" s="21"/>
      <c r="OGW45" s="21"/>
      <c r="OGX45" s="21"/>
      <c r="OGY45" s="21"/>
      <c r="OGZ45" s="21"/>
      <c r="OHA45" s="21"/>
      <c r="OHB45" s="21"/>
      <c r="OHC45" s="21"/>
      <c r="OHD45" s="21"/>
      <c r="OHE45" s="21"/>
      <c r="OHF45" s="21"/>
      <c r="OHG45" s="21"/>
      <c r="OHH45" s="21"/>
      <c r="OHI45" s="21"/>
      <c r="OHJ45" s="21"/>
      <c r="OHK45" s="21"/>
      <c r="OHL45" s="21"/>
      <c r="OHM45" s="21"/>
      <c r="OHN45" s="21"/>
      <c r="OHO45" s="21"/>
      <c r="OHP45" s="21"/>
      <c r="OHQ45" s="21"/>
      <c r="OHR45" s="21"/>
      <c r="OHS45" s="21"/>
      <c r="OHT45" s="21"/>
      <c r="OHU45" s="21"/>
      <c r="OHV45" s="21"/>
      <c r="OHW45" s="21"/>
      <c r="OHX45" s="21"/>
      <c r="OHY45" s="21"/>
      <c r="OHZ45" s="21"/>
      <c r="OIA45" s="21"/>
      <c r="OIB45" s="21"/>
      <c r="OIC45" s="21"/>
      <c r="OID45" s="21"/>
      <c r="OIE45" s="21"/>
      <c r="OIF45" s="21"/>
      <c r="OIG45" s="21"/>
      <c r="OIH45" s="21"/>
      <c r="OII45" s="21"/>
      <c r="OIJ45" s="21"/>
      <c r="OIK45" s="21"/>
      <c r="OIL45" s="21"/>
      <c r="OIM45" s="21"/>
      <c r="OIN45" s="21"/>
      <c r="OIO45" s="21"/>
      <c r="OIP45" s="21"/>
      <c r="OIQ45" s="21"/>
      <c r="OIR45" s="21"/>
      <c r="OIS45" s="21"/>
      <c r="OIT45" s="21"/>
      <c r="OIU45" s="21"/>
      <c r="OIV45" s="21"/>
      <c r="OIW45" s="21"/>
      <c r="OIX45" s="21"/>
      <c r="OIY45" s="21"/>
      <c r="OIZ45" s="21"/>
      <c r="OJA45" s="21"/>
      <c r="OJB45" s="21"/>
      <c r="OJC45" s="21"/>
      <c r="OJD45" s="21"/>
      <c r="OJE45" s="21"/>
      <c r="OJF45" s="21"/>
      <c r="OJG45" s="21"/>
      <c r="OJH45" s="21"/>
      <c r="OJI45" s="21"/>
      <c r="OJJ45" s="21"/>
      <c r="OJK45" s="21"/>
      <c r="OJL45" s="21"/>
      <c r="OJM45" s="21"/>
      <c r="OJN45" s="21"/>
      <c r="OJO45" s="21"/>
      <c r="OJP45" s="21"/>
      <c r="OJQ45" s="21"/>
      <c r="OJR45" s="21"/>
      <c r="OJS45" s="21"/>
      <c r="OJT45" s="21"/>
      <c r="OJU45" s="21"/>
      <c r="OJV45" s="21"/>
      <c r="OJW45" s="21"/>
      <c r="OJX45" s="21"/>
      <c r="OJY45" s="21"/>
      <c r="OJZ45" s="21"/>
      <c r="OKA45" s="21"/>
      <c r="OKB45" s="21"/>
      <c r="OKC45" s="21"/>
      <c r="OKD45" s="21"/>
      <c r="OKE45" s="21"/>
      <c r="OKF45" s="21"/>
      <c r="OKG45" s="21"/>
      <c r="OKH45" s="21"/>
      <c r="OKI45" s="21"/>
      <c r="OKJ45" s="21"/>
      <c r="OKK45" s="21"/>
      <c r="OKL45" s="21"/>
      <c r="OKM45" s="21"/>
      <c r="OKN45" s="21"/>
      <c r="OKO45" s="21"/>
      <c r="OKP45" s="21"/>
      <c r="OKQ45" s="21"/>
      <c r="OKR45" s="21"/>
      <c r="OKS45" s="21"/>
      <c r="OKT45" s="21"/>
      <c r="OKU45" s="21"/>
      <c r="OKV45" s="21"/>
      <c r="OKW45" s="21"/>
      <c r="OKX45" s="21"/>
      <c r="OKY45" s="21"/>
      <c r="OKZ45" s="21"/>
      <c r="OLA45" s="21"/>
      <c r="OLB45" s="21"/>
      <c r="OLC45" s="21"/>
      <c r="OLD45" s="21"/>
      <c r="OLE45" s="21"/>
      <c r="OLF45" s="21"/>
      <c r="OLG45" s="21"/>
      <c r="OLH45" s="21"/>
      <c r="OLI45" s="21"/>
      <c r="OLJ45" s="21"/>
      <c r="OLK45" s="21"/>
      <c r="OLL45" s="21"/>
      <c r="OLM45" s="21"/>
      <c r="OLN45" s="21"/>
      <c r="OLO45" s="21"/>
      <c r="OLP45" s="21"/>
      <c r="OLQ45" s="21"/>
      <c r="OLR45" s="21"/>
      <c r="OLS45" s="21"/>
      <c r="OLT45" s="21"/>
      <c r="OLU45" s="21"/>
      <c r="OLV45" s="21"/>
      <c r="OLW45" s="21"/>
      <c r="OLX45" s="21"/>
      <c r="OLY45" s="21"/>
      <c r="OLZ45" s="21"/>
      <c r="OMA45" s="21"/>
      <c r="OMB45" s="21"/>
      <c r="OMC45" s="21"/>
      <c r="OMD45" s="21"/>
      <c r="OME45" s="21"/>
      <c r="OMF45" s="21"/>
      <c r="OMG45" s="21"/>
      <c r="OMH45" s="21"/>
      <c r="OMI45" s="21"/>
      <c r="OMJ45" s="21"/>
      <c r="OMK45" s="21"/>
      <c r="OML45" s="21"/>
      <c r="OMM45" s="21"/>
      <c r="OMN45" s="21"/>
      <c r="OMO45" s="21"/>
      <c r="OMP45" s="21"/>
      <c r="OMQ45" s="21"/>
      <c r="OMR45" s="21"/>
      <c r="OMS45" s="21"/>
      <c r="OMT45" s="21"/>
      <c r="OMU45" s="21"/>
      <c r="OMV45" s="21"/>
      <c r="OMW45" s="21"/>
      <c r="OMX45" s="21"/>
      <c r="OMY45" s="21"/>
      <c r="OMZ45" s="21"/>
      <c r="ONA45" s="21"/>
      <c r="ONB45" s="21"/>
      <c r="ONC45" s="21"/>
      <c r="OND45" s="21"/>
      <c r="ONE45" s="21"/>
      <c r="ONF45" s="21"/>
      <c r="ONG45" s="21"/>
      <c r="ONH45" s="21"/>
      <c r="ONI45" s="21"/>
      <c r="ONJ45" s="21"/>
      <c r="ONK45" s="21"/>
      <c r="ONL45" s="21"/>
      <c r="ONM45" s="21"/>
      <c r="ONN45" s="21"/>
      <c r="ONO45" s="21"/>
      <c r="ONP45" s="21"/>
      <c r="ONQ45" s="21"/>
      <c r="ONR45" s="21"/>
      <c r="ONS45" s="21"/>
      <c r="ONT45" s="21"/>
      <c r="ONU45" s="21"/>
      <c r="ONV45" s="21"/>
      <c r="ONW45" s="21"/>
      <c r="ONX45" s="21"/>
      <c r="ONY45" s="21"/>
      <c r="ONZ45" s="21"/>
      <c r="OOA45" s="21"/>
      <c r="OOB45" s="21"/>
      <c r="OOC45" s="21"/>
      <c r="OOD45" s="21"/>
      <c r="OOE45" s="21"/>
      <c r="OOF45" s="21"/>
      <c r="OOG45" s="21"/>
      <c r="OOH45" s="21"/>
      <c r="OOI45" s="21"/>
      <c r="OOJ45" s="21"/>
      <c r="OOK45" s="21"/>
      <c r="OOL45" s="21"/>
      <c r="OOM45" s="21"/>
      <c r="OON45" s="21"/>
      <c r="OOO45" s="21"/>
      <c r="OOP45" s="21"/>
      <c r="OOQ45" s="21"/>
      <c r="OOR45" s="21"/>
      <c r="OOS45" s="21"/>
      <c r="OOT45" s="21"/>
      <c r="OOU45" s="21"/>
      <c r="OOV45" s="21"/>
      <c r="OOW45" s="21"/>
      <c r="OOX45" s="21"/>
      <c r="OOY45" s="21"/>
      <c r="OOZ45" s="21"/>
      <c r="OPA45" s="21"/>
      <c r="OPB45" s="21"/>
      <c r="OPC45" s="21"/>
      <c r="OPD45" s="21"/>
      <c r="OPE45" s="21"/>
      <c r="OPF45" s="21"/>
      <c r="OPG45" s="21"/>
      <c r="OPH45" s="21"/>
      <c r="OPI45" s="21"/>
      <c r="OPJ45" s="21"/>
      <c r="OPK45" s="21"/>
      <c r="OPL45" s="21"/>
      <c r="OPM45" s="21"/>
      <c r="OPN45" s="21"/>
      <c r="OPO45" s="21"/>
      <c r="OPP45" s="21"/>
      <c r="OPQ45" s="21"/>
      <c r="OPR45" s="21"/>
      <c r="OPS45" s="21"/>
      <c r="OPT45" s="21"/>
      <c r="OPU45" s="21"/>
      <c r="OPV45" s="21"/>
      <c r="OPW45" s="21"/>
      <c r="OPX45" s="21"/>
      <c r="OPY45" s="21"/>
      <c r="OPZ45" s="21"/>
      <c r="OQA45" s="21"/>
      <c r="OQB45" s="21"/>
      <c r="OQC45" s="21"/>
      <c r="OQD45" s="21"/>
      <c r="OQE45" s="21"/>
      <c r="OQF45" s="21"/>
      <c r="OQG45" s="21"/>
      <c r="OQH45" s="21"/>
      <c r="OQI45" s="21"/>
      <c r="OQJ45" s="21"/>
      <c r="OQK45" s="21"/>
      <c r="OQL45" s="21"/>
      <c r="OQM45" s="21"/>
      <c r="OQN45" s="21"/>
      <c r="OQO45" s="21"/>
      <c r="OQP45" s="21"/>
      <c r="OQQ45" s="21"/>
      <c r="OQR45" s="21"/>
      <c r="OQS45" s="21"/>
      <c r="OQT45" s="21"/>
      <c r="OQU45" s="21"/>
      <c r="OQV45" s="21"/>
      <c r="OQW45" s="21"/>
      <c r="OQX45" s="21"/>
      <c r="OQY45" s="21"/>
      <c r="OQZ45" s="21"/>
      <c r="ORA45" s="21"/>
      <c r="ORB45" s="21"/>
      <c r="ORC45" s="21"/>
      <c r="ORD45" s="21"/>
      <c r="ORE45" s="21"/>
      <c r="ORF45" s="21"/>
      <c r="ORG45" s="21"/>
      <c r="ORH45" s="21"/>
      <c r="ORI45" s="21"/>
      <c r="ORJ45" s="21"/>
      <c r="ORK45" s="21"/>
      <c r="ORL45" s="21"/>
      <c r="ORM45" s="21"/>
      <c r="ORN45" s="21"/>
      <c r="ORO45" s="21"/>
      <c r="ORP45" s="21"/>
      <c r="ORQ45" s="21"/>
      <c r="ORR45" s="21"/>
      <c r="ORS45" s="21"/>
      <c r="ORT45" s="21"/>
      <c r="ORU45" s="21"/>
      <c r="ORV45" s="21"/>
      <c r="ORW45" s="21"/>
      <c r="ORX45" s="21"/>
      <c r="ORY45" s="21"/>
      <c r="ORZ45" s="21"/>
      <c r="OSA45" s="21"/>
      <c r="OSB45" s="21"/>
      <c r="OSC45" s="21"/>
      <c r="OSD45" s="21"/>
      <c r="OSE45" s="21"/>
      <c r="OSF45" s="21"/>
      <c r="OSG45" s="21"/>
      <c r="OSH45" s="21"/>
      <c r="OSI45" s="21"/>
      <c r="OSJ45" s="21"/>
      <c r="OSK45" s="21"/>
      <c r="OSL45" s="21"/>
      <c r="OSM45" s="21"/>
      <c r="OSN45" s="21"/>
      <c r="OSO45" s="21"/>
      <c r="OSP45" s="21"/>
      <c r="OSQ45" s="21"/>
      <c r="OSR45" s="21"/>
      <c r="OSS45" s="21"/>
      <c r="OST45" s="21"/>
      <c r="OSU45" s="21"/>
      <c r="OSV45" s="21"/>
      <c r="OSW45" s="21"/>
      <c r="OSX45" s="21"/>
      <c r="OSY45" s="21"/>
      <c r="OSZ45" s="21"/>
      <c r="OTA45" s="21"/>
      <c r="OTB45" s="21"/>
      <c r="OTC45" s="21"/>
      <c r="OTD45" s="21"/>
      <c r="OTE45" s="21"/>
      <c r="OTF45" s="21"/>
      <c r="OTG45" s="21"/>
      <c r="OTH45" s="21"/>
      <c r="OTI45" s="21"/>
      <c r="OTJ45" s="21"/>
      <c r="OTK45" s="21"/>
      <c r="OTL45" s="21"/>
      <c r="OTM45" s="21"/>
      <c r="OTN45" s="21"/>
      <c r="OTO45" s="21"/>
      <c r="OTP45" s="21"/>
      <c r="OTQ45" s="21"/>
      <c r="OTR45" s="21"/>
      <c r="OTS45" s="21"/>
      <c r="OTT45" s="21"/>
      <c r="OTU45" s="21"/>
      <c r="OTV45" s="21"/>
      <c r="OTW45" s="21"/>
      <c r="OTX45" s="21"/>
      <c r="OTY45" s="21"/>
      <c r="OTZ45" s="21"/>
      <c r="OUA45" s="21"/>
      <c r="OUB45" s="21"/>
      <c r="OUC45" s="21"/>
      <c r="OUD45" s="21"/>
      <c r="OUE45" s="21"/>
      <c r="OUF45" s="21"/>
      <c r="OUG45" s="21"/>
      <c r="OUH45" s="21"/>
      <c r="OUI45" s="21"/>
      <c r="OUJ45" s="21"/>
      <c r="OUK45" s="21"/>
      <c r="OUL45" s="21"/>
      <c r="OUM45" s="21"/>
      <c r="OUN45" s="21"/>
      <c r="OUO45" s="21"/>
      <c r="OUP45" s="21"/>
      <c r="OUQ45" s="21"/>
      <c r="OUR45" s="21"/>
      <c r="OUS45" s="21"/>
      <c r="OUT45" s="21"/>
      <c r="OUU45" s="21"/>
      <c r="OUV45" s="21"/>
      <c r="OUW45" s="21"/>
      <c r="OUX45" s="21"/>
      <c r="OUY45" s="21"/>
      <c r="OUZ45" s="21"/>
      <c r="OVA45" s="21"/>
      <c r="OVB45" s="21"/>
      <c r="OVC45" s="21"/>
      <c r="OVD45" s="21"/>
      <c r="OVE45" s="21"/>
      <c r="OVF45" s="21"/>
      <c r="OVG45" s="21"/>
      <c r="OVH45" s="21"/>
      <c r="OVI45" s="21"/>
      <c r="OVJ45" s="21"/>
      <c r="OVK45" s="21"/>
      <c r="OVL45" s="21"/>
      <c r="OVM45" s="21"/>
      <c r="OVN45" s="21"/>
      <c r="OVO45" s="21"/>
      <c r="OVP45" s="21"/>
      <c r="OVQ45" s="21"/>
      <c r="OVR45" s="21"/>
      <c r="OVS45" s="21"/>
      <c r="OVT45" s="21"/>
      <c r="OVU45" s="21"/>
      <c r="OVV45" s="21"/>
      <c r="OVW45" s="21"/>
      <c r="OVX45" s="21"/>
      <c r="OVY45" s="21"/>
      <c r="OVZ45" s="21"/>
      <c r="OWA45" s="21"/>
      <c r="OWB45" s="21"/>
      <c r="OWC45" s="21"/>
      <c r="OWD45" s="21"/>
      <c r="OWE45" s="21"/>
      <c r="OWF45" s="21"/>
      <c r="OWG45" s="21"/>
      <c r="OWH45" s="21"/>
      <c r="OWI45" s="21"/>
      <c r="OWJ45" s="21"/>
      <c r="OWK45" s="21"/>
      <c r="OWL45" s="21"/>
      <c r="OWM45" s="21"/>
      <c r="OWN45" s="21"/>
      <c r="OWO45" s="21"/>
      <c r="OWP45" s="21"/>
      <c r="OWQ45" s="21"/>
      <c r="OWR45" s="21"/>
      <c r="OWS45" s="21"/>
      <c r="OWT45" s="21"/>
      <c r="OWU45" s="21"/>
      <c r="OWV45" s="21"/>
      <c r="OWW45" s="21"/>
      <c r="OWX45" s="21"/>
      <c r="OWY45" s="21"/>
      <c r="OWZ45" s="21"/>
      <c r="OXA45" s="21"/>
      <c r="OXB45" s="21"/>
      <c r="OXC45" s="21"/>
      <c r="OXD45" s="21"/>
      <c r="OXE45" s="21"/>
      <c r="OXF45" s="21"/>
      <c r="OXG45" s="21"/>
      <c r="OXH45" s="21"/>
      <c r="OXI45" s="21"/>
      <c r="OXJ45" s="21"/>
      <c r="OXK45" s="21"/>
      <c r="OXL45" s="21"/>
      <c r="OXM45" s="21"/>
      <c r="OXN45" s="21"/>
      <c r="OXO45" s="21"/>
      <c r="OXP45" s="21"/>
      <c r="OXQ45" s="21"/>
      <c r="OXR45" s="21"/>
      <c r="OXS45" s="21"/>
      <c r="OXT45" s="21"/>
      <c r="OXU45" s="21"/>
      <c r="OXV45" s="21"/>
      <c r="OXW45" s="21"/>
      <c r="OXX45" s="21"/>
      <c r="OXY45" s="21"/>
      <c r="OXZ45" s="21"/>
      <c r="OYA45" s="21"/>
      <c r="OYB45" s="21"/>
      <c r="OYC45" s="21"/>
      <c r="OYD45" s="21"/>
      <c r="OYE45" s="21"/>
      <c r="OYF45" s="21"/>
      <c r="OYG45" s="21"/>
      <c r="OYH45" s="21"/>
      <c r="OYI45" s="21"/>
      <c r="OYJ45" s="21"/>
      <c r="OYK45" s="21"/>
      <c r="OYL45" s="21"/>
      <c r="OYM45" s="21"/>
      <c r="OYN45" s="21"/>
      <c r="OYO45" s="21"/>
      <c r="OYP45" s="21"/>
      <c r="OYQ45" s="21"/>
      <c r="OYR45" s="21"/>
      <c r="OYS45" s="21"/>
      <c r="OYT45" s="21"/>
      <c r="OYU45" s="21"/>
      <c r="OYV45" s="21"/>
      <c r="OYW45" s="21"/>
      <c r="OYX45" s="21"/>
      <c r="OYY45" s="21"/>
      <c r="OYZ45" s="21"/>
      <c r="OZA45" s="21"/>
      <c r="OZB45" s="21"/>
      <c r="OZC45" s="21"/>
      <c r="OZD45" s="21"/>
      <c r="OZE45" s="21"/>
      <c r="OZF45" s="21"/>
      <c r="OZG45" s="21"/>
      <c r="OZH45" s="21"/>
      <c r="OZI45" s="21"/>
      <c r="OZJ45" s="21"/>
      <c r="OZK45" s="21"/>
      <c r="OZL45" s="21"/>
      <c r="OZM45" s="21"/>
      <c r="OZN45" s="21"/>
      <c r="OZO45" s="21"/>
      <c r="OZP45" s="21"/>
      <c r="OZQ45" s="21"/>
      <c r="OZR45" s="21"/>
      <c r="OZS45" s="21"/>
      <c r="OZT45" s="21"/>
      <c r="OZU45" s="21"/>
      <c r="OZV45" s="21"/>
      <c r="OZW45" s="21"/>
      <c r="OZX45" s="21"/>
      <c r="OZY45" s="21"/>
      <c r="OZZ45" s="21"/>
      <c r="PAA45" s="21"/>
      <c r="PAB45" s="21"/>
      <c r="PAC45" s="21"/>
      <c r="PAD45" s="21"/>
      <c r="PAE45" s="21"/>
      <c r="PAF45" s="21"/>
      <c r="PAG45" s="21"/>
      <c r="PAH45" s="21"/>
      <c r="PAI45" s="21"/>
      <c r="PAJ45" s="21"/>
      <c r="PAK45" s="21"/>
      <c r="PAL45" s="21"/>
      <c r="PAM45" s="21"/>
      <c r="PAN45" s="21"/>
      <c r="PAO45" s="21"/>
      <c r="PAP45" s="21"/>
      <c r="PAQ45" s="21"/>
      <c r="PAR45" s="21"/>
      <c r="PAS45" s="21"/>
      <c r="PAT45" s="21"/>
      <c r="PAU45" s="21"/>
      <c r="PAV45" s="21"/>
      <c r="PAW45" s="21"/>
      <c r="PAX45" s="21"/>
      <c r="PAY45" s="21"/>
      <c r="PAZ45" s="21"/>
      <c r="PBA45" s="21"/>
      <c r="PBB45" s="21"/>
      <c r="PBC45" s="21"/>
      <c r="PBD45" s="21"/>
      <c r="PBE45" s="21"/>
      <c r="PBF45" s="21"/>
      <c r="PBG45" s="21"/>
      <c r="PBH45" s="21"/>
      <c r="PBI45" s="21"/>
      <c r="PBJ45" s="21"/>
      <c r="PBK45" s="21"/>
      <c r="PBL45" s="21"/>
      <c r="PBM45" s="21"/>
      <c r="PBN45" s="21"/>
      <c r="PBO45" s="21"/>
      <c r="PBP45" s="21"/>
      <c r="PBQ45" s="21"/>
      <c r="PBR45" s="21"/>
      <c r="PBS45" s="21"/>
      <c r="PBT45" s="21"/>
      <c r="PBU45" s="21"/>
      <c r="PBV45" s="21"/>
      <c r="PBW45" s="21"/>
      <c r="PBX45" s="21"/>
      <c r="PBY45" s="21"/>
      <c r="PBZ45" s="21"/>
      <c r="PCA45" s="21"/>
      <c r="PCB45" s="21"/>
      <c r="PCC45" s="21"/>
      <c r="PCD45" s="21"/>
      <c r="PCE45" s="21"/>
      <c r="PCF45" s="21"/>
      <c r="PCG45" s="21"/>
      <c r="PCH45" s="21"/>
      <c r="PCI45" s="21"/>
      <c r="PCJ45" s="21"/>
      <c r="PCK45" s="21"/>
      <c r="PCL45" s="21"/>
      <c r="PCM45" s="21"/>
      <c r="PCN45" s="21"/>
      <c r="PCO45" s="21"/>
      <c r="PCP45" s="21"/>
      <c r="PCQ45" s="21"/>
      <c r="PCR45" s="21"/>
      <c r="PCS45" s="21"/>
      <c r="PCT45" s="21"/>
      <c r="PCU45" s="21"/>
      <c r="PCV45" s="21"/>
      <c r="PCW45" s="21"/>
      <c r="PCX45" s="21"/>
      <c r="PCY45" s="21"/>
      <c r="PCZ45" s="21"/>
      <c r="PDA45" s="21"/>
      <c r="PDB45" s="21"/>
      <c r="PDC45" s="21"/>
      <c r="PDD45" s="21"/>
      <c r="PDE45" s="21"/>
      <c r="PDF45" s="21"/>
      <c r="PDG45" s="21"/>
      <c r="PDH45" s="21"/>
      <c r="PDI45" s="21"/>
      <c r="PDJ45" s="21"/>
      <c r="PDK45" s="21"/>
      <c r="PDL45" s="21"/>
      <c r="PDM45" s="21"/>
      <c r="PDN45" s="21"/>
      <c r="PDO45" s="21"/>
      <c r="PDP45" s="21"/>
      <c r="PDQ45" s="21"/>
      <c r="PDR45" s="21"/>
      <c r="PDS45" s="21"/>
      <c r="PDT45" s="21"/>
      <c r="PDU45" s="21"/>
      <c r="PDV45" s="21"/>
      <c r="PDW45" s="21"/>
      <c r="PDX45" s="21"/>
      <c r="PDY45" s="21"/>
      <c r="PDZ45" s="21"/>
      <c r="PEA45" s="21"/>
      <c r="PEB45" s="21"/>
      <c r="PEC45" s="21"/>
      <c r="PED45" s="21"/>
      <c r="PEE45" s="21"/>
      <c r="PEF45" s="21"/>
      <c r="PEG45" s="21"/>
      <c r="PEH45" s="21"/>
      <c r="PEI45" s="21"/>
      <c r="PEJ45" s="21"/>
      <c r="PEK45" s="21"/>
      <c r="PEL45" s="21"/>
      <c r="PEM45" s="21"/>
      <c r="PEN45" s="21"/>
      <c r="PEO45" s="21"/>
      <c r="PEP45" s="21"/>
      <c r="PEQ45" s="21"/>
      <c r="PER45" s="21"/>
      <c r="PES45" s="21"/>
      <c r="PET45" s="21"/>
      <c r="PEU45" s="21"/>
      <c r="PEV45" s="21"/>
      <c r="PEW45" s="21"/>
      <c r="PEX45" s="21"/>
      <c r="PEY45" s="21"/>
      <c r="PEZ45" s="21"/>
      <c r="PFA45" s="21"/>
      <c r="PFB45" s="21"/>
      <c r="PFC45" s="21"/>
      <c r="PFD45" s="21"/>
      <c r="PFE45" s="21"/>
      <c r="PFF45" s="21"/>
      <c r="PFG45" s="21"/>
      <c r="PFH45" s="21"/>
      <c r="PFI45" s="21"/>
      <c r="PFJ45" s="21"/>
      <c r="PFK45" s="21"/>
      <c r="PFL45" s="21"/>
      <c r="PFM45" s="21"/>
      <c r="PFN45" s="21"/>
      <c r="PFO45" s="21"/>
      <c r="PFP45" s="21"/>
      <c r="PFQ45" s="21"/>
      <c r="PFR45" s="21"/>
      <c r="PFS45" s="21"/>
      <c r="PFT45" s="21"/>
      <c r="PFU45" s="21"/>
      <c r="PFV45" s="21"/>
      <c r="PFW45" s="21"/>
      <c r="PFX45" s="21"/>
      <c r="PFY45" s="21"/>
      <c r="PFZ45" s="21"/>
      <c r="PGA45" s="21"/>
      <c r="PGB45" s="21"/>
      <c r="PGC45" s="21"/>
      <c r="PGD45" s="21"/>
      <c r="PGE45" s="21"/>
      <c r="PGF45" s="21"/>
      <c r="PGG45" s="21"/>
      <c r="PGH45" s="21"/>
      <c r="PGI45" s="21"/>
      <c r="PGJ45" s="21"/>
      <c r="PGK45" s="21"/>
      <c r="PGL45" s="21"/>
      <c r="PGM45" s="21"/>
      <c r="PGN45" s="21"/>
      <c r="PGO45" s="21"/>
      <c r="PGP45" s="21"/>
      <c r="PGQ45" s="21"/>
      <c r="PGR45" s="21"/>
      <c r="PGS45" s="21"/>
      <c r="PGT45" s="21"/>
      <c r="PGU45" s="21"/>
      <c r="PGV45" s="21"/>
      <c r="PGW45" s="21"/>
      <c r="PGX45" s="21"/>
      <c r="PGY45" s="21"/>
      <c r="PGZ45" s="21"/>
      <c r="PHA45" s="21"/>
      <c r="PHB45" s="21"/>
      <c r="PHC45" s="21"/>
      <c r="PHD45" s="21"/>
      <c r="PHE45" s="21"/>
      <c r="PHF45" s="21"/>
      <c r="PHG45" s="21"/>
      <c r="PHH45" s="21"/>
      <c r="PHI45" s="21"/>
      <c r="PHJ45" s="21"/>
      <c r="PHK45" s="21"/>
      <c r="PHL45" s="21"/>
      <c r="PHM45" s="21"/>
      <c r="PHN45" s="21"/>
      <c r="PHO45" s="21"/>
      <c r="PHP45" s="21"/>
      <c r="PHQ45" s="21"/>
      <c r="PHR45" s="21"/>
      <c r="PHS45" s="21"/>
      <c r="PHT45" s="21"/>
      <c r="PHU45" s="21"/>
      <c r="PHV45" s="21"/>
      <c r="PHW45" s="21"/>
      <c r="PHX45" s="21"/>
      <c r="PHY45" s="21"/>
      <c r="PHZ45" s="21"/>
      <c r="PIA45" s="21"/>
      <c r="PIB45" s="21"/>
      <c r="PIC45" s="21"/>
      <c r="PID45" s="21"/>
      <c r="PIE45" s="21"/>
      <c r="PIF45" s="21"/>
      <c r="PIG45" s="21"/>
      <c r="PIH45" s="21"/>
      <c r="PII45" s="21"/>
      <c r="PIJ45" s="21"/>
      <c r="PIK45" s="21"/>
      <c r="PIL45" s="21"/>
      <c r="PIM45" s="21"/>
      <c r="PIN45" s="21"/>
      <c r="PIO45" s="21"/>
      <c r="PIP45" s="21"/>
      <c r="PIQ45" s="21"/>
      <c r="PIR45" s="21"/>
      <c r="PIS45" s="21"/>
      <c r="PIT45" s="21"/>
      <c r="PIU45" s="21"/>
      <c r="PIV45" s="21"/>
      <c r="PIW45" s="21"/>
      <c r="PIX45" s="21"/>
      <c r="PIY45" s="21"/>
      <c r="PIZ45" s="21"/>
      <c r="PJA45" s="21"/>
      <c r="PJB45" s="21"/>
      <c r="PJC45" s="21"/>
      <c r="PJD45" s="21"/>
      <c r="PJE45" s="21"/>
      <c r="PJF45" s="21"/>
      <c r="PJG45" s="21"/>
      <c r="PJH45" s="21"/>
      <c r="PJI45" s="21"/>
      <c r="PJJ45" s="21"/>
      <c r="PJK45" s="21"/>
      <c r="PJL45" s="21"/>
      <c r="PJM45" s="21"/>
      <c r="PJN45" s="21"/>
      <c r="PJO45" s="21"/>
      <c r="PJP45" s="21"/>
      <c r="PJQ45" s="21"/>
      <c r="PJR45" s="21"/>
      <c r="PJS45" s="21"/>
      <c r="PJT45" s="21"/>
      <c r="PJU45" s="21"/>
      <c r="PJV45" s="21"/>
      <c r="PJW45" s="21"/>
      <c r="PJX45" s="21"/>
      <c r="PJY45" s="21"/>
      <c r="PJZ45" s="21"/>
      <c r="PKA45" s="21"/>
      <c r="PKB45" s="21"/>
      <c r="PKC45" s="21"/>
      <c r="PKD45" s="21"/>
      <c r="PKE45" s="21"/>
      <c r="PKF45" s="21"/>
      <c r="PKG45" s="21"/>
      <c r="PKH45" s="21"/>
      <c r="PKI45" s="21"/>
      <c r="PKJ45" s="21"/>
      <c r="PKK45" s="21"/>
      <c r="PKL45" s="21"/>
      <c r="PKM45" s="21"/>
      <c r="PKN45" s="21"/>
      <c r="PKO45" s="21"/>
      <c r="PKP45" s="21"/>
      <c r="PKQ45" s="21"/>
      <c r="PKR45" s="21"/>
      <c r="PKS45" s="21"/>
      <c r="PKT45" s="21"/>
      <c r="PKU45" s="21"/>
      <c r="PKV45" s="21"/>
      <c r="PKW45" s="21"/>
      <c r="PKX45" s="21"/>
      <c r="PKY45" s="21"/>
      <c r="PKZ45" s="21"/>
      <c r="PLA45" s="21"/>
      <c r="PLB45" s="21"/>
      <c r="PLC45" s="21"/>
      <c r="PLD45" s="21"/>
      <c r="PLE45" s="21"/>
      <c r="PLF45" s="21"/>
      <c r="PLG45" s="21"/>
      <c r="PLH45" s="21"/>
      <c r="PLI45" s="21"/>
      <c r="PLJ45" s="21"/>
      <c r="PLK45" s="21"/>
      <c r="PLL45" s="21"/>
      <c r="PLM45" s="21"/>
      <c r="PLN45" s="21"/>
      <c r="PLO45" s="21"/>
      <c r="PLP45" s="21"/>
      <c r="PLQ45" s="21"/>
      <c r="PLR45" s="21"/>
      <c r="PLS45" s="21"/>
      <c r="PLT45" s="21"/>
      <c r="PLU45" s="21"/>
      <c r="PLV45" s="21"/>
      <c r="PLW45" s="21"/>
      <c r="PLX45" s="21"/>
      <c r="PLY45" s="21"/>
      <c r="PLZ45" s="21"/>
      <c r="PMA45" s="21"/>
      <c r="PMB45" s="21"/>
      <c r="PMC45" s="21"/>
      <c r="PMD45" s="21"/>
      <c r="PME45" s="21"/>
      <c r="PMF45" s="21"/>
      <c r="PMG45" s="21"/>
      <c r="PMH45" s="21"/>
      <c r="PMI45" s="21"/>
      <c r="PMJ45" s="21"/>
      <c r="PMK45" s="21"/>
      <c r="PML45" s="21"/>
      <c r="PMM45" s="21"/>
      <c r="PMN45" s="21"/>
      <c r="PMO45" s="21"/>
      <c r="PMP45" s="21"/>
      <c r="PMQ45" s="21"/>
      <c r="PMR45" s="21"/>
      <c r="PMS45" s="21"/>
      <c r="PMT45" s="21"/>
      <c r="PMU45" s="21"/>
      <c r="PMV45" s="21"/>
      <c r="PMW45" s="21"/>
      <c r="PMX45" s="21"/>
      <c r="PMY45" s="21"/>
      <c r="PMZ45" s="21"/>
      <c r="PNA45" s="21"/>
      <c r="PNB45" s="21"/>
      <c r="PNC45" s="21"/>
      <c r="PND45" s="21"/>
      <c r="PNE45" s="21"/>
      <c r="PNF45" s="21"/>
      <c r="PNG45" s="21"/>
      <c r="PNH45" s="21"/>
      <c r="PNI45" s="21"/>
      <c r="PNJ45" s="21"/>
      <c r="PNK45" s="21"/>
      <c r="PNL45" s="21"/>
      <c r="PNM45" s="21"/>
      <c r="PNN45" s="21"/>
      <c r="PNO45" s="21"/>
      <c r="PNP45" s="21"/>
      <c r="PNQ45" s="21"/>
      <c r="PNR45" s="21"/>
      <c r="PNS45" s="21"/>
      <c r="PNT45" s="21"/>
      <c r="PNU45" s="21"/>
      <c r="PNV45" s="21"/>
      <c r="PNW45" s="21"/>
      <c r="PNX45" s="21"/>
      <c r="PNY45" s="21"/>
      <c r="PNZ45" s="21"/>
      <c r="POA45" s="21"/>
      <c r="POB45" s="21"/>
      <c r="POC45" s="21"/>
      <c r="POD45" s="21"/>
      <c r="POE45" s="21"/>
      <c r="POF45" s="21"/>
      <c r="POG45" s="21"/>
      <c r="POH45" s="21"/>
      <c r="POI45" s="21"/>
      <c r="POJ45" s="21"/>
      <c r="POK45" s="21"/>
      <c r="POL45" s="21"/>
      <c r="POM45" s="21"/>
      <c r="PON45" s="21"/>
      <c r="POO45" s="21"/>
      <c r="POP45" s="21"/>
      <c r="POQ45" s="21"/>
      <c r="POR45" s="21"/>
      <c r="POS45" s="21"/>
      <c r="POT45" s="21"/>
      <c r="POU45" s="21"/>
      <c r="POV45" s="21"/>
      <c r="POW45" s="21"/>
      <c r="POX45" s="21"/>
      <c r="POY45" s="21"/>
      <c r="POZ45" s="21"/>
      <c r="PPA45" s="21"/>
      <c r="PPB45" s="21"/>
      <c r="PPC45" s="21"/>
      <c r="PPD45" s="21"/>
      <c r="PPE45" s="21"/>
      <c r="PPF45" s="21"/>
      <c r="PPG45" s="21"/>
      <c r="PPH45" s="21"/>
      <c r="PPI45" s="21"/>
      <c r="PPJ45" s="21"/>
      <c r="PPK45" s="21"/>
      <c r="PPL45" s="21"/>
      <c r="PPM45" s="21"/>
      <c r="PPN45" s="21"/>
      <c r="PPO45" s="21"/>
      <c r="PPP45" s="21"/>
      <c r="PPQ45" s="21"/>
      <c r="PPR45" s="21"/>
      <c r="PPS45" s="21"/>
      <c r="PPT45" s="21"/>
      <c r="PPU45" s="21"/>
      <c r="PPV45" s="21"/>
      <c r="PPW45" s="21"/>
      <c r="PPX45" s="21"/>
      <c r="PPY45" s="21"/>
      <c r="PPZ45" s="21"/>
      <c r="PQA45" s="21"/>
      <c r="PQB45" s="21"/>
      <c r="PQC45" s="21"/>
      <c r="PQD45" s="21"/>
      <c r="PQE45" s="21"/>
      <c r="PQF45" s="21"/>
      <c r="PQG45" s="21"/>
      <c r="PQH45" s="21"/>
      <c r="PQI45" s="21"/>
      <c r="PQJ45" s="21"/>
      <c r="PQK45" s="21"/>
      <c r="PQL45" s="21"/>
      <c r="PQM45" s="21"/>
      <c r="PQN45" s="21"/>
      <c r="PQO45" s="21"/>
      <c r="PQP45" s="21"/>
      <c r="PQQ45" s="21"/>
      <c r="PQR45" s="21"/>
      <c r="PQS45" s="21"/>
      <c r="PQT45" s="21"/>
      <c r="PQU45" s="21"/>
      <c r="PQV45" s="21"/>
      <c r="PQW45" s="21"/>
      <c r="PQX45" s="21"/>
      <c r="PQY45" s="21"/>
      <c r="PQZ45" s="21"/>
      <c r="PRA45" s="21"/>
      <c r="PRB45" s="21"/>
      <c r="PRC45" s="21"/>
      <c r="PRD45" s="21"/>
      <c r="PRE45" s="21"/>
      <c r="PRF45" s="21"/>
      <c r="PRG45" s="21"/>
      <c r="PRH45" s="21"/>
      <c r="PRI45" s="21"/>
      <c r="PRJ45" s="21"/>
      <c r="PRK45" s="21"/>
      <c r="PRL45" s="21"/>
      <c r="PRM45" s="21"/>
      <c r="PRN45" s="21"/>
      <c r="PRO45" s="21"/>
      <c r="PRP45" s="21"/>
      <c r="PRQ45" s="21"/>
      <c r="PRR45" s="21"/>
      <c r="PRS45" s="21"/>
      <c r="PRT45" s="21"/>
      <c r="PRU45" s="21"/>
      <c r="PRV45" s="21"/>
      <c r="PRW45" s="21"/>
      <c r="PRX45" s="21"/>
      <c r="PRY45" s="21"/>
      <c r="PRZ45" s="21"/>
      <c r="PSA45" s="21"/>
      <c r="PSB45" s="21"/>
      <c r="PSC45" s="21"/>
      <c r="PSD45" s="21"/>
      <c r="PSE45" s="21"/>
      <c r="PSF45" s="21"/>
      <c r="PSG45" s="21"/>
      <c r="PSH45" s="21"/>
      <c r="PSI45" s="21"/>
      <c r="PSJ45" s="21"/>
      <c r="PSK45" s="21"/>
      <c r="PSL45" s="21"/>
      <c r="PSM45" s="21"/>
      <c r="PSN45" s="21"/>
      <c r="PSO45" s="21"/>
      <c r="PSP45" s="21"/>
      <c r="PSQ45" s="21"/>
      <c r="PSR45" s="21"/>
      <c r="PSS45" s="21"/>
      <c r="PST45" s="21"/>
      <c r="PSU45" s="21"/>
      <c r="PSV45" s="21"/>
      <c r="PSW45" s="21"/>
      <c r="PSX45" s="21"/>
      <c r="PSY45" s="21"/>
      <c r="PSZ45" s="21"/>
      <c r="PTA45" s="21"/>
      <c r="PTB45" s="21"/>
      <c r="PTC45" s="21"/>
      <c r="PTD45" s="21"/>
      <c r="PTE45" s="21"/>
      <c r="PTF45" s="21"/>
      <c r="PTG45" s="21"/>
      <c r="PTH45" s="21"/>
      <c r="PTI45" s="21"/>
      <c r="PTJ45" s="21"/>
      <c r="PTK45" s="21"/>
      <c r="PTL45" s="21"/>
      <c r="PTM45" s="21"/>
      <c r="PTN45" s="21"/>
      <c r="PTO45" s="21"/>
      <c r="PTP45" s="21"/>
      <c r="PTQ45" s="21"/>
      <c r="PTR45" s="21"/>
      <c r="PTS45" s="21"/>
      <c r="PTT45" s="21"/>
      <c r="PTU45" s="21"/>
      <c r="PTV45" s="21"/>
      <c r="PTW45" s="21"/>
      <c r="PTX45" s="21"/>
      <c r="PTY45" s="21"/>
      <c r="PTZ45" s="21"/>
      <c r="PUA45" s="21"/>
      <c r="PUB45" s="21"/>
      <c r="PUC45" s="21"/>
      <c r="PUD45" s="21"/>
      <c r="PUE45" s="21"/>
      <c r="PUF45" s="21"/>
      <c r="PUG45" s="21"/>
      <c r="PUH45" s="21"/>
      <c r="PUI45" s="21"/>
      <c r="PUJ45" s="21"/>
      <c r="PUK45" s="21"/>
      <c r="PUL45" s="21"/>
      <c r="PUM45" s="21"/>
      <c r="PUN45" s="21"/>
      <c r="PUO45" s="21"/>
      <c r="PUP45" s="21"/>
      <c r="PUQ45" s="21"/>
      <c r="PUR45" s="21"/>
      <c r="PUS45" s="21"/>
      <c r="PUT45" s="21"/>
      <c r="PUU45" s="21"/>
      <c r="PUV45" s="21"/>
      <c r="PUW45" s="21"/>
      <c r="PUX45" s="21"/>
      <c r="PUY45" s="21"/>
      <c r="PUZ45" s="21"/>
      <c r="PVA45" s="21"/>
      <c r="PVB45" s="21"/>
      <c r="PVC45" s="21"/>
      <c r="PVD45" s="21"/>
      <c r="PVE45" s="21"/>
      <c r="PVF45" s="21"/>
      <c r="PVG45" s="21"/>
      <c r="PVH45" s="21"/>
      <c r="PVI45" s="21"/>
      <c r="PVJ45" s="21"/>
      <c r="PVK45" s="21"/>
      <c r="PVL45" s="21"/>
      <c r="PVM45" s="21"/>
      <c r="PVN45" s="21"/>
      <c r="PVO45" s="21"/>
      <c r="PVP45" s="21"/>
      <c r="PVQ45" s="21"/>
      <c r="PVR45" s="21"/>
      <c r="PVS45" s="21"/>
      <c r="PVT45" s="21"/>
      <c r="PVU45" s="21"/>
      <c r="PVV45" s="21"/>
      <c r="PVW45" s="21"/>
      <c r="PVX45" s="21"/>
      <c r="PVY45" s="21"/>
      <c r="PVZ45" s="21"/>
      <c r="PWA45" s="21"/>
      <c r="PWB45" s="21"/>
      <c r="PWC45" s="21"/>
      <c r="PWD45" s="21"/>
      <c r="PWE45" s="21"/>
      <c r="PWF45" s="21"/>
      <c r="PWG45" s="21"/>
      <c r="PWH45" s="21"/>
      <c r="PWI45" s="21"/>
      <c r="PWJ45" s="21"/>
      <c r="PWK45" s="21"/>
      <c r="PWL45" s="21"/>
      <c r="PWM45" s="21"/>
      <c r="PWN45" s="21"/>
      <c r="PWO45" s="21"/>
      <c r="PWP45" s="21"/>
      <c r="PWQ45" s="21"/>
      <c r="PWR45" s="21"/>
      <c r="PWS45" s="21"/>
      <c r="PWT45" s="21"/>
      <c r="PWU45" s="21"/>
      <c r="PWV45" s="21"/>
      <c r="PWW45" s="21"/>
      <c r="PWX45" s="21"/>
      <c r="PWY45" s="21"/>
      <c r="PWZ45" s="21"/>
      <c r="PXA45" s="21"/>
      <c r="PXB45" s="21"/>
      <c r="PXC45" s="21"/>
      <c r="PXD45" s="21"/>
      <c r="PXE45" s="21"/>
      <c r="PXF45" s="21"/>
      <c r="PXG45" s="21"/>
      <c r="PXH45" s="21"/>
      <c r="PXI45" s="21"/>
      <c r="PXJ45" s="21"/>
      <c r="PXK45" s="21"/>
      <c r="PXL45" s="21"/>
      <c r="PXM45" s="21"/>
      <c r="PXN45" s="21"/>
      <c r="PXO45" s="21"/>
      <c r="PXP45" s="21"/>
      <c r="PXQ45" s="21"/>
      <c r="PXR45" s="21"/>
      <c r="PXS45" s="21"/>
      <c r="PXT45" s="21"/>
      <c r="PXU45" s="21"/>
      <c r="PXV45" s="21"/>
      <c r="PXW45" s="21"/>
      <c r="PXX45" s="21"/>
      <c r="PXY45" s="21"/>
      <c r="PXZ45" s="21"/>
      <c r="PYA45" s="21"/>
      <c r="PYB45" s="21"/>
      <c r="PYC45" s="21"/>
      <c r="PYD45" s="21"/>
      <c r="PYE45" s="21"/>
      <c r="PYF45" s="21"/>
      <c r="PYG45" s="21"/>
      <c r="PYH45" s="21"/>
      <c r="PYI45" s="21"/>
      <c r="PYJ45" s="21"/>
      <c r="PYK45" s="21"/>
      <c r="PYL45" s="21"/>
      <c r="PYM45" s="21"/>
      <c r="PYN45" s="21"/>
      <c r="PYO45" s="21"/>
      <c r="PYP45" s="21"/>
      <c r="PYQ45" s="21"/>
      <c r="PYR45" s="21"/>
      <c r="PYS45" s="21"/>
      <c r="PYT45" s="21"/>
      <c r="PYU45" s="21"/>
      <c r="PYV45" s="21"/>
      <c r="PYW45" s="21"/>
      <c r="PYX45" s="21"/>
      <c r="PYY45" s="21"/>
      <c r="PYZ45" s="21"/>
      <c r="PZA45" s="21"/>
      <c r="PZB45" s="21"/>
      <c r="PZC45" s="21"/>
      <c r="PZD45" s="21"/>
      <c r="PZE45" s="21"/>
      <c r="PZF45" s="21"/>
      <c r="PZG45" s="21"/>
      <c r="PZH45" s="21"/>
      <c r="PZI45" s="21"/>
      <c r="PZJ45" s="21"/>
      <c r="PZK45" s="21"/>
      <c r="PZL45" s="21"/>
      <c r="PZM45" s="21"/>
      <c r="PZN45" s="21"/>
      <c r="PZO45" s="21"/>
      <c r="PZP45" s="21"/>
      <c r="PZQ45" s="21"/>
      <c r="PZR45" s="21"/>
      <c r="PZS45" s="21"/>
      <c r="PZT45" s="21"/>
      <c r="PZU45" s="21"/>
      <c r="PZV45" s="21"/>
      <c r="PZW45" s="21"/>
      <c r="PZX45" s="21"/>
      <c r="PZY45" s="21"/>
      <c r="PZZ45" s="21"/>
      <c r="QAA45" s="21"/>
      <c r="QAB45" s="21"/>
      <c r="QAC45" s="21"/>
      <c r="QAD45" s="21"/>
      <c r="QAE45" s="21"/>
      <c r="QAF45" s="21"/>
      <c r="QAG45" s="21"/>
      <c r="QAH45" s="21"/>
      <c r="QAI45" s="21"/>
      <c r="QAJ45" s="21"/>
      <c r="QAK45" s="21"/>
      <c r="QAL45" s="21"/>
      <c r="QAM45" s="21"/>
      <c r="QAN45" s="21"/>
      <c r="QAO45" s="21"/>
      <c r="QAP45" s="21"/>
      <c r="QAQ45" s="21"/>
      <c r="QAR45" s="21"/>
      <c r="QAS45" s="21"/>
      <c r="QAT45" s="21"/>
      <c r="QAU45" s="21"/>
      <c r="QAV45" s="21"/>
      <c r="QAW45" s="21"/>
      <c r="QAX45" s="21"/>
      <c r="QAY45" s="21"/>
      <c r="QAZ45" s="21"/>
      <c r="QBA45" s="21"/>
      <c r="QBB45" s="21"/>
      <c r="QBC45" s="21"/>
      <c r="QBD45" s="21"/>
      <c r="QBE45" s="21"/>
      <c r="QBF45" s="21"/>
      <c r="QBG45" s="21"/>
      <c r="QBH45" s="21"/>
      <c r="QBI45" s="21"/>
      <c r="QBJ45" s="21"/>
      <c r="QBK45" s="21"/>
      <c r="QBL45" s="21"/>
      <c r="QBM45" s="21"/>
      <c r="QBN45" s="21"/>
      <c r="QBO45" s="21"/>
      <c r="QBP45" s="21"/>
      <c r="QBQ45" s="21"/>
      <c r="QBR45" s="21"/>
      <c r="QBS45" s="21"/>
      <c r="QBT45" s="21"/>
      <c r="QBU45" s="21"/>
      <c r="QBV45" s="21"/>
      <c r="QBW45" s="21"/>
      <c r="QBX45" s="21"/>
      <c r="QBY45" s="21"/>
      <c r="QBZ45" s="21"/>
      <c r="QCA45" s="21"/>
      <c r="QCB45" s="21"/>
      <c r="QCC45" s="21"/>
      <c r="QCD45" s="21"/>
      <c r="QCE45" s="21"/>
      <c r="QCF45" s="21"/>
      <c r="QCG45" s="21"/>
      <c r="QCH45" s="21"/>
      <c r="QCI45" s="21"/>
      <c r="QCJ45" s="21"/>
      <c r="QCK45" s="21"/>
      <c r="QCL45" s="21"/>
      <c r="QCM45" s="21"/>
      <c r="QCN45" s="21"/>
      <c r="QCO45" s="21"/>
      <c r="QCP45" s="21"/>
      <c r="QCQ45" s="21"/>
      <c r="QCR45" s="21"/>
      <c r="QCS45" s="21"/>
      <c r="QCT45" s="21"/>
      <c r="QCU45" s="21"/>
      <c r="QCV45" s="21"/>
      <c r="QCW45" s="21"/>
      <c r="QCX45" s="21"/>
      <c r="QCY45" s="21"/>
      <c r="QCZ45" s="21"/>
      <c r="QDA45" s="21"/>
      <c r="QDB45" s="21"/>
      <c r="QDC45" s="21"/>
      <c r="QDD45" s="21"/>
      <c r="QDE45" s="21"/>
      <c r="QDF45" s="21"/>
      <c r="QDG45" s="21"/>
      <c r="QDH45" s="21"/>
      <c r="QDI45" s="21"/>
      <c r="QDJ45" s="21"/>
      <c r="QDK45" s="21"/>
      <c r="QDL45" s="21"/>
      <c r="QDM45" s="21"/>
      <c r="QDN45" s="21"/>
      <c r="QDO45" s="21"/>
      <c r="QDP45" s="21"/>
      <c r="QDQ45" s="21"/>
      <c r="QDR45" s="21"/>
      <c r="QDS45" s="21"/>
      <c r="QDT45" s="21"/>
      <c r="QDU45" s="21"/>
      <c r="QDV45" s="21"/>
      <c r="QDW45" s="21"/>
      <c r="QDX45" s="21"/>
      <c r="QDY45" s="21"/>
      <c r="QDZ45" s="21"/>
      <c r="QEA45" s="21"/>
      <c r="QEB45" s="21"/>
      <c r="QEC45" s="21"/>
      <c r="QED45" s="21"/>
      <c r="QEE45" s="21"/>
      <c r="QEF45" s="21"/>
      <c r="QEG45" s="21"/>
      <c r="QEH45" s="21"/>
      <c r="QEI45" s="21"/>
      <c r="QEJ45" s="21"/>
      <c r="QEK45" s="21"/>
      <c r="QEL45" s="21"/>
      <c r="QEM45" s="21"/>
      <c r="QEN45" s="21"/>
      <c r="QEO45" s="21"/>
      <c r="QEP45" s="21"/>
      <c r="QEQ45" s="21"/>
      <c r="QER45" s="21"/>
      <c r="QES45" s="21"/>
      <c r="QET45" s="21"/>
      <c r="QEU45" s="21"/>
      <c r="QEV45" s="21"/>
      <c r="QEW45" s="21"/>
      <c r="QEX45" s="21"/>
      <c r="QEY45" s="21"/>
      <c r="QEZ45" s="21"/>
      <c r="QFA45" s="21"/>
      <c r="QFB45" s="21"/>
      <c r="QFC45" s="21"/>
      <c r="QFD45" s="21"/>
      <c r="QFE45" s="21"/>
      <c r="QFF45" s="21"/>
      <c r="QFG45" s="21"/>
      <c r="QFH45" s="21"/>
      <c r="QFI45" s="21"/>
      <c r="QFJ45" s="21"/>
      <c r="QFK45" s="21"/>
      <c r="QFL45" s="21"/>
      <c r="QFM45" s="21"/>
      <c r="QFN45" s="21"/>
      <c r="QFO45" s="21"/>
      <c r="QFP45" s="21"/>
      <c r="QFQ45" s="21"/>
      <c r="QFR45" s="21"/>
      <c r="QFS45" s="21"/>
      <c r="QFT45" s="21"/>
      <c r="QFU45" s="21"/>
      <c r="QFV45" s="21"/>
      <c r="QFW45" s="21"/>
      <c r="QFX45" s="21"/>
      <c r="QFY45" s="21"/>
      <c r="QFZ45" s="21"/>
      <c r="QGA45" s="21"/>
      <c r="QGB45" s="21"/>
      <c r="QGC45" s="21"/>
      <c r="QGD45" s="21"/>
      <c r="QGE45" s="21"/>
      <c r="QGF45" s="21"/>
      <c r="QGG45" s="21"/>
      <c r="QGH45" s="21"/>
      <c r="QGI45" s="21"/>
      <c r="QGJ45" s="21"/>
      <c r="QGK45" s="21"/>
      <c r="QGL45" s="21"/>
      <c r="QGM45" s="21"/>
      <c r="QGN45" s="21"/>
      <c r="QGO45" s="21"/>
      <c r="QGP45" s="21"/>
      <c r="QGQ45" s="21"/>
      <c r="QGR45" s="21"/>
      <c r="QGS45" s="21"/>
      <c r="QGT45" s="21"/>
      <c r="QGU45" s="21"/>
      <c r="QGV45" s="21"/>
      <c r="QGW45" s="21"/>
      <c r="QGX45" s="21"/>
      <c r="QGY45" s="21"/>
      <c r="QGZ45" s="21"/>
      <c r="QHA45" s="21"/>
      <c r="QHB45" s="21"/>
      <c r="QHC45" s="21"/>
      <c r="QHD45" s="21"/>
      <c r="QHE45" s="21"/>
      <c r="QHF45" s="21"/>
      <c r="QHG45" s="21"/>
      <c r="QHH45" s="21"/>
      <c r="QHI45" s="21"/>
      <c r="QHJ45" s="21"/>
      <c r="QHK45" s="21"/>
      <c r="QHL45" s="21"/>
      <c r="QHM45" s="21"/>
      <c r="QHN45" s="21"/>
      <c r="QHO45" s="21"/>
      <c r="QHP45" s="21"/>
      <c r="QHQ45" s="21"/>
      <c r="QHR45" s="21"/>
      <c r="QHS45" s="21"/>
      <c r="QHT45" s="21"/>
      <c r="QHU45" s="21"/>
      <c r="QHV45" s="21"/>
      <c r="QHW45" s="21"/>
      <c r="QHX45" s="21"/>
      <c r="QHY45" s="21"/>
      <c r="QHZ45" s="21"/>
      <c r="QIA45" s="21"/>
      <c r="QIB45" s="21"/>
      <c r="QIC45" s="21"/>
      <c r="QID45" s="21"/>
      <c r="QIE45" s="21"/>
      <c r="QIF45" s="21"/>
      <c r="QIG45" s="21"/>
      <c r="QIH45" s="21"/>
      <c r="QII45" s="21"/>
      <c r="QIJ45" s="21"/>
      <c r="QIK45" s="21"/>
      <c r="QIL45" s="21"/>
      <c r="QIM45" s="21"/>
      <c r="QIN45" s="21"/>
      <c r="QIO45" s="21"/>
      <c r="QIP45" s="21"/>
      <c r="QIQ45" s="21"/>
      <c r="QIR45" s="21"/>
      <c r="QIS45" s="21"/>
      <c r="QIT45" s="21"/>
      <c r="QIU45" s="21"/>
      <c r="QIV45" s="21"/>
      <c r="QIW45" s="21"/>
      <c r="QIX45" s="21"/>
      <c r="QIY45" s="21"/>
      <c r="QIZ45" s="21"/>
      <c r="QJA45" s="21"/>
      <c r="QJB45" s="21"/>
      <c r="QJC45" s="21"/>
      <c r="QJD45" s="21"/>
      <c r="QJE45" s="21"/>
      <c r="QJF45" s="21"/>
      <c r="QJG45" s="21"/>
      <c r="QJH45" s="21"/>
      <c r="QJI45" s="21"/>
      <c r="QJJ45" s="21"/>
      <c r="QJK45" s="21"/>
      <c r="QJL45" s="21"/>
      <c r="QJM45" s="21"/>
      <c r="QJN45" s="21"/>
      <c r="QJO45" s="21"/>
      <c r="QJP45" s="21"/>
      <c r="QJQ45" s="21"/>
      <c r="QJR45" s="21"/>
      <c r="QJS45" s="21"/>
      <c r="QJT45" s="21"/>
      <c r="QJU45" s="21"/>
      <c r="QJV45" s="21"/>
      <c r="QJW45" s="21"/>
      <c r="QJX45" s="21"/>
      <c r="QJY45" s="21"/>
      <c r="QJZ45" s="21"/>
      <c r="QKA45" s="21"/>
      <c r="QKB45" s="21"/>
      <c r="QKC45" s="21"/>
      <c r="QKD45" s="21"/>
      <c r="QKE45" s="21"/>
      <c r="QKF45" s="21"/>
      <c r="QKG45" s="21"/>
      <c r="QKH45" s="21"/>
      <c r="QKI45" s="21"/>
      <c r="QKJ45" s="21"/>
      <c r="QKK45" s="21"/>
      <c r="QKL45" s="21"/>
      <c r="QKM45" s="21"/>
      <c r="QKN45" s="21"/>
      <c r="QKO45" s="21"/>
      <c r="QKP45" s="21"/>
      <c r="QKQ45" s="21"/>
      <c r="QKR45" s="21"/>
      <c r="QKS45" s="21"/>
      <c r="QKT45" s="21"/>
      <c r="QKU45" s="21"/>
      <c r="QKV45" s="21"/>
      <c r="QKW45" s="21"/>
      <c r="QKX45" s="21"/>
      <c r="QKY45" s="21"/>
      <c r="QKZ45" s="21"/>
      <c r="QLA45" s="21"/>
      <c r="QLB45" s="21"/>
      <c r="QLC45" s="21"/>
      <c r="QLD45" s="21"/>
      <c r="QLE45" s="21"/>
      <c r="QLF45" s="21"/>
      <c r="QLG45" s="21"/>
      <c r="QLH45" s="21"/>
      <c r="QLI45" s="21"/>
      <c r="QLJ45" s="21"/>
      <c r="QLK45" s="21"/>
      <c r="QLL45" s="21"/>
      <c r="QLM45" s="21"/>
      <c r="QLN45" s="21"/>
      <c r="QLO45" s="21"/>
      <c r="QLP45" s="21"/>
      <c r="QLQ45" s="21"/>
      <c r="QLR45" s="21"/>
      <c r="QLS45" s="21"/>
      <c r="QLT45" s="21"/>
      <c r="QLU45" s="21"/>
      <c r="QLV45" s="21"/>
      <c r="QLW45" s="21"/>
      <c r="QLX45" s="21"/>
      <c r="QLY45" s="21"/>
      <c r="QLZ45" s="21"/>
      <c r="QMA45" s="21"/>
      <c r="QMB45" s="21"/>
      <c r="QMC45" s="21"/>
      <c r="QMD45" s="21"/>
      <c r="QME45" s="21"/>
      <c r="QMF45" s="21"/>
      <c r="QMG45" s="21"/>
      <c r="QMH45" s="21"/>
      <c r="QMI45" s="21"/>
      <c r="QMJ45" s="21"/>
      <c r="QMK45" s="21"/>
      <c r="QML45" s="21"/>
      <c r="QMM45" s="21"/>
      <c r="QMN45" s="21"/>
      <c r="QMO45" s="21"/>
      <c r="QMP45" s="21"/>
      <c r="QMQ45" s="21"/>
      <c r="QMR45" s="21"/>
      <c r="QMS45" s="21"/>
      <c r="QMT45" s="21"/>
      <c r="QMU45" s="21"/>
      <c r="QMV45" s="21"/>
      <c r="QMW45" s="21"/>
      <c r="QMX45" s="21"/>
      <c r="QMY45" s="21"/>
      <c r="QMZ45" s="21"/>
      <c r="QNA45" s="21"/>
      <c r="QNB45" s="21"/>
      <c r="QNC45" s="21"/>
      <c r="QND45" s="21"/>
      <c r="QNE45" s="21"/>
      <c r="QNF45" s="21"/>
      <c r="QNG45" s="21"/>
      <c r="QNH45" s="21"/>
      <c r="QNI45" s="21"/>
      <c r="QNJ45" s="21"/>
      <c r="QNK45" s="21"/>
      <c r="QNL45" s="21"/>
      <c r="QNM45" s="21"/>
      <c r="QNN45" s="21"/>
      <c r="QNO45" s="21"/>
      <c r="QNP45" s="21"/>
      <c r="QNQ45" s="21"/>
      <c r="QNR45" s="21"/>
      <c r="QNS45" s="21"/>
      <c r="QNT45" s="21"/>
      <c r="QNU45" s="21"/>
      <c r="QNV45" s="21"/>
      <c r="QNW45" s="21"/>
      <c r="QNX45" s="21"/>
      <c r="QNY45" s="21"/>
      <c r="QNZ45" s="21"/>
      <c r="QOA45" s="21"/>
      <c r="QOB45" s="21"/>
      <c r="QOC45" s="21"/>
      <c r="QOD45" s="21"/>
      <c r="QOE45" s="21"/>
      <c r="QOF45" s="21"/>
      <c r="QOG45" s="21"/>
      <c r="QOH45" s="21"/>
      <c r="QOI45" s="21"/>
      <c r="QOJ45" s="21"/>
      <c r="QOK45" s="21"/>
      <c r="QOL45" s="21"/>
      <c r="QOM45" s="21"/>
      <c r="QON45" s="21"/>
      <c r="QOO45" s="21"/>
      <c r="QOP45" s="21"/>
      <c r="QOQ45" s="21"/>
      <c r="QOR45" s="21"/>
      <c r="QOS45" s="21"/>
      <c r="QOT45" s="21"/>
      <c r="QOU45" s="21"/>
      <c r="QOV45" s="21"/>
      <c r="QOW45" s="21"/>
      <c r="QOX45" s="21"/>
      <c r="QOY45" s="21"/>
      <c r="QOZ45" s="21"/>
      <c r="QPA45" s="21"/>
      <c r="QPB45" s="21"/>
      <c r="QPC45" s="21"/>
      <c r="QPD45" s="21"/>
      <c r="QPE45" s="21"/>
      <c r="QPF45" s="21"/>
      <c r="QPG45" s="21"/>
      <c r="QPH45" s="21"/>
      <c r="QPI45" s="21"/>
      <c r="QPJ45" s="21"/>
      <c r="QPK45" s="21"/>
      <c r="QPL45" s="21"/>
      <c r="QPM45" s="21"/>
      <c r="QPN45" s="21"/>
      <c r="QPO45" s="21"/>
      <c r="QPP45" s="21"/>
      <c r="QPQ45" s="21"/>
      <c r="QPR45" s="21"/>
      <c r="QPS45" s="21"/>
      <c r="QPT45" s="21"/>
      <c r="QPU45" s="21"/>
      <c r="QPV45" s="21"/>
      <c r="QPW45" s="21"/>
      <c r="QPX45" s="21"/>
      <c r="QPY45" s="21"/>
      <c r="QPZ45" s="21"/>
      <c r="QQA45" s="21"/>
      <c r="QQB45" s="21"/>
      <c r="QQC45" s="21"/>
      <c r="QQD45" s="21"/>
      <c r="QQE45" s="21"/>
      <c r="QQF45" s="21"/>
      <c r="QQG45" s="21"/>
      <c r="QQH45" s="21"/>
      <c r="QQI45" s="21"/>
      <c r="QQJ45" s="21"/>
      <c r="QQK45" s="21"/>
      <c r="QQL45" s="21"/>
      <c r="QQM45" s="21"/>
      <c r="QQN45" s="21"/>
      <c r="QQO45" s="21"/>
      <c r="QQP45" s="21"/>
      <c r="QQQ45" s="21"/>
      <c r="QQR45" s="21"/>
      <c r="QQS45" s="21"/>
      <c r="QQT45" s="21"/>
      <c r="QQU45" s="21"/>
      <c r="QQV45" s="21"/>
      <c r="QQW45" s="21"/>
      <c r="QQX45" s="21"/>
      <c r="QQY45" s="21"/>
      <c r="QQZ45" s="21"/>
      <c r="QRA45" s="21"/>
      <c r="QRB45" s="21"/>
      <c r="QRC45" s="21"/>
      <c r="QRD45" s="21"/>
      <c r="QRE45" s="21"/>
      <c r="QRF45" s="21"/>
      <c r="QRG45" s="21"/>
      <c r="QRH45" s="21"/>
      <c r="QRI45" s="21"/>
      <c r="QRJ45" s="21"/>
      <c r="QRK45" s="21"/>
      <c r="QRL45" s="21"/>
      <c r="QRM45" s="21"/>
      <c r="QRN45" s="21"/>
      <c r="QRO45" s="21"/>
      <c r="QRP45" s="21"/>
      <c r="QRQ45" s="21"/>
      <c r="QRR45" s="21"/>
      <c r="QRS45" s="21"/>
      <c r="QRT45" s="21"/>
      <c r="QRU45" s="21"/>
      <c r="QRV45" s="21"/>
      <c r="QRW45" s="21"/>
      <c r="QRX45" s="21"/>
      <c r="QRY45" s="21"/>
      <c r="QRZ45" s="21"/>
      <c r="QSA45" s="21"/>
      <c r="QSB45" s="21"/>
      <c r="QSC45" s="21"/>
      <c r="QSD45" s="21"/>
      <c r="QSE45" s="21"/>
      <c r="QSF45" s="21"/>
      <c r="QSG45" s="21"/>
      <c r="QSH45" s="21"/>
      <c r="QSI45" s="21"/>
      <c r="QSJ45" s="21"/>
      <c r="QSK45" s="21"/>
      <c r="QSL45" s="21"/>
      <c r="QSM45" s="21"/>
      <c r="QSN45" s="21"/>
      <c r="QSO45" s="21"/>
      <c r="QSP45" s="21"/>
      <c r="QSQ45" s="21"/>
      <c r="QSR45" s="21"/>
      <c r="QSS45" s="21"/>
      <c r="QST45" s="21"/>
      <c r="QSU45" s="21"/>
      <c r="QSV45" s="21"/>
      <c r="QSW45" s="21"/>
      <c r="QSX45" s="21"/>
      <c r="QSY45" s="21"/>
      <c r="QSZ45" s="21"/>
      <c r="QTA45" s="21"/>
      <c r="QTB45" s="21"/>
      <c r="QTC45" s="21"/>
      <c r="QTD45" s="21"/>
      <c r="QTE45" s="21"/>
      <c r="QTF45" s="21"/>
      <c r="QTG45" s="21"/>
      <c r="QTH45" s="21"/>
      <c r="QTI45" s="21"/>
      <c r="QTJ45" s="21"/>
      <c r="QTK45" s="21"/>
      <c r="QTL45" s="21"/>
      <c r="QTM45" s="21"/>
      <c r="QTN45" s="21"/>
      <c r="QTO45" s="21"/>
      <c r="QTP45" s="21"/>
      <c r="QTQ45" s="21"/>
      <c r="QTR45" s="21"/>
      <c r="QTS45" s="21"/>
      <c r="QTT45" s="21"/>
      <c r="QTU45" s="21"/>
      <c r="QTV45" s="21"/>
      <c r="QTW45" s="21"/>
      <c r="QTX45" s="21"/>
      <c r="QTY45" s="21"/>
      <c r="QTZ45" s="21"/>
      <c r="QUA45" s="21"/>
      <c r="QUB45" s="21"/>
      <c r="QUC45" s="21"/>
      <c r="QUD45" s="21"/>
      <c r="QUE45" s="21"/>
      <c r="QUF45" s="21"/>
      <c r="QUG45" s="21"/>
      <c r="QUH45" s="21"/>
      <c r="QUI45" s="21"/>
      <c r="QUJ45" s="21"/>
      <c r="QUK45" s="21"/>
      <c r="QUL45" s="21"/>
      <c r="QUM45" s="21"/>
      <c r="QUN45" s="21"/>
      <c r="QUO45" s="21"/>
      <c r="QUP45" s="21"/>
      <c r="QUQ45" s="21"/>
      <c r="QUR45" s="21"/>
      <c r="QUS45" s="21"/>
      <c r="QUT45" s="21"/>
      <c r="QUU45" s="21"/>
      <c r="QUV45" s="21"/>
      <c r="QUW45" s="21"/>
      <c r="QUX45" s="21"/>
      <c r="QUY45" s="21"/>
      <c r="QUZ45" s="21"/>
      <c r="QVA45" s="21"/>
      <c r="QVB45" s="21"/>
      <c r="QVC45" s="21"/>
      <c r="QVD45" s="21"/>
      <c r="QVE45" s="21"/>
      <c r="QVF45" s="21"/>
      <c r="QVG45" s="21"/>
      <c r="QVH45" s="21"/>
      <c r="QVI45" s="21"/>
      <c r="QVJ45" s="21"/>
      <c r="QVK45" s="21"/>
      <c r="QVL45" s="21"/>
      <c r="QVM45" s="21"/>
      <c r="QVN45" s="21"/>
      <c r="QVO45" s="21"/>
      <c r="QVP45" s="21"/>
      <c r="QVQ45" s="21"/>
      <c r="QVR45" s="21"/>
      <c r="QVS45" s="21"/>
      <c r="QVT45" s="21"/>
      <c r="QVU45" s="21"/>
      <c r="QVV45" s="21"/>
      <c r="QVW45" s="21"/>
      <c r="QVX45" s="21"/>
      <c r="QVY45" s="21"/>
      <c r="QVZ45" s="21"/>
      <c r="QWA45" s="21"/>
      <c r="QWB45" s="21"/>
      <c r="QWC45" s="21"/>
      <c r="QWD45" s="21"/>
      <c r="QWE45" s="21"/>
      <c r="QWF45" s="21"/>
      <c r="QWG45" s="21"/>
      <c r="QWH45" s="21"/>
      <c r="QWI45" s="21"/>
      <c r="QWJ45" s="21"/>
      <c r="QWK45" s="21"/>
      <c r="QWL45" s="21"/>
      <c r="QWM45" s="21"/>
      <c r="QWN45" s="21"/>
      <c r="QWO45" s="21"/>
      <c r="QWP45" s="21"/>
      <c r="QWQ45" s="21"/>
      <c r="QWR45" s="21"/>
      <c r="QWS45" s="21"/>
      <c r="QWT45" s="21"/>
      <c r="QWU45" s="21"/>
      <c r="QWV45" s="21"/>
      <c r="QWW45" s="21"/>
      <c r="QWX45" s="21"/>
      <c r="QWY45" s="21"/>
      <c r="QWZ45" s="21"/>
      <c r="QXA45" s="21"/>
      <c r="QXB45" s="21"/>
      <c r="QXC45" s="21"/>
      <c r="QXD45" s="21"/>
      <c r="QXE45" s="21"/>
      <c r="QXF45" s="21"/>
      <c r="QXG45" s="21"/>
      <c r="QXH45" s="21"/>
      <c r="QXI45" s="21"/>
      <c r="QXJ45" s="21"/>
      <c r="QXK45" s="21"/>
      <c r="QXL45" s="21"/>
      <c r="QXM45" s="21"/>
      <c r="QXN45" s="21"/>
      <c r="QXO45" s="21"/>
      <c r="QXP45" s="21"/>
      <c r="QXQ45" s="21"/>
      <c r="QXR45" s="21"/>
      <c r="QXS45" s="21"/>
      <c r="QXT45" s="21"/>
      <c r="QXU45" s="21"/>
      <c r="QXV45" s="21"/>
      <c r="QXW45" s="21"/>
      <c r="QXX45" s="21"/>
      <c r="QXY45" s="21"/>
      <c r="QXZ45" s="21"/>
      <c r="QYA45" s="21"/>
      <c r="QYB45" s="21"/>
      <c r="QYC45" s="21"/>
      <c r="QYD45" s="21"/>
      <c r="QYE45" s="21"/>
      <c r="QYF45" s="21"/>
      <c r="QYG45" s="21"/>
      <c r="QYH45" s="21"/>
      <c r="QYI45" s="21"/>
      <c r="QYJ45" s="21"/>
      <c r="QYK45" s="21"/>
      <c r="QYL45" s="21"/>
      <c r="QYM45" s="21"/>
      <c r="QYN45" s="21"/>
      <c r="QYO45" s="21"/>
      <c r="QYP45" s="21"/>
      <c r="QYQ45" s="21"/>
      <c r="QYR45" s="21"/>
      <c r="QYS45" s="21"/>
      <c r="QYT45" s="21"/>
      <c r="QYU45" s="21"/>
      <c r="QYV45" s="21"/>
      <c r="QYW45" s="21"/>
      <c r="QYX45" s="21"/>
      <c r="QYY45" s="21"/>
      <c r="QYZ45" s="21"/>
      <c r="QZA45" s="21"/>
      <c r="QZB45" s="21"/>
      <c r="QZC45" s="21"/>
      <c r="QZD45" s="21"/>
      <c r="QZE45" s="21"/>
      <c r="QZF45" s="21"/>
      <c r="QZG45" s="21"/>
      <c r="QZH45" s="21"/>
      <c r="QZI45" s="21"/>
      <c r="QZJ45" s="21"/>
      <c r="QZK45" s="21"/>
      <c r="QZL45" s="21"/>
      <c r="QZM45" s="21"/>
      <c r="QZN45" s="21"/>
      <c r="QZO45" s="21"/>
      <c r="QZP45" s="21"/>
      <c r="QZQ45" s="21"/>
      <c r="QZR45" s="21"/>
      <c r="QZS45" s="21"/>
      <c r="QZT45" s="21"/>
      <c r="QZU45" s="21"/>
      <c r="QZV45" s="21"/>
      <c r="QZW45" s="21"/>
      <c r="QZX45" s="21"/>
      <c r="QZY45" s="21"/>
      <c r="QZZ45" s="21"/>
      <c r="RAA45" s="21"/>
      <c r="RAB45" s="21"/>
      <c r="RAC45" s="21"/>
      <c r="RAD45" s="21"/>
      <c r="RAE45" s="21"/>
      <c r="RAF45" s="21"/>
      <c r="RAG45" s="21"/>
      <c r="RAH45" s="21"/>
      <c r="RAI45" s="21"/>
      <c r="RAJ45" s="21"/>
      <c r="RAK45" s="21"/>
      <c r="RAL45" s="21"/>
      <c r="RAM45" s="21"/>
      <c r="RAN45" s="21"/>
      <c r="RAO45" s="21"/>
      <c r="RAP45" s="21"/>
      <c r="RAQ45" s="21"/>
      <c r="RAR45" s="21"/>
      <c r="RAS45" s="21"/>
      <c r="RAT45" s="21"/>
      <c r="RAU45" s="21"/>
      <c r="RAV45" s="21"/>
      <c r="RAW45" s="21"/>
      <c r="RAX45" s="21"/>
      <c r="RAY45" s="21"/>
      <c r="RAZ45" s="21"/>
      <c r="RBA45" s="21"/>
      <c r="RBB45" s="21"/>
      <c r="RBC45" s="21"/>
      <c r="RBD45" s="21"/>
      <c r="RBE45" s="21"/>
      <c r="RBF45" s="21"/>
      <c r="RBG45" s="21"/>
      <c r="RBH45" s="21"/>
      <c r="RBI45" s="21"/>
      <c r="RBJ45" s="21"/>
      <c r="RBK45" s="21"/>
      <c r="RBL45" s="21"/>
      <c r="RBM45" s="21"/>
      <c r="RBN45" s="21"/>
      <c r="RBO45" s="21"/>
      <c r="RBP45" s="21"/>
      <c r="RBQ45" s="21"/>
      <c r="RBR45" s="21"/>
      <c r="RBS45" s="21"/>
      <c r="RBT45" s="21"/>
      <c r="RBU45" s="21"/>
      <c r="RBV45" s="21"/>
      <c r="RBW45" s="21"/>
      <c r="RBX45" s="21"/>
      <c r="RBY45" s="21"/>
      <c r="RBZ45" s="21"/>
      <c r="RCA45" s="21"/>
      <c r="RCB45" s="21"/>
      <c r="RCC45" s="21"/>
      <c r="RCD45" s="21"/>
      <c r="RCE45" s="21"/>
      <c r="RCF45" s="21"/>
      <c r="RCG45" s="21"/>
      <c r="RCH45" s="21"/>
      <c r="RCI45" s="21"/>
      <c r="RCJ45" s="21"/>
      <c r="RCK45" s="21"/>
      <c r="RCL45" s="21"/>
      <c r="RCM45" s="21"/>
      <c r="RCN45" s="21"/>
      <c r="RCO45" s="21"/>
      <c r="RCP45" s="21"/>
      <c r="RCQ45" s="21"/>
      <c r="RCR45" s="21"/>
      <c r="RCS45" s="21"/>
      <c r="RCT45" s="21"/>
      <c r="RCU45" s="21"/>
      <c r="RCV45" s="21"/>
      <c r="RCW45" s="21"/>
      <c r="RCX45" s="21"/>
      <c r="RCY45" s="21"/>
      <c r="RCZ45" s="21"/>
      <c r="RDA45" s="21"/>
      <c r="RDB45" s="21"/>
      <c r="RDC45" s="21"/>
      <c r="RDD45" s="21"/>
      <c r="RDE45" s="21"/>
      <c r="RDF45" s="21"/>
      <c r="RDG45" s="21"/>
      <c r="RDH45" s="21"/>
      <c r="RDI45" s="21"/>
      <c r="RDJ45" s="21"/>
      <c r="RDK45" s="21"/>
      <c r="RDL45" s="21"/>
      <c r="RDM45" s="21"/>
      <c r="RDN45" s="21"/>
      <c r="RDO45" s="21"/>
      <c r="RDP45" s="21"/>
      <c r="RDQ45" s="21"/>
      <c r="RDR45" s="21"/>
      <c r="RDS45" s="21"/>
      <c r="RDT45" s="21"/>
      <c r="RDU45" s="21"/>
      <c r="RDV45" s="21"/>
      <c r="RDW45" s="21"/>
      <c r="RDX45" s="21"/>
      <c r="RDY45" s="21"/>
      <c r="RDZ45" s="21"/>
      <c r="REA45" s="21"/>
      <c r="REB45" s="21"/>
      <c r="REC45" s="21"/>
      <c r="RED45" s="21"/>
      <c r="REE45" s="21"/>
      <c r="REF45" s="21"/>
      <c r="REG45" s="21"/>
      <c r="REH45" s="21"/>
      <c r="REI45" s="21"/>
      <c r="REJ45" s="21"/>
      <c r="REK45" s="21"/>
      <c r="REL45" s="21"/>
      <c r="REM45" s="21"/>
      <c r="REN45" s="21"/>
      <c r="REO45" s="21"/>
      <c r="REP45" s="21"/>
      <c r="REQ45" s="21"/>
      <c r="RER45" s="21"/>
      <c r="RES45" s="21"/>
      <c r="RET45" s="21"/>
      <c r="REU45" s="21"/>
      <c r="REV45" s="21"/>
      <c r="REW45" s="21"/>
      <c r="REX45" s="21"/>
      <c r="REY45" s="21"/>
      <c r="REZ45" s="21"/>
      <c r="RFA45" s="21"/>
      <c r="RFB45" s="21"/>
      <c r="RFC45" s="21"/>
      <c r="RFD45" s="21"/>
      <c r="RFE45" s="21"/>
      <c r="RFF45" s="21"/>
      <c r="RFG45" s="21"/>
      <c r="RFH45" s="21"/>
      <c r="RFI45" s="21"/>
      <c r="RFJ45" s="21"/>
      <c r="RFK45" s="21"/>
      <c r="RFL45" s="21"/>
      <c r="RFM45" s="21"/>
      <c r="RFN45" s="21"/>
      <c r="RFO45" s="21"/>
      <c r="RFP45" s="21"/>
      <c r="RFQ45" s="21"/>
      <c r="RFR45" s="21"/>
      <c r="RFS45" s="21"/>
      <c r="RFT45" s="21"/>
      <c r="RFU45" s="21"/>
      <c r="RFV45" s="21"/>
      <c r="RFW45" s="21"/>
      <c r="RFX45" s="21"/>
      <c r="RFY45" s="21"/>
      <c r="RFZ45" s="21"/>
      <c r="RGA45" s="21"/>
      <c r="RGB45" s="21"/>
      <c r="RGC45" s="21"/>
      <c r="RGD45" s="21"/>
      <c r="RGE45" s="21"/>
      <c r="RGF45" s="21"/>
      <c r="RGG45" s="21"/>
      <c r="RGH45" s="21"/>
      <c r="RGI45" s="21"/>
      <c r="RGJ45" s="21"/>
      <c r="RGK45" s="21"/>
      <c r="RGL45" s="21"/>
      <c r="RGM45" s="21"/>
      <c r="RGN45" s="21"/>
      <c r="RGO45" s="21"/>
      <c r="RGP45" s="21"/>
      <c r="RGQ45" s="21"/>
      <c r="RGR45" s="21"/>
      <c r="RGS45" s="21"/>
      <c r="RGT45" s="21"/>
      <c r="RGU45" s="21"/>
      <c r="RGV45" s="21"/>
      <c r="RGW45" s="21"/>
      <c r="RGX45" s="21"/>
      <c r="RGY45" s="21"/>
      <c r="RGZ45" s="21"/>
      <c r="RHA45" s="21"/>
      <c r="RHB45" s="21"/>
      <c r="RHC45" s="21"/>
      <c r="RHD45" s="21"/>
      <c r="RHE45" s="21"/>
      <c r="RHF45" s="21"/>
      <c r="RHG45" s="21"/>
      <c r="RHH45" s="21"/>
      <c r="RHI45" s="21"/>
      <c r="RHJ45" s="21"/>
      <c r="RHK45" s="21"/>
      <c r="RHL45" s="21"/>
      <c r="RHM45" s="21"/>
      <c r="RHN45" s="21"/>
      <c r="RHO45" s="21"/>
      <c r="RHP45" s="21"/>
      <c r="RHQ45" s="21"/>
      <c r="RHR45" s="21"/>
      <c r="RHS45" s="21"/>
      <c r="RHT45" s="21"/>
      <c r="RHU45" s="21"/>
      <c r="RHV45" s="21"/>
      <c r="RHW45" s="21"/>
      <c r="RHX45" s="21"/>
      <c r="RHY45" s="21"/>
      <c r="RHZ45" s="21"/>
      <c r="RIA45" s="21"/>
      <c r="RIB45" s="21"/>
      <c r="RIC45" s="21"/>
      <c r="RID45" s="21"/>
      <c r="RIE45" s="21"/>
      <c r="RIF45" s="21"/>
      <c r="RIG45" s="21"/>
      <c r="RIH45" s="21"/>
      <c r="RII45" s="21"/>
      <c r="RIJ45" s="21"/>
      <c r="RIK45" s="21"/>
      <c r="RIL45" s="21"/>
      <c r="RIM45" s="21"/>
      <c r="RIN45" s="21"/>
      <c r="RIO45" s="21"/>
      <c r="RIP45" s="21"/>
      <c r="RIQ45" s="21"/>
      <c r="RIR45" s="21"/>
      <c r="RIS45" s="21"/>
      <c r="RIT45" s="21"/>
      <c r="RIU45" s="21"/>
      <c r="RIV45" s="21"/>
      <c r="RIW45" s="21"/>
      <c r="RIX45" s="21"/>
      <c r="RIY45" s="21"/>
      <c r="RIZ45" s="21"/>
      <c r="RJA45" s="21"/>
      <c r="RJB45" s="21"/>
      <c r="RJC45" s="21"/>
      <c r="RJD45" s="21"/>
      <c r="RJE45" s="21"/>
      <c r="RJF45" s="21"/>
      <c r="RJG45" s="21"/>
      <c r="RJH45" s="21"/>
      <c r="RJI45" s="21"/>
      <c r="RJJ45" s="21"/>
      <c r="RJK45" s="21"/>
      <c r="RJL45" s="21"/>
      <c r="RJM45" s="21"/>
      <c r="RJN45" s="21"/>
      <c r="RJO45" s="21"/>
      <c r="RJP45" s="21"/>
      <c r="RJQ45" s="21"/>
      <c r="RJR45" s="21"/>
      <c r="RJS45" s="21"/>
      <c r="RJT45" s="21"/>
      <c r="RJU45" s="21"/>
      <c r="RJV45" s="21"/>
      <c r="RJW45" s="21"/>
      <c r="RJX45" s="21"/>
      <c r="RJY45" s="21"/>
      <c r="RJZ45" s="21"/>
      <c r="RKA45" s="21"/>
      <c r="RKB45" s="21"/>
      <c r="RKC45" s="21"/>
      <c r="RKD45" s="21"/>
      <c r="RKE45" s="21"/>
      <c r="RKF45" s="21"/>
      <c r="RKG45" s="21"/>
      <c r="RKH45" s="21"/>
      <c r="RKI45" s="21"/>
      <c r="RKJ45" s="21"/>
      <c r="RKK45" s="21"/>
      <c r="RKL45" s="21"/>
      <c r="RKM45" s="21"/>
      <c r="RKN45" s="21"/>
      <c r="RKO45" s="21"/>
      <c r="RKP45" s="21"/>
      <c r="RKQ45" s="21"/>
      <c r="RKR45" s="21"/>
      <c r="RKS45" s="21"/>
      <c r="RKT45" s="21"/>
      <c r="RKU45" s="21"/>
      <c r="RKV45" s="21"/>
      <c r="RKW45" s="21"/>
      <c r="RKX45" s="21"/>
      <c r="RKY45" s="21"/>
      <c r="RKZ45" s="21"/>
      <c r="RLA45" s="21"/>
      <c r="RLB45" s="21"/>
      <c r="RLC45" s="21"/>
      <c r="RLD45" s="21"/>
      <c r="RLE45" s="21"/>
      <c r="RLF45" s="21"/>
      <c r="RLG45" s="21"/>
      <c r="RLH45" s="21"/>
      <c r="RLI45" s="21"/>
      <c r="RLJ45" s="21"/>
      <c r="RLK45" s="21"/>
      <c r="RLL45" s="21"/>
      <c r="RLM45" s="21"/>
      <c r="RLN45" s="21"/>
      <c r="RLO45" s="21"/>
      <c r="RLP45" s="21"/>
      <c r="RLQ45" s="21"/>
      <c r="RLR45" s="21"/>
      <c r="RLS45" s="21"/>
      <c r="RLT45" s="21"/>
      <c r="RLU45" s="21"/>
      <c r="RLV45" s="21"/>
      <c r="RLW45" s="21"/>
      <c r="RLX45" s="21"/>
      <c r="RLY45" s="21"/>
      <c r="RLZ45" s="21"/>
      <c r="RMA45" s="21"/>
      <c r="RMB45" s="21"/>
      <c r="RMC45" s="21"/>
      <c r="RMD45" s="21"/>
      <c r="RME45" s="21"/>
      <c r="RMF45" s="21"/>
      <c r="RMG45" s="21"/>
      <c r="RMH45" s="21"/>
      <c r="RMI45" s="21"/>
      <c r="RMJ45" s="21"/>
      <c r="RMK45" s="21"/>
      <c r="RML45" s="21"/>
      <c r="RMM45" s="21"/>
      <c r="RMN45" s="21"/>
      <c r="RMO45" s="21"/>
      <c r="RMP45" s="21"/>
      <c r="RMQ45" s="21"/>
      <c r="RMR45" s="21"/>
      <c r="RMS45" s="21"/>
      <c r="RMT45" s="21"/>
      <c r="RMU45" s="21"/>
      <c r="RMV45" s="21"/>
      <c r="RMW45" s="21"/>
      <c r="RMX45" s="21"/>
      <c r="RMY45" s="21"/>
      <c r="RMZ45" s="21"/>
      <c r="RNA45" s="21"/>
      <c r="RNB45" s="21"/>
      <c r="RNC45" s="21"/>
      <c r="RND45" s="21"/>
      <c r="RNE45" s="21"/>
      <c r="RNF45" s="21"/>
      <c r="RNG45" s="21"/>
      <c r="RNH45" s="21"/>
      <c r="RNI45" s="21"/>
      <c r="RNJ45" s="21"/>
      <c r="RNK45" s="21"/>
      <c r="RNL45" s="21"/>
      <c r="RNM45" s="21"/>
      <c r="RNN45" s="21"/>
      <c r="RNO45" s="21"/>
      <c r="RNP45" s="21"/>
      <c r="RNQ45" s="21"/>
      <c r="RNR45" s="21"/>
      <c r="RNS45" s="21"/>
      <c r="RNT45" s="21"/>
      <c r="RNU45" s="21"/>
      <c r="RNV45" s="21"/>
      <c r="RNW45" s="21"/>
      <c r="RNX45" s="21"/>
      <c r="RNY45" s="21"/>
      <c r="RNZ45" s="21"/>
      <c r="ROA45" s="21"/>
      <c r="ROB45" s="21"/>
      <c r="ROC45" s="21"/>
      <c r="ROD45" s="21"/>
      <c r="ROE45" s="21"/>
      <c r="ROF45" s="21"/>
      <c r="ROG45" s="21"/>
      <c r="ROH45" s="21"/>
      <c r="ROI45" s="21"/>
      <c r="ROJ45" s="21"/>
      <c r="ROK45" s="21"/>
      <c r="ROL45" s="21"/>
      <c r="ROM45" s="21"/>
      <c r="RON45" s="21"/>
      <c r="ROO45" s="21"/>
      <c r="ROP45" s="21"/>
      <c r="ROQ45" s="21"/>
      <c r="ROR45" s="21"/>
      <c r="ROS45" s="21"/>
      <c r="ROT45" s="21"/>
      <c r="ROU45" s="21"/>
      <c r="ROV45" s="21"/>
      <c r="ROW45" s="21"/>
      <c r="ROX45" s="21"/>
      <c r="ROY45" s="21"/>
      <c r="ROZ45" s="21"/>
      <c r="RPA45" s="21"/>
      <c r="RPB45" s="21"/>
      <c r="RPC45" s="21"/>
      <c r="RPD45" s="21"/>
      <c r="RPE45" s="21"/>
      <c r="RPF45" s="21"/>
      <c r="RPG45" s="21"/>
      <c r="RPH45" s="21"/>
      <c r="RPI45" s="21"/>
      <c r="RPJ45" s="21"/>
      <c r="RPK45" s="21"/>
      <c r="RPL45" s="21"/>
      <c r="RPM45" s="21"/>
      <c r="RPN45" s="21"/>
      <c r="RPO45" s="21"/>
      <c r="RPP45" s="21"/>
      <c r="RPQ45" s="21"/>
      <c r="RPR45" s="21"/>
      <c r="RPS45" s="21"/>
      <c r="RPT45" s="21"/>
      <c r="RPU45" s="21"/>
      <c r="RPV45" s="21"/>
      <c r="RPW45" s="21"/>
      <c r="RPX45" s="21"/>
      <c r="RPY45" s="21"/>
      <c r="RPZ45" s="21"/>
      <c r="RQA45" s="21"/>
      <c r="RQB45" s="21"/>
      <c r="RQC45" s="21"/>
      <c r="RQD45" s="21"/>
      <c r="RQE45" s="21"/>
      <c r="RQF45" s="21"/>
      <c r="RQG45" s="21"/>
      <c r="RQH45" s="21"/>
      <c r="RQI45" s="21"/>
      <c r="RQJ45" s="21"/>
      <c r="RQK45" s="21"/>
      <c r="RQL45" s="21"/>
      <c r="RQM45" s="21"/>
      <c r="RQN45" s="21"/>
      <c r="RQO45" s="21"/>
      <c r="RQP45" s="21"/>
      <c r="RQQ45" s="21"/>
      <c r="RQR45" s="21"/>
      <c r="RQS45" s="21"/>
      <c r="RQT45" s="21"/>
      <c r="RQU45" s="21"/>
      <c r="RQV45" s="21"/>
      <c r="RQW45" s="21"/>
      <c r="RQX45" s="21"/>
      <c r="RQY45" s="21"/>
      <c r="RQZ45" s="21"/>
      <c r="RRA45" s="21"/>
      <c r="RRB45" s="21"/>
      <c r="RRC45" s="21"/>
      <c r="RRD45" s="21"/>
      <c r="RRE45" s="21"/>
      <c r="RRF45" s="21"/>
      <c r="RRG45" s="21"/>
      <c r="RRH45" s="21"/>
      <c r="RRI45" s="21"/>
      <c r="RRJ45" s="21"/>
      <c r="RRK45" s="21"/>
      <c r="RRL45" s="21"/>
      <c r="RRM45" s="21"/>
      <c r="RRN45" s="21"/>
      <c r="RRO45" s="21"/>
      <c r="RRP45" s="21"/>
      <c r="RRQ45" s="21"/>
      <c r="RRR45" s="21"/>
      <c r="RRS45" s="21"/>
      <c r="RRT45" s="21"/>
      <c r="RRU45" s="21"/>
      <c r="RRV45" s="21"/>
      <c r="RRW45" s="21"/>
      <c r="RRX45" s="21"/>
      <c r="RRY45" s="21"/>
      <c r="RRZ45" s="21"/>
      <c r="RSA45" s="21"/>
      <c r="RSB45" s="21"/>
      <c r="RSC45" s="21"/>
      <c r="RSD45" s="21"/>
      <c r="RSE45" s="21"/>
      <c r="RSF45" s="21"/>
      <c r="RSG45" s="21"/>
      <c r="RSH45" s="21"/>
      <c r="RSI45" s="21"/>
      <c r="RSJ45" s="21"/>
      <c r="RSK45" s="21"/>
      <c r="RSL45" s="21"/>
      <c r="RSM45" s="21"/>
      <c r="RSN45" s="21"/>
      <c r="RSO45" s="21"/>
      <c r="RSP45" s="21"/>
      <c r="RSQ45" s="21"/>
      <c r="RSR45" s="21"/>
      <c r="RSS45" s="21"/>
      <c r="RST45" s="21"/>
      <c r="RSU45" s="21"/>
      <c r="RSV45" s="21"/>
      <c r="RSW45" s="21"/>
      <c r="RSX45" s="21"/>
      <c r="RSY45" s="21"/>
      <c r="RSZ45" s="21"/>
      <c r="RTA45" s="21"/>
      <c r="RTB45" s="21"/>
      <c r="RTC45" s="21"/>
      <c r="RTD45" s="21"/>
      <c r="RTE45" s="21"/>
      <c r="RTF45" s="21"/>
      <c r="RTG45" s="21"/>
      <c r="RTH45" s="21"/>
      <c r="RTI45" s="21"/>
      <c r="RTJ45" s="21"/>
      <c r="RTK45" s="21"/>
      <c r="RTL45" s="21"/>
      <c r="RTM45" s="21"/>
      <c r="RTN45" s="21"/>
      <c r="RTO45" s="21"/>
      <c r="RTP45" s="21"/>
      <c r="RTQ45" s="21"/>
      <c r="RTR45" s="21"/>
      <c r="RTS45" s="21"/>
      <c r="RTT45" s="21"/>
      <c r="RTU45" s="21"/>
      <c r="RTV45" s="21"/>
      <c r="RTW45" s="21"/>
      <c r="RTX45" s="21"/>
      <c r="RTY45" s="21"/>
      <c r="RTZ45" s="21"/>
      <c r="RUA45" s="21"/>
      <c r="RUB45" s="21"/>
      <c r="RUC45" s="21"/>
      <c r="RUD45" s="21"/>
      <c r="RUE45" s="21"/>
      <c r="RUF45" s="21"/>
      <c r="RUG45" s="21"/>
      <c r="RUH45" s="21"/>
      <c r="RUI45" s="21"/>
      <c r="RUJ45" s="21"/>
      <c r="RUK45" s="21"/>
      <c r="RUL45" s="21"/>
      <c r="RUM45" s="21"/>
      <c r="RUN45" s="21"/>
      <c r="RUO45" s="21"/>
      <c r="RUP45" s="21"/>
      <c r="RUQ45" s="21"/>
      <c r="RUR45" s="21"/>
      <c r="RUS45" s="21"/>
      <c r="RUT45" s="21"/>
      <c r="RUU45" s="21"/>
      <c r="RUV45" s="21"/>
      <c r="RUW45" s="21"/>
      <c r="RUX45" s="21"/>
      <c r="RUY45" s="21"/>
      <c r="RUZ45" s="21"/>
      <c r="RVA45" s="21"/>
      <c r="RVB45" s="21"/>
      <c r="RVC45" s="21"/>
      <c r="RVD45" s="21"/>
      <c r="RVE45" s="21"/>
      <c r="RVF45" s="21"/>
      <c r="RVG45" s="21"/>
      <c r="RVH45" s="21"/>
      <c r="RVI45" s="21"/>
      <c r="RVJ45" s="21"/>
      <c r="RVK45" s="21"/>
      <c r="RVL45" s="21"/>
      <c r="RVM45" s="21"/>
      <c r="RVN45" s="21"/>
      <c r="RVO45" s="21"/>
      <c r="RVP45" s="21"/>
      <c r="RVQ45" s="21"/>
      <c r="RVR45" s="21"/>
      <c r="RVS45" s="21"/>
      <c r="RVT45" s="21"/>
      <c r="RVU45" s="21"/>
      <c r="RVV45" s="21"/>
      <c r="RVW45" s="21"/>
      <c r="RVX45" s="21"/>
      <c r="RVY45" s="21"/>
      <c r="RVZ45" s="21"/>
      <c r="RWA45" s="21"/>
      <c r="RWB45" s="21"/>
      <c r="RWC45" s="21"/>
      <c r="RWD45" s="21"/>
      <c r="RWE45" s="21"/>
      <c r="RWF45" s="21"/>
      <c r="RWG45" s="21"/>
      <c r="RWH45" s="21"/>
      <c r="RWI45" s="21"/>
      <c r="RWJ45" s="21"/>
      <c r="RWK45" s="21"/>
      <c r="RWL45" s="21"/>
      <c r="RWM45" s="21"/>
      <c r="RWN45" s="21"/>
      <c r="RWO45" s="21"/>
      <c r="RWP45" s="21"/>
      <c r="RWQ45" s="21"/>
      <c r="RWR45" s="21"/>
      <c r="RWS45" s="21"/>
      <c r="RWT45" s="21"/>
      <c r="RWU45" s="21"/>
      <c r="RWV45" s="21"/>
      <c r="RWW45" s="21"/>
      <c r="RWX45" s="21"/>
      <c r="RWY45" s="21"/>
      <c r="RWZ45" s="21"/>
      <c r="RXA45" s="21"/>
      <c r="RXB45" s="21"/>
      <c r="RXC45" s="21"/>
      <c r="RXD45" s="21"/>
      <c r="RXE45" s="21"/>
      <c r="RXF45" s="21"/>
      <c r="RXG45" s="21"/>
      <c r="RXH45" s="21"/>
      <c r="RXI45" s="21"/>
      <c r="RXJ45" s="21"/>
      <c r="RXK45" s="21"/>
      <c r="RXL45" s="21"/>
      <c r="RXM45" s="21"/>
      <c r="RXN45" s="21"/>
      <c r="RXO45" s="21"/>
      <c r="RXP45" s="21"/>
      <c r="RXQ45" s="21"/>
      <c r="RXR45" s="21"/>
      <c r="RXS45" s="21"/>
      <c r="RXT45" s="21"/>
      <c r="RXU45" s="21"/>
      <c r="RXV45" s="21"/>
      <c r="RXW45" s="21"/>
      <c r="RXX45" s="21"/>
      <c r="RXY45" s="21"/>
      <c r="RXZ45" s="21"/>
      <c r="RYA45" s="21"/>
      <c r="RYB45" s="21"/>
      <c r="RYC45" s="21"/>
      <c r="RYD45" s="21"/>
      <c r="RYE45" s="21"/>
      <c r="RYF45" s="21"/>
      <c r="RYG45" s="21"/>
      <c r="RYH45" s="21"/>
      <c r="RYI45" s="21"/>
      <c r="RYJ45" s="21"/>
      <c r="RYK45" s="21"/>
      <c r="RYL45" s="21"/>
      <c r="RYM45" s="21"/>
      <c r="RYN45" s="21"/>
      <c r="RYO45" s="21"/>
      <c r="RYP45" s="21"/>
      <c r="RYQ45" s="21"/>
      <c r="RYR45" s="21"/>
      <c r="RYS45" s="21"/>
      <c r="RYT45" s="21"/>
      <c r="RYU45" s="21"/>
      <c r="RYV45" s="21"/>
      <c r="RYW45" s="21"/>
      <c r="RYX45" s="21"/>
      <c r="RYY45" s="21"/>
      <c r="RYZ45" s="21"/>
      <c r="RZA45" s="21"/>
      <c r="RZB45" s="21"/>
      <c r="RZC45" s="21"/>
      <c r="RZD45" s="21"/>
      <c r="RZE45" s="21"/>
      <c r="RZF45" s="21"/>
      <c r="RZG45" s="21"/>
      <c r="RZH45" s="21"/>
      <c r="RZI45" s="21"/>
      <c r="RZJ45" s="21"/>
      <c r="RZK45" s="21"/>
      <c r="RZL45" s="21"/>
      <c r="RZM45" s="21"/>
      <c r="RZN45" s="21"/>
      <c r="RZO45" s="21"/>
      <c r="RZP45" s="21"/>
      <c r="RZQ45" s="21"/>
      <c r="RZR45" s="21"/>
      <c r="RZS45" s="21"/>
      <c r="RZT45" s="21"/>
      <c r="RZU45" s="21"/>
      <c r="RZV45" s="21"/>
      <c r="RZW45" s="21"/>
      <c r="RZX45" s="21"/>
      <c r="RZY45" s="21"/>
      <c r="RZZ45" s="21"/>
      <c r="SAA45" s="21"/>
      <c r="SAB45" s="21"/>
      <c r="SAC45" s="21"/>
      <c r="SAD45" s="21"/>
      <c r="SAE45" s="21"/>
      <c r="SAF45" s="21"/>
      <c r="SAG45" s="21"/>
      <c r="SAH45" s="21"/>
      <c r="SAI45" s="21"/>
      <c r="SAJ45" s="21"/>
      <c r="SAK45" s="21"/>
      <c r="SAL45" s="21"/>
      <c r="SAM45" s="21"/>
      <c r="SAN45" s="21"/>
      <c r="SAO45" s="21"/>
      <c r="SAP45" s="21"/>
      <c r="SAQ45" s="21"/>
      <c r="SAR45" s="21"/>
      <c r="SAS45" s="21"/>
      <c r="SAT45" s="21"/>
      <c r="SAU45" s="21"/>
      <c r="SAV45" s="21"/>
      <c r="SAW45" s="21"/>
      <c r="SAX45" s="21"/>
      <c r="SAY45" s="21"/>
      <c r="SAZ45" s="21"/>
      <c r="SBA45" s="21"/>
      <c r="SBB45" s="21"/>
      <c r="SBC45" s="21"/>
      <c r="SBD45" s="21"/>
      <c r="SBE45" s="21"/>
      <c r="SBF45" s="21"/>
      <c r="SBG45" s="21"/>
      <c r="SBH45" s="21"/>
      <c r="SBI45" s="21"/>
      <c r="SBJ45" s="21"/>
      <c r="SBK45" s="21"/>
      <c r="SBL45" s="21"/>
      <c r="SBM45" s="21"/>
      <c r="SBN45" s="21"/>
      <c r="SBO45" s="21"/>
      <c r="SBP45" s="21"/>
      <c r="SBQ45" s="21"/>
      <c r="SBR45" s="21"/>
      <c r="SBS45" s="21"/>
      <c r="SBT45" s="21"/>
      <c r="SBU45" s="21"/>
      <c r="SBV45" s="21"/>
      <c r="SBW45" s="21"/>
      <c r="SBX45" s="21"/>
      <c r="SBY45" s="21"/>
      <c r="SBZ45" s="21"/>
      <c r="SCA45" s="21"/>
      <c r="SCB45" s="21"/>
      <c r="SCC45" s="21"/>
      <c r="SCD45" s="21"/>
      <c r="SCE45" s="21"/>
      <c r="SCF45" s="21"/>
      <c r="SCG45" s="21"/>
      <c r="SCH45" s="21"/>
      <c r="SCI45" s="21"/>
      <c r="SCJ45" s="21"/>
      <c r="SCK45" s="21"/>
      <c r="SCL45" s="21"/>
      <c r="SCM45" s="21"/>
      <c r="SCN45" s="21"/>
      <c r="SCO45" s="21"/>
      <c r="SCP45" s="21"/>
      <c r="SCQ45" s="21"/>
      <c r="SCR45" s="21"/>
      <c r="SCS45" s="21"/>
      <c r="SCT45" s="21"/>
      <c r="SCU45" s="21"/>
      <c r="SCV45" s="21"/>
      <c r="SCW45" s="21"/>
      <c r="SCX45" s="21"/>
      <c r="SCY45" s="21"/>
      <c r="SCZ45" s="21"/>
      <c r="SDA45" s="21"/>
      <c r="SDB45" s="21"/>
      <c r="SDC45" s="21"/>
      <c r="SDD45" s="21"/>
      <c r="SDE45" s="21"/>
      <c r="SDF45" s="21"/>
      <c r="SDG45" s="21"/>
      <c r="SDH45" s="21"/>
      <c r="SDI45" s="21"/>
      <c r="SDJ45" s="21"/>
      <c r="SDK45" s="21"/>
      <c r="SDL45" s="21"/>
      <c r="SDM45" s="21"/>
      <c r="SDN45" s="21"/>
      <c r="SDO45" s="21"/>
      <c r="SDP45" s="21"/>
      <c r="SDQ45" s="21"/>
      <c r="SDR45" s="21"/>
      <c r="SDS45" s="21"/>
      <c r="SDT45" s="21"/>
      <c r="SDU45" s="21"/>
      <c r="SDV45" s="21"/>
      <c r="SDW45" s="21"/>
      <c r="SDX45" s="21"/>
      <c r="SDY45" s="21"/>
      <c r="SDZ45" s="21"/>
      <c r="SEA45" s="21"/>
      <c r="SEB45" s="21"/>
      <c r="SEC45" s="21"/>
      <c r="SED45" s="21"/>
      <c r="SEE45" s="21"/>
      <c r="SEF45" s="21"/>
      <c r="SEG45" s="21"/>
      <c r="SEH45" s="21"/>
      <c r="SEI45" s="21"/>
      <c r="SEJ45" s="21"/>
      <c r="SEK45" s="21"/>
      <c r="SEL45" s="21"/>
      <c r="SEM45" s="21"/>
      <c r="SEN45" s="21"/>
      <c r="SEO45" s="21"/>
      <c r="SEP45" s="21"/>
      <c r="SEQ45" s="21"/>
      <c r="SER45" s="21"/>
      <c r="SES45" s="21"/>
      <c r="SET45" s="21"/>
      <c r="SEU45" s="21"/>
      <c r="SEV45" s="21"/>
      <c r="SEW45" s="21"/>
      <c r="SEX45" s="21"/>
      <c r="SEY45" s="21"/>
      <c r="SEZ45" s="21"/>
      <c r="SFA45" s="21"/>
      <c r="SFB45" s="21"/>
      <c r="SFC45" s="21"/>
      <c r="SFD45" s="21"/>
      <c r="SFE45" s="21"/>
      <c r="SFF45" s="21"/>
      <c r="SFG45" s="21"/>
      <c r="SFH45" s="21"/>
      <c r="SFI45" s="21"/>
      <c r="SFJ45" s="21"/>
      <c r="SFK45" s="21"/>
      <c r="SFL45" s="21"/>
      <c r="SFM45" s="21"/>
      <c r="SFN45" s="21"/>
      <c r="SFO45" s="21"/>
      <c r="SFP45" s="21"/>
      <c r="SFQ45" s="21"/>
      <c r="SFR45" s="21"/>
      <c r="SFS45" s="21"/>
      <c r="SFT45" s="21"/>
      <c r="SFU45" s="21"/>
      <c r="SFV45" s="21"/>
      <c r="SFW45" s="21"/>
      <c r="SFX45" s="21"/>
      <c r="SFY45" s="21"/>
      <c r="SFZ45" s="21"/>
      <c r="SGA45" s="21"/>
      <c r="SGB45" s="21"/>
      <c r="SGC45" s="21"/>
      <c r="SGD45" s="21"/>
      <c r="SGE45" s="21"/>
      <c r="SGF45" s="21"/>
      <c r="SGG45" s="21"/>
      <c r="SGH45" s="21"/>
      <c r="SGI45" s="21"/>
      <c r="SGJ45" s="21"/>
      <c r="SGK45" s="21"/>
      <c r="SGL45" s="21"/>
      <c r="SGM45" s="21"/>
      <c r="SGN45" s="21"/>
      <c r="SGO45" s="21"/>
      <c r="SGP45" s="21"/>
      <c r="SGQ45" s="21"/>
      <c r="SGR45" s="21"/>
      <c r="SGS45" s="21"/>
      <c r="SGT45" s="21"/>
      <c r="SGU45" s="21"/>
      <c r="SGV45" s="21"/>
      <c r="SGW45" s="21"/>
      <c r="SGX45" s="21"/>
      <c r="SGY45" s="21"/>
      <c r="SGZ45" s="21"/>
      <c r="SHA45" s="21"/>
      <c r="SHB45" s="21"/>
      <c r="SHC45" s="21"/>
      <c r="SHD45" s="21"/>
      <c r="SHE45" s="21"/>
      <c r="SHF45" s="21"/>
      <c r="SHG45" s="21"/>
      <c r="SHH45" s="21"/>
      <c r="SHI45" s="21"/>
      <c r="SHJ45" s="21"/>
      <c r="SHK45" s="21"/>
      <c r="SHL45" s="21"/>
      <c r="SHM45" s="21"/>
      <c r="SHN45" s="21"/>
      <c r="SHO45" s="21"/>
      <c r="SHP45" s="21"/>
      <c r="SHQ45" s="21"/>
      <c r="SHR45" s="21"/>
      <c r="SHS45" s="21"/>
      <c r="SHT45" s="21"/>
      <c r="SHU45" s="21"/>
      <c r="SHV45" s="21"/>
      <c r="SHW45" s="21"/>
      <c r="SHX45" s="21"/>
      <c r="SHY45" s="21"/>
      <c r="SHZ45" s="21"/>
      <c r="SIA45" s="21"/>
      <c r="SIB45" s="21"/>
      <c r="SIC45" s="21"/>
      <c r="SID45" s="21"/>
      <c r="SIE45" s="21"/>
      <c r="SIF45" s="21"/>
      <c r="SIG45" s="21"/>
      <c r="SIH45" s="21"/>
      <c r="SII45" s="21"/>
      <c r="SIJ45" s="21"/>
      <c r="SIK45" s="21"/>
      <c r="SIL45" s="21"/>
      <c r="SIM45" s="21"/>
      <c r="SIN45" s="21"/>
      <c r="SIO45" s="21"/>
      <c r="SIP45" s="21"/>
      <c r="SIQ45" s="21"/>
      <c r="SIR45" s="21"/>
      <c r="SIS45" s="21"/>
      <c r="SIT45" s="21"/>
      <c r="SIU45" s="21"/>
      <c r="SIV45" s="21"/>
      <c r="SIW45" s="21"/>
      <c r="SIX45" s="21"/>
      <c r="SIY45" s="21"/>
      <c r="SIZ45" s="21"/>
      <c r="SJA45" s="21"/>
      <c r="SJB45" s="21"/>
      <c r="SJC45" s="21"/>
      <c r="SJD45" s="21"/>
      <c r="SJE45" s="21"/>
      <c r="SJF45" s="21"/>
      <c r="SJG45" s="21"/>
      <c r="SJH45" s="21"/>
      <c r="SJI45" s="21"/>
      <c r="SJJ45" s="21"/>
      <c r="SJK45" s="21"/>
      <c r="SJL45" s="21"/>
      <c r="SJM45" s="21"/>
      <c r="SJN45" s="21"/>
      <c r="SJO45" s="21"/>
      <c r="SJP45" s="21"/>
      <c r="SJQ45" s="21"/>
      <c r="SJR45" s="21"/>
      <c r="SJS45" s="21"/>
      <c r="SJT45" s="21"/>
      <c r="SJU45" s="21"/>
      <c r="SJV45" s="21"/>
      <c r="SJW45" s="21"/>
      <c r="SJX45" s="21"/>
      <c r="SJY45" s="21"/>
      <c r="SJZ45" s="21"/>
      <c r="SKA45" s="21"/>
      <c r="SKB45" s="21"/>
      <c r="SKC45" s="21"/>
      <c r="SKD45" s="21"/>
      <c r="SKE45" s="21"/>
      <c r="SKF45" s="21"/>
      <c r="SKG45" s="21"/>
      <c r="SKH45" s="21"/>
      <c r="SKI45" s="21"/>
      <c r="SKJ45" s="21"/>
      <c r="SKK45" s="21"/>
      <c r="SKL45" s="21"/>
      <c r="SKM45" s="21"/>
      <c r="SKN45" s="21"/>
      <c r="SKO45" s="21"/>
      <c r="SKP45" s="21"/>
      <c r="SKQ45" s="21"/>
      <c r="SKR45" s="21"/>
      <c r="SKS45" s="21"/>
      <c r="SKT45" s="21"/>
      <c r="SKU45" s="21"/>
      <c r="SKV45" s="21"/>
      <c r="SKW45" s="21"/>
      <c r="SKX45" s="21"/>
      <c r="SKY45" s="21"/>
      <c r="SKZ45" s="21"/>
      <c r="SLA45" s="21"/>
      <c r="SLB45" s="21"/>
      <c r="SLC45" s="21"/>
      <c r="SLD45" s="21"/>
      <c r="SLE45" s="21"/>
      <c r="SLF45" s="21"/>
      <c r="SLG45" s="21"/>
      <c r="SLH45" s="21"/>
      <c r="SLI45" s="21"/>
      <c r="SLJ45" s="21"/>
      <c r="SLK45" s="21"/>
      <c r="SLL45" s="21"/>
      <c r="SLM45" s="21"/>
      <c r="SLN45" s="21"/>
      <c r="SLO45" s="21"/>
      <c r="SLP45" s="21"/>
      <c r="SLQ45" s="21"/>
      <c r="SLR45" s="21"/>
      <c r="SLS45" s="21"/>
      <c r="SLT45" s="21"/>
      <c r="SLU45" s="21"/>
      <c r="SLV45" s="21"/>
      <c r="SLW45" s="21"/>
      <c r="SLX45" s="21"/>
      <c r="SLY45" s="21"/>
      <c r="SLZ45" s="21"/>
      <c r="SMA45" s="21"/>
      <c r="SMB45" s="21"/>
      <c r="SMC45" s="21"/>
      <c r="SMD45" s="21"/>
      <c r="SME45" s="21"/>
      <c r="SMF45" s="21"/>
      <c r="SMG45" s="21"/>
      <c r="SMH45" s="21"/>
      <c r="SMI45" s="21"/>
      <c r="SMJ45" s="21"/>
      <c r="SMK45" s="21"/>
      <c r="SML45" s="21"/>
      <c r="SMM45" s="21"/>
      <c r="SMN45" s="21"/>
      <c r="SMO45" s="21"/>
      <c r="SMP45" s="21"/>
      <c r="SMQ45" s="21"/>
      <c r="SMR45" s="21"/>
      <c r="SMS45" s="21"/>
      <c r="SMT45" s="21"/>
      <c r="SMU45" s="21"/>
      <c r="SMV45" s="21"/>
      <c r="SMW45" s="21"/>
      <c r="SMX45" s="21"/>
      <c r="SMY45" s="21"/>
      <c r="SMZ45" s="21"/>
      <c r="SNA45" s="21"/>
      <c r="SNB45" s="21"/>
      <c r="SNC45" s="21"/>
      <c r="SND45" s="21"/>
      <c r="SNE45" s="21"/>
      <c r="SNF45" s="21"/>
      <c r="SNG45" s="21"/>
      <c r="SNH45" s="21"/>
      <c r="SNI45" s="21"/>
      <c r="SNJ45" s="21"/>
      <c r="SNK45" s="21"/>
      <c r="SNL45" s="21"/>
      <c r="SNM45" s="21"/>
      <c r="SNN45" s="21"/>
      <c r="SNO45" s="21"/>
      <c r="SNP45" s="21"/>
      <c r="SNQ45" s="21"/>
      <c r="SNR45" s="21"/>
      <c r="SNS45" s="21"/>
      <c r="SNT45" s="21"/>
      <c r="SNU45" s="21"/>
      <c r="SNV45" s="21"/>
      <c r="SNW45" s="21"/>
      <c r="SNX45" s="21"/>
      <c r="SNY45" s="21"/>
      <c r="SNZ45" s="21"/>
      <c r="SOA45" s="21"/>
      <c r="SOB45" s="21"/>
      <c r="SOC45" s="21"/>
      <c r="SOD45" s="21"/>
      <c r="SOE45" s="21"/>
      <c r="SOF45" s="21"/>
      <c r="SOG45" s="21"/>
      <c r="SOH45" s="21"/>
      <c r="SOI45" s="21"/>
      <c r="SOJ45" s="21"/>
      <c r="SOK45" s="21"/>
      <c r="SOL45" s="21"/>
      <c r="SOM45" s="21"/>
      <c r="SON45" s="21"/>
      <c r="SOO45" s="21"/>
      <c r="SOP45" s="21"/>
      <c r="SOQ45" s="21"/>
      <c r="SOR45" s="21"/>
      <c r="SOS45" s="21"/>
      <c r="SOT45" s="21"/>
      <c r="SOU45" s="21"/>
      <c r="SOV45" s="21"/>
      <c r="SOW45" s="21"/>
      <c r="SOX45" s="21"/>
      <c r="SOY45" s="21"/>
      <c r="SOZ45" s="21"/>
      <c r="SPA45" s="21"/>
      <c r="SPB45" s="21"/>
      <c r="SPC45" s="21"/>
      <c r="SPD45" s="21"/>
      <c r="SPE45" s="21"/>
      <c r="SPF45" s="21"/>
      <c r="SPG45" s="21"/>
      <c r="SPH45" s="21"/>
      <c r="SPI45" s="21"/>
      <c r="SPJ45" s="21"/>
      <c r="SPK45" s="21"/>
      <c r="SPL45" s="21"/>
      <c r="SPM45" s="21"/>
      <c r="SPN45" s="21"/>
      <c r="SPO45" s="21"/>
      <c r="SPP45" s="21"/>
      <c r="SPQ45" s="21"/>
      <c r="SPR45" s="21"/>
      <c r="SPS45" s="21"/>
      <c r="SPT45" s="21"/>
      <c r="SPU45" s="21"/>
      <c r="SPV45" s="21"/>
      <c r="SPW45" s="21"/>
      <c r="SPX45" s="21"/>
      <c r="SPY45" s="21"/>
      <c r="SPZ45" s="21"/>
      <c r="SQA45" s="21"/>
      <c r="SQB45" s="21"/>
      <c r="SQC45" s="21"/>
      <c r="SQD45" s="21"/>
      <c r="SQE45" s="21"/>
      <c r="SQF45" s="21"/>
      <c r="SQG45" s="21"/>
      <c r="SQH45" s="21"/>
      <c r="SQI45" s="21"/>
      <c r="SQJ45" s="21"/>
      <c r="SQK45" s="21"/>
      <c r="SQL45" s="21"/>
      <c r="SQM45" s="21"/>
      <c r="SQN45" s="21"/>
      <c r="SQO45" s="21"/>
      <c r="SQP45" s="21"/>
      <c r="SQQ45" s="21"/>
      <c r="SQR45" s="21"/>
      <c r="SQS45" s="21"/>
      <c r="SQT45" s="21"/>
      <c r="SQU45" s="21"/>
      <c r="SQV45" s="21"/>
      <c r="SQW45" s="21"/>
      <c r="SQX45" s="21"/>
      <c r="SQY45" s="21"/>
      <c r="SQZ45" s="21"/>
      <c r="SRA45" s="21"/>
      <c r="SRB45" s="21"/>
      <c r="SRC45" s="21"/>
      <c r="SRD45" s="21"/>
      <c r="SRE45" s="21"/>
      <c r="SRF45" s="21"/>
      <c r="SRG45" s="21"/>
      <c r="SRH45" s="21"/>
      <c r="SRI45" s="21"/>
      <c r="SRJ45" s="21"/>
      <c r="SRK45" s="21"/>
      <c r="SRL45" s="21"/>
      <c r="SRM45" s="21"/>
      <c r="SRN45" s="21"/>
      <c r="SRO45" s="21"/>
      <c r="SRP45" s="21"/>
      <c r="SRQ45" s="21"/>
      <c r="SRR45" s="21"/>
      <c r="SRS45" s="21"/>
      <c r="SRT45" s="21"/>
      <c r="SRU45" s="21"/>
      <c r="SRV45" s="21"/>
      <c r="SRW45" s="21"/>
      <c r="SRX45" s="21"/>
      <c r="SRY45" s="21"/>
      <c r="SRZ45" s="21"/>
      <c r="SSA45" s="21"/>
      <c r="SSB45" s="21"/>
      <c r="SSC45" s="21"/>
      <c r="SSD45" s="21"/>
      <c r="SSE45" s="21"/>
      <c r="SSF45" s="21"/>
      <c r="SSG45" s="21"/>
      <c r="SSH45" s="21"/>
      <c r="SSI45" s="21"/>
      <c r="SSJ45" s="21"/>
      <c r="SSK45" s="21"/>
      <c r="SSL45" s="21"/>
      <c r="SSM45" s="21"/>
      <c r="SSN45" s="21"/>
      <c r="SSO45" s="21"/>
      <c r="SSP45" s="21"/>
      <c r="SSQ45" s="21"/>
      <c r="SSR45" s="21"/>
      <c r="SSS45" s="21"/>
      <c r="SST45" s="21"/>
      <c r="SSU45" s="21"/>
      <c r="SSV45" s="21"/>
      <c r="SSW45" s="21"/>
      <c r="SSX45" s="21"/>
      <c r="SSY45" s="21"/>
      <c r="SSZ45" s="21"/>
      <c r="STA45" s="21"/>
      <c r="STB45" s="21"/>
      <c r="STC45" s="21"/>
      <c r="STD45" s="21"/>
      <c r="STE45" s="21"/>
      <c r="STF45" s="21"/>
      <c r="STG45" s="21"/>
      <c r="STH45" s="21"/>
      <c r="STI45" s="21"/>
      <c r="STJ45" s="21"/>
      <c r="STK45" s="21"/>
      <c r="STL45" s="21"/>
      <c r="STM45" s="21"/>
      <c r="STN45" s="21"/>
      <c r="STO45" s="21"/>
      <c r="STP45" s="21"/>
      <c r="STQ45" s="21"/>
      <c r="STR45" s="21"/>
      <c r="STS45" s="21"/>
      <c r="STT45" s="21"/>
      <c r="STU45" s="21"/>
      <c r="STV45" s="21"/>
      <c r="STW45" s="21"/>
      <c r="STX45" s="21"/>
      <c r="STY45" s="21"/>
      <c r="STZ45" s="21"/>
      <c r="SUA45" s="21"/>
      <c r="SUB45" s="21"/>
      <c r="SUC45" s="21"/>
      <c r="SUD45" s="21"/>
      <c r="SUE45" s="21"/>
      <c r="SUF45" s="21"/>
      <c r="SUG45" s="21"/>
      <c r="SUH45" s="21"/>
      <c r="SUI45" s="21"/>
      <c r="SUJ45" s="21"/>
      <c r="SUK45" s="21"/>
      <c r="SUL45" s="21"/>
      <c r="SUM45" s="21"/>
      <c r="SUN45" s="21"/>
      <c r="SUO45" s="21"/>
      <c r="SUP45" s="21"/>
      <c r="SUQ45" s="21"/>
      <c r="SUR45" s="21"/>
      <c r="SUS45" s="21"/>
      <c r="SUT45" s="21"/>
      <c r="SUU45" s="21"/>
      <c r="SUV45" s="21"/>
      <c r="SUW45" s="21"/>
      <c r="SUX45" s="21"/>
      <c r="SUY45" s="21"/>
      <c r="SUZ45" s="21"/>
      <c r="SVA45" s="21"/>
      <c r="SVB45" s="21"/>
      <c r="SVC45" s="21"/>
      <c r="SVD45" s="21"/>
      <c r="SVE45" s="21"/>
      <c r="SVF45" s="21"/>
      <c r="SVG45" s="21"/>
      <c r="SVH45" s="21"/>
      <c r="SVI45" s="21"/>
      <c r="SVJ45" s="21"/>
      <c r="SVK45" s="21"/>
      <c r="SVL45" s="21"/>
      <c r="SVM45" s="21"/>
      <c r="SVN45" s="21"/>
      <c r="SVO45" s="21"/>
      <c r="SVP45" s="21"/>
      <c r="SVQ45" s="21"/>
      <c r="SVR45" s="21"/>
      <c r="SVS45" s="21"/>
      <c r="SVT45" s="21"/>
      <c r="SVU45" s="21"/>
      <c r="SVV45" s="21"/>
      <c r="SVW45" s="21"/>
      <c r="SVX45" s="21"/>
      <c r="SVY45" s="21"/>
      <c r="SVZ45" s="21"/>
      <c r="SWA45" s="21"/>
      <c r="SWB45" s="21"/>
      <c r="SWC45" s="21"/>
      <c r="SWD45" s="21"/>
      <c r="SWE45" s="21"/>
      <c r="SWF45" s="21"/>
      <c r="SWG45" s="21"/>
      <c r="SWH45" s="21"/>
      <c r="SWI45" s="21"/>
      <c r="SWJ45" s="21"/>
      <c r="SWK45" s="21"/>
      <c r="SWL45" s="21"/>
      <c r="SWM45" s="21"/>
      <c r="SWN45" s="21"/>
      <c r="SWO45" s="21"/>
      <c r="SWP45" s="21"/>
      <c r="SWQ45" s="21"/>
      <c r="SWR45" s="21"/>
      <c r="SWS45" s="21"/>
      <c r="SWT45" s="21"/>
      <c r="SWU45" s="21"/>
      <c r="SWV45" s="21"/>
      <c r="SWW45" s="21"/>
      <c r="SWX45" s="21"/>
      <c r="SWY45" s="21"/>
      <c r="SWZ45" s="21"/>
      <c r="SXA45" s="21"/>
      <c r="SXB45" s="21"/>
      <c r="SXC45" s="21"/>
      <c r="SXD45" s="21"/>
      <c r="SXE45" s="21"/>
      <c r="SXF45" s="21"/>
      <c r="SXG45" s="21"/>
      <c r="SXH45" s="21"/>
      <c r="SXI45" s="21"/>
      <c r="SXJ45" s="21"/>
      <c r="SXK45" s="21"/>
      <c r="SXL45" s="21"/>
      <c r="SXM45" s="21"/>
      <c r="SXN45" s="21"/>
      <c r="SXO45" s="21"/>
      <c r="SXP45" s="21"/>
      <c r="SXQ45" s="21"/>
      <c r="SXR45" s="21"/>
      <c r="SXS45" s="21"/>
      <c r="SXT45" s="21"/>
      <c r="SXU45" s="21"/>
      <c r="SXV45" s="21"/>
      <c r="SXW45" s="21"/>
      <c r="SXX45" s="21"/>
      <c r="SXY45" s="21"/>
      <c r="SXZ45" s="21"/>
      <c r="SYA45" s="21"/>
      <c r="SYB45" s="21"/>
      <c r="SYC45" s="21"/>
      <c r="SYD45" s="21"/>
      <c r="SYE45" s="21"/>
      <c r="SYF45" s="21"/>
      <c r="SYG45" s="21"/>
      <c r="SYH45" s="21"/>
      <c r="SYI45" s="21"/>
      <c r="SYJ45" s="21"/>
      <c r="SYK45" s="21"/>
      <c r="SYL45" s="21"/>
      <c r="SYM45" s="21"/>
      <c r="SYN45" s="21"/>
      <c r="SYO45" s="21"/>
      <c r="SYP45" s="21"/>
      <c r="SYQ45" s="21"/>
      <c r="SYR45" s="21"/>
      <c r="SYS45" s="21"/>
      <c r="SYT45" s="21"/>
      <c r="SYU45" s="21"/>
      <c r="SYV45" s="21"/>
      <c r="SYW45" s="21"/>
      <c r="SYX45" s="21"/>
      <c r="SYY45" s="21"/>
      <c r="SYZ45" s="21"/>
      <c r="SZA45" s="21"/>
      <c r="SZB45" s="21"/>
      <c r="SZC45" s="21"/>
      <c r="SZD45" s="21"/>
      <c r="SZE45" s="21"/>
      <c r="SZF45" s="21"/>
      <c r="SZG45" s="21"/>
      <c r="SZH45" s="21"/>
      <c r="SZI45" s="21"/>
      <c r="SZJ45" s="21"/>
      <c r="SZK45" s="21"/>
      <c r="SZL45" s="21"/>
      <c r="SZM45" s="21"/>
      <c r="SZN45" s="21"/>
      <c r="SZO45" s="21"/>
      <c r="SZP45" s="21"/>
      <c r="SZQ45" s="21"/>
      <c r="SZR45" s="21"/>
      <c r="SZS45" s="21"/>
      <c r="SZT45" s="21"/>
      <c r="SZU45" s="21"/>
      <c r="SZV45" s="21"/>
      <c r="SZW45" s="21"/>
      <c r="SZX45" s="21"/>
      <c r="SZY45" s="21"/>
      <c r="SZZ45" s="21"/>
      <c r="TAA45" s="21"/>
      <c r="TAB45" s="21"/>
      <c r="TAC45" s="21"/>
      <c r="TAD45" s="21"/>
      <c r="TAE45" s="21"/>
      <c r="TAF45" s="21"/>
      <c r="TAG45" s="21"/>
      <c r="TAH45" s="21"/>
      <c r="TAI45" s="21"/>
      <c r="TAJ45" s="21"/>
      <c r="TAK45" s="21"/>
      <c r="TAL45" s="21"/>
      <c r="TAM45" s="21"/>
      <c r="TAN45" s="21"/>
      <c r="TAO45" s="21"/>
      <c r="TAP45" s="21"/>
      <c r="TAQ45" s="21"/>
      <c r="TAR45" s="21"/>
      <c r="TAS45" s="21"/>
      <c r="TAT45" s="21"/>
      <c r="TAU45" s="21"/>
      <c r="TAV45" s="21"/>
      <c r="TAW45" s="21"/>
      <c r="TAX45" s="21"/>
      <c r="TAY45" s="21"/>
      <c r="TAZ45" s="21"/>
      <c r="TBA45" s="21"/>
      <c r="TBB45" s="21"/>
      <c r="TBC45" s="21"/>
      <c r="TBD45" s="21"/>
      <c r="TBE45" s="21"/>
      <c r="TBF45" s="21"/>
      <c r="TBG45" s="21"/>
      <c r="TBH45" s="21"/>
      <c r="TBI45" s="21"/>
      <c r="TBJ45" s="21"/>
      <c r="TBK45" s="21"/>
      <c r="TBL45" s="21"/>
      <c r="TBM45" s="21"/>
      <c r="TBN45" s="21"/>
      <c r="TBO45" s="21"/>
      <c r="TBP45" s="21"/>
      <c r="TBQ45" s="21"/>
      <c r="TBR45" s="21"/>
      <c r="TBS45" s="21"/>
      <c r="TBT45" s="21"/>
      <c r="TBU45" s="21"/>
      <c r="TBV45" s="21"/>
      <c r="TBW45" s="21"/>
      <c r="TBX45" s="21"/>
      <c r="TBY45" s="21"/>
      <c r="TBZ45" s="21"/>
      <c r="TCA45" s="21"/>
      <c r="TCB45" s="21"/>
      <c r="TCC45" s="21"/>
      <c r="TCD45" s="21"/>
      <c r="TCE45" s="21"/>
      <c r="TCF45" s="21"/>
      <c r="TCG45" s="21"/>
      <c r="TCH45" s="21"/>
      <c r="TCI45" s="21"/>
      <c r="TCJ45" s="21"/>
      <c r="TCK45" s="21"/>
      <c r="TCL45" s="21"/>
      <c r="TCM45" s="21"/>
      <c r="TCN45" s="21"/>
      <c r="TCO45" s="21"/>
      <c r="TCP45" s="21"/>
      <c r="TCQ45" s="21"/>
      <c r="TCR45" s="21"/>
      <c r="TCS45" s="21"/>
      <c r="TCT45" s="21"/>
      <c r="TCU45" s="21"/>
      <c r="TCV45" s="21"/>
      <c r="TCW45" s="21"/>
      <c r="TCX45" s="21"/>
      <c r="TCY45" s="21"/>
      <c r="TCZ45" s="21"/>
      <c r="TDA45" s="21"/>
      <c r="TDB45" s="21"/>
      <c r="TDC45" s="21"/>
      <c r="TDD45" s="21"/>
      <c r="TDE45" s="21"/>
      <c r="TDF45" s="21"/>
      <c r="TDG45" s="21"/>
      <c r="TDH45" s="21"/>
      <c r="TDI45" s="21"/>
      <c r="TDJ45" s="21"/>
      <c r="TDK45" s="21"/>
      <c r="TDL45" s="21"/>
      <c r="TDM45" s="21"/>
      <c r="TDN45" s="21"/>
      <c r="TDO45" s="21"/>
      <c r="TDP45" s="21"/>
      <c r="TDQ45" s="21"/>
      <c r="TDR45" s="21"/>
      <c r="TDS45" s="21"/>
      <c r="TDT45" s="21"/>
      <c r="TDU45" s="21"/>
      <c r="TDV45" s="21"/>
      <c r="TDW45" s="21"/>
      <c r="TDX45" s="21"/>
      <c r="TDY45" s="21"/>
      <c r="TDZ45" s="21"/>
      <c r="TEA45" s="21"/>
      <c r="TEB45" s="21"/>
      <c r="TEC45" s="21"/>
      <c r="TED45" s="21"/>
      <c r="TEE45" s="21"/>
      <c r="TEF45" s="21"/>
      <c r="TEG45" s="21"/>
      <c r="TEH45" s="21"/>
      <c r="TEI45" s="21"/>
      <c r="TEJ45" s="21"/>
      <c r="TEK45" s="21"/>
      <c r="TEL45" s="21"/>
      <c r="TEM45" s="21"/>
      <c r="TEN45" s="21"/>
      <c r="TEO45" s="21"/>
      <c r="TEP45" s="21"/>
      <c r="TEQ45" s="21"/>
      <c r="TER45" s="21"/>
      <c r="TES45" s="21"/>
      <c r="TET45" s="21"/>
      <c r="TEU45" s="21"/>
      <c r="TEV45" s="21"/>
      <c r="TEW45" s="21"/>
      <c r="TEX45" s="21"/>
      <c r="TEY45" s="21"/>
      <c r="TEZ45" s="21"/>
      <c r="TFA45" s="21"/>
      <c r="TFB45" s="21"/>
      <c r="TFC45" s="21"/>
      <c r="TFD45" s="21"/>
      <c r="TFE45" s="21"/>
      <c r="TFF45" s="21"/>
      <c r="TFG45" s="21"/>
      <c r="TFH45" s="21"/>
      <c r="TFI45" s="21"/>
      <c r="TFJ45" s="21"/>
      <c r="TFK45" s="21"/>
      <c r="TFL45" s="21"/>
      <c r="TFM45" s="21"/>
      <c r="TFN45" s="21"/>
      <c r="TFO45" s="21"/>
      <c r="TFP45" s="21"/>
      <c r="TFQ45" s="21"/>
      <c r="TFR45" s="21"/>
      <c r="TFS45" s="21"/>
      <c r="TFT45" s="21"/>
      <c r="TFU45" s="21"/>
      <c r="TFV45" s="21"/>
      <c r="TFW45" s="21"/>
      <c r="TFX45" s="21"/>
      <c r="TFY45" s="21"/>
      <c r="TFZ45" s="21"/>
      <c r="TGA45" s="21"/>
      <c r="TGB45" s="21"/>
      <c r="TGC45" s="21"/>
      <c r="TGD45" s="21"/>
      <c r="TGE45" s="21"/>
      <c r="TGF45" s="21"/>
      <c r="TGG45" s="21"/>
      <c r="TGH45" s="21"/>
      <c r="TGI45" s="21"/>
      <c r="TGJ45" s="21"/>
      <c r="TGK45" s="21"/>
      <c r="TGL45" s="21"/>
      <c r="TGM45" s="21"/>
      <c r="TGN45" s="21"/>
      <c r="TGO45" s="21"/>
      <c r="TGP45" s="21"/>
      <c r="TGQ45" s="21"/>
      <c r="TGR45" s="21"/>
      <c r="TGS45" s="21"/>
      <c r="TGT45" s="21"/>
      <c r="TGU45" s="21"/>
      <c r="TGV45" s="21"/>
      <c r="TGW45" s="21"/>
      <c r="TGX45" s="21"/>
      <c r="TGY45" s="21"/>
      <c r="TGZ45" s="21"/>
      <c r="THA45" s="21"/>
      <c r="THB45" s="21"/>
      <c r="THC45" s="21"/>
      <c r="THD45" s="21"/>
      <c r="THE45" s="21"/>
      <c r="THF45" s="21"/>
      <c r="THG45" s="21"/>
      <c r="THH45" s="21"/>
      <c r="THI45" s="21"/>
      <c r="THJ45" s="21"/>
      <c r="THK45" s="21"/>
      <c r="THL45" s="21"/>
      <c r="THM45" s="21"/>
      <c r="THN45" s="21"/>
      <c r="THO45" s="21"/>
      <c r="THP45" s="21"/>
      <c r="THQ45" s="21"/>
      <c r="THR45" s="21"/>
      <c r="THS45" s="21"/>
      <c r="THT45" s="21"/>
      <c r="THU45" s="21"/>
      <c r="THV45" s="21"/>
      <c r="THW45" s="21"/>
      <c r="THX45" s="21"/>
      <c r="THY45" s="21"/>
      <c r="THZ45" s="21"/>
      <c r="TIA45" s="21"/>
      <c r="TIB45" s="21"/>
      <c r="TIC45" s="21"/>
      <c r="TID45" s="21"/>
      <c r="TIE45" s="21"/>
      <c r="TIF45" s="21"/>
      <c r="TIG45" s="21"/>
      <c r="TIH45" s="21"/>
      <c r="TII45" s="21"/>
      <c r="TIJ45" s="21"/>
      <c r="TIK45" s="21"/>
      <c r="TIL45" s="21"/>
      <c r="TIM45" s="21"/>
      <c r="TIN45" s="21"/>
      <c r="TIO45" s="21"/>
      <c r="TIP45" s="21"/>
      <c r="TIQ45" s="21"/>
      <c r="TIR45" s="21"/>
      <c r="TIS45" s="21"/>
      <c r="TIT45" s="21"/>
      <c r="TIU45" s="21"/>
      <c r="TIV45" s="21"/>
      <c r="TIW45" s="21"/>
      <c r="TIX45" s="21"/>
      <c r="TIY45" s="21"/>
      <c r="TIZ45" s="21"/>
      <c r="TJA45" s="21"/>
      <c r="TJB45" s="21"/>
      <c r="TJC45" s="21"/>
      <c r="TJD45" s="21"/>
      <c r="TJE45" s="21"/>
      <c r="TJF45" s="21"/>
      <c r="TJG45" s="21"/>
      <c r="TJH45" s="21"/>
      <c r="TJI45" s="21"/>
      <c r="TJJ45" s="21"/>
      <c r="TJK45" s="21"/>
      <c r="TJL45" s="21"/>
      <c r="TJM45" s="21"/>
      <c r="TJN45" s="21"/>
      <c r="TJO45" s="21"/>
      <c r="TJP45" s="21"/>
      <c r="TJQ45" s="21"/>
      <c r="TJR45" s="21"/>
      <c r="TJS45" s="21"/>
      <c r="TJT45" s="21"/>
      <c r="TJU45" s="21"/>
      <c r="TJV45" s="21"/>
      <c r="TJW45" s="21"/>
      <c r="TJX45" s="21"/>
      <c r="TJY45" s="21"/>
      <c r="TJZ45" s="21"/>
      <c r="TKA45" s="21"/>
      <c r="TKB45" s="21"/>
      <c r="TKC45" s="21"/>
      <c r="TKD45" s="21"/>
      <c r="TKE45" s="21"/>
      <c r="TKF45" s="21"/>
      <c r="TKG45" s="21"/>
      <c r="TKH45" s="21"/>
      <c r="TKI45" s="21"/>
      <c r="TKJ45" s="21"/>
      <c r="TKK45" s="21"/>
      <c r="TKL45" s="21"/>
      <c r="TKM45" s="21"/>
      <c r="TKN45" s="21"/>
      <c r="TKO45" s="21"/>
      <c r="TKP45" s="21"/>
      <c r="TKQ45" s="21"/>
      <c r="TKR45" s="21"/>
      <c r="TKS45" s="21"/>
      <c r="TKT45" s="21"/>
      <c r="TKU45" s="21"/>
      <c r="TKV45" s="21"/>
      <c r="TKW45" s="21"/>
      <c r="TKX45" s="21"/>
      <c r="TKY45" s="21"/>
      <c r="TKZ45" s="21"/>
      <c r="TLA45" s="21"/>
      <c r="TLB45" s="21"/>
      <c r="TLC45" s="21"/>
      <c r="TLD45" s="21"/>
      <c r="TLE45" s="21"/>
      <c r="TLF45" s="21"/>
      <c r="TLG45" s="21"/>
      <c r="TLH45" s="21"/>
      <c r="TLI45" s="21"/>
      <c r="TLJ45" s="21"/>
      <c r="TLK45" s="21"/>
      <c r="TLL45" s="21"/>
      <c r="TLM45" s="21"/>
      <c r="TLN45" s="21"/>
      <c r="TLO45" s="21"/>
      <c r="TLP45" s="21"/>
      <c r="TLQ45" s="21"/>
      <c r="TLR45" s="21"/>
      <c r="TLS45" s="21"/>
      <c r="TLT45" s="21"/>
      <c r="TLU45" s="21"/>
      <c r="TLV45" s="21"/>
      <c r="TLW45" s="21"/>
      <c r="TLX45" s="21"/>
      <c r="TLY45" s="21"/>
      <c r="TLZ45" s="21"/>
      <c r="TMA45" s="21"/>
      <c r="TMB45" s="21"/>
      <c r="TMC45" s="21"/>
      <c r="TMD45" s="21"/>
      <c r="TME45" s="21"/>
      <c r="TMF45" s="21"/>
      <c r="TMG45" s="21"/>
      <c r="TMH45" s="21"/>
      <c r="TMI45" s="21"/>
      <c r="TMJ45" s="21"/>
      <c r="TMK45" s="21"/>
      <c r="TML45" s="21"/>
      <c r="TMM45" s="21"/>
      <c r="TMN45" s="21"/>
      <c r="TMO45" s="21"/>
      <c r="TMP45" s="21"/>
      <c r="TMQ45" s="21"/>
      <c r="TMR45" s="21"/>
      <c r="TMS45" s="21"/>
      <c r="TMT45" s="21"/>
      <c r="TMU45" s="21"/>
      <c r="TMV45" s="21"/>
      <c r="TMW45" s="21"/>
      <c r="TMX45" s="21"/>
      <c r="TMY45" s="21"/>
      <c r="TMZ45" s="21"/>
      <c r="TNA45" s="21"/>
      <c r="TNB45" s="21"/>
      <c r="TNC45" s="21"/>
      <c r="TND45" s="21"/>
      <c r="TNE45" s="21"/>
      <c r="TNF45" s="21"/>
      <c r="TNG45" s="21"/>
      <c r="TNH45" s="21"/>
      <c r="TNI45" s="21"/>
      <c r="TNJ45" s="21"/>
      <c r="TNK45" s="21"/>
      <c r="TNL45" s="21"/>
      <c r="TNM45" s="21"/>
      <c r="TNN45" s="21"/>
      <c r="TNO45" s="21"/>
      <c r="TNP45" s="21"/>
      <c r="TNQ45" s="21"/>
      <c r="TNR45" s="21"/>
      <c r="TNS45" s="21"/>
      <c r="TNT45" s="21"/>
      <c r="TNU45" s="21"/>
      <c r="TNV45" s="21"/>
      <c r="TNW45" s="21"/>
      <c r="TNX45" s="21"/>
      <c r="TNY45" s="21"/>
      <c r="TNZ45" s="21"/>
      <c r="TOA45" s="21"/>
      <c r="TOB45" s="21"/>
      <c r="TOC45" s="21"/>
      <c r="TOD45" s="21"/>
      <c r="TOE45" s="21"/>
      <c r="TOF45" s="21"/>
      <c r="TOG45" s="21"/>
      <c r="TOH45" s="21"/>
      <c r="TOI45" s="21"/>
      <c r="TOJ45" s="21"/>
      <c r="TOK45" s="21"/>
      <c r="TOL45" s="21"/>
      <c r="TOM45" s="21"/>
      <c r="TON45" s="21"/>
      <c r="TOO45" s="21"/>
      <c r="TOP45" s="21"/>
      <c r="TOQ45" s="21"/>
      <c r="TOR45" s="21"/>
      <c r="TOS45" s="21"/>
      <c r="TOT45" s="21"/>
      <c r="TOU45" s="21"/>
      <c r="TOV45" s="21"/>
      <c r="TOW45" s="21"/>
      <c r="TOX45" s="21"/>
      <c r="TOY45" s="21"/>
      <c r="TOZ45" s="21"/>
      <c r="TPA45" s="21"/>
      <c r="TPB45" s="21"/>
      <c r="TPC45" s="21"/>
      <c r="TPD45" s="21"/>
      <c r="TPE45" s="21"/>
      <c r="TPF45" s="21"/>
      <c r="TPG45" s="21"/>
      <c r="TPH45" s="21"/>
      <c r="TPI45" s="21"/>
      <c r="TPJ45" s="21"/>
      <c r="TPK45" s="21"/>
      <c r="TPL45" s="21"/>
      <c r="TPM45" s="21"/>
      <c r="TPN45" s="21"/>
      <c r="TPO45" s="21"/>
      <c r="TPP45" s="21"/>
      <c r="TPQ45" s="21"/>
      <c r="TPR45" s="21"/>
      <c r="TPS45" s="21"/>
      <c r="TPT45" s="21"/>
      <c r="TPU45" s="21"/>
      <c r="TPV45" s="21"/>
      <c r="TPW45" s="21"/>
      <c r="TPX45" s="21"/>
      <c r="TPY45" s="21"/>
      <c r="TPZ45" s="21"/>
      <c r="TQA45" s="21"/>
      <c r="TQB45" s="21"/>
      <c r="TQC45" s="21"/>
      <c r="TQD45" s="21"/>
      <c r="TQE45" s="21"/>
      <c r="TQF45" s="21"/>
      <c r="TQG45" s="21"/>
      <c r="TQH45" s="21"/>
      <c r="TQI45" s="21"/>
      <c r="TQJ45" s="21"/>
      <c r="TQK45" s="21"/>
      <c r="TQL45" s="21"/>
      <c r="TQM45" s="21"/>
      <c r="TQN45" s="21"/>
      <c r="TQO45" s="21"/>
      <c r="TQP45" s="21"/>
      <c r="TQQ45" s="21"/>
      <c r="TQR45" s="21"/>
      <c r="TQS45" s="21"/>
      <c r="TQT45" s="21"/>
      <c r="TQU45" s="21"/>
      <c r="TQV45" s="21"/>
      <c r="TQW45" s="21"/>
      <c r="TQX45" s="21"/>
      <c r="TQY45" s="21"/>
      <c r="TQZ45" s="21"/>
      <c r="TRA45" s="21"/>
      <c r="TRB45" s="21"/>
      <c r="TRC45" s="21"/>
      <c r="TRD45" s="21"/>
      <c r="TRE45" s="21"/>
      <c r="TRF45" s="21"/>
      <c r="TRG45" s="21"/>
      <c r="TRH45" s="21"/>
      <c r="TRI45" s="21"/>
      <c r="TRJ45" s="21"/>
      <c r="TRK45" s="21"/>
      <c r="TRL45" s="21"/>
      <c r="TRM45" s="21"/>
      <c r="TRN45" s="21"/>
      <c r="TRO45" s="21"/>
      <c r="TRP45" s="21"/>
      <c r="TRQ45" s="21"/>
      <c r="TRR45" s="21"/>
      <c r="TRS45" s="21"/>
      <c r="TRT45" s="21"/>
      <c r="TRU45" s="21"/>
      <c r="TRV45" s="21"/>
      <c r="TRW45" s="21"/>
      <c r="TRX45" s="21"/>
      <c r="TRY45" s="21"/>
      <c r="TRZ45" s="21"/>
      <c r="TSA45" s="21"/>
      <c r="TSB45" s="21"/>
      <c r="TSC45" s="21"/>
      <c r="TSD45" s="21"/>
      <c r="TSE45" s="21"/>
      <c r="TSF45" s="21"/>
      <c r="TSG45" s="21"/>
      <c r="TSH45" s="21"/>
      <c r="TSI45" s="21"/>
      <c r="TSJ45" s="21"/>
      <c r="TSK45" s="21"/>
      <c r="TSL45" s="21"/>
      <c r="TSM45" s="21"/>
      <c r="TSN45" s="21"/>
      <c r="TSO45" s="21"/>
      <c r="TSP45" s="21"/>
      <c r="TSQ45" s="21"/>
      <c r="TSR45" s="21"/>
      <c r="TSS45" s="21"/>
      <c r="TST45" s="21"/>
      <c r="TSU45" s="21"/>
      <c r="TSV45" s="21"/>
      <c r="TSW45" s="21"/>
      <c r="TSX45" s="21"/>
      <c r="TSY45" s="21"/>
      <c r="TSZ45" s="21"/>
      <c r="TTA45" s="21"/>
      <c r="TTB45" s="21"/>
      <c r="TTC45" s="21"/>
      <c r="TTD45" s="21"/>
      <c r="TTE45" s="21"/>
      <c r="TTF45" s="21"/>
      <c r="TTG45" s="21"/>
      <c r="TTH45" s="21"/>
      <c r="TTI45" s="21"/>
      <c r="TTJ45" s="21"/>
      <c r="TTK45" s="21"/>
      <c r="TTL45" s="21"/>
      <c r="TTM45" s="21"/>
      <c r="TTN45" s="21"/>
      <c r="TTO45" s="21"/>
      <c r="TTP45" s="21"/>
      <c r="TTQ45" s="21"/>
      <c r="TTR45" s="21"/>
      <c r="TTS45" s="21"/>
      <c r="TTT45" s="21"/>
      <c r="TTU45" s="21"/>
      <c r="TTV45" s="21"/>
      <c r="TTW45" s="21"/>
      <c r="TTX45" s="21"/>
      <c r="TTY45" s="21"/>
      <c r="TTZ45" s="21"/>
      <c r="TUA45" s="21"/>
      <c r="TUB45" s="21"/>
      <c r="TUC45" s="21"/>
      <c r="TUD45" s="21"/>
      <c r="TUE45" s="21"/>
      <c r="TUF45" s="21"/>
      <c r="TUG45" s="21"/>
      <c r="TUH45" s="21"/>
      <c r="TUI45" s="21"/>
      <c r="TUJ45" s="21"/>
      <c r="TUK45" s="21"/>
      <c r="TUL45" s="21"/>
      <c r="TUM45" s="21"/>
      <c r="TUN45" s="21"/>
      <c r="TUO45" s="21"/>
      <c r="TUP45" s="21"/>
      <c r="TUQ45" s="21"/>
      <c r="TUR45" s="21"/>
      <c r="TUS45" s="21"/>
      <c r="TUT45" s="21"/>
      <c r="TUU45" s="21"/>
      <c r="TUV45" s="21"/>
      <c r="TUW45" s="21"/>
      <c r="TUX45" s="21"/>
      <c r="TUY45" s="21"/>
      <c r="TUZ45" s="21"/>
      <c r="TVA45" s="21"/>
      <c r="TVB45" s="21"/>
      <c r="TVC45" s="21"/>
      <c r="TVD45" s="21"/>
      <c r="TVE45" s="21"/>
      <c r="TVF45" s="21"/>
      <c r="TVG45" s="21"/>
      <c r="TVH45" s="21"/>
      <c r="TVI45" s="21"/>
      <c r="TVJ45" s="21"/>
      <c r="TVK45" s="21"/>
      <c r="TVL45" s="21"/>
      <c r="TVM45" s="21"/>
      <c r="TVN45" s="21"/>
      <c r="TVO45" s="21"/>
      <c r="TVP45" s="21"/>
      <c r="TVQ45" s="21"/>
      <c r="TVR45" s="21"/>
      <c r="TVS45" s="21"/>
      <c r="TVT45" s="21"/>
      <c r="TVU45" s="21"/>
      <c r="TVV45" s="21"/>
      <c r="TVW45" s="21"/>
      <c r="TVX45" s="21"/>
      <c r="TVY45" s="21"/>
      <c r="TVZ45" s="21"/>
      <c r="TWA45" s="21"/>
      <c r="TWB45" s="21"/>
      <c r="TWC45" s="21"/>
      <c r="TWD45" s="21"/>
      <c r="TWE45" s="21"/>
      <c r="TWF45" s="21"/>
      <c r="TWG45" s="21"/>
      <c r="TWH45" s="21"/>
      <c r="TWI45" s="21"/>
      <c r="TWJ45" s="21"/>
      <c r="TWK45" s="21"/>
      <c r="TWL45" s="21"/>
      <c r="TWM45" s="21"/>
      <c r="TWN45" s="21"/>
      <c r="TWO45" s="21"/>
      <c r="TWP45" s="21"/>
      <c r="TWQ45" s="21"/>
      <c r="TWR45" s="21"/>
      <c r="TWS45" s="21"/>
      <c r="TWT45" s="21"/>
      <c r="TWU45" s="21"/>
      <c r="TWV45" s="21"/>
      <c r="TWW45" s="21"/>
      <c r="TWX45" s="21"/>
      <c r="TWY45" s="21"/>
      <c r="TWZ45" s="21"/>
      <c r="TXA45" s="21"/>
      <c r="TXB45" s="21"/>
      <c r="TXC45" s="21"/>
      <c r="TXD45" s="21"/>
      <c r="TXE45" s="21"/>
      <c r="TXF45" s="21"/>
      <c r="TXG45" s="21"/>
      <c r="TXH45" s="21"/>
      <c r="TXI45" s="21"/>
      <c r="TXJ45" s="21"/>
      <c r="TXK45" s="21"/>
      <c r="TXL45" s="21"/>
      <c r="TXM45" s="21"/>
      <c r="TXN45" s="21"/>
      <c r="TXO45" s="21"/>
      <c r="TXP45" s="21"/>
      <c r="TXQ45" s="21"/>
      <c r="TXR45" s="21"/>
      <c r="TXS45" s="21"/>
      <c r="TXT45" s="21"/>
      <c r="TXU45" s="21"/>
      <c r="TXV45" s="21"/>
      <c r="TXW45" s="21"/>
      <c r="TXX45" s="21"/>
      <c r="TXY45" s="21"/>
      <c r="TXZ45" s="21"/>
      <c r="TYA45" s="21"/>
      <c r="TYB45" s="21"/>
      <c r="TYC45" s="21"/>
      <c r="TYD45" s="21"/>
      <c r="TYE45" s="21"/>
      <c r="TYF45" s="21"/>
      <c r="TYG45" s="21"/>
      <c r="TYH45" s="21"/>
      <c r="TYI45" s="21"/>
      <c r="TYJ45" s="21"/>
      <c r="TYK45" s="21"/>
      <c r="TYL45" s="21"/>
      <c r="TYM45" s="21"/>
      <c r="TYN45" s="21"/>
      <c r="TYO45" s="21"/>
      <c r="TYP45" s="21"/>
      <c r="TYQ45" s="21"/>
      <c r="TYR45" s="21"/>
      <c r="TYS45" s="21"/>
      <c r="TYT45" s="21"/>
      <c r="TYU45" s="21"/>
      <c r="TYV45" s="21"/>
      <c r="TYW45" s="21"/>
      <c r="TYX45" s="21"/>
      <c r="TYY45" s="21"/>
      <c r="TYZ45" s="21"/>
      <c r="TZA45" s="21"/>
      <c r="TZB45" s="21"/>
      <c r="TZC45" s="21"/>
      <c r="TZD45" s="21"/>
      <c r="TZE45" s="21"/>
      <c r="TZF45" s="21"/>
      <c r="TZG45" s="21"/>
      <c r="TZH45" s="21"/>
      <c r="TZI45" s="21"/>
      <c r="TZJ45" s="21"/>
      <c r="TZK45" s="21"/>
      <c r="TZL45" s="21"/>
      <c r="TZM45" s="21"/>
      <c r="TZN45" s="21"/>
      <c r="TZO45" s="21"/>
      <c r="TZP45" s="21"/>
      <c r="TZQ45" s="21"/>
      <c r="TZR45" s="21"/>
      <c r="TZS45" s="21"/>
      <c r="TZT45" s="21"/>
      <c r="TZU45" s="21"/>
      <c r="TZV45" s="21"/>
      <c r="TZW45" s="21"/>
      <c r="TZX45" s="21"/>
      <c r="TZY45" s="21"/>
      <c r="TZZ45" s="21"/>
      <c r="UAA45" s="21"/>
      <c r="UAB45" s="21"/>
      <c r="UAC45" s="21"/>
      <c r="UAD45" s="21"/>
      <c r="UAE45" s="21"/>
      <c r="UAF45" s="21"/>
      <c r="UAG45" s="21"/>
      <c r="UAH45" s="21"/>
      <c r="UAI45" s="21"/>
      <c r="UAJ45" s="21"/>
      <c r="UAK45" s="21"/>
      <c r="UAL45" s="21"/>
      <c r="UAM45" s="21"/>
      <c r="UAN45" s="21"/>
      <c r="UAO45" s="21"/>
      <c r="UAP45" s="21"/>
      <c r="UAQ45" s="21"/>
      <c r="UAR45" s="21"/>
      <c r="UAS45" s="21"/>
      <c r="UAT45" s="21"/>
      <c r="UAU45" s="21"/>
      <c r="UAV45" s="21"/>
      <c r="UAW45" s="21"/>
      <c r="UAX45" s="21"/>
      <c r="UAY45" s="21"/>
      <c r="UAZ45" s="21"/>
      <c r="UBA45" s="21"/>
      <c r="UBB45" s="21"/>
      <c r="UBC45" s="21"/>
      <c r="UBD45" s="21"/>
      <c r="UBE45" s="21"/>
      <c r="UBF45" s="21"/>
      <c r="UBG45" s="21"/>
      <c r="UBH45" s="21"/>
      <c r="UBI45" s="21"/>
      <c r="UBJ45" s="21"/>
      <c r="UBK45" s="21"/>
      <c r="UBL45" s="21"/>
      <c r="UBM45" s="21"/>
      <c r="UBN45" s="21"/>
      <c r="UBO45" s="21"/>
      <c r="UBP45" s="21"/>
      <c r="UBQ45" s="21"/>
      <c r="UBR45" s="21"/>
      <c r="UBS45" s="21"/>
      <c r="UBT45" s="21"/>
      <c r="UBU45" s="21"/>
      <c r="UBV45" s="21"/>
      <c r="UBW45" s="21"/>
      <c r="UBX45" s="21"/>
      <c r="UBY45" s="21"/>
      <c r="UBZ45" s="21"/>
      <c r="UCA45" s="21"/>
      <c r="UCB45" s="21"/>
      <c r="UCC45" s="21"/>
      <c r="UCD45" s="21"/>
      <c r="UCE45" s="21"/>
      <c r="UCF45" s="21"/>
      <c r="UCG45" s="21"/>
      <c r="UCH45" s="21"/>
      <c r="UCI45" s="21"/>
      <c r="UCJ45" s="21"/>
      <c r="UCK45" s="21"/>
      <c r="UCL45" s="21"/>
      <c r="UCM45" s="21"/>
      <c r="UCN45" s="21"/>
      <c r="UCO45" s="21"/>
      <c r="UCP45" s="21"/>
      <c r="UCQ45" s="21"/>
      <c r="UCR45" s="21"/>
      <c r="UCS45" s="21"/>
      <c r="UCT45" s="21"/>
      <c r="UCU45" s="21"/>
      <c r="UCV45" s="21"/>
      <c r="UCW45" s="21"/>
      <c r="UCX45" s="21"/>
      <c r="UCY45" s="21"/>
      <c r="UCZ45" s="21"/>
      <c r="UDA45" s="21"/>
      <c r="UDB45" s="21"/>
      <c r="UDC45" s="21"/>
      <c r="UDD45" s="21"/>
      <c r="UDE45" s="21"/>
      <c r="UDF45" s="21"/>
      <c r="UDG45" s="21"/>
      <c r="UDH45" s="21"/>
      <c r="UDI45" s="21"/>
      <c r="UDJ45" s="21"/>
      <c r="UDK45" s="21"/>
      <c r="UDL45" s="21"/>
      <c r="UDM45" s="21"/>
      <c r="UDN45" s="21"/>
      <c r="UDO45" s="21"/>
      <c r="UDP45" s="21"/>
      <c r="UDQ45" s="21"/>
      <c r="UDR45" s="21"/>
      <c r="UDS45" s="21"/>
      <c r="UDT45" s="21"/>
      <c r="UDU45" s="21"/>
      <c r="UDV45" s="21"/>
      <c r="UDW45" s="21"/>
      <c r="UDX45" s="21"/>
      <c r="UDY45" s="21"/>
      <c r="UDZ45" s="21"/>
      <c r="UEA45" s="21"/>
      <c r="UEB45" s="21"/>
      <c r="UEC45" s="21"/>
      <c r="UED45" s="21"/>
      <c r="UEE45" s="21"/>
      <c r="UEF45" s="21"/>
      <c r="UEG45" s="21"/>
      <c r="UEH45" s="21"/>
      <c r="UEI45" s="21"/>
      <c r="UEJ45" s="21"/>
      <c r="UEK45" s="21"/>
      <c r="UEL45" s="21"/>
      <c r="UEM45" s="21"/>
      <c r="UEN45" s="21"/>
      <c r="UEO45" s="21"/>
      <c r="UEP45" s="21"/>
      <c r="UEQ45" s="21"/>
      <c r="UER45" s="21"/>
      <c r="UES45" s="21"/>
      <c r="UET45" s="21"/>
      <c r="UEU45" s="21"/>
      <c r="UEV45" s="21"/>
      <c r="UEW45" s="21"/>
      <c r="UEX45" s="21"/>
      <c r="UEY45" s="21"/>
      <c r="UEZ45" s="21"/>
      <c r="UFA45" s="21"/>
      <c r="UFB45" s="21"/>
      <c r="UFC45" s="21"/>
      <c r="UFD45" s="21"/>
      <c r="UFE45" s="21"/>
      <c r="UFF45" s="21"/>
      <c r="UFG45" s="21"/>
      <c r="UFH45" s="21"/>
      <c r="UFI45" s="21"/>
      <c r="UFJ45" s="21"/>
      <c r="UFK45" s="21"/>
      <c r="UFL45" s="21"/>
      <c r="UFM45" s="21"/>
      <c r="UFN45" s="21"/>
      <c r="UFO45" s="21"/>
      <c r="UFP45" s="21"/>
      <c r="UFQ45" s="21"/>
      <c r="UFR45" s="21"/>
      <c r="UFS45" s="21"/>
      <c r="UFT45" s="21"/>
      <c r="UFU45" s="21"/>
      <c r="UFV45" s="21"/>
      <c r="UFW45" s="21"/>
      <c r="UFX45" s="21"/>
      <c r="UFY45" s="21"/>
      <c r="UFZ45" s="21"/>
      <c r="UGA45" s="21"/>
      <c r="UGB45" s="21"/>
      <c r="UGC45" s="21"/>
      <c r="UGD45" s="21"/>
      <c r="UGE45" s="21"/>
      <c r="UGF45" s="21"/>
      <c r="UGG45" s="21"/>
      <c r="UGH45" s="21"/>
      <c r="UGI45" s="21"/>
      <c r="UGJ45" s="21"/>
      <c r="UGK45" s="21"/>
      <c r="UGL45" s="21"/>
      <c r="UGM45" s="21"/>
      <c r="UGN45" s="21"/>
      <c r="UGO45" s="21"/>
      <c r="UGP45" s="21"/>
      <c r="UGQ45" s="21"/>
      <c r="UGR45" s="21"/>
      <c r="UGS45" s="21"/>
      <c r="UGT45" s="21"/>
      <c r="UGU45" s="21"/>
      <c r="UGV45" s="21"/>
      <c r="UGW45" s="21"/>
      <c r="UGX45" s="21"/>
      <c r="UGY45" s="21"/>
      <c r="UGZ45" s="21"/>
      <c r="UHA45" s="21"/>
      <c r="UHB45" s="21"/>
      <c r="UHC45" s="21"/>
      <c r="UHD45" s="21"/>
      <c r="UHE45" s="21"/>
      <c r="UHF45" s="21"/>
      <c r="UHG45" s="21"/>
      <c r="UHH45" s="21"/>
      <c r="UHI45" s="21"/>
      <c r="UHJ45" s="21"/>
      <c r="UHK45" s="21"/>
      <c r="UHL45" s="21"/>
      <c r="UHM45" s="21"/>
      <c r="UHN45" s="21"/>
      <c r="UHO45" s="21"/>
      <c r="UHP45" s="21"/>
      <c r="UHQ45" s="21"/>
      <c r="UHR45" s="21"/>
      <c r="UHS45" s="21"/>
      <c r="UHT45" s="21"/>
      <c r="UHU45" s="21"/>
      <c r="UHV45" s="21"/>
      <c r="UHW45" s="21"/>
      <c r="UHX45" s="21"/>
      <c r="UHY45" s="21"/>
      <c r="UHZ45" s="21"/>
      <c r="UIA45" s="21"/>
      <c r="UIB45" s="21"/>
      <c r="UIC45" s="21"/>
      <c r="UID45" s="21"/>
      <c r="UIE45" s="21"/>
      <c r="UIF45" s="21"/>
      <c r="UIG45" s="21"/>
      <c r="UIH45" s="21"/>
      <c r="UII45" s="21"/>
      <c r="UIJ45" s="21"/>
      <c r="UIK45" s="21"/>
      <c r="UIL45" s="21"/>
      <c r="UIM45" s="21"/>
      <c r="UIN45" s="21"/>
      <c r="UIO45" s="21"/>
      <c r="UIP45" s="21"/>
      <c r="UIQ45" s="21"/>
      <c r="UIR45" s="21"/>
      <c r="UIS45" s="21"/>
      <c r="UIT45" s="21"/>
      <c r="UIU45" s="21"/>
      <c r="UIV45" s="21"/>
      <c r="UIW45" s="21"/>
      <c r="UIX45" s="21"/>
      <c r="UIY45" s="21"/>
      <c r="UIZ45" s="21"/>
      <c r="UJA45" s="21"/>
      <c r="UJB45" s="21"/>
      <c r="UJC45" s="21"/>
      <c r="UJD45" s="21"/>
      <c r="UJE45" s="21"/>
      <c r="UJF45" s="21"/>
      <c r="UJG45" s="21"/>
      <c r="UJH45" s="21"/>
      <c r="UJI45" s="21"/>
      <c r="UJJ45" s="21"/>
      <c r="UJK45" s="21"/>
      <c r="UJL45" s="21"/>
      <c r="UJM45" s="21"/>
      <c r="UJN45" s="21"/>
      <c r="UJO45" s="21"/>
      <c r="UJP45" s="21"/>
      <c r="UJQ45" s="21"/>
      <c r="UJR45" s="21"/>
      <c r="UJS45" s="21"/>
      <c r="UJT45" s="21"/>
      <c r="UJU45" s="21"/>
      <c r="UJV45" s="21"/>
      <c r="UJW45" s="21"/>
      <c r="UJX45" s="21"/>
      <c r="UJY45" s="21"/>
      <c r="UJZ45" s="21"/>
      <c r="UKA45" s="21"/>
      <c r="UKB45" s="21"/>
      <c r="UKC45" s="21"/>
      <c r="UKD45" s="21"/>
      <c r="UKE45" s="21"/>
      <c r="UKF45" s="21"/>
      <c r="UKG45" s="21"/>
      <c r="UKH45" s="21"/>
      <c r="UKI45" s="21"/>
      <c r="UKJ45" s="21"/>
      <c r="UKK45" s="21"/>
      <c r="UKL45" s="21"/>
      <c r="UKM45" s="21"/>
      <c r="UKN45" s="21"/>
      <c r="UKO45" s="21"/>
      <c r="UKP45" s="21"/>
      <c r="UKQ45" s="21"/>
      <c r="UKR45" s="21"/>
      <c r="UKS45" s="21"/>
      <c r="UKT45" s="21"/>
      <c r="UKU45" s="21"/>
      <c r="UKV45" s="21"/>
      <c r="UKW45" s="21"/>
      <c r="UKX45" s="21"/>
      <c r="UKY45" s="21"/>
      <c r="UKZ45" s="21"/>
      <c r="ULA45" s="21"/>
      <c r="ULB45" s="21"/>
      <c r="ULC45" s="21"/>
      <c r="ULD45" s="21"/>
      <c r="ULE45" s="21"/>
      <c r="ULF45" s="21"/>
      <c r="ULG45" s="21"/>
      <c r="ULH45" s="21"/>
      <c r="ULI45" s="21"/>
      <c r="ULJ45" s="21"/>
      <c r="ULK45" s="21"/>
      <c r="ULL45" s="21"/>
      <c r="ULM45" s="21"/>
      <c r="ULN45" s="21"/>
      <c r="ULO45" s="21"/>
      <c r="ULP45" s="21"/>
      <c r="ULQ45" s="21"/>
      <c r="ULR45" s="21"/>
      <c r="ULS45" s="21"/>
      <c r="ULT45" s="21"/>
      <c r="ULU45" s="21"/>
      <c r="ULV45" s="21"/>
      <c r="ULW45" s="21"/>
      <c r="ULX45" s="21"/>
      <c r="ULY45" s="21"/>
      <c r="ULZ45" s="21"/>
      <c r="UMA45" s="21"/>
      <c r="UMB45" s="21"/>
      <c r="UMC45" s="21"/>
      <c r="UMD45" s="21"/>
      <c r="UME45" s="21"/>
      <c r="UMF45" s="21"/>
      <c r="UMG45" s="21"/>
      <c r="UMH45" s="21"/>
      <c r="UMI45" s="21"/>
      <c r="UMJ45" s="21"/>
      <c r="UMK45" s="21"/>
      <c r="UML45" s="21"/>
      <c r="UMM45" s="21"/>
      <c r="UMN45" s="21"/>
      <c r="UMO45" s="21"/>
      <c r="UMP45" s="21"/>
      <c r="UMQ45" s="21"/>
      <c r="UMR45" s="21"/>
      <c r="UMS45" s="21"/>
      <c r="UMT45" s="21"/>
      <c r="UMU45" s="21"/>
      <c r="UMV45" s="21"/>
      <c r="UMW45" s="21"/>
      <c r="UMX45" s="21"/>
      <c r="UMY45" s="21"/>
      <c r="UMZ45" s="21"/>
      <c r="UNA45" s="21"/>
      <c r="UNB45" s="21"/>
      <c r="UNC45" s="21"/>
      <c r="UND45" s="21"/>
      <c r="UNE45" s="21"/>
      <c r="UNF45" s="21"/>
      <c r="UNG45" s="21"/>
      <c r="UNH45" s="21"/>
      <c r="UNI45" s="21"/>
      <c r="UNJ45" s="21"/>
      <c r="UNK45" s="21"/>
      <c r="UNL45" s="21"/>
      <c r="UNM45" s="21"/>
      <c r="UNN45" s="21"/>
      <c r="UNO45" s="21"/>
      <c r="UNP45" s="21"/>
      <c r="UNQ45" s="21"/>
      <c r="UNR45" s="21"/>
      <c r="UNS45" s="21"/>
      <c r="UNT45" s="21"/>
      <c r="UNU45" s="21"/>
      <c r="UNV45" s="21"/>
      <c r="UNW45" s="21"/>
      <c r="UNX45" s="21"/>
      <c r="UNY45" s="21"/>
      <c r="UNZ45" s="21"/>
      <c r="UOA45" s="21"/>
      <c r="UOB45" s="21"/>
      <c r="UOC45" s="21"/>
      <c r="UOD45" s="21"/>
      <c r="UOE45" s="21"/>
      <c r="UOF45" s="21"/>
      <c r="UOG45" s="21"/>
      <c r="UOH45" s="21"/>
      <c r="UOI45" s="21"/>
      <c r="UOJ45" s="21"/>
      <c r="UOK45" s="21"/>
      <c r="UOL45" s="21"/>
      <c r="UOM45" s="21"/>
      <c r="UON45" s="21"/>
      <c r="UOO45" s="21"/>
      <c r="UOP45" s="21"/>
      <c r="UOQ45" s="21"/>
      <c r="UOR45" s="21"/>
      <c r="UOS45" s="21"/>
      <c r="UOT45" s="21"/>
      <c r="UOU45" s="21"/>
      <c r="UOV45" s="21"/>
      <c r="UOW45" s="21"/>
      <c r="UOX45" s="21"/>
      <c r="UOY45" s="21"/>
      <c r="UOZ45" s="21"/>
      <c r="UPA45" s="21"/>
      <c r="UPB45" s="21"/>
      <c r="UPC45" s="21"/>
      <c r="UPD45" s="21"/>
      <c r="UPE45" s="21"/>
      <c r="UPF45" s="21"/>
      <c r="UPG45" s="21"/>
      <c r="UPH45" s="21"/>
      <c r="UPI45" s="21"/>
      <c r="UPJ45" s="21"/>
      <c r="UPK45" s="21"/>
      <c r="UPL45" s="21"/>
      <c r="UPM45" s="21"/>
      <c r="UPN45" s="21"/>
      <c r="UPO45" s="21"/>
      <c r="UPP45" s="21"/>
      <c r="UPQ45" s="21"/>
      <c r="UPR45" s="21"/>
      <c r="UPS45" s="21"/>
      <c r="UPT45" s="21"/>
      <c r="UPU45" s="21"/>
      <c r="UPV45" s="21"/>
      <c r="UPW45" s="21"/>
      <c r="UPX45" s="21"/>
      <c r="UPY45" s="21"/>
      <c r="UPZ45" s="21"/>
      <c r="UQA45" s="21"/>
      <c r="UQB45" s="21"/>
      <c r="UQC45" s="21"/>
      <c r="UQD45" s="21"/>
      <c r="UQE45" s="21"/>
      <c r="UQF45" s="21"/>
      <c r="UQG45" s="21"/>
      <c r="UQH45" s="21"/>
      <c r="UQI45" s="21"/>
      <c r="UQJ45" s="21"/>
      <c r="UQK45" s="21"/>
      <c r="UQL45" s="21"/>
      <c r="UQM45" s="21"/>
      <c r="UQN45" s="21"/>
      <c r="UQO45" s="21"/>
      <c r="UQP45" s="21"/>
      <c r="UQQ45" s="21"/>
      <c r="UQR45" s="21"/>
      <c r="UQS45" s="21"/>
      <c r="UQT45" s="21"/>
      <c r="UQU45" s="21"/>
      <c r="UQV45" s="21"/>
      <c r="UQW45" s="21"/>
      <c r="UQX45" s="21"/>
      <c r="UQY45" s="21"/>
      <c r="UQZ45" s="21"/>
      <c r="URA45" s="21"/>
      <c r="URB45" s="21"/>
      <c r="URC45" s="21"/>
      <c r="URD45" s="21"/>
      <c r="URE45" s="21"/>
      <c r="URF45" s="21"/>
      <c r="URG45" s="21"/>
      <c r="URH45" s="21"/>
      <c r="URI45" s="21"/>
      <c r="URJ45" s="21"/>
      <c r="URK45" s="21"/>
      <c r="URL45" s="21"/>
      <c r="URM45" s="21"/>
      <c r="URN45" s="21"/>
      <c r="URO45" s="21"/>
      <c r="URP45" s="21"/>
      <c r="URQ45" s="21"/>
      <c r="URR45" s="21"/>
      <c r="URS45" s="21"/>
      <c r="URT45" s="21"/>
      <c r="URU45" s="21"/>
      <c r="URV45" s="21"/>
      <c r="URW45" s="21"/>
      <c r="URX45" s="21"/>
      <c r="URY45" s="21"/>
      <c r="URZ45" s="21"/>
      <c r="USA45" s="21"/>
      <c r="USB45" s="21"/>
      <c r="USC45" s="21"/>
      <c r="USD45" s="21"/>
      <c r="USE45" s="21"/>
      <c r="USF45" s="21"/>
      <c r="USG45" s="21"/>
      <c r="USH45" s="21"/>
      <c r="USI45" s="21"/>
      <c r="USJ45" s="21"/>
      <c r="USK45" s="21"/>
      <c r="USL45" s="21"/>
      <c r="USM45" s="21"/>
      <c r="USN45" s="21"/>
      <c r="USO45" s="21"/>
      <c r="USP45" s="21"/>
      <c r="USQ45" s="21"/>
      <c r="USR45" s="21"/>
      <c r="USS45" s="21"/>
      <c r="UST45" s="21"/>
      <c r="USU45" s="21"/>
      <c r="USV45" s="21"/>
      <c r="USW45" s="21"/>
      <c r="USX45" s="21"/>
      <c r="USY45" s="21"/>
      <c r="USZ45" s="21"/>
      <c r="UTA45" s="21"/>
      <c r="UTB45" s="21"/>
      <c r="UTC45" s="21"/>
      <c r="UTD45" s="21"/>
      <c r="UTE45" s="21"/>
      <c r="UTF45" s="21"/>
      <c r="UTG45" s="21"/>
      <c r="UTH45" s="21"/>
      <c r="UTI45" s="21"/>
      <c r="UTJ45" s="21"/>
      <c r="UTK45" s="21"/>
      <c r="UTL45" s="21"/>
      <c r="UTM45" s="21"/>
      <c r="UTN45" s="21"/>
      <c r="UTO45" s="21"/>
      <c r="UTP45" s="21"/>
      <c r="UTQ45" s="21"/>
      <c r="UTR45" s="21"/>
      <c r="UTS45" s="21"/>
      <c r="UTT45" s="21"/>
      <c r="UTU45" s="21"/>
      <c r="UTV45" s="21"/>
      <c r="UTW45" s="21"/>
      <c r="UTX45" s="21"/>
      <c r="UTY45" s="21"/>
      <c r="UTZ45" s="21"/>
      <c r="UUA45" s="21"/>
      <c r="UUB45" s="21"/>
      <c r="UUC45" s="21"/>
      <c r="UUD45" s="21"/>
      <c r="UUE45" s="21"/>
      <c r="UUF45" s="21"/>
      <c r="UUG45" s="21"/>
      <c r="UUH45" s="21"/>
      <c r="UUI45" s="21"/>
      <c r="UUJ45" s="21"/>
      <c r="UUK45" s="21"/>
      <c r="UUL45" s="21"/>
      <c r="UUM45" s="21"/>
      <c r="UUN45" s="21"/>
      <c r="UUO45" s="21"/>
      <c r="UUP45" s="21"/>
      <c r="UUQ45" s="21"/>
      <c r="UUR45" s="21"/>
      <c r="UUS45" s="21"/>
      <c r="UUT45" s="21"/>
      <c r="UUU45" s="21"/>
      <c r="UUV45" s="21"/>
      <c r="UUW45" s="21"/>
      <c r="UUX45" s="21"/>
      <c r="UUY45" s="21"/>
      <c r="UUZ45" s="21"/>
      <c r="UVA45" s="21"/>
      <c r="UVB45" s="21"/>
      <c r="UVC45" s="21"/>
      <c r="UVD45" s="21"/>
      <c r="UVE45" s="21"/>
      <c r="UVF45" s="21"/>
      <c r="UVG45" s="21"/>
      <c r="UVH45" s="21"/>
      <c r="UVI45" s="21"/>
      <c r="UVJ45" s="21"/>
      <c r="UVK45" s="21"/>
      <c r="UVL45" s="21"/>
      <c r="UVM45" s="21"/>
      <c r="UVN45" s="21"/>
      <c r="UVO45" s="21"/>
      <c r="UVP45" s="21"/>
      <c r="UVQ45" s="21"/>
      <c r="UVR45" s="21"/>
      <c r="UVS45" s="21"/>
      <c r="UVT45" s="21"/>
      <c r="UVU45" s="21"/>
      <c r="UVV45" s="21"/>
      <c r="UVW45" s="21"/>
      <c r="UVX45" s="21"/>
      <c r="UVY45" s="21"/>
      <c r="UVZ45" s="21"/>
      <c r="UWA45" s="21"/>
      <c r="UWB45" s="21"/>
      <c r="UWC45" s="21"/>
      <c r="UWD45" s="21"/>
      <c r="UWE45" s="21"/>
      <c r="UWF45" s="21"/>
      <c r="UWG45" s="21"/>
      <c r="UWH45" s="21"/>
      <c r="UWI45" s="21"/>
      <c r="UWJ45" s="21"/>
      <c r="UWK45" s="21"/>
      <c r="UWL45" s="21"/>
      <c r="UWM45" s="21"/>
      <c r="UWN45" s="21"/>
      <c r="UWO45" s="21"/>
      <c r="UWP45" s="21"/>
      <c r="UWQ45" s="21"/>
      <c r="UWR45" s="21"/>
      <c r="UWS45" s="21"/>
      <c r="UWT45" s="21"/>
      <c r="UWU45" s="21"/>
      <c r="UWV45" s="21"/>
      <c r="UWW45" s="21"/>
      <c r="UWX45" s="21"/>
      <c r="UWY45" s="21"/>
      <c r="UWZ45" s="21"/>
      <c r="UXA45" s="21"/>
      <c r="UXB45" s="21"/>
      <c r="UXC45" s="21"/>
      <c r="UXD45" s="21"/>
      <c r="UXE45" s="21"/>
      <c r="UXF45" s="21"/>
      <c r="UXG45" s="21"/>
      <c r="UXH45" s="21"/>
      <c r="UXI45" s="21"/>
      <c r="UXJ45" s="21"/>
      <c r="UXK45" s="21"/>
      <c r="UXL45" s="21"/>
      <c r="UXM45" s="21"/>
      <c r="UXN45" s="21"/>
      <c r="UXO45" s="21"/>
      <c r="UXP45" s="21"/>
      <c r="UXQ45" s="21"/>
      <c r="UXR45" s="21"/>
      <c r="UXS45" s="21"/>
      <c r="UXT45" s="21"/>
      <c r="UXU45" s="21"/>
      <c r="UXV45" s="21"/>
      <c r="UXW45" s="21"/>
      <c r="UXX45" s="21"/>
      <c r="UXY45" s="21"/>
      <c r="UXZ45" s="21"/>
      <c r="UYA45" s="21"/>
      <c r="UYB45" s="21"/>
      <c r="UYC45" s="21"/>
      <c r="UYD45" s="21"/>
      <c r="UYE45" s="21"/>
      <c r="UYF45" s="21"/>
      <c r="UYG45" s="21"/>
      <c r="UYH45" s="21"/>
      <c r="UYI45" s="21"/>
      <c r="UYJ45" s="21"/>
      <c r="UYK45" s="21"/>
      <c r="UYL45" s="21"/>
      <c r="UYM45" s="21"/>
      <c r="UYN45" s="21"/>
      <c r="UYO45" s="21"/>
      <c r="UYP45" s="21"/>
      <c r="UYQ45" s="21"/>
      <c r="UYR45" s="21"/>
      <c r="UYS45" s="21"/>
      <c r="UYT45" s="21"/>
      <c r="UYU45" s="21"/>
      <c r="UYV45" s="21"/>
      <c r="UYW45" s="21"/>
      <c r="UYX45" s="21"/>
      <c r="UYY45" s="21"/>
      <c r="UYZ45" s="21"/>
      <c r="UZA45" s="21"/>
      <c r="UZB45" s="21"/>
      <c r="UZC45" s="21"/>
      <c r="UZD45" s="21"/>
      <c r="UZE45" s="21"/>
      <c r="UZF45" s="21"/>
      <c r="UZG45" s="21"/>
      <c r="UZH45" s="21"/>
      <c r="UZI45" s="21"/>
      <c r="UZJ45" s="21"/>
      <c r="UZK45" s="21"/>
      <c r="UZL45" s="21"/>
      <c r="UZM45" s="21"/>
      <c r="UZN45" s="21"/>
      <c r="UZO45" s="21"/>
      <c r="UZP45" s="21"/>
      <c r="UZQ45" s="21"/>
      <c r="UZR45" s="21"/>
      <c r="UZS45" s="21"/>
      <c r="UZT45" s="21"/>
      <c r="UZU45" s="21"/>
      <c r="UZV45" s="21"/>
      <c r="UZW45" s="21"/>
      <c r="UZX45" s="21"/>
      <c r="UZY45" s="21"/>
      <c r="UZZ45" s="21"/>
      <c r="VAA45" s="21"/>
      <c r="VAB45" s="21"/>
      <c r="VAC45" s="21"/>
      <c r="VAD45" s="21"/>
      <c r="VAE45" s="21"/>
      <c r="VAF45" s="21"/>
      <c r="VAG45" s="21"/>
      <c r="VAH45" s="21"/>
      <c r="VAI45" s="21"/>
      <c r="VAJ45" s="21"/>
      <c r="VAK45" s="21"/>
      <c r="VAL45" s="21"/>
      <c r="VAM45" s="21"/>
      <c r="VAN45" s="21"/>
      <c r="VAO45" s="21"/>
      <c r="VAP45" s="21"/>
      <c r="VAQ45" s="21"/>
      <c r="VAR45" s="21"/>
      <c r="VAS45" s="21"/>
      <c r="VAT45" s="21"/>
      <c r="VAU45" s="21"/>
      <c r="VAV45" s="21"/>
      <c r="VAW45" s="21"/>
      <c r="VAX45" s="21"/>
      <c r="VAY45" s="21"/>
      <c r="VAZ45" s="21"/>
      <c r="VBA45" s="21"/>
      <c r="VBB45" s="21"/>
      <c r="VBC45" s="21"/>
      <c r="VBD45" s="21"/>
      <c r="VBE45" s="21"/>
      <c r="VBF45" s="21"/>
      <c r="VBG45" s="21"/>
      <c r="VBH45" s="21"/>
      <c r="VBI45" s="21"/>
      <c r="VBJ45" s="21"/>
      <c r="VBK45" s="21"/>
      <c r="VBL45" s="21"/>
      <c r="VBM45" s="21"/>
      <c r="VBN45" s="21"/>
      <c r="VBO45" s="21"/>
      <c r="VBP45" s="21"/>
      <c r="VBQ45" s="21"/>
      <c r="VBR45" s="21"/>
      <c r="VBS45" s="21"/>
      <c r="VBT45" s="21"/>
      <c r="VBU45" s="21"/>
      <c r="VBV45" s="21"/>
      <c r="VBW45" s="21"/>
      <c r="VBX45" s="21"/>
      <c r="VBY45" s="21"/>
      <c r="VBZ45" s="21"/>
      <c r="VCA45" s="21"/>
      <c r="VCB45" s="21"/>
      <c r="VCC45" s="21"/>
      <c r="VCD45" s="21"/>
      <c r="VCE45" s="21"/>
      <c r="VCF45" s="21"/>
      <c r="VCG45" s="21"/>
      <c r="VCH45" s="21"/>
      <c r="VCI45" s="21"/>
      <c r="VCJ45" s="21"/>
      <c r="VCK45" s="21"/>
      <c r="VCL45" s="21"/>
      <c r="VCM45" s="21"/>
      <c r="VCN45" s="21"/>
      <c r="VCO45" s="21"/>
      <c r="VCP45" s="21"/>
      <c r="VCQ45" s="21"/>
      <c r="VCR45" s="21"/>
      <c r="VCS45" s="21"/>
      <c r="VCT45" s="21"/>
      <c r="VCU45" s="21"/>
      <c r="VCV45" s="21"/>
      <c r="VCW45" s="21"/>
      <c r="VCX45" s="21"/>
      <c r="VCY45" s="21"/>
      <c r="VCZ45" s="21"/>
      <c r="VDA45" s="21"/>
      <c r="VDB45" s="21"/>
      <c r="VDC45" s="21"/>
      <c r="VDD45" s="21"/>
      <c r="VDE45" s="21"/>
      <c r="VDF45" s="21"/>
      <c r="VDG45" s="21"/>
      <c r="VDH45" s="21"/>
      <c r="VDI45" s="21"/>
      <c r="VDJ45" s="21"/>
      <c r="VDK45" s="21"/>
      <c r="VDL45" s="21"/>
      <c r="VDM45" s="21"/>
      <c r="VDN45" s="21"/>
      <c r="VDO45" s="21"/>
      <c r="VDP45" s="21"/>
      <c r="VDQ45" s="21"/>
      <c r="VDR45" s="21"/>
      <c r="VDS45" s="21"/>
      <c r="VDT45" s="21"/>
      <c r="VDU45" s="21"/>
      <c r="VDV45" s="21"/>
      <c r="VDW45" s="21"/>
      <c r="VDX45" s="21"/>
      <c r="VDY45" s="21"/>
      <c r="VDZ45" s="21"/>
      <c r="VEA45" s="21"/>
      <c r="VEB45" s="21"/>
      <c r="VEC45" s="21"/>
      <c r="VED45" s="21"/>
      <c r="VEE45" s="21"/>
      <c r="VEF45" s="21"/>
      <c r="VEG45" s="21"/>
      <c r="VEH45" s="21"/>
      <c r="VEI45" s="21"/>
      <c r="VEJ45" s="21"/>
      <c r="VEK45" s="21"/>
      <c r="VEL45" s="21"/>
      <c r="VEM45" s="21"/>
      <c r="VEN45" s="21"/>
      <c r="VEO45" s="21"/>
      <c r="VEP45" s="21"/>
      <c r="VEQ45" s="21"/>
      <c r="VER45" s="21"/>
      <c r="VES45" s="21"/>
      <c r="VET45" s="21"/>
      <c r="VEU45" s="21"/>
      <c r="VEV45" s="21"/>
      <c r="VEW45" s="21"/>
      <c r="VEX45" s="21"/>
      <c r="VEY45" s="21"/>
      <c r="VEZ45" s="21"/>
      <c r="VFA45" s="21"/>
      <c r="VFB45" s="21"/>
      <c r="VFC45" s="21"/>
      <c r="VFD45" s="21"/>
      <c r="VFE45" s="21"/>
      <c r="VFF45" s="21"/>
      <c r="VFG45" s="21"/>
      <c r="VFH45" s="21"/>
      <c r="VFI45" s="21"/>
      <c r="VFJ45" s="21"/>
      <c r="VFK45" s="21"/>
      <c r="VFL45" s="21"/>
      <c r="VFM45" s="21"/>
      <c r="VFN45" s="21"/>
      <c r="VFO45" s="21"/>
      <c r="VFP45" s="21"/>
      <c r="VFQ45" s="21"/>
      <c r="VFR45" s="21"/>
      <c r="VFS45" s="21"/>
      <c r="VFT45" s="21"/>
      <c r="VFU45" s="21"/>
      <c r="VFV45" s="21"/>
      <c r="VFW45" s="21"/>
      <c r="VFX45" s="21"/>
      <c r="VFY45" s="21"/>
      <c r="VFZ45" s="21"/>
      <c r="VGA45" s="21"/>
      <c r="VGB45" s="21"/>
      <c r="VGC45" s="21"/>
      <c r="VGD45" s="21"/>
      <c r="VGE45" s="21"/>
      <c r="VGF45" s="21"/>
      <c r="VGG45" s="21"/>
      <c r="VGH45" s="21"/>
      <c r="VGI45" s="21"/>
      <c r="VGJ45" s="21"/>
      <c r="VGK45" s="21"/>
      <c r="VGL45" s="21"/>
      <c r="VGM45" s="21"/>
      <c r="VGN45" s="21"/>
      <c r="VGO45" s="21"/>
      <c r="VGP45" s="21"/>
      <c r="VGQ45" s="21"/>
      <c r="VGR45" s="21"/>
      <c r="VGS45" s="21"/>
      <c r="VGT45" s="21"/>
      <c r="VGU45" s="21"/>
      <c r="VGV45" s="21"/>
      <c r="VGW45" s="21"/>
      <c r="VGX45" s="21"/>
      <c r="VGY45" s="21"/>
      <c r="VGZ45" s="21"/>
      <c r="VHA45" s="21"/>
      <c r="VHB45" s="21"/>
      <c r="VHC45" s="21"/>
      <c r="VHD45" s="21"/>
      <c r="VHE45" s="21"/>
      <c r="VHF45" s="21"/>
      <c r="VHG45" s="21"/>
      <c r="VHH45" s="21"/>
      <c r="VHI45" s="21"/>
      <c r="VHJ45" s="21"/>
      <c r="VHK45" s="21"/>
      <c r="VHL45" s="21"/>
      <c r="VHM45" s="21"/>
      <c r="VHN45" s="21"/>
      <c r="VHO45" s="21"/>
      <c r="VHP45" s="21"/>
      <c r="VHQ45" s="21"/>
      <c r="VHR45" s="21"/>
      <c r="VHS45" s="21"/>
      <c r="VHT45" s="21"/>
      <c r="VHU45" s="21"/>
      <c r="VHV45" s="21"/>
      <c r="VHW45" s="21"/>
      <c r="VHX45" s="21"/>
      <c r="VHY45" s="21"/>
      <c r="VHZ45" s="21"/>
      <c r="VIA45" s="21"/>
      <c r="VIB45" s="21"/>
      <c r="VIC45" s="21"/>
      <c r="VID45" s="21"/>
      <c r="VIE45" s="21"/>
      <c r="VIF45" s="21"/>
      <c r="VIG45" s="21"/>
      <c r="VIH45" s="21"/>
      <c r="VII45" s="21"/>
      <c r="VIJ45" s="21"/>
      <c r="VIK45" s="21"/>
      <c r="VIL45" s="21"/>
      <c r="VIM45" s="21"/>
      <c r="VIN45" s="21"/>
      <c r="VIO45" s="21"/>
      <c r="VIP45" s="21"/>
      <c r="VIQ45" s="21"/>
      <c r="VIR45" s="21"/>
      <c r="VIS45" s="21"/>
      <c r="VIT45" s="21"/>
      <c r="VIU45" s="21"/>
      <c r="VIV45" s="21"/>
      <c r="VIW45" s="21"/>
      <c r="VIX45" s="21"/>
      <c r="VIY45" s="21"/>
      <c r="VIZ45" s="21"/>
      <c r="VJA45" s="21"/>
      <c r="VJB45" s="21"/>
      <c r="VJC45" s="21"/>
      <c r="VJD45" s="21"/>
      <c r="VJE45" s="21"/>
      <c r="VJF45" s="21"/>
      <c r="VJG45" s="21"/>
      <c r="VJH45" s="21"/>
      <c r="VJI45" s="21"/>
      <c r="VJJ45" s="21"/>
      <c r="VJK45" s="21"/>
      <c r="VJL45" s="21"/>
      <c r="VJM45" s="21"/>
      <c r="VJN45" s="21"/>
      <c r="VJO45" s="21"/>
      <c r="VJP45" s="21"/>
      <c r="VJQ45" s="21"/>
      <c r="VJR45" s="21"/>
      <c r="VJS45" s="21"/>
      <c r="VJT45" s="21"/>
      <c r="VJU45" s="21"/>
      <c r="VJV45" s="21"/>
      <c r="VJW45" s="21"/>
      <c r="VJX45" s="21"/>
      <c r="VJY45" s="21"/>
      <c r="VJZ45" s="21"/>
      <c r="VKA45" s="21"/>
      <c r="VKB45" s="21"/>
      <c r="VKC45" s="21"/>
      <c r="VKD45" s="21"/>
      <c r="VKE45" s="21"/>
      <c r="VKF45" s="21"/>
      <c r="VKG45" s="21"/>
      <c r="VKH45" s="21"/>
      <c r="VKI45" s="21"/>
      <c r="VKJ45" s="21"/>
      <c r="VKK45" s="21"/>
      <c r="VKL45" s="21"/>
      <c r="VKM45" s="21"/>
      <c r="VKN45" s="21"/>
      <c r="VKO45" s="21"/>
      <c r="VKP45" s="21"/>
      <c r="VKQ45" s="21"/>
      <c r="VKR45" s="21"/>
      <c r="VKS45" s="21"/>
      <c r="VKT45" s="21"/>
      <c r="VKU45" s="21"/>
      <c r="VKV45" s="21"/>
      <c r="VKW45" s="21"/>
      <c r="VKX45" s="21"/>
      <c r="VKY45" s="21"/>
      <c r="VKZ45" s="21"/>
      <c r="VLA45" s="21"/>
      <c r="VLB45" s="21"/>
      <c r="VLC45" s="21"/>
      <c r="VLD45" s="21"/>
      <c r="VLE45" s="21"/>
      <c r="VLF45" s="21"/>
      <c r="VLG45" s="21"/>
      <c r="VLH45" s="21"/>
      <c r="VLI45" s="21"/>
      <c r="VLJ45" s="21"/>
      <c r="VLK45" s="21"/>
      <c r="VLL45" s="21"/>
      <c r="VLM45" s="21"/>
      <c r="VLN45" s="21"/>
      <c r="VLO45" s="21"/>
      <c r="VLP45" s="21"/>
      <c r="VLQ45" s="21"/>
      <c r="VLR45" s="21"/>
      <c r="VLS45" s="21"/>
      <c r="VLT45" s="21"/>
      <c r="VLU45" s="21"/>
      <c r="VLV45" s="21"/>
      <c r="VLW45" s="21"/>
      <c r="VLX45" s="21"/>
      <c r="VLY45" s="21"/>
      <c r="VLZ45" s="21"/>
      <c r="VMA45" s="21"/>
      <c r="VMB45" s="21"/>
      <c r="VMC45" s="21"/>
      <c r="VMD45" s="21"/>
      <c r="VME45" s="21"/>
      <c r="VMF45" s="21"/>
      <c r="VMG45" s="21"/>
      <c r="VMH45" s="21"/>
      <c r="VMI45" s="21"/>
      <c r="VMJ45" s="21"/>
      <c r="VMK45" s="21"/>
      <c r="VML45" s="21"/>
      <c r="VMM45" s="21"/>
      <c r="VMN45" s="21"/>
      <c r="VMO45" s="21"/>
      <c r="VMP45" s="21"/>
      <c r="VMQ45" s="21"/>
      <c r="VMR45" s="21"/>
      <c r="VMS45" s="21"/>
      <c r="VMT45" s="21"/>
      <c r="VMU45" s="21"/>
      <c r="VMV45" s="21"/>
      <c r="VMW45" s="21"/>
      <c r="VMX45" s="21"/>
      <c r="VMY45" s="21"/>
      <c r="VMZ45" s="21"/>
      <c r="VNA45" s="21"/>
      <c r="VNB45" s="21"/>
      <c r="VNC45" s="21"/>
      <c r="VND45" s="21"/>
      <c r="VNE45" s="21"/>
      <c r="VNF45" s="21"/>
      <c r="VNG45" s="21"/>
      <c r="VNH45" s="21"/>
      <c r="VNI45" s="21"/>
      <c r="VNJ45" s="21"/>
      <c r="VNK45" s="21"/>
      <c r="VNL45" s="21"/>
      <c r="VNM45" s="21"/>
      <c r="VNN45" s="21"/>
      <c r="VNO45" s="21"/>
      <c r="VNP45" s="21"/>
      <c r="VNQ45" s="21"/>
      <c r="VNR45" s="21"/>
      <c r="VNS45" s="21"/>
      <c r="VNT45" s="21"/>
      <c r="VNU45" s="21"/>
      <c r="VNV45" s="21"/>
      <c r="VNW45" s="21"/>
      <c r="VNX45" s="21"/>
      <c r="VNY45" s="21"/>
      <c r="VNZ45" s="21"/>
      <c r="VOA45" s="21"/>
      <c r="VOB45" s="21"/>
      <c r="VOC45" s="21"/>
      <c r="VOD45" s="21"/>
      <c r="VOE45" s="21"/>
      <c r="VOF45" s="21"/>
      <c r="VOG45" s="21"/>
      <c r="VOH45" s="21"/>
      <c r="VOI45" s="21"/>
      <c r="VOJ45" s="21"/>
      <c r="VOK45" s="21"/>
      <c r="VOL45" s="21"/>
      <c r="VOM45" s="21"/>
      <c r="VON45" s="21"/>
      <c r="VOO45" s="21"/>
      <c r="VOP45" s="21"/>
      <c r="VOQ45" s="21"/>
      <c r="VOR45" s="21"/>
      <c r="VOS45" s="21"/>
      <c r="VOT45" s="21"/>
      <c r="VOU45" s="21"/>
      <c r="VOV45" s="21"/>
      <c r="VOW45" s="21"/>
      <c r="VOX45" s="21"/>
      <c r="VOY45" s="21"/>
      <c r="VOZ45" s="21"/>
      <c r="VPA45" s="21"/>
      <c r="VPB45" s="21"/>
      <c r="VPC45" s="21"/>
      <c r="VPD45" s="21"/>
      <c r="VPE45" s="21"/>
      <c r="VPF45" s="21"/>
      <c r="VPG45" s="21"/>
      <c r="VPH45" s="21"/>
      <c r="VPI45" s="21"/>
      <c r="VPJ45" s="21"/>
      <c r="VPK45" s="21"/>
      <c r="VPL45" s="21"/>
      <c r="VPM45" s="21"/>
      <c r="VPN45" s="21"/>
      <c r="VPO45" s="21"/>
      <c r="VPP45" s="21"/>
      <c r="VPQ45" s="21"/>
      <c r="VPR45" s="21"/>
      <c r="VPS45" s="21"/>
      <c r="VPT45" s="21"/>
      <c r="VPU45" s="21"/>
      <c r="VPV45" s="21"/>
      <c r="VPW45" s="21"/>
      <c r="VPX45" s="21"/>
      <c r="VPY45" s="21"/>
      <c r="VPZ45" s="21"/>
      <c r="VQA45" s="21"/>
      <c r="VQB45" s="21"/>
      <c r="VQC45" s="21"/>
      <c r="VQD45" s="21"/>
      <c r="VQE45" s="21"/>
      <c r="VQF45" s="21"/>
      <c r="VQG45" s="21"/>
      <c r="VQH45" s="21"/>
      <c r="VQI45" s="21"/>
      <c r="VQJ45" s="21"/>
      <c r="VQK45" s="21"/>
      <c r="VQL45" s="21"/>
      <c r="VQM45" s="21"/>
      <c r="VQN45" s="21"/>
      <c r="VQO45" s="21"/>
      <c r="VQP45" s="21"/>
      <c r="VQQ45" s="21"/>
      <c r="VQR45" s="21"/>
      <c r="VQS45" s="21"/>
      <c r="VQT45" s="21"/>
      <c r="VQU45" s="21"/>
      <c r="VQV45" s="21"/>
      <c r="VQW45" s="21"/>
      <c r="VQX45" s="21"/>
      <c r="VQY45" s="21"/>
      <c r="VQZ45" s="21"/>
      <c r="VRA45" s="21"/>
      <c r="VRB45" s="21"/>
      <c r="VRC45" s="21"/>
      <c r="VRD45" s="21"/>
      <c r="VRE45" s="21"/>
      <c r="VRF45" s="21"/>
      <c r="VRG45" s="21"/>
      <c r="VRH45" s="21"/>
      <c r="VRI45" s="21"/>
      <c r="VRJ45" s="21"/>
      <c r="VRK45" s="21"/>
      <c r="VRL45" s="21"/>
      <c r="VRM45" s="21"/>
      <c r="VRN45" s="21"/>
      <c r="VRO45" s="21"/>
      <c r="VRP45" s="21"/>
      <c r="VRQ45" s="21"/>
      <c r="VRR45" s="21"/>
      <c r="VRS45" s="21"/>
      <c r="VRT45" s="21"/>
      <c r="VRU45" s="21"/>
      <c r="VRV45" s="21"/>
      <c r="VRW45" s="21"/>
      <c r="VRX45" s="21"/>
      <c r="VRY45" s="21"/>
      <c r="VRZ45" s="21"/>
      <c r="VSA45" s="21"/>
      <c r="VSB45" s="21"/>
      <c r="VSC45" s="21"/>
      <c r="VSD45" s="21"/>
      <c r="VSE45" s="21"/>
      <c r="VSF45" s="21"/>
      <c r="VSG45" s="21"/>
      <c r="VSH45" s="21"/>
      <c r="VSI45" s="21"/>
      <c r="VSJ45" s="21"/>
      <c r="VSK45" s="21"/>
      <c r="VSL45" s="21"/>
      <c r="VSM45" s="21"/>
      <c r="VSN45" s="21"/>
      <c r="VSO45" s="21"/>
      <c r="VSP45" s="21"/>
      <c r="VSQ45" s="21"/>
      <c r="VSR45" s="21"/>
      <c r="VSS45" s="21"/>
      <c r="VST45" s="21"/>
      <c r="VSU45" s="21"/>
      <c r="VSV45" s="21"/>
      <c r="VSW45" s="21"/>
      <c r="VSX45" s="21"/>
      <c r="VSY45" s="21"/>
      <c r="VSZ45" s="21"/>
      <c r="VTA45" s="21"/>
      <c r="VTB45" s="21"/>
      <c r="VTC45" s="21"/>
      <c r="VTD45" s="21"/>
      <c r="VTE45" s="21"/>
      <c r="VTF45" s="21"/>
      <c r="VTG45" s="21"/>
      <c r="VTH45" s="21"/>
      <c r="VTI45" s="21"/>
      <c r="VTJ45" s="21"/>
      <c r="VTK45" s="21"/>
      <c r="VTL45" s="21"/>
      <c r="VTM45" s="21"/>
      <c r="VTN45" s="21"/>
      <c r="VTO45" s="21"/>
      <c r="VTP45" s="21"/>
      <c r="VTQ45" s="21"/>
      <c r="VTR45" s="21"/>
      <c r="VTS45" s="21"/>
      <c r="VTT45" s="21"/>
      <c r="VTU45" s="21"/>
      <c r="VTV45" s="21"/>
      <c r="VTW45" s="21"/>
      <c r="VTX45" s="21"/>
      <c r="VTY45" s="21"/>
      <c r="VTZ45" s="21"/>
      <c r="VUA45" s="21"/>
      <c r="VUB45" s="21"/>
      <c r="VUC45" s="21"/>
      <c r="VUD45" s="21"/>
      <c r="VUE45" s="21"/>
      <c r="VUF45" s="21"/>
      <c r="VUG45" s="21"/>
      <c r="VUH45" s="21"/>
      <c r="VUI45" s="21"/>
      <c r="VUJ45" s="21"/>
      <c r="VUK45" s="21"/>
      <c r="VUL45" s="21"/>
      <c r="VUM45" s="21"/>
      <c r="VUN45" s="21"/>
      <c r="VUO45" s="21"/>
      <c r="VUP45" s="21"/>
      <c r="VUQ45" s="21"/>
      <c r="VUR45" s="21"/>
      <c r="VUS45" s="21"/>
      <c r="VUT45" s="21"/>
      <c r="VUU45" s="21"/>
      <c r="VUV45" s="21"/>
      <c r="VUW45" s="21"/>
      <c r="VUX45" s="21"/>
      <c r="VUY45" s="21"/>
      <c r="VUZ45" s="21"/>
      <c r="VVA45" s="21"/>
      <c r="VVB45" s="21"/>
      <c r="VVC45" s="21"/>
      <c r="VVD45" s="21"/>
      <c r="VVE45" s="21"/>
      <c r="VVF45" s="21"/>
      <c r="VVG45" s="21"/>
      <c r="VVH45" s="21"/>
      <c r="VVI45" s="21"/>
      <c r="VVJ45" s="21"/>
      <c r="VVK45" s="21"/>
      <c r="VVL45" s="21"/>
      <c r="VVM45" s="21"/>
      <c r="VVN45" s="21"/>
      <c r="VVO45" s="21"/>
      <c r="VVP45" s="21"/>
      <c r="VVQ45" s="21"/>
      <c r="VVR45" s="21"/>
      <c r="VVS45" s="21"/>
      <c r="VVT45" s="21"/>
      <c r="VVU45" s="21"/>
      <c r="VVV45" s="21"/>
      <c r="VVW45" s="21"/>
      <c r="VVX45" s="21"/>
      <c r="VVY45" s="21"/>
      <c r="VVZ45" s="21"/>
      <c r="VWA45" s="21"/>
      <c r="VWB45" s="21"/>
      <c r="VWC45" s="21"/>
      <c r="VWD45" s="21"/>
      <c r="VWE45" s="21"/>
      <c r="VWF45" s="21"/>
      <c r="VWG45" s="21"/>
      <c r="VWH45" s="21"/>
      <c r="VWI45" s="21"/>
      <c r="VWJ45" s="21"/>
      <c r="VWK45" s="21"/>
      <c r="VWL45" s="21"/>
      <c r="VWM45" s="21"/>
      <c r="VWN45" s="21"/>
      <c r="VWO45" s="21"/>
      <c r="VWP45" s="21"/>
      <c r="VWQ45" s="21"/>
      <c r="VWR45" s="21"/>
      <c r="VWS45" s="21"/>
      <c r="VWT45" s="21"/>
      <c r="VWU45" s="21"/>
      <c r="VWV45" s="21"/>
      <c r="VWW45" s="21"/>
      <c r="VWX45" s="21"/>
      <c r="VWY45" s="21"/>
      <c r="VWZ45" s="21"/>
      <c r="VXA45" s="21"/>
      <c r="VXB45" s="21"/>
      <c r="VXC45" s="21"/>
      <c r="VXD45" s="21"/>
      <c r="VXE45" s="21"/>
      <c r="VXF45" s="21"/>
      <c r="VXG45" s="21"/>
      <c r="VXH45" s="21"/>
      <c r="VXI45" s="21"/>
      <c r="VXJ45" s="21"/>
      <c r="VXK45" s="21"/>
      <c r="VXL45" s="21"/>
      <c r="VXM45" s="21"/>
      <c r="VXN45" s="21"/>
      <c r="VXO45" s="21"/>
      <c r="VXP45" s="21"/>
      <c r="VXQ45" s="21"/>
      <c r="VXR45" s="21"/>
      <c r="VXS45" s="21"/>
      <c r="VXT45" s="21"/>
      <c r="VXU45" s="21"/>
      <c r="VXV45" s="21"/>
      <c r="VXW45" s="21"/>
      <c r="VXX45" s="21"/>
      <c r="VXY45" s="21"/>
      <c r="VXZ45" s="21"/>
      <c r="VYA45" s="21"/>
      <c r="VYB45" s="21"/>
      <c r="VYC45" s="21"/>
      <c r="VYD45" s="21"/>
      <c r="VYE45" s="21"/>
      <c r="VYF45" s="21"/>
      <c r="VYG45" s="21"/>
      <c r="VYH45" s="21"/>
      <c r="VYI45" s="21"/>
      <c r="VYJ45" s="21"/>
      <c r="VYK45" s="21"/>
      <c r="VYL45" s="21"/>
      <c r="VYM45" s="21"/>
      <c r="VYN45" s="21"/>
      <c r="VYO45" s="21"/>
      <c r="VYP45" s="21"/>
      <c r="VYQ45" s="21"/>
      <c r="VYR45" s="21"/>
      <c r="VYS45" s="21"/>
      <c r="VYT45" s="21"/>
      <c r="VYU45" s="21"/>
      <c r="VYV45" s="21"/>
      <c r="VYW45" s="21"/>
      <c r="VYX45" s="21"/>
      <c r="VYY45" s="21"/>
      <c r="VYZ45" s="21"/>
      <c r="VZA45" s="21"/>
      <c r="VZB45" s="21"/>
      <c r="VZC45" s="21"/>
      <c r="VZD45" s="21"/>
      <c r="VZE45" s="21"/>
      <c r="VZF45" s="21"/>
      <c r="VZG45" s="21"/>
      <c r="VZH45" s="21"/>
      <c r="VZI45" s="21"/>
      <c r="VZJ45" s="21"/>
      <c r="VZK45" s="21"/>
      <c r="VZL45" s="21"/>
      <c r="VZM45" s="21"/>
      <c r="VZN45" s="21"/>
      <c r="VZO45" s="21"/>
      <c r="VZP45" s="21"/>
      <c r="VZQ45" s="21"/>
      <c r="VZR45" s="21"/>
      <c r="VZS45" s="21"/>
      <c r="VZT45" s="21"/>
      <c r="VZU45" s="21"/>
      <c r="VZV45" s="21"/>
      <c r="VZW45" s="21"/>
      <c r="VZX45" s="21"/>
      <c r="VZY45" s="21"/>
      <c r="VZZ45" s="21"/>
      <c r="WAA45" s="21"/>
      <c r="WAB45" s="21"/>
      <c r="WAC45" s="21"/>
      <c r="WAD45" s="21"/>
      <c r="WAE45" s="21"/>
      <c r="WAF45" s="21"/>
      <c r="WAG45" s="21"/>
      <c r="WAH45" s="21"/>
      <c r="WAI45" s="21"/>
      <c r="WAJ45" s="21"/>
      <c r="WAK45" s="21"/>
      <c r="WAL45" s="21"/>
      <c r="WAM45" s="21"/>
      <c r="WAN45" s="21"/>
      <c r="WAO45" s="21"/>
      <c r="WAP45" s="21"/>
      <c r="WAQ45" s="21"/>
      <c r="WAR45" s="21"/>
      <c r="WAS45" s="21"/>
      <c r="WAT45" s="21"/>
      <c r="WAU45" s="21"/>
      <c r="WAV45" s="21"/>
      <c r="WAW45" s="21"/>
      <c r="WAX45" s="21"/>
      <c r="WAY45" s="21"/>
      <c r="WAZ45" s="21"/>
      <c r="WBA45" s="21"/>
      <c r="WBB45" s="21"/>
      <c r="WBC45" s="21"/>
      <c r="WBD45" s="21"/>
      <c r="WBE45" s="21"/>
      <c r="WBF45" s="21"/>
      <c r="WBG45" s="21"/>
      <c r="WBH45" s="21"/>
      <c r="WBI45" s="21"/>
      <c r="WBJ45" s="21"/>
      <c r="WBK45" s="21"/>
      <c r="WBL45" s="21"/>
      <c r="WBM45" s="21"/>
      <c r="WBN45" s="21"/>
      <c r="WBO45" s="21"/>
      <c r="WBP45" s="21"/>
      <c r="WBQ45" s="21"/>
      <c r="WBR45" s="21"/>
      <c r="WBS45" s="21"/>
      <c r="WBT45" s="21"/>
      <c r="WBU45" s="21"/>
      <c r="WBV45" s="21"/>
      <c r="WBW45" s="21"/>
      <c r="WBX45" s="21"/>
      <c r="WBY45" s="21"/>
      <c r="WBZ45" s="21"/>
      <c r="WCA45" s="21"/>
      <c r="WCB45" s="21"/>
      <c r="WCC45" s="21"/>
      <c r="WCD45" s="21"/>
      <c r="WCE45" s="21"/>
      <c r="WCF45" s="21"/>
      <c r="WCG45" s="21"/>
      <c r="WCH45" s="21"/>
      <c r="WCI45" s="21"/>
      <c r="WCJ45" s="21"/>
      <c r="WCK45" s="21"/>
      <c r="WCL45" s="21"/>
      <c r="WCM45" s="21"/>
      <c r="WCN45" s="21"/>
      <c r="WCO45" s="21"/>
      <c r="WCP45" s="21"/>
      <c r="WCQ45" s="21"/>
      <c r="WCR45" s="21"/>
      <c r="WCS45" s="21"/>
      <c r="WCT45" s="21"/>
      <c r="WCU45" s="21"/>
      <c r="WCV45" s="21"/>
      <c r="WCW45" s="21"/>
      <c r="WCX45" s="21"/>
      <c r="WCY45" s="21"/>
      <c r="WCZ45" s="21"/>
      <c r="WDA45" s="21"/>
      <c r="WDB45" s="21"/>
      <c r="WDC45" s="21"/>
      <c r="WDD45" s="21"/>
      <c r="WDE45" s="21"/>
      <c r="WDF45" s="21"/>
      <c r="WDG45" s="21"/>
      <c r="WDH45" s="21"/>
      <c r="WDI45" s="21"/>
      <c r="WDJ45" s="21"/>
      <c r="WDK45" s="21"/>
      <c r="WDL45" s="21"/>
      <c r="WDM45" s="21"/>
      <c r="WDN45" s="21"/>
      <c r="WDO45" s="21"/>
      <c r="WDP45" s="21"/>
      <c r="WDQ45" s="21"/>
      <c r="WDR45" s="21"/>
      <c r="WDS45" s="21"/>
      <c r="WDT45" s="21"/>
      <c r="WDU45" s="21"/>
      <c r="WDV45" s="21"/>
      <c r="WDW45" s="21"/>
      <c r="WDX45" s="21"/>
      <c r="WDY45" s="21"/>
      <c r="WDZ45" s="21"/>
      <c r="WEA45" s="21"/>
      <c r="WEB45" s="21"/>
      <c r="WEC45" s="21"/>
      <c r="WED45" s="21"/>
      <c r="WEE45" s="21"/>
      <c r="WEF45" s="21"/>
      <c r="WEG45" s="21"/>
      <c r="WEH45" s="21"/>
      <c r="WEI45" s="21"/>
      <c r="WEJ45" s="21"/>
      <c r="WEK45" s="21"/>
      <c r="WEL45" s="21"/>
      <c r="WEM45" s="21"/>
      <c r="WEN45" s="21"/>
      <c r="WEO45" s="21"/>
      <c r="WEP45" s="21"/>
      <c r="WEQ45" s="21"/>
      <c r="WER45" s="21"/>
      <c r="WES45" s="21"/>
      <c r="WET45" s="21"/>
      <c r="WEU45" s="21"/>
      <c r="WEV45" s="21"/>
      <c r="WEW45" s="21"/>
      <c r="WEX45" s="21"/>
      <c r="WEY45" s="21"/>
      <c r="WEZ45" s="21"/>
      <c r="WFA45" s="21"/>
      <c r="WFB45" s="21"/>
      <c r="WFC45" s="21"/>
      <c r="WFD45" s="21"/>
      <c r="WFE45" s="21"/>
      <c r="WFF45" s="21"/>
      <c r="WFG45" s="21"/>
      <c r="WFH45" s="21"/>
      <c r="WFI45" s="21"/>
      <c r="WFJ45" s="21"/>
      <c r="WFK45" s="21"/>
      <c r="WFL45" s="21"/>
      <c r="WFM45" s="21"/>
      <c r="WFN45" s="21"/>
      <c r="WFO45" s="21"/>
      <c r="WFP45" s="21"/>
      <c r="WFQ45" s="21"/>
      <c r="WFR45" s="21"/>
      <c r="WFS45" s="21"/>
      <c r="WFT45" s="21"/>
      <c r="WFU45" s="21"/>
      <c r="WFV45" s="21"/>
      <c r="WFW45" s="21"/>
      <c r="WFX45" s="21"/>
      <c r="WFY45" s="21"/>
      <c r="WFZ45" s="21"/>
      <c r="WGA45" s="21"/>
      <c r="WGB45" s="21"/>
      <c r="WGC45" s="21"/>
      <c r="WGD45" s="21"/>
      <c r="WGE45" s="21"/>
      <c r="WGF45" s="21"/>
      <c r="WGG45" s="21"/>
      <c r="WGH45" s="21"/>
      <c r="WGI45" s="21"/>
      <c r="WGJ45" s="21"/>
      <c r="WGK45" s="21"/>
      <c r="WGL45" s="21"/>
      <c r="WGM45" s="21"/>
      <c r="WGN45" s="21"/>
      <c r="WGO45" s="21"/>
      <c r="WGP45" s="21"/>
      <c r="WGQ45" s="21"/>
      <c r="WGR45" s="21"/>
      <c r="WGS45" s="21"/>
      <c r="WGT45" s="21"/>
      <c r="WGU45" s="21"/>
      <c r="WGV45" s="21"/>
      <c r="WGW45" s="21"/>
      <c r="WGX45" s="21"/>
      <c r="WGY45" s="21"/>
      <c r="WGZ45" s="21"/>
      <c r="WHA45" s="21"/>
      <c r="WHB45" s="21"/>
      <c r="WHC45" s="21"/>
      <c r="WHD45" s="21"/>
      <c r="WHE45" s="21"/>
      <c r="WHF45" s="21"/>
      <c r="WHG45" s="21"/>
      <c r="WHH45" s="21"/>
      <c r="WHI45" s="21"/>
      <c r="WHJ45" s="21"/>
      <c r="WHK45" s="21"/>
      <c r="WHL45" s="21"/>
      <c r="WHM45" s="21"/>
      <c r="WHN45" s="21"/>
      <c r="WHO45" s="21"/>
      <c r="WHP45" s="21"/>
      <c r="WHQ45" s="21"/>
      <c r="WHR45" s="21"/>
      <c r="WHS45" s="21"/>
      <c r="WHT45" s="21"/>
      <c r="WHU45" s="21"/>
      <c r="WHV45" s="21"/>
      <c r="WHW45" s="21"/>
      <c r="WHX45" s="21"/>
      <c r="WHY45" s="21"/>
      <c r="WHZ45" s="21"/>
      <c r="WIA45" s="21"/>
      <c r="WIB45" s="21"/>
      <c r="WIC45" s="21"/>
      <c r="WID45" s="21"/>
      <c r="WIE45" s="21"/>
      <c r="WIF45" s="21"/>
      <c r="WIG45" s="21"/>
      <c r="WIH45" s="21"/>
      <c r="WII45" s="21"/>
      <c r="WIJ45" s="21"/>
      <c r="WIK45" s="21"/>
      <c r="WIL45" s="21"/>
      <c r="WIM45" s="21"/>
      <c r="WIN45" s="21"/>
      <c r="WIO45" s="21"/>
      <c r="WIP45" s="21"/>
      <c r="WIQ45" s="21"/>
      <c r="WIR45" s="21"/>
      <c r="WIS45" s="21"/>
      <c r="WIT45" s="21"/>
      <c r="WIU45" s="21"/>
      <c r="WIV45" s="21"/>
      <c r="WIW45" s="21"/>
      <c r="WIX45" s="21"/>
      <c r="WIY45" s="21"/>
      <c r="WIZ45" s="21"/>
      <c r="WJA45" s="21"/>
      <c r="WJB45" s="21"/>
      <c r="WJC45" s="21"/>
      <c r="WJD45" s="21"/>
      <c r="WJE45" s="21"/>
      <c r="WJF45" s="21"/>
      <c r="WJG45" s="21"/>
      <c r="WJH45" s="21"/>
      <c r="WJI45" s="21"/>
      <c r="WJJ45" s="21"/>
      <c r="WJK45" s="21"/>
      <c r="WJL45" s="21"/>
      <c r="WJM45" s="21"/>
      <c r="WJN45" s="21"/>
      <c r="WJO45" s="21"/>
      <c r="WJP45" s="21"/>
      <c r="WJQ45" s="21"/>
      <c r="WJR45" s="21"/>
      <c r="WJS45" s="21"/>
      <c r="WJT45" s="21"/>
      <c r="WJU45" s="21"/>
      <c r="WJV45" s="21"/>
      <c r="WJW45" s="21"/>
      <c r="WJX45" s="21"/>
      <c r="WJY45" s="21"/>
      <c r="WJZ45" s="21"/>
      <c r="WKA45" s="21"/>
      <c r="WKB45" s="21"/>
      <c r="WKC45" s="21"/>
      <c r="WKD45" s="21"/>
      <c r="WKE45" s="21"/>
      <c r="WKF45" s="21"/>
      <c r="WKG45" s="21"/>
      <c r="WKH45" s="21"/>
      <c r="WKI45" s="21"/>
      <c r="WKJ45" s="21"/>
      <c r="WKK45" s="21"/>
      <c r="WKL45" s="21"/>
      <c r="WKM45" s="21"/>
      <c r="WKN45" s="21"/>
      <c r="WKO45" s="21"/>
      <c r="WKP45" s="21"/>
      <c r="WKQ45" s="21"/>
      <c r="WKR45" s="21"/>
      <c r="WKS45" s="21"/>
      <c r="WKT45" s="21"/>
      <c r="WKU45" s="21"/>
      <c r="WKV45" s="21"/>
      <c r="WKW45" s="21"/>
      <c r="WKX45" s="21"/>
      <c r="WKY45" s="21"/>
      <c r="WKZ45" s="21"/>
      <c r="WLA45" s="21"/>
      <c r="WLB45" s="21"/>
      <c r="WLC45" s="21"/>
      <c r="WLD45" s="21"/>
      <c r="WLE45" s="21"/>
      <c r="WLF45" s="21"/>
      <c r="WLG45" s="21"/>
      <c r="WLH45" s="21"/>
      <c r="WLI45" s="21"/>
      <c r="WLJ45" s="21"/>
      <c r="WLK45" s="21"/>
      <c r="WLL45" s="21"/>
      <c r="WLM45" s="21"/>
      <c r="WLN45" s="21"/>
      <c r="WLO45" s="21"/>
      <c r="WLP45" s="21"/>
      <c r="WLQ45" s="21"/>
      <c r="WLR45" s="21"/>
      <c r="WLS45" s="21"/>
      <c r="WLT45" s="21"/>
      <c r="WLU45" s="21"/>
      <c r="WLV45" s="21"/>
      <c r="WLW45" s="21"/>
      <c r="WLX45" s="21"/>
      <c r="WLY45" s="21"/>
      <c r="WLZ45" s="21"/>
      <c r="WMA45" s="21"/>
      <c r="WMB45" s="21"/>
      <c r="WMC45" s="21"/>
      <c r="WMD45" s="21"/>
      <c r="WME45" s="21"/>
      <c r="WMF45" s="21"/>
      <c r="WMG45" s="21"/>
      <c r="WMH45" s="21"/>
      <c r="WMI45" s="21"/>
      <c r="WMJ45" s="21"/>
      <c r="WMK45" s="21"/>
      <c r="WML45" s="21"/>
      <c r="WMM45" s="21"/>
      <c r="WMN45" s="21"/>
      <c r="WMO45" s="21"/>
      <c r="WMP45" s="21"/>
      <c r="WMQ45" s="21"/>
      <c r="WMR45" s="21"/>
      <c r="WMS45" s="21"/>
      <c r="WMT45" s="21"/>
      <c r="WMU45" s="21"/>
      <c r="WMV45" s="21"/>
      <c r="WMW45" s="21"/>
      <c r="WMX45" s="21"/>
      <c r="WMY45" s="21"/>
      <c r="WMZ45" s="21"/>
      <c r="WNA45" s="21"/>
      <c r="WNB45" s="21"/>
      <c r="WNC45" s="21"/>
      <c r="WND45" s="21"/>
      <c r="WNE45" s="21"/>
      <c r="WNF45" s="21"/>
      <c r="WNG45" s="21"/>
      <c r="WNH45" s="21"/>
      <c r="WNI45" s="21"/>
      <c r="WNJ45" s="21"/>
      <c r="WNK45" s="21"/>
      <c r="WNL45" s="21"/>
      <c r="WNM45" s="21"/>
      <c r="WNN45" s="21"/>
      <c r="WNO45" s="21"/>
      <c r="WNP45" s="21"/>
      <c r="WNQ45" s="21"/>
      <c r="WNR45" s="21"/>
      <c r="WNS45" s="21"/>
      <c r="WNT45" s="21"/>
      <c r="WNU45" s="21"/>
      <c r="WNV45" s="21"/>
      <c r="WNW45" s="21"/>
      <c r="WNX45" s="21"/>
      <c r="WNY45" s="21"/>
      <c r="WNZ45" s="21"/>
      <c r="WOA45" s="21"/>
      <c r="WOB45" s="21"/>
      <c r="WOC45" s="21"/>
      <c r="WOD45" s="21"/>
      <c r="WOE45" s="21"/>
      <c r="WOF45" s="21"/>
      <c r="WOG45" s="21"/>
      <c r="WOH45" s="21"/>
      <c r="WOI45" s="21"/>
      <c r="WOJ45" s="21"/>
      <c r="WOK45" s="21"/>
      <c r="WOL45" s="21"/>
      <c r="WOM45" s="21"/>
      <c r="WON45" s="21"/>
      <c r="WOO45" s="21"/>
      <c r="WOP45" s="21"/>
      <c r="WOQ45" s="21"/>
      <c r="WOR45" s="21"/>
      <c r="WOS45" s="21"/>
      <c r="WOT45" s="21"/>
      <c r="WOU45" s="21"/>
      <c r="WOV45" s="21"/>
      <c r="WOW45" s="21"/>
      <c r="WOX45" s="21"/>
      <c r="WOY45" s="21"/>
      <c r="WOZ45" s="21"/>
      <c r="WPA45" s="21"/>
      <c r="WPB45" s="21"/>
      <c r="WPC45" s="21"/>
      <c r="WPD45" s="21"/>
      <c r="WPE45" s="21"/>
      <c r="WPF45" s="21"/>
      <c r="WPG45" s="21"/>
      <c r="WPH45" s="21"/>
      <c r="WPI45" s="21"/>
      <c r="WPJ45" s="21"/>
      <c r="WPK45" s="21"/>
      <c r="WPL45" s="21"/>
      <c r="WPM45" s="21"/>
      <c r="WPN45" s="21"/>
      <c r="WPO45" s="21"/>
      <c r="WPP45" s="21"/>
      <c r="WPQ45" s="21"/>
      <c r="WPR45" s="21"/>
      <c r="WPS45" s="21"/>
      <c r="WPT45" s="21"/>
      <c r="WPU45" s="21"/>
      <c r="WPV45" s="21"/>
      <c r="WPW45" s="21"/>
      <c r="WPX45" s="21"/>
      <c r="WPY45" s="21"/>
      <c r="WPZ45" s="21"/>
      <c r="WQA45" s="21"/>
      <c r="WQB45" s="21"/>
      <c r="WQC45" s="21"/>
      <c r="WQD45" s="21"/>
      <c r="WQE45" s="21"/>
      <c r="WQF45" s="21"/>
      <c r="WQG45" s="21"/>
      <c r="WQH45" s="21"/>
      <c r="WQI45" s="21"/>
      <c r="WQJ45" s="21"/>
      <c r="WQK45" s="21"/>
      <c r="WQL45" s="21"/>
      <c r="WQM45" s="21"/>
      <c r="WQN45" s="21"/>
      <c r="WQO45" s="21"/>
      <c r="WQP45" s="21"/>
      <c r="WQQ45" s="21"/>
      <c r="WQR45" s="21"/>
      <c r="WQS45" s="21"/>
      <c r="WQT45" s="21"/>
      <c r="WQU45" s="21"/>
      <c r="WQV45" s="21"/>
      <c r="WQW45" s="21"/>
      <c r="WQX45" s="21"/>
      <c r="WQY45" s="21"/>
      <c r="WQZ45" s="21"/>
      <c r="WRA45" s="21"/>
      <c r="WRB45" s="21"/>
      <c r="WRC45" s="21"/>
      <c r="WRD45" s="21"/>
      <c r="WRE45" s="21"/>
      <c r="WRF45" s="21"/>
      <c r="WRG45" s="21"/>
      <c r="WRH45" s="21"/>
      <c r="WRI45" s="21"/>
      <c r="WRJ45" s="21"/>
      <c r="WRK45" s="21"/>
      <c r="WRL45" s="21"/>
      <c r="WRM45" s="21"/>
      <c r="WRN45" s="21"/>
      <c r="WRO45" s="21"/>
      <c r="WRP45" s="21"/>
      <c r="WRQ45" s="21"/>
      <c r="WRR45" s="21"/>
      <c r="WRS45" s="21"/>
      <c r="WRT45" s="21"/>
      <c r="WRU45" s="21"/>
      <c r="WRV45" s="21"/>
      <c r="WRW45" s="21"/>
      <c r="WRX45" s="21"/>
      <c r="WRY45" s="21"/>
      <c r="WRZ45" s="21"/>
      <c r="WSA45" s="21"/>
      <c r="WSB45" s="21"/>
      <c r="WSC45" s="21"/>
      <c r="WSD45" s="21"/>
      <c r="WSE45" s="21"/>
      <c r="WSF45" s="21"/>
      <c r="WSG45" s="21"/>
      <c r="WSH45" s="21"/>
      <c r="WSI45" s="21"/>
      <c r="WSJ45" s="21"/>
      <c r="WSK45" s="21"/>
      <c r="WSL45" s="21"/>
      <c r="WSM45" s="21"/>
      <c r="WSN45" s="21"/>
      <c r="WSO45" s="21"/>
      <c r="WSP45" s="21"/>
      <c r="WSQ45" s="21"/>
      <c r="WSR45" s="21"/>
      <c r="WSS45" s="21"/>
      <c r="WST45" s="21"/>
      <c r="WSU45" s="21"/>
      <c r="WSV45" s="21"/>
      <c r="WSW45" s="21"/>
      <c r="WSX45" s="21"/>
      <c r="WSY45" s="21"/>
      <c r="WSZ45" s="21"/>
      <c r="WTA45" s="21"/>
      <c r="WTB45" s="21"/>
      <c r="WTC45" s="21"/>
      <c r="WTD45" s="21"/>
      <c r="WTE45" s="21"/>
      <c r="WTF45" s="21"/>
      <c r="WTG45" s="21"/>
      <c r="WTH45" s="21"/>
      <c r="WTI45" s="21"/>
      <c r="WTJ45" s="21"/>
      <c r="WTK45" s="21"/>
      <c r="WTL45" s="21"/>
      <c r="WTM45" s="21"/>
      <c r="WTN45" s="21"/>
      <c r="WTO45" s="21"/>
      <c r="WTP45" s="21"/>
      <c r="WTQ45" s="21"/>
      <c r="WTR45" s="21"/>
      <c r="WTS45" s="21"/>
      <c r="WTT45" s="21"/>
      <c r="WTU45" s="21"/>
      <c r="WTV45" s="21"/>
      <c r="WTW45" s="21"/>
      <c r="WTX45" s="21"/>
      <c r="WTY45" s="21"/>
      <c r="WTZ45" s="21"/>
      <c r="WUA45" s="21"/>
      <c r="WUB45" s="21"/>
      <c r="WUC45" s="21"/>
      <c r="WUD45" s="21"/>
      <c r="WUE45" s="21"/>
      <c r="WUF45" s="21"/>
      <c r="WUG45" s="21"/>
      <c r="WUH45" s="21"/>
      <c r="WUI45" s="21"/>
      <c r="WUJ45" s="21"/>
      <c r="WUK45" s="21"/>
      <c r="WUL45" s="21"/>
      <c r="WUM45" s="21"/>
      <c r="WUN45" s="21"/>
      <c r="WUO45" s="21"/>
      <c r="WUP45" s="21"/>
      <c r="WUQ45" s="21"/>
      <c r="WUR45" s="21"/>
      <c r="WUS45" s="21"/>
      <c r="WUT45" s="21"/>
      <c r="WUU45" s="21"/>
      <c r="WUV45" s="21"/>
      <c r="WUW45" s="21"/>
      <c r="WUX45" s="21"/>
      <c r="WUY45" s="21"/>
      <c r="WUZ45" s="21"/>
      <c r="WVA45" s="21"/>
      <c r="WVB45" s="21"/>
      <c r="WVC45" s="21"/>
      <c r="WVD45" s="21"/>
      <c r="WVE45" s="21"/>
      <c r="WVF45" s="21"/>
      <c r="WVG45" s="21"/>
      <c r="WVH45" s="21"/>
      <c r="WVI45" s="21"/>
      <c r="WVJ45" s="21"/>
      <c r="WVK45" s="21"/>
      <c r="WVL45" s="21"/>
      <c r="WVM45" s="21"/>
      <c r="WVN45" s="21"/>
      <c r="WVO45" s="21"/>
      <c r="WVP45" s="21"/>
      <c r="WVQ45" s="21"/>
      <c r="WVR45" s="21"/>
      <c r="WVS45" s="21"/>
      <c r="WVT45" s="21"/>
    </row>
    <row r="46" spans="1:16140" s="22" customFormat="1" x14ac:dyDescent="0.2">
      <c r="A46" s="25"/>
      <c r="B46" s="28"/>
      <c r="C46" s="27"/>
      <c r="D46" s="26"/>
      <c r="E46" s="25"/>
      <c r="F46" s="25"/>
      <c r="G46" s="24"/>
      <c r="H46" s="24"/>
      <c r="I46" s="29"/>
      <c r="J46" s="23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  <c r="AMR46" s="21"/>
      <c r="AMS46" s="21"/>
      <c r="AMT46" s="21"/>
      <c r="AMU46" s="21"/>
      <c r="AMV46" s="21"/>
      <c r="AMW46" s="21"/>
      <c r="AMX46" s="21"/>
      <c r="AMY46" s="21"/>
      <c r="AMZ46" s="21"/>
      <c r="ANA46" s="21"/>
      <c r="ANB46" s="21"/>
      <c r="ANC46" s="21"/>
      <c r="AND46" s="21"/>
      <c r="ANE46" s="21"/>
      <c r="ANF46" s="21"/>
      <c r="ANG46" s="21"/>
      <c r="ANH46" s="21"/>
      <c r="ANI46" s="21"/>
      <c r="ANJ46" s="21"/>
      <c r="ANK46" s="21"/>
      <c r="ANL46" s="21"/>
      <c r="ANM46" s="21"/>
      <c r="ANN46" s="21"/>
      <c r="ANO46" s="21"/>
      <c r="ANP46" s="21"/>
      <c r="ANQ46" s="21"/>
      <c r="ANR46" s="21"/>
      <c r="ANS46" s="21"/>
      <c r="ANT46" s="21"/>
      <c r="ANU46" s="21"/>
      <c r="ANV46" s="21"/>
      <c r="ANW46" s="21"/>
      <c r="ANX46" s="21"/>
      <c r="ANY46" s="21"/>
      <c r="ANZ46" s="21"/>
      <c r="AOA46" s="21"/>
      <c r="AOB46" s="21"/>
      <c r="AOC46" s="21"/>
      <c r="AOD46" s="21"/>
      <c r="AOE46" s="21"/>
      <c r="AOF46" s="21"/>
      <c r="AOG46" s="21"/>
      <c r="AOH46" s="21"/>
      <c r="AOI46" s="21"/>
      <c r="AOJ46" s="21"/>
      <c r="AOK46" s="21"/>
      <c r="AOL46" s="21"/>
      <c r="AOM46" s="21"/>
      <c r="AON46" s="21"/>
      <c r="AOO46" s="21"/>
      <c r="AOP46" s="21"/>
      <c r="AOQ46" s="21"/>
      <c r="AOR46" s="21"/>
      <c r="AOS46" s="21"/>
      <c r="AOT46" s="21"/>
      <c r="AOU46" s="21"/>
      <c r="AOV46" s="21"/>
      <c r="AOW46" s="21"/>
      <c r="AOX46" s="21"/>
      <c r="AOY46" s="21"/>
      <c r="AOZ46" s="21"/>
      <c r="APA46" s="21"/>
      <c r="APB46" s="21"/>
      <c r="APC46" s="21"/>
      <c r="APD46" s="21"/>
      <c r="APE46" s="21"/>
      <c r="APF46" s="21"/>
      <c r="APG46" s="21"/>
      <c r="APH46" s="21"/>
      <c r="API46" s="21"/>
      <c r="APJ46" s="21"/>
      <c r="APK46" s="21"/>
      <c r="APL46" s="21"/>
      <c r="APM46" s="21"/>
      <c r="APN46" s="21"/>
      <c r="APO46" s="21"/>
      <c r="APP46" s="21"/>
      <c r="APQ46" s="21"/>
      <c r="APR46" s="21"/>
      <c r="APS46" s="21"/>
      <c r="APT46" s="21"/>
      <c r="APU46" s="21"/>
      <c r="APV46" s="21"/>
      <c r="APW46" s="21"/>
      <c r="APX46" s="21"/>
      <c r="APY46" s="21"/>
      <c r="APZ46" s="21"/>
      <c r="AQA46" s="21"/>
      <c r="AQB46" s="21"/>
      <c r="AQC46" s="21"/>
      <c r="AQD46" s="21"/>
      <c r="AQE46" s="21"/>
      <c r="AQF46" s="21"/>
      <c r="AQG46" s="21"/>
      <c r="AQH46" s="21"/>
      <c r="AQI46" s="21"/>
      <c r="AQJ46" s="21"/>
      <c r="AQK46" s="21"/>
      <c r="AQL46" s="21"/>
      <c r="AQM46" s="21"/>
      <c r="AQN46" s="21"/>
      <c r="AQO46" s="21"/>
      <c r="AQP46" s="21"/>
      <c r="AQQ46" s="21"/>
      <c r="AQR46" s="21"/>
      <c r="AQS46" s="21"/>
      <c r="AQT46" s="21"/>
      <c r="AQU46" s="21"/>
      <c r="AQV46" s="21"/>
      <c r="AQW46" s="21"/>
      <c r="AQX46" s="21"/>
      <c r="AQY46" s="21"/>
      <c r="AQZ46" s="21"/>
      <c r="ARA46" s="21"/>
      <c r="ARB46" s="21"/>
      <c r="ARC46" s="21"/>
      <c r="ARD46" s="21"/>
      <c r="ARE46" s="21"/>
      <c r="ARF46" s="21"/>
      <c r="ARG46" s="21"/>
      <c r="ARH46" s="21"/>
      <c r="ARI46" s="21"/>
      <c r="ARJ46" s="21"/>
      <c r="ARK46" s="21"/>
      <c r="ARL46" s="21"/>
      <c r="ARM46" s="21"/>
      <c r="ARN46" s="21"/>
      <c r="ARO46" s="21"/>
      <c r="ARP46" s="21"/>
      <c r="ARQ46" s="21"/>
      <c r="ARR46" s="21"/>
      <c r="ARS46" s="21"/>
      <c r="ART46" s="21"/>
      <c r="ARU46" s="21"/>
      <c r="ARV46" s="21"/>
      <c r="ARW46" s="21"/>
      <c r="ARX46" s="21"/>
      <c r="ARY46" s="21"/>
      <c r="ARZ46" s="21"/>
      <c r="ASA46" s="21"/>
      <c r="ASB46" s="21"/>
      <c r="ASC46" s="21"/>
      <c r="ASD46" s="21"/>
      <c r="ASE46" s="21"/>
      <c r="ASF46" s="21"/>
      <c r="ASG46" s="21"/>
      <c r="ASH46" s="21"/>
      <c r="ASI46" s="21"/>
      <c r="ASJ46" s="21"/>
      <c r="ASK46" s="21"/>
      <c r="ASL46" s="21"/>
      <c r="ASM46" s="21"/>
      <c r="ASN46" s="21"/>
      <c r="ASO46" s="21"/>
      <c r="ASP46" s="21"/>
      <c r="ASQ46" s="21"/>
      <c r="ASR46" s="21"/>
      <c r="ASS46" s="21"/>
      <c r="AST46" s="21"/>
      <c r="ASU46" s="21"/>
      <c r="ASV46" s="21"/>
      <c r="ASW46" s="21"/>
      <c r="ASX46" s="21"/>
      <c r="ASY46" s="21"/>
      <c r="ASZ46" s="21"/>
      <c r="ATA46" s="21"/>
      <c r="ATB46" s="21"/>
      <c r="ATC46" s="21"/>
      <c r="ATD46" s="21"/>
      <c r="ATE46" s="21"/>
      <c r="ATF46" s="21"/>
      <c r="ATG46" s="21"/>
      <c r="ATH46" s="21"/>
      <c r="ATI46" s="21"/>
      <c r="ATJ46" s="21"/>
      <c r="ATK46" s="21"/>
      <c r="ATL46" s="21"/>
      <c r="ATM46" s="21"/>
      <c r="ATN46" s="21"/>
      <c r="ATO46" s="21"/>
      <c r="ATP46" s="21"/>
      <c r="ATQ46" s="21"/>
      <c r="ATR46" s="21"/>
      <c r="ATS46" s="21"/>
      <c r="ATT46" s="21"/>
      <c r="ATU46" s="21"/>
      <c r="ATV46" s="21"/>
      <c r="ATW46" s="21"/>
      <c r="ATX46" s="21"/>
      <c r="ATY46" s="21"/>
      <c r="ATZ46" s="21"/>
      <c r="AUA46" s="21"/>
      <c r="AUB46" s="21"/>
      <c r="AUC46" s="21"/>
      <c r="AUD46" s="21"/>
      <c r="AUE46" s="21"/>
      <c r="AUF46" s="21"/>
      <c r="AUG46" s="21"/>
      <c r="AUH46" s="21"/>
      <c r="AUI46" s="21"/>
      <c r="AUJ46" s="21"/>
      <c r="AUK46" s="21"/>
      <c r="AUL46" s="21"/>
      <c r="AUM46" s="21"/>
      <c r="AUN46" s="21"/>
      <c r="AUO46" s="21"/>
      <c r="AUP46" s="21"/>
      <c r="AUQ46" s="21"/>
      <c r="AUR46" s="21"/>
      <c r="AUS46" s="21"/>
      <c r="AUT46" s="21"/>
      <c r="AUU46" s="21"/>
      <c r="AUV46" s="21"/>
      <c r="AUW46" s="21"/>
      <c r="AUX46" s="21"/>
      <c r="AUY46" s="21"/>
      <c r="AUZ46" s="21"/>
      <c r="AVA46" s="21"/>
      <c r="AVB46" s="21"/>
      <c r="AVC46" s="21"/>
      <c r="AVD46" s="21"/>
      <c r="AVE46" s="21"/>
      <c r="AVF46" s="21"/>
      <c r="AVG46" s="21"/>
      <c r="AVH46" s="21"/>
      <c r="AVI46" s="21"/>
      <c r="AVJ46" s="21"/>
      <c r="AVK46" s="21"/>
      <c r="AVL46" s="21"/>
      <c r="AVM46" s="21"/>
      <c r="AVN46" s="21"/>
      <c r="AVO46" s="21"/>
      <c r="AVP46" s="21"/>
      <c r="AVQ46" s="21"/>
      <c r="AVR46" s="21"/>
      <c r="AVS46" s="21"/>
      <c r="AVT46" s="21"/>
      <c r="AVU46" s="21"/>
      <c r="AVV46" s="21"/>
      <c r="AVW46" s="21"/>
      <c r="AVX46" s="21"/>
      <c r="AVY46" s="21"/>
      <c r="AVZ46" s="21"/>
      <c r="AWA46" s="21"/>
      <c r="AWB46" s="21"/>
      <c r="AWC46" s="21"/>
      <c r="AWD46" s="21"/>
      <c r="AWE46" s="21"/>
      <c r="AWF46" s="21"/>
      <c r="AWG46" s="21"/>
      <c r="AWH46" s="21"/>
      <c r="AWI46" s="21"/>
      <c r="AWJ46" s="21"/>
      <c r="AWK46" s="21"/>
      <c r="AWL46" s="21"/>
      <c r="AWM46" s="21"/>
      <c r="AWN46" s="21"/>
      <c r="AWO46" s="21"/>
      <c r="AWP46" s="21"/>
      <c r="AWQ46" s="21"/>
      <c r="AWR46" s="21"/>
      <c r="AWS46" s="21"/>
      <c r="AWT46" s="21"/>
      <c r="AWU46" s="21"/>
      <c r="AWV46" s="21"/>
      <c r="AWW46" s="21"/>
      <c r="AWX46" s="21"/>
      <c r="AWY46" s="21"/>
      <c r="AWZ46" s="21"/>
      <c r="AXA46" s="21"/>
      <c r="AXB46" s="21"/>
      <c r="AXC46" s="21"/>
      <c r="AXD46" s="21"/>
      <c r="AXE46" s="21"/>
      <c r="AXF46" s="21"/>
      <c r="AXG46" s="21"/>
      <c r="AXH46" s="21"/>
      <c r="AXI46" s="21"/>
      <c r="AXJ46" s="21"/>
      <c r="AXK46" s="21"/>
      <c r="AXL46" s="21"/>
      <c r="AXM46" s="21"/>
      <c r="AXN46" s="21"/>
      <c r="AXO46" s="21"/>
      <c r="AXP46" s="21"/>
      <c r="AXQ46" s="21"/>
      <c r="AXR46" s="21"/>
      <c r="AXS46" s="21"/>
      <c r="AXT46" s="21"/>
      <c r="AXU46" s="21"/>
      <c r="AXV46" s="21"/>
      <c r="AXW46" s="21"/>
      <c r="AXX46" s="21"/>
      <c r="AXY46" s="21"/>
      <c r="AXZ46" s="21"/>
      <c r="AYA46" s="21"/>
      <c r="AYB46" s="21"/>
      <c r="AYC46" s="21"/>
      <c r="AYD46" s="21"/>
      <c r="AYE46" s="21"/>
      <c r="AYF46" s="21"/>
      <c r="AYG46" s="21"/>
      <c r="AYH46" s="21"/>
      <c r="AYI46" s="21"/>
      <c r="AYJ46" s="21"/>
      <c r="AYK46" s="21"/>
      <c r="AYL46" s="21"/>
      <c r="AYM46" s="21"/>
      <c r="AYN46" s="21"/>
      <c r="AYO46" s="21"/>
      <c r="AYP46" s="21"/>
      <c r="AYQ46" s="21"/>
      <c r="AYR46" s="21"/>
      <c r="AYS46" s="21"/>
      <c r="AYT46" s="21"/>
      <c r="AYU46" s="21"/>
      <c r="AYV46" s="21"/>
      <c r="AYW46" s="21"/>
      <c r="AYX46" s="21"/>
      <c r="AYY46" s="21"/>
      <c r="AYZ46" s="21"/>
      <c r="AZA46" s="21"/>
      <c r="AZB46" s="21"/>
      <c r="AZC46" s="21"/>
      <c r="AZD46" s="21"/>
      <c r="AZE46" s="21"/>
      <c r="AZF46" s="21"/>
      <c r="AZG46" s="21"/>
      <c r="AZH46" s="21"/>
      <c r="AZI46" s="21"/>
      <c r="AZJ46" s="21"/>
      <c r="AZK46" s="21"/>
      <c r="AZL46" s="21"/>
      <c r="AZM46" s="21"/>
      <c r="AZN46" s="21"/>
      <c r="AZO46" s="21"/>
      <c r="AZP46" s="21"/>
      <c r="AZQ46" s="21"/>
      <c r="AZR46" s="21"/>
      <c r="AZS46" s="21"/>
      <c r="AZT46" s="21"/>
      <c r="AZU46" s="21"/>
      <c r="AZV46" s="21"/>
      <c r="AZW46" s="21"/>
      <c r="AZX46" s="21"/>
      <c r="AZY46" s="21"/>
      <c r="AZZ46" s="21"/>
      <c r="BAA46" s="21"/>
      <c r="BAB46" s="21"/>
      <c r="BAC46" s="21"/>
      <c r="BAD46" s="21"/>
      <c r="BAE46" s="21"/>
      <c r="BAF46" s="21"/>
      <c r="BAG46" s="21"/>
      <c r="BAH46" s="21"/>
      <c r="BAI46" s="21"/>
      <c r="BAJ46" s="21"/>
      <c r="BAK46" s="21"/>
      <c r="BAL46" s="21"/>
      <c r="BAM46" s="21"/>
      <c r="BAN46" s="21"/>
      <c r="BAO46" s="21"/>
      <c r="BAP46" s="21"/>
      <c r="BAQ46" s="21"/>
      <c r="BAR46" s="21"/>
      <c r="BAS46" s="21"/>
      <c r="BAT46" s="21"/>
      <c r="BAU46" s="21"/>
      <c r="BAV46" s="21"/>
      <c r="BAW46" s="21"/>
      <c r="BAX46" s="21"/>
      <c r="BAY46" s="21"/>
      <c r="BAZ46" s="21"/>
      <c r="BBA46" s="21"/>
      <c r="BBB46" s="21"/>
      <c r="BBC46" s="21"/>
      <c r="BBD46" s="21"/>
      <c r="BBE46" s="21"/>
      <c r="BBF46" s="21"/>
      <c r="BBG46" s="21"/>
      <c r="BBH46" s="21"/>
      <c r="BBI46" s="21"/>
      <c r="BBJ46" s="21"/>
      <c r="BBK46" s="21"/>
      <c r="BBL46" s="21"/>
      <c r="BBM46" s="21"/>
      <c r="BBN46" s="21"/>
      <c r="BBO46" s="21"/>
      <c r="BBP46" s="21"/>
      <c r="BBQ46" s="21"/>
      <c r="BBR46" s="21"/>
      <c r="BBS46" s="21"/>
      <c r="BBT46" s="21"/>
      <c r="BBU46" s="21"/>
      <c r="BBV46" s="21"/>
      <c r="BBW46" s="21"/>
      <c r="BBX46" s="21"/>
      <c r="BBY46" s="21"/>
      <c r="BBZ46" s="21"/>
      <c r="BCA46" s="21"/>
      <c r="BCB46" s="21"/>
      <c r="BCC46" s="21"/>
      <c r="BCD46" s="21"/>
      <c r="BCE46" s="21"/>
      <c r="BCF46" s="21"/>
      <c r="BCG46" s="21"/>
      <c r="BCH46" s="21"/>
      <c r="BCI46" s="21"/>
      <c r="BCJ46" s="21"/>
      <c r="BCK46" s="21"/>
      <c r="BCL46" s="21"/>
      <c r="BCM46" s="21"/>
      <c r="BCN46" s="21"/>
      <c r="BCO46" s="21"/>
      <c r="BCP46" s="21"/>
      <c r="BCQ46" s="21"/>
      <c r="BCR46" s="21"/>
      <c r="BCS46" s="21"/>
      <c r="BCT46" s="21"/>
      <c r="BCU46" s="21"/>
      <c r="BCV46" s="21"/>
      <c r="BCW46" s="21"/>
      <c r="BCX46" s="21"/>
      <c r="BCY46" s="21"/>
      <c r="BCZ46" s="21"/>
      <c r="BDA46" s="21"/>
      <c r="BDB46" s="21"/>
      <c r="BDC46" s="21"/>
      <c r="BDD46" s="21"/>
      <c r="BDE46" s="21"/>
      <c r="BDF46" s="21"/>
      <c r="BDG46" s="21"/>
      <c r="BDH46" s="21"/>
      <c r="BDI46" s="21"/>
      <c r="BDJ46" s="21"/>
      <c r="BDK46" s="21"/>
      <c r="BDL46" s="21"/>
      <c r="BDM46" s="21"/>
      <c r="BDN46" s="21"/>
      <c r="BDO46" s="21"/>
      <c r="BDP46" s="21"/>
      <c r="BDQ46" s="21"/>
      <c r="BDR46" s="21"/>
      <c r="BDS46" s="21"/>
      <c r="BDT46" s="21"/>
      <c r="BDU46" s="21"/>
      <c r="BDV46" s="21"/>
      <c r="BDW46" s="21"/>
      <c r="BDX46" s="21"/>
      <c r="BDY46" s="21"/>
      <c r="BDZ46" s="21"/>
      <c r="BEA46" s="21"/>
      <c r="BEB46" s="21"/>
      <c r="BEC46" s="21"/>
      <c r="BED46" s="21"/>
      <c r="BEE46" s="21"/>
      <c r="BEF46" s="21"/>
      <c r="BEG46" s="21"/>
      <c r="BEH46" s="21"/>
      <c r="BEI46" s="21"/>
      <c r="BEJ46" s="21"/>
      <c r="BEK46" s="21"/>
      <c r="BEL46" s="21"/>
      <c r="BEM46" s="21"/>
      <c r="BEN46" s="21"/>
      <c r="BEO46" s="21"/>
      <c r="BEP46" s="21"/>
      <c r="BEQ46" s="21"/>
      <c r="BER46" s="21"/>
      <c r="BES46" s="21"/>
      <c r="BET46" s="21"/>
      <c r="BEU46" s="21"/>
      <c r="BEV46" s="21"/>
      <c r="BEW46" s="21"/>
      <c r="BEX46" s="21"/>
      <c r="BEY46" s="21"/>
      <c r="BEZ46" s="21"/>
      <c r="BFA46" s="21"/>
      <c r="BFB46" s="21"/>
      <c r="BFC46" s="21"/>
      <c r="BFD46" s="21"/>
      <c r="BFE46" s="21"/>
      <c r="BFF46" s="21"/>
      <c r="BFG46" s="21"/>
      <c r="BFH46" s="21"/>
      <c r="BFI46" s="21"/>
      <c r="BFJ46" s="21"/>
      <c r="BFK46" s="21"/>
      <c r="BFL46" s="21"/>
      <c r="BFM46" s="21"/>
      <c r="BFN46" s="21"/>
      <c r="BFO46" s="21"/>
      <c r="BFP46" s="21"/>
      <c r="BFQ46" s="21"/>
      <c r="BFR46" s="21"/>
      <c r="BFS46" s="21"/>
      <c r="BFT46" s="21"/>
      <c r="BFU46" s="21"/>
      <c r="BFV46" s="21"/>
      <c r="BFW46" s="21"/>
      <c r="BFX46" s="21"/>
      <c r="BFY46" s="21"/>
      <c r="BFZ46" s="21"/>
      <c r="BGA46" s="21"/>
      <c r="BGB46" s="21"/>
      <c r="BGC46" s="21"/>
      <c r="BGD46" s="21"/>
      <c r="BGE46" s="21"/>
      <c r="BGF46" s="21"/>
      <c r="BGG46" s="21"/>
      <c r="BGH46" s="21"/>
      <c r="BGI46" s="21"/>
      <c r="BGJ46" s="21"/>
      <c r="BGK46" s="21"/>
      <c r="BGL46" s="21"/>
      <c r="BGM46" s="21"/>
      <c r="BGN46" s="21"/>
      <c r="BGO46" s="21"/>
      <c r="BGP46" s="21"/>
      <c r="BGQ46" s="21"/>
      <c r="BGR46" s="21"/>
      <c r="BGS46" s="21"/>
      <c r="BGT46" s="21"/>
      <c r="BGU46" s="21"/>
      <c r="BGV46" s="21"/>
      <c r="BGW46" s="21"/>
      <c r="BGX46" s="21"/>
      <c r="BGY46" s="21"/>
      <c r="BGZ46" s="21"/>
      <c r="BHA46" s="21"/>
      <c r="BHB46" s="21"/>
      <c r="BHC46" s="21"/>
      <c r="BHD46" s="21"/>
      <c r="BHE46" s="21"/>
      <c r="BHF46" s="21"/>
      <c r="BHG46" s="21"/>
      <c r="BHH46" s="21"/>
      <c r="BHI46" s="21"/>
      <c r="BHJ46" s="21"/>
      <c r="BHK46" s="21"/>
      <c r="BHL46" s="21"/>
      <c r="BHM46" s="21"/>
      <c r="BHN46" s="21"/>
      <c r="BHO46" s="21"/>
      <c r="BHP46" s="21"/>
      <c r="BHQ46" s="21"/>
      <c r="BHR46" s="21"/>
      <c r="BHS46" s="21"/>
      <c r="BHT46" s="21"/>
      <c r="BHU46" s="21"/>
      <c r="BHV46" s="21"/>
      <c r="BHW46" s="21"/>
      <c r="BHX46" s="21"/>
      <c r="BHY46" s="21"/>
      <c r="BHZ46" s="21"/>
      <c r="BIA46" s="21"/>
      <c r="BIB46" s="21"/>
      <c r="BIC46" s="21"/>
      <c r="BID46" s="21"/>
      <c r="BIE46" s="21"/>
      <c r="BIF46" s="21"/>
      <c r="BIG46" s="21"/>
      <c r="BIH46" s="21"/>
      <c r="BII46" s="21"/>
      <c r="BIJ46" s="21"/>
      <c r="BIK46" s="21"/>
      <c r="BIL46" s="21"/>
      <c r="BIM46" s="21"/>
      <c r="BIN46" s="21"/>
      <c r="BIO46" s="21"/>
      <c r="BIP46" s="21"/>
      <c r="BIQ46" s="21"/>
      <c r="BIR46" s="21"/>
      <c r="BIS46" s="21"/>
      <c r="BIT46" s="21"/>
      <c r="BIU46" s="21"/>
      <c r="BIV46" s="21"/>
      <c r="BIW46" s="21"/>
      <c r="BIX46" s="21"/>
      <c r="BIY46" s="21"/>
      <c r="BIZ46" s="21"/>
      <c r="BJA46" s="21"/>
      <c r="BJB46" s="21"/>
      <c r="BJC46" s="21"/>
      <c r="BJD46" s="21"/>
      <c r="BJE46" s="21"/>
      <c r="BJF46" s="21"/>
      <c r="BJG46" s="21"/>
      <c r="BJH46" s="21"/>
      <c r="BJI46" s="21"/>
      <c r="BJJ46" s="21"/>
      <c r="BJK46" s="21"/>
      <c r="BJL46" s="21"/>
      <c r="BJM46" s="21"/>
      <c r="BJN46" s="21"/>
      <c r="BJO46" s="21"/>
      <c r="BJP46" s="21"/>
      <c r="BJQ46" s="21"/>
      <c r="BJR46" s="21"/>
      <c r="BJS46" s="21"/>
      <c r="BJT46" s="21"/>
      <c r="BJU46" s="21"/>
      <c r="BJV46" s="21"/>
      <c r="BJW46" s="21"/>
      <c r="BJX46" s="21"/>
      <c r="BJY46" s="21"/>
      <c r="BJZ46" s="21"/>
      <c r="BKA46" s="21"/>
      <c r="BKB46" s="21"/>
      <c r="BKC46" s="21"/>
      <c r="BKD46" s="21"/>
      <c r="BKE46" s="21"/>
      <c r="BKF46" s="21"/>
      <c r="BKG46" s="21"/>
      <c r="BKH46" s="21"/>
      <c r="BKI46" s="21"/>
      <c r="BKJ46" s="21"/>
      <c r="BKK46" s="21"/>
      <c r="BKL46" s="21"/>
      <c r="BKM46" s="21"/>
      <c r="BKN46" s="21"/>
      <c r="BKO46" s="21"/>
      <c r="BKP46" s="21"/>
      <c r="BKQ46" s="21"/>
      <c r="BKR46" s="21"/>
      <c r="BKS46" s="21"/>
      <c r="BKT46" s="21"/>
      <c r="BKU46" s="21"/>
      <c r="BKV46" s="21"/>
      <c r="BKW46" s="21"/>
      <c r="BKX46" s="21"/>
      <c r="BKY46" s="21"/>
      <c r="BKZ46" s="21"/>
      <c r="BLA46" s="21"/>
      <c r="BLB46" s="21"/>
      <c r="BLC46" s="21"/>
      <c r="BLD46" s="21"/>
      <c r="BLE46" s="21"/>
      <c r="BLF46" s="21"/>
      <c r="BLG46" s="21"/>
      <c r="BLH46" s="21"/>
      <c r="BLI46" s="21"/>
      <c r="BLJ46" s="21"/>
      <c r="BLK46" s="21"/>
      <c r="BLL46" s="21"/>
      <c r="BLM46" s="21"/>
      <c r="BLN46" s="21"/>
      <c r="BLO46" s="21"/>
      <c r="BLP46" s="21"/>
      <c r="BLQ46" s="21"/>
      <c r="BLR46" s="21"/>
      <c r="BLS46" s="21"/>
      <c r="BLT46" s="21"/>
      <c r="BLU46" s="21"/>
      <c r="BLV46" s="21"/>
      <c r="BLW46" s="21"/>
      <c r="BLX46" s="21"/>
      <c r="BLY46" s="21"/>
      <c r="BLZ46" s="21"/>
      <c r="BMA46" s="21"/>
      <c r="BMB46" s="21"/>
      <c r="BMC46" s="21"/>
      <c r="BMD46" s="21"/>
      <c r="BME46" s="21"/>
      <c r="BMF46" s="21"/>
      <c r="BMG46" s="21"/>
      <c r="BMH46" s="21"/>
      <c r="BMI46" s="21"/>
      <c r="BMJ46" s="21"/>
      <c r="BMK46" s="21"/>
      <c r="BML46" s="21"/>
      <c r="BMM46" s="21"/>
      <c r="BMN46" s="21"/>
      <c r="BMO46" s="21"/>
      <c r="BMP46" s="21"/>
      <c r="BMQ46" s="21"/>
      <c r="BMR46" s="21"/>
      <c r="BMS46" s="21"/>
      <c r="BMT46" s="21"/>
      <c r="BMU46" s="21"/>
      <c r="BMV46" s="21"/>
      <c r="BMW46" s="21"/>
      <c r="BMX46" s="21"/>
      <c r="BMY46" s="21"/>
      <c r="BMZ46" s="21"/>
      <c r="BNA46" s="21"/>
      <c r="BNB46" s="21"/>
      <c r="BNC46" s="21"/>
      <c r="BND46" s="21"/>
      <c r="BNE46" s="21"/>
      <c r="BNF46" s="21"/>
      <c r="BNG46" s="21"/>
      <c r="BNH46" s="21"/>
      <c r="BNI46" s="21"/>
      <c r="BNJ46" s="21"/>
      <c r="BNK46" s="21"/>
      <c r="BNL46" s="21"/>
      <c r="BNM46" s="21"/>
      <c r="BNN46" s="21"/>
      <c r="BNO46" s="21"/>
      <c r="BNP46" s="21"/>
      <c r="BNQ46" s="21"/>
      <c r="BNR46" s="21"/>
      <c r="BNS46" s="21"/>
      <c r="BNT46" s="21"/>
      <c r="BNU46" s="21"/>
      <c r="BNV46" s="21"/>
      <c r="BNW46" s="21"/>
      <c r="BNX46" s="21"/>
      <c r="BNY46" s="21"/>
      <c r="BNZ46" s="21"/>
      <c r="BOA46" s="21"/>
      <c r="BOB46" s="21"/>
      <c r="BOC46" s="21"/>
      <c r="BOD46" s="21"/>
      <c r="BOE46" s="21"/>
      <c r="BOF46" s="21"/>
      <c r="BOG46" s="21"/>
      <c r="BOH46" s="21"/>
      <c r="BOI46" s="21"/>
      <c r="BOJ46" s="21"/>
      <c r="BOK46" s="21"/>
      <c r="BOL46" s="21"/>
      <c r="BOM46" s="21"/>
      <c r="BON46" s="21"/>
      <c r="BOO46" s="21"/>
      <c r="BOP46" s="21"/>
      <c r="BOQ46" s="21"/>
      <c r="BOR46" s="21"/>
      <c r="BOS46" s="21"/>
      <c r="BOT46" s="21"/>
      <c r="BOU46" s="21"/>
      <c r="BOV46" s="21"/>
      <c r="BOW46" s="21"/>
      <c r="BOX46" s="21"/>
      <c r="BOY46" s="21"/>
      <c r="BOZ46" s="21"/>
      <c r="BPA46" s="21"/>
      <c r="BPB46" s="21"/>
      <c r="BPC46" s="21"/>
      <c r="BPD46" s="21"/>
      <c r="BPE46" s="21"/>
      <c r="BPF46" s="21"/>
      <c r="BPG46" s="21"/>
      <c r="BPH46" s="21"/>
      <c r="BPI46" s="21"/>
      <c r="BPJ46" s="21"/>
      <c r="BPK46" s="21"/>
      <c r="BPL46" s="21"/>
      <c r="BPM46" s="21"/>
      <c r="BPN46" s="21"/>
      <c r="BPO46" s="21"/>
      <c r="BPP46" s="21"/>
      <c r="BPQ46" s="21"/>
      <c r="BPR46" s="21"/>
      <c r="BPS46" s="21"/>
      <c r="BPT46" s="21"/>
      <c r="BPU46" s="21"/>
      <c r="BPV46" s="21"/>
      <c r="BPW46" s="21"/>
      <c r="BPX46" s="21"/>
      <c r="BPY46" s="21"/>
      <c r="BPZ46" s="21"/>
      <c r="BQA46" s="21"/>
      <c r="BQB46" s="21"/>
      <c r="BQC46" s="21"/>
      <c r="BQD46" s="21"/>
      <c r="BQE46" s="21"/>
      <c r="BQF46" s="21"/>
      <c r="BQG46" s="21"/>
      <c r="BQH46" s="21"/>
      <c r="BQI46" s="21"/>
      <c r="BQJ46" s="21"/>
      <c r="BQK46" s="21"/>
      <c r="BQL46" s="21"/>
      <c r="BQM46" s="21"/>
      <c r="BQN46" s="21"/>
      <c r="BQO46" s="21"/>
      <c r="BQP46" s="21"/>
      <c r="BQQ46" s="21"/>
      <c r="BQR46" s="21"/>
      <c r="BQS46" s="21"/>
      <c r="BQT46" s="21"/>
      <c r="BQU46" s="21"/>
      <c r="BQV46" s="21"/>
      <c r="BQW46" s="21"/>
      <c r="BQX46" s="21"/>
      <c r="BQY46" s="21"/>
      <c r="BQZ46" s="21"/>
      <c r="BRA46" s="21"/>
      <c r="BRB46" s="21"/>
      <c r="BRC46" s="21"/>
      <c r="BRD46" s="21"/>
      <c r="BRE46" s="21"/>
      <c r="BRF46" s="21"/>
      <c r="BRG46" s="21"/>
      <c r="BRH46" s="21"/>
      <c r="BRI46" s="21"/>
      <c r="BRJ46" s="21"/>
      <c r="BRK46" s="21"/>
      <c r="BRL46" s="21"/>
      <c r="BRM46" s="21"/>
      <c r="BRN46" s="21"/>
      <c r="BRO46" s="21"/>
      <c r="BRP46" s="21"/>
      <c r="BRQ46" s="21"/>
      <c r="BRR46" s="21"/>
      <c r="BRS46" s="21"/>
      <c r="BRT46" s="21"/>
      <c r="BRU46" s="21"/>
      <c r="BRV46" s="21"/>
      <c r="BRW46" s="21"/>
      <c r="BRX46" s="21"/>
      <c r="BRY46" s="21"/>
      <c r="BRZ46" s="21"/>
      <c r="BSA46" s="21"/>
      <c r="BSB46" s="21"/>
      <c r="BSC46" s="21"/>
      <c r="BSD46" s="21"/>
      <c r="BSE46" s="21"/>
      <c r="BSF46" s="21"/>
      <c r="BSG46" s="21"/>
      <c r="BSH46" s="21"/>
      <c r="BSI46" s="21"/>
      <c r="BSJ46" s="21"/>
      <c r="BSK46" s="21"/>
      <c r="BSL46" s="21"/>
      <c r="BSM46" s="21"/>
      <c r="BSN46" s="21"/>
      <c r="BSO46" s="21"/>
      <c r="BSP46" s="21"/>
      <c r="BSQ46" s="21"/>
      <c r="BSR46" s="21"/>
      <c r="BSS46" s="21"/>
      <c r="BST46" s="21"/>
      <c r="BSU46" s="21"/>
      <c r="BSV46" s="21"/>
      <c r="BSW46" s="21"/>
      <c r="BSX46" s="21"/>
      <c r="BSY46" s="21"/>
      <c r="BSZ46" s="21"/>
      <c r="BTA46" s="21"/>
      <c r="BTB46" s="21"/>
      <c r="BTC46" s="21"/>
      <c r="BTD46" s="21"/>
      <c r="BTE46" s="21"/>
      <c r="BTF46" s="21"/>
      <c r="BTG46" s="21"/>
      <c r="BTH46" s="21"/>
      <c r="BTI46" s="21"/>
      <c r="BTJ46" s="21"/>
      <c r="BTK46" s="21"/>
      <c r="BTL46" s="21"/>
      <c r="BTM46" s="21"/>
      <c r="BTN46" s="21"/>
      <c r="BTO46" s="21"/>
      <c r="BTP46" s="21"/>
      <c r="BTQ46" s="21"/>
      <c r="BTR46" s="21"/>
      <c r="BTS46" s="21"/>
      <c r="BTT46" s="21"/>
      <c r="BTU46" s="21"/>
      <c r="BTV46" s="21"/>
      <c r="BTW46" s="21"/>
      <c r="BTX46" s="21"/>
      <c r="BTY46" s="21"/>
      <c r="BTZ46" s="21"/>
      <c r="BUA46" s="21"/>
      <c r="BUB46" s="21"/>
      <c r="BUC46" s="21"/>
      <c r="BUD46" s="21"/>
      <c r="BUE46" s="21"/>
      <c r="BUF46" s="21"/>
      <c r="BUG46" s="21"/>
      <c r="BUH46" s="21"/>
      <c r="BUI46" s="21"/>
      <c r="BUJ46" s="21"/>
      <c r="BUK46" s="21"/>
      <c r="BUL46" s="21"/>
      <c r="BUM46" s="21"/>
      <c r="BUN46" s="21"/>
      <c r="BUO46" s="21"/>
      <c r="BUP46" s="21"/>
      <c r="BUQ46" s="21"/>
      <c r="BUR46" s="21"/>
      <c r="BUS46" s="21"/>
      <c r="BUT46" s="21"/>
      <c r="BUU46" s="21"/>
      <c r="BUV46" s="21"/>
      <c r="BUW46" s="21"/>
      <c r="BUX46" s="21"/>
      <c r="BUY46" s="21"/>
      <c r="BUZ46" s="21"/>
      <c r="BVA46" s="21"/>
      <c r="BVB46" s="21"/>
      <c r="BVC46" s="21"/>
      <c r="BVD46" s="21"/>
      <c r="BVE46" s="21"/>
      <c r="BVF46" s="21"/>
      <c r="BVG46" s="21"/>
      <c r="BVH46" s="21"/>
      <c r="BVI46" s="21"/>
      <c r="BVJ46" s="21"/>
      <c r="BVK46" s="21"/>
      <c r="BVL46" s="21"/>
      <c r="BVM46" s="21"/>
      <c r="BVN46" s="21"/>
      <c r="BVO46" s="21"/>
      <c r="BVP46" s="21"/>
      <c r="BVQ46" s="21"/>
      <c r="BVR46" s="21"/>
      <c r="BVS46" s="21"/>
      <c r="BVT46" s="21"/>
      <c r="BVU46" s="21"/>
      <c r="BVV46" s="21"/>
      <c r="BVW46" s="21"/>
      <c r="BVX46" s="21"/>
      <c r="BVY46" s="21"/>
      <c r="BVZ46" s="21"/>
      <c r="BWA46" s="21"/>
      <c r="BWB46" s="21"/>
      <c r="BWC46" s="21"/>
      <c r="BWD46" s="21"/>
      <c r="BWE46" s="21"/>
      <c r="BWF46" s="21"/>
      <c r="BWG46" s="21"/>
      <c r="BWH46" s="21"/>
      <c r="BWI46" s="21"/>
      <c r="BWJ46" s="21"/>
      <c r="BWK46" s="21"/>
      <c r="BWL46" s="21"/>
      <c r="BWM46" s="21"/>
      <c r="BWN46" s="21"/>
      <c r="BWO46" s="21"/>
      <c r="BWP46" s="21"/>
      <c r="BWQ46" s="21"/>
      <c r="BWR46" s="21"/>
      <c r="BWS46" s="21"/>
      <c r="BWT46" s="21"/>
      <c r="BWU46" s="21"/>
      <c r="BWV46" s="21"/>
      <c r="BWW46" s="21"/>
      <c r="BWX46" s="21"/>
      <c r="BWY46" s="21"/>
      <c r="BWZ46" s="21"/>
      <c r="BXA46" s="21"/>
      <c r="BXB46" s="21"/>
      <c r="BXC46" s="21"/>
      <c r="BXD46" s="21"/>
      <c r="BXE46" s="21"/>
      <c r="BXF46" s="21"/>
      <c r="BXG46" s="21"/>
      <c r="BXH46" s="21"/>
      <c r="BXI46" s="21"/>
      <c r="BXJ46" s="21"/>
      <c r="BXK46" s="21"/>
      <c r="BXL46" s="21"/>
      <c r="BXM46" s="21"/>
      <c r="BXN46" s="21"/>
      <c r="BXO46" s="21"/>
      <c r="BXP46" s="21"/>
      <c r="BXQ46" s="21"/>
      <c r="BXR46" s="21"/>
      <c r="BXS46" s="21"/>
      <c r="BXT46" s="21"/>
      <c r="BXU46" s="21"/>
      <c r="BXV46" s="21"/>
      <c r="BXW46" s="21"/>
      <c r="BXX46" s="21"/>
      <c r="BXY46" s="21"/>
      <c r="BXZ46" s="21"/>
      <c r="BYA46" s="21"/>
      <c r="BYB46" s="21"/>
      <c r="BYC46" s="21"/>
      <c r="BYD46" s="21"/>
      <c r="BYE46" s="21"/>
      <c r="BYF46" s="21"/>
      <c r="BYG46" s="21"/>
      <c r="BYH46" s="21"/>
      <c r="BYI46" s="21"/>
      <c r="BYJ46" s="21"/>
      <c r="BYK46" s="21"/>
      <c r="BYL46" s="21"/>
      <c r="BYM46" s="21"/>
      <c r="BYN46" s="21"/>
      <c r="BYO46" s="21"/>
      <c r="BYP46" s="21"/>
      <c r="BYQ46" s="21"/>
      <c r="BYR46" s="21"/>
      <c r="BYS46" s="21"/>
      <c r="BYT46" s="21"/>
      <c r="BYU46" s="21"/>
      <c r="BYV46" s="21"/>
      <c r="BYW46" s="21"/>
      <c r="BYX46" s="21"/>
      <c r="BYY46" s="21"/>
      <c r="BYZ46" s="21"/>
      <c r="BZA46" s="21"/>
      <c r="BZB46" s="21"/>
      <c r="BZC46" s="21"/>
      <c r="BZD46" s="21"/>
      <c r="BZE46" s="21"/>
      <c r="BZF46" s="21"/>
      <c r="BZG46" s="21"/>
      <c r="BZH46" s="21"/>
      <c r="BZI46" s="21"/>
      <c r="BZJ46" s="21"/>
      <c r="BZK46" s="21"/>
      <c r="BZL46" s="21"/>
      <c r="BZM46" s="21"/>
      <c r="BZN46" s="21"/>
      <c r="BZO46" s="21"/>
      <c r="BZP46" s="21"/>
      <c r="BZQ46" s="21"/>
      <c r="BZR46" s="21"/>
      <c r="BZS46" s="21"/>
      <c r="BZT46" s="21"/>
      <c r="BZU46" s="21"/>
      <c r="BZV46" s="21"/>
      <c r="BZW46" s="21"/>
      <c r="BZX46" s="21"/>
      <c r="BZY46" s="21"/>
      <c r="BZZ46" s="21"/>
      <c r="CAA46" s="21"/>
      <c r="CAB46" s="21"/>
      <c r="CAC46" s="21"/>
      <c r="CAD46" s="21"/>
      <c r="CAE46" s="21"/>
      <c r="CAF46" s="21"/>
      <c r="CAG46" s="21"/>
      <c r="CAH46" s="21"/>
      <c r="CAI46" s="21"/>
      <c r="CAJ46" s="21"/>
      <c r="CAK46" s="21"/>
      <c r="CAL46" s="21"/>
      <c r="CAM46" s="21"/>
      <c r="CAN46" s="21"/>
      <c r="CAO46" s="21"/>
      <c r="CAP46" s="21"/>
      <c r="CAQ46" s="21"/>
      <c r="CAR46" s="21"/>
      <c r="CAS46" s="21"/>
      <c r="CAT46" s="21"/>
      <c r="CAU46" s="21"/>
      <c r="CAV46" s="21"/>
      <c r="CAW46" s="21"/>
      <c r="CAX46" s="21"/>
      <c r="CAY46" s="21"/>
      <c r="CAZ46" s="21"/>
      <c r="CBA46" s="21"/>
      <c r="CBB46" s="21"/>
      <c r="CBC46" s="21"/>
      <c r="CBD46" s="21"/>
      <c r="CBE46" s="21"/>
      <c r="CBF46" s="21"/>
      <c r="CBG46" s="21"/>
      <c r="CBH46" s="21"/>
      <c r="CBI46" s="21"/>
      <c r="CBJ46" s="21"/>
      <c r="CBK46" s="21"/>
      <c r="CBL46" s="21"/>
      <c r="CBM46" s="21"/>
      <c r="CBN46" s="21"/>
      <c r="CBO46" s="21"/>
      <c r="CBP46" s="21"/>
      <c r="CBQ46" s="21"/>
      <c r="CBR46" s="21"/>
      <c r="CBS46" s="21"/>
      <c r="CBT46" s="21"/>
      <c r="CBU46" s="21"/>
      <c r="CBV46" s="21"/>
      <c r="CBW46" s="21"/>
      <c r="CBX46" s="21"/>
      <c r="CBY46" s="21"/>
      <c r="CBZ46" s="21"/>
      <c r="CCA46" s="21"/>
      <c r="CCB46" s="21"/>
      <c r="CCC46" s="21"/>
      <c r="CCD46" s="21"/>
      <c r="CCE46" s="21"/>
      <c r="CCF46" s="21"/>
      <c r="CCG46" s="21"/>
      <c r="CCH46" s="21"/>
      <c r="CCI46" s="21"/>
      <c r="CCJ46" s="21"/>
      <c r="CCK46" s="21"/>
      <c r="CCL46" s="21"/>
      <c r="CCM46" s="21"/>
      <c r="CCN46" s="21"/>
      <c r="CCO46" s="21"/>
      <c r="CCP46" s="21"/>
      <c r="CCQ46" s="21"/>
      <c r="CCR46" s="21"/>
      <c r="CCS46" s="21"/>
      <c r="CCT46" s="21"/>
      <c r="CCU46" s="21"/>
      <c r="CCV46" s="21"/>
      <c r="CCW46" s="21"/>
      <c r="CCX46" s="21"/>
      <c r="CCY46" s="21"/>
      <c r="CCZ46" s="21"/>
      <c r="CDA46" s="21"/>
      <c r="CDB46" s="21"/>
      <c r="CDC46" s="21"/>
      <c r="CDD46" s="21"/>
      <c r="CDE46" s="21"/>
      <c r="CDF46" s="21"/>
      <c r="CDG46" s="21"/>
      <c r="CDH46" s="21"/>
      <c r="CDI46" s="21"/>
      <c r="CDJ46" s="21"/>
      <c r="CDK46" s="21"/>
      <c r="CDL46" s="21"/>
      <c r="CDM46" s="21"/>
      <c r="CDN46" s="21"/>
      <c r="CDO46" s="21"/>
      <c r="CDP46" s="21"/>
      <c r="CDQ46" s="21"/>
      <c r="CDR46" s="21"/>
      <c r="CDS46" s="21"/>
      <c r="CDT46" s="21"/>
      <c r="CDU46" s="21"/>
      <c r="CDV46" s="21"/>
      <c r="CDW46" s="21"/>
      <c r="CDX46" s="21"/>
      <c r="CDY46" s="21"/>
      <c r="CDZ46" s="21"/>
      <c r="CEA46" s="21"/>
      <c r="CEB46" s="21"/>
      <c r="CEC46" s="21"/>
      <c r="CED46" s="21"/>
      <c r="CEE46" s="21"/>
      <c r="CEF46" s="21"/>
      <c r="CEG46" s="21"/>
      <c r="CEH46" s="21"/>
      <c r="CEI46" s="21"/>
      <c r="CEJ46" s="21"/>
      <c r="CEK46" s="21"/>
      <c r="CEL46" s="21"/>
      <c r="CEM46" s="21"/>
      <c r="CEN46" s="21"/>
      <c r="CEO46" s="21"/>
      <c r="CEP46" s="21"/>
      <c r="CEQ46" s="21"/>
      <c r="CER46" s="21"/>
      <c r="CES46" s="21"/>
      <c r="CET46" s="21"/>
      <c r="CEU46" s="21"/>
      <c r="CEV46" s="21"/>
      <c r="CEW46" s="21"/>
      <c r="CEX46" s="21"/>
      <c r="CEY46" s="21"/>
      <c r="CEZ46" s="21"/>
      <c r="CFA46" s="21"/>
      <c r="CFB46" s="21"/>
      <c r="CFC46" s="21"/>
      <c r="CFD46" s="21"/>
      <c r="CFE46" s="21"/>
      <c r="CFF46" s="21"/>
      <c r="CFG46" s="21"/>
      <c r="CFH46" s="21"/>
      <c r="CFI46" s="21"/>
      <c r="CFJ46" s="21"/>
      <c r="CFK46" s="21"/>
      <c r="CFL46" s="21"/>
      <c r="CFM46" s="21"/>
      <c r="CFN46" s="21"/>
      <c r="CFO46" s="21"/>
      <c r="CFP46" s="21"/>
      <c r="CFQ46" s="21"/>
      <c r="CFR46" s="21"/>
      <c r="CFS46" s="21"/>
      <c r="CFT46" s="21"/>
      <c r="CFU46" s="21"/>
      <c r="CFV46" s="21"/>
      <c r="CFW46" s="21"/>
      <c r="CFX46" s="21"/>
      <c r="CFY46" s="21"/>
      <c r="CFZ46" s="21"/>
      <c r="CGA46" s="21"/>
      <c r="CGB46" s="21"/>
      <c r="CGC46" s="21"/>
      <c r="CGD46" s="21"/>
      <c r="CGE46" s="21"/>
      <c r="CGF46" s="21"/>
      <c r="CGG46" s="21"/>
      <c r="CGH46" s="21"/>
      <c r="CGI46" s="21"/>
      <c r="CGJ46" s="21"/>
      <c r="CGK46" s="21"/>
      <c r="CGL46" s="21"/>
      <c r="CGM46" s="21"/>
      <c r="CGN46" s="21"/>
      <c r="CGO46" s="21"/>
      <c r="CGP46" s="21"/>
      <c r="CGQ46" s="21"/>
      <c r="CGR46" s="21"/>
      <c r="CGS46" s="21"/>
      <c r="CGT46" s="21"/>
      <c r="CGU46" s="21"/>
      <c r="CGV46" s="21"/>
      <c r="CGW46" s="21"/>
      <c r="CGX46" s="21"/>
      <c r="CGY46" s="21"/>
      <c r="CGZ46" s="21"/>
      <c r="CHA46" s="21"/>
      <c r="CHB46" s="21"/>
      <c r="CHC46" s="21"/>
      <c r="CHD46" s="21"/>
      <c r="CHE46" s="21"/>
      <c r="CHF46" s="21"/>
      <c r="CHG46" s="21"/>
      <c r="CHH46" s="21"/>
      <c r="CHI46" s="21"/>
      <c r="CHJ46" s="21"/>
      <c r="CHK46" s="21"/>
      <c r="CHL46" s="21"/>
      <c r="CHM46" s="21"/>
      <c r="CHN46" s="21"/>
      <c r="CHO46" s="21"/>
      <c r="CHP46" s="21"/>
      <c r="CHQ46" s="21"/>
      <c r="CHR46" s="21"/>
      <c r="CHS46" s="21"/>
      <c r="CHT46" s="21"/>
      <c r="CHU46" s="21"/>
      <c r="CHV46" s="21"/>
      <c r="CHW46" s="21"/>
      <c r="CHX46" s="21"/>
      <c r="CHY46" s="21"/>
      <c r="CHZ46" s="21"/>
      <c r="CIA46" s="21"/>
      <c r="CIB46" s="21"/>
      <c r="CIC46" s="21"/>
      <c r="CID46" s="21"/>
      <c r="CIE46" s="21"/>
      <c r="CIF46" s="21"/>
      <c r="CIG46" s="21"/>
      <c r="CIH46" s="21"/>
      <c r="CII46" s="21"/>
      <c r="CIJ46" s="21"/>
      <c r="CIK46" s="21"/>
      <c r="CIL46" s="21"/>
      <c r="CIM46" s="21"/>
      <c r="CIN46" s="21"/>
      <c r="CIO46" s="21"/>
      <c r="CIP46" s="21"/>
      <c r="CIQ46" s="21"/>
      <c r="CIR46" s="21"/>
      <c r="CIS46" s="21"/>
      <c r="CIT46" s="21"/>
      <c r="CIU46" s="21"/>
      <c r="CIV46" s="21"/>
      <c r="CIW46" s="21"/>
      <c r="CIX46" s="21"/>
      <c r="CIY46" s="21"/>
      <c r="CIZ46" s="21"/>
      <c r="CJA46" s="21"/>
      <c r="CJB46" s="21"/>
      <c r="CJC46" s="21"/>
      <c r="CJD46" s="21"/>
      <c r="CJE46" s="21"/>
      <c r="CJF46" s="21"/>
      <c r="CJG46" s="21"/>
      <c r="CJH46" s="21"/>
      <c r="CJI46" s="21"/>
      <c r="CJJ46" s="21"/>
      <c r="CJK46" s="21"/>
      <c r="CJL46" s="21"/>
      <c r="CJM46" s="21"/>
      <c r="CJN46" s="21"/>
      <c r="CJO46" s="21"/>
      <c r="CJP46" s="21"/>
      <c r="CJQ46" s="21"/>
      <c r="CJR46" s="21"/>
      <c r="CJS46" s="21"/>
      <c r="CJT46" s="21"/>
      <c r="CJU46" s="21"/>
      <c r="CJV46" s="21"/>
      <c r="CJW46" s="21"/>
      <c r="CJX46" s="21"/>
      <c r="CJY46" s="21"/>
      <c r="CJZ46" s="21"/>
      <c r="CKA46" s="21"/>
      <c r="CKB46" s="21"/>
      <c r="CKC46" s="21"/>
      <c r="CKD46" s="21"/>
      <c r="CKE46" s="21"/>
      <c r="CKF46" s="21"/>
      <c r="CKG46" s="21"/>
      <c r="CKH46" s="21"/>
      <c r="CKI46" s="21"/>
      <c r="CKJ46" s="21"/>
      <c r="CKK46" s="21"/>
      <c r="CKL46" s="21"/>
      <c r="CKM46" s="21"/>
      <c r="CKN46" s="21"/>
      <c r="CKO46" s="21"/>
      <c r="CKP46" s="21"/>
      <c r="CKQ46" s="21"/>
      <c r="CKR46" s="21"/>
      <c r="CKS46" s="21"/>
      <c r="CKT46" s="21"/>
      <c r="CKU46" s="21"/>
      <c r="CKV46" s="21"/>
      <c r="CKW46" s="21"/>
      <c r="CKX46" s="21"/>
      <c r="CKY46" s="21"/>
      <c r="CKZ46" s="21"/>
      <c r="CLA46" s="21"/>
      <c r="CLB46" s="21"/>
      <c r="CLC46" s="21"/>
      <c r="CLD46" s="21"/>
      <c r="CLE46" s="21"/>
      <c r="CLF46" s="21"/>
      <c r="CLG46" s="21"/>
      <c r="CLH46" s="21"/>
      <c r="CLI46" s="21"/>
      <c r="CLJ46" s="21"/>
      <c r="CLK46" s="21"/>
      <c r="CLL46" s="21"/>
      <c r="CLM46" s="21"/>
      <c r="CLN46" s="21"/>
      <c r="CLO46" s="21"/>
      <c r="CLP46" s="21"/>
      <c r="CLQ46" s="21"/>
      <c r="CLR46" s="21"/>
      <c r="CLS46" s="21"/>
      <c r="CLT46" s="21"/>
      <c r="CLU46" s="21"/>
      <c r="CLV46" s="21"/>
      <c r="CLW46" s="21"/>
      <c r="CLX46" s="21"/>
      <c r="CLY46" s="21"/>
      <c r="CLZ46" s="21"/>
      <c r="CMA46" s="21"/>
      <c r="CMB46" s="21"/>
      <c r="CMC46" s="21"/>
      <c r="CMD46" s="21"/>
      <c r="CME46" s="21"/>
      <c r="CMF46" s="21"/>
      <c r="CMG46" s="21"/>
      <c r="CMH46" s="21"/>
      <c r="CMI46" s="21"/>
      <c r="CMJ46" s="21"/>
      <c r="CMK46" s="21"/>
      <c r="CML46" s="21"/>
      <c r="CMM46" s="21"/>
      <c r="CMN46" s="21"/>
      <c r="CMO46" s="21"/>
      <c r="CMP46" s="21"/>
      <c r="CMQ46" s="21"/>
      <c r="CMR46" s="21"/>
      <c r="CMS46" s="21"/>
      <c r="CMT46" s="21"/>
      <c r="CMU46" s="21"/>
      <c r="CMV46" s="21"/>
      <c r="CMW46" s="21"/>
      <c r="CMX46" s="21"/>
      <c r="CMY46" s="21"/>
      <c r="CMZ46" s="21"/>
      <c r="CNA46" s="21"/>
      <c r="CNB46" s="21"/>
      <c r="CNC46" s="21"/>
      <c r="CND46" s="21"/>
      <c r="CNE46" s="21"/>
      <c r="CNF46" s="21"/>
      <c r="CNG46" s="21"/>
      <c r="CNH46" s="21"/>
      <c r="CNI46" s="21"/>
      <c r="CNJ46" s="21"/>
      <c r="CNK46" s="21"/>
      <c r="CNL46" s="21"/>
      <c r="CNM46" s="21"/>
      <c r="CNN46" s="21"/>
      <c r="CNO46" s="21"/>
      <c r="CNP46" s="21"/>
      <c r="CNQ46" s="21"/>
      <c r="CNR46" s="21"/>
      <c r="CNS46" s="21"/>
      <c r="CNT46" s="21"/>
      <c r="CNU46" s="21"/>
      <c r="CNV46" s="21"/>
      <c r="CNW46" s="21"/>
      <c r="CNX46" s="21"/>
      <c r="CNY46" s="21"/>
      <c r="CNZ46" s="21"/>
      <c r="COA46" s="21"/>
      <c r="COB46" s="21"/>
      <c r="COC46" s="21"/>
      <c r="COD46" s="21"/>
      <c r="COE46" s="21"/>
      <c r="COF46" s="21"/>
      <c r="COG46" s="21"/>
      <c r="COH46" s="21"/>
      <c r="COI46" s="21"/>
      <c r="COJ46" s="21"/>
      <c r="COK46" s="21"/>
      <c r="COL46" s="21"/>
      <c r="COM46" s="21"/>
      <c r="CON46" s="21"/>
      <c r="COO46" s="21"/>
      <c r="COP46" s="21"/>
      <c r="COQ46" s="21"/>
      <c r="COR46" s="21"/>
      <c r="COS46" s="21"/>
      <c r="COT46" s="21"/>
      <c r="COU46" s="21"/>
      <c r="COV46" s="21"/>
      <c r="COW46" s="21"/>
      <c r="COX46" s="21"/>
      <c r="COY46" s="21"/>
      <c r="COZ46" s="21"/>
      <c r="CPA46" s="21"/>
      <c r="CPB46" s="21"/>
      <c r="CPC46" s="21"/>
      <c r="CPD46" s="21"/>
      <c r="CPE46" s="21"/>
      <c r="CPF46" s="21"/>
      <c r="CPG46" s="21"/>
      <c r="CPH46" s="21"/>
      <c r="CPI46" s="21"/>
      <c r="CPJ46" s="21"/>
      <c r="CPK46" s="21"/>
      <c r="CPL46" s="21"/>
      <c r="CPM46" s="21"/>
      <c r="CPN46" s="21"/>
      <c r="CPO46" s="21"/>
      <c r="CPP46" s="21"/>
      <c r="CPQ46" s="21"/>
      <c r="CPR46" s="21"/>
      <c r="CPS46" s="21"/>
      <c r="CPT46" s="21"/>
      <c r="CPU46" s="21"/>
      <c r="CPV46" s="21"/>
      <c r="CPW46" s="21"/>
      <c r="CPX46" s="21"/>
      <c r="CPY46" s="21"/>
      <c r="CPZ46" s="21"/>
      <c r="CQA46" s="21"/>
      <c r="CQB46" s="21"/>
      <c r="CQC46" s="21"/>
      <c r="CQD46" s="21"/>
      <c r="CQE46" s="21"/>
      <c r="CQF46" s="21"/>
      <c r="CQG46" s="21"/>
      <c r="CQH46" s="21"/>
      <c r="CQI46" s="21"/>
      <c r="CQJ46" s="21"/>
      <c r="CQK46" s="21"/>
      <c r="CQL46" s="21"/>
      <c r="CQM46" s="21"/>
      <c r="CQN46" s="21"/>
      <c r="CQO46" s="21"/>
      <c r="CQP46" s="21"/>
      <c r="CQQ46" s="21"/>
      <c r="CQR46" s="21"/>
      <c r="CQS46" s="21"/>
      <c r="CQT46" s="21"/>
      <c r="CQU46" s="21"/>
      <c r="CQV46" s="21"/>
      <c r="CQW46" s="21"/>
      <c r="CQX46" s="21"/>
      <c r="CQY46" s="21"/>
      <c r="CQZ46" s="21"/>
      <c r="CRA46" s="21"/>
      <c r="CRB46" s="21"/>
      <c r="CRC46" s="21"/>
      <c r="CRD46" s="21"/>
      <c r="CRE46" s="21"/>
      <c r="CRF46" s="21"/>
      <c r="CRG46" s="21"/>
      <c r="CRH46" s="21"/>
      <c r="CRI46" s="21"/>
      <c r="CRJ46" s="21"/>
      <c r="CRK46" s="21"/>
      <c r="CRL46" s="21"/>
      <c r="CRM46" s="21"/>
      <c r="CRN46" s="21"/>
      <c r="CRO46" s="21"/>
      <c r="CRP46" s="21"/>
      <c r="CRQ46" s="21"/>
      <c r="CRR46" s="21"/>
      <c r="CRS46" s="21"/>
      <c r="CRT46" s="21"/>
      <c r="CRU46" s="21"/>
      <c r="CRV46" s="21"/>
      <c r="CRW46" s="21"/>
      <c r="CRX46" s="21"/>
      <c r="CRY46" s="21"/>
      <c r="CRZ46" s="21"/>
      <c r="CSA46" s="21"/>
      <c r="CSB46" s="21"/>
      <c r="CSC46" s="21"/>
      <c r="CSD46" s="21"/>
      <c r="CSE46" s="21"/>
      <c r="CSF46" s="21"/>
      <c r="CSG46" s="21"/>
      <c r="CSH46" s="21"/>
      <c r="CSI46" s="21"/>
      <c r="CSJ46" s="21"/>
      <c r="CSK46" s="21"/>
      <c r="CSL46" s="21"/>
      <c r="CSM46" s="21"/>
      <c r="CSN46" s="21"/>
      <c r="CSO46" s="21"/>
      <c r="CSP46" s="21"/>
      <c r="CSQ46" s="21"/>
      <c r="CSR46" s="21"/>
      <c r="CSS46" s="21"/>
      <c r="CST46" s="21"/>
      <c r="CSU46" s="21"/>
      <c r="CSV46" s="21"/>
      <c r="CSW46" s="21"/>
      <c r="CSX46" s="21"/>
      <c r="CSY46" s="21"/>
      <c r="CSZ46" s="21"/>
      <c r="CTA46" s="21"/>
      <c r="CTB46" s="21"/>
      <c r="CTC46" s="21"/>
      <c r="CTD46" s="21"/>
      <c r="CTE46" s="21"/>
      <c r="CTF46" s="21"/>
      <c r="CTG46" s="21"/>
      <c r="CTH46" s="21"/>
      <c r="CTI46" s="21"/>
      <c r="CTJ46" s="21"/>
      <c r="CTK46" s="21"/>
      <c r="CTL46" s="21"/>
      <c r="CTM46" s="21"/>
      <c r="CTN46" s="21"/>
      <c r="CTO46" s="21"/>
      <c r="CTP46" s="21"/>
      <c r="CTQ46" s="21"/>
      <c r="CTR46" s="21"/>
      <c r="CTS46" s="21"/>
      <c r="CTT46" s="21"/>
      <c r="CTU46" s="21"/>
      <c r="CTV46" s="21"/>
      <c r="CTW46" s="21"/>
      <c r="CTX46" s="21"/>
      <c r="CTY46" s="21"/>
      <c r="CTZ46" s="21"/>
      <c r="CUA46" s="21"/>
      <c r="CUB46" s="21"/>
      <c r="CUC46" s="21"/>
      <c r="CUD46" s="21"/>
      <c r="CUE46" s="21"/>
      <c r="CUF46" s="21"/>
      <c r="CUG46" s="21"/>
      <c r="CUH46" s="21"/>
      <c r="CUI46" s="21"/>
      <c r="CUJ46" s="21"/>
      <c r="CUK46" s="21"/>
      <c r="CUL46" s="21"/>
      <c r="CUM46" s="21"/>
      <c r="CUN46" s="21"/>
      <c r="CUO46" s="21"/>
      <c r="CUP46" s="21"/>
      <c r="CUQ46" s="21"/>
      <c r="CUR46" s="21"/>
      <c r="CUS46" s="21"/>
      <c r="CUT46" s="21"/>
      <c r="CUU46" s="21"/>
      <c r="CUV46" s="21"/>
      <c r="CUW46" s="21"/>
      <c r="CUX46" s="21"/>
      <c r="CUY46" s="21"/>
      <c r="CUZ46" s="21"/>
      <c r="CVA46" s="21"/>
      <c r="CVB46" s="21"/>
      <c r="CVC46" s="21"/>
      <c r="CVD46" s="21"/>
      <c r="CVE46" s="21"/>
      <c r="CVF46" s="21"/>
      <c r="CVG46" s="21"/>
      <c r="CVH46" s="21"/>
      <c r="CVI46" s="21"/>
      <c r="CVJ46" s="21"/>
      <c r="CVK46" s="21"/>
      <c r="CVL46" s="21"/>
      <c r="CVM46" s="21"/>
      <c r="CVN46" s="21"/>
      <c r="CVO46" s="21"/>
      <c r="CVP46" s="21"/>
      <c r="CVQ46" s="21"/>
      <c r="CVR46" s="21"/>
      <c r="CVS46" s="21"/>
      <c r="CVT46" s="21"/>
      <c r="CVU46" s="21"/>
      <c r="CVV46" s="21"/>
      <c r="CVW46" s="21"/>
      <c r="CVX46" s="21"/>
      <c r="CVY46" s="21"/>
      <c r="CVZ46" s="21"/>
      <c r="CWA46" s="21"/>
      <c r="CWB46" s="21"/>
      <c r="CWC46" s="21"/>
      <c r="CWD46" s="21"/>
      <c r="CWE46" s="21"/>
      <c r="CWF46" s="21"/>
      <c r="CWG46" s="21"/>
      <c r="CWH46" s="21"/>
      <c r="CWI46" s="21"/>
      <c r="CWJ46" s="21"/>
      <c r="CWK46" s="21"/>
      <c r="CWL46" s="21"/>
      <c r="CWM46" s="21"/>
      <c r="CWN46" s="21"/>
      <c r="CWO46" s="21"/>
      <c r="CWP46" s="21"/>
      <c r="CWQ46" s="21"/>
      <c r="CWR46" s="21"/>
      <c r="CWS46" s="21"/>
      <c r="CWT46" s="21"/>
      <c r="CWU46" s="21"/>
      <c r="CWV46" s="21"/>
      <c r="CWW46" s="21"/>
      <c r="CWX46" s="21"/>
      <c r="CWY46" s="21"/>
      <c r="CWZ46" s="21"/>
      <c r="CXA46" s="21"/>
      <c r="CXB46" s="21"/>
      <c r="CXC46" s="21"/>
      <c r="CXD46" s="21"/>
      <c r="CXE46" s="21"/>
      <c r="CXF46" s="21"/>
      <c r="CXG46" s="21"/>
      <c r="CXH46" s="21"/>
      <c r="CXI46" s="21"/>
      <c r="CXJ46" s="21"/>
      <c r="CXK46" s="21"/>
      <c r="CXL46" s="21"/>
      <c r="CXM46" s="21"/>
      <c r="CXN46" s="21"/>
      <c r="CXO46" s="21"/>
      <c r="CXP46" s="21"/>
      <c r="CXQ46" s="21"/>
      <c r="CXR46" s="21"/>
      <c r="CXS46" s="21"/>
      <c r="CXT46" s="21"/>
      <c r="CXU46" s="21"/>
      <c r="CXV46" s="21"/>
      <c r="CXW46" s="21"/>
      <c r="CXX46" s="21"/>
      <c r="CXY46" s="21"/>
      <c r="CXZ46" s="21"/>
      <c r="CYA46" s="21"/>
      <c r="CYB46" s="21"/>
      <c r="CYC46" s="21"/>
      <c r="CYD46" s="21"/>
      <c r="CYE46" s="21"/>
      <c r="CYF46" s="21"/>
      <c r="CYG46" s="21"/>
      <c r="CYH46" s="21"/>
      <c r="CYI46" s="21"/>
      <c r="CYJ46" s="21"/>
      <c r="CYK46" s="21"/>
      <c r="CYL46" s="21"/>
      <c r="CYM46" s="21"/>
      <c r="CYN46" s="21"/>
      <c r="CYO46" s="21"/>
      <c r="CYP46" s="21"/>
      <c r="CYQ46" s="21"/>
      <c r="CYR46" s="21"/>
      <c r="CYS46" s="21"/>
      <c r="CYT46" s="21"/>
      <c r="CYU46" s="21"/>
      <c r="CYV46" s="21"/>
      <c r="CYW46" s="21"/>
      <c r="CYX46" s="21"/>
      <c r="CYY46" s="21"/>
      <c r="CYZ46" s="21"/>
      <c r="CZA46" s="21"/>
      <c r="CZB46" s="21"/>
      <c r="CZC46" s="21"/>
      <c r="CZD46" s="21"/>
      <c r="CZE46" s="21"/>
      <c r="CZF46" s="21"/>
      <c r="CZG46" s="21"/>
      <c r="CZH46" s="21"/>
      <c r="CZI46" s="21"/>
      <c r="CZJ46" s="21"/>
      <c r="CZK46" s="21"/>
      <c r="CZL46" s="21"/>
      <c r="CZM46" s="21"/>
      <c r="CZN46" s="21"/>
      <c r="CZO46" s="21"/>
      <c r="CZP46" s="21"/>
      <c r="CZQ46" s="21"/>
      <c r="CZR46" s="21"/>
      <c r="CZS46" s="21"/>
      <c r="CZT46" s="21"/>
      <c r="CZU46" s="21"/>
      <c r="CZV46" s="21"/>
      <c r="CZW46" s="21"/>
      <c r="CZX46" s="21"/>
      <c r="CZY46" s="21"/>
      <c r="CZZ46" s="21"/>
      <c r="DAA46" s="21"/>
      <c r="DAB46" s="21"/>
      <c r="DAC46" s="21"/>
      <c r="DAD46" s="21"/>
      <c r="DAE46" s="21"/>
      <c r="DAF46" s="21"/>
      <c r="DAG46" s="21"/>
      <c r="DAH46" s="21"/>
      <c r="DAI46" s="21"/>
      <c r="DAJ46" s="21"/>
      <c r="DAK46" s="21"/>
      <c r="DAL46" s="21"/>
      <c r="DAM46" s="21"/>
      <c r="DAN46" s="21"/>
      <c r="DAO46" s="21"/>
      <c r="DAP46" s="21"/>
      <c r="DAQ46" s="21"/>
      <c r="DAR46" s="21"/>
      <c r="DAS46" s="21"/>
      <c r="DAT46" s="21"/>
      <c r="DAU46" s="21"/>
      <c r="DAV46" s="21"/>
      <c r="DAW46" s="21"/>
      <c r="DAX46" s="21"/>
      <c r="DAY46" s="21"/>
      <c r="DAZ46" s="21"/>
      <c r="DBA46" s="21"/>
      <c r="DBB46" s="21"/>
      <c r="DBC46" s="21"/>
      <c r="DBD46" s="21"/>
      <c r="DBE46" s="21"/>
      <c r="DBF46" s="21"/>
      <c r="DBG46" s="21"/>
      <c r="DBH46" s="21"/>
      <c r="DBI46" s="21"/>
      <c r="DBJ46" s="21"/>
      <c r="DBK46" s="21"/>
      <c r="DBL46" s="21"/>
      <c r="DBM46" s="21"/>
      <c r="DBN46" s="21"/>
      <c r="DBO46" s="21"/>
      <c r="DBP46" s="21"/>
      <c r="DBQ46" s="21"/>
      <c r="DBR46" s="21"/>
      <c r="DBS46" s="21"/>
      <c r="DBT46" s="21"/>
      <c r="DBU46" s="21"/>
      <c r="DBV46" s="21"/>
      <c r="DBW46" s="21"/>
      <c r="DBX46" s="21"/>
      <c r="DBY46" s="21"/>
      <c r="DBZ46" s="21"/>
      <c r="DCA46" s="21"/>
      <c r="DCB46" s="21"/>
      <c r="DCC46" s="21"/>
      <c r="DCD46" s="21"/>
      <c r="DCE46" s="21"/>
      <c r="DCF46" s="21"/>
      <c r="DCG46" s="21"/>
      <c r="DCH46" s="21"/>
      <c r="DCI46" s="21"/>
      <c r="DCJ46" s="21"/>
      <c r="DCK46" s="21"/>
      <c r="DCL46" s="21"/>
      <c r="DCM46" s="21"/>
      <c r="DCN46" s="21"/>
      <c r="DCO46" s="21"/>
      <c r="DCP46" s="21"/>
      <c r="DCQ46" s="21"/>
      <c r="DCR46" s="21"/>
      <c r="DCS46" s="21"/>
      <c r="DCT46" s="21"/>
      <c r="DCU46" s="21"/>
      <c r="DCV46" s="21"/>
      <c r="DCW46" s="21"/>
      <c r="DCX46" s="21"/>
      <c r="DCY46" s="21"/>
      <c r="DCZ46" s="21"/>
      <c r="DDA46" s="21"/>
      <c r="DDB46" s="21"/>
      <c r="DDC46" s="21"/>
      <c r="DDD46" s="21"/>
      <c r="DDE46" s="21"/>
      <c r="DDF46" s="21"/>
      <c r="DDG46" s="21"/>
      <c r="DDH46" s="21"/>
      <c r="DDI46" s="21"/>
      <c r="DDJ46" s="21"/>
      <c r="DDK46" s="21"/>
      <c r="DDL46" s="21"/>
      <c r="DDM46" s="21"/>
      <c r="DDN46" s="21"/>
      <c r="DDO46" s="21"/>
      <c r="DDP46" s="21"/>
      <c r="DDQ46" s="21"/>
      <c r="DDR46" s="21"/>
      <c r="DDS46" s="21"/>
      <c r="DDT46" s="21"/>
      <c r="DDU46" s="21"/>
      <c r="DDV46" s="21"/>
      <c r="DDW46" s="21"/>
      <c r="DDX46" s="21"/>
      <c r="DDY46" s="21"/>
      <c r="DDZ46" s="21"/>
      <c r="DEA46" s="21"/>
      <c r="DEB46" s="21"/>
      <c r="DEC46" s="21"/>
      <c r="DED46" s="21"/>
      <c r="DEE46" s="21"/>
      <c r="DEF46" s="21"/>
      <c r="DEG46" s="21"/>
      <c r="DEH46" s="21"/>
      <c r="DEI46" s="21"/>
      <c r="DEJ46" s="21"/>
      <c r="DEK46" s="21"/>
      <c r="DEL46" s="21"/>
      <c r="DEM46" s="21"/>
      <c r="DEN46" s="21"/>
      <c r="DEO46" s="21"/>
      <c r="DEP46" s="21"/>
      <c r="DEQ46" s="21"/>
      <c r="DER46" s="21"/>
      <c r="DES46" s="21"/>
      <c r="DET46" s="21"/>
      <c r="DEU46" s="21"/>
      <c r="DEV46" s="21"/>
      <c r="DEW46" s="21"/>
      <c r="DEX46" s="21"/>
      <c r="DEY46" s="21"/>
      <c r="DEZ46" s="21"/>
      <c r="DFA46" s="21"/>
      <c r="DFB46" s="21"/>
      <c r="DFC46" s="21"/>
      <c r="DFD46" s="21"/>
      <c r="DFE46" s="21"/>
      <c r="DFF46" s="21"/>
      <c r="DFG46" s="21"/>
      <c r="DFH46" s="21"/>
      <c r="DFI46" s="21"/>
      <c r="DFJ46" s="21"/>
      <c r="DFK46" s="21"/>
      <c r="DFL46" s="21"/>
      <c r="DFM46" s="21"/>
      <c r="DFN46" s="21"/>
      <c r="DFO46" s="21"/>
      <c r="DFP46" s="21"/>
      <c r="DFQ46" s="21"/>
      <c r="DFR46" s="21"/>
      <c r="DFS46" s="21"/>
      <c r="DFT46" s="21"/>
      <c r="DFU46" s="21"/>
      <c r="DFV46" s="21"/>
      <c r="DFW46" s="21"/>
      <c r="DFX46" s="21"/>
      <c r="DFY46" s="21"/>
      <c r="DFZ46" s="21"/>
      <c r="DGA46" s="21"/>
      <c r="DGB46" s="21"/>
      <c r="DGC46" s="21"/>
      <c r="DGD46" s="21"/>
      <c r="DGE46" s="21"/>
      <c r="DGF46" s="21"/>
      <c r="DGG46" s="21"/>
      <c r="DGH46" s="21"/>
      <c r="DGI46" s="21"/>
      <c r="DGJ46" s="21"/>
      <c r="DGK46" s="21"/>
      <c r="DGL46" s="21"/>
      <c r="DGM46" s="21"/>
      <c r="DGN46" s="21"/>
      <c r="DGO46" s="21"/>
      <c r="DGP46" s="21"/>
      <c r="DGQ46" s="21"/>
      <c r="DGR46" s="21"/>
      <c r="DGS46" s="21"/>
      <c r="DGT46" s="21"/>
      <c r="DGU46" s="21"/>
      <c r="DGV46" s="21"/>
      <c r="DGW46" s="21"/>
      <c r="DGX46" s="21"/>
      <c r="DGY46" s="21"/>
      <c r="DGZ46" s="21"/>
      <c r="DHA46" s="21"/>
      <c r="DHB46" s="21"/>
      <c r="DHC46" s="21"/>
      <c r="DHD46" s="21"/>
      <c r="DHE46" s="21"/>
      <c r="DHF46" s="21"/>
      <c r="DHG46" s="21"/>
      <c r="DHH46" s="21"/>
      <c r="DHI46" s="21"/>
      <c r="DHJ46" s="21"/>
      <c r="DHK46" s="21"/>
      <c r="DHL46" s="21"/>
      <c r="DHM46" s="21"/>
      <c r="DHN46" s="21"/>
      <c r="DHO46" s="21"/>
      <c r="DHP46" s="21"/>
      <c r="DHQ46" s="21"/>
      <c r="DHR46" s="21"/>
      <c r="DHS46" s="21"/>
      <c r="DHT46" s="21"/>
      <c r="DHU46" s="21"/>
      <c r="DHV46" s="21"/>
      <c r="DHW46" s="21"/>
      <c r="DHX46" s="21"/>
      <c r="DHY46" s="21"/>
      <c r="DHZ46" s="21"/>
      <c r="DIA46" s="21"/>
      <c r="DIB46" s="21"/>
      <c r="DIC46" s="21"/>
      <c r="DID46" s="21"/>
      <c r="DIE46" s="21"/>
      <c r="DIF46" s="21"/>
      <c r="DIG46" s="21"/>
      <c r="DIH46" s="21"/>
      <c r="DII46" s="21"/>
      <c r="DIJ46" s="21"/>
      <c r="DIK46" s="21"/>
      <c r="DIL46" s="21"/>
      <c r="DIM46" s="21"/>
      <c r="DIN46" s="21"/>
      <c r="DIO46" s="21"/>
      <c r="DIP46" s="21"/>
      <c r="DIQ46" s="21"/>
      <c r="DIR46" s="21"/>
      <c r="DIS46" s="21"/>
      <c r="DIT46" s="21"/>
      <c r="DIU46" s="21"/>
      <c r="DIV46" s="21"/>
      <c r="DIW46" s="21"/>
      <c r="DIX46" s="21"/>
      <c r="DIY46" s="21"/>
      <c r="DIZ46" s="21"/>
      <c r="DJA46" s="21"/>
      <c r="DJB46" s="21"/>
      <c r="DJC46" s="21"/>
      <c r="DJD46" s="21"/>
      <c r="DJE46" s="21"/>
      <c r="DJF46" s="21"/>
      <c r="DJG46" s="21"/>
      <c r="DJH46" s="21"/>
      <c r="DJI46" s="21"/>
      <c r="DJJ46" s="21"/>
      <c r="DJK46" s="21"/>
      <c r="DJL46" s="21"/>
      <c r="DJM46" s="21"/>
      <c r="DJN46" s="21"/>
      <c r="DJO46" s="21"/>
      <c r="DJP46" s="21"/>
      <c r="DJQ46" s="21"/>
      <c r="DJR46" s="21"/>
      <c r="DJS46" s="21"/>
      <c r="DJT46" s="21"/>
      <c r="DJU46" s="21"/>
      <c r="DJV46" s="21"/>
      <c r="DJW46" s="21"/>
      <c r="DJX46" s="21"/>
      <c r="DJY46" s="21"/>
      <c r="DJZ46" s="21"/>
      <c r="DKA46" s="21"/>
      <c r="DKB46" s="21"/>
      <c r="DKC46" s="21"/>
      <c r="DKD46" s="21"/>
      <c r="DKE46" s="21"/>
      <c r="DKF46" s="21"/>
      <c r="DKG46" s="21"/>
      <c r="DKH46" s="21"/>
      <c r="DKI46" s="21"/>
      <c r="DKJ46" s="21"/>
      <c r="DKK46" s="21"/>
      <c r="DKL46" s="21"/>
      <c r="DKM46" s="21"/>
      <c r="DKN46" s="21"/>
      <c r="DKO46" s="21"/>
      <c r="DKP46" s="21"/>
      <c r="DKQ46" s="21"/>
      <c r="DKR46" s="21"/>
      <c r="DKS46" s="21"/>
      <c r="DKT46" s="21"/>
      <c r="DKU46" s="21"/>
      <c r="DKV46" s="21"/>
      <c r="DKW46" s="21"/>
      <c r="DKX46" s="21"/>
      <c r="DKY46" s="21"/>
      <c r="DKZ46" s="21"/>
      <c r="DLA46" s="21"/>
      <c r="DLB46" s="21"/>
      <c r="DLC46" s="21"/>
      <c r="DLD46" s="21"/>
      <c r="DLE46" s="21"/>
      <c r="DLF46" s="21"/>
      <c r="DLG46" s="21"/>
      <c r="DLH46" s="21"/>
      <c r="DLI46" s="21"/>
      <c r="DLJ46" s="21"/>
      <c r="DLK46" s="21"/>
      <c r="DLL46" s="21"/>
      <c r="DLM46" s="21"/>
      <c r="DLN46" s="21"/>
      <c r="DLO46" s="21"/>
      <c r="DLP46" s="21"/>
      <c r="DLQ46" s="21"/>
      <c r="DLR46" s="21"/>
      <c r="DLS46" s="21"/>
      <c r="DLT46" s="21"/>
      <c r="DLU46" s="21"/>
      <c r="DLV46" s="21"/>
      <c r="DLW46" s="21"/>
      <c r="DLX46" s="21"/>
      <c r="DLY46" s="21"/>
      <c r="DLZ46" s="21"/>
      <c r="DMA46" s="21"/>
      <c r="DMB46" s="21"/>
      <c r="DMC46" s="21"/>
      <c r="DMD46" s="21"/>
      <c r="DME46" s="21"/>
      <c r="DMF46" s="21"/>
      <c r="DMG46" s="21"/>
      <c r="DMH46" s="21"/>
      <c r="DMI46" s="21"/>
      <c r="DMJ46" s="21"/>
      <c r="DMK46" s="21"/>
      <c r="DML46" s="21"/>
      <c r="DMM46" s="21"/>
      <c r="DMN46" s="21"/>
      <c r="DMO46" s="21"/>
      <c r="DMP46" s="21"/>
      <c r="DMQ46" s="21"/>
      <c r="DMR46" s="21"/>
      <c r="DMS46" s="21"/>
      <c r="DMT46" s="21"/>
      <c r="DMU46" s="21"/>
      <c r="DMV46" s="21"/>
      <c r="DMW46" s="21"/>
      <c r="DMX46" s="21"/>
      <c r="DMY46" s="21"/>
      <c r="DMZ46" s="21"/>
      <c r="DNA46" s="21"/>
      <c r="DNB46" s="21"/>
      <c r="DNC46" s="21"/>
      <c r="DND46" s="21"/>
      <c r="DNE46" s="21"/>
      <c r="DNF46" s="21"/>
      <c r="DNG46" s="21"/>
      <c r="DNH46" s="21"/>
      <c r="DNI46" s="21"/>
      <c r="DNJ46" s="21"/>
      <c r="DNK46" s="21"/>
      <c r="DNL46" s="21"/>
      <c r="DNM46" s="21"/>
      <c r="DNN46" s="21"/>
      <c r="DNO46" s="21"/>
      <c r="DNP46" s="21"/>
      <c r="DNQ46" s="21"/>
      <c r="DNR46" s="21"/>
      <c r="DNS46" s="21"/>
      <c r="DNT46" s="21"/>
      <c r="DNU46" s="21"/>
      <c r="DNV46" s="21"/>
      <c r="DNW46" s="21"/>
      <c r="DNX46" s="21"/>
      <c r="DNY46" s="21"/>
      <c r="DNZ46" s="21"/>
      <c r="DOA46" s="21"/>
      <c r="DOB46" s="21"/>
      <c r="DOC46" s="21"/>
      <c r="DOD46" s="21"/>
      <c r="DOE46" s="21"/>
      <c r="DOF46" s="21"/>
      <c r="DOG46" s="21"/>
      <c r="DOH46" s="21"/>
      <c r="DOI46" s="21"/>
      <c r="DOJ46" s="21"/>
      <c r="DOK46" s="21"/>
      <c r="DOL46" s="21"/>
      <c r="DOM46" s="21"/>
      <c r="DON46" s="21"/>
      <c r="DOO46" s="21"/>
      <c r="DOP46" s="21"/>
      <c r="DOQ46" s="21"/>
      <c r="DOR46" s="21"/>
      <c r="DOS46" s="21"/>
      <c r="DOT46" s="21"/>
      <c r="DOU46" s="21"/>
      <c r="DOV46" s="21"/>
      <c r="DOW46" s="21"/>
      <c r="DOX46" s="21"/>
      <c r="DOY46" s="21"/>
      <c r="DOZ46" s="21"/>
      <c r="DPA46" s="21"/>
      <c r="DPB46" s="21"/>
      <c r="DPC46" s="21"/>
      <c r="DPD46" s="21"/>
      <c r="DPE46" s="21"/>
      <c r="DPF46" s="21"/>
      <c r="DPG46" s="21"/>
      <c r="DPH46" s="21"/>
      <c r="DPI46" s="21"/>
      <c r="DPJ46" s="21"/>
      <c r="DPK46" s="21"/>
      <c r="DPL46" s="21"/>
      <c r="DPM46" s="21"/>
      <c r="DPN46" s="21"/>
      <c r="DPO46" s="21"/>
      <c r="DPP46" s="21"/>
      <c r="DPQ46" s="21"/>
      <c r="DPR46" s="21"/>
      <c r="DPS46" s="21"/>
      <c r="DPT46" s="21"/>
      <c r="DPU46" s="21"/>
      <c r="DPV46" s="21"/>
      <c r="DPW46" s="21"/>
      <c r="DPX46" s="21"/>
      <c r="DPY46" s="21"/>
      <c r="DPZ46" s="21"/>
      <c r="DQA46" s="21"/>
      <c r="DQB46" s="21"/>
      <c r="DQC46" s="21"/>
      <c r="DQD46" s="21"/>
      <c r="DQE46" s="21"/>
      <c r="DQF46" s="21"/>
      <c r="DQG46" s="21"/>
      <c r="DQH46" s="21"/>
      <c r="DQI46" s="21"/>
      <c r="DQJ46" s="21"/>
      <c r="DQK46" s="21"/>
      <c r="DQL46" s="21"/>
      <c r="DQM46" s="21"/>
      <c r="DQN46" s="21"/>
      <c r="DQO46" s="21"/>
      <c r="DQP46" s="21"/>
      <c r="DQQ46" s="21"/>
      <c r="DQR46" s="21"/>
      <c r="DQS46" s="21"/>
      <c r="DQT46" s="21"/>
      <c r="DQU46" s="21"/>
      <c r="DQV46" s="21"/>
      <c r="DQW46" s="21"/>
      <c r="DQX46" s="21"/>
      <c r="DQY46" s="21"/>
      <c r="DQZ46" s="21"/>
      <c r="DRA46" s="21"/>
      <c r="DRB46" s="21"/>
      <c r="DRC46" s="21"/>
      <c r="DRD46" s="21"/>
      <c r="DRE46" s="21"/>
      <c r="DRF46" s="21"/>
      <c r="DRG46" s="21"/>
      <c r="DRH46" s="21"/>
      <c r="DRI46" s="21"/>
      <c r="DRJ46" s="21"/>
      <c r="DRK46" s="21"/>
      <c r="DRL46" s="21"/>
      <c r="DRM46" s="21"/>
      <c r="DRN46" s="21"/>
      <c r="DRO46" s="21"/>
      <c r="DRP46" s="21"/>
      <c r="DRQ46" s="21"/>
      <c r="DRR46" s="21"/>
      <c r="DRS46" s="21"/>
      <c r="DRT46" s="21"/>
      <c r="DRU46" s="21"/>
      <c r="DRV46" s="21"/>
      <c r="DRW46" s="21"/>
      <c r="DRX46" s="21"/>
      <c r="DRY46" s="21"/>
      <c r="DRZ46" s="21"/>
      <c r="DSA46" s="21"/>
      <c r="DSB46" s="21"/>
      <c r="DSC46" s="21"/>
      <c r="DSD46" s="21"/>
      <c r="DSE46" s="21"/>
      <c r="DSF46" s="21"/>
      <c r="DSG46" s="21"/>
      <c r="DSH46" s="21"/>
      <c r="DSI46" s="21"/>
      <c r="DSJ46" s="21"/>
      <c r="DSK46" s="21"/>
      <c r="DSL46" s="21"/>
      <c r="DSM46" s="21"/>
      <c r="DSN46" s="21"/>
      <c r="DSO46" s="21"/>
      <c r="DSP46" s="21"/>
      <c r="DSQ46" s="21"/>
      <c r="DSR46" s="21"/>
      <c r="DSS46" s="21"/>
      <c r="DST46" s="21"/>
      <c r="DSU46" s="21"/>
      <c r="DSV46" s="21"/>
      <c r="DSW46" s="21"/>
      <c r="DSX46" s="21"/>
      <c r="DSY46" s="21"/>
      <c r="DSZ46" s="21"/>
      <c r="DTA46" s="21"/>
      <c r="DTB46" s="21"/>
      <c r="DTC46" s="21"/>
      <c r="DTD46" s="21"/>
      <c r="DTE46" s="21"/>
      <c r="DTF46" s="21"/>
      <c r="DTG46" s="21"/>
      <c r="DTH46" s="21"/>
      <c r="DTI46" s="21"/>
      <c r="DTJ46" s="21"/>
      <c r="DTK46" s="21"/>
      <c r="DTL46" s="21"/>
      <c r="DTM46" s="21"/>
      <c r="DTN46" s="21"/>
      <c r="DTO46" s="21"/>
      <c r="DTP46" s="21"/>
      <c r="DTQ46" s="21"/>
      <c r="DTR46" s="21"/>
      <c r="DTS46" s="21"/>
      <c r="DTT46" s="21"/>
      <c r="DTU46" s="21"/>
      <c r="DTV46" s="21"/>
      <c r="DTW46" s="21"/>
      <c r="DTX46" s="21"/>
      <c r="DTY46" s="21"/>
      <c r="DTZ46" s="21"/>
      <c r="DUA46" s="21"/>
      <c r="DUB46" s="21"/>
      <c r="DUC46" s="21"/>
      <c r="DUD46" s="21"/>
      <c r="DUE46" s="21"/>
      <c r="DUF46" s="21"/>
      <c r="DUG46" s="21"/>
      <c r="DUH46" s="21"/>
      <c r="DUI46" s="21"/>
      <c r="DUJ46" s="21"/>
      <c r="DUK46" s="21"/>
      <c r="DUL46" s="21"/>
      <c r="DUM46" s="21"/>
      <c r="DUN46" s="21"/>
      <c r="DUO46" s="21"/>
      <c r="DUP46" s="21"/>
      <c r="DUQ46" s="21"/>
      <c r="DUR46" s="21"/>
      <c r="DUS46" s="21"/>
      <c r="DUT46" s="21"/>
      <c r="DUU46" s="21"/>
      <c r="DUV46" s="21"/>
      <c r="DUW46" s="21"/>
      <c r="DUX46" s="21"/>
      <c r="DUY46" s="21"/>
      <c r="DUZ46" s="21"/>
      <c r="DVA46" s="21"/>
      <c r="DVB46" s="21"/>
      <c r="DVC46" s="21"/>
      <c r="DVD46" s="21"/>
      <c r="DVE46" s="21"/>
      <c r="DVF46" s="21"/>
      <c r="DVG46" s="21"/>
      <c r="DVH46" s="21"/>
      <c r="DVI46" s="21"/>
      <c r="DVJ46" s="21"/>
      <c r="DVK46" s="21"/>
      <c r="DVL46" s="21"/>
      <c r="DVM46" s="21"/>
      <c r="DVN46" s="21"/>
      <c r="DVO46" s="21"/>
      <c r="DVP46" s="21"/>
      <c r="DVQ46" s="21"/>
      <c r="DVR46" s="21"/>
      <c r="DVS46" s="21"/>
      <c r="DVT46" s="21"/>
      <c r="DVU46" s="21"/>
      <c r="DVV46" s="21"/>
      <c r="DVW46" s="21"/>
      <c r="DVX46" s="21"/>
      <c r="DVY46" s="21"/>
      <c r="DVZ46" s="21"/>
      <c r="DWA46" s="21"/>
      <c r="DWB46" s="21"/>
      <c r="DWC46" s="21"/>
      <c r="DWD46" s="21"/>
      <c r="DWE46" s="21"/>
      <c r="DWF46" s="21"/>
      <c r="DWG46" s="21"/>
      <c r="DWH46" s="21"/>
      <c r="DWI46" s="21"/>
      <c r="DWJ46" s="21"/>
      <c r="DWK46" s="21"/>
      <c r="DWL46" s="21"/>
      <c r="DWM46" s="21"/>
      <c r="DWN46" s="21"/>
      <c r="DWO46" s="21"/>
      <c r="DWP46" s="21"/>
      <c r="DWQ46" s="21"/>
      <c r="DWR46" s="21"/>
      <c r="DWS46" s="21"/>
      <c r="DWT46" s="21"/>
      <c r="DWU46" s="21"/>
      <c r="DWV46" s="21"/>
      <c r="DWW46" s="21"/>
      <c r="DWX46" s="21"/>
      <c r="DWY46" s="21"/>
      <c r="DWZ46" s="21"/>
      <c r="DXA46" s="21"/>
      <c r="DXB46" s="21"/>
      <c r="DXC46" s="21"/>
      <c r="DXD46" s="21"/>
      <c r="DXE46" s="21"/>
      <c r="DXF46" s="21"/>
      <c r="DXG46" s="21"/>
      <c r="DXH46" s="21"/>
      <c r="DXI46" s="21"/>
      <c r="DXJ46" s="21"/>
      <c r="DXK46" s="21"/>
      <c r="DXL46" s="21"/>
      <c r="DXM46" s="21"/>
      <c r="DXN46" s="21"/>
      <c r="DXO46" s="21"/>
      <c r="DXP46" s="21"/>
      <c r="DXQ46" s="21"/>
      <c r="DXR46" s="21"/>
      <c r="DXS46" s="21"/>
      <c r="DXT46" s="21"/>
      <c r="DXU46" s="21"/>
      <c r="DXV46" s="21"/>
      <c r="DXW46" s="21"/>
      <c r="DXX46" s="21"/>
      <c r="DXY46" s="21"/>
      <c r="DXZ46" s="21"/>
      <c r="DYA46" s="21"/>
      <c r="DYB46" s="21"/>
      <c r="DYC46" s="21"/>
      <c r="DYD46" s="21"/>
      <c r="DYE46" s="21"/>
      <c r="DYF46" s="21"/>
      <c r="DYG46" s="21"/>
      <c r="DYH46" s="21"/>
      <c r="DYI46" s="21"/>
      <c r="DYJ46" s="21"/>
      <c r="DYK46" s="21"/>
      <c r="DYL46" s="21"/>
      <c r="DYM46" s="21"/>
      <c r="DYN46" s="21"/>
      <c r="DYO46" s="21"/>
      <c r="DYP46" s="21"/>
      <c r="DYQ46" s="21"/>
      <c r="DYR46" s="21"/>
      <c r="DYS46" s="21"/>
      <c r="DYT46" s="21"/>
      <c r="DYU46" s="21"/>
      <c r="DYV46" s="21"/>
      <c r="DYW46" s="21"/>
      <c r="DYX46" s="21"/>
      <c r="DYY46" s="21"/>
      <c r="DYZ46" s="21"/>
      <c r="DZA46" s="21"/>
      <c r="DZB46" s="21"/>
      <c r="DZC46" s="21"/>
      <c r="DZD46" s="21"/>
      <c r="DZE46" s="21"/>
      <c r="DZF46" s="21"/>
      <c r="DZG46" s="21"/>
      <c r="DZH46" s="21"/>
      <c r="DZI46" s="21"/>
      <c r="DZJ46" s="21"/>
      <c r="DZK46" s="21"/>
      <c r="DZL46" s="21"/>
      <c r="DZM46" s="21"/>
      <c r="DZN46" s="21"/>
      <c r="DZO46" s="21"/>
      <c r="DZP46" s="21"/>
      <c r="DZQ46" s="21"/>
      <c r="DZR46" s="21"/>
      <c r="DZS46" s="21"/>
      <c r="DZT46" s="21"/>
      <c r="DZU46" s="21"/>
      <c r="DZV46" s="21"/>
      <c r="DZW46" s="21"/>
      <c r="DZX46" s="21"/>
      <c r="DZY46" s="21"/>
      <c r="DZZ46" s="21"/>
      <c r="EAA46" s="21"/>
      <c r="EAB46" s="21"/>
      <c r="EAC46" s="21"/>
      <c r="EAD46" s="21"/>
      <c r="EAE46" s="21"/>
      <c r="EAF46" s="21"/>
      <c r="EAG46" s="21"/>
      <c r="EAH46" s="21"/>
      <c r="EAI46" s="21"/>
      <c r="EAJ46" s="21"/>
      <c r="EAK46" s="21"/>
      <c r="EAL46" s="21"/>
      <c r="EAM46" s="21"/>
      <c r="EAN46" s="21"/>
      <c r="EAO46" s="21"/>
      <c r="EAP46" s="21"/>
      <c r="EAQ46" s="21"/>
      <c r="EAR46" s="21"/>
      <c r="EAS46" s="21"/>
      <c r="EAT46" s="21"/>
      <c r="EAU46" s="21"/>
      <c r="EAV46" s="21"/>
      <c r="EAW46" s="21"/>
      <c r="EAX46" s="21"/>
      <c r="EAY46" s="21"/>
      <c r="EAZ46" s="21"/>
      <c r="EBA46" s="21"/>
      <c r="EBB46" s="21"/>
      <c r="EBC46" s="21"/>
      <c r="EBD46" s="21"/>
      <c r="EBE46" s="21"/>
      <c r="EBF46" s="21"/>
      <c r="EBG46" s="21"/>
      <c r="EBH46" s="21"/>
      <c r="EBI46" s="21"/>
      <c r="EBJ46" s="21"/>
      <c r="EBK46" s="21"/>
      <c r="EBL46" s="21"/>
      <c r="EBM46" s="21"/>
      <c r="EBN46" s="21"/>
      <c r="EBO46" s="21"/>
      <c r="EBP46" s="21"/>
      <c r="EBQ46" s="21"/>
      <c r="EBR46" s="21"/>
      <c r="EBS46" s="21"/>
      <c r="EBT46" s="21"/>
      <c r="EBU46" s="21"/>
      <c r="EBV46" s="21"/>
      <c r="EBW46" s="21"/>
      <c r="EBX46" s="21"/>
      <c r="EBY46" s="21"/>
      <c r="EBZ46" s="21"/>
      <c r="ECA46" s="21"/>
      <c r="ECB46" s="21"/>
      <c r="ECC46" s="21"/>
      <c r="ECD46" s="21"/>
      <c r="ECE46" s="21"/>
      <c r="ECF46" s="21"/>
      <c r="ECG46" s="21"/>
      <c r="ECH46" s="21"/>
      <c r="ECI46" s="21"/>
      <c r="ECJ46" s="21"/>
      <c r="ECK46" s="21"/>
      <c r="ECL46" s="21"/>
      <c r="ECM46" s="21"/>
      <c r="ECN46" s="21"/>
      <c r="ECO46" s="21"/>
      <c r="ECP46" s="21"/>
      <c r="ECQ46" s="21"/>
      <c r="ECR46" s="21"/>
      <c r="ECS46" s="21"/>
      <c r="ECT46" s="21"/>
      <c r="ECU46" s="21"/>
      <c r="ECV46" s="21"/>
      <c r="ECW46" s="21"/>
      <c r="ECX46" s="21"/>
      <c r="ECY46" s="21"/>
      <c r="ECZ46" s="21"/>
      <c r="EDA46" s="21"/>
      <c r="EDB46" s="21"/>
      <c r="EDC46" s="21"/>
      <c r="EDD46" s="21"/>
      <c r="EDE46" s="21"/>
      <c r="EDF46" s="21"/>
      <c r="EDG46" s="21"/>
      <c r="EDH46" s="21"/>
      <c r="EDI46" s="21"/>
      <c r="EDJ46" s="21"/>
      <c r="EDK46" s="21"/>
      <c r="EDL46" s="21"/>
      <c r="EDM46" s="21"/>
      <c r="EDN46" s="21"/>
      <c r="EDO46" s="21"/>
      <c r="EDP46" s="21"/>
      <c r="EDQ46" s="21"/>
      <c r="EDR46" s="21"/>
      <c r="EDS46" s="21"/>
      <c r="EDT46" s="21"/>
      <c r="EDU46" s="21"/>
      <c r="EDV46" s="21"/>
      <c r="EDW46" s="21"/>
      <c r="EDX46" s="21"/>
      <c r="EDY46" s="21"/>
      <c r="EDZ46" s="21"/>
      <c r="EEA46" s="21"/>
      <c r="EEB46" s="21"/>
      <c r="EEC46" s="21"/>
      <c r="EED46" s="21"/>
      <c r="EEE46" s="21"/>
      <c r="EEF46" s="21"/>
      <c r="EEG46" s="21"/>
      <c r="EEH46" s="21"/>
      <c r="EEI46" s="21"/>
      <c r="EEJ46" s="21"/>
      <c r="EEK46" s="21"/>
      <c r="EEL46" s="21"/>
      <c r="EEM46" s="21"/>
      <c r="EEN46" s="21"/>
      <c r="EEO46" s="21"/>
      <c r="EEP46" s="21"/>
      <c r="EEQ46" s="21"/>
      <c r="EER46" s="21"/>
      <c r="EES46" s="21"/>
      <c r="EET46" s="21"/>
      <c r="EEU46" s="21"/>
      <c r="EEV46" s="21"/>
      <c r="EEW46" s="21"/>
      <c r="EEX46" s="21"/>
      <c r="EEY46" s="21"/>
      <c r="EEZ46" s="21"/>
      <c r="EFA46" s="21"/>
      <c r="EFB46" s="21"/>
      <c r="EFC46" s="21"/>
      <c r="EFD46" s="21"/>
      <c r="EFE46" s="21"/>
      <c r="EFF46" s="21"/>
      <c r="EFG46" s="21"/>
      <c r="EFH46" s="21"/>
      <c r="EFI46" s="21"/>
      <c r="EFJ46" s="21"/>
      <c r="EFK46" s="21"/>
      <c r="EFL46" s="21"/>
      <c r="EFM46" s="21"/>
      <c r="EFN46" s="21"/>
      <c r="EFO46" s="21"/>
      <c r="EFP46" s="21"/>
      <c r="EFQ46" s="21"/>
      <c r="EFR46" s="21"/>
      <c r="EFS46" s="21"/>
      <c r="EFT46" s="21"/>
      <c r="EFU46" s="21"/>
      <c r="EFV46" s="21"/>
      <c r="EFW46" s="21"/>
      <c r="EFX46" s="21"/>
      <c r="EFY46" s="21"/>
      <c r="EFZ46" s="21"/>
      <c r="EGA46" s="21"/>
      <c r="EGB46" s="21"/>
      <c r="EGC46" s="21"/>
      <c r="EGD46" s="21"/>
      <c r="EGE46" s="21"/>
      <c r="EGF46" s="21"/>
      <c r="EGG46" s="21"/>
      <c r="EGH46" s="21"/>
      <c r="EGI46" s="21"/>
      <c r="EGJ46" s="21"/>
      <c r="EGK46" s="21"/>
      <c r="EGL46" s="21"/>
      <c r="EGM46" s="21"/>
      <c r="EGN46" s="21"/>
      <c r="EGO46" s="21"/>
      <c r="EGP46" s="21"/>
      <c r="EGQ46" s="21"/>
      <c r="EGR46" s="21"/>
      <c r="EGS46" s="21"/>
      <c r="EGT46" s="21"/>
      <c r="EGU46" s="21"/>
      <c r="EGV46" s="21"/>
      <c r="EGW46" s="21"/>
      <c r="EGX46" s="21"/>
      <c r="EGY46" s="21"/>
      <c r="EGZ46" s="21"/>
      <c r="EHA46" s="21"/>
      <c r="EHB46" s="21"/>
      <c r="EHC46" s="21"/>
      <c r="EHD46" s="21"/>
      <c r="EHE46" s="21"/>
      <c r="EHF46" s="21"/>
      <c r="EHG46" s="21"/>
      <c r="EHH46" s="21"/>
      <c r="EHI46" s="21"/>
      <c r="EHJ46" s="21"/>
      <c r="EHK46" s="21"/>
      <c r="EHL46" s="21"/>
      <c r="EHM46" s="21"/>
      <c r="EHN46" s="21"/>
      <c r="EHO46" s="21"/>
      <c r="EHP46" s="21"/>
      <c r="EHQ46" s="21"/>
      <c r="EHR46" s="21"/>
      <c r="EHS46" s="21"/>
      <c r="EHT46" s="21"/>
      <c r="EHU46" s="21"/>
      <c r="EHV46" s="21"/>
      <c r="EHW46" s="21"/>
      <c r="EHX46" s="21"/>
      <c r="EHY46" s="21"/>
      <c r="EHZ46" s="21"/>
      <c r="EIA46" s="21"/>
      <c r="EIB46" s="21"/>
      <c r="EIC46" s="21"/>
      <c r="EID46" s="21"/>
      <c r="EIE46" s="21"/>
      <c r="EIF46" s="21"/>
      <c r="EIG46" s="21"/>
      <c r="EIH46" s="21"/>
      <c r="EII46" s="21"/>
      <c r="EIJ46" s="21"/>
      <c r="EIK46" s="21"/>
      <c r="EIL46" s="21"/>
      <c r="EIM46" s="21"/>
      <c r="EIN46" s="21"/>
      <c r="EIO46" s="21"/>
      <c r="EIP46" s="21"/>
      <c r="EIQ46" s="21"/>
      <c r="EIR46" s="21"/>
      <c r="EIS46" s="21"/>
      <c r="EIT46" s="21"/>
      <c r="EIU46" s="21"/>
      <c r="EIV46" s="21"/>
      <c r="EIW46" s="21"/>
      <c r="EIX46" s="21"/>
      <c r="EIY46" s="21"/>
      <c r="EIZ46" s="21"/>
      <c r="EJA46" s="21"/>
      <c r="EJB46" s="21"/>
      <c r="EJC46" s="21"/>
      <c r="EJD46" s="21"/>
      <c r="EJE46" s="21"/>
      <c r="EJF46" s="21"/>
      <c r="EJG46" s="21"/>
      <c r="EJH46" s="21"/>
      <c r="EJI46" s="21"/>
      <c r="EJJ46" s="21"/>
      <c r="EJK46" s="21"/>
      <c r="EJL46" s="21"/>
      <c r="EJM46" s="21"/>
      <c r="EJN46" s="21"/>
      <c r="EJO46" s="21"/>
      <c r="EJP46" s="21"/>
      <c r="EJQ46" s="21"/>
      <c r="EJR46" s="21"/>
      <c r="EJS46" s="21"/>
      <c r="EJT46" s="21"/>
      <c r="EJU46" s="21"/>
      <c r="EJV46" s="21"/>
      <c r="EJW46" s="21"/>
      <c r="EJX46" s="21"/>
      <c r="EJY46" s="21"/>
      <c r="EJZ46" s="21"/>
      <c r="EKA46" s="21"/>
      <c r="EKB46" s="21"/>
      <c r="EKC46" s="21"/>
      <c r="EKD46" s="21"/>
      <c r="EKE46" s="21"/>
      <c r="EKF46" s="21"/>
      <c r="EKG46" s="21"/>
      <c r="EKH46" s="21"/>
      <c r="EKI46" s="21"/>
      <c r="EKJ46" s="21"/>
      <c r="EKK46" s="21"/>
      <c r="EKL46" s="21"/>
      <c r="EKM46" s="21"/>
      <c r="EKN46" s="21"/>
      <c r="EKO46" s="21"/>
      <c r="EKP46" s="21"/>
      <c r="EKQ46" s="21"/>
      <c r="EKR46" s="21"/>
      <c r="EKS46" s="21"/>
      <c r="EKT46" s="21"/>
      <c r="EKU46" s="21"/>
      <c r="EKV46" s="21"/>
      <c r="EKW46" s="21"/>
      <c r="EKX46" s="21"/>
      <c r="EKY46" s="21"/>
      <c r="EKZ46" s="21"/>
      <c r="ELA46" s="21"/>
      <c r="ELB46" s="21"/>
      <c r="ELC46" s="21"/>
      <c r="ELD46" s="21"/>
      <c r="ELE46" s="21"/>
      <c r="ELF46" s="21"/>
      <c r="ELG46" s="21"/>
      <c r="ELH46" s="21"/>
      <c r="ELI46" s="21"/>
      <c r="ELJ46" s="21"/>
      <c r="ELK46" s="21"/>
      <c r="ELL46" s="21"/>
      <c r="ELM46" s="21"/>
      <c r="ELN46" s="21"/>
      <c r="ELO46" s="21"/>
      <c r="ELP46" s="21"/>
      <c r="ELQ46" s="21"/>
      <c r="ELR46" s="21"/>
      <c r="ELS46" s="21"/>
      <c r="ELT46" s="21"/>
      <c r="ELU46" s="21"/>
      <c r="ELV46" s="21"/>
      <c r="ELW46" s="21"/>
      <c r="ELX46" s="21"/>
      <c r="ELY46" s="21"/>
      <c r="ELZ46" s="21"/>
      <c r="EMA46" s="21"/>
      <c r="EMB46" s="21"/>
      <c r="EMC46" s="21"/>
      <c r="EMD46" s="21"/>
      <c r="EME46" s="21"/>
      <c r="EMF46" s="21"/>
      <c r="EMG46" s="21"/>
      <c r="EMH46" s="21"/>
      <c r="EMI46" s="21"/>
      <c r="EMJ46" s="21"/>
      <c r="EMK46" s="21"/>
      <c r="EML46" s="21"/>
      <c r="EMM46" s="21"/>
      <c r="EMN46" s="21"/>
      <c r="EMO46" s="21"/>
      <c r="EMP46" s="21"/>
      <c r="EMQ46" s="21"/>
      <c r="EMR46" s="21"/>
      <c r="EMS46" s="21"/>
      <c r="EMT46" s="21"/>
      <c r="EMU46" s="21"/>
      <c r="EMV46" s="21"/>
      <c r="EMW46" s="21"/>
      <c r="EMX46" s="21"/>
      <c r="EMY46" s="21"/>
      <c r="EMZ46" s="21"/>
      <c r="ENA46" s="21"/>
      <c r="ENB46" s="21"/>
      <c r="ENC46" s="21"/>
      <c r="END46" s="21"/>
      <c r="ENE46" s="21"/>
      <c r="ENF46" s="21"/>
      <c r="ENG46" s="21"/>
      <c r="ENH46" s="21"/>
      <c r="ENI46" s="21"/>
      <c r="ENJ46" s="21"/>
      <c r="ENK46" s="21"/>
      <c r="ENL46" s="21"/>
      <c r="ENM46" s="21"/>
      <c r="ENN46" s="21"/>
      <c r="ENO46" s="21"/>
      <c r="ENP46" s="21"/>
      <c r="ENQ46" s="21"/>
      <c r="ENR46" s="21"/>
      <c r="ENS46" s="21"/>
      <c r="ENT46" s="21"/>
      <c r="ENU46" s="21"/>
      <c r="ENV46" s="21"/>
      <c r="ENW46" s="21"/>
      <c r="ENX46" s="21"/>
      <c r="ENY46" s="21"/>
      <c r="ENZ46" s="21"/>
      <c r="EOA46" s="21"/>
      <c r="EOB46" s="21"/>
      <c r="EOC46" s="21"/>
      <c r="EOD46" s="21"/>
      <c r="EOE46" s="21"/>
      <c r="EOF46" s="21"/>
      <c r="EOG46" s="21"/>
      <c r="EOH46" s="21"/>
      <c r="EOI46" s="21"/>
      <c r="EOJ46" s="21"/>
      <c r="EOK46" s="21"/>
      <c r="EOL46" s="21"/>
      <c r="EOM46" s="21"/>
      <c r="EON46" s="21"/>
      <c r="EOO46" s="21"/>
      <c r="EOP46" s="21"/>
      <c r="EOQ46" s="21"/>
      <c r="EOR46" s="21"/>
      <c r="EOS46" s="21"/>
      <c r="EOT46" s="21"/>
      <c r="EOU46" s="21"/>
      <c r="EOV46" s="21"/>
      <c r="EOW46" s="21"/>
      <c r="EOX46" s="21"/>
      <c r="EOY46" s="21"/>
      <c r="EOZ46" s="21"/>
      <c r="EPA46" s="21"/>
      <c r="EPB46" s="21"/>
      <c r="EPC46" s="21"/>
      <c r="EPD46" s="21"/>
      <c r="EPE46" s="21"/>
      <c r="EPF46" s="21"/>
      <c r="EPG46" s="21"/>
      <c r="EPH46" s="21"/>
      <c r="EPI46" s="21"/>
      <c r="EPJ46" s="21"/>
      <c r="EPK46" s="21"/>
      <c r="EPL46" s="21"/>
      <c r="EPM46" s="21"/>
      <c r="EPN46" s="21"/>
      <c r="EPO46" s="21"/>
      <c r="EPP46" s="21"/>
      <c r="EPQ46" s="21"/>
      <c r="EPR46" s="21"/>
      <c r="EPS46" s="21"/>
      <c r="EPT46" s="21"/>
      <c r="EPU46" s="21"/>
      <c r="EPV46" s="21"/>
      <c r="EPW46" s="21"/>
      <c r="EPX46" s="21"/>
      <c r="EPY46" s="21"/>
      <c r="EPZ46" s="21"/>
      <c r="EQA46" s="21"/>
      <c r="EQB46" s="21"/>
      <c r="EQC46" s="21"/>
      <c r="EQD46" s="21"/>
      <c r="EQE46" s="21"/>
      <c r="EQF46" s="21"/>
      <c r="EQG46" s="21"/>
      <c r="EQH46" s="21"/>
      <c r="EQI46" s="21"/>
      <c r="EQJ46" s="21"/>
      <c r="EQK46" s="21"/>
      <c r="EQL46" s="21"/>
      <c r="EQM46" s="21"/>
      <c r="EQN46" s="21"/>
      <c r="EQO46" s="21"/>
      <c r="EQP46" s="21"/>
      <c r="EQQ46" s="21"/>
      <c r="EQR46" s="21"/>
      <c r="EQS46" s="21"/>
      <c r="EQT46" s="21"/>
      <c r="EQU46" s="21"/>
      <c r="EQV46" s="21"/>
      <c r="EQW46" s="21"/>
      <c r="EQX46" s="21"/>
      <c r="EQY46" s="21"/>
      <c r="EQZ46" s="21"/>
      <c r="ERA46" s="21"/>
      <c r="ERB46" s="21"/>
      <c r="ERC46" s="21"/>
      <c r="ERD46" s="21"/>
      <c r="ERE46" s="21"/>
      <c r="ERF46" s="21"/>
      <c r="ERG46" s="21"/>
      <c r="ERH46" s="21"/>
      <c r="ERI46" s="21"/>
      <c r="ERJ46" s="21"/>
      <c r="ERK46" s="21"/>
      <c r="ERL46" s="21"/>
      <c r="ERM46" s="21"/>
      <c r="ERN46" s="21"/>
      <c r="ERO46" s="21"/>
      <c r="ERP46" s="21"/>
      <c r="ERQ46" s="21"/>
      <c r="ERR46" s="21"/>
      <c r="ERS46" s="21"/>
      <c r="ERT46" s="21"/>
      <c r="ERU46" s="21"/>
      <c r="ERV46" s="21"/>
      <c r="ERW46" s="21"/>
      <c r="ERX46" s="21"/>
      <c r="ERY46" s="21"/>
      <c r="ERZ46" s="21"/>
      <c r="ESA46" s="21"/>
      <c r="ESB46" s="21"/>
      <c r="ESC46" s="21"/>
      <c r="ESD46" s="21"/>
      <c r="ESE46" s="21"/>
      <c r="ESF46" s="21"/>
      <c r="ESG46" s="21"/>
      <c r="ESH46" s="21"/>
      <c r="ESI46" s="21"/>
      <c r="ESJ46" s="21"/>
      <c r="ESK46" s="21"/>
      <c r="ESL46" s="21"/>
      <c r="ESM46" s="21"/>
      <c r="ESN46" s="21"/>
      <c r="ESO46" s="21"/>
      <c r="ESP46" s="21"/>
      <c r="ESQ46" s="21"/>
      <c r="ESR46" s="21"/>
      <c r="ESS46" s="21"/>
      <c r="EST46" s="21"/>
      <c r="ESU46" s="21"/>
      <c r="ESV46" s="21"/>
      <c r="ESW46" s="21"/>
      <c r="ESX46" s="21"/>
      <c r="ESY46" s="21"/>
      <c r="ESZ46" s="21"/>
      <c r="ETA46" s="21"/>
      <c r="ETB46" s="21"/>
      <c r="ETC46" s="21"/>
      <c r="ETD46" s="21"/>
      <c r="ETE46" s="21"/>
      <c r="ETF46" s="21"/>
      <c r="ETG46" s="21"/>
      <c r="ETH46" s="21"/>
      <c r="ETI46" s="21"/>
      <c r="ETJ46" s="21"/>
      <c r="ETK46" s="21"/>
      <c r="ETL46" s="21"/>
      <c r="ETM46" s="21"/>
      <c r="ETN46" s="21"/>
      <c r="ETO46" s="21"/>
      <c r="ETP46" s="21"/>
      <c r="ETQ46" s="21"/>
      <c r="ETR46" s="21"/>
      <c r="ETS46" s="21"/>
      <c r="ETT46" s="21"/>
      <c r="ETU46" s="21"/>
      <c r="ETV46" s="21"/>
      <c r="ETW46" s="21"/>
      <c r="ETX46" s="21"/>
      <c r="ETY46" s="21"/>
      <c r="ETZ46" s="21"/>
      <c r="EUA46" s="21"/>
      <c r="EUB46" s="21"/>
      <c r="EUC46" s="21"/>
      <c r="EUD46" s="21"/>
      <c r="EUE46" s="21"/>
      <c r="EUF46" s="21"/>
      <c r="EUG46" s="21"/>
      <c r="EUH46" s="21"/>
      <c r="EUI46" s="21"/>
      <c r="EUJ46" s="21"/>
      <c r="EUK46" s="21"/>
      <c r="EUL46" s="21"/>
      <c r="EUM46" s="21"/>
      <c r="EUN46" s="21"/>
      <c r="EUO46" s="21"/>
      <c r="EUP46" s="21"/>
      <c r="EUQ46" s="21"/>
      <c r="EUR46" s="21"/>
      <c r="EUS46" s="21"/>
      <c r="EUT46" s="21"/>
      <c r="EUU46" s="21"/>
      <c r="EUV46" s="21"/>
      <c r="EUW46" s="21"/>
      <c r="EUX46" s="21"/>
      <c r="EUY46" s="21"/>
      <c r="EUZ46" s="21"/>
      <c r="EVA46" s="21"/>
      <c r="EVB46" s="21"/>
      <c r="EVC46" s="21"/>
      <c r="EVD46" s="21"/>
      <c r="EVE46" s="21"/>
      <c r="EVF46" s="21"/>
      <c r="EVG46" s="21"/>
      <c r="EVH46" s="21"/>
      <c r="EVI46" s="21"/>
      <c r="EVJ46" s="21"/>
      <c r="EVK46" s="21"/>
      <c r="EVL46" s="21"/>
      <c r="EVM46" s="21"/>
      <c r="EVN46" s="21"/>
      <c r="EVO46" s="21"/>
      <c r="EVP46" s="21"/>
      <c r="EVQ46" s="21"/>
      <c r="EVR46" s="21"/>
      <c r="EVS46" s="21"/>
      <c r="EVT46" s="21"/>
      <c r="EVU46" s="21"/>
      <c r="EVV46" s="21"/>
      <c r="EVW46" s="21"/>
      <c r="EVX46" s="21"/>
      <c r="EVY46" s="21"/>
      <c r="EVZ46" s="21"/>
      <c r="EWA46" s="21"/>
      <c r="EWB46" s="21"/>
      <c r="EWC46" s="21"/>
      <c r="EWD46" s="21"/>
      <c r="EWE46" s="21"/>
      <c r="EWF46" s="21"/>
      <c r="EWG46" s="21"/>
      <c r="EWH46" s="21"/>
      <c r="EWI46" s="21"/>
      <c r="EWJ46" s="21"/>
      <c r="EWK46" s="21"/>
      <c r="EWL46" s="21"/>
      <c r="EWM46" s="21"/>
      <c r="EWN46" s="21"/>
      <c r="EWO46" s="21"/>
      <c r="EWP46" s="21"/>
      <c r="EWQ46" s="21"/>
      <c r="EWR46" s="21"/>
      <c r="EWS46" s="21"/>
      <c r="EWT46" s="21"/>
      <c r="EWU46" s="21"/>
      <c r="EWV46" s="21"/>
      <c r="EWW46" s="21"/>
      <c r="EWX46" s="21"/>
      <c r="EWY46" s="21"/>
      <c r="EWZ46" s="21"/>
      <c r="EXA46" s="21"/>
      <c r="EXB46" s="21"/>
      <c r="EXC46" s="21"/>
      <c r="EXD46" s="21"/>
      <c r="EXE46" s="21"/>
      <c r="EXF46" s="21"/>
      <c r="EXG46" s="21"/>
      <c r="EXH46" s="21"/>
      <c r="EXI46" s="21"/>
      <c r="EXJ46" s="21"/>
      <c r="EXK46" s="21"/>
      <c r="EXL46" s="21"/>
      <c r="EXM46" s="21"/>
      <c r="EXN46" s="21"/>
      <c r="EXO46" s="21"/>
      <c r="EXP46" s="21"/>
      <c r="EXQ46" s="21"/>
      <c r="EXR46" s="21"/>
      <c r="EXS46" s="21"/>
      <c r="EXT46" s="21"/>
      <c r="EXU46" s="21"/>
      <c r="EXV46" s="21"/>
      <c r="EXW46" s="21"/>
      <c r="EXX46" s="21"/>
      <c r="EXY46" s="21"/>
      <c r="EXZ46" s="21"/>
      <c r="EYA46" s="21"/>
      <c r="EYB46" s="21"/>
      <c r="EYC46" s="21"/>
      <c r="EYD46" s="21"/>
      <c r="EYE46" s="21"/>
      <c r="EYF46" s="21"/>
      <c r="EYG46" s="21"/>
      <c r="EYH46" s="21"/>
      <c r="EYI46" s="21"/>
      <c r="EYJ46" s="21"/>
      <c r="EYK46" s="21"/>
      <c r="EYL46" s="21"/>
      <c r="EYM46" s="21"/>
      <c r="EYN46" s="21"/>
      <c r="EYO46" s="21"/>
      <c r="EYP46" s="21"/>
      <c r="EYQ46" s="21"/>
      <c r="EYR46" s="21"/>
      <c r="EYS46" s="21"/>
      <c r="EYT46" s="21"/>
      <c r="EYU46" s="21"/>
      <c r="EYV46" s="21"/>
      <c r="EYW46" s="21"/>
      <c r="EYX46" s="21"/>
      <c r="EYY46" s="21"/>
      <c r="EYZ46" s="21"/>
      <c r="EZA46" s="21"/>
      <c r="EZB46" s="21"/>
      <c r="EZC46" s="21"/>
      <c r="EZD46" s="21"/>
      <c r="EZE46" s="21"/>
      <c r="EZF46" s="21"/>
      <c r="EZG46" s="21"/>
      <c r="EZH46" s="21"/>
      <c r="EZI46" s="21"/>
      <c r="EZJ46" s="21"/>
      <c r="EZK46" s="21"/>
      <c r="EZL46" s="21"/>
      <c r="EZM46" s="21"/>
      <c r="EZN46" s="21"/>
      <c r="EZO46" s="21"/>
      <c r="EZP46" s="21"/>
      <c r="EZQ46" s="21"/>
      <c r="EZR46" s="21"/>
      <c r="EZS46" s="21"/>
      <c r="EZT46" s="21"/>
      <c r="EZU46" s="21"/>
      <c r="EZV46" s="21"/>
      <c r="EZW46" s="21"/>
      <c r="EZX46" s="21"/>
      <c r="EZY46" s="21"/>
      <c r="EZZ46" s="21"/>
      <c r="FAA46" s="21"/>
      <c r="FAB46" s="21"/>
      <c r="FAC46" s="21"/>
      <c r="FAD46" s="21"/>
      <c r="FAE46" s="21"/>
      <c r="FAF46" s="21"/>
      <c r="FAG46" s="21"/>
      <c r="FAH46" s="21"/>
      <c r="FAI46" s="21"/>
      <c r="FAJ46" s="21"/>
      <c r="FAK46" s="21"/>
      <c r="FAL46" s="21"/>
      <c r="FAM46" s="21"/>
      <c r="FAN46" s="21"/>
      <c r="FAO46" s="21"/>
      <c r="FAP46" s="21"/>
      <c r="FAQ46" s="21"/>
      <c r="FAR46" s="21"/>
      <c r="FAS46" s="21"/>
      <c r="FAT46" s="21"/>
      <c r="FAU46" s="21"/>
      <c r="FAV46" s="21"/>
      <c r="FAW46" s="21"/>
      <c r="FAX46" s="21"/>
      <c r="FAY46" s="21"/>
      <c r="FAZ46" s="21"/>
      <c r="FBA46" s="21"/>
      <c r="FBB46" s="21"/>
      <c r="FBC46" s="21"/>
      <c r="FBD46" s="21"/>
      <c r="FBE46" s="21"/>
      <c r="FBF46" s="21"/>
      <c r="FBG46" s="21"/>
      <c r="FBH46" s="21"/>
      <c r="FBI46" s="21"/>
      <c r="FBJ46" s="21"/>
      <c r="FBK46" s="21"/>
      <c r="FBL46" s="21"/>
      <c r="FBM46" s="21"/>
      <c r="FBN46" s="21"/>
      <c r="FBO46" s="21"/>
      <c r="FBP46" s="21"/>
      <c r="FBQ46" s="21"/>
      <c r="FBR46" s="21"/>
      <c r="FBS46" s="21"/>
      <c r="FBT46" s="21"/>
      <c r="FBU46" s="21"/>
      <c r="FBV46" s="21"/>
      <c r="FBW46" s="21"/>
      <c r="FBX46" s="21"/>
      <c r="FBY46" s="21"/>
      <c r="FBZ46" s="21"/>
      <c r="FCA46" s="21"/>
      <c r="FCB46" s="21"/>
      <c r="FCC46" s="21"/>
      <c r="FCD46" s="21"/>
      <c r="FCE46" s="21"/>
      <c r="FCF46" s="21"/>
      <c r="FCG46" s="21"/>
      <c r="FCH46" s="21"/>
      <c r="FCI46" s="21"/>
      <c r="FCJ46" s="21"/>
      <c r="FCK46" s="21"/>
      <c r="FCL46" s="21"/>
      <c r="FCM46" s="21"/>
      <c r="FCN46" s="21"/>
      <c r="FCO46" s="21"/>
      <c r="FCP46" s="21"/>
      <c r="FCQ46" s="21"/>
      <c r="FCR46" s="21"/>
      <c r="FCS46" s="21"/>
      <c r="FCT46" s="21"/>
      <c r="FCU46" s="21"/>
      <c r="FCV46" s="21"/>
      <c r="FCW46" s="21"/>
      <c r="FCX46" s="21"/>
      <c r="FCY46" s="21"/>
      <c r="FCZ46" s="21"/>
      <c r="FDA46" s="21"/>
      <c r="FDB46" s="21"/>
      <c r="FDC46" s="21"/>
      <c r="FDD46" s="21"/>
      <c r="FDE46" s="21"/>
      <c r="FDF46" s="21"/>
      <c r="FDG46" s="21"/>
      <c r="FDH46" s="21"/>
      <c r="FDI46" s="21"/>
      <c r="FDJ46" s="21"/>
      <c r="FDK46" s="21"/>
      <c r="FDL46" s="21"/>
      <c r="FDM46" s="21"/>
      <c r="FDN46" s="21"/>
      <c r="FDO46" s="21"/>
      <c r="FDP46" s="21"/>
      <c r="FDQ46" s="21"/>
      <c r="FDR46" s="21"/>
      <c r="FDS46" s="21"/>
      <c r="FDT46" s="21"/>
      <c r="FDU46" s="21"/>
      <c r="FDV46" s="21"/>
      <c r="FDW46" s="21"/>
      <c r="FDX46" s="21"/>
      <c r="FDY46" s="21"/>
      <c r="FDZ46" s="21"/>
      <c r="FEA46" s="21"/>
      <c r="FEB46" s="21"/>
      <c r="FEC46" s="21"/>
      <c r="FED46" s="21"/>
      <c r="FEE46" s="21"/>
      <c r="FEF46" s="21"/>
      <c r="FEG46" s="21"/>
      <c r="FEH46" s="21"/>
      <c r="FEI46" s="21"/>
      <c r="FEJ46" s="21"/>
      <c r="FEK46" s="21"/>
      <c r="FEL46" s="21"/>
      <c r="FEM46" s="21"/>
      <c r="FEN46" s="21"/>
      <c r="FEO46" s="21"/>
      <c r="FEP46" s="21"/>
      <c r="FEQ46" s="21"/>
      <c r="FER46" s="21"/>
      <c r="FES46" s="21"/>
      <c r="FET46" s="21"/>
      <c r="FEU46" s="21"/>
      <c r="FEV46" s="21"/>
      <c r="FEW46" s="21"/>
      <c r="FEX46" s="21"/>
      <c r="FEY46" s="21"/>
      <c r="FEZ46" s="21"/>
      <c r="FFA46" s="21"/>
      <c r="FFB46" s="21"/>
      <c r="FFC46" s="21"/>
      <c r="FFD46" s="21"/>
      <c r="FFE46" s="21"/>
      <c r="FFF46" s="21"/>
      <c r="FFG46" s="21"/>
      <c r="FFH46" s="21"/>
      <c r="FFI46" s="21"/>
      <c r="FFJ46" s="21"/>
      <c r="FFK46" s="21"/>
      <c r="FFL46" s="21"/>
      <c r="FFM46" s="21"/>
      <c r="FFN46" s="21"/>
      <c r="FFO46" s="21"/>
      <c r="FFP46" s="21"/>
      <c r="FFQ46" s="21"/>
      <c r="FFR46" s="21"/>
      <c r="FFS46" s="21"/>
      <c r="FFT46" s="21"/>
      <c r="FFU46" s="21"/>
      <c r="FFV46" s="21"/>
      <c r="FFW46" s="21"/>
      <c r="FFX46" s="21"/>
      <c r="FFY46" s="21"/>
      <c r="FFZ46" s="21"/>
      <c r="FGA46" s="21"/>
      <c r="FGB46" s="21"/>
      <c r="FGC46" s="21"/>
      <c r="FGD46" s="21"/>
      <c r="FGE46" s="21"/>
      <c r="FGF46" s="21"/>
      <c r="FGG46" s="21"/>
      <c r="FGH46" s="21"/>
      <c r="FGI46" s="21"/>
      <c r="FGJ46" s="21"/>
      <c r="FGK46" s="21"/>
      <c r="FGL46" s="21"/>
      <c r="FGM46" s="21"/>
      <c r="FGN46" s="21"/>
      <c r="FGO46" s="21"/>
      <c r="FGP46" s="21"/>
      <c r="FGQ46" s="21"/>
      <c r="FGR46" s="21"/>
      <c r="FGS46" s="21"/>
      <c r="FGT46" s="21"/>
      <c r="FGU46" s="21"/>
      <c r="FGV46" s="21"/>
      <c r="FGW46" s="21"/>
      <c r="FGX46" s="21"/>
      <c r="FGY46" s="21"/>
      <c r="FGZ46" s="21"/>
      <c r="FHA46" s="21"/>
      <c r="FHB46" s="21"/>
      <c r="FHC46" s="21"/>
      <c r="FHD46" s="21"/>
      <c r="FHE46" s="21"/>
      <c r="FHF46" s="21"/>
      <c r="FHG46" s="21"/>
      <c r="FHH46" s="21"/>
      <c r="FHI46" s="21"/>
      <c r="FHJ46" s="21"/>
      <c r="FHK46" s="21"/>
      <c r="FHL46" s="21"/>
      <c r="FHM46" s="21"/>
      <c r="FHN46" s="21"/>
      <c r="FHO46" s="21"/>
      <c r="FHP46" s="21"/>
      <c r="FHQ46" s="21"/>
      <c r="FHR46" s="21"/>
      <c r="FHS46" s="21"/>
      <c r="FHT46" s="21"/>
      <c r="FHU46" s="21"/>
      <c r="FHV46" s="21"/>
      <c r="FHW46" s="21"/>
      <c r="FHX46" s="21"/>
      <c r="FHY46" s="21"/>
      <c r="FHZ46" s="21"/>
      <c r="FIA46" s="21"/>
      <c r="FIB46" s="21"/>
      <c r="FIC46" s="21"/>
      <c r="FID46" s="21"/>
      <c r="FIE46" s="21"/>
      <c r="FIF46" s="21"/>
      <c r="FIG46" s="21"/>
      <c r="FIH46" s="21"/>
      <c r="FII46" s="21"/>
      <c r="FIJ46" s="21"/>
      <c r="FIK46" s="21"/>
      <c r="FIL46" s="21"/>
      <c r="FIM46" s="21"/>
      <c r="FIN46" s="21"/>
      <c r="FIO46" s="21"/>
      <c r="FIP46" s="21"/>
      <c r="FIQ46" s="21"/>
      <c r="FIR46" s="21"/>
      <c r="FIS46" s="21"/>
      <c r="FIT46" s="21"/>
      <c r="FIU46" s="21"/>
      <c r="FIV46" s="21"/>
      <c r="FIW46" s="21"/>
      <c r="FIX46" s="21"/>
      <c r="FIY46" s="21"/>
      <c r="FIZ46" s="21"/>
      <c r="FJA46" s="21"/>
      <c r="FJB46" s="21"/>
      <c r="FJC46" s="21"/>
      <c r="FJD46" s="21"/>
      <c r="FJE46" s="21"/>
      <c r="FJF46" s="21"/>
      <c r="FJG46" s="21"/>
      <c r="FJH46" s="21"/>
      <c r="FJI46" s="21"/>
      <c r="FJJ46" s="21"/>
      <c r="FJK46" s="21"/>
      <c r="FJL46" s="21"/>
      <c r="FJM46" s="21"/>
      <c r="FJN46" s="21"/>
      <c r="FJO46" s="21"/>
      <c r="FJP46" s="21"/>
      <c r="FJQ46" s="21"/>
      <c r="FJR46" s="21"/>
      <c r="FJS46" s="21"/>
      <c r="FJT46" s="21"/>
      <c r="FJU46" s="21"/>
      <c r="FJV46" s="21"/>
      <c r="FJW46" s="21"/>
      <c r="FJX46" s="21"/>
      <c r="FJY46" s="21"/>
      <c r="FJZ46" s="21"/>
      <c r="FKA46" s="21"/>
      <c r="FKB46" s="21"/>
      <c r="FKC46" s="21"/>
      <c r="FKD46" s="21"/>
      <c r="FKE46" s="21"/>
      <c r="FKF46" s="21"/>
      <c r="FKG46" s="21"/>
      <c r="FKH46" s="21"/>
      <c r="FKI46" s="21"/>
      <c r="FKJ46" s="21"/>
      <c r="FKK46" s="21"/>
      <c r="FKL46" s="21"/>
      <c r="FKM46" s="21"/>
      <c r="FKN46" s="21"/>
      <c r="FKO46" s="21"/>
      <c r="FKP46" s="21"/>
      <c r="FKQ46" s="21"/>
      <c r="FKR46" s="21"/>
      <c r="FKS46" s="21"/>
      <c r="FKT46" s="21"/>
      <c r="FKU46" s="21"/>
      <c r="FKV46" s="21"/>
      <c r="FKW46" s="21"/>
      <c r="FKX46" s="21"/>
      <c r="FKY46" s="21"/>
      <c r="FKZ46" s="21"/>
      <c r="FLA46" s="21"/>
      <c r="FLB46" s="21"/>
      <c r="FLC46" s="21"/>
      <c r="FLD46" s="21"/>
      <c r="FLE46" s="21"/>
      <c r="FLF46" s="21"/>
      <c r="FLG46" s="21"/>
      <c r="FLH46" s="21"/>
      <c r="FLI46" s="21"/>
      <c r="FLJ46" s="21"/>
      <c r="FLK46" s="21"/>
      <c r="FLL46" s="21"/>
      <c r="FLM46" s="21"/>
      <c r="FLN46" s="21"/>
      <c r="FLO46" s="21"/>
      <c r="FLP46" s="21"/>
      <c r="FLQ46" s="21"/>
      <c r="FLR46" s="21"/>
      <c r="FLS46" s="21"/>
      <c r="FLT46" s="21"/>
      <c r="FLU46" s="21"/>
      <c r="FLV46" s="21"/>
      <c r="FLW46" s="21"/>
      <c r="FLX46" s="21"/>
      <c r="FLY46" s="21"/>
      <c r="FLZ46" s="21"/>
      <c r="FMA46" s="21"/>
      <c r="FMB46" s="21"/>
      <c r="FMC46" s="21"/>
      <c r="FMD46" s="21"/>
      <c r="FME46" s="21"/>
      <c r="FMF46" s="21"/>
      <c r="FMG46" s="21"/>
      <c r="FMH46" s="21"/>
      <c r="FMI46" s="21"/>
      <c r="FMJ46" s="21"/>
      <c r="FMK46" s="21"/>
      <c r="FML46" s="21"/>
      <c r="FMM46" s="21"/>
      <c r="FMN46" s="21"/>
      <c r="FMO46" s="21"/>
      <c r="FMP46" s="21"/>
      <c r="FMQ46" s="21"/>
      <c r="FMR46" s="21"/>
      <c r="FMS46" s="21"/>
      <c r="FMT46" s="21"/>
      <c r="FMU46" s="21"/>
      <c r="FMV46" s="21"/>
      <c r="FMW46" s="21"/>
      <c r="FMX46" s="21"/>
      <c r="FMY46" s="21"/>
      <c r="FMZ46" s="21"/>
      <c r="FNA46" s="21"/>
      <c r="FNB46" s="21"/>
      <c r="FNC46" s="21"/>
      <c r="FND46" s="21"/>
      <c r="FNE46" s="21"/>
      <c r="FNF46" s="21"/>
      <c r="FNG46" s="21"/>
      <c r="FNH46" s="21"/>
      <c r="FNI46" s="21"/>
      <c r="FNJ46" s="21"/>
      <c r="FNK46" s="21"/>
      <c r="FNL46" s="21"/>
      <c r="FNM46" s="21"/>
      <c r="FNN46" s="21"/>
      <c r="FNO46" s="21"/>
      <c r="FNP46" s="21"/>
      <c r="FNQ46" s="21"/>
      <c r="FNR46" s="21"/>
      <c r="FNS46" s="21"/>
      <c r="FNT46" s="21"/>
      <c r="FNU46" s="21"/>
      <c r="FNV46" s="21"/>
      <c r="FNW46" s="21"/>
      <c r="FNX46" s="21"/>
      <c r="FNY46" s="21"/>
      <c r="FNZ46" s="21"/>
      <c r="FOA46" s="21"/>
      <c r="FOB46" s="21"/>
      <c r="FOC46" s="21"/>
      <c r="FOD46" s="21"/>
      <c r="FOE46" s="21"/>
      <c r="FOF46" s="21"/>
      <c r="FOG46" s="21"/>
      <c r="FOH46" s="21"/>
      <c r="FOI46" s="21"/>
      <c r="FOJ46" s="21"/>
      <c r="FOK46" s="21"/>
      <c r="FOL46" s="21"/>
      <c r="FOM46" s="21"/>
      <c r="FON46" s="21"/>
      <c r="FOO46" s="21"/>
      <c r="FOP46" s="21"/>
      <c r="FOQ46" s="21"/>
      <c r="FOR46" s="21"/>
      <c r="FOS46" s="21"/>
      <c r="FOT46" s="21"/>
      <c r="FOU46" s="21"/>
      <c r="FOV46" s="21"/>
      <c r="FOW46" s="21"/>
      <c r="FOX46" s="21"/>
      <c r="FOY46" s="21"/>
      <c r="FOZ46" s="21"/>
      <c r="FPA46" s="21"/>
      <c r="FPB46" s="21"/>
      <c r="FPC46" s="21"/>
      <c r="FPD46" s="21"/>
      <c r="FPE46" s="21"/>
      <c r="FPF46" s="21"/>
      <c r="FPG46" s="21"/>
      <c r="FPH46" s="21"/>
      <c r="FPI46" s="21"/>
      <c r="FPJ46" s="21"/>
      <c r="FPK46" s="21"/>
      <c r="FPL46" s="21"/>
      <c r="FPM46" s="21"/>
      <c r="FPN46" s="21"/>
      <c r="FPO46" s="21"/>
      <c r="FPP46" s="21"/>
      <c r="FPQ46" s="21"/>
      <c r="FPR46" s="21"/>
      <c r="FPS46" s="21"/>
      <c r="FPT46" s="21"/>
      <c r="FPU46" s="21"/>
      <c r="FPV46" s="21"/>
      <c r="FPW46" s="21"/>
      <c r="FPX46" s="21"/>
      <c r="FPY46" s="21"/>
      <c r="FPZ46" s="21"/>
      <c r="FQA46" s="21"/>
      <c r="FQB46" s="21"/>
      <c r="FQC46" s="21"/>
      <c r="FQD46" s="21"/>
      <c r="FQE46" s="21"/>
      <c r="FQF46" s="21"/>
      <c r="FQG46" s="21"/>
      <c r="FQH46" s="21"/>
      <c r="FQI46" s="21"/>
      <c r="FQJ46" s="21"/>
      <c r="FQK46" s="21"/>
      <c r="FQL46" s="21"/>
      <c r="FQM46" s="21"/>
      <c r="FQN46" s="21"/>
      <c r="FQO46" s="21"/>
      <c r="FQP46" s="21"/>
      <c r="FQQ46" s="21"/>
      <c r="FQR46" s="21"/>
      <c r="FQS46" s="21"/>
      <c r="FQT46" s="21"/>
      <c r="FQU46" s="21"/>
      <c r="FQV46" s="21"/>
      <c r="FQW46" s="21"/>
      <c r="FQX46" s="21"/>
      <c r="FQY46" s="21"/>
      <c r="FQZ46" s="21"/>
      <c r="FRA46" s="21"/>
      <c r="FRB46" s="21"/>
      <c r="FRC46" s="21"/>
      <c r="FRD46" s="21"/>
      <c r="FRE46" s="21"/>
      <c r="FRF46" s="21"/>
      <c r="FRG46" s="21"/>
      <c r="FRH46" s="21"/>
      <c r="FRI46" s="21"/>
      <c r="FRJ46" s="21"/>
      <c r="FRK46" s="21"/>
      <c r="FRL46" s="21"/>
      <c r="FRM46" s="21"/>
      <c r="FRN46" s="21"/>
      <c r="FRO46" s="21"/>
      <c r="FRP46" s="21"/>
      <c r="FRQ46" s="21"/>
      <c r="FRR46" s="21"/>
      <c r="FRS46" s="21"/>
      <c r="FRT46" s="21"/>
      <c r="FRU46" s="21"/>
      <c r="FRV46" s="21"/>
      <c r="FRW46" s="21"/>
      <c r="FRX46" s="21"/>
      <c r="FRY46" s="21"/>
      <c r="FRZ46" s="21"/>
      <c r="FSA46" s="21"/>
      <c r="FSB46" s="21"/>
      <c r="FSC46" s="21"/>
      <c r="FSD46" s="21"/>
      <c r="FSE46" s="21"/>
      <c r="FSF46" s="21"/>
      <c r="FSG46" s="21"/>
      <c r="FSH46" s="21"/>
      <c r="FSI46" s="21"/>
      <c r="FSJ46" s="21"/>
      <c r="FSK46" s="21"/>
      <c r="FSL46" s="21"/>
      <c r="FSM46" s="21"/>
      <c r="FSN46" s="21"/>
      <c r="FSO46" s="21"/>
      <c r="FSP46" s="21"/>
      <c r="FSQ46" s="21"/>
      <c r="FSR46" s="21"/>
      <c r="FSS46" s="21"/>
      <c r="FST46" s="21"/>
      <c r="FSU46" s="21"/>
      <c r="FSV46" s="21"/>
      <c r="FSW46" s="21"/>
      <c r="FSX46" s="21"/>
      <c r="FSY46" s="21"/>
      <c r="FSZ46" s="21"/>
      <c r="FTA46" s="21"/>
      <c r="FTB46" s="21"/>
      <c r="FTC46" s="21"/>
      <c r="FTD46" s="21"/>
      <c r="FTE46" s="21"/>
      <c r="FTF46" s="21"/>
      <c r="FTG46" s="21"/>
      <c r="FTH46" s="21"/>
      <c r="FTI46" s="21"/>
      <c r="FTJ46" s="21"/>
      <c r="FTK46" s="21"/>
      <c r="FTL46" s="21"/>
      <c r="FTM46" s="21"/>
      <c r="FTN46" s="21"/>
      <c r="FTO46" s="21"/>
      <c r="FTP46" s="21"/>
      <c r="FTQ46" s="21"/>
      <c r="FTR46" s="21"/>
      <c r="FTS46" s="21"/>
      <c r="FTT46" s="21"/>
      <c r="FTU46" s="21"/>
      <c r="FTV46" s="21"/>
      <c r="FTW46" s="21"/>
      <c r="FTX46" s="21"/>
      <c r="FTY46" s="21"/>
      <c r="FTZ46" s="21"/>
      <c r="FUA46" s="21"/>
      <c r="FUB46" s="21"/>
      <c r="FUC46" s="21"/>
      <c r="FUD46" s="21"/>
      <c r="FUE46" s="21"/>
      <c r="FUF46" s="21"/>
      <c r="FUG46" s="21"/>
      <c r="FUH46" s="21"/>
      <c r="FUI46" s="21"/>
      <c r="FUJ46" s="21"/>
      <c r="FUK46" s="21"/>
      <c r="FUL46" s="21"/>
      <c r="FUM46" s="21"/>
      <c r="FUN46" s="21"/>
      <c r="FUO46" s="21"/>
      <c r="FUP46" s="21"/>
      <c r="FUQ46" s="21"/>
      <c r="FUR46" s="21"/>
      <c r="FUS46" s="21"/>
      <c r="FUT46" s="21"/>
      <c r="FUU46" s="21"/>
      <c r="FUV46" s="21"/>
      <c r="FUW46" s="21"/>
      <c r="FUX46" s="21"/>
      <c r="FUY46" s="21"/>
      <c r="FUZ46" s="21"/>
      <c r="FVA46" s="21"/>
      <c r="FVB46" s="21"/>
      <c r="FVC46" s="21"/>
      <c r="FVD46" s="21"/>
      <c r="FVE46" s="21"/>
      <c r="FVF46" s="21"/>
      <c r="FVG46" s="21"/>
      <c r="FVH46" s="21"/>
      <c r="FVI46" s="21"/>
      <c r="FVJ46" s="21"/>
      <c r="FVK46" s="21"/>
      <c r="FVL46" s="21"/>
      <c r="FVM46" s="21"/>
      <c r="FVN46" s="21"/>
      <c r="FVO46" s="21"/>
      <c r="FVP46" s="21"/>
      <c r="FVQ46" s="21"/>
      <c r="FVR46" s="21"/>
      <c r="FVS46" s="21"/>
      <c r="FVT46" s="21"/>
      <c r="FVU46" s="21"/>
      <c r="FVV46" s="21"/>
      <c r="FVW46" s="21"/>
      <c r="FVX46" s="21"/>
      <c r="FVY46" s="21"/>
      <c r="FVZ46" s="21"/>
      <c r="FWA46" s="21"/>
      <c r="FWB46" s="21"/>
      <c r="FWC46" s="21"/>
      <c r="FWD46" s="21"/>
      <c r="FWE46" s="21"/>
      <c r="FWF46" s="21"/>
      <c r="FWG46" s="21"/>
      <c r="FWH46" s="21"/>
      <c r="FWI46" s="21"/>
      <c r="FWJ46" s="21"/>
      <c r="FWK46" s="21"/>
      <c r="FWL46" s="21"/>
      <c r="FWM46" s="21"/>
      <c r="FWN46" s="21"/>
      <c r="FWO46" s="21"/>
      <c r="FWP46" s="21"/>
      <c r="FWQ46" s="21"/>
      <c r="FWR46" s="21"/>
      <c r="FWS46" s="21"/>
      <c r="FWT46" s="21"/>
      <c r="FWU46" s="21"/>
      <c r="FWV46" s="21"/>
      <c r="FWW46" s="21"/>
      <c r="FWX46" s="21"/>
      <c r="FWY46" s="21"/>
      <c r="FWZ46" s="21"/>
      <c r="FXA46" s="21"/>
      <c r="FXB46" s="21"/>
      <c r="FXC46" s="21"/>
      <c r="FXD46" s="21"/>
      <c r="FXE46" s="21"/>
      <c r="FXF46" s="21"/>
      <c r="FXG46" s="21"/>
      <c r="FXH46" s="21"/>
      <c r="FXI46" s="21"/>
      <c r="FXJ46" s="21"/>
      <c r="FXK46" s="21"/>
      <c r="FXL46" s="21"/>
      <c r="FXM46" s="21"/>
      <c r="FXN46" s="21"/>
      <c r="FXO46" s="21"/>
      <c r="FXP46" s="21"/>
      <c r="FXQ46" s="21"/>
      <c r="FXR46" s="21"/>
      <c r="FXS46" s="21"/>
      <c r="FXT46" s="21"/>
      <c r="FXU46" s="21"/>
      <c r="FXV46" s="21"/>
      <c r="FXW46" s="21"/>
      <c r="FXX46" s="21"/>
      <c r="FXY46" s="21"/>
      <c r="FXZ46" s="21"/>
      <c r="FYA46" s="21"/>
      <c r="FYB46" s="21"/>
      <c r="FYC46" s="21"/>
      <c r="FYD46" s="21"/>
      <c r="FYE46" s="21"/>
      <c r="FYF46" s="21"/>
      <c r="FYG46" s="21"/>
      <c r="FYH46" s="21"/>
      <c r="FYI46" s="21"/>
      <c r="FYJ46" s="21"/>
      <c r="FYK46" s="21"/>
      <c r="FYL46" s="21"/>
      <c r="FYM46" s="21"/>
      <c r="FYN46" s="21"/>
      <c r="FYO46" s="21"/>
      <c r="FYP46" s="21"/>
      <c r="FYQ46" s="21"/>
      <c r="FYR46" s="21"/>
      <c r="FYS46" s="21"/>
      <c r="FYT46" s="21"/>
      <c r="FYU46" s="21"/>
      <c r="FYV46" s="21"/>
      <c r="FYW46" s="21"/>
      <c r="FYX46" s="21"/>
      <c r="FYY46" s="21"/>
      <c r="FYZ46" s="21"/>
      <c r="FZA46" s="21"/>
      <c r="FZB46" s="21"/>
      <c r="FZC46" s="21"/>
      <c r="FZD46" s="21"/>
      <c r="FZE46" s="21"/>
      <c r="FZF46" s="21"/>
      <c r="FZG46" s="21"/>
      <c r="FZH46" s="21"/>
      <c r="FZI46" s="21"/>
      <c r="FZJ46" s="21"/>
      <c r="FZK46" s="21"/>
      <c r="FZL46" s="21"/>
      <c r="FZM46" s="21"/>
      <c r="FZN46" s="21"/>
      <c r="FZO46" s="21"/>
      <c r="FZP46" s="21"/>
      <c r="FZQ46" s="21"/>
      <c r="FZR46" s="21"/>
      <c r="FZS46" s="21"/>
      <c r="FZT46" s="21"/>
      <c r="FZU46" s="21"/>
      <c r="FZV46" s="21"/>
      <c r="FZW46" s="21"/>
      <c r="FZX46" s="21"/>
      <c r="FZY46" s="21"/>
      <c r="FZZ46" s="21"/>
      <c r="GAA46" s="21"/>
      <c r="GAB46" s="21"/>
      <c r="GAC46" s="21"/>
      <c r="GAD46" s="21"/>
      <c r="GAE46" s="21"/>
      <c r="GAF46" s="21"/>
      <c r="GAG46" s="21"/>
      <c r="GAH46" s="21"/>
      <c r="GAI46" s="21"/>
      <c r="GAJ46" s="21"/>
      <c r="GAK46" s="21"/>
      <c r="GAL46" s="21"/>
      <c r="GAM46" s="21"/>
      <c r="GAN46" s="21"/>
      <c r="GAO46" s="21"/>
      <c r="GAP46" s="21"/>
      <c r="GAQ46" s="21"/>
      <c r="GAR46" s="21"/>
      <c r="GAS46" s="21"/>
      <c r="GAT46" s="21"/>
      <c r="GAU46" s="21"/>
      <c r="GAV46" s="21"/>
      <c r="GAW46" s="21"/>
      <c r="GAX46" s="21"/>
      <c r="GAY46" s="21"/>
      <c r="GAZ46" s="21"/>
      <c r="GBA46" s="21"/>
      <c r="GBB46" s="21"/>
      <c r="GBC46" s="21"/>
      <c r="GBD46" s="21"/>
      <c r="GBE46" s="21"/>
      <c r="GBF46" s="21"/>
      <c r="GBG46" s="21"/>
      <c r="GBH46" s="21"/>
      <c r="GBI46" s="21"/>
      <c r="GBJ46" s="21"/>
      <c r="GBK46" s="21"/>
      <c r="GBL46" s="21"/>
      <c r="GBM46" s="21"/>
      <c r="GBN46" s="21"/>
      <c r="GBO46" s="21"/>
      <c r="GBP46" s="21"/>
      <c r="GBQ46" s="21"/>
      <c r="GBR46" s="21"/>
      <c r="GBS46" s="21"/>
      <c r="GBT46" s="21"/>
      <c r="GBU46" s="21"/>
      <c r="GBV46" s="21"/>
      <c r="GBW46" s="21"/>
      <c r="GBX46" s="21"/>
      <c r="GBY46" s="21"/>
      <c r="GBZ46" s="21"/>
      <c r="GCA46" s="21"/>
      <c r="GCB46" s="21"/>
      <c r="GCC46" s="21"/>
      <c r="GCD46" s="21"/>
      <c r="GCE46" s="21"/>
      <c r="GCF46" s="21"/>
      <c r="GCG46" s="21"/>
      <c r="GCH46" s="21"/>
      <c r="GCI46" s="21"/>
      <c r="GCJ46" s="21"/>
      <c r="GCK46" s="21"/>
      <c r="GCL46" s="21"/>
      <c r="GCM46" s="21"/>
      <c r="GCN46" s="21"/>
      <c r="GCO46" s="21"/>
      <c r="GCP46" s="21"/>
      <c r="GCQ46" s="21"/>
      <c r="GCR46" s="21"/>
      <c r="GCS46" s="21"/>
      <c r="GCT46" s="21"/>
      <c r="GCU46" s="21"/>
      <c r="GCV46" s="21"/>
      <c r="GCW46" s="21"/>
      <c r="GCX46" s="21"/>
      <c r="GCY46" s="21"/>
      <c r="GCZ46" s="21"/>
      <c r="GDA46" s="21"/>
      <c r="GDB46" s="21"/>
      <c r="GDC46" s="21"/>
      <c r="GDD46" s="21"/>
      <c r="GDE46" s="21"/>
      <c r="GDF46" s="21"/>
      <c r="GDG46" s="21"/>
      <c r="GDH46" s="21"/>
      <c r="GDI46" s="21"/>
      <c r="GDJ46" s="21"/>
      <c r="GDK46" s="21"/>
      <c r="GDL46" s="21"/>
      <c r="GDM46" s="21"/>
      <c r="GDN46" s="21"/>
      <c r="GDO46" s="21"/>
      <c r="GDP46" s="21"/>
      <c r="GDQ46" s="21"/>
      <c r="GDR46" s="21"/>
      <c r="GDS46" s="21"/>
      <c r="GDT46" s="21"/>
      <c r="GDU46" s="21"/>
      <c r="GDV46" s="21"/>
      <c r="GDW46" s="21"/>
      <c r="GDX46" s="21"/>
      <c r="GDY46" s="21"/>
      <c r="GDZ46" s="21"/>
      <c r="GEA46" s="21"/>
      <c r="GEB46" s="21"/>
      <c r="GEC46" s="21"/>
      <c r="GED46" s="21"/>
      <c r="GEE46" s="21"/>
      <c r="GEF46" s="21"/>
      <c r="GEG46" s="21"/>
      <c r="GEH46" s="21"/>
      <c r="GEI46" s="21"/>
      <c r="GEJ46" s="21"/>
      <c r="GEK46" s="21"/>
      <c r="GEL46" s="21"/>
      <c r="GEM46" s="21"/>
      <c r="GEN46" s="21"/>
      <c r="GEO46" s="21"/>
      <c r="GEP46" s="21"/>
      <c r="GEQ46" s="21"/>
      <c r="GER46" s="21"/>
      <c r="GES46" s="21"/>
      <c r="GET46" s="21"/>
      <c r="GEU46" s="21"/>
      <c r="GEV46" s="21"/>
      <c r="GEW46" s="21"/>
      <c r="GEX46" s="21"/>
      <c r="GEY46" s="21"/>
      <c r="GEZ46" s="21"/>
      <c r="GFA46" s="21"/>
      <c r="GFB46" s="21"/>
      <c r="GFC46" s="21"/>
      <c r="GFD46" s="21"/>
      <c r="GFE46" s="21"/>
      <c r="GFF46" s="21"/>
      <c r="GFG46" s="21"/>
      <c r="GFH46" s="21"/>
      <c r="GFI46" s="21"/>
      <c r="GFJ46" s="21"/>
      <c r="GFK46" s="21"/>
      <c r="GFL46" s="21"/>
      <c r="GFM46" s="21"/>
      <c r="GFN46" s="21"/>
      <c r="GFO46" s="21"/>
      <c r="GFP46" s="21"/>
      <c r="GFQ46" s="21"/>
      <c r="GFR46" s="21"/>
      <c r="GFS46" s="21"/>
      <c r="GFT46" s="21"/>
      <c r="GFU46" s="21"/>
      <c r="GFV46" s="21"/>
      <c r="GFW46" s="21"/>
      <c r="GFX46" s="21"/>
      <c r="GFY46" s="21"/>
      <c r="GFZ46" s="21"/>
      <c r="GGA46" s="21"/>
      <c r="GGB46" s="21"/>
      <c r="GGC46" s="21"/>
      <c r="GGD46" s="21"/>
      <c r="GGE46" s="21"/>
      <c r="GGF46" s="21"/>
      <c r="GGG46" s="21"/>
      <c r="GGH46" s="21"/>
      <c r="GGI46" s="21"/>
      <c r="GGJ46" s="21"/>
      <c r="GGK46" s="21"/>
      <c r="GGL46" s="21"/>
      <c r="GGM46" s="21"/>
      <c r="GGN46" s="21"/>
      <c r="GGO46" s="21"/>
      <c r="GGP46" s="21"/>
      <c r="GGQ46" s="21"/>
      <c r="GGR46" s="21"/>
      <c r="GGS46" s="21"/>
      <c r="GGT46" s="21"/>
      <c r="GGU46" s="21"/>
      <c r="GGV46" s="21"/>
      <c r="GGW46" s="21"/>
      <c r="GGX46" s="21"/>
      <c r="GGY46" s="21"/>
      <c r="GGZ46" s="21"/>
      <c r="GHA46" s="21"/>
      <c r="GHB46" s="21"/>
      <c r="GHC46" s="21"/>
      <c r="GHD46" s="21"/>
      <c r="GHE46" s="21"/>
      <c r="GHF46" s="21"/>
      <c r="GHG46" s="21"/>
      <c r="GHH46" s="21"/>
      <c r="GHI46" s="21"/>
      <c r="GHJ46" s="21"/>
      <c r="GHK46" s="21"/>
      <c r="GHL46" s="21"/>
      <c r="GHM46" s="21"/>
      <c r="GHN46" s="21"/>
      <c r="GHO46" s="21"/>
      <c r="GHP46" s="21"/>
      <c r="GHQ46" s="21"/>
      <c r="GHR46" s="21"/>
      <c r="GHS46" s="21"/>
      <c r="GHT46" s="21"/>
      <c r="GHU46" s="21"/>
      <c r="GHV46" s="21"/>
      <c r="GHW46" s="21"/>
      <c r="GHX46" s="21"/>
      <c r="GHY46" s="21"/>
      <c r="GHZ46" s="21"/>
      <c r="GIA46" s="21"/>
      <c r="GIB46" s="21"/>
      <c r="GIC46" s="21"/>
      <c r="GID46" s="21"/>
      <c r="GIE46" s="21"/>
      <c r="GIF46" s="21"/>
      <c r="GIG46" s="21"/>
      <c r="GIH46" s="21"/>
      <c r="GII46" s="21"/>
      <c r="GIJ46" s="21"/>
      <c r="GIK46" s="21"/>
      <c r="GIL46" s="21"/>
      <c r="GIM46" s="21"/>
      <c r="GIN46" s="21"/>
      <c r="GIO46" s="21"/>
      <c r="GIP46" s="21"/>
      <c r="GIQ46" s="21"/>
      <c r="GIR46" s="21"/>
      <c r="GIS46" s="21"/>
      <c r="GIT46" s="21"/>
      <c r="GIU46" s="21"/>
      <c r="GIV46" s="21"/>
      <c r="GIW46" s="21"/>
      <c r="GIX46" s="21"/>
      <c r="GIY46" s="21"/>
      <c r="GIZ46" s="21"/>
      <c r="GJA46" s="21"/>
      <c r="GJB46" s="21"/>
      <c r="GJC46" s="21"/>
      <c r="GJD46" s="21"/>
      <c r="GJE46" s="21"/>
      <c r="GJF46" s="21"/>
      <c r="GJG46" s="21"/>
      <c r="GJH46" s="21"/>
      <c r="GJI46" s="21"/>
      <c r="GJJ46" s="21"/>
      <c r="GJK46" s="21"/>
      <c r="GJL46" s="21"/>
      <c r="GJM46" s="21"/>
      <c r="GJN46" s="21"/>
      <c r="GJO46" s="21"/>
      <c r="GJP46" s="21"/>
      <c r="GJQ46" s="21"/>
      <c r="GJR46" s="21"/>
      <c r="GJS46" s="21"/>
      <c r="GJT46" s="21"/>
      <c r="GJU46" s="21"/>
      <c r="GJV46" s="21"/>
      <c r="GJW46" s="21"/>
      <c r="GJX46" s="21"/>
      <c r="GJY46" s="21"/>
      <c r="GJZ46" s="21"/>
      <c r="GKA46" s="21"/>
      <c r="GKB46" s="21"/>
      <c r="GKC46" s="21"/>
      <c r="GKD46" s="21"/>
      <c r="GKE46" s="21"/>
      <c r="GKF46" s="21"/>
      <c r="GKG46" s="21"/>
      <c r="GKH46" s="21"/>
      <c r="GKI46" s="21"/>
      <c r="GKJ46" s="21"/>
      <c r="GKK46" s="21"/>
      <c r="GKL46" s="21"/>
      <c r="GKM46" s="21"/>
      <c r="GKN46" s="21"/>
      <c r="GKO46" s="21"/>
      <c r="GKP46" s="21"/>
      <c r="GKQ46" s="21"/>
      <c r="GKR46" s="21"/>
      <c r="GKS46" s="21"/>
      <c r="GKT46" s="21"/>
      <c r="GKU46" s="21"/>
      <c r="GKV46" s="21"/>
      <c r="GKW46" s="21"/>
      <c r="GKX46" s="21"/>
      <c r="GKY46" s="21"/>
      <c r="GKZ46" s="21"/>
      <c r="GLA46" s="21"/>
      <c r="GLB46" s="21"/>
      <c r="GLC46" s="21"/>
      <c r="GLD46" s="21"/>
      <c r="GLE46" s="21"/>
      <c r="GLF46" s="21"/>
      <c r="GLG46" s="21"/>
      <c r="GLH46" s="21"/>
      <c r="GLI46" s="21"/>
      <c r="GLJ46" s="21"/>
      <c r="GLK46" s="21"/>
      <c r="GLL46" s="21"/>
      <c r="GLM46" s="21"/>
      <c r="GLN46" s="21"/>
      <c r="GLO46" s="21"/>
      <c r="GLP46" s="21"/>
      <c r="GLQ46" s="21"/>
      <c r="GLR46" s="21"/>
      <c r="GLS46" s="21"/>
      <c r="GLT46" s="21"/>
      <c r="GLU46" s="21"/>
      <c r="GLV46" s="21"/>
      <c r="GLW46" s="21"/>
      <c r="GLX46" s="21"/>
      <c r="GLY46" s="21"/>
      <c r="GLZ46" s="21"/>
      <c r="GMA46" s="21"/>
      <c r="GMB46" s="21"/>
      <c r="GMC46" s="21"/>
      <c r="GMD46" s="21"/>
      <c r="GME46" s="21"/>
      <c r="GMF46" s="21"/>
      <c r="GMG46" s="21"/>
      <c r="GMH46" s="21"/>
      <c r="GMI46" s="21"/>
      <c r="GMJ46" s="21"/>
      <c r="GMK46" s="21"/>
      <c r="GML46" s="21"/>
      <c r="GMM46" s="21"/>
      <c r="GMN46" s="21"/>
      <c r="GMO46" s="21"/>
      <c r="GMP46" s="21"/>
      <c r="GMQ46" s="21"/>
      <c r="GMR46" s="21"/>
      <c r="GMS46" s="21"/>
      <c r="GMT46" s="21"/>
      <c r="GMU46" s="21"/>
      <c r="GMV46" s="21"/>
      <c r="GMW46" s="21"/>
      <c r="GMX46" s="21"/>
      <c r="GMY46" s="21"/>
      <c r="GMZ46" s="21"/>
      <c r="GNA46" s="21"/>
      <c r="GNB46" s="21"/>
      <c r="GNC46" s="21"/>
      <c r="GND46" s="21"/>
      <c r="GNE46" s="21"/>
      <c r="GNF46" s="21"/>
      <c r="GNG46" s="21"/>
      <c r="GNH46" s="21"/>
      <c r="GNI46" s="21"/>
      <c r="GNJ46" s="21"/>
      <c r="GNK46" s="21"/>
      <c r="GNL46" s="21"/>
      <c r="GNM46" s="21"/>
      <c r="GNN46" s="21"/>
      <c r="GNO46" s="21"/>
      <c r="GNP46" s="21"/>
      <c r="GNQ46" s="21"/>
      <c r="GNR46" s="21"/>
      <c r="GNS46" s="21"/>
      <c r="GNT46" s="21"/>
      <c r="GNU46" s="21"/>
      <c r="GNV46" s="21"/>
      <c r="GNW46" s="21"/>
      <c r="GNX46" s="21"/>
      <c r="GNY46" s="21"/>
      <c r="GNZ46" s="21"/>
      <c r="GOA46" s="21"/>
      <c r="GOB46" s="21"/>
      <c r="GOC46" s="21"/>
      <c r="GOD46" s="21"/>
      <c r="GOE46" s="21"/>
      <c r="GOF46" s="21"/>
      <c r="GOG46" s="21"/>
      <c r="GOH46" s="21"/>
      <c r="GOI46" s="21"/>
      <c r="GOJ46" s="21"/>
      <c r="GOK46" s="21"/>
      <c r="GOL46" s="21"/>
      <c r="GOM46" s="21"/>
      <c r="GON46" s="21"/>
      <c r="GOO46" s="21"/>
      <c r="GOP46" s="21"/>
      <c r="GOQ46" s="21"/>
      <c r="GOR46" s="21"/>
      <c r="GOS46" s="21"/>
      <c r="GOT46" s="21"/>
      <c r="GOU46" s="21"/>
      <c r="GOV46" s="21"/>
      <c r="GOW46" s="21"/>
      <c r="GOX46" s="21"/>
      <c r="GOY46" s="21"/>
      <c r="GOZ46" s="21"/>
      <c r="GPA46" s="21"/>
      <c r="GPB46" s="21"/>
      <c r="GPC46" s="21"/>
      <c r="GPD46" s="21"/>
      <c r="GPE46" s="21"/>
      <c r="GPF46" s="21"/>
      <c r="GPG46" s="21"/>
      <c r="GPH46" s="21"/>
      <c r="GPI46" s="21"/>
      <c r="GPJ46" s="21"/>
      <c r="GPK46" s="21"/>
      <c r="GPL46" s="21"/>
      <c r="GPM46" s="21"/>
      <c r="GPN46" s="21"/>
      <c r="GPO46" s="21"/>
      <c r="GPP46" s="21"/>
      <c r="GPQ46" s="21"/>
      <c r="GPR46" s="21"/>
      <c r="GPS46" s="21"/>
      <c r="GPT46" s="21"/>
      <c r="GPU46" s="21"/>
      <c r="GPV46" s="21"/>
      <c r="GPW46" s="21"/>
      <c r="GPX46" s="21"/>
      <c r="GPY46" s="21"/>
      <c r="GPZ46" s="21"/>
      <c r="GQA46" s="21"/>
      <c r="GQB46" s="21"/>
      <c r="GQC46" s="21"/>
      <c r="GQD46" s="21"/>
      <c r="GQE46" s="21"/>
      <c r="GQF46" s="21"/>
      <c r="GQG46" s="21"/>
      <c r="GQH46" s="21"/>
      <c r="GQI46" s="21"/>
      <c r="GQJ46" s="21"/>
      <c r="GQK46" s="21"/>
      <c r="GQL46" s="21"/>
      <c r="GQM46" s="21"/>
      <c r="GQN46" s="21"/>
      <c r="GQO46" s="21"/>
      <c r="GQP46" s="21"/>
      <c r="GQQ46" s="21"/>
      <c r="GQR46" s="21"/>
      <c r="GQS46" s="21"/>
      <c r="GQT46" s="21"/>
      <c r="GQU46" s="21"/>
      <c r="GQV46" s="21"/>
      <c r="GQW46" s="21"/>
      <c r="GQX46" s="21"/>
      <c r="GQY46" s="21"/>
      <c r="GQZ46" s="21"/>
      <c r="GRA46" s="21"/>
      <c r="GRB46" s="21"/>
      <c r="GRC46" s="21"/>
      <c r="GRD46" s="21"/>
      <c r="GRE46" s="21"/>
      <c r="GRF46" s="21"/>
      <c r="GRG46" s="21"/>
      <c r="GRH46" s="21"/>
      <c r="GRI46" s="21"/>
      <c r="GRJ46" s="21"/>
      <c r="GRK46" s="21"/>
      <c r="GRL46" s="21"/>
      <c r="GRM46" s="21"/>
      <c r="GRN46" s="21"/>
      <c r="GRO46" s="21"/>
      <c r="GRP46" s="21"/>
      <c r="GRQ46" s="21"/>
      <c r="GRR46" s="21"/>
      <c r="GRS46" s="21"/>
      <c r="GRT46" s="21"/>
      <c r="GRU46" s="21"/>
      <c r="GRV46" s="21"/>
      <c r="GRW46" s="21"/>
      <c r="GRX46" s="21"/>
      <c r="GRY46" s="21"/>
      <c r="GRZ46" s="21"/>
      <c r="GSA46" s="21"/>
      <c r="GSB46" s="21"/>
      <c r="GSC46" s="21"/>
      <c r="GSD46" s="21"/>
      <c r="GSE46" s="21"/>
      <c r="GSF46" s="21"/>
      <c r="GSG46" s="21"/>
      <c r="GSH46" s="21"/>
      <c r="GSI46" s="21"/>
      <c r="GSJ46" s="21"/>
      <c r="GSK46" s="21"/>
      <c r="GSL46" s="21"/>
      <c r="GSM46" s="21"/>
      <c r="GSN46" s="21"/>
      <c r="GSO46" s="21"/>
      <c r="GSP46" s="21"/>
      <c r="GSQ46" s="21"/>
      <c r="GSR46" s="21"/>
      <c r="GSS46" s="21"/>
      <c r="GST46" s="21"/>
      <c r="GSU46" s="21"/>
      <c r="GSV46" s="21"/>
      <c r="GSW46" s="21"/>
      <c r="GSX46" s="21"/>
      <c r="GSY46" s="21"/>
      <c r="GSZ46" s="21"/>
      <c r="GTA46" s="21"/>
      <c r="GTB46" s="21"/>
      <c r="GTC46" s="21"/>
      <c r="GTD46" s="21"/>
      <c r="GTE46" s="21"/>
      <c r="GTF46" s="21"/>
      <c r="GTG46" s="21"/>
      <c r="GTH46" s="21"/>
      <c r="GTI46" s="21"/>
      <c r="GTJ46" s="21"/>
      <c r="GTK46" s="21"/>
      <c r="GTL46" s="21"/>
      <c r="GTM46" s="21"/>
      <c r="GTN46" s="21"/>
      <c r="GTO46" s="21"/>
      <c r="GTP46" s="21"/>
      <c r="GTQ46" s="21"/>
      <c r="GTR46" s="21"/>
      <c r="GTS46" s="21"/>
      <c r="GTT46" s="21"/>
      <c r="GTU46" s="21"/>
      <c r="GTV46" s="21"/>
      <c r="GTW46" s="21"/>
      <c r="GTX46" s="21"/>
      <c r="GTY46" s="21"/>
      <c r="GTZ46" s="21"/>
      <c r="GUA46" s="21"/>
      <c r="GUB46" s="21"/>
      <c r="GUC46" s="21"/>
      <c r="GUD46" s="21"/>
      <c r="GUE46" s="21"/>
      <c r="GUF46" s="21"/>
      <c r="GUG46" s="21"/>
      <c r="GUH46" s="21"/>
      <c r="GUI46" s="21"/>
      <c r="GUJ46" s="21"/>
      <c r="GUK46" s="21"/>
      <c r="GUL46" s="21"/>
      <c r="GUM46" s="21"/>
      <c r="GUN46" s="21"/>
      <c r="GUO46" s="21"/>
      <c r="GUP46" s="21"/>
      <c r="GUQ46" s="21"/>
      <c r="GUR46" s="21"/>
      <c r="GUS46" s="21"/>
      <c r="GUT46" s="21"/>
      <c r="GUU46" s="21"/>
      <c r="GUV46" s="21"/>
      <c r="GUW46" s="21"/>
      <c r="GUX46" s="21"/>
      <c r="GUY46" s="21"/>
      <c r="GUZ46" s="21"/>
      <c r="GVA46" s="21"/>
      <c r="GVB46" s="21"/>
      <c r="GVC46" s="21"/>
      <c r="GVD46" s="21"/>
      <c r="GVE46" s="21"/>
      <c r="GVF46" s="21"/>
      <c r="GVG46" s="21"/>
      <c r="GVH46" s="21"/>
      <c r="GVI46" s="21"/>
      <c r="GVJ46" s="21"/>
      <c r="GVK46" s="21"/>
      <c r="GVL46" s="21"/>
      <c r="GVM46" s="21"/>
      <c r="GVN46" s="21"/>
      <c r="GVO46" s="21"/>
      <c r="GVP46" s="21"/>
      <c r="GVQ46" s="21"/>
      <c r="GVR46" s="21"/>
      <c r="GVS46" s="21"/>
      <c r="GVT46" s="21"/>
      <c r="GVU46" s="21"/>
      <c r="GVV46" s="21"/>
      <c r="GVW46" s="21"/>
      <c r="GVX46" s="21"/>
      <c r="GVY46" s="21"/>
      <c r="GVZ46" s="21"/>
      <c r="GWA46" s="21"/>
      <c r="GWB46" s="21"/>
      <c r="GWC46" s="21"/>
      <c r="GWD46" s="21"/>
      <c r="GWE46" s="21"/>
      <c r="GWF46" s="21"/>
      <c r="GWG46" s="21"/>
      <c r="GWH46" s="21"/>
      <c r="GWI46" s="21"/>
      <c r="GWJ46" s="21"/>
      <c r="GWK46" s="21"/>
      <c r="GWL46" s="21"/>
      <c r="GWM46" s="21"/>
      <c r="GWN46" s="21"/>
      <c r="GWO46" s="21"/>
      <c r="GWP46" s="21"/>
      <c r="GWQ46" s="21"/>
      <c r="GWR46" s="21"/>
      <c r="GWS46" s="21"/>
      <c r="GWT46" s="21"/>
      <c r="GWU46" s="21"/>
      <c r="GWV46" s="21"/>
      <c r="GWW46" s="21"/>
      <c r="GWX46" s="21"/>
      <c r="GWY46" s="21"/>
      <c r="GWZ46" s="21"/>
      <c r="GXA46" s="21"/>
      <c r="GXB46" s="21"/>
      <c r="GXC46" s="21"/>
      <c r="GXD46" s="21"/>
      <c r="GXE46" s="21"/>
      <c r="GXF46" s="21"/>
      <c r="GXG46" s="21"/>
      <c r="GXH46" s="21"/>
      <c r="GXI46" s="21"/>
      <c r="GXJ46" s="21"/>
      <c r="GXK46" s="21"/>
      <c r="GXL46" s="21"/>
      <c r="GXM46" s="21"/>
      <c r="GXN46" s="21"/>
      <c r="GXO46" s="21"/>
      <c r="GXP46" s="21"/>
      <c r="GXQ46" s="21"/>
      <c r="GXR46" s="21"/>
      <c r="GXS46" s="21"/>
      <c r="GXT46" s="21"/>
      <c r="GXU46" s="21"/>
      <c r="GXV46" s="21"/>
      <c r="GXW46" s="21"/>
      <c r="GXX46" s="21"/>
      <c r="GXY46" s="21"/>
      <c r="GXZ46" s="21"/>
      <c r="GYA46" s="21"/>
      <c r="GYB46" s="21"/>
      <c r="GYC46" s="21"/>
      <c r="GYD46" s="21"/>
      <c r="GYE46" s="21"/>
      <c r="GYF46" s="21"/>
      <c r="GYG46" s="21"/>
      <c r="GYH46" s="21"/>
      <c r="GYI46" s="21"/>
      <c r="GYJ46" s="21"/>
      <c r="GYK46" s="21"/>
      <c r="GYL46" s="21"/>
      <c r="GYM46" s="21"/>
      <c r="GYN46" s="21"/>
      <c r="GYO46" s="21"/>
      <c r="GYP46" s="21"/>
      <c r="GYQ46" s="21"/>
      <c r="GYR46" s="21"/>
      <c r="GYS46" s="21"/>
      <c r="GYT46" s="21"/>
      <c r="GYU46" s="21"/>
      <c r="GYV46" s="21"/>
      <c r="GYW46" s="21"/>
      <c r="GYX46" s="21"/>
      <c r="GYY46" s="21"/>
      <c r="GYZ46" s="21"/>
      <c r="GZA46" s="21"/>
      <c r="GZB46" s="21"/>
      <c r="GZC46" s="21"/>
      <c r="GZD46" s="21"/>
      <c r="GZE46" s="21"/>
      <c r="GZF46" s="21"/>
      <c r="GZG46" s="21"/>
      <c r="GZH46" s="21"/>
      <c r="GZI46" s="21"/>
      <c r="GZJ46" s="21"/>
      <c r="GZK46" s="21"/>
      <c r="GZL46" s="21"/>
      <c r="GZM46" s="21"/>
      <c r="GZN46" s="21"/>
      <c r="GZO46" s="21"/>
      <c r="GZP46" s="21"/>
      <c r="GZQ46" s="21"/>
      <c r="GZR46" s="21"/>
      <c r="GZS46" s="21"/>
      <c r="GZT46" s="21"/>
      <c r="GZU46" s="21"/>
      <c r="GZV46" s="21"/>
      <c r="GZW46" s="21"/>
      <c r="GZX46" s="21"/>
      <c r="GZY46" s="21"/>
      <c r="GZZ46" s="21"/>
      <c r="HAA46" s="21"/>
      <c r="HAB46" s="21"/>
      <c r="HAC46" s="21"/>
      <c r="HAD46" s="21"/>
      <c r="HAE46" s="21"/>
      <c r="HAF46" s="21"/>
      <c r="HAG46" s="21"/>
      <c r="HAH46" s="21"/>
      <c r="HAI46" s="21"/>
      <c r="HAJ46" s="21"/>
      <c r="HAK46" s="21"/>
      <c r="HAL46" s="21"/>
      <c r="HAM46" s="21"/>
      <c r="HAN46" s="21"/>
      <c r="HAO46" s="21"/>
      <c r="HAP46" s="21"/>
      <c r="HAQ46" s="21"/>
      <c r="HAR46" s="21"/>
      <c r="HAS46" s="21"/>
      <c r="HAT46" s="21"/>
      <c r="HAU46" s="21"/>
      <c r="HAV46" s="21"/>
      <c r="HAW46" s="21"/>
      <c r="HAX46" s="21"/>
      <c r="HAY46" s="21"/>
      <c r="HAZ46" s="21"/>
      <c r="HBA46" s="21"/>
      <c r="HBB46" s="21"/>
      <c r="HBC46" s="21"/>
      <c r="HBD46" s="21"/>
      <c r="HBE46" s="21"/>
      <c r="HBF46" s="21"/>
      <c r="HBG46" s="21"/>
      <c r="HBH46" s="21"/>
      <c r="HBI46" s="21"/>
      <c r="HBJ46" s="21"/>
      <c r="HBK46" s="21"/>
      <c r="HBL46" s="21"/>
      <c r="HBM46" s="21"/>
      <c r="HBN46" s="21"/>
      <c r="HBO46" s="21"/>
      <c r="HBP46" s="21"/>
      <c r="HBQ46" s="21"/>
      <c r="HBR46" s="21"/>
      <c r="HBS46" s="21"/>
      <c r="HBT46" s="21"/>
      <c r="HBU46" s="21"/>
      <c r="HBV46" s="21"/>
      <c r="HBW46" s="21"/>
      <c r="HBX46" s="21"/>
      <c r="HBY46" s="21"/>
      <c r="HBZ46" s="21"/>
      <c r="HCA46" s="21"/>
      <c r="HCB46" s="21"/>
      <c r="HCC46" s="21"/>
      <c r="HCD46" s="21"/>
      <c r="HCE46" s="21"/>
      <c r="HCF46" s="21"/>
      <c r="HCG46" s="21"/>
      <c r="HCH46" s="21"/>
      <c r="HCI46" s="21"/>
      <c r="HCJ46" s="21"/>
      <c r="HCK46" s="21"/>
      <c r="HCL46" s="21"/>
      <c r="HCM46" s="21"/>
      <c r="HCN46" s="21"/>
      <c r="HCO46" s="21"/>
      <c r="HCP46" s="21"/>
      <c r="HCQ46" s="21"/>
      <c r="HCR46" s="21"/>
      <c r="HCS46" s="21"/>
      <c r="HCT46" s="21"/>
      <c r="HCU46" s="21"/>
      <c r="HCV46" s="21"/>
      <c r="HCW46" s="21"/>
      <c r="HCX46" s="21"/>
      <c r="HCY46" s="21"/>
      <c r="HCZ46" s="21"/>
      <c r="HDA46" s="21"/>
      <c r="HDB46" s="21"/>
      <c r="HDC46" s="21"/>
      <c r="HDD46" s="21"/>
      <c r="HDE46" s="21"/>
      <c r="HDF46" s="21"/>
      <c r="HDG46" s="21"/>
      <c r="HDH46" s="21"/>
      <c r="HDI46" s="21"/>
      <c r="HDJ46" s="21"/>
      <c r="HDK46" s="21"/>
      <c r="HDL46" s="21"/>
      <c r="HDM46" s="21"/>
      <c r="HDN46" s="21"/>
      <c r="HDO46" s="21"/>
      <c r="HDP46" s="21"/>
      <c r="HDQ46" s="21"/>
      <c r="HDR46" s="21"/>
      <c r="HDS46" s="21"/>
      <c r="HDT46" s="21"/>
      <c r="HDU46" s="21"/>
      <c r="HDV46" s="21"/>
      <c r="HDW46" s="21"/>
      <c r="HDX46" s="21"/>
      <c r="HDY46" s="21"/>
      <c r="HDZ46" s="21"/>
      <c r="HEA46" s="21"/>
      <c r="HEB46" s="21"/>
      <c r="HEC46" s="21"/>
      <c r="HED46" s="21"/>
      <c r="HEE46" s="21"/>
      <c r="HEF46" s="21"/>
      <c r="HEG46" s="21"/>
      <c r="HEH46" s="21"/>
      <c r="HEI46" s="21"/>
      <c r="HEJ46" s="21"/>
      <c r="HEK46" s="21"/>
      <c r="HEL46" s="21"/>
      <c r="HEM46" s="21"/>
      <c r="HEN46" s="21"/>
      <c r="HEO46" s="21"/>
      <c r="HEP46" s="21"/>
      <c r="HEQ46" s="21"/>
      <c r="HER46" s="21"/>
      <c r="HES46" s="21"/>
      <c r="HET46" s="21"/>
      <c r="HEU46" s="21"/>
      <c r="HEV46" s="21"/>
      <c r="HEW46" s="21"/>
      <c r="HEX46" s="21"/>
      <c r="HEY46" s="21"/>
      <c r="HEZ46" s="21"/>
      <c r="HFA46" s="21"/>
      <c r="HFB46" s="21"/>
      <c r="HFC46" s="21"/>
      <c r="HFD46" s="21"/>
      <c r="HFE46" s="21"/>
      <c r="HFF46" s="21"/>
      <c r="HFG46" s="21"/>
      <c r="HFH46" s="21"/>
      <c r="HFI46" s="21"/>
      <c r="HFJ46" s="21"/>
      <c r="HFK46" s="21"/>
      <c r="HFL46" s="21"/>
      <c r="HFM46" s="21"/>
      <c r="HFN46" s="21"/>
      <c r="HFO46" s="21"/>
      <c r="HFP46" s="21"/>
      <c r="HFQ46" s="21"/>
      <c r="HFR46" s="21"/>
      <c r="HFS46" s="21"/>
      <c r="HFT46" s="21"/>
      <c r="HFU46" s="21"/>
      <c r="HFV46" s="21"/>
      <c r="HFW46" s="21"/>
      <c r="HFX46" s="21"/>
      <c r="HFY46" s="21"/>
      <c r="HFZ46" s="21"/>
      <c r="HGA46" s="21"/>
      <c r="HGB46" s="21"/>
      <c r="HGC46" s="21"/>
      <c r="HGD46" s="21"/>
      <c r="HGE46" s="21"/>
      <c r="HGF46" s="21"/>
      <c r="HGG46" s="21"/>
      <c r="HGH46" s="21"/>
      <c r="HGI46" s="21"/>
      <c r="HGJ46" s="21"/>
      <c r="HGK46" s="21"/>
      <c r="HGL46" s="21"/>
      <c r="HGM46" s="21"/>
      <c r="HGN46" s="21"/>
      <c r="HGO46" s="21"/>
      <c r="HGP46" s="21"/>
      <c r="HGQ46" s="21"/>
      <c r="HGR46" s="21"/>
      <c r="HGS46" s="21"/>
      <c r="HGT46" s="21"/>
      <c r="HGU46" s="21"/>
      <c r="HGV46" s="21"/>
      <c r="HGW46" s="21"/>
      <c r="HGX46" s="21"/>
      <c r="HGY46" s="21"/>
      <c r="HGZ46" s="21"/>
      <c r="HHA46" s="21"/>
      <c r="HHB46" s="21"/>
      <c r="HHC46" s="21"/>
      <c r="HHD46" s="21"/>
      <c r="HHE46" s="21"/>
      <c r="HHF46" s="21"/>
      <c r="HHG46" s="21"/>
      <c r="HHH46" s="21"/>
      <c r="HHI46" s="21"/>
      <c r="HHJ46" s="21"/>
      <c r="HHK46" s="21"/>
      <c r="HHL46" s="21"/>
      <c r="HHM46" s="21"/>
      <c r="HHN46" s="21"/>
      <c r="HHO46" s="21"/>
      <c r="HHP46" s="21"/>
      <c r="HHQ46" s="21"/>
      <c r="HHR46" s="21"/>
      <c r="HHS46" s="21"/>
      <c r="HHT46" s="21"/>
      <c r="HHU46" s="21"/>
      <c r="HHV46" s="21"/>
      <c r="HHW46" s="21"/>
      <c r="HHX46" s="21"/>
      <c r="HHY46" s="21"/>
      <c r="HHZ46" s="21"/>
      <c r="HIA46" s="21"/>
      <c r="HIB46" s="21"/>
      <c r="HIC46" s="21"/>
      <c r="HID46" s="21"/>
      <c r="HIE46" s="21"/>
      <c r="HIF46" s="21"/>
      <c r="HIG46" s="21"/>
      <c r="HIH46" s="21"/>
      <c r="HII46" s="21"/>
      <c r="HIJ46" s="21"/>
      <c r="HIK46" s="21"/>
      <c r="HIL46" s="21"/>
      <c r="HIM46" s="21"/>
      <c r="HIN46" s="21"/>
      <c r="HIO46" s="21"/>
      <c r="HIP46" s="21"/>
      <c r="HIQ46" s="21"/>
      <c r="HIR46" s="21"/>
      <c r="HIS46" s="21"/>
      <c r="HIT46" s="21"/>
      <c r="HIU46" s="21"/>
      <c r="HIV46" s="21"/>
      <c r="HIW46" s="21"/>
      <c r="HIX46" s="21"/>
      <c r="HIY46" s="21"/>
      <c r="HIZ46" s="21"/>
      <c r="HJA46" s="21"/>
      <c r="HJB46" s="21"/>
      <c r="HJC46" s="21"/>
      <c r="HJD46" s="21"/>
      <c r="HJE46" s="21"/>
      <c r="HJF46" s="21"/>
      <c r="HJG46" s="21"/>
      <c r="HJH46" s="21"/>
      <c r="HJI46" s="21"/>
      <c r="HJJ46" s="21"/>
      <c r="HJK46" s="21"/>
      <c r="HJL46" s="21"/>
      <c r="HJM46" s="21"/>
      <c r="HJN46" s="21"/>
      <c r="HJO46" s="21"/>
      <c r="HJP46" s="21"/>
      <c r="HJQ46" s="21"/>
      <c r="HJR46" s="21"/>
      <c r="HJS46" s="21"/>
      <c r="HJT46" s="21"/>
      <c r="HJU46" s="21"/>
      <c r="HJV46" s="21"/>
      <c r="HJW46" s="21"/>
      <c r="HJX46" s="21"/>
      <c r="HJY46" s="21"/>
      <c r="HJZ46" s="21"/>
      <c r="HKA46" s="21"/>
      <c r="HKB46" s="21"/>
      <c r="HKC46" s="21"/>
      <c r="HKD46" s="21"/>
      <c r="HKE46" s="21"/>
      <c r="HKF46" s="21"/>
      <c r="HKG46" s="21"/>
      <c r="HKH46" s="21"/>
      <c r="HKI46" s="21"/>
      <c r="HKJ46" s="21"/>
      <c r="HKK46" s="21"/>
      <c r="HKL46" s="21"/>
      <c r="HKM46" s="21"/>
      <c r="HKN46" s="21"/>
      <c r="HKO46" s="21"/>
      <c r="HKP46" s="21"/>
      <c r="HKQ46" s="21"/>
      <c r="HKR46" s="21"/>
      <c r="HKS46" s="21"/>
      <c r="HKT46" s="21"/>
      <c r="HKU46" s="21"/>
      <c r="HKV46" s="21"/>
      <c r="HKW46" s="21"/>
      <c r="HKX46" s="21"/>
      <c r="HKY46" s="21"/>
      <c r="HKZ46" s="21"/>
      <c r="HLA46" s="21"/>
      <c r="HLB46" s="21"/>
      <c r="HLC46" s="21"/>
      <c r="HLD46" s="21"/>
      <c r="HLE46" s="21"/>
      <c r="HLF46" s="21"/>
      <c r="HLG46" s="21"/>
      <c r="HLH46" s="21"/>
      <c r="HLI46" s="21"/>
      <c r="HLJ46" s="21"/>
      <c r="HLK46" s="21"/>
      <c r="HLL46" s="21"/>
      <c r="HLM46" s="21"/>
      <c r="HLN46" s="21"/>
      <c r="HLO46" s="21"/>
      <c r="HLP46" s="21"/>
      <c r="HLQ46" s="21"/>
      <c r="HLR46" s="21"/>
      <c r="HLS46" s="21"/>
      <c r="HLT46" s="21"/>
      <c r="HLU46" s="21"/>
      <c r="HLV46" s="21"/>
      <c r="HLW46" s="21"/>
      <c r="HLX46" s="21"/>
      <c r="HLY46" s="21"/>
      <c r="HLZ46" s="21"/>
      <c r="HMA46" s="21"/>
      <c r="HMB46" s="21"/>
      <c r="HMC46" s="21"/>
      <c r="HMD46" s="21"/>
      <c r="HME46" s="21"/>
      <c r="HMF46" s="21"/>
      <c r="HMG46" s="21"/>
      <c r="HMH46" s="21"/>
      <c r="HMI46" s="21"/>
      <c r="HMJ46" s="21"/>
      <c r="HMK46" s="21"/>
      <c r="HML46" s="21"/>
      <c r="HMM46" s="21"/>
      <c r="HMN46" s="21"/>
      <c r="HMO46" s="21"/>
      <c r="HMP46" s="21"/>
      <c r="HMQ46" s="21"/>
      <c r="HMR46" s="21"/>
      <c r="HMS46" s="21"/>
      <c r="HMT46" s="21"/>
      <c r="HMU46" s="21"/>
      <c r="HMV46" s="21"/>
      <c r="HMW46" s="21"/>
      <c r="HMX46" s="21"/>
      <c r="HMY46" s="21"/>
      <c r="HMZ46" s="21"/>
      <c r="HNA46" s="21"/>
      <c r="HNB46" s="21"/>
      <c r="HNC46" s="21"/>
      <c r="HND46" s="21"/>
      <c r="HNE46" s="21"/>
      <c r="HNF46" s="21"/>
      <c r="HNG46" s="21"/>
      <c r="HNH46" s="21"/>
      <c r="HNI46" s="21"/>
      <c r="HNJ46" s="21"/>
      <c r="HNK46" s="21"/>
      <c r="HNL46" s="21"/>
      <c r="HNM46" s="21"/>
      <c r="HNN46" s="21"/>
      <c r="HNO46" s="21"/>
      <c r="HNP46" s="21"/>
      <c r="HNQ46" s="21"/>
      <c r="HNR46" s="21"/>
      <c r="HNS46" s="21"/>
      <c r="HNT46" s="21"/>
      <c r="HNU46" s="21"/>
      <c r="HNV46" s="21"/>
      <c r="HNW46" s="21"/>
      <c r="HNX46" s="21"/>
      <c r="HNY46" s="21"/>
      <c r="HNZ46" s="21"/>
      <c r="HOA46" s="21"/>
      <c r="HOB46" s="21"/>
      <c r="HOC46" s="21"/>
      <c r="HOD46" s="21"/>
      <c r="HOE46" s="21"/>
      <c r="HOF46" s="21"/>
      <c r="HOG46" s="21"/>
      <c r="HOH46" s="21"/>
      <c r="HOI46" s="21"/>
      <c r="HOJ46" s="21"/>
      <c r="HOK46" s="21"/>
      <c r="HOL46" s="21"/>
      <c r="HOM46" s="21"/>
      <c r="HON46" s="21"/>
      <c r="HOO46" s="21"/>
      <c r="HOP46" s="21"/>
      <c r="HOQ46" s="21"/>
      <c r="HOR46" s="21"/>
      <c r="HOS46" s="21"/>
      <c r="HOT46" s="21"/>
      <c r="HOU46" s="21"/>
      <c r="HOV46" s="21"/>
      <c r="HOW46" s="21"/>
      <c r="HOX46" s="21"/>
      <c r="HOY46" s="21"/>
      <c r="HOZ46" s="21"/>
      <c r="HPA46" s="21"/>
      <c r="HPB46" s="21"/>
      <c r="HPC46" s="21"/>
      <c r="HPD46" s="21"/>
      <c r="HPE46" s="21"/>
      <c r="HPF46" s="21"/>
      <c r="HPG46" s="21"/>
      <c r="HPH46" s="21"/>
      <c r="HPI46" s="21"/>
      <c r="HPJ46" s="21"/>
      <c r="HPK46" s="21"/>
      <c r="HPL46" s="21"/>
      <c r="HPM46" s="21"/>
      <c r="HPN46" s="21"/>
      <c r="HPO46" s="21"/>
      <c r="HPP46" s="21"/>
      <c r="HPQ46" s="21"/>
      <c r="HPR46" s="21"/>
      <c r="HPS46" s="21"/>
      <c r="HPT46" s="21"/>
      <c r="HPU46" s="21"/>
      <c r="HPV46" s="21"/>
      <c r="HPW46" s="21"/>
      <c r="HPX46" s="21"/>
      <c r="HPY46" s="21"/>
      <c r="HPZ46" s="21"/>
      <c r="HQA46" s="21"/>
      <c r="HQB46" s="21"/>
      <c r="HQC46" s="21"/>
      <c r="HQD46" s="21"/>
      <c r="HQE46" s="21"/>
      <c r="HQF46" s="21"/>
      <c r="HQG46" s="21"/>
      <c r="HQH46" s="21"/>
      <c r="HQI46" s="21"/>
      <c r="HQJ46" s="21"/>
      <c r="HQK46" s="21"/>
      <c r="HQL46" s="21"/>
      <c r="HQM46" s="21"/>
      <c r="HQN46" s="21"/>
      <c r="HQO46" s="21"/>
      <c r="HQP46" s="21"/>
      <c r="HQQ46" s="21"/>
      <c r="HQR46" s="21"/>
      <c r="HQS46" s="21"/>
      <c r="HQT46" s="21"/>
      <c r="HQU46" s="21"/>
      <c r="HQV46" s="21"/>
      <c r="HQW46" s="21"/>
      <c r="HQX46" s="21"/>
      <c r="HQY46" s="21"/>
      <c r="HQZ46" s="21"/>
      <c r="HRA46" s="21"/>
      <c r="HRB46" s="21"/>
      <c r="HRC46" s="21"/>
      <c r="HRD46" s="21"/>
      <c r="HRE46" s="21"/>
      <c r="HRF46" s="21"/>
      <c r="HRG46" s="21"/>
      <c r="HRH46" s="21"/>
      <c r="HRI46" s="21"/>
      <c r="HRJ46" s="21"/>
      <c r="HRK46" s="21"/>
      <c r="HRL46" s="21"/>
      <c r="HRM46" s="21"/>
      <c r="HRN46" s="21"/>
      <c r="HRO46" s="21"/>
      <c r="HRP46" s="21"/>
      <c r="HRQ46" s="21"/>
      <c r="HRR46" s="21"/>
      <c r="HRS46" s="21"/>
      <c r="HRT46" s="21"/>
      <c r="HRU46" s="21"/>
      <c r="HRV46" s="21"/>
      <c r="HRW46" s="21"/>
      <c r="HRX46" s="21"/>
      <c r="HRY46" s="21"/>
      <c r="HRZ46" s="21"/>
      <c r="HSA46" s="21"/>
      <c r="HSB46" s="21"/>
      <c r="HSC46" s="21"/>
      <c r="HSD46" s="21"/>
      <c r="HSE46" s="21"/>
      <c r="HSF46" s="21"/>
      <c r="HSG46" s="21"/>
      <c r="HSH46" s="21"/>
      <c r="HSI46" s="21"/>
      <c r="HSJ46" s="21"/>
      <c r="HSK46" s="21"/>
      <c r="HSL46" s="21"/>
      <c r="HSM46" s="21"/>
      <c r="HSN46" s="21"/>
      <c r="HSO46" s="21"/>
      <c r="HSP46" s="21"/>
      <c r="HSQ46" s="21"/>
      <c r="HSR46" s="21"/>
      <c r="HSS46" s="21"/>
      <c r="HST46" s="21"/>
      <c r="HSU46" s="21"/>
      <c r="HSV46" s="21"/>
      <c r="HSW46" s="21"/>
      <c r="HSX46" s="21"/>
      <c r="HSY46" s="21"/>
      <c r="HSZ46" s="21"/>
      <c r="HTA46" s="21"/>
      <c r="HTB46" s="21"/>
      <c r="HTC46" s="21"/>
      <c r="HTD46" s="21"/>
      <c r="HTE46" s="21"/>
      <c r="HTF46" s="21"/>
      <c r="HTG46" s="21"/>
      <c r="HTH46" s="21"/>
      <c r="HTI46" s="21"/>
      <c r="HTJ46" s="21"/>
      <c r="HTK46" s="21"/>
      <c r="HTL46" s="21"/>
      <c r="HTM46" s="21"/>
      <c r="HTN46" s="21"/>
      <c r="HTO46" s="21"/>
      <c r="HTP46" s="21"/>
      <c r="HTQ46" s="21"/>
      <c r="HTR46" s="21"/>
      <c r="HTS46" s="21"/>
      <c r="HTT46" s="21"/>
      <c r="HTU46" s="21"/>
      <c r="HTV46" s="21"/>
      <c r="HTW46" s="21"/>
      <c r="HTX46" s="21"/>
      <c r="HTY46" s="21"/>
      <c r="HTZ46" s="21"/>
      <c r="HUA46" s="21"/>
      <c r="HUB46" s="21"/>
      <c r="HUC46" s="21"/>
      <c r="HUD46" s="21"/>
      <c r="HUE46" s="21"/>
      <c r="HUF46" s="21"/>
      <c r="HUG46" s="21"/>
      <c r="HUH46" s="21"/>
      <c r="HUI46" s="21"/>
      <c r="HUJ46" s="21"/>
      <c r="HUK46" s="21"/>
      <c r="HUL46" s="21"/>
      <c r="HUM46" s="21"/>
      <c r="HUN46" s="21"/>
      <c r="HUO46" s="21"/>
      <c r="HUP46" s="21"/>
      <c r="HUQ46" s="21"/>
      <c r="HUR46" s="21"/>
      <c r="HUS46" s="21"/>
      <c r="HUT46" s="21"/>
      <c r="HUU46" s="21"/>
      <c r="HUV46" s="21"/>
      <c r="HUW46" s="21"/>
      <c r="HUX46" s="21"/>
      <c r="HUY46" s="21"/>
      <c r="HUZ46" s="21"/>
      <c r="HVA46" s="21"/>
      <c r="HVB46" s="21"/>
      <c r="HVC46" s="21"/>
      <c r="HVD46" s="21"/>
      <c r="HVE46" s="21"/>
      <c r="HVF46" s="21"/>
      <c r="HVG46" s="21"/>
      <c r="HVH46" s="21"/>
      <c r="HVI46" s="21"/>
      <c r="HVJ46" s="21"/>
      <c r="HVK46" s="21"/>
      <c r="HVL46" s="21"/>
      <c r="HVM46" s="21"/>
      <c r="HVN46" s="21"/>
      <c r="HVO46" s="21"/>
      <c r="HVP46" s="21"/>
      <c r="HVQ46" s="21"/>
      <c r="HVR46" s="21"/>
      <c r="HVS46" s="21"/>
      <c r="HVT46" s="21"/>
      <c r="HVU46" s="21"/>
      <c r="HVV46" s="21"/>
      <c r="HVW46" s="21"/>
      <c r="HVX46" s="21"/>
      <c r="HVY46" s="21"/>
      <c r="HVZ46" s="21"/>
      <c r="HWA46" s="21"/>
      <c r="HWB46" s="21"/>
      <c r="HWC46" s="21"/>
      <c r="HWD46" s="21"/>
      <c r="HWE46" s="21"/>
      <c r="HWF46" s="21"/>
      <c r="HWG46" s="21"/>
      <c r="HWH46" s="21"/>
      <c r="HWI46" s="21"/>
      <c r="HWJ46" s="21"/>
      <c r="HWK46" s="21"/>
      <c r="HWL46" s="21"/>
      <c r="HWM46" s="21"/>
      <c r="HWN46" s="21"/>
      <c r="HWO46" s="21"/>
      <c r="HWP46" s="21"/>
      <c r="HWQ46" s="21"/>
      <c r="HWR46" s="21"/>
      <c r="HWS46" s="21"/>
      <c r="HWT46" s="21"/>
      <c r="HWU46" s="21"/>
      <c r="HWV46" s="21"/>
      <c r="HWW46" s="21"/>
      <c r="HWX46" s="21"/>
      <c r="HWY46" s="21"/>
      <c r="HWZ46" s="21"/>
      <c r="HXA46" s="21"/>
      <c r="HXB46" s="21"/>
      <c r="HXC46" s="21"/>
      <c r="HXD46" s="21"/>
      <c r="HXE46" s="21"/>
      <c r="HXF46" s="21"/>
      <c r="HXG46" s="21"/>
      <c r="HXH46" s="21"/>
      <c r="HXI46" s="21"/>
      <c r="HXJ46" s="21"/>
      <c r="HXK46" s="21"/>
      <c r="HXL46" s="21"/>
      <c r="HXM46" s="21"/>
      <c r="HXN46" s="21"/>
      <c r="HXO46" s="21"/>
      <c r="HXP46" s="21"/>
      <c r="HXQ46" s="21"/>
      <c r="HXR46" s="21"/>
      <c r="HXS46" s="21"/>
      <c r="HXT46" s="21"/>
      <c r="HXU46" s="21"/>
      <c r="HXV46" s="21"/>
      <c r="HXW46" s="21"/>
      <c r="HXX46" s="21"/>
      <c r="HXY46" s="21"/>
      <c r="HXZ46" s="21"/>
      <c r="HYA46" s="21"/>
      <c r="HYB46" s="21"/>
      <c r="HYC46" s="21"/>
      <c r="HYD46" s="21"/>
      <c r="HYE46" s="21"/>
      <c r="HYF46" s="21"/>
      <c r="HYG46" s="21"/>
      <c r="HYH46" s="21"/>
      <c r="HYI46" s="21"/>
      <c r="HYJ46" s="21"/>
      <c r="HYK46" s="21"/>
      <c r="HYL46" s="21"/>
      <c r="HYM46" s="21"/>
      <c r="HYN46" s="21"/>
      <c r="HYO46" s="21"/>
      <c r="HYP46" s="21"/>
      <c r="HYQ46" s="21"/>
      <c r="HYR46" s="21"/>
      <c r="HYS46" s="21"/>
      <c r="HYT46" s="21"/>
      <c r="HYU46" s="21"/>
      <c r="HYV46" s="21"/>
      <c r="HYW46" s="21"/>
      <c r="HYX46" s="21"/>
      <c r="HYY46" s="21"/>
      <c r="HYZ46" s="21"/>
      <c r="HZA46" s="21"/>
      <c r="HZB46" s="21"/>
      <c r="HZC46" s="21"/>
      <c r="HZD46" s="21"/>
      <c r="HZE46" s="21"/>
      <c r="HZF46" s="21"/>
      <c r="HZG46" s="21"/>
      <c r="HZH46" s="21"/>
      <c r="HZI46" s="21"/>
      <c r="HZJ46" s="21"/>
      <c r="HZK46" s="21"/>
      <c r="HZL46" s="21"/>
      <c r="HZM46" s="21"/>
      <c r="HZN46" s="21"/>
      <c r="HZO46" s="21"/>
      <c r="HZP46" s="21"/>
      <c r="HZQ46" s="21"/>
      <c r="HZR46" s="21"/>
      <c r="HZS46" s="21"/>
      <c r="HZT46" s="21"/>
      <c r="HZU46" s="21"/>
      <c r="HZV46" s="21"/>
      <c r="HZW46" s="21"/>
      <c r="HZX46" s="21"/>
      <c r="HZY46" s="21"/>
      <c r="HZZ46" s="21"/>
      <c r="IAA46" s="21"/>
      <c r="IAB46" s="21"/>
      <c r="IAC46" s="21"/>
      <c r="IAD46" s="21"/>
      <c r="IAE46" s="21"/>
      <c r="IAF46" s="21"/>
      <c r="IAG46" s="21"/>
      <c r="IAH46" s="21"/>
      <c r="IAI46" s="21"/>
      <c r="IAJ46" s="21"/>
      <c r="IAK46" s="21"/>
      <c r="IAL46" s="21"/>
      <c r="IAM46" s="21"/>
      <c r="IAN46" s="21"/>
      <c r="IAO46" s="21"/>
      <c r="IAP46" s="21"/>
      <c r="IAQ46" s="21"/>
      <c r="IAR46" s="21"/>
      <c r="IAS46" s="21"/>
      <c r="IAT46" s="21"/>
      <c r="IAU46" s="21"/>
      <c r="IAV46" s="21"/>
      <c r="IAW46" s="21"/>
      <c r="IAX46" s="21"/>
      <c r="IAY46" s="21"/>
      <c r="IAZ46" s="21"/>
      <c r="IBA46" s="21"/>
      <c r="IBB46" s="21"/>
      <c r="IBC46" s="21"/>
      <c r="IBD46" s="21"/>
      <c r="IBE46" s="21"/>
      <c r="IBF46" s="21"/>
      <c r="IBG46" s="21"/>
      <c r="IBH46" s="21"/>
      <c r="IBI46" s="21"/>
      <c r="IBJ46" s="21"/>
      <c r="IBK46" s="21"/>
      <c r="IBL46" s="21"/>
      <c r="IBM46" s="21"/>
      <c r="IBN46" s="21"/>
      <c r="IBO46" s="21"/>
      <c r="IBP46" s="21"/>
      <c r="IBQ46" s="21"/>
      <c r="IBR46" s="21"/>
      <c r="IBS46" s="21"/>
      <c r="IBT46" s="21"/>
      <c r="IBU46" s="21"/>
      <c r="IBV46" s="21"/>
      <c r="IBW46" s="21"/>
      <c r="IBX46" s="21"/>
      <c r="IBY46" s="21"/>
      <c r="IBZ46" s="21"/>
      <c r="ICA46" s="21"/>
      <c r="ICB46" s="21"/>
      <c r="ICC46" s="21"/>
      <c r="ICD46" s="21"/>
      <c r="ICE46" s="21"/>
      <c r="ICF46" s="21"/>
      <c r="ICG46" s="21"/>
      <c r="ICH46" s="21"/>
      <c r="ICI46" s="21"/>
      <c r="ICJ46" s="21"/>
      <c r="ICK46" s="21"/>
      <c r="ICL46" s="21"/>
      <c r="ICM46" s="21"/>
      <c r="ICN46" s="21"/>
      <c r="ICO46" s="21"/>
      <c r="ICP46" s="21"/>
      <c r="ICQ46" s="21"/>
      <c r="ICR46" s="21"/>
      <c r="ICS46" s="21"/>
      <c r="ICT46" s="21"/>
      <c r="ICU46" s="21"/>
      <c r="ICV46" s="21"/>
      <c r="ICW46" s="21"/>
      <c r="ICX46" s="21"/>
      <c r="ICY46" s="21"/>
      <c r="ICZ46" s="21"/>
      <c r="IDA46" s="21"/>
      <c r="IDB46" s="21"/>
      <c r="IDC46" s="21"/>
      <c r="IDD46" s="21"/>
      <c r="IDE46" s="21"/>
      <c r="IDF46" s="21"/>
      <c r="IDG46" s="21"/>
      <c r="IDH46" s="21"/>
      <c r="IDI46" s="21"/>
      <c r="IDJ46" s="21"/>
      <c r="IDK46" s="21"/>
      <c r="IDL46" s="21"/>
      <c r="IDM46" s="21"/>
      <c r="IDN46" s="21"/>
      <c r="IDO46" s="21"/>
      <c r="IDP46" s="21"/>
      <c r="IDQ46" s="21"/>
      <c r="IDR46" s="21"/>
      <c r="IDS46" s="21"/>
      <c r="IDT46" s="21"/>
      <c r="IDU46" s="21"/>
      <c r="IDV46" s="21"/>
      <c r="IDW46" s="21"/>
      <c r="IDX46" s="21"/>
      <c r="IDY46" s="21"/>
      <c r="IDZ46" s="21"/>
      <c r="IEA46" s="21"/>
      <c r="IEB46" s="21"/>
      <c r="IEC46" s="21"/>
      <c r="IED46" s="21"/>
      <c r="IEE46" s="21"/>
      <c r="IEF46" s="21"/>
      <c r="IEG46" s="21"/>
      <c r="IEH46" s="21"/>
      <c r="IEI46" s="21"/>
      <c r="IEJ46" s="21"/>
      <c r="IEK46" s="21"/>
      <c r="IEL46" s="21"/>
      <c r="IEM46" s="21"/>
      <c r="IEN46" s="21"/>
      <c r="IEO46" s="21"/>
      <c r="IEP46" s="21"/>
      <c r="IEQ46" s="21"/>
      <c r="IER46" s="21"/>
      <c r="IES46" s="21"/>
      <c r="IET46" s="21"/>
      <c r="IEU46" s="21"/>
      <c r="IEV46" s="21"/>
      <c r="IEW46" s="21"/>
      <c r="IEX46" s="21"/>
      <c r="IEY46" s="21"/>
      <c r="IEZ46" s="21"/>
      <c r="IFA46" s="21"/>
      <c r="IFB46" s="21"/>
      <c r="IFC46" s="21"/>
      <c r="IFD46" s="21"/>
      <c r="IFE46" s="21"/>
      <c r="IFF46" s="21"/>
      <c r="IFG46" s="21"/>
      <c r="IFH46" s="21"/>
      <c r="IFI46" s="21"/>
      <c r="IFJ46" s="21"/>
      <c r="IFK46" s="21"/>
      <c r="IFL46" s="21"/>
      <c r="IFM46" s="21"/>
      <c r="IFN46" s="21"/>
      <c r="IFO46" s="21"/>
      <c r="IFP46" s="21"/>
      <c r="IFQ46" s="21"/>
      <c r="IFR46" s="21"/>
      <c r="IFS46" s="21"/>
      <c r="IFT46" s="21"/>
      <c r="IFU46" s="21"/>
      <c r="IFV46" s="21"/>
      <c r="IFW46" s="21"/>
      <c r="IFX46" s="21"/>
      <c r="IFY46" s="21"/>
      <c r="IFZ46" s="21"/>
      <c r="IGA46" s="21"/>
      <c r="IGB46" s="21"/>
      <c r="IGC46" s="21"/>
      <c r="IGD46" s="21"/>
      <c r="IGE46" s="21"/>
      <c r="IGF46" s="21"/>
      <c r="IGG46" s="21"/>
      <c r="IGH46" s="21"/>
      <c r="IGI46" s="21"/>
      <c r="IGJ46" s="21"/>
      <c r="IGK46" s="21"/>
      <c r="IGL46" s="21"/>
      <c r="IGM46" s="21"/>
      <c r="IGN46" s="21"/>
      <c r="IGO46" s="21"/>
      <c r="IGP46" s="21"/>
      <c r="IGQ46" s="21"/>
      <c r="IGR46" s="21"/>
      <c r="IGS46" s="21"/>
      <c r="IGT46" s="21"/>
      <c r="IGU46" s="21"/>
      <c r="IGV46" s="21"/>
      <c r="IGW46" s="21"/>
      <c r="IGX46" s="21"/>
      <c r="IGY46" s="21"/>
      <c r="IGZ46" s="21"/>
      <c r="IHA46" s="21"/>
      <c r="IHB46" s="21"/>
      <c r="IHC46" s="21"/>
      <c r="IHD46" s="21"/>
      <c r="IHE46" s="21"/>
      <c r="IHF46" s="21"/>
      <c r="IHG46" s="21"/>
      <c r="IHH46" s="21"/>
      <c r="IHI46" s="21"/>
      <c r="IHJ46" s="21"/>
      <c r="IHK46" s="21"/>
      <c r="IHL46" s="21"/>
      <c r="IHM46" s="21"/>
      <c r="IHN46" s="21"/>
      <c r="IHO46" s="21"/>
      <c r="IHP46" s="21"/>
      <c r="IHQ46" s="21"/>
      <c r="IHR46" s="21"/>
      <c r="IHS46" s="21"/>
      <c r="IHT46" s="21"/>
      <c r="IHU46" s="21"/>
      <c r="IHV46" s="21"/>
      <c r="IHW46" s="21"/>
      <c r="IHX46" s="21"/>
      <c r="IHY46" s="21"/>
      <c r="IHZ46" s="21"/>
      <c r="IIA46" s="21"/>
      <c r="IIB46" s="21"/>
      <c r="IIC46" s="21"/>
      <c r="IID46" s="21"/>
      <c r="IIE46" s="21"/>
      <c r="IIF46" s="21"/>
      <c r="IIG46" s="21"/>
      <c r="IIH46" s="21"/>
      <c r="III46" s="21"/>
      <c r="IIJ46" s="21"/>
      <c r="IIK46" s="21"/>
      <c r="IIL46" s="21"/>
      <c r="IIM46" s="21"/>
      <c r="IIN46" s="21"/>
      <c r="IIO46" s="21"/>
      <c r="IIP46" s="21"/>
      <c r="IIQ46" s="21"/>
      <c r="IIR46" s="21"/>
      <c r="IIS46" s="21"/>
      <c r="IIT46" s="21"/>
      <c r="IIU46" s="21"/>
      <c r="IIV46" s="21"/>
      <c r="IIW46" s="21"/>
      <c r="IIX46" s="21"/>
      <c r="IIY46" s="21"/>
      <c r="IIZ46" s="21"/>
      <c r="IJA46" s="21"/>
      <c r="IJB46" s="21"/>
      <c r="IJC46" s="21"/>
      <c r="IJD46" s="21"/>
      <c r="IJE46" s="21"/>
      <c r="IJF46" s="21"/>
      <c r="IJG46" s="21"/>
      <c r="IJH46" s="21"/>
      <c r="IJI46" s="21"/>
      <c r="IJJ46" s="21"/>
      <c r="IJK46" s="21"/>
      <c r="IJL46" s="21"/>
      <c r="IJM46" s="21"/>
      <c r="IJN46" s="21"/>
      <c r="IJO46" s="21"/>
      <c r="IJP46" s="21"/>
      <c r="IJQ46" s="21"/>
      <c r="IJR46" s="21"/>
      <c r="IJS46" s="21"/>
      <c r="IJT46" s="21"/>
      <c r="IJU46" s="21"/>
      <c r="IJV46" s="21"/>
      <c r="IJW46" s="21"/>
      <c r="IJX46" s="21"/>
      <c r="IJY46" s="21"/>
      <c r="IJZ46" s="21"/>
      <c r="IKA46" s="21"/>
      <c r="IKB46" s="21"/>
      <c r="IKC46" s="21"/>
      <c r="IKD46" s="21"/>
      <c r="IKE46" s="21"/>
      <c r="IKF46" s="21"/>
      <c r="IKG46" s="21"/>
      <c r="IKH46" s="21"/>
      <c r="IKI46" s="21"/>
      <c r="IKJ46" s="21"/>
      <c r="IKK46" s="21"/>
      <c r="IKL46" s="21"/>
      <c r="IKM46" s="21"/>
      <c r="IKN46" s="21"/>
      <c r="IKO46" s="21"/>
      <c r="IKP46" s="21"/>
      <c r="IKQ46" s="21"/>
      <c r="IKR46" s="21"/>
      <c r="IKS46" s="21"/>
      <c r="IKT46" s="21"/>
      <c r="IKU46" s="21"/>
      <c r="IKV46" s="21"/>
      <c r="IKW46" s="21"/>
      <c r="IKX46" s="21"/>
      <c r="IKY46" s="21"/>
      <c r="IKZ46" s="21"/>
      <c r="ILA46" s="21"/>
      <c r="ILB46" s="21"/>
      <c r="ILC46" s="21"/>
      <c r="ILD46" s="21"/>
      <c r="ILE46" s="21"/>
      <c r="ILF46" s="21"/>
      <c r="ILG46" s="21"/>
      <c r="ILH46" s="21"/>
      <c r="ILI46" s="21"/>
      <c r="ILJ46" s="21"/>
      <c r="ILK46" s="21"/>
      <c r="ILL46" s="21"/>
      <c r="ILM46" s="21"/>
      <c r="ILN46" s="21"/>
      <c r="ILO46" s="21"/>
      <c r="ILP46" s="21"/>
      <c r="ILQ46" s="21"/>
      <c r="ILR46" s="21"/>
      <c r="ILS46" s="21"/>
      <c r="ILT46" s="21"/>
      <c r="ILU46" s="21"/>
      <c r="ILV46" s="21"/>
      <c r="ILW46" s="21"/>
      <c r="ILX46" s="21"/>
      <c r="ILY46" s="21"/>
      <c r="ILZ46" s="21"/>
      <c r="IMA46" s="21"/>
      <c r="IMB46" s="21"/>
      <c r="IMC46" s="21"/>
      <c r="IMD46" s="21"/>
      <c r="IME46" s="21"/>
      <c r="IMF46" s="21"/>
      <c r="IMG46" s="21"/>
      <c r="IMH46" s="21"/>
      <c r="IMI46" s="21"/>
      <c r="IMJ46" s="21"/>
      <c r="IMK46" s="21"/>
      <c r="IML46" s="21"/>
      <c r="IMM46" s="21"/>
      <c r="IMN46" s="21"/>
      <c r="IMO46" s="21"/>
      <c r="IMP46" s="21"/>
      <c r="IMQ46" s="21"/>
      <c r="IMR46" s="21"/>
      <c r="IMS46" s="21"/>
      <c r="IMT46" s="21"/>
      <c r="IMU46" s="21"/>
      <c r="IMV46" s="21"/>
      <c r="IMW46" s="21"/>
      <c r="IMX46" s="21"/>
      <c r="IMY46" s="21"/>
      <c r="IMZ46" s="21"/>
      <c r="INA46" s="21"/>
      <c r="INB46" s="21"/>
      <c r="INC46" s="21"/>
      <c r="IND46" s="21"/>
      <c r="INE46" s="21"/>
      <c r="INF46" s="21"/>
      <c r="ING46" s="21"/>
      <c r="INH46" s="21"/>
      <c r="INI46" s="21"/>
      <c r="INJ46" s="21"/>
      <c r="INK46" s="21"/>
      <c r="INL46" s="21"/>
      <c r="INM46" s="21"/>
      <c r="INN46" s="21"/>
      <c r="INO46" s="21"/>
      <c r="INP46" s="21"/>
      <c r="INQ46" s="21"/>
      <c r="INR46" s="21"/>
      <c r="INS46" s="21"/>
      <c r="INT46" s="21"/>
      <c r="INU46" s="21"/>
      <c r="INV46" s="21"/>
      <c r="INW46" s="21"/>
      <c r="INX46" s="21"/>
      <c r="INY46" s="21"/>
      <c r="INZ46" s="21"/>
      <c r="IOA46" s="21"/>
      <c r="IOB46" s="21"/>
      <c r="IOC46" s="21"/>
      <c r="IOD46" s="21"/>
      <c r="IOE46" s="21"/>
      <c r="IOF46" s="21"/>
      <c r="IOG46" s="21"/>
      <c r="IOH46" s="21"/>
      <c r="IOI46" s="21"/>
      <c r="IOJ46" s="21"/>
      <c r="IOK46" s="21"/>
      <c r="IOL46" s="21"/>
      <c r="IOM46" s="21"/>
      <c r="ION46" s="21"/>
      <c r="IOO46" s="21"/>
      <c r="IOP46" s="21"/>
      <c r="IOQ46" s="21"/>
      <c r="IOR46" s="21"/>
      <c r="IOS46" s="21"/>
      <c r="IOT46" s="21"/>
      <c r="IOU46" s="21"/>
      <c r="IOV46" s="21"/>
      <c r="IOW46" s="21"/>
      <c r="IOX46" s="21"/>
      <c r="IOY46" s="21"/>
      <c r="IOZ46" s="21"/>
      <c r="IPA46" s="21"/>
      <c r="IPB46" s="21"/>
      <c r="IPC46" s="21"/>
      <c r="IPD46" s="21"/>
      <c r="IPE46" s="21"/>
      <c r="IPF46" s="21"/>
      <c r="IPG46" s="21"/>
      <c r="IPH46" s="21"/>
      <c r="IPI46" s="21"/>
      <c r="IPJ46" s="21"/>
      <c r="IPK46" s="21"/>
      <c r="IPL46" s="21"/>
      <c r="IPM46" s="21"/>
      <c r="IPN46" s="21"/>
      <c r="IPO46" s="21"/>
      <c r="IPP46" s="21"/>
      <c r="IPQ46" s="21"/>
      <c r="IPR46" s="21"/>
      <c r="IPS46" s="21"/>
      <c r="IPT46" s="21"/>
      <c r="IPU46" s="21"/>
      <c r="IPV46" s="21"/>
      <c r="IPW46" s="21"/>
      <c r="IPX46" s="21"/>
      <c r="IPY46" s="21"/>
      <c r="IPZ46" s="21"/>
      <c r="IQA46" s="21"/>
      <c r="IQB46" s="21"/>
      <c r="IQC46" s="21"/>
      <c r="IQD46" s="21"/>
      <c r="IQE46" s="21"/>
      <c r="IQF46" s="21"/>
      <c r="IQG46" s="21"/>
      <c r="IQH46" s="21"/>
      <c r="IQI46" s="21"/>
      <c r="IQJ46" s="21"/>
      <c r="IQK46" s="21"/>
      <c r="IQL46" s="21"/>
      <c r="IQM46" s="21"/>
      <c r="IQN46" s="21"/>
      <c r="IQO46" s="21"/>
      <c r="IQP46" s="21"/>
      <c r="IQQ46" s="21"/>
      <c r="IQR46" s="21"/>
      <c r="IQS46" s="21"/>
      <c r="IQT46" s="21"/>
      <c r="IQU46" s="21"/>
      <c r="IQV46" s="21"/>
      <c r="IQW46" s="21"/>
      <c r="IQX46" s="21"/>
      <c r="IQY46" s="21"/>
      <c r="IQZ46" s="21"/>
      <c r="IRA46" s="21"/>
      <c r="IRB46" s="21"/>
      <c r="IRC46" s="21"/>
      <c r="IRD46" s="21"/>
      <c r="IRE46" s="21"/>
      <c r="IRF46" s="21"/>
      <c r="IRG46" s="21"/>
      <c r="IRH46" s="21"/>
      <c r="IRI46" s="21"/>
      <c r="IRJ46" s="21"/>
      <c r="IRK46" s="21"/>
      <c r="IRL46" s="21"/>
      <c r="IRM46" s="21"/>
      <c r="IRN46" s="21"/>
      <c r="IRO46" s="21"/>
      <c r="IRP46" s="21"/>
      <c r="IRQ46" s="21"/>
      <c r="IRR46" s="21"/>
      <c r="IRS46" s="21"/>
      <c r="IRT46" s="21"/>
      <c r="IRU46" s="21"/>
      <c r="IRV46" s="21"/>
      <c r="IRW46" s="21"/>
      <c r="IRX46" s="21"/>
      <c r="IRY46" s="21"/>
      <c r="IRZ46" s="21"/>
      <c r="ISA46" s="21"/>
      <c r="ISB46" s="21"/>
      <c r="ISC46" s="21"/>
      <c r="ISD46" s="21"/>
      <c r="ISE46" s="21"/>
      <c r="ISF46" s="21"/>
      <c r="ISG46" s="21"/>
      <c r="ISH46" s="21"/>
      <c r="ISI46" s="21"/>
      <c r="ISJ46" s="21"/>
      <c r="ISK46" s="21"/>
      <c r="ISL46" s="21"/>
      <c r="ISM46" s="21"/>
      <c r="ISN46" s="21"/>
      <c r="ISO46" s="21"/>
      <c r="ISP46" s="21"/>
      <c r="ISQ46" s="21"/>
      <c r="ISR46" s="21"/>
      <c r="ISS46" s="21"/>
      <c r="IST46" s="21"/>
      <c r="ISU46" s="21"/>
      <c r="ISV46" s="21"/>
      <c r="ISW46" s="21"/>
      <c r="ISX46" s="21"/>
      <c r="ISY46" s="21"/>
      <c r="ISZ46" s="21"/>
      <c r="ITA46" s="21"/>
      <c r="ITB46" s="21"/>
      <c r="ITC46" s="21"/>
      <c r="ITD46" s="21"/>
      <c r="ITE46" s="21"/>
      <c r="ITF46" s="21"/>
      <c r="ITG46" s="21"/>
      <c r="ITH46" s="21"/>
      <c r="ITI46" s="21"/>
      <c r="ITJ46" s="21"/>
      <c r="ITK46" s="21"/>
      <c r="ITL46" s="21"/>
      <c r="ITM46" s="21"/>
      <c r="ITN46" s="21"/>
      <c r="ITO46" s="21"/>
      <c r="ITP46" s="21"/>
      <c r="ITQ46" s="21"/>
      <c r="ITR46" s="21"/>
      <c r="ITS46" s="21"/>
      <c r="ITT46" s="21"/>
      <c r="ITU46" s="21"/>
      <c r="ITV46" s="21"/>
      <c r="ITW46" s="21"/>
      <c r="ITX46" s="21"/>
      <c r="ITY46" s="21"/>
      <c r="ITZ46" s="21"/>
      <c r="IUA46" s="21"/>
      <c r="IUB46" s="21"/>
      <c r="IUC46" s="21"/>
      <c r="IUD46" s="21"/>
      <c r="IUE46" s="21"/>
      <c r="IUF46" s="21"/>
      <c r="IUG46" s="21"/>
      <c r="IUH46" s="21"/>
      <c r="IUI46" s="21"/>
      <c r="IUJ46" s="21"/>
      <c r="IUK46" s="21"/>
      <c r="IUL46" s="21"/>
      <c r="IUM46" s="21"/>
      <c r="IUN46" s="21"/>
      <c r="IUO46" s="21"/>
      <c r="IUP46" s="21"/>
      <c r="IUQ46" s="21"/>
      <c r="IUR46" s="21"/>
      <c r="IUS46" s="21"/>
      <c r="IUT46" s="21"/>
      <c r="IUU46" s="21"/>
      <c r="IUV46" s="21"/>
      <c r="IUW46" s="21"/>
      <c r="IUX46" s="21"/>
      <c r="IUY46" s="21"/>
      <c r="IUZ46" s="21"/>
      <c r="IVA46" s="21"/>
      <c r="IVB46" s="21"/>
      <c r="IVC46" s="21"/>
      <c r="IVD46" s="21"/>
      <c r="IVE46" s="21"/>
      <c r="IVF46" s="21"/>
      <c r="IVG46" s="21"/>
      <c r="IVH46" s="21"/>
      <c r="IVI46" s="21"/>
      <c r="IVJ46" s="21"/>
      <c r="IVK46" s="21"/>
      <c r="IVL46" s="21"/>
      <c r="IVM46" s="21"/>
      <c r="IVN46" s="21"/>
      <c r="IVO46" s="21"/>
      <c r="IVP46" s="21"/>
      <c r="IVQ46" s="21"/>
      <c r="IVR46" s="21"/>
      <c r="IVS46" s="21"/>
      <c r="IVT46" s="21"/>
      <c r="IVU46" s="21"/>
      <c r="IVV46" s="21"/>
      <c r="IVW46" s="21"/>
      <c r="IVX46" s="21"/>
      <c r="IVY46" s="21"/>
      <c r="IVZ46" s="21"/>
      <c r="IWA46" s="21"/>
      <c r="IWB46" s="21"/>
      <c r="IWC46" s="21"/>
      <c r="IWD46" s="21"/>
      <c r="IWE46" s="21"/>
      <c r="IWF46" s="21"/>
      <c r="IWG46" s="21"/>
      <c r="IWH46" s="21"/>
      <c r="IWI46" s="21"/>
      <c r="IWJ46" s="21"/>
      <c r="IWK46" s="21"/>
      <c r="IWL46" s="21"/>
      <c r="IWM46" s="21"/>
      <c r="IWN46" s="21"/>
      <c r="IWO46" s="21"/>
      <c r="IWP46" s="21"/>
      <c r="IWQ46" s="21"/>
      <c r="IWR46" s="21"/>
      <c r="IWS46" s="21"/>
      <c r="IWT46" s="21"/>
      <c r="IWU46" s="21"/>
      <c r="IWV46" s="21"/>
      <c r="IWW46" s="21"/>
      <c r="IWX46" s="21"/>
      <c r="IWY46" s="21"/>
      <c r="IWZ46" s="21"/>
      <c r="IXA46" s="21"/>
      <c r="IXB46" s="21"/>
      <c r="IXC46" s="21"/>
      <c r="IXD46" s="21"/>
      <c r="IXE46" s="21"/>
      <c r="IXF46" s="21"/>
      <c r="IXG46" s="21"/>
      <c r="IXH46" s="21"/>
      <c r="IXI46" s="21"/>
      <c r="IXJ46" s="21"/>
      <c r="IXK46" s="21"/>
      <c r="IXL46" s="21"/>
      <c r="IXM46" s="21"/>
      <c r="IXN46" s="21"/>
      <c r="IXO46" s="21"/>
      <c r="IXP46" s="21"/>
      <c r="IXQ46" s="21"/>
      <c r="IXR46" s="21"/>
      <c r="IXS46" s="21"/>
      <c r="IXT46" s="21"/>
      <c r="IXU46" s="21"/>
      <c r="IXV46" s="21"/>
      <c r="IXW46" s="21"/>
      <c r="IXX46" s="21"/>
      <c r="IXY46" s="21"/>
      <c r="IXZ46" s="21"/>
      <c r="IYA46" s="21"/>
      <c r="IYB46" s="21"/>
      <c r="IYC46" s="21"/>
      <c r="IYD46" s="21"/>
      <c r="IYE46" s="21"/>
      <c r="IYF46" s="21"/>
      <c r="IYG46" s="21"/>
      <c r="IYH46" s="21"/>
      <c r="IYI46" s="21"/>
      <c r="IYJ46" s="21"/>
      <c r="IYK46" s="21"/>
      <c r="IYL46" s="21"/>
      <c r="IYM46" s="21"/>
      <c r="IYN46" s="21"/>
      <c r="IYO46" s="21"/>
      <c r="IYP46" s="21"/>
      <c r="IYQ46" s="21"/>
      <c r="IYR46" s="21"/>
      <c r="IYS46" s="21"/>
      <c r="IYT46" s="21"/>
      <c r="IYU46" s="21"/>
      <c r="IYV46" s="21"/>
      <c r="IYW46" s="21"/>
      <c r="IYX46" s="21"/>
      <c r="IYY46" s="21"/>
      <c r="IYZ46" s="21"/>
      <c r="IZA46" s="21"/>
      <c r="IZB46" s="21"/>
      <c r="IZC46" s="21"/>
      <c r="IZD46" s="21"/>
      <c r="IZE46" s="21"/>
      <c r="IZF46" s="21"/>
      <c r="IZG46" s="21"/>
      <c r="IZH46" s="21"/>
      <c r="IZI46" s="21"/>
      <c r="IZJ46" s="21"/>
      <c r="IZK46" s="21"/>
      <c r="IZL46" s="21"/>
      <c r="IZM46" s="21"/>
      <c r="IZN46" s="21"/>
      <c r="IZO46" s="21"/>
      <c r="IZP46" s="21"/>
      <c r="IZQ46" s="21"/>
      <c r="IZR46" s="21"/>
      <c r="IZS46" s="21"/>
      <c r="IZT46" s="21"/>
      <c r="IZU46" s="21"/>
      <c r="IZV46" s="21"/>
      <c r="IZW46" s="21"/>
      <c r="IZX46" s="21"/>
      <c r="IZY46" s="21"/>
      <c r="IZZ46" s="21"/>
      <c r="JAA46" s="21"/>
      <c r="JAB46" s="21"/>
      <c r="JAC46" s="21"/>
      <c r="JAD46" s="21"/>
      <c r="JAE46" s="21"/>
      <c r="JAF46" s="21"/>
      <c r="JAG46" s="21"/>
      <c r="JAH46" s="21"/>
      <c r="JAI46" s="21"/>
      <c r="JAJ46" s="21"/>
      <c r="JAK46" s="21"/>
      <c r="JAL46" s="21"/>
      <c r="JAM46" s="21"/>
      <c r="JAN46" s="21"/>
      <c r="JAO46" s="21"/>
      <c r="JAP46" s="21"/>
      <c r="JAQ46" s="21"/>
      <c r="JAR46" s="21"/>
      <c r="JAS46" s="21"/>
      <c r="JAT46" s="21"/>
      <c r="JAU46" s="21"/>
      <c r="JAV46" s="21"/>
      <c r="JAW46" s="21"/>
      <c r="JAX46" s="21"/>
      <c r="JAY46" s="21"/>
      <c r="JAZ46" s="21"/>
      <c r="JBA46" s="21"/>
      <c r="JBB46" s="21"/>
      <c r="JBC46" s="21"/>
      <c r="JBD46" s="21"/>
      <c r="JBE46" s="21"/>
      <c r="JBF46" s="21"/>
      <c r="JBG46" s="21"/>
      <c r="JBH46" s="21"/>
      <c r="JBI46" s="21"/>
      <c r="JBJ46" s="21"/>
      <c r="JBK46" s="21"/>
      <c r="JBL46" s="21"/>
      <c r="JBM46" s="21"/>
      <c r="JBN46" s="21"/>
      <c r="JBO46" s="21"/>
      <c r="JBP46" s="21"/>
      <c r="JBQ46" s="21"/>
      <c r="JBR46" s="21"/>
      <c r="JBS46" s="21"/>
      <c r="JBT46" s="21"/>
      <c r="JBU46" s="21"/>
      <c r="JBV46" s="21"/>
      <c r="JBW46" s="21"/>
      <c r="JBX46" s="21"/>
      <c r="JBY46" s="21"/>
      <c r="JBZ46" s="21"/>
      <c r="JCA46" s="21"/>
      <c r="JCB46" s="21"/>
      <c r="JCC46" s="21"/>
      <c r="JCD46" s="21"/>
      <c r="JCE46" s="21"/>
      <c r="JCF46" s="21"/>
      <c r="JCG46" s="21"/>
      <c r="JCH46" s="21"/>
      <c r="JCI46" s="21"/>
      <c r="JCJ46" s="21"/>
      <c r="JCK46" s="21"/>
      <c r="JCL46" s="21"/>
      <c r="JCM46" s="21"/>
      <c r="JCN46" s="21"/>
      <c r="JCO46" s="21"/>
      <c r="JCP46" s="21"/>
      <c r="JCQ46" s="21"/>
      <c r="JCR46" s="21"/>
      <c r="JCS46" s="21"/>
      <c r="JCT46" s="21"/>
      <c r="JCU46" s="21"/>
      <c r="JCV46" s="21"/>
      <c r="JCW46" s="21"/>
      <c r="JCX46" s="21"/>
      <c r="JCY46" s="21"/>
      <c r="JCZ46" s="21"/>
      <c r="JDA46" s="21"/>
      <c r="JDB46" s="21"/>
      <c r="JDC46" s="21"/>
      <c r="JDD46" s="21"/>
      <c r="JDE46" s="21"/>
      <c r="JDF46" s="21"/>
      <c r="JDG46" s="21"/>
      <c r="JDH46" s="21"/>
      <c r="JDI46" s="21"/>
      <c r="JDJ46" s="21"/>
      <c r="JDK46" s="21"/>
      <c r="JDL46" s="21"/>
      <c r="JDM46" s="21"/>
      <c r="JDN46" s="21"/>
      <c r="JDO46" s="21"/>
      <c r="JDP46" s="21"/>
      <c r="JDQ46" s="21"/>
      <c r="JDR46" s="21"/>
      <c r="JDS46" s="21"/>
      <c r="JDT46" s="21"/>
      <c r="JDU46" s="21"/>
      <c r="JDV46" s="21"/>
      <c r="JDW46" s="21"/>
      <c r="JDX46" s="21"/>
      <c r="JDY46" s="21"/>
      <c r="JDZ46" s="21"/>
      <c r="JEA46" s="21"/>
      <c r="JEB46" s="21"/>
      <c r="JEC46" s="21"/>
      <c r="JED46" s="21"/>
      <c r="JEE46" s="21"/>
      <c r="JEF46" s="21"/>
      <c r="JEG46" s="21"/>
      <c r="JEH46" s="21"/>
      <c r="JEI46" s="21"/>
      <c r="JEJ46" s="21"/>
      <c r="JEK46" s="21"/>
      <c r="JEL46" s="21"/>
      <c r="JEM46" s="21"/>
      <c r="JEN46" s="21"/>
      <c r="JEO46" s="21"/>
      <c r="JEP46" s="21"/>
      <c r="JEQ46" s="21"/>
      <c r="JER46" s="21"/>
      <c r="JES46" s="21"/>
      <c r="JET46" s="21"/>
      <c r="JEU46" s="21"/>
      <c r="JEV46" s="21"/>
      <c r="JEW46" s="21"/>
      <c r="JEX46" s="21"/>
      <c r="JEY46" s="21"/>
      <c r="JEZ46" s="21"/>
      <c r="JFA46" s="21"/>
      <c r="JFB46" s="21"/>
      <c r="JFC46" s="21"/>
      <c r="JFD46" s="21"/>
      <c r="JFE46" s="21"/>
      <c r="JFF46" s="21"/>
      <c r="JFG46" s="21"/>
      <c r="JFH46" s="21"/>
      <c r="JFI46" s="21"/>
      <c r="JFJ46" s="21"/>
      <c r="JFK46" s="21"/>
      <c r="JFL46" s="21"/>
      <c r="JFM46" s="21"/>
      <c r="JFN46" s="21"/>
      <c r="JFO46" s="21"/>
      <c r="JFP46" s="21"/>
      <c r="JFQ46" s="21"/>
      <c r="JFR46" s="21"/>
      <c r="JFS46" s="21"/>
      <c r="JFT46" s="21"/>
      <c r="JFU46" s="21"/>
      <c r="JFV46" s="21"/>
      <c r="JFW46" s="21"/>
      <c r="JFX46" s="21"/>
      <c r="JFY46" s="21"/>
      <c r="JFZ46" s="21"/>
      <c r="JGA46" s="21"/>
      <c r="JGB46" s="21"/>
      <c r="JGC46" s="21"/>
      <c r="JGD46" s="21"/>
      <c r="JGE46" s="21"/>
      <c r="JGF46" s="21"/>
      <c r="JGG46" s="21"/>
      <c r="JGH46" s="21"/>
      <c r="JGI46" s="21"/>
      <c r="JGJ46" s="21"/>
      <c r="JGK46" s="21"/>
      <c r="JGL46" s="21"/>
      <c r="JGM46" s="21"/>
      <c r="JGN46" s="21"/>
      <c r="JGO46" s="21"/>
      <c r="JGP46" s="21"/>
      <c r="JGQ46" s="21"/>
      <c r="JGR46" s="21"/>
      <c r="JGS46" s="21"/>
      <c r="JGT46" s="21"/>
      <c r="JGU46" s="21"/>
      <c r="JGV46" s="21"/>
      <c r="JGW46" s="21"/>
      <c r="JGX46" s="21"/>
      <c r="JGY46" s="21"/>
      <c r="JGZ46" s="21"/>
      <c r="JHA46" s="21"/>
      <c r="JHB46" s="21"/>
      <c r="JHC46" s="21"/>
      <c r="JHD46" s="21"/>
      <c r="JHE46" s="21"/>
      <c r="JHF46" s="21"/>
      <c r="JHG46" s="21"/>
      <c r="JHH46" s="21"/>
      <c r="JHI46" s="21"/>
      <c r="JHJ46" s="21"/>
      <c r="JHK46" s="21"/>
      <c r="JHL46" s="21"/>
      <c r="JHM46" s="21"/>
      <c r="JHN46" s="21"/>
      <c r="JHO46" s="21"/>
      <c r="JHP46" s="21"/>
      <c r="JHQ46" s="21"/>
      <c r="JHR46" s="21"/>
      <c r="JHS46" s="21"/>
      <c r="JHT46" s="21"/>
      <c r="JHU46" s="21"/>
      <c r="JHV46" s="21"/>
      <c r="JHW46" s="21"/>
      <c r="JHX46" s="21"/>
      <c r="JHY46" s="21"/>
      <c r="JHZ46" s="21"/>
      <c r="JIA46" s="21"/>
      <c r="JIB46" s="21"/>
      <c r="JIC46" s="21"/>
      <c r="JID46" s="21"/>
      <c r="JIE46" s="21"/>
      <c r="JIF46" s="21"/>
      <c r="JIG46" s="21"/>
      <c r="JIH46" s="21"/>
      <c r="JII46" s="21"/>
      <c r="JIJ46" s="21"/>
      <c r="JIK46" s="21"/>
      <c r="JIL46" s="21"/>
      <c r="JIM46" s="21"/>
      <c r="JIN46" s="21"/>
      <c r="JIO46" s="21"/>
      <c r="JIP46" s="21"/>
      <c r="JIQ46" s="21"/>
      <c r="JIR46" s="21"/>
      <c r="JIS46" s="21"/>
      <c r="JIT46" s="21"/>
      <c r="JIU46" s="21"/>
      <c r="JIV46" s="21"/>
      <c r="JIW46" s="21"/>
      <c r="JIX46" s="21"/>
      <c r="JIY46" s="21"/>
      <c r="JIZ46" s="21"/>
      <c r="JJA46" s="21"/>
      <c r="JJB46" s="21"/>
      <c r="JJC46" s="21"/>
      <c r="JJD46" s="21"/>
      <c r="JJE46" s="21"/>
      <c r="JJF46" s="21"/>
      <c r="JJG46" s="21"/>
      <c r="JJH46" s="21"/>
      <c r="JJI46" s="21"/>
      <c r="JJJ46" s="21"/>
      <c r="JJK46" s="21"/>
      <c r="JJL46" s="21"/>
      <c r="JJM46" s="21"/>
      <c r="JJN46" s="21"/>
      <c r="JJO46" s="21"/>
      <c r="JJP46" s="21"/>
      <c r="JJQ46" s="21"/>
      <c r="JJR46" s="21"/>
      <c r="JJS46" s="21"/>
      <c r="JJT46" s="21"/>
      <c r="JJU46" s="21"/>
      <c r="JJV46" s="21"/>
      <c r="JJW46" s="21"/>
      <c r="JJX46" s="21"/>
      <c r="JJY46" s="21"/>
      <c r="JJZ46" s="21"/>
      <c r="JKA46" s="21"/>
      <c r="JKB46" s="21"/>
      <c r="JKC46" s="21"/>
      <c r="JKD46" s="21"/>
      <c r="JKE46" s="21"/>
      <c r="JKF46" s="21"/>
      <c r="JKG46" s="21"/>
      <c r="JKH46" s="21"/>
      <c r="JKI46" s="21"/>
      <c r="JKJ46" s="21"/>
      <c r="JKK46" s="21"/>
      <c r="JKL46" s="21"/>
      <c r="JKM46" s="21"/>
      <c r="JKN46" s="21"/>
      <c r="JKO46" s="21"/>
      <c r="JKP46" s="21"/>
      <c r="JKQ46" s="21"/>
      <c r="JKR46" s="21"/>
      <c r="JKS46" s="21"/>
      <c r="JKT46" s="21"/>
      <c r="JKU46" s="21"/>
      <c r="JKV46" s="21"/>
      <c r="JKW46" s="21"/>
      <c r="JKX46" s="21"/>
      <c r="JKY46" s="21"/>
      <c r="JKZ46" s="21"/>
      <c r="JLA46" s="21"/>
      <c r="JLB46" s="21"/>
      <c r="JLC46" s="21"/>
      <c r="JLD46" s="21"/>
      <c r="JLE46" s="21"/>
      <c r="JLF46" s="21"/>
      <c r="JLG46" s="21"/>
      <c r="JLH46" s="21"/>
      <c r="JLI46" s="21"/>
      <c r="JLJ46" s="21"/>
      <c r="JLK46" s="21"/>
      <c r="JLL46" s="21"/>
      <c r="JLM46" s="21"/>
      <c r="JLN46" s="21"/>
      <c r="JLO46" s="21"/>
      <c r="JLP46" s="21"/>
      <c r="JLQ46" s="21"/>
      <c r="JLR46" s="21"/>
      <c r="JLS46" s="21"/>
      <c r="JLT46" s="21"/>
      <c r="JLU46" s="21"/>
      <c r="JLV46" s="21"/>
      <c r="JLW46" s="21"/>
      <c r="JLX46" s="21"/>
      <c r="JLY46" s="21"/>
      <c r="JLZ46" s="21"/>
      <c r="JMA46" s="21"/>
      <c r="JMB46" s="21"/>
      <c r="JMC46" s="21"/>
      <c r="JMD46" s="21"/>
      <c r="JME46" s="21"/>
      <c r="JMF46" s="21"/>
      <c r="JMG46" s="21"/>
      <c r="JMH46" s="21"/>
      <c r="JMI46" s="21"/>
      <c r="JMJ46" s="21"/>
      <c r="JMK46" s="21"/>
      <c r="JML46" s="21"/>
      <c r="JMM46" s="21"/>
      <c r="JMN46" s="21"/>
      <c r="JMO46" s="21"/>
      <c r="JMP46" s="21"/>
      <c r="JMQ46" s="21"/>
      <c r="JMR46" s="21"/>
      <c r="JMS46" s="21"/>
      <c r="JMT46" s="21"/>
      <c r="JMU46" s="21"/>
      <c r="JMV46" s="21"/>
      <c r="JMW46" s="21"/>
      <c r="JMX46" s="21"/>
      <c r="JMY46" s="21"/>
      <c r="JMZ46" s="21"/>
      <c r="JNA46" s="21"/>
      <c r="JNB46" s="21"/>
      <c r="JNC46" s="21"/>
      <c r="JND46" s="21"/>
      <c r="JNE46" s="21"/>
      <c r="JNF46" s="21"/>
      <c r="JNG46" s="21"/>
      <c r="JNH46" s="21"/>
      <c r="JNI46" s="21"/>
      <c r="JNJ46" s="21"/>
      <c r="JNK46" s="21"/>
      <c r="JNL46" s="21"/>
      <c r="JNM46" s="21"/>
      <c r="JNN46" s="21"/>
      <c r="JNO46" s="21"/>
      <c r="JNP46" s="21"/>
      <c r="JNQ46" s="21"/>
      <c r="JNR46" s="21"/>
      <c r="JNS46" s="21"/>
      <c r="JNT46" s="21"/>
      <c r="JNU46" s="21"/>
      <c r="JNV46" s="21"/>
      <c r="JNW46" s="21"/>
      <c r="JNX46" s="21"/>
      <c r="JNY46" s="21"/>
      <c r="JNZ46" s="21"/>
      <c r="JOA46" s="21"/>
      <c r="JOB46" s="21"/>
      <c r="JOC46" s="21"/>
      <c r="JOD46" s="21"/>
      <c r="JOE46" s="21"/>
      <c r="JOF46" s="21"/>
      <c r="JOG46" s="21"/>
      <c r="JOH46" s="21"/>
      <c r="JOI46" s="21"/>
      <c r="JOJ46" s="21"/>
      <c r="JOK46" s="21"/>
      <c r="JOL46" s="21"/>
      <c r="JOM46" s="21"/>
      <c r="JON46" s="21"/>
      <c r="JOO46" s="21"/>
      <c r="JOP46" s="21"/>
      <c r="JOQ46" s="21"/>
      <c r="JOR46" s="21"/>
      <c r="JOS46" s="21"/>
      <c r="JOT46" s="21"/>
      <c r="JOU46" s="21"/>
      <c r="JOV46" s="21"/>
      <c r="JOW46" s="21"/>
      <c r="JOX46" s="21"/>
      <c r="JOY46" s="21"/>
      <c r="JOZ46" s="21"/>
      <c r="JPA46" s="21"/>
      <c r="JPB46" s="21"/>
      <c r="JPC46" s="21"/>
      <c r="JPD46" s="21"/>
      <c r="JPE46" s="21"/>
      <c r="JPF46" s="21"/>
      <c r="JPG46" s="21"/>
      <c r="JPH46" s="21"/>
      <c r="JPI46" s="21"/>
      <c r="JPJ46" s="21"/>
      <c r="JPK46" s="21"/>
      <c r="JPL46" s="21"/>
      <c r="JPM46" s="21"/>
      <c r="JPN46" s="21"/>
      <c r="JPO46" s="21"/>
      <c r="JPP46" s="21"/>
      <c r="JPQ46" s="21"/>
      <c r="JPR46" s="21"/>
      <c r="JPS46" s="21"/>
      <c r="JPT46" s="21"/>
      <c r="JPU46" s="21"/>
      <c r="JPV46" s="21"/>
      <c r="JPW46" s="21"/>
      <c r="JPX46" s="21"/>
      <c r="JPY46" s="21"/>
      <c r="JPZ46" s="21"/>
      <c r="JQA46" s="21"/>
      <c r="JQB46" s="21"/>
      <c r="JQC46" s="21"/>
      <c r="JQD46" s="21"/>
      <c r="JQE46" s="21"/>
      <c r="JQF46" s="21"/>
      <c r="JQG46" s="21"/>
      <c r="JQH46" s="21"/>
      <c r="JQI46" s="21"/>
      <c r="JQJ46" s="21"/>
      <c r="JQK46" s="21"/>
      <c r="JQL46" s="21"/>
      <c r="JQM46" s="21"/>
      <c r="JQN46" s="21"/>
      <c r="JQO46" s="21"/>
      <c r="JQP46" s="21"/>
      <c r="JQQ46" s="21"/>
      <c r="JQR46" s="21"/>
      <c r="JQS46" s="21"/>
      <c r="JQT46" s="21"/>
      <c r="JQU46" s="21"/>
      <c r="JQV46" s="21"/>
      <c r="JQW46" s="21"/>
      <c r="JQX46" s="21"/>
      <c r="JQY46" s="21"/>
      <c r="JQZ46" s="21"/>
      <c r="JRA46" s="21"/>
      <c r="JRB46" s="21"/>
      <c r="JRC46" s="21"/>
      <c r="JRD46" s="21"/>
      <c r="JRE46" s="21"/>
      <c r="JRF46" s="21"/>
      <c r="JRG46" s="21"/>
      <c r="JRH46" s="21"/>
      <c r="JRI46" s="21"/>
      <c r="JRJ46" s="21"/>
      <c r="JRK46" s="21"/>
      <c r="JRL46" s="21"/>
      <c r="JRM46" s="21"/>
      <c r="JRN46" s="21"/>
      <c r="JRO46" s="21"/>
      <c r="JRP46" s="21"/>
      <c r="JRQ46" s="21"/>
      <c r="JRR46" s="21"/>
      <c r="JRS46" s="21"/>
      <c r="JRT46" s="21"/>
      <c r="JRU46" s="21"/>
      <c r="JRV46" s="21"/>
      <c r="JRW46" s="21"/>
      <c r="JRX46" s="21"/>
      <c r="JRY46" s="21"/>
      <c r="JRZ46" s="21"/>
      <c r="JSA46" s="21"/>
      <c r="JSB46" s="21"/>
      <c r="JSC46" s="21"/>
      <c r="JSD46" s="21"/>
      <c r="JSE46" s="21"/>
      <c r="JSF46" s="21"/>
      <c r="JSG46" s="21"/>
      <c r="JSH46" s="21"/>
      <c r="JSI46" s="21"/>
      <c r="JSJ46" s="21"/>
      <c r="JSK46" s="21"/>
      <c r="JSL46" s="21"/>
      <c r="JSM46" s="21"/>
      <c r="JSN46" s="21"/>
      <c r="JSO46" s="21"/>
      <c r="JSP46" s="21"/>
      <c r="JSQ46" s="21"/>
      <c r="JSR46" s="21"/>
      <c r="JSS46" s="21"/>
      <c r="JST46" s="21"/>
      <c r="JSU46" s="21"/>
      <c r="JSV46" s="21"/>
      <c r="JSW46" s="21"/>
      <c r="JSX46" s="21"/>
      <c r="JSY46" s="21"/>
      <c r="JSZ46" s="21"/>
      <c r="JTA46" s="21"/>
      <c r="JTB46" s="21"/>
      <c r="JTC46" s="21"/>
      <c r="JTD46" s="21"/>
      <c r="JTE46" s="21"/>
      <c r="JTF46" s="21"/>
      <c r="JTG46" s="21"/>
      <c r="JTH46" s="21"/>
      <c r="JTI46" s="21"/>
      <c r="JTJ46" s="21"/>
      <c r="JTK46" s="21"/>
      <c r="JTL46" s="21"/>
      <c r="JTM46" s="21"/>
      <c r="JTN46" s="21"/>
      <c r="JTO46" s="21"/>
      <c r="JTP46" s="21"/>
      <c r="JTQ46" s="21"/>
      <c r="JTR46" s="21"/>
      <c r="JTS46" s="21"/>
      <c r="JTT46" s="21"/>
      <c r="JTU46" s="21"/>
      <c r="JTV46" s="21"/>
      <c r="JTW46" s="21"/>
      <c r="JTX46" s="21"/>
      <c r="JTY46" s="21"/>
      <c r="JTZ46" s="21"/>
      <c r="JUA46" s="21"/>
      <c r="JUB46" s="21"/>
      <c r="JUC46" s="21"/>
      <c r="JUD46" s="21"/>
      <c r="JUE46" s="21"/>
      <c r="JUF46" s="21"/>
      <c r="JUG46" s="21"/>
      <c r="JUH46" s="21"/>
      <c r="JUI46" s="21"/>
      <c r="JUJ46" s="21"/>
      <c r="JUK46" s="21"/>
      <c r="JUL46" s="21"/>
      <c r="JUM46" s="21"/>
      <c r="JUN46" s="21"/>
      <c r="JUO46" s="21"/>
      <c r="JUP46" s="21"/>
      <c r="JUQ46" s="21"/>
      <c r="JUR46" s="21"/>
      <c r="JUS46" s="21"/>
      <c r="JUT46" s="21"/>
      <c r="JUU46" s="21"/>
      <c r="JUV46" s="21"/>
      <c r="JUW46" s="21"/>
      <c r="JUX46" s="21"/>
      <c r="JUY46" s="21"/>
      <c r="JUZ46" s="21"/>
      <c r="JVA46" s="21"/>
      <c r="JVB46" s="21"/>
      <c r="JVC46" s="21"/>
      <c r="JVD46" s="21"/>
      <c r="JVE46" s="21"/>
      <c r="JVF46" s="21"/>
      <c r="JVG46" s="21"/>
      <c r="JVH46" s="21"/>
      <c r="JVI46" s="21"/>
      <c r="JVJ46" s="21"/>
      <c r="JVK46" s="21"/>
      <c r="JVL46" s="21"/>
      <c r="JVM46" s="21"/>
      <c r="JVN46" s="21"/>
      <c r="JVO46" s="21"/>
      <c r="JVP46" s="21"/>
      <c r="JVQ46" s="21"/>
      <c r="JVR46" s="21"/>
      <c r="JVS46" s="21"/>
      <c r="JVT46" s="21"/>
      <c r="JVU46" s="21"/>
      <c r="JVV46" s="21"/>
      <c r="JVW46" s="21"/>
      <c r="JVX46" s="21"/>
      <c r="JVY46" s="21"/>
      <c r="JVZ46" s="21"/>
      <c r="JWA46" s="21"/>
      <c r="JWB46" s="21"/>
      <c r="JWC46" s="21"/>
      <c r="JWD46" s="21"/>
      <c r="JWE46" s="21"/>
      <c r="JWF46" s="21"/>
      <c r="JWG46" s="21"/>
      <c r="JWH46" s="21"/>
      <c r="JWI46" s="21"/>
      <c r="JWJ46" s="21"/>
      <c r="JWK46" s="21"/>
      <c r="JWL46" s="21"/>
      <c r="JWM46" s="21"/>
      <c r="JWN46" s="21"/>
      <c r="JWO46" s="21"/>
      <c r="JWP46" s="21"/>
      <c r="JWQ46" s="21"/>
      <c r="JWR46" s="21"/>
      <c r="JWS46" s="21"/>
      <c r="JWT46" s="21"/>
      <c r="JWU46" s="21"/>
      <c r="JWV46" s="21"/>
      <c r="JWW46" s="21"/>
      <c r="JWX46" s="21"/>
      <c r="JWY46" s="21"/>
      <c r="JWZ46" s="21"/>
      <c r="JXA46" s="21"/>
      <c r="JXB46" s="21"/>
      <c r="JXC46" s="21"/>
      <c r="JXD46" s="21"/>
      <c r="JXE46" s="21"/>
      <c r="JXF46" s="21"/>
      <c r="JXG46" s="21"/>
      <c r="JXH46" s="21"/>
      <c r="JXI46" s="21"/>
      <c r="JXJ46" s="21"/>
      <c r="JXK46" s="21"/>
      <c r="JXL46" s="21"/>
      <c r="JXM46" s="21"/>
      <c r="JXN46" s="21"/>
      <c r="JXO46" s="21"/>
      <c r="JXP46" s="21"/>
      <c r="JXQ46" s="21"/>
      <c r="JXR46" s="21"/>
      <c r="JXS46" s="21"/>
      <c r="JXT46" s="21"/>
      <c r="JXU46" s="21"/>
      <c r="JXV46" s="21"/>
      <c r="JXW46" s="21"/>
      <c r="JXX46" s="21"/>
      <c r="JXY46" s="21"/>
      <c r="JXZ46" s="21"/>
      <c r="JYA46" s="21"/>
      <c r="JYB46" s="21"/>
      <c r="JYC46" s="21"/>
      <c r="JYD46" s="21"/>
      <c r="JYE46" s="21"/>
      <c r="JYF46" s="21"/>
      <c r="JYG46" s="21"/>
      <c r="JYH46" s="21"/>
      <c r="JYI46" s="21"/>
      <c r="JYJ46" s="21"/>
      <c r="JYK46" s="21"/>
      <c r="JYL46" s="21"/>
      <c r="JYM46" s="21"/>
      <c r="JYN46" s="21"/>
      <c r="JYO46" s="21"/>
      <c r="JYP46" s="21"/>
      <c r="JYQ46" s="21"/>
      <c r="JYR46" s="21"/>
      <c r="JYS46" s="21"/>
      <c r="JYT46" s="21"/>
      <c r="JYU46" s="21"/>
      <c r="JYV46" s="21"/>
      <c r="JYW46" s="21"/>
      <c r="JYX46" s="21"/>
      <c r="JYY46" s="21"/>
      <c r="JYZ46" s="21"/>
      <c r="JZA46" s="21"/>
      <c r="JZB46" s="21"/>
      <c r="JZC46" s="21"/>
      <c r="JZD46" s="21"/>
      <c r="JZE46" s="21"/>
      <c r="JZF46" s="21"/>
      <c r="JZG46" s="21"/>
      <c r="JZH46" s="21"/>
      <c r="JZI46" s="21"/>
      <c r="JZJ46" s="21"/>
      <c r="JZK46" s="21"/>
      <c r="JZL46" s="21"/>
      <c r="JZM46" s="21"/>
      <c r="JZN46" s="21"/>
      <c r="JZO46" s="21"/>
      <c r="JZP46" s="21"/>
      <c r="JZQ46" s="21"/>
      <c r="JZR46" s="21"/>
      <c r="JZS46" s="21"/>
      <c r="JZT46" s="21"/>
      <c r="JZU46" s="21"/>
      <c r="JZV46" s="21"/>
      <c r="JZW46" s="21"/>
      <c r="JZX46" s="21"/>
      <c r="JZY46" s="21"/>
      <c r="JZZ46" s="21"/>
      <c r="KAA46" s="21"/>
      <c r="KAB46" s="21"/>
      <c r="KAC46" s="21"/>
      <c r="KAD46" s="21"/>
      <c r="KAE46" s="21"/>
      <c r="KAF46" s="21"/>
      <c r="KAG46" s="21"/>
      <c r="KAH46" s="21"/>
      <c r="KAI46" s="21"/>
      <c r="KAJ46" s="21"/>
      <c r="KAK46" s="21"/>
      <c r="KAL46" s="21"/>
      <c r="KAM46" s="21"/>
      <c r="KAN46" s="21"/>
      <c r="KAO46" s="21"/>
      <c r="KAP46" s="21"/>
      <c r="KAQ46" s="21"/>
      <c r="KAR46" s="21"/>
      <c r="KAS46" s="21"/>
      <c r="KAT46" s="21"/>
      <c r="KAU46" s="21"/>
      <c r="KAV46" s="21"/>
      <c r="KAW46" s="21"/>
      <c r="KAX46" s="21"/>
      <c r="KAY46" s="21"/>
      <c r="KAZ46" s="21"/>
      <c r="KBA46" s="21"/>
      <c r="KBB46" s="21"/>
      <c r="KBC46" s="21"/>
      <c r="KBD46" s="21"/>
      <c r="KBE46" s="21"/>
      <c r="KBF46" s="21"/>
      <c r="KBG46" s="21"/>
      <c r="KBH46" s="21"/>
      <c r="KBI46" s="21"/>
      <c r="KBJ46" s="21"/>
      <c r="KBK46" s="21"/>
      <c r="KBL46" s="21"/>
      <c r="KBM46" s="21"/>
      <c r="KBN46" s="21"/>
      <c r="KBO46" s="21"/>
      <c r="KBP46" s="21"/>
      <c r="KBQ46" s="21"/>
      <c r="KBR46" s="21"/>
      <c r="KBS46" s="21"/>
      <c r="KBT46" s="21"/>
      <c r="KBU46" s="21"/>
      <c r="KBV46" s="21"/>
      <c r="KBW46" s="21"/>
      <c r="KBX46" s="21"/>
      <c r="KBY46" s="21"/>
      <c r="KBZ46" s="21"/>
      <c r="KCA46" s="21"/>
      <c r="KCB46" s="21"/>
      <c r="KCC46" s="21"/>
      <c r="KCD46" s="21"/>
      <c r="KCE46" s="21"/>
      <c r="KCF46" s="21"/>
      <c r="KCG46" s="21"/>
      <c r="KCH46" s="21"/>
      <c r="KCI46" s="21"/>
      <c r="KCJ46" s="21"/>
      <c r="KCK46" s="21"/>
      <c r="KCL46" s="21"/>
      <c r="KCM46" s="21"/>
      <c r="KCN46" s="21"/>
      <c r="KCO46" s="21"/>
      <c r="KCP46" s="21"/>
      <c r="KCQ46" s="21"/>
      <c r="KCR46" s="21"/>
      <c r="KCS46" s="21"/>
      <c r="KCT46" s="21"/>
      <c r="KCU46" s="21"/>
      <c r="KCV46" s="21"/>
      <c r="KCW46" s="21"/>
      <c r="KCX46" s="21"/>
      <c r="KCY46" s="21"/>
      <c r="KCZ46" s="21"/>
      <c r="KDA46" s="21"/>
      <c r="KDB46" s="21"/>
      <c r="KDC46" s="21"/>
      <c r="KDD46" s="21"/>
      <c r="KDE46" s="21"/>
      <c r="KDF46" s="21"/>
      <c r="KDG46" s="21"/>
      <c r="KDH46" s="21"/>
      <c r="KDI46" s="21"/>
      <c r="KDJ46" s="21"/>
      <c r="KDK46" s="21"/>
      <c r="KDL46" s="21"/>
      <c r="KDM46" s="21"/>
      <c r="KDN46" s="21"/>
      <c r="KDO46" s="21"/>
      <c r="KDP46" s="21"/>
      <c r="KDQ46" s="21"/>
      <c r="KDR46" s="21"/>
      <c r="KDS46" s="21"/>
      <c r="KDT46" s="21"/>
      <c r="KDU46" s="21"/>
      <c r="KDV46" s="21"/>
      <c r="KDW46" s="21"/>
      <c r="KDX46" s="21"/>
      <c r="KDY46" s="21"/>
      <c r="KDZ46" s="21"/>
      <c r="KEA46" s="21"/>
      <c r="KEB46" s="21"/>
      <c r="KEC46" s="21"/>
      <c r="KED46" s="21"/>
      <c r="KEE46" s="21"/>
      <c r="KEF46" s="21"/>
      <c r="KEG46" s="21"/>
      <c r="KEH46" s="21"/>
      <c r="KEI46" s="21"/>
      <c r="KEJ46" s="21"/>
      <c r="KEK46" s="21"/>
      <c r="KEL46" s="21"/>
      <c r="KEM46" s="21"/>
      <c r="KEN46" s="21"/>
      <c r="KEO46" s="21"/>
      <c r="KEP46" s="21"/>
      <c r="KEQ46" s="21"/>
      <c r="KER46" s="21"/>
      <c r="KES46" s="21"/>
      <c r="KET46" s="21"/>
      <c r="KEU46" s="21"/>
      <c r="KEV46" s="21"/>
      <c r="KEW46" s="21"/>
      <c r="KEX46" s="21"/>
      <c r="KEY46" s="21"/>
      <c r="KEZ46" s="21"/>
      <c r="KFA46" s="21"/>
      <c r="KFB46" s="21"/>
      <c r="KFC46" s="21"/>
      <c r="KFD46" s="21"/>
      <c r="KFE46" s="21"/>
      <c r="KFF46" s="21"/>
      <c r="KFG46" s="21"/>
      <c r="KFH46" s="21"/>
      <c r="KFI46" s="21"/>
      <c r="KFJ46" s="21"/>
      <c r="KFK46" s="21"/>
      <c r="KFL46" s="21"/>
      <c r="KFM46" s="21"/>
      <c r="KFN46" s="21"/>
      <c r="KFO46" s="21"/>
      <c r="KFP46" s="21"/>
      <c r="KFQ46" s="21"/>
      <c r="KFR46" s="21"/>
      <c r="KFS46" s="21"/>
      <c r="KFT46" s="21"/>
      <c r="KFU46" s="21"/>
      <c r="KFV46" s="21"/>
      <c r="KFW46" s="21"/>
      <c r="KFX46" s="21"/>
      <c r="KFY46" s="21"/>
      <c r="KFZ46" s="21"/>
      <c r="KGA46" s="21"/>
      <c r="KGB46" s="21"/>
      <c r="KGC46" s="21"/>
      <c r="KGD46" s="21"/>
      <c r="KGE46" s="21"/>
      <c r="KGF46" s="21"/>
      <c r="KGG46" s="21"/>
      <c r="KGH46" s="21"/>
      <c r="KGI46" s="21"/>
      <c r="KGJ46" s="21"/>
      <c r="KGK46" s="21"/>
      <c r="KGL46" s="21"/>
      <c r="KGM46" s="21"/>
      <c r="KGN46" s="21"/>
      <c r="KGO46" s="21"/>
      <c r="KGP46" s="21"/>
      <c r="KGQ46" s="21"/>
      <c r="KGR46" s="21"/>
      <c r="KGS46" s="21"/>
      <c r="KGT46" s="21"/>
      <c r="KGU46" s="21"/>
      <c r="KGV46" s="21"/>
      <c r="KGW46" s="21"/>
      <c r="KGX46" s="21"/>
      <c r="KGY46" s="21"/>
      <c r="KGZ46" s="21"/>
      <c r="KHA46" s="21"/>
      <c r="KHB46" s="21"/>
      <c r="KHC46" s="21"/>
      <c r="KHD46" s="21"/>
      <c r="KHE46" s="21"/>
      <c r="KHF46" s="21"/>
      <c r="KHG46" s="21"/>
      <c r="KHH46" s="21"/>
      <c r="KHI46" s="21"/>
      <c r="KHJ46" s="21"/>
      <c r="KHK46" s="21"/>
      <c r="KHL46" s="21"/>
      <c r="KHM46" s="21"/>
      <c r="KHN46" s="21"/>
      <c r="KHO46" s="21"/>
      <c r="KHP46" s="21"/>
      <c r="KHQ46" s="21"/>
      <c r="KHR46" s="21"/>
      <c r="KHS46" s="21"/>
      <c r="KHT46" s="21"/>
      <c r="KHU46" s="21"/>
      <c r="KHV46" s="21"/>
      <c r="KHW46" s="21"/>
      <c r="KHX46" s="21"/>
      <c r="KHY46" s="21"/>
      <c r="KHZ46" s="21"/>
      <c r="KIA46" s="21"/>
      <c r="KIB46" s="21"/>
      <c r="KIC46" s="21"/>
      <c r="KID46" s="21"/>
      <c r="KIE46" s="21"/>
      <c r="KIF46" s="21"/>
      <c r="KIG46" s="21"/>
      <c r="KIH46" s="21"/>
      <c r="KII46" s="21"/>
      <c r="KIJ46" s="21"/>
      <c r="KIK46" s="21"/>
      <c r="KIL46" s="21"/>
      <c r="KIM46" s="21"/>
      <c r="KIN46" s="21"/>
      <c r="KIO46" s="21"/>
      <c r="KIP46" s="21"/>
      <c r="KIQ46" s="21"/>
      <c r="KIR46" s="21"/>
      <c r="KIS46" s="21"/>
      <c r="KIT46" s="21"/>
      <c r="KIU46" s="21"/>
      <c r="KIV46" s="21"/>
      <c r="KIW46" s="21"/>
      <c r="KIX46" s="21"/>
      <c r="KIY46" s="21"/>
      <c r="KIZ46" s="21"/>
      <c r="KJA46" s="21"/>
      <c r="KJB46" s="21"/>
      <c r="KJC46" s="21"/>
      <c r="KJD46" s="21"/>
      <c r="KJE46" s="21"/>
      <c r="KJF46" s="21"/>
      <c r="KJG46" s="21"/>
      <c r="KJH46" s="21"/>
      <c r="KJI46" s="21"/>
      <c r="KJJ46" s="21"/>
      <c r="KJK46" s="21"/>
      <c r="KJL46" s="21"/>
      <c r="KJM46" s="21"/>
      <c r="KJN46" s="21"/>
      <c r="KJO46" s="21"/>
      <c r="KJP46" s="21"/>
      <c r="KJQ46" s="21"/>
      <c r="KJR46" s="21"/>
      <c r="KJS46" s="21"/>
      <c r="KJT46" s="21"/>
      <c r="KJU46" s="21"/>
      <c r="KJV46" s="21"/>
      <c r="KJW46" s="21"/>
      <c r="KJX46" s="21"/>
      <c r="KJY46" s="21"/>
      <c r="KJZ46" s="21"/>
      <c r="KKA46" s="21"/>
      <c r="KKB46" s="21"/>
      <c r="KKC46" s="21"/>
      <c r="KKD46" s="21"/>
      <c r="KKE46" s="21"/>
      <c r="KKF46" s="21"/>
      <c r="KKG46" s="21"/>
      <c r="KKH46" s="21"/>
      <c r="KKI46" s="21"/>
      <c r="KKJ46" s="21"/>
      <c r="KKK46" s="21"/>
      <c r="KKL46" s="21"/>
      <c r="KKM46" s="21"/>
      <c r="KKN46" s="21"/>
      <c r="KKO46" s="21"/>
      <c r="KKP46" s="21"/>
      <c r="KKQ46" s="21"/>
      <c r="KKR46" s="21"/>
      <c r="KKS46" s="21"/>
      <c r="KKT46" s="21"/>
      <c r="KKU46" s="21"/>
      <c r="KKV46" s="21"/>
      <c r="KKW46" s="21"/>
      <c r="KKX46" s="21"/>
      <c r="KKY46" s="21"/>
      <c r="KKZ46" s="21"/>
      <c r="KLA46" s="21"/>
      <c r="KLB46" s="21"/>
      <c r="KLC46" s="21"/>
      <c r="KLD46" s="21"/>
      <c r="KLE46" s="21"/>
      <c r="KLF46" s="21"/>
      <c r="KLG46" s="21"/>
      <c r="KLH46" s="21"/>
      <c r="KLI46" s="21"/>
      <c r="KLJ46" s="21"/>
      <c r="KLK46" s="21"/>
      <c r="KLL46" s="21"/>
      <c r="KLM46" s="21"/>
      <c r="KLN46" s="21"/>
      <c r="KLO46" s="21"/>
      <c r="KLP46" s="21"/>
      <c r="KLQ46" s="21"/>
      <c r="KLR46" s="21"/>
      <c r="KLS46" s="21"/>
      <c r="KLT46" s="21"/>
      <c r="KLU46" s="21"/>
      <c r="KLV46" s="21"/>
      <c r="KLW46" s="21"/>
      <c r="KLX46" s="21"/>
      <c r="KLY46" s="21"/>
      <c r="KLZ46" s="21"/>
      <c r="KMA46" s="21"/>
      <c r="KMB46" s="21"/>
      <c r="KMC46" s="21"/>
      <c r="KMD46" s="21"/>
      <c r="KME46" s="21"/>
      <c r="KMF46" s="21"/>
      <c r="KMG46" s="21"/>
      <c r="KMH46" s="21"/>
      <c r="KMI46" s="21"/>
      <c r="KMJ46" s="21"/>
      <c r="KMK46" s="21"/>
      <c r="KML46" s="21"/>
      <c r="KMM46" s="21"/>
      <c r="KMN46" s="21"/>
      <c r="KMO46" s="21"/>
      <c r="KMP46" s="21"/>
      <c r="KMQ46" s="21"/>
      <c r="KMR46" s="21"/>
      <c r="KMS46" s="21"/>
      <c r="KMT46" s="21"/>
      <c r="KMU46" s="21"/>
      <c r="KMV46" s="21"/>
      <c r="KMW46" s="21"/>
      <c r="KMX46" s="21"/>
      <c r="KMY46" s="21"/>
      <c r="KMZ46" s="21"/>
      <c r="KNA46" s="21"/>
      <c r="KNB46" s="21"/>
      <c r="KNC46" s="21"/>
      <c r="KND46" s="21"/>
      <c r="KNE46" s="21"/>
      <c r="KNF46" s="21"/>
      <c r="KNG46" s="21"/>
      <c r="KNH46" s="21"/>
      <c r="KNI46" s="21"/>
      <c r="KNJ46" s="21"/>
      <c r="KNK46" s="21"/>
      <c r="KNL46" s="21"/>
      <c r="KNM46" s="21"/>
      <c r="KNN46" s="21"/>
      <c r="KNO46" s="21"/>
      <c r="KNP46" s="21"/>
      <c r="KNQ46" s="21"/>
      <c r="KNR46" s="21"/>
      <c r="KNS46" s="21"/>
      <c r="KNT46" s="21"/>
      <c r="KNU46" s="21"/>
      <c r="KNV46" s="21"/>
      <c r="KNW46" s="21"/>
      <c r="KNX46" s="21"/>
      <c r="KNY46" s="21"/>
      <c r="KNZ46" s="21"/>
      <c r="KOA46" s="21"/>
      <c r="KOB46" s="21"/>
      <c r="KOC46" s="21"/>
      <c r="KOD46" s="21"/>
      <c r="KOE46" s="21"/>
      <c r="KOF46" s="21"/>
      <c r="KOG46" s="21"/>
      <c r="KOH46" s="21"/>
      <c r="KOI46" s="21"/>
      <c r="KOJ46" s="21"/>
      <c r="KOK46" s="21"/>
      <c r="KOL46" s="21"/>
      <c r="KOM46" s="21"/>
      <c r="KON46" s="21"/>
      <c r="KOO46" s="21"/>
      <c r="KOP46" s="21"/>
      <c r="KOQ46" s="21"/>
      <c r="KOR46" s="21"/>
      <c r="KOS46" s="21"/>
      <c r="KOT46" s="21"/>
      <c r="KOU46" s="21"/>
      <c r="KOV46" s="21"/>
      <c r="KOW46" s="21"/>
      <c r="KOX46" s="21"/>
      <c r="KOY46" s="21"/>
      <c r="KOZ46" s="21"/>
      <c r="KPA46" s="21"/>
      <c r="KPB46" s="21"/>
      <c r="KPC46" s="21"/>
      <c r="KPD46" s="21"/>
      <c r="KPE46" s="21"/>
      <c r="KPF46" s="21"/>
      <c r="KPG46" s="21"/>
      <c r="KPH46" s="21"/>
      <c r="KPI46" s="21"/>
      <c r="KPJ46" s="21"/>
      <c r="KPK46" s="21"/>
      <c r="KPL46" s="21"/>
      <c r="KPM46" s="21"/>
      <c r="KPN46" s="21"/>
      <c r="KPO46" s="21"/>
      <c r="KPP46" s="21"/>
      <c r="KPQ46" s="21"/>
      <c r="KPR46" s="21"/>
      <c r="KPS46" s="21"/>
      <c r="KPT46" s="21"/>
      <c r="KPU46" s="21"/>
      <c r="KPV46" s="21"/>
      <c r="KPW46" s="21"/>
      <c r="KPX46" s="21"/>
      <c r="KPY46" s="21"/>
      <c r="KPZ46" s="21"/>
      <c r="KQA46" s="21"/>
      <c r="KQB46" s="21"/>
      <c r="KQC46" s="21"/>
      <c r="KQD46" s="21"/>
      <c r="KQE46" s="21"/>
      <c r="KQF46" s="21"/>
      <c r="KQG46" s="21"/>
      <c r="KQH46" s="21"/>
      <c r="KQI46" s="21"/>
      <c r="KQJ46" s="21"/>
      <c r="KQK46" s="21"/>
      <c r="KQL46" s="21"/>
      <c r="KQM46" s="21"/>
      <c r="KQN46" s="21"/>
      <c r="KQO46" s="21"/>
      <c r="KQP46" s="21"/>
      <c r="KQQ46" s="21"/>
      <c r="KQR46" s="21"/>
      <c r="KQS46" s="21"/>
      <c r="KQT46" s="21"/>
      <c r="KQU46" s="21"/>
      <c r="KQV46" s="21"/>
      <c r="KQW46" s="21"/>
      <c r="KQX46" s="21"/>
      <c r="KQY46" s="21"/>
      <c r="KQZ46" s="21"/>
      <c r="KRA46" s="21"/>
      <c r="KRB46" s="21"/>
      <c r="KRC46" s="21"/>
      <c r="KRD46" s="21"/>
      <c r="KRE46" s="21"/>
      <c r="KRF46" s="21"/>
      <c r="KRG46" s="21"/>
      <c r="KRH46" s="21"/>
      <c r="KRI46" s="21"/>
      <c r="KRJ46" s="21"/>
      <c r="KRK46" s="21"/>
      <c r="KRL46" s="21"/>
      <c r="KRM46" s="21"/>
      <c r="KRN46" s="21"/>
      <c r="KRO46" s="21"/>
      <c r="KRP46" s="21"/>
      <c r="KRQ46" s="21"/>
      <c r="KRR46" s="21"/>
      <c r="KRS46" s="21"/>
      <c r="KRT46" s="21"/>
      <c r="KRU46" s="21"/>
      <c r="KRV46" s="21"/>
      <c r="KRW46" s="21"/>
      <c r="KRX46" s="21"/>
      <c r="KRY46" s="21"/>
      <c r="KRZ46" s="21"/>
      <c r="KSA46" s="21"/>
      <c r="KSB46" s="21"/>
      <c r="KSC46" s="21"/>
      <c r="KSD46" s="21"/>
      <c r="KSE46" s="21"/>
      <c r="KSF46" s="21"/>
      <c r="KSG46" s="21"/>
      <c r="KSH46" s="21"/>
      <c r="KSI46" s="21"/>
      <c r="KSJ46" s="21"/>
      <c r="KSK46" s="21"/>
      <c r="KSL46" s="21"/>
      <c r="KSM46" s="21"/>
      <c r="KSN46" s="21"/>
      <c r="KSO46" s="21"/>
      <c r="KSP46" s="21"/>
      <c r="KSQ46" s="21"/>
      <c r="KSR46" s="21"/>
      <c r="KSS46" s="21"/>
      <c r="KST46" s="21"/>
      <c r="KSU46" s="21"/>
      <c r="KSV46" s="21"/>
      <c r="KSW46" s="21"/>
      <c r="KSX46" s="21"/>
      <c r="KSY46" s="21"/>
      <c r="KSZ46" s="21"/>
      <c r="KTA46" s="21"/>
      <c r="KTB46" s="21"/>
      <c r="KTC46" s="21"/>
      <c r="KTD46" s="21"/>
      <c r="KTE46" s="21"/>
      <c r="KTF46" s="21"/>
      <c r="KTG46" s="21"/>
      <c r="KTH46" s="21"/>
      <c r="KTI46" s="21"/>
      <c r="KTJ46" s="21"/>
      <c r="KTK46" s="21"/>
      <c r="KTL46" s="21"/>
      <c r="KTM46" s="21"/>
      <c r="KTN46" s="21"/>
      <c r="KTO46" s="21"/>
      <c r="KTP46" s="21"/>
      <c r="KTQ46" s="21"/>
      <c r="KTR46" s="21"/>
      <c r="KTS46" s="21"/>
      <c r="KTT46" s="21"/>
      <c r="KTU46" s="21"/>
      <c r="KTV46" s="21"/>
      <c r="KTW46" s="21"/>
      <c r="KTX46" s="21"/>
      <c r="KTY46" s="21"/>
      <c r="KTZ46" s="21"/>
      <c r="KUA46" s="21"/>
      <c r="KUB46" s="21"/>
      <c r="KUC46" s="21"/>
      <c r="KUD46" s="21"/>
      <c r="KUE46" s="21"/>
      <c r="KUF46" s="21"/>
      <c r="KUG46" s="21"/>
      <c r="KUH46" s="21"/>
      <c r="KUI46" s="21"/>
      <c r="KUJ46" s="21"/>
      <c r="KUK46" s="21"/>
      <c r="KUL46" s="21"/>
      <c r="KUM46" s="21"/>
      <c r="KUN46" s="21"/>
      <c r="KUO46" s="21"/>
      <c r="KUP46" s="21"/>
      <c r="KUQ46" s="21"/>
      <c r="KUR46" s="21"/>
      <c r="KUS46" s="21"/>
      <c r="KUT46" s="21"/>
      <c r="KUU46" s="21"/>
      <c r="KUV46" s="21"/>
      <c r="KUW46" s="21"/>
      <c r="KUX46" s="21"/>
      <c r="KUY46" s="21"/>
      <c r="KUZ46" s="21"/>
      <c r="KVA46" s="21"/>
      <c r="KVB46" s="21"/>
      <c r="KVC46" s="21"/>
      <c r="KVD46" s="21"/>
      <c r="KVE46" s="21"/>
      <c r="KVF46" s="21"/>
      <c r="KVG46" s="21"/>
      <c r="KVH46" s="21"/>
      <c r="KVI46" s="21"/>
      <c r="KVJ46" s="21"/>
      <c r="KVK46" s="21"/>
      <c r="KVL46" s="21"/>
      <c r="KVM46" s="21"/>
      <c r="KVN46" s="21"/>
      <c r="KVO46" s="21"/>
      <c r="KVP46" s="21"/>
      <c r="KVQ46" s="21"/>
      <c r="KVR46" s="21"/>
      <c r="KVS46" s="21"/>
      <c r="KVT46" s="21"/>
      <c r="KVU46" s="21"/>
      <c r="KVV46" s="21"/>
      <c r="KVW46" s="21"/>
      <c r="KVX46" s="21"/>
      <c r="KVY46" s="21"/>
      <c r="KVZ46" s="21"/>
      <c r="KWA46" s="21"/>
      <c r="KWB46" s="21"/>
      <c r="KWC46" s="21"/>
      <c r="KWD46" s="21"/>
      <c r="KWE46" s="21"/>
      <c r="KWF46" s="21"/>
      <c r="KWG46" s="21"/>
      <c r="KWH46" s="21"/>
      <c r="KWI46" s="21"/>
      <c r="KWJ46" s="21"/>
      <c r="KWK46" s="21"/>
      <c r="KWL46" s="21"/>
      <c r="KWM46" s="21"/>
      <c r="KWN46" s="21"/>
      <c r="KWO46" s="21"/>
      <c r="KWP46" s="21"/>
      <c r="KWQ46" s="21"/>
      <c r="KWR46" s="21"/>
      <c r="KWS46" s="21"/>
      <c r="KWT46" s="21"/>
      <c r="KWU46" s="21"/>
      <c r="KWV46" s="21"/>
      <c r="KWW46" s="21"/>
      <c r="KWX46" s="21"/>
      <c r="KWY46" s="21"/>
      <c r="KWZ46" s="21"/>
      <c r="KXA46" s="21"/>
      <c r="KXB46" s="21"/>
      <c r="KXC46" s="21"/>
      <c r="KXD46" s="21"/>
      <c r="KXE46" s="21"/>
      <c r="KXF46" s="21"/>
      <c r="KXG46" s="21"/>
      <c r="KXH46" s="21"/>
      <c r="KXI46" s="21"/>
      <c r="KXJ46" s="21"/>
      <c r="KXK46" s="21"/>
      <c r="KXL46" s="21"/>
      <c r="KXM46" s="21"/>
      <c r="KXN46" s="21"/>
      <c r="KXO46" s="21"/>
      <c r="KXP46" s="21"/>
      <c r="KXQ46" s="21"/>
      <c r="KXR46" s="21"/>
      <c r="KXS46" s="21"/>
      <c r="KXT46" s="21"/>
      <c r="KXU46" s="21"/>
      <c r="KXV46" s="21"/>
      <c r="KXW46" s="21"/>
      <c r="KXX46" s="21"/>
      <c r="KXY46" s="21"/>
      <c r="KXZ46" s="21"/>
      <c r="KYA46" s="21"/>
      <c r="KYB46" s="21"/>
      <c r="KYC46" s="21"/>
      <c r="KYD46" s="21"/>
      <c r="KYE46" s="21"/>
      <c r="KYF46" s="21"/>
      <c r="KYG46" s="21"/>
      <c r="KYH46" s="21"/>
      <c r="KYI46" s="21"/>
      <c r="KYJ46" s="21"/>
      <c r="KYK46" s="21"/>
      <c r="KYL46" s="21"/>
      <c r="KYM46" s="21"/>
      <c r="KYN46" s="21"/>
      <c r="KYO46" s="21"/>
      <c r="KYP46" s="21"/>
      <c r="KYQ46" s="21"/>
      <c r="KYR46" s="21"/>
      <c r="KYS46" s="21"/>
      <c r="KYT46" s="21"/>
      <c r="KYU46" s="21"/>
      <c r="KYV46" s="21"/>
      <c r="KYW46" s="21"/>
      <c r="KYX46" s="21"/>
      <c r="KYY46" s="21"/>
      <c r="KYZ46" s="21"/>
      <c r="KZA46" s="21"/>
      <c r="KZB46" s="21"/>
      <c r="KZC46" s="21"/>
      <c r="KZD46" s="21"/>
      <c r="KZE46" s="21"/>
      <c r="KZF46" s="21"/>
      <c r="KZG46" s="21"/>
      <c r="KZH46" s="21"/>
      <c r="KZI46" s="21"/>
      <c r="KZJ46" s="21"/>
      <c r="KZK46" s="21"/>
      <c r="KZL46" s="21"/>
      <c r="KZM46" s="21"/>
      <c r="KZN46" s="21"/>
      <c r="KZO46" s="21"/>
      <c r="KZP46" s="21"/>
      <c r="KZQ46" s="21"/>
      <c r="KZR46" s="21"/>
      <c r="KZS46" s="21"/>
      <c r="KZT46" s="21"/>
      <c r="KZU46" s="21"/>
      <c r="KZV46" s="21"/>
      <c r="KZW46" s="21"/>
      <c r="KZX46" s="21"/>
      <c r="KZY46" s="21"/>
      <c r="KZZ46" s="21"/>
      <c r="LAA46" s="21"/>
      <c r="LAB46" s="21"/>
      <c r="LAC46" s="21"/>
      <c r="LAD46" s="21"/>
      <c r="LAE46" s="21"/>
      <c r="LAF46" s="21"/>
      <c r="LAG46" s="21"/>
      <c r="LAH46" s="21"/>
      <c r="LAI46" s="21"/>
      <c r="LAJ46" s="21"/>
      <c r="LAK46" s="21"/>
      <c r="LAL46" s="21"/>
      <c r="LAM46" s="21"/>
      <c r="LAN46" s="21"/>
      <c r="LAO46" s="21"/>
      <c r="LAP46" s="21"/>
      <c r="LAQ46" s="21"/>
      <c r="LAR46" s="21"/>
      <c r="LAS46" s="21"/>
      <c r="LAT46" s="21"/>
      <c r="LAU46" s="21"/>
      <c r="LAV46" s="21"/>
      <c r="LAW46" s="21"/>
      <c r="LAX46" s="21"/>
      <c r="LAY46" s="21"/>
      <c r="LAZ46" s="21"/>
      <c r="LBA46" s="21"/>
      <c r="LBB46" s="21"/>
      <c r="LBC46" s="21"/>
      <c r="LBD46" s="21"/>
      <c r="LBE46" s="21"/>
      <c r="LBF46" s="21"/>
      <c r="LBG46" s="21"/>
      <c r="LBH46" s="21"/>
      <c r="LBI46" s="21"/>
      <c r="LBJ46" s="21"/>
      <c r="LBK46" s="21"/>
      <c r="LBL46" s="21"/>
      <c r="LBM46" s="21"/>
      <c r="LBN46" s="21"/>
      <c r="LBO46" s="21"/>
      <c r="LBP46" s="21"/>
      <c r="LBQ46" s="21"/>
      <c r="LBR46" s="21"/>
      <c r="LBS46" s="21"/>
      <c r="LBT46" s="21"/>
      <c r="LBU46" s="21"/>
      <c r="LBV46" s="21"/>
      <c r="LBW46" s="21"/>
      <c r="LBX46" s="21"/>
      <c r="LBY46" s="21"/>
      <c r="LBZ46" s="21"/>
      <c r="LCA46" s="21"/>
      <c r="LCB46" s="21"/>
      <c r="LCC46" s="21"/>
      <c r="LCD46" s="21"/>
      <c r="LCE46" s="21"/>
      <c r="LCF46" s="21"/>
      <c r="LCG46" s="21"/>
      <c r="LCH46" s="21"/>
      <c r="LCI46" s="21"/>
      <c r="LCJ46" s="21"/>
      <c r="LCK46" s="21"/>
      <c r="LCL46" s="21"/>
      <c r="LCM46" s="21"/>
      <c r="LCN46" s="21"/>
      <c r="LCO46" s="21"/>
      <c r="LCP46" s="21"/>
      <c r="LCQ46" s="21"/>
      <c r="LCR46" s="21"/>
      <c r="LCS46" s="21"/>
      <c r="LCT46" s="21"/>
      <c r="LCU46" s="21"/>
      <c r="LCV46" s="21"/>
      <c r="LCW46" s="21"/>
      <c r="LCX46" s="21"/>
      <c r="LCY46" s="21"/>
      <c r="LCZ46" s="21"/>
      <c r="LDA46" s="21"/>
      <c r="LDB46" s="21"/>
      <c r="LDC46" s="21"/>
      <c r="LDD46" s="21"/>
      <c r="LDE46" s="21"/>
      <c r="LDF46" s="21"/>
      <c r="LDG46" s="21"/>
      <c r="LDH46" s="21"/>
      <c r="LDI46" s="21"/>
      <c r="LDJ46" s="21"/>
      <c r="LDK46" s="21"/>
      <c r="LDL46" s="21"/>
      <c r="LDM46" s="21"/>
      <c r="LDN46" s="21"/>
      <c r="LDO46" s="21"/>
      <c r="LDP46" s="21"/>
      <c r="LDQ46" s="21"/>
      <c r="LDR46" s="21"/>
      <c r="LDS46" s="21"/>
      <c r="LDT46" s="21"/>
      <c r="LDU46" s="21"/>
      <c r="LDV46" s="21"/>
      <c r="LDW46" s="21"/>
      <c r="LDX46" s="21"/>
      <c r="LDY46" s="21"/>
      <c r="LDZ46" s="21"/>
      <c r="LEA46" s="21"/>
      <c r="LEB46" s="21"/>
      <c r="LEC46" s="21"/>
      <c r="LED46" s="21"/>
      <c r="LEE46" s="21"/>
      <c r="LEF46" s="21"/>
      <c r="LEG46" s="21"/>
      <c r="LEH46" s="21"/>
      <c r="LEI46" s="21"/>
      <c r="LEJ46" s="21"/>
      <c r="LEK46" s="21"/>
      <c r="LEL46" s="21"/>
      <c r="LEM46" s="21"/>
      <c r="LEN46" s="21"/>
      <c r="LEO46" s="21"/>
      <c r="LEP46" s="21"/>
      <c r="LEQ46" s="21"/>
      <c r="LER46" s="21"/>
      <c r="LES46" s="21"/>
      <c r="LET46" s="21"/>
      <c r="LEU46" s="21"/>
      <c r="LEV46" s="21"/>
      <c r="LEW46" s="21"/>
      <c r="LEX46" s="21"/>
      <c r="LEY46" s="21"/>
      <c r="LEZ46" s="21"/>
      <c r="LFA46" s="21"/>
      <c r="LFB46" s="21"/>
      <c r="LFC46" s="21"/>
      <c r="LFD46" s="21"/>
      <c r="LFE46" s="21"/>
      <c r="LFF46" s="21"/>
      <c r="LFG46" s="21"/>
      <c r="LFH46" s="21"/>
      <c r="LFI46" s="21"/>
      <c r="LFJ46" s="21"/>
      <c r="LFK46" s="21"/>
      <c r="LFL46" s="21"/>
      <c r="LFM46" s="21"/>
      <c r="LFN46" s="21"/>
      <c r="LFO46" s="21"/>
      <c r="LFP46" s="21"/>
      <c r="LFQ46" s="21"/>
      <c r="LFR46" s="21"/>
      <c r="LFS46" s="21"/>
      <c r="LFT46" s="21"/>
      <c r="LFU46" s="21"/>
      <c r="LFV46" s="21"/>
      <c r="LFW46" s="21"/>
      <c r="LFX46" s="21"/>
      <c r="LFY46" s="21"/>
      <c r="LFZ46" s="21"/>
      <c r="LGA46" s="21"/>
      <c r="LGB46" s="21"/>
      <c r="LGC46" s="21"/>
      <c r="LGD46" s="21"/>
      <c r="LGE46" s="21"/>
      <c r="LGF46" s="21"/>
      <c r="LGG46" s="21"/>
      <c r="LGH46" s="21"/>
      <c r="LGI46" s="21"/>
      <c r="LGJ46" s="21"/>
      <c r="LGK46" s="21"/>
      <c r="LGL46" s="21"/>
      <c r="LGM46" s="21"/>
      <c r="LGN46" s="21"/>
      <c r="LGO46" s="21"/>
      <c r="LGP46" s="21"/>
      <c r="LGQ46" s="21"/>
      <c r="LGR46" s="21"/>
      <c r="LGS46" s="21"/>
      <c r="LGT46" s="21"/>
      <c r="LGU46" s="21"/>
      <c r="LGV46" s="21"/>
      <c r="LGW46" s="21"/>
      <c r="LGX46" s="21"/>
      <c r="LGY46" s="21"/>
      <c r="LGZ46" s="21"/>
      <c r="LHA46" s="21"/>
      <c r="LHB46" s="21"/>
      <c r="LHC46" s="21"/>
      <c r="LHD46" s="21"/>
      <c r="LHE46" s="21"/>
      <c r="LHF46" s="21"/>
      <c r="LHG46" s="21"/>
      <c r="LHH46" s="21"/>
      <c r="LHI46" s="21"/>
      <c r="LHJ46" s="21"/>
      <c r="LHK46" s="21"/>
      <c r="LHL46" s="21"/>
      <c r="LHM46" s="21"/>
      <c r="LHN46" s="21"/>
      <c r="LHO46" s="21"/>
      <c r="LHP46" s="21"/>
      <c r="LHQ46" s="21"/>
      <c r="LHR46" s="21"/>
      <c r="LHS46" s="21"/>
      <c r="LHT46" s="21"/>
      <c r="LHU46" s="21"/>
      <c r="LHV46" s="21"/>
      <c r="LHW46" s="21"/>
      <c r="LHX46" s="21"/>
      <c r="LHY46" s="21"/>
      <c r="LHZ46" s="21"/>
      <c r="LIA46" s="21"/>
      <c r="LIB46" s="21"/>
      <c r="LIC46" s="21"/>
      <c r="LID46" s="21"/>
      <c r="LIE46" s="21"/>
      <c r="LIF46" s="21"/>
      <c r="LIG46" s="21"/>
      <c r="LIH46" s="21"/>
      <c r="LII46" s="21"/>
      <c r="LIJ46" s="21"/>
      <c r="LIK46" s="21"/>
      <c r="LIL46" s="21"/>
      <c r="LIM46" s="21"/>
      <c r="LIN46" s="21"/>
      <c r="LIO46" s="21"/>
      <c r="LIP46" s="21"/>
      <c r="LIQ46" s="21"/>
      <c r="LIR46" s="21"/>
      <c r="LIS46" s="21"/>
      <c r="LIT46" s="21"/>
      <c r="LIU46" s="21"/>
      <c r="LIV46" s="21"/>
      <c r="LIW46" s="21"/>
      <c r="LIX46" s="21"/>
      <c r="LIY46" s="21"/>
      <c r="LIZ46" s="21"/>
      <c r="LJA46" s="21"/>
      <c r="LJB46" s="21"/>
      <c r="LJC46" s="21"/>
      <c r="LJD46" s="21"/>
      <c r="LJE46" s="21"/>
      <c r="LJF46" s="21"/>
      <c r="LJG46" s="21"/>
      <c r="LJH46" s="21"/>
      <c r="LJI46" s="21"/>
      <c r="LJJ46" s="21"/>
      <c r="LJK46" s="21"/>
      <c r="LJL46" s="21"/>
      <c r="LJM46" s="21"/>
      <c r="LJN46" s="21"/>
      <c r="LJO46" s="21"/>
      <c r="LJP46" s="21"/>
      <c r="LJQ46" s="21"/>
      <c r="LJR46" s="21"/>
      <c r="LJS46" s="21"/>
      <c r="LJT46" s="21"/>
      <c r="LJU46" s="21"/>
      <c r="LJV46" s="21"/>
      <c r="LJW46" s="21"/>
      <c r="LJX46" s="21"/>
      <c r="LJY46" s="21"/>
      <c r="LJZ46" s="21"/>
      <c r="LKA46" s="21"/>
      <c r="LKB46" s="21"/>
      <c r="LKC46" s="21"/>
      <c r="LKD46" s="21"/>
      <c r="LKE46" s="21"/>
      <c r="LKF46" s="21"/>
      <c r="LKG46" s="21"/>
      <c r="LKH46" s="21"/>
      <c r="LKI46" s="21"/>
      <c r="LKJ46" s="21"/>
      <c r="LKK46" s="21"/>
      <c r="LKL46" s="21"/>
      <c r="LKM46" s="21"/>
      <c r="LKN46" s="21"/>
      <c r="LKO46" s="21"/>
      <c r="LKP46" s="21"/>
      <c r="LKQ46" s="21"/>
      <c r="LKR46" s="21"/>
      <c r="LKS46" s="21"/>
      <c r="LKT46" s="21"/>
      <c r="LKU46" s="21"/>
      <c r="LKV46" s="21"/>
      <c r="LKW46" s="21"/>
      <c r="LKX46" s="21"/>
      <c r="LKY46" s="21"/>
      <c r="LKZ46" s="21"/>
      <c r="LLA46" s="21"/>
      <c r="LLB46" s="21"/>
      <c r="LLC46" s="21"/>
      <c r="LLD46" s="21"/>
      <c r="LLE46" s="21"/>
      <c r="LLF46" s="21"/>
      <c r="LLG46" s="21"/>
      <c r="LLH46" s="21"/>
      <c r="LLI46" s="21"/>
      <c r="LLJ46" s="21"/>
      <c r="LLK46" s="21"/>
      <c r="LLL46" s="21"/>
      <c r="LLM46" s="21"/>
      <c r="LLN46" s="21"/>
      <c r="LLO46" s="21"/>
      <c r="LLP46" s="21"/>
      <c r="LLQ46" s="21"/>
      <c r="LLR46" s="21"/>
      <c r="LLS46" s="21"/>
      <c r="LLT46" s="21"/>
      <c r="LLU46" s="21"/>
      <c r="LLV46" s="21"/>
      <c r="LLW46" s="21"/>
      <c r="LLX46" s="21"/>
      <c r="LLY46" s="21"/>
      <c r="LLZ46" s="21"/>
      <c r="LMA46" s="21"/>
      <c r="LMB46" s="21"/>
      <c r="LMC46" s="21"/>
      <c r="LMD46" s="21"/>
      <c r="LME46" s="21"/>
      <c r="LMF46" s="21"/>
      <c r="LMG46" s="21"/>
      <c r="LMH46" s="21"/>
      <c r="LMI46" s="21"/>
      <c r="LMJ46" s="21"/>
      <c r="LMK46" s="21"/>
      <c r="LML46" s="21"/>
      <c r="LMM46" s="21"/>
      <c r="LMN46" s="21"/>
      <c r="LMO46" s="21"/>
      <c r="LMP46" s="21"/>
      <c r="LMQ46" s="21"/>
      <c r="LMR46" s="21"/>
      <c r="LMS46" s="21"/>
      <c r="LMT46" s="21"/>
      <c r="LMU46" s="21"/>
      <c r="LMV46" s="21"/>
      <c r="LMW46" s="21"/>
      <c r="LMX46" s="21"/>
      <c r="LMY46" s="21"/>
      <c r="LMZ46" s="21"/>
      <c r="LNA46" s="21"/>
      <c r="LNB46" s="21"/>
      <c r="LNC46" s="21"/>
      <c r="LND46" s="21"/>
      <c r="LNE46" s="21"/>
      <c r="LNF46" s="21"/>
      <c r="LNG46" s="21"/>
      <c r="LNH46" s="21"/>
      <c r="LNI46" s="21"/>
      <c r="LNJ46" s="21"/>
      <c r="LNK46" s="21"/>
      <c r="LNL46" s="21"/>
      <c r="LNM46" s="21"/>
      <c r="LNN46" s="21"/>
      <c r="LNO46" s="21"/>
      <c r="LNP46" s="21"/>
      <c r="LNQ46" s="21"/>
      <c r="LNR46" s="21"/>
      <c r="LNS46" s="21"/>
      <c r="LNT46" s="21"/>
      <c r="LNU46" s="21"/>
      <c r="LNV46" s="21"/>
      <c r="LNW46" s="21"/>
      <c r="LNX46" s="21"/>
      <c r="LNY46" s="21"/>
      <c r="LNZ46" s="21"/>
      <c r="LOA46" s="21"/>
      <c r="LOB46" s="21"/>
      <c r="LOC46" s="21"/>
      <c r="LOD46" s="21"/>
      <c r="LOE46" s="21"/>
      <c r="LOF46" s="21"/>
      <c r="LOG46" s="21"/>
      <c r="LOH46" s="21"/>
      <c r="LOI46" s="21"/>
      <c r="LOJ46" s="21"/>
      <c r="LOK46" s="21"/>
      <c r="LOL46" s="21"/>
      <c r="LOM46" s="21"/>
      <c r="LON46" s="21"/>
      <c r="LOO46" s="21"/>
      <c r="LOP46" s="21"/>
      <c r="LOQ46" s="21"/>
      <c r="LOR46" s="21"/>
      <c r="LOS46" s="21"/>
      <c r="LOT46" s="21"/>
      <c r="LOU46" s="21"/>
      <c r="LOV46" s="21"/>
      <c r="LOW46" s="21"/>
      <c r="LOX46" s="21"/>
      <c r="LOY46" s="21"/>
      <c r="LOZ46" s="21"/>
      <c r="LPA46" s="21"/>
      <c r="LPB46" s="21"/>
      <c r="LPC46" s="21"/>
      <c r="LPD46" s="21"/>
      <c r="LPE46" s="21"/>
      <c r="LPF46" s="21"/>
      <c r="LPG46" s="21"/>
      <c r="LPH46" s="21"/>
      <c r="LPI46" s="21"/>
      <c r="LPJ46" s="21"/>
      <c r="LPK46" s="21"/>
      <c r="LPL46" s="21"/>
      <c r="LPM46" s="21"/>
      <c r="LPN46" s="21"/>
      <c r="LPO46" s="21"/>
      <c r="LPP46" s="21"/>
      <c r="LPQ46" s="21"/>
      <c r="LPR46" s="21"/>
      <c r="LPS46" s="21"/>
      <c r="LPT46" s="21"/>
      <c r="LPU46" s="21"/>
      <c r="LPV46" s="21"/>
      <c r="LPW46" s="21"/>
      <c r="LPX46" s="21"/>
      <c r="LPY46" s="21"/>
      <c r="LPZ46" s="21"/>
      <c r="LQA46" s="21"/>
      <c r="LQB46" s="21"/>
      <c r="LQC46" s="21"/>
      <c r="LQD46" s="21"/>
      <c r="LQE46" s="21"/>
      <c r="LQF46" s="21"/>
      <c r="LQG46" s="21"/>
      <c r="LQH46" s="21"/>
      <c r="LQI46" s="21"/>
      <c r="LQJ46" s="21"/>
      <c r="LQK46" s="21"/>
      <c r="LQL46" s="21"/>
      <c r="LQM46" s="21"/>
      <c r="LQN46" s="21"/>
      <c r="LQO46" s="21"/>
      <c r="LQP46" s="21"/>
      <c r="LQQ46" s="21"/>
      <c r="LQR46" s="21"/>
      <c r="LQS46" s="21"/>
      <c r="LQT46" s="21"/>
      <c r="LQU46" s="21"/>
      <c r="LQV46" s="21"/>
      <c r="LQW46" s="21"/>
      <c r="LQX46" s="21"/>
      <c r="LQY46" s="21"/>
      <c r="LQZ46" s="21"/>
      <c r="LRA46" s="21"/>
      <c r="LRB46" s="21"/>
      <c r="LRC46" s="21"/>
      <c r="LRD46" s="21"/>
      <c r="LRE46" s="21"/>
      <c r="LRF46" s="21"/>
      <c r="LRG46" s="21"/>
      <c r="LRH46" s="21"/>
      <c r="LRI46" s="21"/>
      <c r="LRJ46" s="21"/>
      <c r="LRK46" s="21"/>
      <c r="LRL46" s="21"/>
      <c r="LRM46" s="21"/>
      <c r="LRN46" s="21"/>
      <c r="LRO46" s="21"/>
      <c r="LRP46" s="21"/>
      <c r="LRQ46" s="21"/>
      <c r="LRR46" s="21"/>
      <c r="LRS46" s="21"/>
      <c r="LRT46" s="21"/>
      <c r="LRU46" s="21"/>
      <c r="LRV46" s="21"/>
      <c r="LRW46" s="21"/>
      <c r="LRX46" s="21"/>
      <c r="LRY46" s="21"/>
      <c r="LRZ46" s="21"/>
      <c r="LSA46" s="21"/>
      <c r="LSB46" s="21"/>
      <c r="LSC46" s="21"/>
      <c r="LSD46" s="21"/>
      <c r="LSE46" s="21"/>
      <c r="LSF46" s="21"/>
      <c r="LSG46" s="21"/>
      <c r="LSH46" s="21"/>
      <c r="LSI46" s="21"/>
      <c r="LSJ46" s="21"/>
      <c r="LSK46" s="21"/>
      <c r="LSL46" s="21"/>
      <c r="LSM46" s="21"/>
      <c r="LSN46" s="21"/>
      <c r="LSO46" s="21"/>
      <c r="LSP46" s="21"/>
      <c r="LSQ46" s="21"/>
      <c r="LSR46" s="21"/>
      <c r="LSS46" s="21"/>
      <c r="LST46" s="21"/>
      <c r="LSU46" s="21"/>
      <c r="LSV46" s="21"/>
      <c r="LSW46" s="21"/>
      <c r="LSX46" s="21"/>
      <c r="LSY46" s="21"/>
      <c r="LSZ46" s="21"/>
      <c r="LTA46" s="21"/>
      <c r="LTB46" s="21"/>
      <c r="LTC46" s="21"/>
      <c r="LTD46" s="21"/>
      <c r="LTE46" s="21"/>
      <c r="LTF46" s="21"/>
      <c r="LTG46" s="21"/>
      <c r="LTH46" s="21"/>
      <c r="LTI46" s="21"/>
      <c r="LTJ46" s="21"/>
      <c r="LTK46" s="21"/>
      <c r="LTL46" s="21"/>
      <c r="LTM46" s="21"/>
      <c r="LTN46" s="21"/>
      <c r="LTO46" s="21"/>
      <c r="LTP46" s="21"/>
      <c r="LTQ46" s="21"/>
      <c r="LTR46" s="21"/>
      <c r="LTS46" s="21"/>
      <c r="LTT46" s="21"/>
      <c r="LTU46" s="21"/>
      <c r="LTV46" s="21"/>
      <c r="LTW46" s="21"/>
      <c r="LTX46" s="21"/>
      <c r="LTY46" s="21"/>
      <c r="LTZ46" s="21"/>
      <c r="LUA46" s="21"/>
      <c r="LUB46" s="21"/>
      <c r="LUC46" s="21"/>
      <c r="LUD46" s="21"/>
      <c r="LUE46" s="21"/>
      <c r="LUF46" s="21"/>
      <c r="LUG46" s="21"/>
      <c r="LUH46" s="21"/>
      <c r="LUI46" s="21"/>
      <c r="LUJ46" s="21"/>
      <c r="LUK46" s="21"/>
      <c r="LUL46" s="21"/>
      <c r="LUM46" s="21"/>
      <c r="LUN46" s="21"/>
      <c r="LUO46" s="21"/>
      <c r="LUP46" s="21"/>
      <c r="LUQ46" s="21"/>
      <c r="LUR46" s="21"/>
      <c r="LUS46" s="21"/>
      <c r="LUT46" s="21"/>
      <c r="LUU46" s="21"/>
      <c r="LUV46" s="21"/>
      <c r="LUW46" s="21"/>
      <c r="LUX46" s="21"/>
      <c r="LUY46" s="21"/>
      <c r="LUZ46" s="21"/>
      <c r="LVA46" s="21"/>
      <c r="LVB46" s="21"/>
      <c r="LVC46" s="21"/>
      <c r="LVD46" s="21"/>
      <c r="LVE46" s="21"/>
      <c r="LVF46" s="21"/>
      <c r="LVG46" s="21"/>
      <c r="LVH46" s="21"/>
      <c r="LVI46" s="21"/>
      <c r="LVJ46" s="21"/>
      <c r="LVK46" s="21"/>
      <c r="LVL46" s="21"/>
      <c r="LVM46" s="21"/>
      <c r="LVN46" s="21"/>
      <c r="LVO46" s="21"/>
      <c r="LVP46" s="21"/>
      <c r="LVQ46" s="21"/>
      <c r="LVR46" s="21"/>
      <c r="LVS46" s="21"/>
      <c r="LVT46" s="21"/>
      <c r="LVU46" s="21"/>
      <c r="LVV46" s="21"/>
      <c r="LVW46" s="21"/>
      <c r="LVX46" s="21"/>
      <c r="LVY46" s="21"/>
      <c r="LVZ46" s="21"/>
      <c r="LWA46" s="21"/>
      <c r="LWB46" s="21"/>
      <c r="LWC46" s="21"/>
      <c r="LWD46" s="21"/>
      <c r="LWE46" s="21"/>
      <c r="LWF46" s="21"/>
      <c r="LWG46" s="21"/>
      <c r="LWH46" s="21"/>
      <c r="LWI46" s="21"/>
      <c r="LWJ46" s="21"/>
      <c r="LWK46" s="21"/>
      <c r="LWL46" s="21"/>
      <c r="LWM46" s="21"/>
      <c r="LWN46" s="21"/>
      <c r="LWO46" s="21"/>
      <c r="LWP46" s="21"/>
      <c r="LWQ46" s="21"/>
      <c r="LWR46" s="21"/>
      <c r="LWS46" s="21"/>
      <c r="LWT46" s="21"/>
      <c r="LWU46" s="21"/>
      <c r="LWV46" s="21"/>
      <c r="LWW46" s="21"/>
      <c r="LWX46" s="21"/>
      <c r="LWY46" s="21"/>
      <c r="LWZ46" s="21"/>
      <c r="LXA46" s="21"/>
      <c r="LXB46" s="21"/>
      <c r="LXC46" s="21"/>
      <c r="LXD46" s="21"/>
      <c r="LXE46" s="21"/>
      <c r="LXF46" s="21"/>
      <c r="LXG46" s="21"/>
      <c r="LXH46" s="21"/>
      <c r="LXI46" s="21"/>
      <c r="LXJ46" s="21"/>
      <c r="LXK46" s="21"/>
      <c r="LXL46" s="21"/>
      <c r="LXM46" s="21"/>
      <c r="LXN46" s="21"/>
      <c r="LXO46" s="21"/>
      <c r="LXP46" s="21"/>
      <c r="LXQ46" s="21"/>
      <c r="LXR46" s="21"/>
      <c r="LXS46" s="21"/>
      <c r="LXT46" s="21"/>
      <c r="LXU46" s="21"/>
      <c r="LXV46" s="21"/>
      <c r="LXW46" s="21"/>
      <c r="LXX46" s="21"/>
      <c r="LXY46" s="21"/>
      <c r="LXZ46" s="21"/>
      <c r="LYA46" s="21"/>
      <c r="LYB46" s="21"/>
      <c r="LYC46" s="21"/>
      <c r="LYD46" s="21"/>
      <c r="LYE46" s="21"/>
      <c r="LYF46" s="21"/>
      <c r="LYG46" s="21"/>
      <c r="LYH46" s="21"/>
      <c r="LYI46" s="21"/>
      <c r="LYJ46" s="21"/>
      <c r="LYK46" s="21"/>
      <c r="LYL46" s="21"/>
      <c r="LYM46" s="21"/>
      <c r="LYN46" s="21"/>
      <c r="LYO46" s="21"/>
      <c r="LYP46" s="21"/>
      <c r="LYQ46" s="21"/>
      <c r="LYR46" s="21"/>
      <c r="LYS46" s="21"/>
      <c r="LYT46" s="21"/>
      <c r="LYU46" s="21"/>
      <c r="LYV46" s="21"/>
      <c r="LYW46" s="21"/>
      <c r="LYX46" s="21"/>
      <c r="LYY46" s="21"/>
      <c r="LYZ46" s="21"/>
      <c r="LZA46" s="21"/>
      <c r="LZB46" s="21"/>
      <c r="LZC46" s="21"/>
      <c r="LZD46" s="21"/>
      <c r="LZE46" s="21"/>
      <c r="LZF46" s="21"/>
      <c r="LZG46" s="21"/>
      <c r="LZH46" s="21"/>
      <c r="LZI46" s="21"/>
      <c r="LZJ46" s="21"/>
      <c r="LZK46" s="21"/>
      <c r="LZL46" s="21"/>
      <c r="LZM46" s="21"/>
      <c r="LZN46" s="21"/>
      <c r="LZO46" s="21"/>
      <c r="LZP46" s="21"/>
      <c r="LZQ46" s="21"/>
      <c r="LZR46" s="21"/>
      <c r="LZS46" s="21"/>
      <c r="LZT46" s="21"/>
      <c r="LZU46" s="21"/>
      <c r="LZV46" s="21"/>
      <c r="LZW46" s="21"/>
      <c r="LZX46" s="21"/>
      <c r="LZY46" s="21"/>
      <c r="LZZ46" s="21"/>
      <c r="MAA46" s="21"/>
      <c r="MAB46" s="21"/>
      <c r="MAC46" s="21"/>
      <c r="MAD46" s="21"/>
      <c r="MAE46" s="21"/>
      <c r="MAF46" s="21"/>
      <c r="MAG46" s="21"/>
      <c r="MAH46" s="21"/>
      <c r="MAI46" s="21"/>
      <c r="MAJ46" s="21"/>
      <c r="MAK46" s="21"/>
      <c r="MAL46" s="21"/>
      <c r="MAM46" s="21"/>
      <c r="MAN46" s="21"/>
      <c r="MAO46" s="21"/>
      <c r="MAP46" s="21"/>
      <c r="MAQ46" s="21"/>
      <c r="MAR46" s="21"/>
      <c r="MAS46" s="21"/>
      <c r="MAT46" s="21"/>
      <c r="MAU46" s="21"/>
      <c r="MAV46" s="21"/>
      <c r="MAW46" s="21"/>
      <c r="MAX46" s="21"/>
      <c r="MAY46" s="21"/>
      <c r="MAZ46" s="21"/>
      <c r="MBA46" s="21"/>
      <c r="MBB46" s="21"/>
      <c r="MBC46" s="21"/>
      <c r="MBD46" s="21"/>
      <c r="MBE46" s="21"/>
      <c r="MBF46" s="21"/>
      <c r="MBG46" s="21"/>
      <c r="MBH46" s="21"/>
      <c r="MBI46" s="21"/>
      <c r="MBJ46" s="21"/>
      <c r="MBK46" s="21"/>
      <c r="MBL46" s="21"/>
      <c r="MBM46" s="21"/>
      <c r="MBN46" s="21"/>
      <c r="MBO46" s="21"/>
      <c r="MBP46" s="21"/>
      <c r="MBQ46" s="21"/>
      <c r="MBR46" s="21"/>
      <c r="MBS46" s="21"/>
      <c r="MBT46" s="21"/>
      <c r="MBU46" s="21"/>
      <c r="MBV46" s="21"/>
      <c r="MBW46" s="21"/>
      <c r="MBX46" s="21"/>
      <c r="MBY46" s="21"/>
      <c r="MBZ46" s="21"/>
      <c r="MCA46" s="21"/>
      <c r="MCB46" s="21"/>
      <c r="MCC46" s="21"/>
      <c r="MCD46" s="21"/>
      <c r="MCE46" s="21"/>
      <c r="MCF46" s="21"/>
      <c r="MCG46" s="21"/>
      <c r="MCH46" s="21"/>
      <c r="MCI46" s="21"/>
      <c r="MCJ46" s="21"/>
      <c r="MCK46" s="21"/>
      <c r="MCL46" s="21"/>
      <c r="MCM46" s="21"/>
      <c r="MCN46" s="21"/>
      <c r="MCO46" s="21"/>
      <c r="MCP46" s="21"/>
      <c r="MCQ46" s="21"/>
      <c r="MCR46" s="21"/>
      <c r="MCS46" s="21"/>
      <c r="MCT46" s="21"/>
      <c r="MCU46" s="21"/>
      <c r="MCV46" s="21"/>
      <c r="MCW46" s="21"/>
      <c r="MCX46" s="21"/>
      <c r="MCY46" s="21"/>
      <c r="MCZ46" s="21"/>
      <c r="MDA46" s="21"/>
      <c r="MDB46" s="21"/>
      <c r="MDC46" s="21"/>
      <c r="MDD46" s="21"/>
      <c r="MDE46" s="21"/>
      <c r="MDF46" s="21"/>
      <c r="MDG46" s="21"/>
      <c r="MDH46" s="21"/>
      <c r="MDI46" s="21"/>
      <c r="MDJ46" s="21"/>
      <c r="MDK46" s="21"/>
      <c r="MDL46" s="21"/>
      <c r="MDM46" s="21"/>
      <c r="MDN46" s="21"/>
      <c r="MDO46" s="21"/>
      <c r="MDP46" s="21"/>
      <c r="MDQ46" s="21"/>
      <c r="MDR46" s="21"/>
      <c r="MDS46" s="21"/>
      <c r="MDT46" s="21"/>
      <c r="MDU46" s="21"/>
      <c r="MDV46" s="21"/>
      <c r="MDW46" s="21"/>
      <c r="MDX46" s="21"/>
      <c r="MDY46" s="21"/>
      <c r="MDZ46" s="21"/>
      <c r="MEA46" s="21"/>
      <c r="MEB46" s="21"/>
      <c r="MEC46" s="21"/>
      <c r="MED46" s="21"/>
      <c r="MEE46" s="21"/>
      <c r="MEF46" s="21"/>
      <c r="MEG46" s="21"/>
      <c r="MEH46" s="21"/>
      <c r="MEI46" s="21"/>
      <c r="MEJ46" s="21"/>
      <c r="MEK46" s="21"/>
      <c r="MEL46" s="21"/>
      <c r="MEM46" s="21"/>
      <c r="MEN46" s="21"/>
      <c r="MEO46" s="21"/>
      <c r="MEP46" s="21"/>
      <c r="MEQ46" s="21"/>
      <c r="MER46" s="21"/>
      <c r="MES46" s="21"/>
      <c r="MET46" s="21"/>
      <c r="MEU46" s="21"/>
      <c r="MEV46" s="21"/>
      <c r="MEW46" s="21"/>
      <c r="MEX46" s="21"/>
      <c r="MEY46" s="21"/>
      <c r="MEZ46" s="21"/>
      <c r="MFA46" s="21"/>
      <c r="MFB46" s="21"/>
      <c r="MFC46" s="21"/>
      <c r="MFD46" s="21"/>
      <c r="MFE46" s="21"/>
      <c r="MFF46" s="21"/>
      <c r="MFG46" s="21"/>
      <c r="MFH46" s="21"/>
      <c r="MFI46" s="21"/>
      <c r="MFJ46" s="21"/>
      <c r="MFK46" s="21"/>
      <c r="MFL46" s="21"/>
      <c r="MFM46" s="21"/>
      <c r="MFN46" s="21"/>
      <c r="MFO46" s="21"/>
      <c r="MFP46" s="21"/>
      <c r="MFQ46" s="21"/>
      <c r="MFR46" s="21"/>
      <c r="MFS46" s="21"/>
      <c r="MFT46" s="21"/>
      <c r="MFU46" s="21"/>
      <c r="MFV46" s="21"/>
      <c r="MFW46" s="21"/>
      <c r="MFX46" s="21"/>
      <c r="MFY46" s="21"/>
      <c r="MFZ46" s="21"/>
      <c r="MGA46" s="21"/>
      <c r="MGB46" s="21"/>
      <c r="MGC46" s="21"/>
      <c r="MGD46" s="21"/>
      <c r="MGE46" s="21"/>
      <c r="MGF46" s="21"/>
      <c r="MGG46" s="21"/>
      <c r="MGH46" s="21"/>
      <c r="MGI46" s="21"/>
      <c r="MGJ46" s="21"/>
      <c r="MGK46" s="21"/>
      <c r="MGL46" s="21"/>
      <c r="MGM46" s="21"/>
      <c r="MGN46" s="21"/>
      <c r="MGO46" s="21"/>
      <c r="MGP46" s="21"/>
      <c r="MGQ46" s="21"/>
      <c r="MGR46" s="21"/>
      <c r="MGS46" s="21"/>
      <c r="MGT46" s="21"/>
      <c r="MGU46" s="21"/>
      <c r="MGV46" s="21"/>
      <c r="MGW46" s="21"/>
      <c r="MGX46" s="21"/>
      <c r="MGY46" s="21"/>
      <c r="MGZ46" s="21"/>
      <c r="MHA46" s="21"/>
      <c r="MHB46" s="21"/>
      <c r="MHC46" s="21"/>
      <c r="MHD46" s="21"/>
      <c r="MHE46" s="21"/>
      <c r="MHF46" s="21"/>
      <c r="MHG46" s="21"/>
      <c r="MHH46" s="21"/>
      <c r="MHI46" s="21"/>
      <c r="MHJ46" s="21"/>
      <c r="MHK46" s="21"/>
      <c r="MHL46" s="21"/>
      <c r="MHM46" s="21"/>
      <c r="MHN46" s="21"/>
      <c r="MHO46" s="21"/>
      <c r="MHP46" s="21"/>
      <c r="MHQ46" s="21"/>
      <c r="MHR46" s="21"/>
      <c r="MHS46" s="21"/>
      <c r="MHT46" s="21"/>
      <c r="MHU46" s="21"/>
      <c r="MHV46" s="21"/>
      <c r="MHW46" s="21"/>
      <c r="MHX46" s="21"/>
      <c r="MHY46" s="21"/>
      <c r="MHZ46" s="21"/>
      <c r="MIA46" s="21"/>
      <c r="MIB46" s="21"/>
      <c r="MIC46" s="21"/>
      <c r="MID46" s="21"/>
      <c r="MIE46" s="21"/>
      <c r="MIF46" s="21"/>
      <c r="MIG46" s="21"/>
      <c r="MIH46" s="21"/>
      <c r="MII46" s="21"/>
      <c r="MIJ46" s="21"/>
      <c r="MIK46" s="21"/>
      <c r="MIL46" s="21"/>
      <c r="MIM46" s="21"/>
      <c r="MIN46" s="21"/>
      <c r="MIO46" s="21"/>
      <c r="MIP46" s="21"/>
      <c r="MIQ46" s="21"/>
      <c r="MIR46" s="21"/>
      <c r="MIS46" s="21"/>
      <c r="MIT46" s="21"/>
      <c r="MIU46" s="21"/>
      <c r="MIV46" s="21"/>
      <c r="MIW46" s="21"/>
      <c r="MIX46" s="21"/>
      <c r="MIY46" s="21"/>
      <c r="MIZ46" s="21"/>
      <c r="MJA46" s="21"/>
      <c r="MJB46" s="21"/>
      <c r="MJC46" s="21"/>
      <c r="MJD46" s="21"/>
      <c r="MJE46" s="21"/>
      <c r="MJF46" s="21"/>
      <c r="MJG46" s="21"/>
      <c r="MJH46" s="21"/>
      <c r="MJI46" s="21"/>
      <c r="MJJ46" s="21"/>
      <c r="MJK46" s="21"/>
      <c r="MJL46" s="21"/>
      <c r="MJM46" s="21"/>
      <c r="MJN46" s="21"/>
      <c r="MJO46" s="21"/>
      <c r="MJP46" s="21"/>
      <c r="MJQ46" s="21"/>
      <c r="MJR46" s="21"/>
      <c r="MJS46" s="21"/>
      <c r="MJT46" s="21"/>
      <c r="MJU46" s="21"/>
      <c r="MJV46" s="21"/>
      <c r="MJW46" s="21"/>
      <c r="MJX46" s="21"/>
      <c r="MJY46" s="21"/>
      <c r="MJZ46" s="21"/>
      <c r="MKA46" s="21"/>
      <c r="MKB46" s="21"/>
      <c r="MKC46" s="21"/>
      <c r="MKD46" s="21"/>
      <c r="MKE46" s="21"/>
      <c r="MKF46" s="21"/>
      <c r="MKG46" s="21"/>
      <c r="MKH46" s="21"/>
      <c r="MKI46" s="21"/>
      <c r="MKJ46" s="21"/>
      <c r="MKK46" s="21"/>
      <c r="MKL46" s="21"/>
      <c r="MKM46" s="21"/>
      <c r="MKN46" s="21"/>
      <c r="MKO46" s="21"/>
      <c r="MKP46" s="21"/>
      <c r="MKQ46" s="21"/>
      <c r="MKR46" s="21"/>
      <c r="MKS46" s="21"/>
      <c r="MKT46" s="21"/>
      <c r="MKU46" s="21"/>
      <c r="MKV46" s="21"/>
      <c r="MKW46" s="21"/>
      <c r="MKX46" s="21"/>
      <c r="MKY46" s="21"/>
      <c r="MKZ46" s="21"/>
      <c r="MLA46" s="21"/>
      <c r="MLB46" s="21"/>
      <c r="MLC46" s="21"/>
      <c r="MLD46" s="21"/>
      <c r="MLE46" s="21"/>
      <c r="MLF46" s="21"/>
      <c r="MLG46" s="21"/>
      <c r="MLH46" s="21"/>
      <c r="MLI46" s="21"/>
      <c r="MLJ46" s="21"/>
      <c r="MLK46" s="21"/>
      <c r="MLL46" s="21"/>
      <c r="MLM46" s="21"/>
      <c r="MLN46" s="21"/>
      <c r="MLO46" s="21"/>
      <c r="MLP46" s="21"/>
      <c r="MLQ46" s="21"/>
      <c r="MLR46" s="21"/>
      <c r="MLS46" s="21"/>
      <c r="MLT46" s="21"/>
      <c r="MLU46" s="21"/>
      <c r="MLV46" s="21"/>
      <c r="MLW46" s="21"/>
      <c r="MLX46" s="21"/>
      <c r="MLY46" s="21"/>
      <c r="MLZ46" s="21"/>
      <c r="MMA46" s="21"/>
      <c r="MMB46" s="21"/>
      <c r="MMC46" s="21"/>
      <c r="MMD46" s="21"/>
      <c r="MME46" s="21"/>
      <c r="MMF46" s="21"/>
      <c r="MMG46" s="21"/>
      <c r="MMH46" s="21"/>
      <c r="MMI46" s="21"/>
      <c r="MMJ46" s="21"/>
      <c r="MMK46" s="21"/>
      <c r="MML46" s="21"/>
      <c r="MMM46" s="21"/>
      <c r="MMN46" s="21"/>
      <c r="MMO46" s="21"/>
      <c r="MMP46" s="21"/>
      <c r="MMQ46" s="21"/>
      <c r="MMR46" s="21"/>
      <c r="MMS46" s="21"/>
      <c r="MMT46" s="21"/>
      <c r="MMU46" s="21"/>
      <c r="MMV46" s="21"/>
      <c r="MMW46" s="21"/>
      <c r="MMX46" s="21"/>
      <c r="MMY46" s="21"/>
      <c r="MMZ46" s="21"/>
      <c r="MNA46" s="21"/>
      <c r="MNB46" s="21"/>
      <c r="MNC46" s="21"/>
      <c r="MND46" s="21"/>
      <c r="MNE46" s="21"/>
      <c r="MNF46" s="21"/>
      <c r="MNG46" s="21"/>
      <c r="MNH46" s="21"/>
      <c r="MNI46" s="21"/>
      <c r="MNJ46" s="21"/>
      <c r="MNK46" s="21"/>
      <c r="MNL46" s="21"/>
      <c r="MNM46" s="21"/>
      <c r="MNN46" s="21"/>
      <c r="MNO46" s="21"/>
      <c r="MNP46" s="21"/>
      <c r="MNQ46" s="21"/>
      <c r="MNR46" s="21"/>
      <c r="MNS46" s="21"/>
      <c r="MNT46" s="21"/>
      <c r="MNU46" s="21"/>
      <c r="MNV46" s="21"/>
      <c r="MNW46" s="21"/>
      <c r="MNX46" s="21"/>
      <c r="MNY46" s="21"/>
      <c r="MNZ46" s="21"/>
      <c r="MOA46" s="21"/>
      <c r="MOB46" s="21"/>
      <c r="MOC46" s="21"/>
      <c r="MOD46" s="21"/>
      <c r="MOE46" s="21"/>
      <c r="MOF46" s="21"/>
      <c r="MOG46" s="21"/>
      <c r="MOH46" s="21"/>
      <c r="MOI46" s="21"/>
      <c r="MOJ46" s="21"/>
      <c r="MOK46" s="21"/>
      <c r="MOL46" s="21"/>
      <c r="MOM46" s="21"/>
      <c r="MON46" s="21"/>
      <c r="MOO46" s="21"/>
      <c r="MOP46" s="21"/>
      <c r="MOQ46" s="21"/>
      <c r="MOR46" s="21"/>
      <c r="MOS46" s="21"/>
      <c r="MOT46" s="21"/>
      <c r="MOU46" s="21"/>
      <c r="MOV46" s="21"/>
      <c r="MOW46" s="21"/>
      <c r="MOX46" s="21"/>
      <c r="MOY46" s="21"/>
      <c r="MOZ46" s="21"/>
      <c r="MPA46" s="21"/>
      <c r="MPB46" s="21"/>
      <c r="MPC46" s="21"/>
      <c r="MPD46" s="21"/>
      <c r="MPE46" s="21"/>
      <c r="MPF46" s="21"/>
      <c r="MPG46" s="21"/>
      <c r="MPH46" s="21"/>
      <c r="MPI46" s="21"/>
      <c r="MPJ46" s="21"/>
      <c r="MPK46" s="21"/>
      <c r="MPL46" s="21"/>
      <c r="MPM46" s="21"/>
      <c r="MPN46" s="21"/>
      <c r="MPO46" s="21"/>
      <c r="MPP46" s="21"/>
      <c r="MPQ46" s="21"/>
      <c r="MPR46" s="21"/>
      <c r="MPS46" s="21"/>
      <c r="MPT46" s="21"/>
      <c r="MPU46" s="21"/>
      <c r="MPV46" s="21"/>
      <c r="MPW46" s="21"/>
      <c r="MPX46" s="21"/>
      <c r="MPY46" s="21"/>
      <c r="MPZ46" s="21"/>
      <c r="MQA46" s="21"/>
      <c r="MQB46" s="21"/>
      <c r="MQC46" s="21"/>
      <c r="MQD46" s="21"/>
      <c r="MQE46" s="21"/>
      <c r="MQF46" s="21"/>
      <c r="MQG46" s="21"/>
      <c r="MQH46" s="21"/>
      <c r="MQI46" s="21"/>
      <c r="MQJ46" s="21"/>
      <c r="MQK46" s="21"/>
      <c r="MQL46" s="21"/>
      <c r="MQM46" s="21"/>
      <c r="MQN46" s="21"/>
      <c r="MQO46" s="21"/>
      <c r="MQP46" s="21"/>
      <c r="MQQ46" s="21"/>
      <c r="MQR46" s="21"/>
      <c r="MQS46" s="21"/>
      <c r="MQT46" s="21"/>
      <c r="MQU46" s="21"/>
      <c r="MQV46" s="21"/>
      <c r="MQW46" s="21"/>
      <c r="MQX46" s="21"/>
      <c r="MQY46" s="21"/>
      <c r="MQZ46" s="21"/>
      <c r="MRA46" s="21"/>
      <c r="MRB46" s="21"/>
      <c r="MRC46" s="21"/>
      <c r="MRD46" s="21"/>
      <c r="MRE46" s="21"/>
      <c r="MRF46" s="21"/>
      <c r="MRG46" s="21"/>
      <c r="MRH46" s="21"/>
      <c r="MRI46" s="21"/>
      <c r="MRJ46" s="21"/>
      <c r="MRK46" s="21"/>
      <c r="MRL46" s="21"/>
      <c r="MRM46" s="21"/>
      <c r="MRN46" s="21"/>
      <c r="MRO46" s="21"/>
      <c r="MRP46" s="21"/>
      <c r="MRQ46" s="21"/>
      <c r="MRR46" s="21"/>
      <c r="MRS46" s="21"/>
      <c r="MRT46" s="21"/>
      <c r="MRU46" s="21"/>
      <c r="MRV46" s="21"/>
      <c r="MRW46" s="21"/>
      <c r="MRX46" s="21"/>
      <c r="MRY46" s="21"/>
      <c r="MRZ46" s="21"/>
      <c r="MSA46" s="21"/>
      <c r="MSB46" s="21"/>
      <c r="MSC46" s="21"/>
      <c r="MSD46" s="21"/>
      <c r="MSE46" s="21"/>
      <c r="MSF46" s="21"/>
      <c r="MSG46" s="21"/>
      <c r="MSH46" s="21"/>
      <c r="MSI46" s="21"/>
      <c r="MSJ46" s="21"/>
      <c r="MSK46" s="21"/>
      <c r="MSL46" s="21"/>
      <c r="MSM46" s="21"/>
      <c r="MSN46" s="21"/>
      <c r="MSO46" s="21"/>
      <c r="MSP46" s="21"/>
      <c r="MSQ46" s="21"/>
      <c r="MSR46" s="21"/>
      <c r="MSS46" s="21"/>
      <c r="MST46" s="21"/>
      <c r="MSU46" s="21"/>
      <c r="MSV46" s="21"/>
      <c r="MSW46" s="21"/>
      <c r="MSX46" s="21"/>
      <c r="MSY46" s="21"/>
      <c r="MSZ46" s="21"/>
      <c r="MTA46" s="21"/>
      <c r="MTB46" s="21"/>
      <c r="MTC46" s="21"/>
      <c r="MTD46" s="21"/>
      <c r="MTE46" s="21"/>
      <c r="MTF46" s="21"/>
      <c r="MTG46" s="21"/>
      <c r="MTH46" s="21"/>
      <c r="MTI46" s="21"/>
      <c r="MTJ46" s="21"/>
      <c r="MTK46" s="21"/>
      <c r="MTL46" s="21"/>
      <c r="MTM46" s="21"/>
      <c r="MTN46" s="21"/>
      <c r="MTO46" s="21"/>
      <c r="MTP46" s="21"/>
      <c r="MTQ46" s="21"/>
      <c r="MTR46" s="21"/>
      <c r="MTS46" s="21"/>
      <c r="MTT46" s="21"/>
      <c r="MTU46" s="21"/>
      <c r="MTV46" s="21"/>
      <c r="MTW46" s="21"/>
      <c r="MTX46" s="21"/>
      <c r="MTY46" s="21"/>
      <c r="MTZ46" s="21"/>
      <c r="MUA46" s="21"/>
      <c r="MUB46" s="21"/>
      <c r="MUC46" s="21"/>
      <c r="MUD46" s="21"/>
      <c r="MUE46" s="21"/>
      <c r="MUF46" s="21"/>
      <c r="MUG46" s="21"/>
      <c r="MUH46" s="21"/>
      <c r="MUI46" s="21"/>
      <c r="MUJ46" s="21"/>
      <c r="MUK46" s="21"/>
      <c r="MUL46" s="21"/>
      <c r="MUM46" s="21"/>
      <c r="MUN46" s="21"/>
      <c r="MUO46" s="21"/>
      <c r="MUP46" s="21"/>
      <c r="MUQ46" s="21"/>
      <c r="MUR46" s="21"/>
      <c r="MUS46" s="21"/>
      <c r="MUT46" s="21"/>
      <c r="MUU46" s="21"/>
      <c r="MUV46" s="21"/>
      <c r="MUW46" s="21"/>
      <c r="MUX46" s="21"/>
      <c r="MUY46" s="21"/>
      <c r="MUZ46" s="21"/>
      <c r="MVA46" s="21"/>
      <c r="MVB46" s="21"/>
      <c r="MVC46" s="21"/>
      <c r="MVD46" s="21"/>
      <c r="MVE46" s="21"/>
      <c r="MVF46" s="21"/>
      <c r="MVG46" s="21"/>
      <c r="MVH46" s="21"/>
      <c r="MVI46" s="21"/>
      <c r="MVJ46" s="21"/>
      <c r="MVK46" s="21"/>
      <c r="MVL46" s="21"/>
      <c r="MVM46" s="21"/>
      <c r="MVN46" s="21"/>
      <c r="MVO46" s="21"/>
      <c r="MVP46" s="21"/>
      <c r="MVQ46" s="21"/>
      <c r="MVR46" s="21"/>
      <c r="MVS46" s="21"/>
      <c r="MVT46" s="21"/>
      <c r="MVU46" s="21"/>
      <c r="MVV46" s="21"/>
      <c r="MVW46" s="21"/>
      <c r="MVX46" s="21"/>
      <c r="MVY46" s="21"/>
      <c r="MVZ46" s="21"/>
      <c r="MWA46" s="21"/>
      <c r="MWB46" s="21"/>
      <c r="MWC46" s="21"/>
      <c r="MWD46" s="21"/>
      <c r="MWE46" s="21"/>
      <c r="MWF46" s="21"/>
      <c r="MWG46" s="21"/>
      <c r="MWH46" s="21"/>
      <c r="MWI46" s="21"/>
      <c r="MWJ46" s="21"/>
      <c r="MWK46" s="21"/>
      <c r="MWL46" s="21"/>
      <c r="MWM46" s="21"/>
      <c r="MWN46" s="21"/>
      <c r="MWO46" s="21"/>
      <c r="MWP46" s="21"/>
      <c r="MWQ46" s="21"/>
      <c r="MWR46" s="21"/>
      <c r="MWS46" s="21"/>
      <c r="MWT46" s="21"/>
      <c r="MWU46" s="21"/>
      <c r="MWV46" s="21"/>
      <c r="MWW46" s="21"/>
      <c r="MWX46" s="21"/>
      <c r="MWY46" s="21"/>
      <c r="MWZ46" s="21"/>
      <c r="MXA46" s="21"/>
      <c r="MXB46" s="21"/>
      <c r="MXC46" s="21"/>
      <c r="MXD46" s="21"/>
      <c r="MXE46" s="21"/>
      <c r="MXF46" s="21"/>
      <c r="MXG46" s="21"/>
      <c r="MXH46" s="21"/>
      <c r="MXI46" s="21"/>
      <c r="MXJ46" s="21"/>
      <c r="MXK46" s="21"/>
      <c r="MXL46" s="21"/>
      <c r="MXM46" s="21"/>
      <c r="MXN46" s="21"/>
      <c r="MXO46" s="21"/>
      <c r="MXP46" s="21"/>
      <c r="MXQ46" s="21"/>
      <c r="MXR46" s="21"/>
      <c r="MXS46" s="21"/>
      <c r="MXT46" s="21"/>
      <c r="MXU46" s="21"/>
      <c r="MXV46" s="21"/>
      <c r="MXW46" s="21"/>
      <c r="MXX46" s="21"/>
      <c r="MXY46" s="21"/>
      <c r="MXZ46" s="21"/>
      <c r="MYA46" s="21"/>
      <c r="MYB46" s="21"/>
      <c r="MYC46" s="21"/>
      <c r="MYD46" s="21"/>
      <c r="MYE46" s="21"/>
      <c r="MYF46" s="21"/>
      <c r="MYG46" s="21"/>
      <c r="MYH46" s="21"/>
      <c r="MYI46" s="21"/>
      <c r="MYJ46" s="21"/>
      <c r="MYK46" s="21"/>
      <c r="MYL46" s="21"/>
      <c r="MYM46" s="21"/>
      <c r="MYN46" s="21"/>
      <c r="MYO46" s="21"/>
      <c r="MYP46" s="21"/>
      <c r="MYQ46" s="21"/>
      <c r="MYR46" s="21"/>
      <c r="MYS46" s="21"/>
      <c r="MYT46" s="21"/>
      <c r="MYU46" s="21"/>
      <c r="MYV46" s="21"/>
      <c r="MYW46" s="21"/>
      <c r="MYX46" s="21"/>
      <c r="MYY46" s="21"/>
      <c r="MYZ46" s="21"/>
      <c r="MZA46" s="21"/>
      <c r="MZB46" s="21"/>
      <c r="MZC46" s="21"/>
      <c r="MZD46" s="21"/>
      <c r="MZE46" s="21"/>
      <c r="MZF46" s="21"/>
      <c r="MZG46" s="21"/>
      <c r="MZH46" s="21"/>
      <c r="MZI46" s="21"/>
      <c r="MZJ46" s="21"/>
      <c r="MZK46" s="21"/>
      <c r="MZL46" s="21"/>
      <c r="MZM46" s="21"/>
      <c r="MZN46" s="21"/>
      <c r="MZO46" s="21"/>
      <c r="MZP46" s="21"/>
      <c r="MZQ46" s="21"/>
      <c r="MZR46" s="21"/>
      <c r="MZS46" s="21"/>
      <c r="MZT46" s="21"/>
      <c r="MZU46" s="21"/>
      <c r="MZV46" s="21"/>
      <c r="MZW46" s="21"/>
      <c r="MZX46" s="21"/>
      <c r="MZY46" s="21"/>
      <c r="MZZ46" s="21"/>
      <c r="NAA46" s="21"/>
      <c r="NAB46" s="21"/>
      <c r="NAC46" s="21"/>
      <c r="NAD46" s="21"/>
      <c r="NAE46" s="21"/>
      <c r="NAF46" s="21"/>
      <c r="NAG46" s="21"/>
      <c r="NAH46" s="21"/>
      <c r="NAI46" s="21"/>
      <c r="NAJ46" s="21"/>
      <c r="NAK46" s="21"/>
      <c r="NAL46" s="21"/>
      <c r="NAM46" s="21"/>
      <c r="NAN46" s="21"/>
      <c r="NAO46" s="21"/>
      <c r="NAP46" s="21"/>
      <c r="NAQ46" s="21"/>
      <c r="NAR46" s="21"/>
      <c r="NAS46" s="21"/>
      <c r="NAT46" s="21"/>
      <c r="NAU46" s="21"/>
      <c r="NAV46" s="21"/>
      <c r="NAW46" s="21"/>
      <c r="NAX46" s="21"/>
      <c r="NAY46" s="21"/>
      <c r="NAZ46" s="21"/>
      <c r="NBA46" s="21"/>
      <c r="NBB46" s="21"/>
      <c r="NBC46" s="21"/>
      <c r="NBD46" s="21"/>
      <c r="NBE46" s="21"/>
      <c r="NBF46" s="21"/>
      <c r="NBG46" s="21"/>
      <c r="NBH46" s="21"/>
      <c r="NBI46" s="21"/>
      <c r="NBJ46" s="21"/>
      <c r="NBK46" s="21"/>
      <c r="NBL46" s="21"/>
      <c r="NBM46" s="21"/>
      <c r="NBN46" s="21"/>
      <c r="NBO46" s="21"/>
      <c r="NBP46" s="21"/>
      <c r="NBQ46" s="21"/>
      <c r="NBR46" s="21"/>
      <c r="NBS46" s="21"/>
      <c r="NBT46" s="21"/>
      <c r="NBU46" s="21"/>
      <c r="NBV46" s="21"/>
      <c r="NBW46" s="21"/>
      <c r="NBX46" s="21"/>
      <c r="NBY46" s="21"/>
      <c r="NBZ46" s="21"/>
      <c r="NCA46" s="21"/>
      <c r="NCB46" s="21"/>
      <c r="NCC46" s="21"/>
      <c r="NCD46" s="21"/>
      <c r="NCE46" s="21"/>
      <c r="NCF46" s="21"/>
      <c r="NCG46" s="21"/>
      <c r="NCH46" s="21"/>
      <c r="NCI46" s="21"/>
      <c r="NCJ46" s="21"/>
      <c r="NCK46" s="21"/>
      <c r="NCL46" s="21"/>
      <c r="NCM46" s="21"/>
      <c r="NCN46" s="21"/>
      <c r="NCO46" s="21"/>
      <c r="NCP46" s="21"/>
      <c r="NCQ46" s="21"/>
      <c r="NCR46" s="21"/>
      <c r="NCS46" s="21"/>
      <c r="NCT46" s="21"/>
      <c r="NCU46" s="21"/>
      <c r="NCV46" s="21"/>
      <c r="NCW46" s="21"/>
      <c r="NCX46" s="21"/>
      <c r="NCY46" s="21"/>
      <c r="NCZ46" s="21"/>
      <c r="NDA46" s="21"/>
      <c r="NDB46" s="21"/>
      <c r="NDC46" s="21"/>
      <c r="NDD46" s="21"/>
      <c r="NDE46" s="21"/>
      <c r="NDF46" s="21"/>
      <c r="NDG46" s="21"/>
      <c r="NDH46" s="21"/>
      <c r="NDI46" s="21"/>
      <c r="NDJ46" s="21"/>
      <c r="NDK46" s="21"/>
      <c r="NDL46" s="21"/>
      <c r="NDM46" s="21"/>
      <c r="NDN46" s="21"/>
      <c r="NDO46" s="21"/>
      <c r="NDP46" s="21"/>
      <c r="NDQ46" s="21"/>
      <c r="NDR46" s="21"/>
      <c r="NDS46" s="21"/>
      <c r="NDT46" s="21"/>
      <c r="NDU46" s="21"/>
      <c r="NDV46" s="21"/>
      <c r="NDW46" s="21"/>
      <c r="NDX46" s="21"/>
      <c r="NDY46" s="21"/>
      <c r="NDZ46" s="21"/>
      <c r="NEA46" s="21"/>
      <c r="NEB46" s="21"/>
      <c r="NEC46" s="21"/>
      <c r="NED46" s="21"/>
      <c r="NEE46" s="21"/>
      <c r="NEF46" s="21"/>
      <c r="NEG46" s="21"/>
      <c r="NEH46" s="21"/>
      <c r="NEI46" s="21"/>
      <c r="NEJ46" s="21"/>
      <c r="NEK46" s="21"/>
      <c r="NEL46" s="21"/>
      <c r="NEM46" s="21"/>
      <c r="NEN46" s="21"/>
      <c r="NEO46" s="21"/>
      <c r="NEP46" s="21"/>
      <c r="NEQ46" s="21"/>
      <c r="NER46" s="21"/>
      <c r="NES46" s="21"/>
      <c r="NET46" s="21"/>
      <c r="NEU46" s="21"/>
      <c r="NEV46" s="21"/>
      <c r="NEW46" s="21"/>
      <c r="NEX46" s="21"/>
      <c r="NEY46" s="21"/>
      <c r="NEZ46" s="21"/>
      <c r="NFA46" s="21"/>
      <c r="NFB46" s="21"/>
      <c r="NFC46" s="21"/>
      <c r="NFD46" s="21"/>
      <c r="NFE46" s="21"/>
      <c r="NFF46" s="21"/>
      <c r="NFG46" s="21"/>
      <c r="NFH46" s="21"/>
      <c r="NFI46" s="21"/>
      <c r="NFJ46" s="21"/>
      <c r="NFK46" s="21"/>
      <c r="NFL46" s="21"/>
      <c r="NFM46" s="21"/>
      <c r="NFN46" s="21"/>
      <c r="NFO46" s="21"/>
      <c r="NFP46" s="21"/>
      <c r="NFQ46" s="21"/>
      <c r="NFR46" s="21"/>
      <c r="NFS46" s="21"/>
      <c r="NFT46" s="21"/>
      <c r="NFU46" s="21"/>
      <c r="NFV46" s="21"/>
      <c r="NFW46" s="21"/>
      <c r="NFX46" s="21"/>
      <c r="NFY46" s="21"/>
      <c r="NFZ46" s="21"/>
      <c r="NGA46" s="21"/>
      <c r="NGB46" s="21"/>
      <c r="NGC46" s="21"/>
      <c r="NGD46" s="21"/>
      <c r="NGE46" s="21"/>
      <c r="NGF46" s="21"/>
      <c r="NGG46" s="21"/>
      <c r="NGH46" s="21"/>
      <c r="NGI46" s="21"/>
      <c r="NGJ46" s="21"/>
      <c r="NGK46" s="21"/>
      <c r="NGL46" s="21"/>
      <c r="NGM46" s="21"/>
      <c r="NGN46" s="21"/>
      <c r="NGO46" s="21"/>
      <c r="NGP46" s="21"/>
      <c r="NGQ46" s="21"/>
      <c r="NGR46" s="21"/>
      <c r="NGS46" s="21"/>
      <c r="NGT46" s="21"/>
      <c r="NGU46" s="21"/>
      <c r="NGV46" s="21"/>
      <c r="NGW46" s="21"/>
      <c r="NGX46" s="21"/>
      <c r="NGY46" s="21"/>
      <c r="NGZ46" s="21"/>
      <c r="NHA46" s="21"/>
      <c r="NHB46" s="21"/>
      <c r="NHC46" s="21"/>
      <c r="NHD46" s="21"/>
      <c r="NHE46" s="21"/>
      <c r="NHF46" s="21"/>
      <c r="NHG46" s="21"/>
      <c r="NHH46" s="21"/>
      <c r="NHI46" s="21"/>
      <c r="NHJ46" s="21"/>
      <c r="NHK46" s="21"/>
      <c r="NHL46" s="21"/>
      <c r="NHM46" s="21"/>
      <c r="NHN46" s="21"/>
      <c r="NHO46" s="21"/>
      <c r="NHP46" s="21"/>
      <c r="NHQ46" s="21"/>
      <c r="NHR46" s="21"/>
      <c r="NHS46" s="21"/>
      <c r="NHT46" s="21"/>
      <c r="NHU46" s="21"/>
      <c r="NHV46" s="21"/>
      <c r="NHW46" s="21"/>
      <c r="NHX46" s="21"/>
      <c r="NHY46" s="21"/>
      <c r="NHZ46" s="21"/>
      <c r="NIA46" s="21"/>
      <c r="NIB46" s="21"/>
      <c r="NIC46" s="21"/>
      <c r="NID46" s="21"/>
      <c r="NIE46" s="21"/>
      <c r="NIF46" s="21"/>
      <c r="NIG46" s="21"/>
      <c r="NIH46" s="21"/>
      <c r="NII46" s="21"/>
      <c r="NIJ46" s="21"/>
      <c r="NIK46" s="21"/>
      <c r="NIL46" s="21"/>
      <c r="NIM46" s="21"/>
      <c r="NIN46" s="21"/>
      <c r="NIO46" s="21"/>
      <c r="NIP46" s="21"/>
      <c r="NIQ46" s="21"/>
      <c r="NIR46" s="21"/>
      <c r="NIS46" s="21"/>
      <c r="NIT46" s="21"/>
      <c r="NIU46" s="21"/>
      <c r="NIV46" s="21"/>
      <c r="NIW46" s="21"/>
      <c r="NIX46" s="21"/>
      <c r="NIY46" s="21"/>
      <c r="NIZ46" s="21"/>
      <c r="NJA46" s="21"/>
      <c r="NJB46" s="21"/>
      <c r="NJC46" s="21"/>
      <c r="NJD46" s="21"/>
      <c r="NJE46" s="21"/>
      <c r="NJF46" s="21"/>
      <c r="NJG46" s="21"/>
      <c r="NJH46" s="21"/>
      <c r="NJI46" s="21"/>
      <c r="NJJ46" s="21"/>
      <c r="NJK46" s="21"/>
      <c r="NJL46" s="21"/>
      <c r="NJM46" s="21"/>
      <c r="NJN46" s="21"/>
      <c r="NJO46" s="21"/>
      <c r="NJP46" s="21"/>
      <c r="NJQ46" s="21"/>
      <c r="NJR46" s="21"/>
      <c r="NJS46" s="21"/>
      <c r="NJT46" s="21"/>
      <c r="NJU46" s="21"/>
      <c r="NJV46" s="21"/>
      <c r="NJW46" s="21"/>
      <c r="NJX46" s="21"/>
      <c r="NJY46" s="21"/>
      <c r="NJZ46" s="21"/>
      <c r="NKA46" s="21"/>
      <c r="NKB46" s="21"/>
      <c r="NKC46" s="21"/>
      <c r="NKD46" s="21"/>
      <c r="NKE46" s="21"/>
      <c r="NKF46" s="21"/>
      <c r="NKG46" s="21"/>
      <c r="NKH46" s="21"/>
      <c r="NKI46" s="21"/>
      <c r="NKJ46" s="21"/>
      <c r="NKK46" s="21"/>
      <c r="NKL46" s="21"/>
      <c r="NKM46" s="21"/>
      <c r="NKN46" s="21"/>
      <c r="NKO46" s="21"/>
      <c r="NKP46" s="21"/>
      <c r="NKQ46" s="21"/>
      <c r="NKR46" s="21"/>
      <c r="NKS46" s="21"/>
      <c r="NKT46" s="21"/>
      <c r="NKU46" s="21"/>
      <c r="NKV46" s="21"/>
      <c r="NKW46" s="21"/>
      <c r="NKX46" s="21"/>
      <c r="NKY46" s="21"/>
      <c r="NKZ46" s="21"/>
      <c r="NLA46" s="21"/>
      <c r="NLB46" s="21"/>
      <c r="NLC46" s="21"/>
      <c r="NLD46" s="21"/>
      <c r="NLE46" s="21"/>
      <c r="NLF46" s="21"/>
      <c r="NLG46" s="21"/>
      <c r="NLH46" s="21"/>
      <c r="NLI46" s="21"/>
      <c r="NLJ46" s="21"/>
      <c r="NLK46" s="21"/>
      <c r="NLL46" s="21"/>
      <c r="NLM46" s="21"/>
      <c r="NLN46" s="21"/>
      <c r="NLO46" s="21"/>
      <c r="NLP46" s="21"/>
      <c r="NLQ46" s="21"/>
      <c r="NLR46" s="21"/>
      <c r="NLS46" s="21"/>
      <c r="NLT46" s="21"/>
      <c r="NLU46" s="21"/>
      <c r="NLV46" s="21"/>
      <c r="NLW46" s="21"/>
      <c r="NLX46" s="21"/>
      <c r="NLY46" s="21"/>
      <c r="NLZ46" s="21"/>
      <c r="NMA46" s="21"/>
      <c r="NMB46" s="21"/>
      <c r="NMC46" s="21"/>
      <c r="NMD46" s="21"/>
      <c r="NME46" s="21"/>
      <c r="NMF46" s="21"/>
      <c r="NMG46" s="21"/>
      <c r="NMH46" s="21"/>
      <c r="NMI46" s="21"/>
      <c r="NMJ46" s="21"/>
      <c r="NMK46" s="21"/>
      <c r="NML46" s="21"/>
      <c r="NMM46" s="21"/>
      <c r="NMN46" s="21"/>
      <c r="NMO46" s="21"/>
      <c r="NMP46" s="21"/>
      <c r="NMQ46" s="21"/>
      <c r="NMR46" s="21"/>
      <c r="NMS46" s="21"/>
      <c r="NMT46" s="21"/>
      <c r="NMU46" s="21"/>
      <c r="NMV46" s="21"/>
      <c r="NMW46" s="21"/>
      <c r="NMX46" s="21"/>
      <c r="NMY46" s="21"/>
      <c r="NMZ46" s="21"/>
      <c r="NNA46" s="21"/>
      <c r="NNB46" s="21"/>
      <c r="NNC46" s="21"/>
      <c r="NND46" s="21"/>
      <c r="NNE46" s="21"/>
      <c r="NNF46" s="21"/>
      <c r="NNG46" s="21"/>
      <c r="NNH46" s="21"/>
      <c r="NNI46" s="21"/>
      <c r="NNJ46" s="21"/>
      <c r="NNK46" s="21"/>
      <c r="NNL46" s="21"/>
      <c r="NNM46" s="21"/>
      <c r="NNN46" s="21"/>
      <c r="NNO46" s="21"/>
      <c r="NNP46" s="21"/>
      <c r="NNQ46" s="21"/>
      <c r="NNR46" s="21"/>
      <c r="NNS46" s="21"/>
      <c r="NNT46" s="21"/>
      <c r="NNU46" s="21"/>
      <c r="NNV46" s="21"/>
      <c r="NNW46" s="21"/>
      <c r="NNX46" s="21"/>
      <c r="NNY46" s="21"/>
      <c r="NNZ46" s="21"/>
      <c r="NOA46" s="21"/>
      <c r="NOB46" s="21"/>
      <c r="NOC46" s="21"/>
      <c r="NOD46" s="21"/>
      <c r="NOE46" s="21"/>
      <c r="NOF46" s="21"/>
      <c r="NOG46" s="21"/>
      <c r="NOH46" s="21"/>
      <c r="NOI46" s="21"/>
      <c r="NOJ46" s="21"/>
      <c r="NOK46" s="21"/>
      <c r="NOL46" s="21"/>
      <c r="NOM46" s="21"/>
      <c r="NON46" s="21"/>
      <c r="NOO46" s="21"/>
      <c r="NOP46" s="21"/>
      <c r="NOQ46" s="21"/>
      <c r="NOR46" s="21"/>
      <c r="NOS46" s="21"/>
      <c r="NOT46" s="21"/>
      <c r="NOU46" s="21"/>
      <c r="NOV46" s="21"/>
      <c r="NOW46" s="21"/>
      <c r="NOX46" s="21"/>
      <c r="NOY46" s="21"/>
      <c r="NOZ46" s="21"/>
      <c r="NPA46" s="21"/>
      <c r="NPB46" s="21"/>
      <c r="NPC46" s="21"/>
      <c r="NPD46" s="21"/>
      <c r="NPE46" s="21"/>
      <c r="NPF46" s="21"/>
      <c r="NPG46" s="21"/>
      <c r="NPH46" s="21"/>
      <c r="NPI46" s="21"/>
      <c r="NPJ46" s="21"/>
      <c r="NPK46" s="21"/>
      <c r="NPL46" s="21"/>
      <c r="NPM46" s="21"/>
      <c r="NPN46" s="21"/>
      <c r="NPO46" s="21"/>
      <c r="NPP46" s="21"/>
      <c r="NPQ46" s="21"/>
      <c r="NPR46" s="21"/>
      <c r="NPS46" s="21"/>
      <c r="NPT46" s="21"/>
      <c r="NPU46" s="21"/>
      <c r="NPV46" s="21"/>
      <c r="NPW46" s="21"/>
      <c r="NPX46" s="21"/>
      <c r="NPY46" s="21"/>
      <c r="NPZ46" s="21"/>
      <c r="NQA46" s="21"/>
      <c r="NQB46" s="21"/>
      <c r="NQC46" s="21"/>
      <c r="NQD46" s="21"/>
      <c r="NQE46" s="21"/>
      <c r="NQF46" s="21"/>
      <c r="NQG46" s="21"/>
      <c r="NQH46" s="21"/>
      <c r="NQI46" s="21"/>
      <c r="NQJ46" s="21"/>
      <c r="NQK46" s="21"/>
      <c r="NQL46" s="21"/>
      <c r="NQM46" s="21"/>
      <c r="NQN46" s="21"/>
      <c r="NQO46" s="21"/>
      <c r="NQP46" s="21"/>
      <c r="NQQ46" s="21"/>
      <c r="NQR46" s="21"/>
      <c r="NQS46" s="21"/>
      <c r="NQT46" s="21"/>
      <c r="NQU46" s="21"/>
      <c r="NQV46" s="21"/>
      <c r="NQW46" s="21"/>
      <c r="NQX46" s="21"/>
      <c r="NQY46" s="21"/>
      <c r="NQZ46" s="21"/>
      <c r="NRA46" s="21"/>
      <c r="NRB46" s="21"/>
      <c r="NRC46" s="21"/>
      <c r="NRD46" s="21"/>
      <c r="NRE46" s="21"/>
      <c r="NRF46" s="21"/>
      <c r="NRG46" s="21"/>
      <c r="NRH46" s="21"/>
      <c r="NRI46" s="21"/>
      <c r="NRJ46" s="21"/>
      <c r="NRK46" s="21"/>
      <c r="NRL46" s="21"/>
      <c r="NRM46" s="21"/>
      <c r="NRN46" s="21"/>
      <c r="NRO46" s="21"/>
      <c r="NRP46" s="21"/>
      <c r="NRQ46" s="21"/>
      <c r="NRR46" s="21"/>
      <c r="NRS46" s="21"/>
      <c r="NRT46" s="21"/>
      <c r="NRU46" s="21"/>
      <c r="NRV46" s="21"/>
      <c r="NRW46" s="21"/>
      <c r="NRX46" s="21"/>
      <c r="NRY46" s="21"/>
      <c r="NRZ46" s="21"/>
      <c r="NSA46" s="21"/>
      <c r="NSB46" s="21"/>
      <c r="NSC46" s="21"/>
      <c r="NSD46" s="21"/>
      <c r="NSE46" s="21"/>
      <c r="NSF46" s="21"/>
      <c r="NSG46" s="21"/>
      <c r="NSH46" s="21"/>
      <c r="NSI46" s="21"/>
      <c r="NSJ46" s="21"/>
      <c r="NSK46" s="21"/>
      <c r="NSL46" s="21"/>
      <c r="NSM46" s="21"/>
      <c r="NSN46" s="21"/>
      <c r="NSO46" s="21"/>
      <c r="NSP46" s="21"/>
      <c r="NSQ46" s="21"/>
      <c r="NSR46" s="21"/>
      <c r="NSS46" s="21"/>
      <c r="NST46" s="21"/>
      <c r="NSU46" s="21"/>
      <c r="NSV46" s="21"/>
      <c r="NSW46" s="21"/>
      <c r="NSX46" s="21"/>
      <c r="NSY46" s="21"/>
      <c r="NSZ46" s="21"/>
      <c r="NTA46" s="21"/>
      <c r="NTB46" s="21"/>
      <c r="NTC46" s="21"/>
      <c r="NTD46" s="21"/>
      <c r="NTE46" s="21"/>
      <c r="NTF46" s="21"/>
      <c r="NTG46" s="21"/>
      <c r="NTH46" s="21"/>
      <c r="NTI46" s="21"/>
      <c r="NTJ46" s="21"/>
      <c r="NTK46" s="21"/>
      <c r="NTL46" s="21"/>
      <c r="NTM46" s="21"/>
      <c r="NTN46" s="21"/>
      <c r="NTO46" s="21"/>
      <c r="NTP46" s="21"/>
      <c r="NTQ46" s="21"/>
      <c r="NTR46" s="21"/>
      <c r="NTS46" s="21"/>
      <c r="NTT46" s="21"/>
      <c r="NTU46" s="21"/>
      <c r="NTV46" s="21"/>
      <c r="NTW46" s="21"/>
      <c r="NTX46" s="21"/>
      <c r="NTY46" s="21"/>
      <c r="NTZ46" s="21"/>
      <c r="NUA46" s="21"/>
      <c r="NUB46" s="21"/>
      <c r="NUC46" s="21"/>
      <c r="NUD46" s="21"/>
      <c r="NUE46" s="21"/>
      <c r="NUF46" s="21"/>
      <c r="NUG46" s="21"/>
      <c r="NUH46" s="21"/>
      <c r="NUI46" s="21"/>
      <c r="NUJ46" s="21"/>
      <c r="NUK46" s="21"/>
      <c r="NUL46" s="21"/>
      <c r="NUM46" s="21"/>
      <c r="NUN46" s="21"/>
      <c r="NUO46" s="21"/>
      <c r="NUP46" s="21"/>
      <c r="NUQ46" s="21"/>
      <c r="NUR46" s="21"/>
      <c r="NUS46" s="21"/>
      <c r="NUT46" s="21"/>
      <c r="NUU46" s="21"/>
      <c r="NUV46" s="21"/>
      <c r="NUW46" s="21"/>
      <c r="NUX46" s="21"/>
      <c r="NUY46" s="21"/>
      <c r="NUZ46" s="21"/>
      <c r="NVA46" s="21"/>
      <c r="NVB46" s="21"/>
      <c r="NVC46" s="21"/>
      <c r="NVD46" s="21"/>
      <c r="NVE46" s="21"/>
      <c r="NVF46" s="21"/>
      <c r="NVG46" s="21"/>
      <c r="NVH46" s="21"/>
      <c r="NVI46" s="21"/>
      <c r="NVJ46" s="21"/>
      <c r="NVK46" s="21"/>
      <c r="NVL46" s="21"/>
      <c r="NVM46" s="21"/>
      <c r="NVN46" s="21"/>
      <c r="NVO46" s="21"/>
      <c r="NVP46" s="21"/>
      <c r="NVQ46" s="21"/>
      <c r="NVR46" s="21"/>
      <c r="NVS46" s="21"/>
      <c r="NVT46" s="21"/>
      <c r="NVU46" s="21"/>
      <c r="NVV46" s="21"/>
      <c r="NVW46" s="21"/>
      <c r="NVX46" s="21"/>
      <c r="NVY46" s="21"/>
      <c r="NVZ46" s="21"/>
      <c r="NWA46" s="21"/>
      <c r="NWB46" s="21"/>
      <c r="NWC46" s="21"/>
      <c r="NWD46" s="21"/>
      <c r="NWE46" s="21"/>
      <c r="NWF46" s="21"/>
      <c r="NWG46" s="21"/>
      <c r="NWH46" s="21"/>
      <c r="NWI46" s="21"/>
      <c r="NWJ46" s="21"/>
      <c r="NWK46" s="21"/>
      <c r="NWL46" s="21"/>
      <c r="NWM46" s="21"/>
      <c r="NWN46" s="21"/>
      <c r="NWO46" s="21"/>
      <c r="NWP46" s="21"/>
      <c r="NWQ46" s="21"/>
      <c r="NWR46" s="21"/>
      <c r="NWS46" s="21"/>
      <c r="NWT46" s="21"/>
      <c r="NWU46" s="21"/>
      <c r="NWV46" s="21"/>
      <c r="NWW46" s="21"/>
      <c r="NWX46" s="21"/>
      <c r="NWY46" s="21"/>
      <c r="NWZ46" s="21"/>
      <c r="NXA46" s="21"/>
      <c r="NXB46" s="21"/>
      <c r="NXC46" s="21"/>
      <c r="NXD46" s="21"/>
      <c r="NXE46" s="21"/>
      <c r="NXF46" s="21"/>
      <c r="NXG46" s="21"/>
      <c r="NXH46" s="21"/>
      <c r="NXI46" s="21"/>
      <c r="NXJ46" s="21"/>
      <c r="NXK46" s="21"/>
      <c r="NXL46" s="21"/>
      <c r="NXM46" s="21"/>
      <c r="NXN46" s="21"/>
      <c r="NXO46" s="21"/>
      <c r="NXP46" s="21"/>
      <c r="NXQ46" s="21"/>
      <c r="NXR46" s="21"/>
      <c r="NXS46" s="21"/>
      <c r="NXT46" s="21"/>
      <c r="NXU46" s="21"/>
      <c r="NXV46" s="21"/>
      <c r="NXW46" s="21"/>
      <c r="NXX46" s="21"/>
      <c r="NXY46" s="21"/>
      <c r="NXZ46" s="21"/>
      <c r="NYA46" s="21"/>
      <c r="NYB46" s="21"/>
      <c r="NYC46" s="21"/>
      <c r="NYD46" s="21"/>
      <c r="NYE46" s="21"/>
      <c r="NYF46" s="21"/>
      <c r="NYG46" s="21"/>
      <c r="NYH46" s="21"/>
      <c r="NYI46" s="21"/>
      <c r="NYJ46" s="21"/>
      <c r="NYK46" s="21"/>
      <c r="NYL46" s="21"/>
      <c r="NYM46" s="21"/>
      <c r="NYN46" s="21"/>
      <c r="NYO46" s="21"/>
      <c r="NYP46" s="21"/>
      <c r="NYQ46" s="21"/>
      <c r="NYR46" s="21"/>
      <c r="NYS46" s="21"/>
      <c r="NYT46" s="21"/>
      <c r="NYU46" s="21"/>
      <c r="NYV46" s="21"/>
      <c r="NYW46" s="21"/>
      <c r="NYX46" s="21"/>
      <c r="NYY46" s="21"/>
      <c r="NYZ46" s="21"/>
      <c r="NZA46" s="21"/>
      <c r="NZB46" s="21"/>
      <c r="NZC46" s="21"/>
      <c r="NZD46" s="21"/>
      <c r="NZE46" s="21"/>
      <c r="NZF46" s="21"/>
      <c r="NZG46" s="21"/>
      <c r="NZH46" s="21"/>
      <c r="NZI46" s="21"/>
      <c r="NZJ46" s="21"/>
      <c r="NZK46" s="21"/>
      <c r="NZL46" s="21"/>
      <c r="NZM46" s="21"/>
      <c r="NZN46" s="21"/>
      <c r="NZO46" s="21"/>
      <c r="NZP46" s="21"/>
      <c r="NZQ46" s="21"/>
      <c r="NZR46" s="21"/>
      <c r="NZS46" s="21"/>
      <c r="NZT46" s="21"/>
      <c r="NZU46" s="21"/>
      <c r="NZV46" s="21"/>
      <c r="NZW46" s="21"/>
      <c r="NZX46" s="21"/>
      <c r="NZY46" s="21"/>
      <c r="NZZ46" s="21"/>
      <c r="OAA46" s="21"/>
      <c r="OAB46" s="21"/>
      <c r="OAC46" s="21"/>
      <c r="OAD46" s="21"/>
      <c r="OAE46" s="21"/>
      <c r="OAF46" s="21"/>
      <c r="OAG46" s="21"/>
      <c r="OAH46" s="21"/>
      <c r="OAI46" s="21"/>
      <c r="OAJ46" s="21"/>
      <c r="OAK46" s="21"/>
      <c r="OAL46" s="21"/>
      <c r="OAM46" s="21"/>
      <c r="OAN46" s="21"/>
      <c r="OAO46" s="21"/>
      <c r="OAP46" s="21"/>
      <c r="OAQ46" s="21"/>
      <c r="OAR46" s="21"/>
      <c r="OAS46" s="21"/>
      <c r="OAT46" s="21"/>
      <c r="OAU46" s="21"/>
      <c r="OAV46" s="21"/>
      <c r="OAW46" s="21"/>
      <c r="OAX46" s="21"/>
      <c r="OAY46" s="21"/>
      <c r="OAZ46" s="21"/>
      <c r="OBA46" s="21"/>
      <c r="OBB46" s="21"/>
      <c r="OBC46" s="21"/>
      <c r="OBD46" s="21"/>
      <c r="OBE46" s="21"/>
      <c r="OBF46" s="21"/>
      <c r="OBG46" s="21"/>
      <c r="OBH46" s="21"/>
      <c r="OBI46" s="21"/>
      <c r="OBJ46" s="21"/>
      <c r="OBK46" s="21"/>
      <c r="OBL46" s="21"/>
      <c r="OBM46" s="21"/>
      <c r="OBN46" s="21"/>
      <c r="OBO46" s="21"/>
      <c r="OBP46" s="21"/>
      <c r="OBQ46" s="21"/>
      <c r="OBR46" s="21"/>
      <c r="OBS46" s="21"/>
      <c r="OBT46" s="21"/>
      <c r="OBU46" s="21"/>
      <c r="OBV46" s="21"/>
      <c r="OBW46" s="21"/>
      <c r="OBX46" s="21"/>
      <c r="OBY46" s="21"/>
      <c r="OBZ46" s="21"/>
      <c r="OCA46" s="21"/>
      <c r="OCB46" s="21"/>
      <c r="OCC46" s="21"/>
      <c r="OCD46" s="21"/>
      <c r="OCE46" s="21"/>
      <c r="OCF46" s="21"/>
      <c r="OCG46" s="21"/>
      <c r="OCH46" s="21"/>
      <c r="OCI46" s="21"/>
      <c r="OCJ46" s="21"/>
      <c r="OCK46" s="21"/>
      <c r="OCL46" s="21"/>
      <c r="OCM46" s="21"/>
      <c r="OCN46" s="21"/>
      <c r="OCO46" s="21"/>
      <c r="OCP46" s="21"/>
      <c r="OCQ46" s="21"/>
      <c r="OCR46" s="21"/>
      <c r="OCS46" s="21"/>
      <c r="OCT46" s="21"/>
      <c r="OCU46" s="21"/>
      <c r="OCV46" s="21"/>
      <c r="OCW46" s="21"/>
      <c r="OCX46" s="21"/>
      <c r="OCY46" s="21"/>
      <c r="OCZ46" s="21"/>
      <c r="ODA46" s="21"/>
      <c r="ODB46" s="21"/>
      <c r="ODC46" s="21"/>
      <c r="ODD46" s="21"/>
      <c r="ODE46" s="21"/>
      <c r="ODF46" s="21"/>
      <c r="ODG46" s="21"/>
      <c r="ODH46" s="21"/>
      <c r="ODI46" s="21"/>
      <c r="ODJ46" s="21"/>
      <c r="ODK46" s="21"/>
      <c r="ODL46" s="21"/>
      <c r="ODM46" s="21"/>
      <c r="ODN46" s="21"/>
      <c r="ODO46" s="21"/>
      <c r="ODP46" s="21"/>
      <c r="ODQ46" s="21"/>
      <c r="ODR46" s="21"/>
      <c r="ODS46" s="21"/>
      <c r="ODT46" s="21"/>
      <c r="ODU46" s="21"/>
      <c r="ODV46" s="21"/>
      <c r="ODW46" s="21"/>
      <c r="ODX46" s="21"/>
      <c r="ODY46" s="21"/>
      <c r="ODZ46" s="21"/>
      <c r="OEA46" s="21"/>
      <c r="OEB46" s="21"/>
      <c r="OEC46" s="21"/>
      <c r="OED46" s="21"/>
      <c r="OEE46" s="21"/>
      <c r="OEF46" s="21"/>
      <c r="OEG46" s="21"/>
      <c r="OEH46" s="21"/>
      <c r="OEI46" s="21"/>
      <c r="OEJ46" s="21"/>
      <c r="OEK46" s="21"/>
      <c r="OEL46" s="21"/>
      <c r="OEM46" s="21"/>
      <c r="OEN46" s="21"/>
      <c r="OEO46" s="21"/>
      <c r="OEP46" s="21"/>
      <c r="OEQ46" s="21"/>
      <c r="OER46" s="21"/>
      <c r="OES46" s="21"/>
      <c r="OET46" s="21"/>
      <c r="OEU46" s="21"/>
      <c r="OEV46" s="21"/>
      <c r="OEW46" s="21"/>
      <c r="OEX46" s="21"/>
      <c r="OEY46" s="21"/>
      <c r="OEZ46" s="21"/>
      <c r="OFA46" s="21"/>
      <c r="OFB46" s="21"/>
      <c r="OFC46" s="21"/>
      <c r="OFD46" s="21"/>
      <c r="OFE46" s="21"/>
      <c r="OFF46" s="21"/>
      <c r="OFG46" s="21"/>
      <c r="OFH46" s="21"/>
      <c r="OFI46" s="21"/>
      <c r="OFJ46" s="21"/>
      <c r="OFK46" s="21"/>
      <c r="OFL46" s="21"/>
      <c r="OFM46" s="21"/>
      <c r="OFN46" s="21"/>
      <c r="OFO46" s="21"/>
      <c r="OFP46" s="21"/>
      <c r="OFQ46" s="21"/>
      <c r="OFR46" s="21"/>
      <c r="OFS46" s="21"/>
      <c r="OFT46" s="21"/>
      <c r="OFU46" s="21"/>
      <c r="OFV46" s="21"/>
      <c r="OFW46" s="21"/>
      <c r="OFX46" s="21"/>
      <c r="OFY46" s="21"/>
      <c r="OFZ46" s="21"/>
      <c r="OGA46" s="21"/>
      <c r="OGB46" s="21"/>
      <c r="OGC46" s="21"/>
      <c r="OGD46" s="21"/>
      <c r="OGE46" s="21"/>
      <c r="OGF46" s="21"/>
      <c r="OGG46" s="21"/>
      <c r="OGH46" s="21"/>
      <c r="OGI46" s="21"/>
      <c r="OGJ46" s="21"/>
      <c r="OGK46" s="21"/>
      <c r="OGL46" s="21"/>
      <c r="OGM46" s="21"/>
      <c r="OGN46" s="21"/>
      <c r="OGO46" s="21"/>
      <c r="OGP46" s="21"/>
      <c r="OGQ46" s="21"/>
      <c r="OGR46" s="21"/>
      <c r="OGS46" s="21"/>
      <c r="OGT46" s="21"/>
      <c r="OGU46" s="21"/>
      <c r="OGV46" s="21"/>
      <c r="OGW46" s="21"/>
      <c r="OGX46" s="21"/>
      <c r="OGY46" s="21"/>
      <c r="OGZ46" s="21"/>
      <c r="OHA46" s="21"/>
      <c r="OHB46" s="21"/>
      <c r="OHC46" s="21"/>
      <c r="OHD46" s="21"/>
      <c r="OHE46" s="21"/>
      <c r="OHF46" s="21"/>
      <c r="OHG46" s="21"/>
      <c r="OHH46" s="21"/>
      <c r="OHI46" s="21"/>
      <c r="OHJ46" s="21"/>
      <c r="OHK46" s="21"/>
      <c r="OHL46" s="21"/>
      <c r="OHM46" s="21"/>
      <c r="OHN46" s="21"/>
      <c r="OHO46" s="21"/>
      <c r="OHP46" s="21"/>
      <c r="OHQ46" s="21"/>
      <c r="OHR46" s="21"/>
      <c r="OHS46" s="21"/>
      <c r="OHT46" s="21"/>
      <c r="OHU46" s="21"/>
      <c r="OHV46" s="21"/>
      <c r="OHW46" s="21"/>
      <c r="OHX46" s="21"/>
      <c r="OHY46" s="21"/>
      <c r="OHZ46" s="21"/>
      <c r="OIA46" s="21"/>
      <c r="OIB46" s="21"/>
      <c r="OIC46" s="21"/>
      <c r="OID46" s="21"/>
      <c r="OIE46" s="21"/>
      <c r="OIF46" s="21"/>
      <c r="OIG46" s="21"/>
      <c r="OIH46" s="21"/>
      <c r="OII46" s="21"/>
      <c r="OIJ46" s="21"/>
      <c r="OIK46" s="21"/>
      <c r="OIL46" s="21"/>
      <c r="OIM46" s="21"/>
      <c r="OIN46" s="21"/>
      <c r="OIO46" s="21"/>
      <c r="OIP46" s="21"/>
      <c r="OIQ46" s="21"/>
      <c r="OIR46" s="21"/>
      <c r="OIS46" s="21"/>
      <c r="OIT46" s="21"/>
      <c r="OIU46" s="21"/>
      <c r="OIV46" s="21"/>
      <c r="OIW46" s="21"/>
      <c r="OIX46" s="21"/>
      <c r="OIY46" s="21"/>
      <c r="OIZ46" s="21"/>
      <c r="OJA46" s="21"/>
      <c r="OJB46" s="21"/>
      <c r="OJC46" s="21"/>
      <c r="OJD46" s="21"/>
      <c r="OJE46" s="21"/>
      <c r="OJF46" s="21"/>
      <c r="OJG46" s="21"/>
      <c r="OJH46" s="21"/>
      <c r="OJI46" s="21"/>
      <c r="OJJ46" s="21"/>
      <c r="OJK46" s="21"/>
      <c r="OJL46" s="21"/>
      <c r="OJM46" s="21"/>
      <c r="OJN46" s="21"/>
      <c r="OJO46" s="21"/>
      <c r="OJP46" s="21"/>
      <c r="OJQ46" s="21"/>
      <c r="OJR46" s="21"/>
      <c r="OJS46" s="21"/>
      <c r="OJT46" s="21"/>
      <c r="OJU46" s="21"/>
      <c r="OJV46" s="21"/>
      <c r="OJW46" s="21"/>
      <c r="OJX46" s="21"/>
      <c r="OJY46" s="21"/>
      <c r="OJZ46" s="21"/>
      <c r="OKA46" s="21"/>
      <c r="OKB46" s="21"/>
      <c r="OKC46" s="21"/>
      <c r="OKD46" s="21"/>
      <c r="OKE46" s="21"/>
      <c r="OKF46" s="21"/>
      <c r="OKG46" s="21"/>
      <c r="OKH46" s="21"/>
      <c r="OKI46" s="21"/>
      <c r="OKJ46" s="21"/>
      <c r="OKK46" s="21"/>
      <c r="OKL46" s="21"/>
      <c r="OKM46" s="21"/>
      <c r="OKN46" s="21"/>
      <c r="OKO46" s="21"/>
      <c r="OKP46" s="21"/>
      <c r="OKQ46" s="21"/>
      <c r="OKR46" s="21"/>
      <c r="OKS46" s="21"/>
      <c r="OKT46" s="21"/>
      <c r="OKU46" s="21"/>
      <c r="OKV46" s="21"/>
      <c r="OKW46" s="21"/>
      <c r="OKX46" s="21"/>
      <c r="OKY46" s="21"/>
      <c r="OKZ46" s="21"/>
      <c r="OLA46" s="21"/>
      <c r="OLB46" s="21"/>
      <c r="OLC46" s="21"/>
      <c r="OLD46" s="21"/>
      <c r="OLE46" s="21"/>
      <c r="OLF46" s="21"/>
      <c r="OLG46" s="21"/>
      <c r="OLH46" s="21"/>
      <c r="OLI46" s="21"/>
      <c r="OLJ46" s="21"/>
      <c r="OLK46" s="21"/>
      <c r="OLL46" s="21"/>
      <c r="OLM46" s="21"/>
      <c r="OLN46" s="21"/>
      <c r="OLO46" s="21"/>
      <c r="OLP46" s="21"/>
      <c r="OLQ46" s="21"/>
      <c r="OLR46" s="21"/>
      <c r="OLS46" s="21"/>
      <c r="OLT46" s="21"/>
      <c r="OLU46" s="21"/>
      <c r="OLV46" s="21"/>
      <c r="OLW46" s="21"/>
      <c r="OLX46" s="21"/>
      <c r="OLY46" s="21"/>
      <c r="OLZ46" s="21"/>
      <c r="OMA46" s="21"/>
      <c r="OMB46" s="21"/>
      <c r="OMC46" s="21"/>
      <c r="OMD46" s="21"/>
      <c r="OME46" s="21"/>
      <c r="OMF46" s="21"/>
      <c r="OMG46" s="21"/>
      <c r="OMH46" s="21"/>
      <c r="OMI46" s="21"/>
      <c r="OMJ46" s="21"/>
      <c r="OMK46" s="21"/>
      <c r="OML46" s="21"/>
      <c r="OMM46" s="21"/>
      <c r="OMN46" s="21"/>
      <c r="OMO46" s="21"/>
      <c r="OMP46" s="21"/>
      <c r="OMQ46" s="21"/>
      <c r="OMR46" s="21"/>
      <c r="OMS46" s="21"/>
      <c r="OMT46" s="21"/>
      <c r="OMU46" s="21"/>
      <c r="OMV46" s="21"/>
      <c r="OMW46" s="21"/>
      <c r="OMX46" s="21"/>
      <c r="OMY46" s="21"/>
      <c r="OMZ46" s="21"/>
      <c r="ONA46" s="21"/>
      <c r="ONB46" s="21"/>
      <c r="ONC46" s="21"/>
      <c r="OND46" s="21"/>
      <c r="ONE46" s="21"/>
      <c r="ONF46" s="21"/>
      <c r="ONG46" s="21"/>
      <c r="ONH46" s="21"/>
      <c r="ONI46" s="21"/>
      <c r="ONJ46" s="21"/>
      <c r="ONK46" s="21"/>
      <c r="ONL46" s="21"/>
      <c r="ONM46" s="21"/>
      <c r="ONN46" s="21"/>
      <c r="ONO46" s="21"/>
      <c r="ONP46" s="21"/>
      <c r="ONQ46" s="21"/>
      <c r="ONR46" s="21"/>
      <c r="ONS46" s="21"/>
      <c r="ONT46" s="21"/>
      <c r="ONU46" s="21"/>
      <c r="ONV46" s="21"/>
      <c r="ONW46" s="21"/>
      <c r="ONX46" s="21"/>
      <c r="ONY46" s="21"/>
      <c r="ONZ46" s="21"/>
      <c r="OOA46" s="21"/>
      <c r="OOB46" s="21"/>
      <c r="OOC46" s="21"/>
      <c r="OOD46" s="21"/>
      <c r="OOE46" s="21"/>
      <c r="OOF46" s="21"/>
      <c r="OOG46" s="21"/>
      <c r="OOH46" s="21"/>
      <c r="OOI46" s="21"/>
      <c r="OOJ46" s="21"/>
      <c r="OOK46" s="21"/>
      <c r="OOL46" s="21"/>
      <c r="OOM46" s="21"/>
      <c r="OON46" s="21"/>
      <c r="OOO46" s="21"/>
      <c r="OOP46" s="21"/>
      <c r="OOQ46" s="21"/>
      <c r="OOR46" s="21"/>
      <c r="OOS46" s="21"/>
      <c r="OOT46" s="21"/>
      <c r="OOU46" s="21"/>
      <c r="OOV46" s="21"/>
      <c r="OOW46" s="21"/>
      <c r="OOX46" s="21"/>
      <c r="OOY46" s="21"/>
      <c r="OOZ46" s="21"/>
      <c r="OPA46" s="21"/>
      <c r="OPB46" s="21"/>
      <c r="OPC46" s="21"/>
      <c r="OPD46" s="21"/>
      <c r="OPE46" s="21"/>
      <c r="OPF46" s="21"/>
      <c r="OPG46" s="21"/>
      <c r="OPH46" s="21"/>
      <c r="OPI46" s="21"/>
      <c r="OPJ46" s="21"/>
      <c r="OPK46" s="21"/>
      <c r="OPL46" s="21"/>
      <c r="OPM46" s="21"/>
      <c r="OPN46" s="21"/>
      <c r="OPO46" s="21"/>
      <c r="OPP46" s="21"/>
      <c r="OPQ46" s="21"/>
      <c r="OPR46" s="21"/>
      <c r="OPS46" s="21"/>
      <c r="OPT46" s="21"/>
      <c r="OPU46" s="21"/>
      <c r="OPV46" s="21"/>
      <c r="OPW46" s="21"/>
      <c r="OPX46" s="21"/>
      <c r="OPY46" s="21"/>
      <c r="OPZ46" s="21"/>
      <c r="OQA46" s="21"/>
      <c r="OQB46" s="21"/>
      <c r="OQC46" s="21"/>
      <c r="OQD46" s="21"/>
      <c r="OQE46" s="21"/>
      <c r="OQF46" s="21"/>
      <c r="OQG46" s="21"/>
      <c r="OQH46" s="21"/>
      <c r="OQI46" s="21"/>
      <c r="OQJ46" s="21"/>
      <c r="OQK46" s="21"/>
      <c r="OQL46" s="21"/>
      <c r="OQM46" s="21"/>
      <c r="OQN46" s="21"/>
      <c r="OQO46" s="21"/>
      <c r="OQP46" s="21"/>
      <c r="OQQ46" s="21"/>
      <c r="OQR46" s="21"/>
      <c r="OQS46" s="21"/>
      <c r="OQT46" s="21"/>
      <c r="OQU46" s="21"/>
      <c r="OQV46" s="21"/>
      <c r="OQW46" s="21"/>
      <c r="OQX46" s="21"/>
      <c r="OQY46" s="21"/>
      <c r="OQZ46" s="21"/>
      <c r="ORA46" s="21"/>
      <c r="ORB46" s="21"/>
      <c r="ORC46" s="21"/>
      <c r="ORD46" s="21"/>
      <c r="ORE46" s="21"/>
      <c r="ORF46" s="21"/>
      <c r="ORG46" s="21"/>
      <c r="ORH46" s="21"/>
      <c r="ORI46" s="21"/>
      <c r="ORJ46" s="21"/>
      <c r="ORK46" s="21"/>
      <c r="ORL46" s="21"/>
      <c r="ORM46" s="21"/>
      <c r="ORN46" s="21"/>
      <c r="ORO46" s="21"/>
      <c r="ORP46" s="21"/>
      <c r="ORQ46" s="21"/>
      <c r="ORR46" s="21"/>
      <c r="ORS46" s="21"/>
      <c r="ORT46" s="21"/>
      <c r="ORU46" s="21"/>
      <c r="ORV46" s="21"/>
      <c r="ORW46" s="21"/>
      <c r="ORX46" s="21"/>
      <c r="ORY46" s="21"/>
      <c r="ORZ46" s="21"/>
      <c r="OSA46" s="21"/>
      <c r="OSB46" s="21"/>
      <c r="OSC46" s="21"/>
      <c r="OSD46" s="21"/>
      <c r="OSE46" s="21"/>
      <c r="OSF46" s="21"/>
      <c r="OSG46" s="21"/>
      <c r="OSH46" s="21"/>
      <c r="OSI46" s="21"/>
      <c r="OSJ46" s="21"/>
      <c r="OSK46" s="21"/>
      <c r="OSL46" s="21"/>
      <c r="OSM46" s="21"/>
      <c r="OSN46" s="21"/>
      <c r="OSO46" s="21"/>
      <c r="OSP46" s="21"/>
      <c r="OSQ46" s="21"/>
      <c r="OSR46" s="21"/>
      <c r="OSS46" s="21"/>
      <c r="OST46" s="21"/>
      <c r="OSU46" s="21"/>
      <c r="OSV46" s="21"/>
      <c r="OSW46" s="21"/>
      <c r="OSX46" s="21"/>
      <c r="OSY46" s="21"/>
      <c r="OSZ46" s="21"/>
      <c r="OTA46" s="21"/>
      <c r="OTB46" s="21"/>
      <c r="OTC46" s="21"/>
      <c r="OTD46" s="21"/>
      <c r="OTE46" s="21"/>
      <c r="OTF46" s="21"/>
      <c r="OTG46" s="21"/>
      <c r="OTH46" s="21"/>
      <c r="OTI46" s="21"/>
      <c r="OTJ46" s="21"/>
      <c r="OTK46" s="21"/>
      <c r="OTL46" s="21"/>
      <c r="OTM46" s="21"/>
      <c r="OTN46" s="21"/>
      <c r="OTO46" s="21"/>
      <c r="OTP46" s="21"/>
      <c r="OTQ46" s="21"/>
      <c r="OTR46" s="21"/>
      <c r="OTS46" s="21"/>
      <c r="OTT46" s="21"/>
      <c r="OTU46" s="21"/>
      <c r="OTV46" s="21"/>
      <c r="OTW46" s="21"/>
      <c r="OTX46" s="21"/>
      <c r="OTY46" s="21"/>
      <c r="OTZ46" s="21"/>
      <c r="OUA46" s="21"/>
      <c r="OUB46" s="21"/>
      <c r="OUC46" s="21"/>
      <c r="OUD46" s="21"/>
      <c r="OUE46" s="21"/>
      <c r="OUF46" s="21"/>
      <c r="OUG46" s="21"/>
      <c r="OUH46" s="21"/>
      <c r="OUI46" s="21"/>
      <c r="OUJ46" s="21"/>
      <c r="OUK46" s="21"/>
      <c r="OUL46" s="21"/>
      <c r="OUM46" s="21"/>
      <c r="OUN46" s="21"/>
      <c r="OUO46" s="21"/>
      <c r="OUP46" s="21"/>
      <c r="OUQ46" s="21"/>
      <c r="OUR46" s="21"/>
      <c r="OUS46" s="21"/>
      <c r="OUT46" s="21"/>
      <c r="OUU46" s="21"/>
      <c r="OUV46" s="21"/>
      <c r="OUW46" s="21"/>
      <c r="OUX46" s="21"/>
      <c r="OUY46" s="21"/>
      <c r="OUZ46" s="21"/>
      <c r="OVA46" s="21"/>
      <c r="OVB46" s="21"/>
      <c r="OVC46" s="21"/>
      <c r="OVD46" s="21"/>
      <c r="OVE46" s="21"/>
      <c r="OVF46" s="21"/>
      <c r="OVG46" s="21"/>
      <c r="OVH46" s="21"/>
      <c r="OVI46" s="21"/>
      <c r="OVJ46" s="21"/>
      <c r="OVK46" s="21"/>
      <c r="OVL46" s="21"/>
      <c r="OVM46" s="21"/>
      <c r="OVN46" s="21"/>
      <c r="OVO46" s="21"/>
      <c r="OVP46" s="21"/>
      <c r="OVQ46" s="21"/>
      <c r="OVR46" s="21"/>
      <c r="OVS46" s="21"/>
      <c r="OVT46" s="21"/>
      <c r="OVU46" s="21"/>
      <c r="OVV46" s="21"/>
      <c r="OVW46" s="21"/>
      <c r="OVX46" s="21"/>
      <c r="OVY46" s="21"/>
      <c r="OVZ46" s="21"/>
      <c r="OWA46" s="21"/>
      <c r="OWB46" s="21"/>
      <c r="OWC46" s="21"/>
      <c r="OWD46" s="21"/>
      <c r="OWE46" s="21"/>
      <c r="OWF46" s="21"/>
      <c r="OWG46" s="21"/>
      <c r="OWH46" s="21"/>
      <c r="OWI46" s="21"/>
      <c r="OWJ46" s="21"/>
      <c r="OWK46" s="21"/>
      <c r="OWL46" s="21"/>
      <c r="OWM46" s="21"/>
      <c r="OWN46" s="21"/>
      <c r="OWO46" s="21"/>
      <c r="OWP46" s="21"/>
      <c r="OWQ46" s="21"/>
      <c r="OWR46" s="21"/>
      <c r="OWS46" s="21"/>
      <c r="OWT46" s="21"/>
      <c r="OWU46" s="21"/>
      <c r="OWV46" s="21"/>
      <c r="OWW46" s="21"/>
      <c r="OWX46" s="21"/>
      <c r="OWY46" s="21"/>
      <c r="OWZ46" s="21"/>
      <c r="OXA46" s="21"/>
      <c r="OXB46" s="21"/>
      <c r="OXC46" s="21"/>
      <c r="OXD46" s="21"/>
      <c r="OXE46" s="21"/>
      <c r="OXF46" s="21"/>
      <c r="OXG46" s="21"/>
      <c r="OXH46" s="21"/>
      <c r="OXI46" s="21"/>
      <c r="OXJ46" s="21"/>
      <c r="OXK46" s="21"/>
      <c r="OXL46" s="21"/>
      <c r="OXM46" s="21"/>
      <c r="OXN46" s="21"/>
      <c r="OXO46" s="21"/>
      <c r="OXP46" s="21"/>
      <c r="OXQ46" s="21"/>
      <c r="OXR46" s="21"/>
      <c r="OXS46" s="21"/>
      <c r="OXT46" s="21"/>
      <c r="OXU46" s="21"/>
      <c r="OXV46" s="21"/>
      <c r="OXW46" s="21"/>
      <c r="OXX46" s="21"/>
      <c r="OXY46" s="21"/>
      <c r="OXZ46" s="21"/>
      <c r="OYA46" s="21"/>
      <c r="OYB46" s="21"/>
      <c r="OYC46" s="21"/>
      <c r="OYD46" s="21"/>
      <c r="OYE46" s="21"/>
      <c r="OYF46" s="21"/>
      <c r="OYG46" s="21"/>
      <c r="OYH46" s="21"/>
      <c r="OYI46" s="21"/>
      <c r="OYJ46" s="21"/>
      <c r="OYK46" s="21"/>
      <c r="OYL46" s="21"/>
      <c r="OYM46" s="21"/>
      <c r="OYN46" s="21"/>
      <c r="OYO46" s="21"/>
      <c r="OYP46" s="21"/>
      <c r="OYQ46" s="21"/>
      <c r="OYR46" s="21"/>
      <c r="OYS46" s="21"/>
      <c r="OYT46" s="21"/>
      <c r="OYU46" s="21"/>
      <c r="OYV46" s="21"/>
      <c r="OYW46" s="21"/>
      <c r="OYX46" s="21"/>
      <c r="OYY46" s="21"/>
      <c r="OYZ46" s="21"/>
      <c r="OZA46" s="21"/>
      <c r="OZB46" s="21"/>
      <c r="OZC46" s="21"/>
      <c r="OZD46" s="21"/>
      <c r="OZE46" s="21"/>
      <c r="OZF46" s="21"/>
      <c r="OZG46" s="21"/>
      <c r="OZH46" s="21"/>
      <c r="OZI46" s="21"/>
      <c r="OZJ46" s="21"/>
      <c r="OZK46" s="21"/>
      <c r="OZL46" s="21"/>
      <c r="OZM46" s="21"/>
      <c r="OZN46" s="21"/>
      <c r="OZO46" s="21"/>
      <c r="OZP46" s="21"/>
      <c r="OZQ46" s="21"/>
      <c r="OZR46" s="21"/>
      <c r="OZS46" s="21"/>
      <c r="OZT46" s="21"/>
      <c r="OZU46" s="21"/>
      <c r="OZV46" s="21"/>
      <c r="OZW46" s="21"/>
      <c r="OZX46" s="21"/>
      <c r="OZY46" s="21"/>
      <c r="OZZ46" s="21"/>
      <c r="PAA46" s="21"/>
      <c r="PAB46" s="21"/>
      <c r="PAC46" s="21"/>
      <c r="PAD46" s="21"/>
      <c r="PAE46" s="21"/>
      <c r="PAF46" s="21"/>
      <c r="PAG46" s="21"/>
      <c r="PAH46" s="21"/>
      <c r="PAI46" s="21"/>
      <c r="PAJ46" s="21"/>
      <c r="PAK46" s="21"/>
      <c r="PAL46" s="21"/>
      <c r="PAM46" s="21"/>
      <c r="PAN46" s="21"/>
      <c r="PAO46" s="21"/>
      <c r="PAP46" s="21"/>
      <c r="PAQ46" s="21"/>
      <c r="PAR46" s="21"/>
      <c r="PAS46" s="21"/>
      <c r="PAT46" s="21"/>
      <c r="PAU46" s="21"/>
      <c r="PAV46" s="21"/>
      <c r="PAW46" s="21"/>
      <c r="PAX46" s="21"/>
      <c r="PAY46" s="21"/>
      <c r="PAZ46" s="21"/>
      <c r="PBA46" s="21"/>
      <c r="PBB46" s="21"/>
      <c r="PBC46" s="21"/>
      <c r="PBD46" s="21"/>
      <c r="PBE46" s="21"/>
      <c r="PBF46" s="21"/>
      <c r="PBG46" s="21"/>
      <c r="PBH46" s="21"/>
      <c r="PBI46" s="21"/>
      <c r="PBJ46" s="21"/>
      <c r="PBK46" s="21"/>
      <c r="PBL46" s="21"/>
      <c r="PBM46" s="21"/>
      <c r="PBN46" s="21"/>
      <c r="PBO46" s="21"/>
      <c r="PBP46" s="21"/>
      <c r="PBQ46" s="21"/>
      <c r="PBR46" s="21"/>
      <c r="PBS46" s="21"/>
      <c r="PBT46" s="21"/>
      <c r="PBU46" s="21"/>
      <c r="PBV46" s="21"/>
      <c r="PBW46" s="21"/>
      <c r="PBX46" s="21"/>
      <c r="PBY46" s="21"/>
      <c r="PBZ46" s="21"/>
      <c r="PCA46" s="21"/>
      <c r="PCB46" s="21"/>
      <c r="PCC46" s="21"/>
      <c r="PCD46" s="21"/>
      <c r="PCE46" s="21"/>
      <c r="PCF46" s="21"/>
      <c r="PCG46" s="21"/>
      <c r="PCH46" s="21"/>
      <c r="PCI46" s="21"/>
      <c r="PCJ46" s="21"/>
      <c r="PCK46" s="21"/>
      <c r="PCL46" s="21"/>
      <c r="PCM46" s="21"/>
      <c r="PCN46" s="21"/>
      <c r="PCO46" s="21"/>
      <c r="PCP46" s="21"/>
      <c r="PCQ46" s="21"/>
      <c r="PCR46" s="21"/>
      <c r="PCS46" s="21"/>
      <c r="PCT46" s="21"/>
      <c r="PCU46" s="21"/>
      <c r="PCV46" s="21"/>
      <c r="PCW46" s="21"/>
      <c r="PCX46" s="21"/>
      <c r="PCY46" s="21"/>
      <c r="PCZ46" s="21"/>
      <c r="PDA46" s="21"/>
      <c r="PDB46" s="21"/>
      <c r="PDC46" s="21"/>
      <c r="PDD46" s="21"/>
      <c r="PDE46" s="21"/>
      <c r="PDF46" s="21"/>
      <c r="PDG46" s="21"/>
      <c r="PDH46" s="21"/>
      <c r="PDI46" s="21"/>
      <c r="PDJ46" s="21"/>
      <c r="PDK46" s="21"/>
      <c r="PDL46" s="21"/>
      <c r="PDM46" s="21"/>
      <c r="PDN46" s="21"/>
      <c r="PDO46" s="21"/>
      <c r="PDP46" s="21"/>
      <c r="PDQ46" s="21"/>
      <c r="PDR46" s="21"/>
      <c r="PDS46" s="21"/>
      <c r="PDT46" s="21"/>
      <c r="PDU46" s="21"/>
      <c r="PDV46" s="21"/>
      <c r="PDW46" s="21"/>
      <c r="PDX46" s="21"/>
      <c r="PDY46" s="21"/>
      <c r="PDZ46" s="21"/>
      <c r="PEA46" s="21"/>
      <c r="PEB46" s="21"/>
      <c r="PEC46" s="21"/>
      <c r="PED46" s="21"/>
      <c r="PEE46" s="21"/>
      <c r="PEF46" s="21"/>
      <c r="PEG46" s="21"/>
      <c r="PEH46" s="21"/>
      <c r="PEI46" s="21"/>
      <c r="PEJ46" s="21"/>
      <c r="PEK46" s="21"/>
      <c r="PEL46" s="21"/>
      <c r="PEM46" s="21"/>
      <c r="PEN46" s="21"/>
      <c r="PEO46" s="21"/>
      <c r="PEP46" s="21"/>
      <c r="PEQ46" s="21"/>
      <c r="PER46" s="21"/>
      <c r="PES46" s="21"/>
      <c r="PET46" s="21"/>
      <c r="PEU46" s="21"/>
      <c r="PEV46" s="21"/>
      <c r="PEW46" s="21"/>
      <c r="PEX46" s="21"/>
      <c r="PEY46" s="21"/>
      <c r="PEZ46" s="21"/>
      <c r="PFA46" s="21"/>
      <c r="PFB46" s="21"/>
      <c r="PFC46" s="21"/>
      <c r="PFD46" s="21"/>
      <c r="PFE46" s="21"/>
      <c r="PFF46" s="21"/>
      <c r="PFG46" s="21"/>
      <c r="PFH46" s="21"/>
      <c r="PFI46" s="21"/>
      <c r="PFJ46" s="21"/>
      <c r="PFK46" s="21"/>
      <c r="PFL46" s="21"/>
      <c r="PFM46" s="21"/>
      <c r="PFN46" s="21"/>
      <c r="PFO46" s="21"/>
      <c r="PFP46" s="21"/>
      <c r="PFQ46" s="21"/>
      <c r="PFR46" s="21"/>
      <c r="PFS46" s="21"/>
      <c r="PFT46" s="21"/>
      <c r="PFU46" s="21"/>
      <c r="PFV46" s="21"/>
      <c r="PFW46" s="21"/>
      <c r="PFX46" s="21"/>
      <c r="PFY46" s="21"/>
      <c r="PFZ46" s="21"/>
      <c r="PGA46" s="21"/>
      <c r="PGB46" s="21"/>
      <c r="PGC46" s="21"/>
      <c r="PGD46" s="21"/>
      <c r="PGE46" s="21"/>
      <c r="PGF46" s="21"/>
      <c r="PGG46" s="21"/>
      <c r="PGH46" s="21"/>
      <c r="PGI46" s="21"/>
      <c r="PGJ46" s="21"/>
      <c r="PGK46" s="21"/>
      <c r="PGL46" s="21"/>
      <c r="PGM46" s="21"/>
      <c r="PGN46" s="21"/>
      <c r="PGO46" s="21"/>
      <c r="PGP46" s="21"/>
      <c r="PGQ46" s="21"/>
      <c r="PGR46" s="21"/>
      <c r="PGS46" s="21"/>
      <c r="PGT46" s="21"/>
      <c r="PGU46" s="21"/>
      <c r="PGV46" s="21"/>
      <c r="PGW46" s="21"/>
      <c r="PGX46" s="21"/>
      <c r="PGY46" s="21"/>
      <c r="PGZ46" s="21"/>
      <c r="PHA46" s="21"/>
      <c r="PHB46" s="21"/>
      <c r="PHC46" s="21"/>
      <c r="PHD46" s="21"/>
      <c r="PHE46" s="21"/>
      <c r="PHF46" s="21"/>
      <c r="PHG46" s="21"/>
      <c r="PHH46" s="21"/>
      <c r="PHI46" s="21"/>
      <c r="PHJ46" s="21"/>
      <c r="PHK46" s="21"/>
      <c r="PHL46" s="21"/>
      <c r="PHM46" s="21"/>
      <c r="PHN46" s="21"/>
      <c r="PHO46" s="21"/>
      <c r="PHP46" s="21"/>
      <c r="PHQ46" s="21"/>
      <c r="PHR46" s="21"/>
      <c r="PHS46" s="21"/>
      <c r="PHT46" s="21"/>
      <c r="PHU46" s="21"/>
      <c r="PHV46" s="21"/>
      <c r="PHW46" s="21"/>
      <c r="PHX46" s="21"/>
      <c r="PHY46" s="21"/>
      <c r="PHZ46" s="21"/>
      <c r="PIA46" s="21"/>
      <c r="PIB46" s="21"/>
      <c r="PIC46" s="21"/>
      <c r="PID46" s="21"/>
      <c r="PIE46" s="21"/>
      <c r="PIF46" s="21"/>
      <c r="PIG46" s="21"/>
      <c r="PIH46" s="21"/>
      <c r="PII46" s="21"/>
      <c r="PIJ46" s="21"/>
      <c r="PIK46" s="21"/>
      <c r="PIL46" s="21"/>
      <c r="PIM46" s="21"/>
      <c r="PIN46" s="21"/>
      <c r="PIO46" s="21"/>
      <c r="PIP46" s="21"/>
      <c r="PIQ46" s="21"/>
      <c r="PIR46" s="21"/>
      <c r="PIS46" s="21"/>
      <c r="PIT46" s="21"/>
      <c r="PIU46" s="21"/>
      <c r="PIV46" s="21"/>
      <c r="PIW46" s="21"/>
      <c r="PIX46" s="21"/>
      <c r="PIY46" s="21"/>
      <c r="PIZ46" s="21"/>
      <c r="PJA46" s="21"/>
      <c r="PJB46" s="21"/>
      <c r="PJC46" s="21"/>
      <c r="PJD46" s="21"/>
      <c r="PJE46" s="21"/>
      <c r="PJF46" s="21"/>
      <c r="PJG46" s="21"/>
      <c r="PJH46" s="21"/>
      <c r="PJI46" s="21"/>
      <c r="PJJ46" s="21"/>
      <c r="PJK46" s="21"/>
      <c r="PJL46" s="21"/>
      <c r="PJM46" s="21"/>
      <c r="PJN46" s="21"/>
      <c r="PJO46" s="21"/>
      <c r="PJP46" s="21"/>
      <c r="PJQ46" s="21"/>
      <c r="PJR46" s="21"/>
      <c r="PJS46" s="21"/>
      <c r="PJT46" s="21"/>
      <c r="PJU46" s="21"/>
      <c r="PJV46" s="21"/>
      <c r="PJW46" s="21"/>
      <c r="PJX46" s="21"/>
      <c r="PJY46" s="21"/>
      <c r="PJZ46" s="21"/>
      <c r="PKA46" s="21"/>
      <c r="PKB46" s="21"/>
      <c r="PKC46" s="21"/>
      <c r="PKD46" s="21"/>
      <c r="PKE46" s="21"/>
      <c r="PKF46" s="21"/>
      <c r="PKG46" s="21"/>
      <c r="PKH46" s="21"/>
      <c r="PKI46" s="21"/>
      <c r="PKJ46" s="21"/>
      <c r="PKK46" s="21"/>
      <c r="PKL46" s="21"/>
      <c r="PKM46" s="21"/>
      <c r="PKN46" s="21"/>
      <c r="PKO46" s="21"/>
      <c r="PKP46" s="21"/>
      <c r="PKQ46" s="21"/>
      <c r="PKR46" s="21"/>
      <c r="PKS46" s="21"/>
      <c r="PKT46" s="21"/>
      <c r="PKU46" s="21"/>
      <c r="PKV46" s="21"/>
      <c r="PKW46" s="21"/>
      <c r="PKX46" s="21"/>
      <c r="PKY46" s="21"/>
      <c r="PKZ46" s="21"/>
      <c r="PLA46" s="21"/>
      <c r="PLB46" s="21"/>
      <c r="PLC46" s="21"/>
      <c r="PLD46" s="21"/>
      <c r="PLE46" s="21"/>
      <c r="PLF46" s="21"/>
      <c r="PLG46" s="21"/>
      <c r="PLH46" s="21"/>
      <c r="PLI46" s="21"/>
      <c r="PLJ46" s="21"/>
      <c r="PLK46" s="21"/>
      <c r="PLL46" s="21"/>
      <c r="PLM46" s="21"/>
      <c r="PLN46" s="21"/>
      <c r="PLO46" s="21"/>
      <c r="PLP46" s="21"/>
      <c r="PLQ46" s="21"/>
      <c r="PLR46" s="21"/>
      <c r="PLS46" s="21"/>
      <c r="PLT46" s="21"/>
      <c r="PLU46" s="21"/>
      <c r="PLV46" s="21"/>
      <c r="PLW46" s="21"/>
      <c r="PLX46" s="21"/>
      <c r="PLY46" s="21"/>
      <c r="PLZ46" s="21"/>
      <c r="PMA46" s="21"/>
      <c r="PMB46" s="21"/>
      <c r="PMC46" s="21"/>
      <c r="PMD46" s="21"/>
      <c r="PME46" s="21"/>
      <c r="PMF46" s="21"/>
      <c r="PMG46" s="21"/>
      <c r="PMH46" s="21"/>
      <c r="PMI46" s="21"/>
      <c r="PMJ46" s="21"/>
      <c r="PMK46" s="21"/>
      <c r="PML46" s="21"/>
      <c r="PMM46" s="21"/>
      <c r="PMN46" s="21"/>
      <c r="PMO46" s="21"/>
      <c r="PMP46" s="21"/>
      <c r="PMQ46" s="21"/>
      <c r="PMR46" s="21"/>
      <c r="PMS46" s="21"/>
      <c r="PMT46" s="21"/>
      <c r="PMU46" s="21"/>
      <c r="PMV46" s="21"/>
      <c r="PMW46" s="21"/>
      <c r="PMX46" s="21"/>
      <c r="PMY46" s="21"/>
      <c r="PMZ46" s="21"/>
      <c r="PNA46" s="21"/>
      <c r="PNB46" s="21"/>
      <c r="PNC46" s="21"/>
      <c r="PND46" s="21"/>
      <c r="PNE46" s="21"/>
      <c r="PNF46" s="21"/>
      <c r="PNG46" s="21"/>
      <c r="PNH46" s="21"/>
      <c r="PNI46" s="21"/>
      <c r="PNJ46" s="21"/>
      <c r="PNK46" s="21"/>
      <c r="PNL46" s="21"/>
      <c r="PNM46" s="21"/>
      <c r="PNN46" s="21"/>
      <c r="PNO46" s="21"/>
      <c r="PNP46" s="21"/>
      <c r="PNQ46" s="21"/>
      <c r="PNR46" s="21"/>
      <c r="PNS46" s="21"/>
      <c r="PNT46" s="21"/>
      <c r="PNU46" s="21"/>
      <c r="PNV46" s="21"/>
      <c r="PNW46" s="21"/>
      <c r="PNX46" s="21"/>
      <c r="PNY46" s="21"/>
      <c r="PNZ46" s="21"/>
      <c r="POA46" s="21"/>
      <c r="POB46" s="21"/>
      <c r="POC46" s="21"/>
      <c r="POD46" s="21"/>
      <c r="POE46" s="21"/>
      <c r="POF46" s="21"/>
      <c r="POG46" s="21"/>
      <c r="POH46" s="21"/>
      <c r="POI46" s="21"/>
      <c r="POJ46" s="21"/>
      <c r="POK46" s="21"/>
      <c r="POL46" s="21"/>
      <c r="POM46" s="21"/>
      <c r="PON46" s="21"/>
      <c r="POO46" s="21"/>
      <c r="POP46" s="21"/>
      <c r="POQ46" s="21"/>
      <c r="POR46" s="21"/>
      <c r="POS46" s="21"/>
      <c r="POT46" s="21"/>
      <c r="POU46" s="21"/>
      <c r="POV46" s="21"/>
      <c r="POW46" s="21"/>
      <c r="POX46" s="21"/>
      <c r="POY46" s="21"/>
      <c r="POZ46" s="21"/>
      <c r="PPA46" s="21"/>
      <c r="PPB46" s="21"/>
      <c r="PPC46" s="21"/>
      <c r="PPD46" s="21"/>
      <c r="PPE46" s="21"/>
      <c r="PPF46" s="21"/>
      <c r="PPG46" s="21"/>
      <c r="PPH46" s="21"/>
      <c r="PPI46" s="21"/>
      <c r="PPJ46" s="21"/>
      <c r="PPK46" s="21"/>
      <c r="PPL46" s="21"/>
      <c r="PPM46" s="21"/>
      <c r="PPN46" s="21"/>
      <c r="PPO46" s="21"/>
      <c r="PPP46" s="21"/>
      <c r="PPQ46" s="21"/>
      <c r="PPR46" s="21"/>
      <c r="PPS46" s="21"/>
      <c r="PPT46" s="21"/>
      <c r="PPU46" s="21"/>
      <c r="PPV46" s="21"/>
      <c r="PPW46" s="21"/>
      <c r="PPX46" s="21"/>
      <c r="PPY46" s="21"/>
      <c r="PPZ46" s="21"/>
      <c r="PQA46" s="21"/>
      <c r="PQB46" s="21"/>
      <c r="PQC46" s="21"/>
      <c r="PQD46" s="21"/>
      <c r="PQE46" s="21"/>
      <c r="PQF46" s="21"/>
      <c r="PQG46" s="21"/>
      <c r="PQH46" s="21"/>
      <c r="PQI46" s="21"/>
      <c r="PQJ46" s="21"/>
      <c r="PQK46" s="21"/>
      <c r="PQL46" s="21"/>
      <c r="PQM46" s="21"/>
      <c r="PQN46" s="21"/>
      <c r="PQO46" s="21"/>
      <c r="PQP46" s="21"/>
      <c r="PQQ46" s="21"/>
      <c r="PQR46" s="21"/>
      <c r="PQS46" s="21"/>
      <c r="PQT46" s="21"/>
      <c r="PQU46" s="21"/>
      <c r="PQV46" s="21"/>
      <c r="PQW46" s="21"/>
      <c r="PQX46" s="21"/>
      <c r="PQY46" s="21"/>
      <c r="PQZ46" s="21"/>
      <c r="PRA46" s="21"/>
      <c r="PRB46" s="21"/>
      <c r="PRC46" s="21"/>
      <c r="PRD46" s="21"/>
      <c r="PRE46" s="21"/>
      <c r="PRF46" s="21"/>
      <c r="PRG46" s="21"/>
      <c r="PRH46" s="21"/>
      <c r="PRI46" s="21"/>
      <c r="PRJ46" s="21"/>
      <c r="PRK46" s="21"/>
      <c r="PRL46" s="21"/>
      <c r="PRM46" s="21"/>
      <c r="PRN46" s="21"/>
      <c r="PRO46" s="21"/>
      <c r="PRP46" s="21"/>
      <c r="PRQ46" s="21"/>
      <c r="PRR46" s="21"/>
      <c r="PRS46" s="21"/>
      <c r="PRT46" s="21"/>
      <c r="PRU46" s="21"/>
      <c r="PRV46" s="21"/>
      <c r="PRW46" s="21"/>
      <c r="PRX46" s="21"/>
      <c r="PRY46" s="21"/>
      <c r="PRZ46" s="21"/>
      <c r="PSA46" s="21"/>
      <c r="PSB46" s="21"/>
      <c r="PSC46" s="21"/>
      <c r="PSD46" s="21"/>
      <c r="PSE46" s="21"/>
      <c r="PSF46" s="21"/>
      <c r="PSG46" s="21"/>
      <c r="PSH46" s="21"/>
      <c r="PSI46" s="21"/>
      <c r="PSJ46" s="21"/>
      <c r="PSK46" s="21"/>
      <c r="PSL46" s="21"/>
      <c r="PSM46" s="21"/>
      <c r="PSN46" s="21"/>
      <c r="PSO46" s="21"/>
      <c r="PSP46" s="21"/>
      <c r="PSQ46" s="21"/>
      <c r="PSR46" s="21"/>
      <c r="PSS46" s="21"/>
      <c r="PST46" s="21"/>
      <c r="PSU46" s="21"/>
      <c r="PSV46" s="21"/>
      <c r="PSW46" s="21"/>
      <c r="PSX46" s="21"/>
      <c r="PSY46" s="21"/>
      <c r="PSZ46" s="21"/>
      <c r="PTA46" s="21"/>
      <c r="PTB46" s="21"/>
      <c r="PTC46" s="21"/>
      <c r="PTD46" s="21"/>
      <c r="PTE46" s="21"/>
      <c r="PTF46" s="21"/>
      <c r="PTG46" s="21"/>
      <c r="PTH46" s="21"/>
      <c r="PTI46" s="21"/>
      <c r="PTJ46" s="21"/>
      <c r="PTK46" s="21"/>
      <c r="PTL46" s="21"/>
      <c r="PTM46" s="21"/>
      <c r="PTN46" s="21"/>
      <c r="PTO46" s="21"/>
      <c r="PTP46" s="21"/>
      <c r="PTQ46" s="21"/>
      <c r="PTR46" s="21"/>
      <c r="PTS46" s="21"/>
      <c r="PTT46" s="21"/>
      <c r="PTU46" s="21"/>
      <c r="PTV46" s="21"/>
      <c r="PTW46" s="21"/>
      <c r="PTX46" s="21"/>
      <c r="PTY46" s="21"/>
      <c r="PTZ46" s="21"/>
      <c r="PUA46" s="21"/>
      <c r="PUB46" s="21"/>
      <c r="PUC46" s="21"/>
      <c r="PUD46" s="21"/>
      <c r="PUE46" s="21"/>
      <c r="PUF46" s="21"/>
      <c r="PUG46" s="21"/>
      <c r="PUH46" s="21"/>
      <c r="PUI46" s="21"/>
      <c r="PUJ46" s="21"/>
      <c r="PUK46" s="21"/>
      <c r="PUL46" s="21"/>
      <c r="PUM46" s="21"/>
      <c r="PUN46" s="21"/>
      <c r="PUO46" s="21"/>
      <c r="PUP46" s="21"/>
      <c r="PUQ46" s="21"/>
      <c r="PUR46" s="21"/>
      <c r="PUS46" s="21"/>
      <c r="PUT46" s="21"/>
      <c r="PUU46" s="21"/>
      <c r="PUV46" s="21"/>
      <c r="PUW46" s="21"/>
      <c r="PUX46" s="21"/>
      <c r="PUY46" s="21"/>
      <c r="PUZ46" s="21"/>
      <c r="PVA46" s="21"/>
      <c r="PVB46" s="21"/>
      <c r="PVC46" s="21"/>
      <c r="PVD46" s="21"/>
      <c r="PVE46" s="21"/>
      <c r="PVF46" s="21"/>
      <c r="PVG46" s="21"/>
      <c r="PVH46" s="21"/>
      <c r="PVI46" s="21"/>
      <c r="PVJ46" s="21"/>
      <c r="PVK46" s="21"/>
      <c r="PVL46" s="21"/>
      <c r="PVM46" s="21"/>
      <c r="PVN46" s="21"/>
      <c r="PVO46" s="21"/>
      <c r="PVP46" s="21"/>
      <c r="PVQ46" s="21"/>
      <c r="PVR46" s="21"/>
      <c r="PVS46" s="21"/>
      <c r="PVT46" s="21"/>
      <c r="PVU46" s="21"/>
      <c r="PVV46" s="21"/>
      <c r="PVW46" s="21"/>
      <c r="PVX46" s="21"/>
      <c r="PVY46" s="21"/>
      <c r="PVZ46" s="21"/>
      <c r="PWA46" s="21"/>
      <c r="PWB46" s="21"/>
      <c r="PWC46" s="21"/>
      <c r="PWD46" s="21"/>
      <c r="PWE46" s="21"/>
      <c r="PWF46" s="21"/>
      <c r="PWG46" s="21"/>
      <c r="PWH46" s="21"/>
      <c r="PWI46" s="21"/>
      <c r="PWJ46" s="21"/>
      <c r="PWK46" s="21"/>
      <c r="PWL46" s="21"/>
      <c r="PWM46" s="21"/>
      <c r="PWN46" s="21"/>
      <c r="PWO46" s="21"/>
      <c r="PWP46" s="21"/>
      <c r="PWQ46" s="21"/>
      <c r="PWR46" s="21"/>
      <c r="PWS46" s="21"/>
      <c r="PWT46" s="21"/>
      <c r="PWU46" s="21"/>
      <c r="PWV46" s="21"/>
      <c r="PWW46" s="21"/>
      <c r="PWX46" s="21"/>
      <c r="PWY46" s="21"/>
      <c r="PWZ46" s="21"/>
      <c r="PXA46" s="21"/>
      <c r="PXB46" s="21"/>
      <c r="PXC46" s="21"/>
      <c r="PXD46" s="21"/>
      <c r="PXE46" s="21"/>
      <c r="PXF46" s="21"/>
      <c r="PXG46" s="21"/>
      <c r="PXH46" s="21"/>
      <c r="PXI46" s="21"/>
      <c r="PXJ46" s="21"/>
      <c r="PXK46" s="21"/>
      <c r="PXL46" s="21"/>
      <c r="PXM46" s="21"/>
      <c r="PXN46" s="21"/>
      <c r="PXO46" s="21"/>
      <c r="PXP46" s="21"/>
      <c r="PXQ46" s="21"/>
      <c r="PXR46" s="21"/>
      <c r="PXS46" s="21"/>
      <c r="PXT46" s="21"/>
      <c r="PXU46" s="21"/>
      <c r="PXV46" s="21"/>
      <c r="PXW46" s="21"/>
      <c r="PXX46" s="21"/>
      <c r="PXY46" s="21"/>
      <c r="PXZ46" s="21"/>
      <c r="PYA46" s="21"/>
      <c r="PYB46" s="21"/>
      <c r="PYC46" s="21"/>
      <c r="PYD46" s="21"/>
      <c r="PYE46" s="21"/>
      <c r="PYF46" s="21"/>
      <c r="PYG46" s="21"/>
      <c r="PYH46" s="21"/>
      <c r="PYI46" s="21"/>
      <c r="PYJ46" s="21"/>
      <c r="PYK46" s="21"/>
      <c r="PYL46" s="21"/>
      <c r="PYM46" s="21"/>
      <c r="PYN46" s="21"/>
      <c r="PYO46" s="21"/>
      <c r="PYP46" s="21"/>
      <c r="PYQ46" s="21"/>
      <c r="PYR46" s="21"/>
      <c r="PYS46" s="21"/>
      <c r="PYT46" s="21"/>
      <c r="PYU46" s="21"/>
      <c r="PYV46" s="21"/>
      <c r="PYW46" s="21"/>
      <c r="PYX46" s="21"/>
      <c r="PYY46" s="21"/>
      <c r="PYZ46" s="21"/>
      <c r="PZA46" s="21"/>
      <c r="PZB46" s="21"/>
      <c r="PZC46" s="21"/>
      <c r="PZD46" s="21"/>
      <c r="PZE46" s="21"/>
      <c r="PZF46" s="21"/>
      <c r="PZG46" s="21"/>
      <c r="PZH46" s="21"/>
      <c r="PZI46" s="21"/>
      <c r="PZJ46" s="21"/>
      <c r="PZK46" s="21"/>
      <c r="PZL46" s="21"/>
      <c r="PZM46" s="21"/>
      <c r="PZN46" s="21"/>
      <c r="PZO46" s="21"/>
      <c r="PZP46" s="21"/>
      <c r="PZQ46" s="21"/>
      <c r="PZR46" s="21"/>
      <c r="PZS46" s="21"/>
      <c r="PZT46" s="21"/>
      <c r="PZU46" s="21"/>
      <c r="PZV46" s="21"/>
      <c r="PZW46" s="21"/>
      <c r="PZX46" s="21"/>
      <c r="PZY46" s="21"/>
      <c r="PZZ46" s="21"/>
      <c r="QAA46" s="21"/>
      <c r="QAB46" s="21"/>
      <c r="QAC46" s="21"/>
      <c r="QAD46" s="21"/>
      <c r="QAE46" s="21"/>
      <c r="QAF46" s="21"/>
      <c r="QAG46" s="21"/>
      <c r="QAH46" s="21"/>
      <c r="QAI46" s="21"/>
      <c r="QAJ46" s="21"/>
      <c r="QAK46" s="21"/>
      <c r="QAL46" s="21"/>
      <c r="QAM46" s="21"/>
      <c r="QAN46" s="21"/>
      <c r="QAO46" s="21"/>
      <c r="QAP46" s="21"/>
      <c r="QAQ46" s="21"/>
      <c r="QAR46" s="21"/>
      <c r="QAS46" s="21"/>
      <c r="QAT46" s="21"/>
      <c r="QAU46" s="21"/>
      <c r="QAV46" s="21"/>
      <c r="QAW46" s="21"/>
      <c r="QAX46" s="21"/>
      <c r="QAY46" s="21"/>
      <c r="QAZ46" s="21"/>
      <c r="QBA46" s="21"/>
      <c r="QBB46" s="21"/>
      <c r="QBC46" s="21"/>
      <c r="QBD46" s="21"/>
      <c r="QBE46" s="21"/>
      <c r="QBF46" s="21"/>
      <c r="QBG46" s="21"/>
      <c r="QBH46" s="21"/>
      <c r="QBI46" s="21"/>
      <c r="QBJ46" s="21"/>
      <c r="QBK46" s="21"/>
      <c r="QBL46" s="21"/>
      <c r="QBM46" s="21"/>
      <c r="QBN46" s="21"/>
      <c r="QBO46" s="21"/>
      <c r="QBP46" s="21"/>
      <c r="QBQ46" s="21"/>
      <c r="QBR46" s="21"/>
      <c r="QBS46" s="21"/>
      <c r="QBT46" s="21"/>
      <c r="QBU46" s="21"/>
      <c r="QBV46" s="21"/>
      <c r="QBW46" s="21"/>
      <c r="QBX46" s="21"/>
      <c r="QBY46" s="21"/>
      <c r="QBZ46" s="21"/>
      <c r="QCA46" s="21"/>
      <c r="QCB46" s="21"/>
      <c r="QCC46" s="21"/>
      <c r="QCD46" s="21"/>
      <c r="QCE46" s="21"/>
      <c r="QCF46" s="21"/>
      <c r="QCG46" s="21"/>
      <c r="QCH46" s="21"/>
      <c r="QCI46" s="21"/>
      <c r="QCJ46" s="21"/>
      <c r="QCK46" s="21"/>
      <c r="QCL46" s="21"/>
      <c r="QCM46" s="21"/>
      <c r="QCN46" s="21"/>
      <c r="QCO46" s="21"/>
      <c r="QCP46" s="21"/>
      <c r="QCQ46" s="21"/>
      <c r="QCR46" s="21"/>
      <c r="QCS46" s="21"/>
      <c r="QCT46" s="21"/>
      <c r="QCU46" s="21"/>
      <c r="QCV46" s="21"/>
      <c r="QCW46" s="21"/>
      <c r="QCX46" s="21"/>
      <c r="QCY46" s="21"/>
      <c r="QCZ46" s="21"/>
      <c r="QDA46" s="21"/>
      <c r="QDB46" s="21"/>
      <c r="QDC46" s="21"/>
      <c r="QDD46" s="21"/>
      <c r="QDE46" s="21"/>
      <c r="QDF46" s="21"/>
      <c r="QDG46" s="21"/>
      <c r="QDH46" s="21"/>
      <c r="QDI46" s="21"/>
      <c r="QDJ46" s="21"/>
      <c r="QDK46" s="21"/>
      <c r="QDL46" s="21"/>
      <c r="QDM46" s="21"/>
      <c r="QDN46" s="21"/>
      <c r="QDO46" s="21"/>
      <c r="QDP46" s="21"/>
      <c r="QDQ46" s="21"/>
      <c r="QDR46" s="21"/>
      <c r="QDS46" s="21"/>
      <c r="QDT46" s="21"/>
      <c r="QDU46" s="21"/>
      <c r="QDV46" s="21"/>
      <c r="QDW46" s="21"/>
      <c r="QDX46" s="21"/>
      <c r="QDY46" s="21"/>
      <c r="QDZ46" s="21"/>
      <c r="QEA46" s="21"/>
      <c r="QEB46" s="21"/>
      <c r="QEC46" s="21"/>
      <c r="QED46" s="21"/>
      <c r="QEE46" s="21"/>
      <c r="QEF46" s="21"/>
      <c r="QEG46" s="21"/>
      <c r="QEH46" s="21"/>
      <c r="QEI46" s="21"/>
      <c r="QEJ46" s="21"/>
      <c r="QEK46" s="21"/>
      <c r="QEL46" s="21"/>
      <c r="QEM46" s="21"/>
      <c r="QEN46" s="21"/>
      <c r="QEO46" s="21"/>
      <c r="QEP46" s="21"/>
      <c r="QEQ46" s="21"/>
      <c r="QER46" s="21"/>
      <c r="QES46" s="21"/>
      <c r="QET46" s="21"/>
      <c r="QEU46" s="21"/>
      <c r="QEV46" s="21"/>
      <c r="QEW46" s="21"/>
      <c r="QEX46" s="21"/>
      <c r="QEY46" s="21"/>
      <c r="QEZ46" s="21"/>
      <c r="QFA46" s="21"/>
      <c r="QFB46" s="21"/>
      <c r="QFC46" s="21"/>
      <c r="QFD46" s="21"/>
      <c r="QFE46" s="21"/>
      <c r="QFF46" s="21"/>
      <c r="QFG46" s="21"/>
      <c r="QFH46" s="21"/>
      <c r="QFI46" s="21"/>
      <c r="QFJ46" s="21"/>
      <c r="QFK46" s="21"/>
      <c r="QFL46" s="21"/>
      <c r="QFM46" s="21"/>
      <c r="QFN46" s="21"/>
      <c r="QFO46" s="21"/>
      <c r="QFP46" s="21"/>
      <c r="QFQ46" s="21"/>
      <c r="QFR46" s="21"/>
      <c r="QFS46" s="21"/>
      <c r="QFT46" s="21"/>
      <c r="QFU46" s="21"/>
      <c r="QFV46" s="21"/>
      <c r="QFW46" s="21"/>
      <c r="QFX46" s="21"/>
      <c r="QFY46" s="21"/>
      <c r="QFZ46" s="21"/>
      <c r="QGA46" s="21"/>
      <c r="QGB46" s="21"/>
      <c r="QGC46" s="21"/>
      <c r="QGD46" s="21"/>
      <c r="QGE46" s="21"/>
      <c r="QGF46" s="21"/>
      <c r="QGG46" s="21"/>
      <c r="QGH46" s="21"/>
      <c r="QGI46" s="21"/>
      <c r="QGJ46" s="21"/>
      <c r="QGK46" s="21"/>
      <c r="QGL46" s="21"/>
      <c r="QGM46" s="21"/>
      <c r="QGN46" s="21"/>
      <c r="QGO46" s="21"/>
      <c r="QGP46" s="21"/>
      <c r="QGQ46" s="21"/>
      <c r="QGR46" s="21"/>
      <c r="QGS46" s="21"/>
      <c r="QGT46" s="21"/>
      <c r="QGU46" s="21"/>
      <c r="QGV46" s="21"/>
      <c r="QGW46" s="21"/>
      <c r="QGX46" s="21"/>
      <c r="QGY46" s="21"/>
      <c r="QGZ46" s="21"/>
      <c r="QHA46" s="21"/>
      <c r="QHB46" s="21"/>
      <c r="QHC46" s="21"/>
      <c r="QHD46" s="21"/>
      <c r="QHE46" s="21"/>
      <c r="QHF46" s="21"/>
      <c r="QHG46" s="21"/>
      <c r="QHH46" s="21"/>
      <c r="QHI46" s="21"/>
      <c r="QHJ46" s="21"/>
      <c r="QHK46" s="21"/>
      <c r="QHL46" s="21"/>
      <c r="QHM46" s="21"/>
      <c r="QHN46" s="21"/>
      <c r="QHO46" s="21"/>
      <c r="QHP46" s="21"/>
      <c r="QHQ46" s="21"/>
      <c r="QHR46" s="21"/>
      <c r="QHS46" s="21"/>
      <c r="QHT46" s="21"/>
      <c r="QHU46" s="21"/>
      <c r="QHV46" s="21"/>
      <c r="QHW46" s="21"/>
      <c r="QHX46" s="21"/>
      <c r="QHY46" s="21"/>
      <c r="QHZ46" s="21"/>
      <c r="QIA46" s="21"/>
      <c r="QIB46" s="21"/>
      <c r="QIC46" s="21"/>
      <c r="QID46" s="21"/>
      <c r="QIE46" s="21"/>
      <c r="QIF46" s="21"/>
      <c r="QIG46" s="21"/>
      <c r="QIH46" s="21"/>
      <c r="QII46" s="21"/>
      <c r="QIJ46" s="21"/>
      <c r="QIK46" s="21"/>
      <c r="QIL46" s="21"/>
      <c r="QIM46" s="21"/>
      <c r="QIN46" s="21"/>
      <c r="QIO46" s="21"/>
      <c r="QIP46" s="21"/>
      <c r="QIQ46" s="21"/>
      <c r="QIR46" s="21"/>
      <c r="QIS46" s="21"/>
      <c r="QIT46" s="21"/>
      <c r="QIU46" s="21"/>
      <c r="QIV46" s="21"/>
      <c r="QIW46" s="21"/>
      <c r="QIX46" s="21"/>
      <c r="QIY46" s="21"/>
      <c r="QIZ46" s="21"/>
      <c r="QJA46" s="21"/>
      <c r="QJB46" s="21"/>
      <c r="QJC46" s="21"/>
      <c r="QJD46" s="21"/>
      <c r="QJE46" s="21"/>
      <c r="QJF46" s="21"/>
      <c r="QJG46" s="21"/>
      <c r="QJH46" s="21"/>
      <c r="QJI46" s="21"/>
      <c r="QJJ46" s="21"/>
      <c r="QJK46" s="21"/>
      <c r="QJL46" s="21"/>
      <c r="QJM46" s="21"/>
      <c r="QJN46" s="21"/>
      <c r="QJO46" s="21"/>
      <c r="QJP46" s="21"/>
      <c r="QJQ46" s="21"/>
      <c r="QJR46" s="21"/>
      <c r="QJS46" s="21"/>
      <c r="QJT46" s="21"/>
      <c r="QJU46" s="21"/>
      <c r="QJV46" s="21"/>
      <c r="QJW46" s="21"/>
      <c r="QJX46" s="21"/>
      <c r="QJY46" s="21"/>
      <c r="QJZ46" s="21"/>
      <c r="QKA46" s="21"/>
      <c r="QKB46" s="21"/>
      <c r="QKC46" s="21"/>
      <c r="QKD46" s="21"/>
      <c r="QKE46" s="21"/>
      <c r="QKF46" s="21"/>
      <c r="QKG46" s="21"/>
      <c r="QKH46" s="21"/>
      <c r="QKI46" s="21"/>
      <c r="QKJ46" s="21"/>
      <c r="QKK46" s="21"/>
      <c r="QKL46" s="21"/>
      <c r="QKM46" s="21"/>
      <c r="QKN46" s="21"/>
      <c r="QKO46" s="21"/>
      <c r="QKP46" s="21"/>
      <c r="QKQ46" s="21"/>
      <c r="QKR46" s="21"/>
      <c r="QKS46" s="21"/>
      <c r="QKT46" s="21"/>
      <c r="QKU46" s="21"/>
      <c r="QKV46" s="21"/>
      <c r="QKW46" s="21"/>
      <c r="QKX46" s="21"/>
      <c r="QKY46" s="21"/>
      <c r="QKZ46" s="21"/>
      <c r="QLA46" s="21"/>
      <c r="QLB46" s="21"/>
      <c r="QLC46" s="21"/>
      <c r="QLD46" s="21"/>
      <c r="QLE46" s="21"/>
      <c r="QLF46" s="21"/>
      <c r="QLG46" s="21"/>
      <c r="QLH46" s="21"/>
      <c r="QLI46" s="21"/>
      <c r="QLJ46" s="21"/>
      <c r="QLK46" s="21"/>
      <c r="QLL46" s="21"/>
      <c r="QLM46" s="21"/>
      <c r="QLN46" s="21"/>
      <c r="QLO46" s="21"/>
      <c r="QLP46" s="21"/>
      <c r="QLQ46" s="21"/>
      <c r="QLR46" s="21"/>
      <c r="QLS46" s="21"/>
      <c r="QLT46" s="21"/>
      <c r="QLU46" s="21"/>
      <c r="QLV46" s="21"/>
      <c r="QLW46" s="21"/>
      <c r="QLX46" s="21"/>
      <c r="QLY46" s="21"/>
      <c r="QLZ46" s="21"/>
      <c r="QMA46" s="21"/>
      <c r="QMB46" s="21"/>
      <c r="QMC46" s="21"/>
      <c r="QMD46" s="21"/>
      <c r="QME46" s="21"/>
      <c r="QMF46" s="21"/>
      <c r="QMG46" s="21"/>
      <c r="QMH46" s="21"/>
      <c r="QMI46" s="21"/>
      <c r="QMJ46" s="21"/>
      <c r="QMK46" s="21"/>
      <c r="QML46" s="21"/>
      <c r="QMM46" s="21"/>
      <c r="QMN46" s="21"/>
      <c r="QMO46" s="21"/>
      <c r="QMP46" s="21"/>
      <c r="QMQ46" s="21"/>
      <c r="QMR46" s="21"/>
      <c r="QMS46" s="21"/>
      <c r="QMT46" s="21"/>
      <c r="QMU46" s="21"/>
      <c r="QMV46" s="21"/>
      <c r="QMW46" s="21"/>
      <c r="QMX46" s="21"/>
      <c r="QMY46" s="21"/>
      <c r="QMZ46" s="21"/>
      <c r="QNA46" s="21"/>
      <c r="QNB46" s="21"/>
      <c r="QNC46" s="21"/>
      <c r="QND46" s="21"/>
      <c r="QNE46" s="21"/>
      <c r="QNF46" s="21"/>
      <c r="QNG46" s="21"/>
      <c r="QNH46" s="21"/>
      <c r="QNI46" s="21"/>
      <c r="QNJ46" s="21"/>
      <c r="QNK46" s="21"/>
      <c r="QNL46" s="21"/>
      <c r="QNM46" s="21"/>
      <c r="QNN46" s="21"/>
      <c r="QNO46" s="21"/>
      <c r="QNP46" s="21"/>
      <c r="QNQ46" s="21"/>
      <c r="QNR46" s="21"/>
      <c r="QNS46" s="21"/>
      <c r="QNT46" s="21"/>
      <c r="QNU46" s="21"/>
      <c r="QNV46" s="21"/>
      <c r="QNW46" s="21"/>
      <c r="QNX46" s="21"/>
      <c r="QNY46" s="21"/>
      <c r="QNZ46" s="21"/>
      <c r="QOA46" s="21"/>
      <c r="QOB46" s="21"/>
      <c r="QOC46" s="21"/>
      <c r="QOD46" s="21"/>
      <c r="QOE46" s="21"/>
      <c r="QOF46" s="21"/>
      <c r="QOG46" s="21"/>
      <c r="QOH46" s="21"/>
      <c r="QOI46" s="21"/>
      <c r="QOJ46" s="21"/>
      <c r="QOK46" s="21"/>
      <c r="QOL46" s="21"/>
      <c r="QOM46" s="21"/>
      <c r="QON46" s="21"/>
      <c r="QOO46" s="21"/>
      <c r="QOP46" s="21"/>
      <c r="QOQ46" s="21"/>
      <c r="QOR46" s="21"/>
      <c r="QOS46" s="21"/>
      <c r="QOT46" s="21"/>
      <c r="QOU46" s="21"/>
      <c r="QOV46" s="21"/>
      <c r="QOW46" s="21"/>
      <c r="QOX46" s="21"/>
      <c r="QOY46" s="21"/>
      <c r="QOZ46" s="21"/>
      <c r="QPA46" s="21"/>
      <c r="QPB46" s="21"/>
      <c r="QPC46" s="21"/>
      <c r="QPD46" s="21"/>
      <c r="QPE46" s="21"/>
      <c r="QPF46" s="21"/>
      <c r="QPG46" s="21"/>
      <c r="QPH46" s="21"/>
      <c r="QPI46" s="21"/>
      <c r="QPJ46" s="21"/>
      <c r="QPK46" s="21"/>
      <c r="QPL46" s="21"/>
      <c r="QPM46" s="21"/>
      <c r="QPN46" s="21"/>
      <c r="QPO46" s="21"/>
      <c r="QPP46" s="21"/>
      <c r="QPQ46" s="21"/>
      <c r="QPR46" s="21"/>
      <c r="QPS46" s="21"/>
      <c r="QPT46" s="21"/>
      <c r="QPU46" s="21"/>
      <c r="QPV46" s="21"/>
      <c r="QPW46" s="21"/>
      <c r="QPX46" s="21"/>
      <c r="QPY46" s="21"/>
      <c r="QPZ46" s="21"/>
      <c r="QQA46" s="21"/>
      <c r="QQB46" s="21"/>
      <c r="QQC46" s="21"/>
      <c r="QQD46" s="21"/>
      <c r="QQE46" s="21"/>
      <c r="QQF46" s="21"/>
      <c r="QQG46" s="21"/>
      <c r="QQH46" s="21"/>
      <c r="QQI46" s="21"/>
      <c r="QQJ46" s="21"/>
      <c r="QQK46" s="21"/>
      <c r="QQL46" s="21"/>
      <c r="QQM46" s="21"/>
      <c r="QQN46" s="21"/>
      <c r="QQO46" s="21"/>
      <c r="QQP46" s="21"/>
      <c r="QQQ46" s="21"/>
      <c r="QQR46" s="21"/>
      <c r="QQS46" s="21"/>
      <c r="QQT46" s="21"/>
      <c r="QQU46" s="21"/>
      <c r="QQV46" s="21"/>
      <c r="QQW46" s="21"/>
      <c r="QQX46" s="21"/>
      <c r="QQY46" s="21"/>
      <c r="QQZ46" s="21"/>
      <c r="QRA46" s="21"/>
      <c r="QRB46" s="21"/>
      <c r="QRC46" s="21"/>
      <c r="QRD46" s="21"/>
      <c r="QRE46" s="21"/>
      <c r="QRF46" s="21"/>
      <c r="QRG46" s="21"/>
      <c r="QRH46" s="21"/>
      <c r="QRI46" s="21"/>
      <c r="QRJ46" s="21"/>
      <c r="QRK46" s="21"/>
      <c r="QRL46" s="21"/>
      <c r="QRM46" s="21"/>
      <c r="QRN46" s="21"/>
      <c r="QRO46" s="21"/>
      <c r="QRP46" s="21"/>
      <c r="QRQ46" s="21"/>
      <c r="QRR46" s="21"/>
      <c r="QRS46" s="21"/>
      <c r="QRT46" s="21"/>
      <c r="QRU46" s="21"/>
      <c r="QRV46" s="21"/>
      <c r="QRW46" s="21"/>
      <c r="QRX46" s="21"/>
      <c r="QRY46" s="21"/>
      <c r="QRZ46" s="21"/>
      <c r="QSA46" s="21"/>
      <c r="QSB46" s="21"/>
      <c r="QSC46" s="21"/>
      <c r="QSD46" s="21"/>
      <c r="QSE46" s="21"/>
      <c r="QSF46" s="21"/>
      <c r="QSG46" s="21"/>
      <c r="QSH46" s="21"/>
      <c r="QSI46" s="21"/>
      <c r="QSJ46" s="21"/>
      <c r="QSK46" s="21"/>
      <c r="QSL46" s="21"/>
      <c r="QSM46" s="21"/>
      <c r="QSN46" s="21"/>
      <c r="QSO46" s="21"/>
      <c r="QSP46" s="21"/>
      <c r="QSQ46" s="21"/>
      <c r="QSR46" s="21"/>
      <c r="QSS46" s="21"/>
      <c r="QST46" s="21"/>
      <c r="QSU46" s="21"/>
      <c r="QSV46" s="21"/>
      <c r="QSW46" s="21"/>
      <c r="QSX46" s="21"/>
      <c r="QSY46" s="21"/>
      <c r="QSZ46" s="21"/>
      <c r="QTA46" s="21"/>
      <c r="QTB46" s="21"/>
      <c r="QTC46" s="21"/>
      <c r="QTD46" s="21"/>
      <c r="QTE46" s="21"/>
      <c r="QTF46" s="21"/>
      <c r="QTG46" s="21"/>
      <c r="QTH46" s="21"/>
      <c r="QTI46" s="21"/>
      <c r="QTJ46" s="21"/>
      <c r="QTK46" s="21"/>
      <c r="QTL46" s="21"/>
      <c r="QTM46" s="21"/>
      <c r="QTN46" s="21"/>
      <c r="QTO46" s="21"/>
      <c r="QTP46" s="21"/>
      <c r="QTQ46" s="21"/>
      <c r="QTR46" s="21"/>
      <c r="QTS46" s="21"/>
      <c r="QTT46" s="21"/>
      <c r="QTU46" s="21"/>
      <c r="QTV46" s="21"/>
      <c r="QTW46" s="21"/>
      <c r="QTX46" s="21"/>
      <c r="QTY46" s="21"/>
      <c r="QTZ46" s="21"/>
      <c r="QUA46" s="21"/>
      <c r="QUB46" s="21"/>
      <c r="QUC46" s="21"/>
      <c r="QUD46" s="21"/>
      <c r="QUE46" s="21"/>
      <c r="QUF46" s="21"/>
      <c r="QUG46" s="21"/>
      <c r="QUH46" s="21"/>
      <c r="QUI46" s="21"/>
      <c r="QUJ46" s="21"/>
      <c r="QUK46" s="21"/>
      <c r="QUL46" s="21"/>
      <c r="QUM46" s="21"/>
      <c r="QUN46" s="21"/>
      <c r="QUO46" s="21"/>
      <c r="QUP46" s="21"/>
      <c r="QUQ46" s="21"/>
      <c r="QUR46" s="21"/>
      <c r="QUS46" s="21"/>
      <c r="QUT46" s="21"/>
      <c r="QUU46" s="21"/>
      <c r="QUV46" s="21"/>
      <c r="QUW46" s="21"/>
      <c r="QUX46" s="21"/>
      <c r="QUY46" s="21"/>
      <c r="QUZ46" s="21"/>
      <c r="QVA46" s="21"/>
      <c r="QVB46" s="21"/>
      <c r="QVC46" s="21"/>
      <c r="QVD46" s="21"/>
      <c r="QVE46" s="21"/>
      <c r="QVF46" s="21"/>
      <c r="QVG46" s="21"/>
      <c r="QVH46" s="21"/>
      <c r="QVI46" s="21"/>
      <c r="QVJ46" s="21"/>
      <c r="QVK46" s="21"/>
      <c r="QVL46" s="21"/>
      <c r="QVM46" s="21"/>
      <c r="QVN46" s="21"/>
      <c r="QVO46" s="21"/>
      <c r="QVP46" s="21"/>
      <c r="QVQ46" s="21"/>
      <c r="QVR46" s="21"/>
      <c r="QVS46" s="21"/>
      <c r="QVT46" s="21"/>
      <c r="QVU46" s="21"/>
      <c r="QVV46" s="21"/>
      <c r="QVW46" s="21"/>
      <c r="QVX46" s="21"/>
      <c r="QVY46" s="21"/>
      <c r="QVZ46" s="21"/>
      <c r="QWA46" s="21"/>
      <c r="QWB46" s="21"/>
      <c r="QWC46" s="21"/>
      <c r="QWD46" s="21"/>
      <c r="QWE46" s="21"/>
      <c r="QWF46" s="21"/>
      <c r="QWG46" s="21"/>
      <c r="QWH46" s="21"/>
      <c r="QWI46" s="21"/>
      <c r="QWJ46" s="21"/>
      <c r="QWK46" s="21"/>
      <c r="QWL46" s="21"/>
      <c r="QWM46" s="21"/>
      <c r="QWN46" s="21"/>
      <c r="QWO46" s="21"/>
      <c r="QWP46" s="21"/>
      <c r="QWQ46" s="21"/>
      <c r="QWR46" s="21"/>
      <c r="QWS46" s="21"/>
      <c r="QWT46" s="21"/>
      <c r="QWU46" s="21"/>
      <c r="QWV46" s="21"/>
      <c r="QWW46" s="21"/>
      <c r="QWX46" s="21"/>
      <c r="QWY46" s="21"/>
      <c r="QWZ46" s="21"/>
      <c r="QXA46" s="21"/>
      <c r="QXB46" s="21"/>
      <c r="QXC46" s="21"/>
      <c r="QXD46" s="21"/>
      <c r="QXE46" s="21"/>
      <c r="QXF46" s="21"/>
      <c r="QXG46" s="21"/>
      <c r="QXH46" s="21"/>
      <c r="QXI46" s="21"/>
      <c r="QXJ46" s="21"/>
      <c r="QXK46" s="21"/>
      <c r="QXL46" s="21"/>
      <c r="QXM46" s="21"/>
      <c r="QXN46" s="21"/>
      <c r="QXO46" s="21"/>
      <c r="QXP46" s="21"/>
      <c r="QXQ46" s="21"/>
      <c r="QXR46" s="21"/>
      <c r="QXS46" s="21"/>
      <c r="QXT46" s="21"/>
      <c r="QXU46" s="21"/>
      <c r="QXV46" s="21"/>
      <c r="QXW46" s="21"/>
      <c r="QXX46" s="21"/>
      <c r="QXY46" s="21"/>
      <c r="QXZ46" s="21"/>
      <c r="QYA46" s="21"/>
      <c r="QYB46" s="21"/>
      <c r="QYC46" s="21"/>
      <c r="QYD46" s="21"/>
      <c r="QYE46" s="21"/>
      <c r="QYF46" s="21"/>
      <c r="QYG46" s="21"/>
      <c r="QYH46" s="21"/>
      <c r="QYI46" s="21"/>
      <c r="QYJ46" s="21"/>
      <c r="QYK46" s="21"/>
      <c r="QYL46" s="21"/>
      <c r="QYM46" s="21"/>
      <c r="QYN46" s="21"/>
      <c r="QYO46" s="21"/>
      <c r="QYP46" s="21"/>
      <c r="QYQ46" s="21"/>
      <c r="QYR46" s="21"/>
      <c r="QYS46" s="21"/>
      <c r="QYT46" s="21"/>
      <c r="QYU46" s="21"/>
      <c r="QYV46" s="21"/>
      <c r="QYW46" s="21"/>
      <c r="QYX46" s="21"/>
      <c r="QYY46" s="21"/>
      <c r="QYZ46" s="21"/>
      <c r="QZA46" s="21"/>
      <c r="QZB46" s="21"/>
      <c r="QZC46" s="21"/>
      <c r="QZD46" s="21"/>
      <c r="QZE46" s="21"/>
      <c r="QZF46" s="21"/>
      <c r="QZG46" s="21"/>
      <c r="QZH46" s="21"/>
      <c r="QZI46" s="21"/>
      <c r="QZJ46" s="21"/>
      <c r="QZK46" s="21"/>
      <c r="QZL46" s="21"/>
      <c r="QZM46" s="21"/>
      <c r="QZN46" s="21"/>
      <c r="QZO46" s="21"/>
      <c r="QZP46" s="21"/>
      <c r="QZQ46" s="21"/>
      <c r="QZR46" s="21"/>
      <c r="QZS46" s="21"/>
      <c r="QZT46" s="21"/>
      <c r="QZU46" s="21"/>
      <c r="QZV46" s="21"/>
      <c r="QZW46" s="21"/>
      <c r="QZX46" s="21"/>
      <c r="QZY46" s="21"/>
      <c r="QZZ46" s="21"/>
      <c r="RAA46" s="21"/>
      <c r="RAB46" s="21"/>
      <c r="RAC46" s="21"/>
      <c r="RAD46" s="21"/>
      <c r="RAE46" s="21"/>
      <c r="RAF46" s="21"/>
      <c r="RAG46" s="21"/>
      <c r="RAH46" s="21"/>
      <c r="RAI46" s="21"/>
      <c r="RAJ46" s="21"/>
      <c r="RAK46" s="21"/>
      <c r="RAL46" s="21"/>
      <c r="RAM46" s="21"/>
      <c r="RAN46" s="21"/>
      <c r="RAO46" s="21"/>
      <c r="RAP46" s="21"/>
      <c r="RAQ46" s="21"/>
      <c r="RAR46" s="21"/>
      <c r="RAS46" s="21"/>
      <c r="RAT46" s="21"/>
      <c r="RAU46" s="21"/>
      <c r="RAV46" s="21"/>
      <c r="RAW46" s="21"/>
      <c r="RAX46" s="21"/>
      <c r="RAY46" s="21"/>
      <c r="RAZ46" s="21"/>
      <c r="RBA46" s="21"/>
      <c r="RBB46" s="21"/>
      <c r="RBC46" s="21"/>
      <c r="RBD46" s="21"/>
      <c r="RBE46" s="21"/>
      <c r="RBF46" s="21"/>
      <c r="RBG46" s="21"/>
      <c r="RBH46" s="21"/>
      <c r="RBI46" s="21"/>
      <c r="RBJ46" s="21"/>
      <c r="RBK46" s="21"/>
      <c r="RBL46" s="21"/>
      <c r="RBM46" s="21"/>
      <c r="RBN46" s="21"/>
      <c r="RBO46" s="21"/>
      <c r="RBP46" s="21"/>
      <c r="RBQ46" s="21"/>
      <c r="RBR46" s="21"/>
      <c r="RBS46" s="21"/>
      <c r="RBT46" s="21"/>
      <c r="RBU46" s="21"/>
      <c r="RBV46" s="21"/>
      <c r="RBW46" s="21"/>
      <c r="RBX46" s="21"/>
      <c r="RBY46" s="21"/>
      <c r="RBZ46" s="21"/>
      <c r="RCA46" s="21"/>
      <c r="RCB46" s="21"/>
      <c r="RCC46" s="21"/>
      <c r="RCD46" s="21"/>
      <c r="RCE46" s="21"/>
      <c r="RCF46" s="21"/>
      <c r="RCG46" s="21"/>
      <c r="RCH46" s="21"/>
      <c r="RCI46" s="21"/>
      <c r="RCJ46" s="21"/>
      <c r="RCK46" s="21"/>
      <c r="RCL46" s="21"/>
      <c r="RCM46" s="21"/>
      <c r="RCN46" s="21"/>
      <c r="RCO46" s="21"/>
      <c r="RCP46" s="21"/>
      <c r="RCQ46" s="21"/>
      <c r="RCR46" s="21"/>
      <c r="RCS46" s="21"/>
      <c r="RCT46" s="21"/>
      <c r="RCU46" s="21"/>
      <c r="RCV46" s="21"/>
      <c r="RCW46" s="21"/>
      <c r="RCX46" s="21"/>
      <c r="RCY46" s="21"/>
      <c r="RCZ46" s="21"/>
      <c r="RDA46" s="21"/>
      <c r="RDB46" s="21"/>
      <c r="RDC46" s="21"/>
      <c r="RDD46" s="21"/>
      <c r="RDE46" s="21"/>
      <c r="RDF46" s="21"/>
      <c r="RDG46" s="21"/>
      <c r="RDH46" s="21"/>
      <c r="RDI46" s="21"/>
      <c r="RDJ46" s="21"/>
      <c r="RDK46" s="21"/>
      <c r="RDL46" s="21"/>
      <c r="RDM46" s="21"/>
      <c r="RDN46" s="21"/>
      <c r="RDO46" s="21"/>
      <c r="RDP46" s="21"/>
      <c r="RDQ46" s="21"/>
      <c r="RDR46" s="21"/>
      <c r="RDS46" s="21"/>
      <c r="RDT46" s="21"/>
      <c r="RDU46" s="21"/>
      <c r="RDV46" s="21"/>
      <c r="RDW46" s="21"/>
      <c r="RDX46" s="21"/>
      <c r="RDY46" s="21"/>
      <c r="RDZ46" s="21"/>
      <c r="REA46" s="21"/>
      <c r="REB46" s="21"/>
      <c r="REC46" s="21"/>
      <c r="RED46" s="21"/>
      <c r="REE46" s="21"/>
      <c r="REF46" s="21"/>
      <c r="REG46" s="21"/>
      <c r="REH46" s="21"/>
      <c r="REI46" s="21"/>
      <c r="REJ46" s="21"/>
      <c r="REK46" s="21"/>
      <c r="REL46" s="21"/>
      <c r="REM46" s="21"/>
      <c r="REN46" s="21"/>
      <c r="REO46" s="21"/>
      <c r="REP46" s="21"/>
      <c r="REQ46" s="21"/>
      <c r="RER46" s="21"/>
      <c r="RES46" s="21"/>
      <c r="RET46" s="21"/>
      <c r="REU46" s="21"/>
      <c r="REV46" s="21"/>
      <c r="REW46" s="21"/>
      <c r="REX46" s="21"/>
      <c r="REY46" s="21"/>
      <c r="REZ46" s="21"/>
      <c r="RFA46" s="21"/>
      <c r="RFB46" s="21"/>
      <c r="RFC46" s="21"/>
      <c r="RFD46" s="21"/>
      <c r="RFE46" s="21"/>
      <c r="RFF46" s="21"/>
      <c r="RFG46" s="21"/>
      <c r="RFH46" s="21"/>
      <c r="RFI46" s="21"/>
      <c r="RFJ46" s="21"/>
      <c r="RFK46" s="21"/>
      <c r="RFL46" s="21"/>
      <c r="RFM46" s="21"/>
      <c r="RFN46" s="21"/>
      <c r="RFO46" s="21"/>
      <c r="RFP46" s="21"/>
      <c r="RFQ46" s="21"/>
      <c r="RFR46" s="21"/>
      <c r="RFS46" s="21"/>
      <c r="RFT46" s="21"/>
      <c r="RFU46" s="21"/>
      <c r="RFV46" s="21"/>
      <c r="RFW46" s="21"/>
      <c r="RFX46" s="21"/>
      <c r="RFY46" s="21"/>
      <c r="RFZ46" s="21"/>
      <c r="RGA46" s="21"/>
      <c r="RGB46" s="21"/>
      <c r="RGC46" s="21"/>
      <c r="RGD46" s="21"/>
      <c r="RGE46" s="21"/>
      <c r="RGF46" s="21"/>
      <c r="RGG46" s="21"/>
      <c r="RGH46" s="21"/>
      <c r="RGI46" s="21"/>
      <c r="RGJ46" s="21"/>
      <c r="RGK46" s="21"/>
      <c r="RGL46" s="21"/>
      <c r="RGM46" s="21"/>
      <c r="RGN46" s="21"/>
      <c r="RGO46" s="21"/>
      <c r="RGP46" s="21"/>
      <c r="RGQ46" s="21"/>
      <c r="RGR46" s="21"/>
      <c r="RGS46" s="21"/>
      <c r="RGT46" s="21"/>
      <c r="RGU46" s="21"/>
      <c r="RGV46" s="21"/>
      <c r="RGW46" s="21"/>
      <c r="RGX46" s="21"/>
      <c r="RGY46" s="21"/>
      <c r="RGZ46" s="21"/>
      <c r="RHA46" s="21"/>
      <c r="RHB46" s="21"/>
      <c r="RHC46" s="21"/>
      <c r="RHD46" s="21"/>
      <c r="RHE46" s="21"/>
      <c r="RHF46" s="21"/>
      <c r="RHG46" s="21"/>
      <c r="RHH46" s="21"/>
      <c r="RHI46" s="21"/>
      <c r="RHJ46" s="21"/>
      <c r="RHK46" s="21"/>
      <c r="RHL46" s="21"/>
      <c r="RHM46" s="21"/>
      <c r="RHN46" s="21"/>
      <c r="RHO46" s="21"/>
      <c r="RHP46" s="21"/>
      <c r="RHQ46" s="21"/>
      <c r="RHR46" s="21"/>
      <c r="RHS46" s="21"/>
      <c r="RHT46" s="21"/>
      <c r="RHU46" s="21"/>
      <c r="RHV46" s="21"/>
      <c r="RHW46" s="21"/>
      <c r="RHX46" s="21"/>
      <c r="RHY46" s="21"/>
      <c r="RHZ46" s="21"/>
      <c r="RIA46" s="21"/>
      <c r="RIB46" s="21"/>
      <c r="RIC46" s="21"/>
      <c r="RID46" s="21"/>
      <c r="RIE46" s="21"/>
      <c r="RIF46" s="21"/>
      <c r="RIG46" s="21"/>
      <c r="RIH46" s="21"/>
      <c r="RII46" s="21"/>
      <c r="RIJ46" s="21"/>
      <c r="RIK46" s="21"/>
      <c r="RIL46" s="21"/>
      <c r="RIM46" s="21"/>
      <c r="RIN46" s="21"/>
      <c r="RIO46" s="21"/>
      <c r="RIP46" s="21"/>
      <c r="RIQ46" s="21"/>
      <c r="RIR46" s="21"/>
      <c r="RIS46" s="21"/>
      <c r="RIT46" s="21"/>
      <c r="RIU46" s="21"/>
      <c r="RIV46" s="21"/>
      <c r="RIW46" s="21"/>
      <c r="RIX46" s="21"/>
      <c r="RIY46" s="21"/>
      <c r="RIZ46" s="21"/>
      <c r="RJA46" s="21"/>
      <c r="RJB46" s="21"/>
      <c r="RJC46" s="21"/>
      <c r="RJD46" s="21"/>
      <c r="RJE46" s="21"/>
      <c r="RJF46" s="21"/>
      <c r="RJG46" s="21"/>
      <c r="RJH46" s="21"/>
      <c r="RJI46" s="21"/>
      <c r="RJJ46" s="21"/>
      <c r="RJK46" s="21"/>
      <c r="RJL46" s="21"/>
      <c r="RJM46" s="21"/>
      <c r="RJN46" s="21"/>
      <c r="RJO46" s="21"/>
      <c r="RJP46" s="21"/>
      <c r="RJQ46" s="21"/>
      <c r="RJR46" s="21"/>
      <c r="RJS46" s="21"/>
      <c r="RJT46" s="21"/>
      <c r="RJU46" s="21"/>
      <c r="RJV46" s="21"/>
      <c r="RJW46" s="21"/>
      <c r="RJX46" s="21"/>
      <c r="RJY46" s="21"/>
      <c r="RJZ46" s="21"/>
      <c r="RKA46" s="21"/>
      <c r="RKB46" s="21"/>
      <c r="RKC46" s="21"/>
      <c r="RKD46" s="21"/>
      <c r="RKE46" s="21"/>
      <c r="RKF46" s="21"/>
      <c r="RKG46" s="21"/>
      <c r="RKH46" s="21"/>
      <c r="RKI46" s="21"/>
      <c r="RKJ46" s="21"/>
      <c r="RKK46" s="21"/>
      <c r="RKL46" s="21"/>
      <c r="RKM46" s="21"/>
      <c r="RKN46" s="21"/>
      <c r="RKO46" s="21"/>
      <c r="RKP46" s="21"/>
      <c r="RKQ46" s="21"/>
      <c r="RKR46" s="21"/>
      <c r="RKS46" s="21"/>
      <c r="RKT46" s="21"/>
      <c r="RKU46" s="21"/>
      <c r="RKV46" s="21"/>
      <c r="RKW46" s="21"/>
      <c r="RKX46" s="21"/>
      <c r="RKY46" s="21"/>
      <c r="RKZ46" s="21"/>
      <c r="RLA46" s="21"/>
      <c r="RLB46" s="21"/>
      <c r="RLC46" s="21"/>
      <c r="RLD46" s="21"/>
      <c r="RLE46" s="21"/>
      <c r="RLF46" s="21"/>
      <c r="RLG46" s="21"/>
      <c r="RLH46" s="21"/>
      <c r="RLI46" s="21"/>
      <c r="RLJ46" s="21"/>
      <c r="RLK46" s="21"/>
      <c r="RLL46" s="21"/>
      <c r="RLM46" s="21"/>
      <c r="RLN46" s="21"/>
      <c r="RLO46" s="21"/>
      <c r="RLP46" s="21"/>
      <c r="RLQ46" s="21"/>
      <c r="RLR46" s="21"/>
      <c r="RLS46" s="21"/>
      <c r="RLT46" s="21"/>
      <c r="RLU46" s="21"/>
      <c r="RLV46" s="21"/>
      <c r="RLW46" s="21"/>
      <c r="RLX46" s="21"/>
      <c r="RLY46" s="21"/>
      <c r="RLZ46" s="21"/>
      <c r="RMA46" s="21"/>
      <c r="RMB46" s="21"/>
      <c r="RMC46" s="21"/>
      <c r="RMD46" s="21"/>
      <c r="RME46" s="21"/>
      <c r="RMF46" s="21"/>
      <c r="RMG46" s="21"/>
      <c r="RMH46" s="21"/>
      <c r="RMI46" s="21"/>
      <c r="RMJ46" s="21"/>
      <c r="RMK46" s="21"/>
      <c r="RML46" s="21"/>
      <c r="RMM46" s="21"/>
      <c r="RMN46" s="21"/>
      <c r="RMO46" s="21"/>
      <c r="RMP46" s="21"/>
      <c r="RMQ46" s="21"/>
      <c r="RMR46" s="21"/>
      <c r="RMS46" s="21"/>
      <c r="RMT46" s="21"/>
      <c r="RMU46" s="21"/>
      <c r="RMV46" s="21"/>
      <c r="RMW46" s="21"/>
      <c r="RMX46" s="21"/>
      <c r="RMY46" s="21"/>
      <c r="RMZ46" s="21"/>
      <c r="RNA46" s="21"/>
      <c r="RNB46" s="21"/>
      <c r="RNC46" s="21"/>
      <c r="RND46" s="21"/>
      <c r="RNE46" s="21"/>
      <c r="RNF46" s="21"/>
      <c r="RNG46" s="21"/>
      <c r="RNH46" s="21"/>
      <c r="RNI46" s="21"/>
      <c r="RNJ46" s="21"/>
      <c r="RNK46" s="21"/>
      <c r="RNL46" s="21"/>
      <c r="RNM46" s="21"/>
      <c r="RNN46" s="21"/>
      <c r="RNO46" s="21"/>
      <c r="RNP46" s="21"/>
      <c r="RNQ46" s="21"/>
      <c r="RNR46" s="21"/>
      <c r="RNS46" s="21"/>
      <c r="RNT46" s="21"/>
      <c r="RNU46" s="21"/>
      <c r="RNV46" s="21"/>
      <c r="RNW46" s="21"/>
      <c r="RNX46" s="21"/>
      <c r="RNY46" s="21"/>
      <c r="RNZ46" s="21"/>
      <c r="ROA46" s="21"/>
      <c r="ROB46" s="21"/>
      <c r="ROC46" s="21"/>
      <c r="ROD46" s="21"/>
      <c r="ROE46" s="21"/>
      <c r="ROF46" s="21"/>
      <c r="ROG46" s="21"/>
      <c r="ROH46" s="21"/>
      <c r="ROI46" s="21"/>
      <c r="ROJ46" s="21"/>
      <c r="ROK46" s="21"/>
      <c r="ROL46" s="21"/>
      <c r="ROM46" s="21"/>
      <c r="RON46" s="21"/>
      <c r="ROO46" s="21"/>
      <c r="ROP46" s="21"/>
      <c r="ROQ46" s="21"/>
      <c r="ROR46" s="21"/>
      <c r="ROS46" s="21"/>
      <c r="ROT46" s="21"/>
      <c r="ROU46" s="21"/>
      <c r="ROV46" s="21"/>
      <c r="ROW46" s="21"/>
      <c r="ROX46" s="21"/>
      <c r="ROY46" s="21"/>
      <c r="ROZ46" s="21"/>
      <c r="RPA46" s="21"/>
      <c r="RPB46" s="21"/>
      <c r="RPC46" s="21"/>
      <c r="RPD46" s="21"/>
      <c r="RPE46" s="21"/>
      <c r="RPF46" s="21"/>
      <c r="RPG46" s="21"/>
      <c r="RPH46" s="21"/>
      <c r="RPI46" s="21"/>
      <c r="RPJ46" s="21"/>
      <c r="RPK46" s="21"/>
      <c r="RPL46" s="21"/>
      <c r="RPM46" s="21"/>
      <c r="RPN46" s="21"/>
      <c r="RPO46" s="21"/>
      <c r="RPP46" s="21"/>
      <c r="RPQ46" s="21"/>
      <c r="RPR46" s="21"/>
      <c r="RPS46" s="21"/>
      <c r="RPT46" s="21"/>
      <c r="RPU46" s="21"/>
      <c r="RPV46" s="21"/>
      <c r="RPW46" s="21"/>
      <c r="RPX46" s="21"/>
      <c r="RPY46" s="21"/>
      <c r="RPZ46" s="21"/>
      <c r="RQA46" s="21"/>
      <c r="RQB46" s="21"/>
      <c r="RQC46" s="21"/>
      <c r="RQD46" s="21"/>
      <c r="RQE46" s="21"/>
      <c r="RQF46" s="21"/>
      <c r="RQG46" s="21"/>
      <c r="RQH46" s="21"/>
      <c r="RQI46" s="21"/>
      <c r="RQJ46" s="21"/>
      <c r="RQK46" s="21"/>
      <c r="RQL46" s="21"/>
      <c r="RQM46" s="21"/>
      <c r="RQN46" s="21"/>
      <c r="RQO46" s="21"/>
      <c r="RQP46" s="21"/>
      <c r="RQQ46" s="21"/>
      <c r="RQR46" s="21"/>
      <c r="RQS46" s="21"/>
      <c r="RQT46" s="21"/>
      <c r="RQU46" s="21"/>
      <c r="RQV46" s="21"/>
      <c r="RQW46" s="21"/>
      <c r="RQX46" s="21"/>
      <c r="RQY46" s="21"/>
      <c r="RQZ46" s="21"/>
      <c r="RRA46" s="21"/>
      <c r="RRB46" s="21"/>
      <c r="RRC46" s="21"/>
      <c r="RRD46" s="21"/>
      <c r="RRE46" s="21"/>
      <c r="RRF46" s="21"/>
      <c r="RRG46" s="21"/>
      <c r="RRH46" s="21"/>
      <c r="RRI46" s="21"/>
      <c r="RRJ46" s="21"/>
      <c r="RRK46" s="21"/>
      <c r="RRL46" s="21"/>
      <c r="RRM46" s="21"/>
      <c r="RRN46" s="21"/>
      <c r="RRO46" s="21"/>
      <c r="RRP46" s="21"/>
      <c r="RRQ46" s="21"/>
      <c r="RRR46" s="21"/>
      <c r="RRS46" s="21"/>
      <c r="RRT46" s="21"/>
      <c r="RRU46" s="21"/>
      <c r="RRV46" s="21"/>
      <c r="RRW46" s="21"/>
      <c r="RRX46" s="21"/>
      <c r="RRY46" s="21"/>
      <c r="RRZ46" s="21"/>
      <c r="RSA46" s="21"/>
      <c r="RSB46" s="21"/>
      <c r="RSC46" s="21"/>
      <c r="RSD46" s="21"/>
      <c r="RSE46" s="21"/>
      <c r="RSF46" s="21"/>
      <c r="RSG46" s="21"/>
      <c r="RSH46" s="21"/>
      <c r="RSI46" s="21"/>
      <c r="RSJ46" s="21"/>
      <c r="RSK46" s="21"/>
      <c r="RSL46" s="21"/>
      <c r="RSM46" s="21"/>
      <c r="RSN46" s="21"/>
      <c r="RSO46" s="21"/>
      <c r="RSP46" s="21"/>
      <c r="RSQ46" s="21"/>
      <c r="RSR46" s="21"/>
      <c r="RSS46" s="21"/>
      <c r="RST46" s="21"/>
      <c r="RSU46" s="21"/>
      <c r="RSV46" s="21"/>
      <c r="RSW46" s="21"/>
      <c r="RSX46" s="21"/>
      <c r="RSY46" s="21"/>
      <c r="RSZ46" s="21"/>
      <c r="RTA46" s="21"/>
      <c r="RTB46" s="21"/>
      <c r="RTC46" s="21"/>
      <c r="RTD46" s="21"/>
      <c r="RTE46" s="21"/>
      <c r="RTF46" s="21"/>
      <c r="RTG46" s="21"/>
      <c r="RTH46" s="21"/>
      <c r="RTI46" s="21"/>
      <c r="RTJ46" s="21"/>
      <c r="RTK46" s="21"/>
      <c r="RTL46" s="21"/>
      <c r="RTM46" s="21"/>
      <c r="RTN46" s="21"/>
      <c r="RTO46" s="21"/>
      <c r="RTP46" s="21"/>
      <c r="RTQ46" s="21"/>
      <c r="RTR46" s="21"/>
      <c r="RTS46" s="21"/>
      <c r="RTT46" s="21"/>
      <c r="RTU46" s="21"/>
      <c r="RTV46" s="21"/>
      <c r="RTW46" s="21"/>
      <c r="RTX46" s="21"/>
      <c r="RTY46" s="21"/>
      <c r="RTZ46" s="21"/>
      <c r="RUA46" s="21"/>
      <c r="RUB46" s="21"/>
      <c r="RUC46" s="21"/>
      <c r="RUD46" s="21"/>
      <c r="RUE46" s="21"/>
      <c r="RUF46" s="21"/>
      <c r="RUG46" s="21"/>
      <c r="RUH46" s="21"/>
      <c r="RUI46" s="21"/>
      <c r="RUJ46" s="21"/>
      <c r="RUK46" s="21"/>
      <c r="RUL46" s="21"/>
      <c r="RUM46" s="21"/>
      <c r="RUN46" s="21"/>
      <c r="RUO46" s="21"/>
      <c r="RUP46" s="21"/>
      <c r="RUQ46" s="21"/>
      <c r="RUR46" s="21"/>
      <c r="RUS46" s="21"/>
      <c r="RUT46" s="21"/>
      <c r="RUU46" s="21"/>
      <c r="RUV46" s="21"/>
      <c r="RUW46" s="21"/>
      <c r="RUX46" s="21"/>
      <c r="RUY46" s="21"/>
      <c r="RUZ46" s="21"/>
      <c r="RVA46" s="21"/>
      <c r="RVB46" s="21"/>
      <c r="RVC46" s="21"/>
      <c r="RVD46" s="21"/>
      <c r="RVE46" s="21"/>
      <c r="RVF46" s="21"/>
      <c r="RVG46" s="21"/>
      <c r="RVH46" s="21"/>
      <c r="RVI46" s="21"/>
      <c r="RVJ46" s="21"/>
      <c r="RVK46" s="21"/>
      <c r="RVL46" s="21"/>
      <c r="RVM46" s="21"/>
      <c r="RVN46" s="21"/>
      <c r="RVO46" s="21"/>
      <c r="RVP46" s="21"/>
      <c r="RVQ46" s="21"/>
      <c r="RVR46" s="21"/>
      <c r="RVS46" s="21"/>
      <c r="RVT46" s="21"/>
      <c r="RVU46" s="21"/>
      <c r="RVV46" s="21"/>
      <c r="RVW46" s="21"/>
      <c r="RVX46" s="21"/>
      <c r="RVY46" s="21"/>
      <c r="RVZ46" s="21"/>
      <c r="RWA46" s="21"/>
      <c r="RWB46" s="21"/>
      <c r="RWC46" s="21"/>
      <c r="RWD46" s="21"/>
      <c r="RWE46" s="21"/>
      <c r="RWF46" s="21"/>
      <c r="RWG46" s="21"/>
      <c r="RWH46" s="21"/>
      <c r="RWI46" s="21"/>
      <c r="RWJ46" s="21"/>
      <c r="RWK46" s="21"/>
      <c r="RWL46" s="21"/>
      <c r="RWM46" s="21"/>
      <c r="RWN46" s="21"/>
      <c r="RWO46" s="21"/>
      <c r="RWP46" s="21"/>
      <c r="RWQ46" s="21"/>
      <c r="RWR46" s="21"/>
      <c r="RWS46" s="21"/>
      <c r="RWT46" s="21"/>
      <c r="RWU46" s="21"/>
      <c r="RWV46" s="21"/>
      <c r="RWW46" s="21"/>
      <c r="RWX46" s="21"/>
      <c r="RWY46" s="21"/>
      <c r="RWZ46" s="21"/>
      <c r="RXA46" s="21"/>
      <c r="RXB46" s="21"/>
      <c r="RXC46" s="21"/>
      <c r="RXD46" s="21"/>
      <c r="RXE46" s="21"/>
      <c r="RXF46" s="21"/>
      <c r="RXG46" s="21"/>
      <c r="RXH46" s="21"/>
      <c r="RXI46" s="21"/>
      <c r="RXJ46" s="21"/>
      <c r="RXK46" s="21"/>
      <c r="RXL46" s="21"/>
      <c r="RXM46" s="21"/>
      <c r="RXN46" s="21"/>
      <c r="RXO46" s="21"/>
      <c r="RXP46" s="21"/>
      <c r="RXQ46" s="21"/>
      <c r="RXR46" s="21"/>
      <c r="RXS46" s="21"/>
      <c r="RXT46" s="21"/>
      <c r="RXU46" s="21"/>
      <c r="RXV46" s="21"/>
      <c r="RXW46" s="21"/>
      <c r="RXX46" s="21"/>
      <c r="RXY46" s="21"/>
      <c r="RXZ46" s="21"/>
      <c r="RYA46" s="21"/>
      <c r="RYB46" s="21"/>
      <c r="RYC46" s="21"/>
      <c r="RYD46" s="21"/>
      <c r="RYE46" s="21"/>
      <c r="RYF46" s="21"/>
      <c r="RYG46" s="21"/>
      <c r="RYH46" s="21"/>
      <c r="RYI46" s="21"/>
      <c r="RYJ46" s="21"/>
      <c r="RYK46" s="21"/>
      <c r="RYL46" s="21"/>
      <c r="RYM46" s="21"/>
      <c r="RYN46" s="21"/>
      <c r="RYO46" s="21"/>
      <c r="RYP46" s="21"/>
      <c r="RYQ46" s="21"/>
      <c r="RYR46" s="21"/>
      <c r="RYS46" s="21"/>
      <c r="RYT46" s="21"/>
      <c r="RYU46" s="21"/>
      <c r="RYV46" s="21"/>
      <c r="RYW46" s="21"/>
      <c r="RYX46" s="21"/>
      <c r="RYY46" s="21"/>
      <c r="RYZ46" s="21"/>
      <c r="RZA46" s="21"/>
      <c r="RZB46" s="21"/>
      <c r="RZC46" s="21"/>
      <c r="RZD46" s="21"/>
      <c r="RZE46" s="21"/>
      <c r="RZF46" s="21"/>
      <c r="RZG46" s="21"/>
      <c r="RZH46" s="21"/>
      <c r="RZI46" s="21"/>
      <c r="RZJ46" s="21"/>
      <c r="RZK46" s="21"/>
      <c r="RZL46" s="21"/>
      <c r="RZM46" s="21"/>
      <c r="RZN46" s="21"/>
      <c r="RZO46" s="21"/>
      <c r="RZP46" s="21"/>
      <c r="RZQ46" s="21"/>
      <c r="RZR46" s="21"/>
      <c r="RZS46" s="21"/>
      <c r="RZT46" s="21"/>
      <c r="RZU46" s="21"/>
      <c r="RZV46" s="21"/>
      <c r="RZW46" s="21"/>
      <c r="RZX46" s="21"/>
      <c r="RZY46" s="21"/>
      <c r="RZZ46" s="21"/>
      <c r="SAA46" s="21"/>
      <c r="SAB46" s="21"/>
      <c r="SAC46" s="21"/>
      <c r="SAD46" s="21"/>
      <c r="SAE46" s="21"/>
      <c r="SAF46" s="21"/>
      <c r="SAG46" s="21"/>
      <c r="SAH46" s="21"/>
      <c r="SAI46" s="21"/>
      <c r="SAJ46" s="21"/>
      <c r="SAK46" s="21"/>
      <c r="SAL46" s="21"/>
      <c r="SAM46" s="21"/>
      <c r="SAN46" s="21"/>
      <c r="SAO46" s="21"/>
      <c r="SAP46" s="21"/>
      <c r="SAQ46" s="21"/>
      <c r="SAR46" s="21"/>
      <c r="SAS46" s="21"/>
      <c r="SAT46" s="21"/>
      <c r="SAU46" s="21"/>
      <c r="SAV46" s="21"/>
      <c r="SAW46" s="21"/>
      <c r="SAX46" s="21"/>
      <c r="SAY46" s="21"/>
      <c r="SAZ46" s="21"/>
      <c r="SBA46" s="21"/>
      <c r="SBB46" s="21"/>
      <c r="SBC46" s="21"/>
      <c r="SBD46" s="21"/>
      <c r="SBE46" s="21"/>
      <c r="SBF46" s="21"/>
      <c r="SBG46" s="21"/>
      <c r="SBH46" s="21"/>
      <c r="SBI46" s="21"/>
      <c r="SBJ46" s="21"/>
      <c r="SBK46" s="21"/>
      <c r="SBL46" s="21"/>
      <c r="SBM46" s="21"/>
      <c r="SBN46" s="21"/>
      <c r="SBO46" s="21"/>
      <c r="SBP46" s="21"/>
      <c r="SBQ46" s="21"/>
      <c r="SBR46" s="21"/>
      <c r="SBS46" s="21"/>
      <c r="SBT46" s="21"/>
      <c r="SBU46" s="21"/>
      <c r="SBV46" s="21"/>
      <c r="SBW46" s="21"/>
      <c r="SBX46" s="21"/>
      <c r="SBY46" s="21"/>
      <c r="SBZ46" s="21"/>
      <c r="SCA46" s="21"/>
      <c r="SCB46" s="21"/>
      <c r="SCC46" s="21"/>
      <c r="SCD46" s="21"/>
      <c r="SCE46" s="21"/>
      <c r="SCF46" s="21"/>
      <c r="SCG46" s="21"/>
      <c r="SCH46" s="21"/>
      <c r="SCI46" s="21"/>
      <c r="SCJ46" s="21"/>
      <c r="SCK46" s="21"/>
      <c r="SCL46" s="21"/>
      <c r="SCM46" s="21"/>
      <c r="SCN46" s="21"/>
      <c r="SCO46" s="21"/>
      <c r="SCP46" s="21"/>
      <c r="SCQ46" s="21"/>
      <c r="SCR46" s="21"/>
      <c r="SCS46" s="21"/>
      <c r="SCT46" s="21"/>
      <c r="SCU46" s="21"/>
      <c r="SCV46" s="21"/>
      <c r="SCW46" s="21"/>
      <c r="SCX46" s="21"/>
      <c r="SCY46" s="21"/>
      <c r="SCZ46" s="21"/>
      <c r="SDA46" s="21"/>
      <c r="SDB46" s="21"/>
      <c r="SDC46" s="21"/>
      <c r="SDD46" s="21"/>
      <c r="SDE46" s="21"/>
      <c r="SDF46" s="21"/>
      <c r="SDG46" s="21"/>
      <c r="SDH46" s="21"/>
      <c r="SDI46" s="21"/>
      <c r="SDJ46" s="21"/>
      <c r="SDK46" s="21"/>
      <c r="SDL46" s="21"/>
      <c r="SDM46" s="21"/>
      <c r="SDN46" s="21"/>
      <c r="SDO46" s="21"/>
      <c r="SDP46" s="21"/>
      <c r="SDQ46" s="21"/>
      <c r="SDR46" s="21"/>
      <c r="SDS46" s="21"/>
      <c r="SDT46" s="21"/>
      <c r="SDU46" s="21"/>
      <c r="SDV46" s="21"/>
      <c r="SDW46" s="21"/>
      <c r="SDX46" s="21"/>
      <c r="SDY46" s="21"/>
      <c r="SDZ46" s="21"/>
      <c r="SEA46" s="21"/>
      <c r="SEB46" s="21"/>
      <c r="SEC46" s="21"/>
      <c r="SED46" s="21"/>
      <c r="SEE46" s="21"/>
      <c r="SEF46" s="21"/>
      <c r="SEG46" s="21"/>
      <c r="SEH46" s="21"/>
      <c r="SEI46" s="21"/>
      <c r="SEJ46" s="21"/>
      <c r="SEK46" s="21"/>
      <c r="SEL46" s="21"/>
      <c r="SEM46" s="21"/>
      <c r="SEN46" s="21"/>
      <c r="SEO46" s="21"/>
      <c r="SEP46" s="21"/>
      <c r="SEQ46" s="21"/>
      <c r="SER46" s="21"/>
      <c r="SES46" s="21"/>
      <c r="SET46" s="21"/>
      <c r="SEU46" s="21"/>
      <c r="SEV46" s="21"/>
      <c r="SEW46" s="21"/>
      <c r="SEX46" s="21"/>
      <c r="SEY46" s="21"/>
      <c r="SEZ46" s="21"/>
      <c r="SFA46" s="21"/>
      <c r="SFB46" s="21"/>
      <c r="SFC46" s="21"/>
      <c r="SFD46" s="21"/>
      <c r="SFE46" s="21"/>
      <c r="SFF46" s="21"/>
      <c r="SFG46" s="21"/>
      <c r="SFH46" s="21"/>
      <c r="SFI46" s="21"/>
      <c r="SFJ46" s="21"/>
      <c r="SFK46" s="21"/>
      <c r="SFL46" s="21"/>
      <c r="SFM46" s="21"/>
      <c r="SFN46" s="21"/>
      <c r="SFO46" s="21"/>
      <c r="SFP46" s="21"/>
      <c r="SFQ46" s="21"/>
      <c r="SFR46" s="21"/>
      <c r="SFS46" s="21"/>
      <c r="SFT46" s="21"/>
      <c r="SFU46" s="21"/>
      <c r="SFV46" s="21"/>
      <c r="SFW46" s="21"/>
      <c r="SFX46" s="21"/>
      <c r="SFY46" s="21"/>
      <c r="SFZ46" s="21"/>
      <c r="SGA46" s="21"/>
      <c r="SGB46" s="21"/>
      <c r="SGC46" s="21"/>
      <c r="SGD46" s="21"/>
      <c r="SGE46" s="21"/>
      <c r="SGF46" s="21"/>
      <c r="SGG46" s="21"/>
      <c r="SGH46" s="21"/>
      <c r="SGI46" s="21"/>
      <c r="SGJ46" s="21"/>
      <c r="SGK46" s="21"/>
      <c r="SGL46" s="21"/>
      <c r="SGM46" s="21"/>
      <c r="SGN46" s="21"/>
      <c r="SGO46" s="21"/>
      <c r="SGP46" s="21"/>
      <c r="SGQ46" s="21"/>
      <c r="SGR46" s="21"/>
      <c r="SGS46" s="21"/>
      <c r="SGT46" s="21"/>
      <c r="SGU46" s="21"/>
      <c r="SGV46" s="21"/>
      <c r="SGW46" s="21"/>
      <c r="SGX46" s="21"/>
      <c r="SGY46" s="21"/>
      <c r="SGZ46" s="21"/>
      <c r="SHA46" s="21"/>
      <c r="SHB46" s="21"/>
      <c r="SHC46" s="21"/>
      <c r="SHD46" s="21"/>
      <c r="SHE46" s="21"/>
      <c r="SHF46" s="21"/>
      <c r="SHG46" s="21"/>
      <c r="SHH46" s="21"/>
      <c r="SHI46" s="21"/>
      <c r="SHJ46" s="21"/>
      <c r="SHK46" s="21"/>
      <c r="SHL46" s="21"/>
      <c r="SHM46" s="21"/>
      <c r="SHN46" s="21"/>
      <c r="SHO46" s="21"/>
      <c r="SHP46" s="21"/>
      <c r="SHQ46" s="21"/>
      <c r="SHR46" s="21"/>
      <c r="SHS46" s="21"/>
      <c r="SHT46" s="21"/>
      <c r="SHU46" s="21"/>
      <c r="SHV46" s="21"/>
      <c r="SHW46" s="21"/>
      <c r="SHX46" s="21"/>
      <c r="SHY46" s="21"/>
      <c r="SHZ46" s="21"/>
      <c r="SIA46" s="21"/>
      <c r="SIB46" s="21"/>
      <c r="SIC46" s="21"/>
      <c r="SID46" s="21"/>
      <c r="SIE46" s="21"/>
      <c r="SIF46" s="21"/>
      <c r="SIG46" s="21"/>
      <c r="SIH46" s="21"/>
      <c r="SII46" s="21"/>
      <c r="SIJ46" s="21"/>
      <c r="SIK46" s="21"/>
      <c r="SIL46" s="21"/>
      <c r="SIM46" s="21"/>
      <c r="SIN46" s="21"/>
      <c r="SIO46" s="21"/>
      <c r="SIP46" s="21"/>
      <c r="SIQ46" s="21"/>
      <c r="SIR46" s="21"/>
      <c r="SIS46" s="21"/>
      <c r="SIT46" s="21"/>
      <c r="SIU46" s="21"/>
      <c r="SIV46" s="21"/>
      <c r="SIW46" s="21"/>
      <c r="SIX46" s="21"/>
      <c r="SIY46" s="21"/>
      <c r="SIZ46" s="21"/>
      <c r="SJA46" s="21"/>
      <c r="SJB46" s="21"/>
      <c r="SJC46" s="21"/>
      <c r="SJD46" s="21"/>
      <c r="SJE46" s="21"/>
      <c r="SJF46" s="21"/>
      <c r="SJG46" s="21"/>
      <c r="SJH46" s="21"/>
      <c r="SJI46" s="21"/>
      <c r="SJJ46" s="21"/>
      <c r="SJK46" s="21"/>
      <c r="SJL46" s="21"/>
      <c r="SJM46" s="21"/>
      <c r="SJN46" s="21"/>
      <c r="SJO46" s="21"/>
      <c r="SJP46" s="21"/>
      <c r="SJQ46" s="21"/>
      <c r="SJR46" s="21"/>
      <c r="SJS46" s="21"/>
      <c r="SJT46" s="21"/>
      <c r="SJU46" s="21"/>
      <c r="SJV46" s="21"/>
      <c r="SJW46" s="21"/>
      <c r="SJX46" s="21"/>
      <c r="SJY46" s="21"/>
      <c r="SJZ46" s="21"/>
      <c r="SKA46" s="21"/>
      <c r="SKB46" s="21"/>
      <c r="SKC46" s="21"/>
      <c r="SKD46" s="21"/>
      <c r="SKE46" s="21"/>
      <c r="SKF46" s="21"/>
      <c r="SKG46" s="21"/>
      <c r="SKH46" s="21"/>
      <c r="SKI46" s="21"/>
      <c r="SKJ46" s="21"/>
      <c r="SKK46" s="21"/>
      <c r="SKL46" s="21"/>
      <c r="SKM46" s="21"/>
      <c r="SKN46" s="21"/>
      <c r="SKO46" s="21"/>
      <c r="SKP46" s="21"/>
      <c r="SKQ46" s="21"/>
      <c r="SKR46" s="21"/>
      <c r="SKS46" s="21"/>
      <c r="SKT46" s="21"/>
      <c r="SKU46" s="21"/>
      <c r="SKV46" s="21"/>
      <c r="SKW46" s="21"/>
      <c r="SKX46" s="21"/>
      <c r="SKY46" s="21"/>
      <c r="SKZ46" s="21"/>
      <c r="SLA46" s="21"/>
      <c r="SLB46" s="21"/>
      <c r="SLC46" s="21"/>
      <c r="SLD46" s="21"/>
      <c r="SLE46" s="21"/>
      <c r="SLF46" s="21"/>
      <c r="SLG46" s="21"/>
      <c r="SLH46" s="21"/>
      <c r="SLI46" s="21"/>
      <c r="SLJ46" s="21"/>
      <c r="SLK46" s="21"/>
      <c r="SLL46" s="21"/>
      <c r="SLM46" s="21"/>
      <c r="SLN46" s="21"/>
      <c r="SLO46" s="21"/>
      <c r="SLP46" s="21"/>
      <c r="SLQ46" s="21"/>
      <c r="SLR46" s="21"/>
      <c r="SLS46" s="21"/>
      <c r="SLT46" s="21"/>
      <c r="SLU46" s="21"/>
      <c r="SLV46" s="21"/>
      <c r="SLW46" s="21"/>
      <c r="SLX46" s="21"/>
      <c r="SLY46" s="21"/>
      <c r="SLZ46" s="21"/>
      <c r="SMA46" s="21"/>
      <c r="SMB46" s="21"/>
      <c r="SMC46" s="21"/>
      <c r="SMD46" s="21"/>
      <c r="SME46" s="21"/>
      <c r="SMF46" s="21"/>
      <c r="SMG46" s="21"/>
      <c r="SMH46" s="21"/>
      <c r="SMI46" s="21"/>
      <c r="SMJ46" s="21"/>
      <c r="SMK46" s="21"/>
      <c r="SML46" s="21"/>
      <c r="SMM46" s="21"/>
      <c r="SMN46" s="21"/>
      <c r="SMO46" s="21"/>
      <c r="SMP46" s="21"/>
      <c r="SMQ46" s="21"/>
      <c r="SMR46" s="21"/>
      <c r="SMS46" s="21"/>
      <c r="SMT46" s="21"/>
      <c r="SMU46" s="21"/>
      <c r="SMV46" s="21"/>
      <c r="SMW46" s="21"/>
      <c r="SMX46" s="21"/>
      <c r="SMY46" s="21"/>
      <c r="SMZ46" s="21"/>
      <c r="SNA46" s="21"/>
      <c r="SNB46" s="21"/>
      <c r="SNC46" s="21"/>
      <c r="SND46" s="21"/>
      <c r="SNE46" s="21"/>
      <c r="SNF46" s="21"/>
      <c r="SNG46" s="21"/>
      <c r="SNH46" s="21"/>
      <c r="SNI46" s="21"/>
      <c r="SNJ46" s="21"/>
      <c r="SNK46" s="21"/>
      <c r="SNL46" s="21"/>
      <c r="SNM46" s="21"/>
      <c r="SNN46" s="21"/>
      <c r="SNO46" s="21"/>
      <c r="SNP46" s="21"/>
      <c r="SNQ46" s="21"/>
      <c r="SNR46" s="21"/>
      <c r="SNS46" s="21"/>
      <c r="SNT46" s="21"/>
      <c r="SNU46" s="21"/>
      <c r="SNV46" s="21"/>
      <c r="SNW46" s="21"/>
      <c r="SNX46" s="21"/>
      <c r="SNY46" s="21"/>
      <c r="SNZ46" s="21"/>
      <c r="SOA46" s="21"/>
      <c r="SOB46" s="21"/>
      <c r="SOC46" s="21"/>
      <c r="SOD46" s="21"/>
      <c r="SOE46" s="21"/>
      <c r="SOF46" s="21"/>
      <c r="SOG46" s="21"/>
      <c r="SOH46" s="21"/>
      <c r="SOI46" s="21"/>
      <c r="SOJ46" s="21"/>
      <c r="SOK46" s="21"/>
      <c r="SOL46" s="21"/>
      <c r="SOM46" s="21"/>
      <c r="SON46" s="21"/>
      <c r="SOO46" s="21"/>
      <c r="SOP46" s="21"/>
      <c r="SOQ46" s="21"/>
      <c r="SOR46" s="21"/>
      <c r="SOS46" s="21"/>
      <c r="SOT46" s="21"/>
      <c r="SOU46" s="21"/>
      <c r="SOV46" s="21"/>
      <c r="SOW46" s="21"/>
      <c r="SOX46" s="21"/>
      <c r="SOY46" s="21"/>
      <c r="SOZ46" s="21"/>
      <c r="SPA46" s="21"/>
      <c r="SPB46" s="21"/>
      <c r="SPC46" s="21"/>
      <c r="SPD46" s="21"/>
      <c r="SPE46" s="21"/>
      <c r="SPF46" s="21"/>
      <c r="SPG46" s="21"/>
      <c r="SPH46" s="21"/>
      <c r="SPI46" s="21"/>
      <c r="SPJ46" s="21"/>
      <c r="SPK46" s="21"/>
      <c r="SPL46" s="21"/>
      <c r="SPM46" s="21"/>
      <c r="SPN46" s="21"/>
      <c r="SPO46" s="21"/>
      <c r="SPP46" s="21"/>
      <c r="SPQ46" s="21"/>
      <c r="SPR46" s="21"/>
      <c r="SPS46" s="21"/>
      <c r="SPT46" s="21"/>
      <c r="SPU46" s="21"/>
      <c r="SPV46" s="21"/>
      <c r="SPW46" s="21"/>
      <c r="SPX46" s="21"/>
      <c r="SPY46" s="21"/>
      <c r="SPZ46" s="21"/>
      <c r="SQA46" s="21"/>
      <c r="SQB46" s="21"/>
      <c r="SQC46" s="21"/>
      <c r="SQD46" s="21"/>
      <c r="SQE46" s="21"/>
      <c r="SQF46" s="21"/>
      <c r="SQG46" s="21"/>
      <c r="SQH46" s="21"/>
      <c r="SQI46" s="21"/>
      <c r="SQJ46" s="21"/>
      <c r="SQK46" s="21"/>
      <c r="SQL46" s="21"/>
      <c r="SQM46" s="21"/>
      <c r="SQN46" s="21"/>
      <c r="SQO46" s="21"/>
      <c r="SQP46" s="21"/>
      <c r="SQQ46" s="21"/>
      <c r="SQR46" s="21"/>
      <c r="SQS46" s="21"/>
      <c r="SQT46" s="21"/>
      <c r="SQU46" s="21"/>
      <c r="SQV46" s="21"/>
      <c r="SQW46" s="21"/>
      <c r="SQX46" s="21"/>
      <c r="SQY46" s="21"/>
      <c r="SQZ46" s="21"/>
      <c r="SRA46" s="21"/>
      <c r="SRB46" s="21"/>
      <c r="SRC46" s="21"/>
      <c r="SRD46" s="21"/>
      <c r="SRE46" s="21"/>
      <c r="SRF46" s="21"/>
      <c r="SRG46" s="21"/>
      <c r="SRH46" s="21"/>
      <c r="SRI46" s="21"/>
      <c r="SRJ46" s="21"/>
      <c r="SRK46" s="21"/>
      <c r="SRL46" s="21"/>
      <c r="SRM46" s="21"/>
      <c r="SRN46" s="21"/>
      <c r="SRO46" s="21"/>
      <c r="SRP46" s="21"/>
      <c r="SRQ46" s="21"/>
      <c r="SRR46" s="21"/>
      <c r="SRS46" s="21"/>
      <c r="SRT46" s="21"/>
      <c r="SRU46" s="21"/>
      <c r="SRV46" s="21"/>
      <c r="SRW46" s="21"/>
      <c r="SRX46" s="21"/>
      <c r="SRY46" s="21"/>
      <c r="SRZ46" s="21"/>
      <c r="SSA46" s="21"/>
      <c r="SSB46" s="21"/>
      <c r="SSC46" s="21"/>
      <c r="SSD46" s="21"/>
      <c r="SSE46" s="21"/>
      <c r="SSF46" s="21"/>
      <c r="SSG46" s="21"/>
      <c r="SSH46" s="21"/>
      <c r="SSI46" s="21"/>
      <c r="SSJ46" s="21"/>
      <c r="SSK46" s="21"/>
      <c r="SSL46" s="21"/>
      <c r="SSM46" s="21"/>
      <c r="SSN46" s="21"/>
      <c r="SSO46" s="21"/>
      <c r="SSP46" s="21"/>
      <c r="SSQ46" s="21"/>
      <c r="SSR46" s="21"/>
      <c r="SSS46" s="21"/>
      <c r="SST46" s="21"/>
      <c r="SSU46" s="21"/>
      <c r="SSV46" s="21"/>
      <c r="SSW46" s="21"/>
      <c r="SSX46" s="21"/>
      <c r="SSY46" s="21"/>
      <c r="SSZ46" s="21"/>
      <c r="STA46" s="21"/>
      <c r="STB46" s="21"/>
      <c r="STC46" s="21"/>
      <c r="STD46" s="21"/>
      <c r="STE46" s="21"/>
      <c r="STF46" s="21"/>
      <c r="STG46" s="21"/>
      <c r="STH46" s="21"/>
      <c r="STI46" s="21"/>
      <c r="STJ46" s="21"/>
      <c r="STK46" s="21"/>
      <c r="STL46" s="21"/>
      <c r="STM46" s="21"/>
      <c r="STN46" s="21"/>
      <c r="STO46" s="21"/>
      <c r="STP46" s="21"/>
      <c r="STQ46" s="21"/>
      <c r="STR46" s="21"/>
      <c r="STS46" s="21"/>
      <c r="STT46" s="21"/>
      <c r="STU46" s="21"/>
      <c r="STV46" s="21"/>
      <c r="STW46" s="21"/>
      <c r="STX46" s="21"/>
      <c r="STY46" s="21"/>
      <c r="STZ46" s="21"/>
      <c r="SUA46" s="21"/>
      <c r="SUB46" s="21"/>
      <c r="SUC46" s="21"/>
      <c r="SUD46" s="21"/>
      <c r="SUE46" s="21"/>
      <c r="SUF46" s="21"/>
      <c r="SUG46" s="21"/>
      <c r="SUH46" s="21"/>
      <c r="SUI46" s="21"/>
      <c r="SUJ46" s="21"/>
      <c r="SUK46" s="21"/>
      <c r="SUL46" s="21"/>
      <c r="SUM46" s="21"/>
      <c r="SUN46" s="21"/>
      <c r="SUO46" s="21"/>
      <c r="SUP46" s="21"/>
      <c r="SUQ46" s="21"/>
      <c r="SUR46" s="21"/>
      <c r="SUS46" s="21"/>
      <c r="SUT46" s="21"/>
      <c r="SUU46" s="21"/>
      <c r="SUV46" s="21"/>
      <c r="SUW46" s="21"/>
      <c r="SUX46" s="21"/>
      <c r="SUY46" s="21"/>
      <c r="SUZ46" s="21"/>
      <c r="SVA46" s="21"/>
      <c r="SVB46" s="21"/>
      <c r="SVC46" s="21"/>
      <c r="SVD46" s="21"/>
      <c r="SVE46" s="21"/>
      <c r="SVF46" s="21"/>
      <c r="SVG46" s="21"/>
      <c r="SVH46" s="21"/>
      <c r="SVI46" s="21"/>
      <c r="SVJ46" s="21"/>
      <c r="SVK46" s="21"/>
      <c r="SVL46" s="21"/>
      <c r="SVM46" s="21"/>
      <c r="SVN46" s="21"/>
      <c r="SVO46" s="21"/>
      <c r="SVP46" s="21"/>
      <c r="SVQ46" s="21"/>
      <c r="SVR46" s="21"/>
      <c r="SVS46" s="21"/>
      <c r="SVT46" s="21"/>
      <c r="SVU46" s="21"/>
      <c r="SVV46" s="21"/>
      <c r="SVW46" s="21"/>
      <c r="SVX46" s="21"/>
      <c r="SVY46" s="21"/>
      <c r="SVZ46" s="21"/>
      <c r="SWA46" s="21"/>
      <c r="SWB46" s="21"/>
      <c r="SWC46" s="21"/>
      <c r="SWD46" s="21"/>
      <c r="SWE46" s="21"/>
      <c r="SWF46" s="21"/>
      <c r="SWG46" s="21"/>
      <c r="SWH46" s="21"/>
      <c r="SWI46" s="21"/>
      <c r="SWJ46" s="21"/>
      <c r="SWK46" s="21"/>
      <c r="SWL46" s="21"/>
      <c r="SWM46" s="21"/>
      <c r="SWN46" s="21"/>
      <c r="SWO46" s="21"/>
      <c r="SWP46" s="21"/>
      <c r="SWQ46" s="21"/>
      <c r="SWR46" s="21"/>
      <c r="SWS46" s="21"/>
      <c r="SWT46" s="21"/>
      <c r="SWU46" s="21"/>
      <c r="SWV46" s="21"/>
      <c r="SWW46" s="21"/>
      <c r="SWX46" s="21"/>
      <c r="SWY46" s="21"/>
      <c r="SWZ46" s="21"/>
      <c r="SXA46" s="21"/>
      <c r="SXB46" s="21"/>
      <c r="SXC46" s="21"/>
      <c r="SXD46" s="21"/>
      <c r="SXE46" s="21"/>
      <c r="SXF46" s="21"/>
      <c r="SXG46" s="21"/>
      <c r="SXH46" s="21"/>
      <c r="SXI46" s="21"/>
      <c r="SXJ46" s="21"/>
      <c r="SXK46" s="21"/>
      <c r="SXL46" s="21"/>
      <c r="SXM46" s="21"/>
      <c r="SXN46" s="21"/>
      <c r="SXO46" s="21"/>
      <c r="SXP46" s="21"/>
      <c r="SXQ46" s="21"/>
      <c r="SXR46" s="21"/>
      <c r="SXS46" s="21"/>
      <c r="SXT46" s="21"/>
      <c r="SXU46" s="21"/>
      <c r="SXV46" s="21"/>
      <c r="SXW46" s="21"/>
      <c r="SXX46" s="21"/>
      <c r="SXY46" s="21"/>
      <c r="SXZ46" s="21"/>
      <c r="SYA46" s="21"/>
      <c r="SYB46" s="21"/>
      <c r="SYC46" s="21"/>
      <c r="SYD46" s="21"/>
      <c r="SYE46" s="21"/>
      <c r="SYF46" s="21"/>
      <c r="SYG46" s="21"/>
      <c r="SYH46" s="21"/>
      <c r="SYI46" s="21"/>
      <c r="SYJ46" s="21"/>
      <c r="SYK46" s="21"/>
      <c r="SYL46" s="21"/>
      <c r="SYM46" s="21"/>
      <c r="SYN46" s="21"/>
      <c r="SYO46" s="21"/>
      <c r="SYP46" s="21"/>
      <c r="SYQ46" s="21"/>
      <c r="SYR46" s="21"/>
      <c r="SYS46" s="21"/>
      <c r="SYT46" s="21"/>
      <c r="SYU46" s="21"/>
      <c r="SYV46" s="21"/>
      <c r="SYW46" s="21"/>
      <c r="SYX46" s="21"/>
      <c r="SYY46" s="21"/>
      <c r="SYZ46" s="21"/>
      <c r="SZA46" s="21"/>
      <c r="SZB46" s="21"/>
      <c r="SZC46" s="21"/>
      <c r="SZD46" s="21"/>
      <c r="SZE46" s="21"/>
      <c r="SZF46" s="21"/>
      <c r="SZG46" s="21"/>
      <c r="SZH46" s="21"/>
      <c r="SZI46" s="21"/>
      <c r="SZJ46" s="21"/>
      <c r="SZK46" s="21"/>
      <c r="SZL46" s="21"/>
      <c r="SZM46" s="21"/>
      <c r="SZN46" s="21"/>
      <c r="SZO46" s="21"/>
      <c r="SZP46" s="21"/>
      <c r="SZQ46" s="21"/>
      <c r="SZR46" s="21"/>
      <c r="SZS46" s="21"/>
      <c r="SZT46" s="21"/>
      <c r="SZU46" s="21"/>
      <c r="SZV46" s="21"/>
      <c r="SZW46" s="21"/>
      <c r="SZX46" s="21"/>
      <c r="SZY46" s="21"/>
      <c r="SZZ46" s="21"/>
      <c r="TAA46" s="21"/>
      <c r="TAB46" s="21"/>
      <c r="TAC46" s="21"/>
      <c r="TAD46" s="21"/>
      <c r="TAE46" s="21"/>
      <c r="TAF46" s="21"/>
      <c r="TAG46" s="21"/>
      <c r="TAH46" s="21"/>
      <c r="TAI46" s="21"/>
      <c r="TAJ46" s="21"/>
      <c r="TAK46" s="21"/>
      <c r="TAL46" s="21"/>
      <c r="TAM46" s="21"/>
      <c r="TAN46" s="21"/>
      <c r="TAO46" s="21"/>
      <c r="TAP46" s="21"/>
      <c r="TAQ46" s="21"/>
      <c r="TAR46" s="21"/>
      <c r="TAS46" s="21"/>
      <c r="TAT46" s="21"/>
      <c r="TAU46" s="21"/>
      <c r="TAV46" s="21"/>
      <c r="TAW46" s="21"/>
      <c r="TAX46" s="21"/>
      <c r="TAY46" s="21"/>
      <c r="TAZ46" s="21"/>
      <c r="TBA46" s="21"/>
      <c r="TBB46" s="21"/>
      <c r="TBC46" s="21"/>
      <c r="TBD46" s="21"/>
      <c r="TBE46" s="21"/>
      <c r="TBF46" s="21"/>
      <c r="TBG46" s="21"/>
      <c r="TBH46" s="21"/>
      <c r="TBI46" s="21"/>
      <c r="TBJ46" s="21"/>
      <c r="TBK46" s="21"/>
      <c r="TBL46" s="21"/>
      <c r="TBM46" s="21"/>
      <c r="TBN46" s="21"/>
      <c r="TBO46" s="21"/>
      <c r="TBP46" s="21"/>
      <c r="TBQ46" s="21"/>
      <c r="TBR46" s="21"/>
      <c r="TBS46" s="21"/>
      <c r="TBT46" s="21"/>
      <c r="TBU46" s="21"/>
      <c r="TBV46" s="21"/>
      <c r="TBW46" s="21"/>
      <c r="TBX46" s="21"/>
      <c r="TBY46" s="21"/>
      <c r="TBZ46" s="21"/>
      <c r="TCA46" s="21"/>
      <c r="TCB46" s="21"/>
      <c r="TCC46" s="21"/>
      <c r="TCD46" s="21"/>
      <c r="TCE46" s="21"/>
      <c r="TCF46" s="21"/>
      <c r="TCG46" s="21"/>
      <c r="TCH46" s="21"/>
      <c r="TCI46" s="21"/>
      <c r="TCJ46" s="21"/>
      <c r="TCK46" s="21"/>
      <c r="TCL46" s="21"/>
      <c r="TCM46" s="21"/>
      <c r="TCN46" s="21"/>
      <c r="TCO46" s="21"/>
      <c r="TCP46" s="21"/>
      <c r="TCQ46" s="21"/>
      <c r="TCR46" s="21"/>
      <c r="TCS46" s="21"/>
      <c r="TCT46" s="21"/>
      <c r="TCU46" s="21"/>
      <c r="TCV46" s="21"/>
      <c r="TCW46" s="21"/>
      <c r="TCX46" s="21"/>
      <c r="TCY46" s="21"/>
      <c r="TCZ46" s="21"/>
      <c r="TDA46" s="21"/>
      <c r="TDB46" s="21"/>
      <c r="TDC46" s="21"/>
      <c r="TDD46" s="21"/>
      <c r="TDE46" s="21"/>
      <c r="TDF46" s="21"/>
      <c r="TDG46" s="21"/>
      <c r="TDH46" s="21"/>
      <c r="TDI46" s="21"/>
      <c r="TDJ46" s="21"/>
      <c r="TDK46" s="21"/>
      <c r="TDL46" s="21"/>
      <c r="TDM46" s="21"/>
      <c r="TDN46" s="21"/>
      <c r="TDO46" s="21"/>
      <c r="TDP46" s="21"/>
      <c r="TDQ46" s="21"/>
      <c r="TDR46" s="21"/>
      <c r="TDS46" s="21"/>
      <c r="TDT46" s="21"/>
      <c r="TDU46" s="21"/>
      <c r="TDV46" s="21"/>
      <c r="TDW46" s="21"/>
      <c r="TDX46" s="21"/>
      <c r="TDY46" s="21"/>
      <c r="TDZ46" s="21"/>
      <c r="TEA46" s="21"/>
      <c r="TEB46" s="21"/>
      <c r="TEC46" s="21"/>
      <c r="TED46" s="21"/>
      <c r="TEE46" s="21"/>
      <c r="TEF46" s="21"/>
      <c r="TEG46" s="21"/>
      <c r="TEH46" s="21"/>
      <c r="TEI46" s="21"/>
      <c r="TEJ46" s="21"/>
      <c r="TEK46" s="21"/>
      <c r="TEL46" s="21"/>
      <c r="TEM46" s="21"/>
      <c r="TEN46" s="21"/>
      <c r="TEO46" s="21"/>
      <c r="TEP46" s="21"/>
      <c r="TEQ46" s="21"/>
      <c r="TER46" s="21"/>
      <c r="TES46" s="21"/>
      <c r="TET46" s="21"/>
      <c r="TEU46" s="21"/>
      <c r="TEV46" s="21"/>
      <c r="TEW46" s="21"/>
      <c r="TEX46" s="21"/>
      <c r="TEY46" s="21"/>
      <c r="TEZ46" s="21"/>
      <c r="TFA46" s="21"/>
      <c r="TFB46" s="21"/>
      <c r="TFC46" s="21"/>
      <c r="TFD46" s="21"/>
      <c r="TFE46" s="21"/>
      <c r="TFF46" s="21"/>
      <c r="TFG46" s="21"/>
      <c r="TFH46" s="21"/>
      <c r="TFI46" s="21"/>
      <c r="TFJ46" s="21"/>
      <c r="TFK46" s="21"/>
      <c r="TFL46" s="21"/>
      <c r="TFM46" s="21"/>
      <c r="TFN46" s="21"/>
      <c r="TFO46" s="21"/>
      <c r="TFP46" s="21"/>
      <c r="TFQ46" s="21"/>
      <c r="TFR46" s="21"/>
      <c r="TFS46" s="21"/>
      <c r="TFT46" s="21"/>
      <c r="TFU46" s="21"/>
      <c r="TFV46" s="21"/>
      <c r="TFW46" s="21"/>
      <c r="TFX46" s="21"/>
      <c r="TFY46" s="21"/>
      <c r="TFZ46" s="21"/>
      <c r="TGA46" s="21"/>
      <c r="TGB46" s="21"/>
      <c r="TGC46" s="21"/>
      <c r="TGD46" s="21"/>
      <c r="TGE46" s="21"/>
      <c r="TGF46" s="21"/>
      <c r="TGG46" s="21"/>
      <c r="TGH46" s="21"/>
      <c r="TGI46" s="21"/>
      <c r="TGJ46" s="21"/>
      <c r="TGK46" s="21"/>
      <c r="TGL46" s="21"/>
      <c r="TGM46" s="21"/>
      <c r="TGN46" s="21"/>
      <c r="TGO46" s="21"/>
      <c r="TGP46" s="21"/>
      <c r="TGQ46" s="21"/>
      <c r="TGR46" s="21"/>
      <c r="TGS46" s="21"/>
      <c r="TGT46" s="21"/>
      <c r="TGU46" s="21"/>
      <c r="TGV46" s="21"/>
      <c r="TGW46" s="21"/>
      <c r="TGX46" s="21"/>
      <c r="TGY46" s="21"/>
      <c r="TGZ46" s="21"/>
      <c r="THA46" s="21"/>
      <c r="THB46" s="21"/>
      <c r="THC46" s="21"/>
      <c r="THD46" s="21"/>
      <c r="THE46" s="21"/>
      <c r="THF46" s="21"/>
      <c r="THG46" s="21"/>
      <c r="THH46" s="21"/>
      <c r="THI46" s="21"/>
      <c r="THJ46" s="21"/>
      <c r="THK46" s="21"/>
      <c r="THL46" s="21"/>
      <c r="THM46" s="21"/>
      <c r="THN46" s="21"/>
      <c r="THO46" s="21"/>
      <c r="THP46" s="21"/>
      <c r="THQ46" s="21"/>
      <c r="THR46" s="21"/>
      <c r="THS46" s="21"/>
      <c r="THT46" s="21"/>
      <c r="THU46" s="21"/>
      <c r="THV46" s="21"/>
      <c r="THW46" s="21"/>
      <c r="THX46" s="21"/>
      <c r="THY46" s="21"/>
      <c r="THZ46" s="21"/>
      <c r="TIA46" s="21"/>
      <c r="TIB46" s="21"/>
      <c r="TIC46" s="21"/>
      <c r="TID46" s="21"/>
      <c r="TIE46" s="21"/>
      <c r="TIF46" s="21"/>
      <c r="TIG46" s="21"/>
      <c r="TIH46" s="21"/>
      <c r="TII46" s="21"/>
      <c r="TIJ46" s="21"/>
      <c r="TIK46" s="21"/>
      <c r="TIL46" s="21"/>
      <c r="TIM46" s="21"/>
      <c r="TIN46" s="21"/>
      <c r="TIO46" s="21"/>
      <c r="TIP46" s="21"/>
      <c r="TIQ46" s="21"/>
      <c r="TIR46" s="21"/>
      <c r="TIS46" s="21"/>
      <c r="TIT46" s="21"/>
      <c r="TIU46" s="21"/>
      <c r="TIV46" s="21"/>
      <c r="TIW46" s="21"/>
      <c r="TIX46" s="21"/>
      <c r="TIY46" s="21"/>
      <c r="TIZ46" s="21"/>
      <c r="TJA46" s="21"/>
      <c r="TJB46" s="21"/>
      <c r="TJC46" s="21"/>
      <c r="TJD46" s="21"/>
      <c r="TJE46" s="21"/>
      <c r="TJF46" s="21"/>
      <c r="TJG46" s="21"/>
      <c r="TJH46" s="21"/>
      <c r="TJI46" s="21"/>
      <c r="TJJ46" s="21"/>
      <c r="TJK46" s="21"/>
      <c r="TJL46" s="21"/>
      <c r="TJM46" s="21"/>
      <c r="TJN46" s="21"/>
      <c r="TJO46" s="21"/>
      <c r="TJP46" s="21"/>
      <c r="TJQ46" s="21"/>
      <c r="TJR46" s="21"/>
      <c r="TJS46" s="21"/>
      <c r="TJT46" s="21"/>
      <c r="TJU46" s="21"/>
      <c r="TJV46" s="21"/>
      <c r="TJW46" s="21"/>
      <c r="TJX46" s="21"/>
      <c r="TJY46" s="21"/>
      <c r="TJZ46" s="21"/>
      <c r="TKA46" s="21"/>
      <c r="TKB46" s="21"/>
      <c r="TKC46" s="21"/>
      <c r="TKD46" s="21"/>
      <c r="TKE46" s="21"/>
      <c r="TKF46" s="21"/>
      <c r="TKG46" s="21"/>
      <c r="TKH46" s="21"/>
      <c r="TKI46" s="21"/>
      <c r="TKJ46" s="21"/>
      <c r="TKK46" s="21"/>
      <c r="TKL46" s="21"/>
      <c r="TKM46" s="21"/>
      <c r="TKN46" s="21"/>
      <c r="TKO46" s="21"/>
      <c r="TKP46" s="21"/>
      <c r="TKQ46" s="21"/>
      <c r="TKR46" s="21"/>
      <c r="TKS46" s="21"/>
      <c r="TKT46" s="21"/>
      <c r="TKU46" s="21"/>
      <c r="TKV46" s="21"/>
      <c r="TKW46" s="21"/>
      <c r="TKX46" s="21"/>
      <c r="TKY46" s="21"/>
      <c r="TKZ46" s="21"/>
      <c r="TLA46" s="21"/>
      <c r="TLB46" s="21"/>
      <c r="TLC46" s="21"/>
      <c r="TLD46" s="21"/>
      <c r="TLE46" s="21"/>
      <c r="TLF46" s="21"/>
      <c r="TLG46" s="21"/>
      <c r="TLH46" s="21"/>
      <c r="TLI46" s="21"/>
      <c r="TLJ46" s="21"/>
      <c r="TLK46" s="21"/>
      <c r="TLL46" s="21"/>
      <c r="TLM46" s="21"/>
      <c r="TLN46" s="21"/>
      <c r="TLO46" s="21"/>
      <c r="TLP46" s="21"/>
      <c r="TLQ46" s="21"/>
      <c r="TLR46" s="21"/>
      <c r="TLS46" s="21"/>
      <c r="TLT46" s="21"/>
      <c r="TLU46" s="21"/>
      <c r="TLV46" s="21"/>
      <c r="TLW46" s="21"/>
      <c r="TLX46" s="21"/>
      <c r="TLY46" s="21"/>
      <c r="TLZ46" s="21"/>
      <c r="TMA46" s="21"/>
      <c r="TMB46" s="21"/>
      <c r="TMC46" s="21"/>
      <c r="TMD46" s="21"/>
      <c r="TME46" s="21"/>
      <c r="TMF46" s="21"/>
      <c r="TMG46" s="21"/>
      <c r="TMH46" s="21"/>
      <c r="TMI46" s="21"/>
      <c r="TMJ46" s="21"/>
      <c r="TMK46" s="21"/>
      <c r="TML46" s="21"/>
      <c r="TMM46" s="21"/>
      <c r="TMN46" s="21"/>
      <c r="TMO46" s="21"/>
      <c r="TMP46" s="21"/>
      <c r="TMQ46" s="21"/>
      <c r="TMR46" s="21"/>
      <c r="TMS46" s="21"/>
      <c r="TMT46" s="21"/>
      <c r="TMU46" s="21"/>
      <c r="TMV46" s="21"/>
      <c r="TMW46" s="21"/>
      <c r="TMX46" s="21"/>
      <c r="TMY46" s="21"/>
      <c r="TMZ46" s="21"/>
      <c r="TNA46" s="21"/>
      <c r="TNB46" s="21"/>
      <c r="TNC46" s="21"/>
      <c r="TND46" s="21"/>
      <c r="TNE46" s="21"/>
      <c r="TNF46" s="21"/>
      <c r="TNG46" s="21"/>
      <c r="TNH46" s="21"/>
      <c r="TNI46" s="21"/>
      <c r="TNJ46" s="21"/>
      <c r="TNK46" s="21"/>
      <c r="TNL46" s="21"/>
      <c r="TNM46" s="21"/>
      <c r="TNN46" s="21"/>
      <c r="TNO46" s="21"/>
      <c r="TNP46" s="21"/>
      <c r="TNQ46" s="21"/>
      <c r="TNR46" s="21"/>
      <c r="TNS46" s="21"/>
      <c r="TNT46" s="21"/>
      <c r="TNU46" s="21"/>
      <c r="TNV46" s="21"/>
      <c r="TNW46" s="21"/>
      <c r="TNX46" s="21"/>
      <c r="TNY46" s="21"/>
      <c r="TNZ46" s="21"/>
      <c r="TOA46" s="21"/>
      <c r="TOB46" s="21"/>
      <c r="TOC46" s="21"/>
      <c r="TOD46" s="21"/>
      <c r="TOE46" s="21"/>
      <c r="TOF46" s="21"/>
      <c r="TOG46" s="21"/>
      <c r="TOH46" s="21"/>
      <c r="TOI46" s="21"/>
      <c r="TOJ46" s="21"/>
      <c r="TOK46" s="21"/>
      <c r="TOL46" s="21"/>
      <c r="TOM46" s="21"/>
      <c r="TON46" s="21"/>
      <c r="TOO46" s="21"/>
      <c r="TOP46" s="21"/>
      <c r="TOQ46" s="21"/>
      <c r="TOR46" s="21"/>
      <c r="TOS46" s="21"/>
      <c r="TOT46" s="21"/>
      <c r="TOU46" s="21"/>
      <c r="TOV46" s="21"/>
      <c r="TOW46" s="21"/>
      <c r="TOX46" s="21"/>
      <c r="TOY46" s="21"/>
      <c r="TOZ46" s="21"/>
      <c r="TPA46" s="21"/>
      <c r="TPB46" s="21"/>
      <c r="TPC46" s="21"/>
      <c r="TPD46" s="21"/>
      <c r="TPE46" s="21"/>
      <c r="TPF46" s="21"/>
      <c r="TPG46" s="21"/>
      <c r="TPH46" s="21"/>
      <c r="TPI46" s="21"/>
      <c r="TPJ46" s="21"/>
      <c r="TPK46" s="21"/>
      <c r="TPL46" s="21"/>
      <c r="TPM46" s="21"/>
      <c r="TPN46" s="21"/>
      <c r="TPO46" s="21"/>
      <c r="TPP46" s="21"/>
      <c r="TPQ46" s="21"/>
      <c r="TPR46" s="21"/>
      <c r="TPS46" s="21"/>
      <c r="TPT46" s="21"/>
      <c r="TPU46" s="21"/>
      <c r="TPV46" s="21"/>
      <c r="TPW46" s="21"/>
      <c r="TPX46" s="21"/>
      <c r="TPY46" s="21"/>
      <c r="TPZ46" s="21"/>
      <c r="TQA46" s="21"/>
      <c r="TQB46" s="21"/>
      <c r="TQC46" s="21"/>
      <c r="TQD46" s="21"/>
      <c r="TQE46" s="21"/>
      <c r="TQF46" s="21"/>
      <c r="TQG46" s="21"/>
      <c r="TQH46" s="21"/>
      <c r="TQI46" s="21"/>
      <c r="TQJ46" s="21"/>
      <c r="TQK46" s="21"/>
      <c r="TQL46" s="21"/>
      <c r="TQM46" s="21"/>
      <c r="TQN46" s="21"/>
      <c r="TQO46" s="21"/>
      <c r="TQP46" s="21"/>
      <c r="TQQ46" s="21"/>
      <c r="TQR46" s="21"/>
      <c r="TQS46" s="21"/>
      <c r="TQT46" s="21"/>
      <c r="TQU46" s="21"/>
      <c r="TQV46" s="21"/>
      <c r="TQW46" s="21"/>
      <c r="TQX46" s="21"/>
      <c r="TQY46" s="21"/>
      <c r="TQZ46" s="21"/>
      <c r="TRA46" s="21"/>
      <c r="TRB46" s="21"/>
      <c r="TRC46" s="21"/>
      <c r="TRD46" s="21"/>
      <c r="TRE46" s="21"/>
      <c r="TRF46" s="21"/>
      <c r="TRG46" s="21"/>
      <c r="TRH46" s="21"/>
      <c r="TRI46" s="21"/>
      <c r="TRJ46" s="21"/>
      <c r="TRK46" s="21"/>
      <c r="TRL46" s="21"/>
      <c r="TRM46" s="21"/>
      <c r="TRN46" s="21"/>
      <c r="TRO46" s="21"/>
      <c r="TRP46" s="21"/>
      <c r="TRQ46" s="21"/>
      <c r="TRR46" s="21"/>
      <c r="TRS46" s="21"/>
      <c r="TRT46" s="21"/>
      <c r="TRU46" s="21"/>
      <c r="TRV46" s="21"/>
      <c r="TRW46" s="21"/>
      <c r="TRX46" s="21"/>
      <c r="TRY46" s="21"/>
      <c r="TRZ46" s="21"/>
      <c r="TSA46" s="21"/>
      <c r="TSB46" s="21"/>
      <c r="TSC46" s="21"/>
      <c r="TSD46" s="21"/>
      <c r="TSE46" s="21"/>
      <c r="TSF46" s="21"/>
      <c r="TSG46" s="21"/>
      <c r="TSH46" s="21"/>
      <c r="TSI46" s="21"/>
      <c r="TSJ46" s="21"/>
      <c r="TSK46" s="21"/>
      <c r="TSL46" s="21"/>
      <c r="TSM46" s="21"/>
      <c r="TSN46" s="21"/>
      <c r="TSO46" s="21"/>
      <c r="TSP46" s="21"/>
      <c r="TSQ46" s="21"/>
      <c r="TSR46" s="21"/>
      <c r="TSS46" s="21"/>
      <c r="TST46" s="21"/>
      <c r="TSU46" s="21"/>
      <c r="TSV46" s="21"/>
      <c r="TSW46" s="21"/>
      <c r="TSX46" s="21"/>
      <c r="TSY46" s="21"/>
      <c r="TSZ46" s="21"/>
      <c r="TTA46" s="21"/>
      <c r="TTB46" s="21"/>
      <c r="TTC46" s="21"/>
      <c r="TTD46" s="21"/>
      <c r="TTE46" s="21"/>
      <c r="TTF46" s="21"/>
      <c r="TTG46" s="21"/>
      <c r="TTH46" s="21"/>
      <c r="TTI46" s="21"/>
      <c r="TTJ46" s="21"/>
      <c r="TTK46" s="21"/>
      <c r="TTL46" s="21"/>
      <c r="TTM46" s="21"/>
      <c r="TTN46" s="21"/>
      <c r="TTO46" s="21"/>
      <c r="TTP46" s="21"/>
      <c r="TTQ46" s="21"/>
      <c r="TTR46" s="21"/>
      <c r="TTS46" s="21"/>
      <c r="TTT46" s="21"/>
      <c r="TTU46" s="21"/>
      <c r="TTV46" s="21"/>
      <c r="TTW46" s="21"/>
      <c r="TTX46" s="21"/>
      <c r="TTY46" s="21"/>
      <c r="TTZ46" s="21"/>
      <c r="TUA46" s="21"/>
      <c r="TUB46" s="21"/>
      <c r="TUC46" s="21"/>
      <c r="TUD46" s="21"/>
      <c r="TUE46" s="21"/>
      <c r="TUF46" s="21"/>
      <c r="TUG46" s="21"/>
      <c r="TUH46" s="21"/>
      <c r="TUI46" s="21"/>
      <c r="TUJ46" s="21"/>
      <c r="TUK46" s="21"/>
      <c r="TUL46" s="21"/>
      <c r="TUM46" s="21"/>
      <c r="TUN46" s="21"/>
      <c r="TUO46" s="21"/>
      <c r="TUP46" s="21"/>
      <c r="TUQ46" s="21"/>
      <c r="TUR46" s="21"/>
      <c r="TUS46" s="21"/>
      <c r="TUT46" s="21"/>
      <c r="TUU46" s="21"/>
      <c r="TUV46" s="21"/>
      <c r="TUW46" s="21"/>
      <c r="TUX46" s="21"/>
      <c r="TUY46" s="21"/>
      <c r="TUZ46" s="21"/>
      <c r="TVA46" s="21"/>
      <c r="TVB46" s="21"/>
      <c r="TVC46" s="21"/>
      <c r="TVD46" s="21"/>
      <c r="TVE46" s="21"/>
      <c r="TVF46" s="21"/>
      <c r="TVG46" s="21"/>
      <c r="TVH46" s="21"/>
      <c r="TVI46" s="21"/>
      <c r="TVJ46" s="21"/>
      <c r="TVK46" s="21"/>
      <c r="TVL46" s="21"/>
      <c r="TVM46" s="21"/>
      <c r="TVN46" s="21"/>
      <c r="TVO46" s="21"/>
      <c r="TVP46" s="21"/>
      <c r="TVQ46" s="21"/>
      <c r="TVR46" s="21"/>
      <c r="TVS46" s="21"/>
      <c r="TVT46" s="21"/>
      <c r="TVU46" s="21"/>
      <c r="TVV46" s="21"/>
      <c r="TVW46" s="21"/>
      <c r="TVX46" s="21"/>
      <c r="TVY46" s="21"/>
      <c r="TVZ46" s="21"/>
      <c r="TWA46" s="21"/>
      <c r="TWB46" s="21"/>
      <c r="TWC46" s="21"/>
      <c r="TWD46" s="21"/>
      <c r="TWE46" s="21"/>
      <c r="TWF46" s="21"/>
      <c r="TWG46" s="21"/>
      <c r="TWH46" s="21"/>
      <c r="TWI46" s="21"/>
      <c r="TWJ46" s="21"/>
      <c r="TWK46" s="21"/>
      <c r="TWL46" s="21"/>
      <c r="TWM46" s="21"/>
      <c r="TWN46" s="21"/>
      <c r="TWO46" s="21"/>
      <c r="TWP46" s="21"/>
      <c r="TWQ46" s="21"/>
      <c r="TWR46" s="21"/>
      <c r="TWS46" s="21"/>
      <c r="TWT46" s="21"/>
      <c r="TWU46" s="21"/>
      <c r="TWV46" s="21"/>
      <c r="TWW46" s="21"/>
      <c r="TWX46" s="21"/>
      <c r="TWY46" s="21"/>
      <c r="TWZ46" s="21"/>
      <c r="TXA46" s="21"/>
      <c r="TXB46" s="21"/>
      <c r="TXC46" s="21"/>
      <c r="TXD46" s="21"/>
      <c r="TXE46" s="21"/>
      <c r="TXF46" s="21"/>
      <c r="TXG46" s="21"/>
      <c r="TXH46" s="21"/>
      <c r="TXI46" s="21"/>
      <c r="TXJ46" s="21"/>
      <c r="TXK46" s="21"/>
      <c r="TXL46" s="21"/>
      <c r="TXM46" s="21"/>
      <c r="TXN46" s="21"/>
      <c r="TXO46" s="21"/>
      <c r="TXP46" s="21"/>
      <c r="TXQ46" s="21"/>
      <c r="TXR46" s="21"/>
      <c r="TXS46" s="21"/>
      <c r="TXT46" s="21"/>
      <c r="TXU46" s="21"/>
      <c r="TXV46" s="21"/>
      <c r="TXW46" s="21"/>
      <c r="TXX46" s="21"/>
      <c r="TXY46" s="21"/>
      <c r="TXZ46" s="21"/>
      <c r="TYA46" s="21"/>
      <c r="TYB46" s="21"/>
      <c r="TYC46" s="21"/>
      <c r="TYD46" s="21"/>
      <c r="TYE46" s="21"/>
      <c r="TYF46" s="21"/>
      <c r="TYG46" s="21"/>
      <c r="TYH46" s="21"/>
      <c r="TYI46" s="21"/>
      <c r="TYJ46" s="21"/>
      <c r="TYK46" s="21"/>
      <c r="TYL46" s="21"/>
      <c r="TYM46" s="21"/>
      <c r="TYN46" s="21"/>
      <c r="TYO46" s="21"/>
      <c r="TYP46" s="21"/>
      <c r="TYQ46" s="21"/>
      <c r="TYR46" s="21"/>
      <c r="TYS46" s="21"/>
      <c r="TYT46" s="21"/>
      <c r="TYU46" s="21"/>
      <c r="TYV46" s="21"/>
      <c r="TYW46" s="21"/>
      <c r="TYX46" s="21"/>
      <c r="TYY46" s="21"/>
      <c r="TYZ46" s="21"/>
      <c r="TZA46" s="21"/>
      <c r="TZB46" s="21"/>
      <c r="TZC46" s="21"/>
      <c r="TZD46" s="21"/>
      <c r="TZE46" s="21"/>
      <c r="TZF46" s="21"/>
      <c r="TZG46" s="21"/>
      <c r="TZH46" s="21"/>
      <c r="TZI46" s="21"/>
      <c r="TZJ46" s="21"/>
      <c r="TZK46" s="21"/>
      <c r="TZL46" s="21"/>
      <c r="TZM46" s="21"/>
      <c r="TZN46" s="21"/>
      <c r="TZO46" s="21"/>
      <c r="TZP46" s="21"/>
      <c r="TZQ46" s="21"/>
      <c r="TZR46" s="21"/>
      <c r="TZS46" s="21"/>
      <c r="TZT46" s="21"/>
      <c r="TZU46" s="21"/>
      <c r="TZV46" s="21"/>
      <c r="TZW46" s="21"/>
      <c r="TZX46" s="21"/>
      <c r="TZY46" s="21"/>
      <c r="TZZ46" s="21"/>
      <c r="UAA46" s="21"/>
      <c r="UAB46" s="21"/>
      <c r="UAC46" s="21"/>
      <c r="UAD46" s="21"/>
      <c r="UAE46" s="21"/>
      <c r="UAF46" s="21"/>
      <c r="UAG46" s="21"/>
      <c r="UAH46" s="21"/>
      <c r="UAI46" s="21"/>
      <c r="UAJ46" s="21"/>
      <c r="UAK46" s="21"/>
      <c r="UAL46" s="21"/>
      <c r="UAM46" s="21"/>
      <c r="UAN46" s="21"/>
      <c r="UAO46" s="21"/>
      <c r="UAP46" s="21"/>
      <c r="UAQ46" s="21"/>
      <c r="UAR46" s="21"/>
      <c r="UAS46" s="21"/>
      <c r="UAT46" s="21"/>
      <c r="UAU46" s="21"/>
      <c r="UAV46" s="21"/>
      <c r="UAW46" s="21"/>
      <c r="UAX46" s="21"/>
      <c r="UAY46" s="21"/>
      <c r="UAZ46" s="21"/>
      <c r="UBA46" s="21"/>
      <c r="UBB46" s="21"/>
      <c r="UBC46" s="21"/>
      <c r="UBD46" s="21"/>
      <c r="UBE46" s="21"/>
      <c r="UBF46" s="21"/>
      <c r="UBG46" s="21"/>
      <c r="UBH46" s="21"/>
      <c r="UBI46" s="21"/>
      <c r="UBJ46" s="21"/>
      <c r="UBK46" s="21"/>
      <c r="UBL46" s="21"/>
      <c r="UBM46" s="21"/>
      <c r="UBN46" s="21"/>
      <c r="UBO46" s="21"/>
      <c r="UBP46" s="21"/>
      <c r="UBQ46" s="21"/>
      <c r="UBR46" s="21"/>
      <c r="UBS46" s="21"/>
      <c r="UBT46" s="21"/>
      <c r="UBU46" s="21"/>
      <c r="UBV46" s="21"/>
      <c r="UBW46" s="21"/>
      <c r="UBX46" s="21"/>
      <c r="UBY46" s="21"/>
      <c r="UBZ46" s="21"/>
      <c r="UCA46" s="21"/>
      <c r="UCB46" s="21"/>
      <c r="UCC46" s="21"/>
      <c r="UCD46" s="21"/>
      <c r="UCE46" s="21"/>
      <c r="UCF46" s="21"/>
      <c r="UCG46" s="21"/>
      <c r="UCH46" s="21"/>
      <c r="UCI46" s="21"/>
      <c r="UCJ46" s="21"/>
      <c r="UCK46" s="21"/>
      <c r="UCL46" s="21"/>
      <c r="UCM46" s="21"/>
      <c r="UCN46" s="21"/>
      <c r="UCO46" s="21"/>
      <c r="UCP46" s="21"/>
      <c r="UCQ46" s="21"/>
      <c r="UCR46" s="21"/>
      <c r="UCS46" s="21"/>
      <c r="UCT46" s="21"/>
      <c r="UCU46" s="21"/>
      <c r="UCV46" s="21"/>
      <c r="UCW46" s="21"/>
      <c r="UCX46" s="21"/>
      <c r="UCY46" s="21"/>
      <c r="UCZ46" s="21"/>
      <c r="UDA46" s="21"/>
      <c r="UDB46" s="21"/>
      <c r="UDC46" s="21"/>
      <c r="UDD46" s="21"/>
      <c r="UDE46" s="21"/>
      <c r="UDF46" s="21"/>
      <c r="UDG46" s="21"/>
      <c r="UDH46" s="21"/>
      <c r="UDI46" s="21"/>
      <c r="UDJ46" s="21"/>
      <c r="UDK46" s="21"/>
      <c r="UDL46" s="21"/>
      <c r="UDM46" s="21"/>
      <c r="UDN46" s="21"/>
      <c r="UDO46" s="21"/>
      <c r="UDP46" s="21"/>
      <c r="UDQ46" s="21"/>
      <c r="UDR46" s="21"/>
      <c r="UDS46" s="21"/>
      <c r="UDT46" s="21"/>
      <c r="UDU46" s="21"/>
      <c r="UDV46" s="21"/>
      <c r="UDW46" s="21"/>
      <c r="UDX46" s="21"/>
      <c r="UDY46" s="21"/>
      <c r="UDZ46" s="21"/>
      <c r="UEA46" s="21"/>
      <c r="UEB46" s="21"/>
      <c r="UEC46" s="21"/>
      <c r="UED46" s="21"/>
      <c r="UEE46" s="21"/>
      <c r="UEF46" s="21"/>
      <c r="UEG46" s="21"/>
      <c r="UEH46" s="21"/>
      <c r="UEI46" s="21"/>
      <c r="UEJ46" s="21"/>
      <c r="UEK46" s="21"/>
      <c r="UEL46" s="21"/>
      <c r="UEM46" s="21"/>
      <c r="UEN46" s="21"/>
      <c r="UEO46" s="21"/>
      <c r="UEP46" s="21"/>
      <c r="UEQ46" s="21"/>
      <c r="UER46" s="21"/>
      <c r="UES46" s="21"/>
      <c r="UET46" s="21"/>
      <c r="UEU46" s="21"/>
      <c r="UEV46" s="21"/>
      <c r="UEW46" s="21"/>
      <c r="UEX46" s="21"/>
      <c r="UEY46" s="21"/>
      <c r="UEZ46" s="21"/>
      <c r="UFA46" s="21"/>
      <c r="UFB46" s="21"/>
      <c r="UFC46" s="21"/>
      <c r="UFD46" s="21"/>
      <c r="UFE46" s="21"/>
      <c r="UFF46" s="21"/>
      <c r="UFG46" s="21"/>
      <c r="UFH46" s="21"/>
      <c r="UFI46" s="21"/>
      <c r="UFJ46" s="21"/>
      <c r="UFK46" s="21"/>
      <c r="UFL46" s="21"/>
      <c r="UFM46" s="21"/>
      <c r="UFN46" s="21"/>
      <c r="UFO46" s="21"/>
      <c r="UFP46" s="21"/>
      <c r="UFQ46" s="21"/>
      <c r="UFR46" s="21"/>
      <c r="UFS46" s="21"/>
      <c r="UFT46" s="21"/>
      <c r="UFU46" s="21"/>
      <c r="UFV46" s="21"/>
      <c r="UFW46" s="21"/>
      <c r="UFX46" s="21"/>
      <c r="UFY46" s="21"/>
      <c r="UFZ46" s="21"/>
      <c r="UGA46" s="21"/>
      <c r="UGB46" s="21"/>
      <c r="UGC46" s="21"/>
      <c r="UGD46" s="21"/>
      <c r="UGE46" s="21"/>
      <c r="UGF46" s="21"/>
      <c r="UGG46" s="21"/>
      <c r="UGH46" s="21"/>
      <c r="UGI46" s="21"/>
      <c r="UGJ46" s="21"/>
      <c r="UGK46" s="21"/>
      <c r="UGL46" s="21"/>
      <c r="UGM46" s="21"/>
      <c r="UGN46" s="21"/>
      <c r="UGO46" s="21"/>
      <c r="UGP46" s="21"/>
      <c r="UGQ46" s="21"/>
      <c r="UGR46" s="21"/>
      <c r="UGS46" s="21"/>
      <c r="UGT46" s="21"/>
      <c r="UGU46" s="21"/>
      <c r="UGV46" s="21"/>
      <c r="UGW46" s="21"/>
      <c r="UGX46" s="21"/>
      <c r="UGY46" s="21"/>
      <c r="UGZ46" s="21"/>
      <c r="UHA46" s="21"/>
      <c r="UHB46" s="21"/>
      <c r="UHC46" s="21"/>
      <c r="UHD46" s="21"/>
      <c r="UHE46" s="21"/>
      <c r="UHF46" s="21"/>
      <c r="UHG46" s="21"/>
      <c r="UHH46" s="21"/>
      <c r="UHI46" s="21"/>
      <c r="UHJ46" s="21"/>
      <c r="UHK46" s="21"/>
      <c r="UHL46" s="21"/>
      <c r="UHM46" s="21"/>
      <c r="UHN46" s="21"/>
      <c r="UHO46" s="21"/>
      <c r="UHP46" s="21"/>
      <c r="UHQ46" s="21"/>
      <c r="UHR46" s="21"/>
      <c r="UHS46" s="21"/>
      <c r="UHT46" s="21"/>
      <c r="UHU46" s="21"/>
      <c r="UHV46" s="21"/>
      <c r="UHW46" s="21"/>
      <c r="UHX46" s="21"/>
      <c r="UHY46" s="21"/>
      <c r="UHZ46" s="21"/>
      <c r="UIA46" s="21"/>
      <c r="UIB46" s="21"/>
      <c r="UIC46" s="21"/>
      <c r="UID46" s="21"/>
      <c r="UIE46" s="21"/>
      <c r="UIF46" s="21"/>
      <c r="UIG46" s="21"/>
      <c r="UIH46" s="21"/>
      <c r="UII46" s="21"/>
      <c r="UIJ46" s="21"/>
      <c r="UIK46" s="21"/>
      <c r="UIL46" s="21"/>
      <c r="UIM46" s="21"/>
      <c r="UIN46" s="21"/>
      <c r="UIO46" s="21"/>
      <c r="UIP46" s="21"/>
      <c r="UIQ46" s="21"/>
      <c r="UIR46" s="21"/>
      <c r="UIS46" s="21"/>
      <c r="UIT46" s="21"/>
      <c r="UIU46" s="21"/>
      <c r="UIV46" s="21"/>
      <c r="UIW46" s="21"/>
      <c r="UIX46" s="21"/>
      <c r="UIY46" s="21"/>
      <c r="UIZ46" s="21"/>
      <c r="UJA46" s="21"/>
      <c r="UJB46" s="21"/>
      <c r="UJC46" s="21"/>
      <c r="UJD46" s="21"/>
      <c r="UJE46" s="21"/>
      <c r="UJF46" s="21"/>
      <c r="UJG46" s="21"/>
      <c r="UJH46" s="21"/>
      <c r="UJI46" s="21"/>
      <c r="UJJ46" s="21"/>
      <c r="UJK46" s="21"/>
      <c r="UJL46" s="21"/>
      <c r="UJM46" s="21"/>
      <c r="UJN46" s="21"/>
      <c r="UJO46" s="21"/>
      <c r="UJP46" s="21"/>
      <c r="UJQ46" s="21"/>
      <c r="UJR46" s="21"/>
      <c r="UJS46" s="21"/>
      <c r="UJT46" s="21"/>
      <c r="UJU46" s="21"/>
      <c r="UJV46" s="21"/>
      <c r="UJW46" s="21"/>
      <c r="UJX46" s="21"/>
      <c r="UJY46" s="21"/>
      <c r="UJZ46" s="21"/>
      <c r="UKA46" s="21"/>
      <c r="UKB46" s="21"/>
      <c r="UKC46" s="21"/>
      <c r="UKD46" s="21"/>
      <c r="UKE46" s="21"/>
      <c r="UKF46" s="21"/>
      <c r="UKG46" s="21"/>
      <c r="UKH46" s="21"/>
      <c r="UKI46" s="21"/>
      <c r="UKJ46" s="21"/>
      <c r="UKK46" s="21"/>
      <c r="UKL46" s="21"/>
      <c r="UKM46" s="21"/>
      <c r="UKN46" s="21"/>
      <c r="UKO46" s="21"/>
      <c r="UKP46" s="21"/>
      <c r="UKQ46" s="21"/>
      <c r="UKR46" s="21"/>
      <c r="UKS46" s="21"/>
      <c r="UKT46" s="21"/>
      <c r="UKU46" s="21"/>
      <c r="UKV46" s="21"/>
      <c r="UKW46" s="21"/>
      <c r="UKX46" s="21"/>
      <c r="UKY46" s="21"/>
      <c r="UKZ46" s="21"/>
      <c r="ULA46" s="21"/>
      <c r="ULB46" s="21"/>
      <c r="ULC46" s="21"/>
      <c r="ULD46" s="21"/>
      <c r="ULE46" s="21"/>
      <c r="ULF46" s="21"/>
      <c r="ULG46" s="21"/>
      <c r="ULH46" s="21"/>
      <c r="ULI46" s="21"/>
      <c r="ULJ46" s="21"/>
      <c r="ULK46" s="21"/>
      <c r="ULL46" s="21"/>
      <c r="ULM46" s="21"/>
      <c r="ULN46" s="21"/>
      <c r="ULO46" s="21"/>
      <c r="ULP46" s="21"/>
      <c r="ULQ46" s="21"/>
      <c r="ULR46" s="21"/>
      <c r="ULS46" s="21"/>
      <c r="ULT46" s="21"/>
      <c r="ULU46" s="21"/>
      <c r="ULV46" s="21"/>
      <c r="ULW46" s="21"/>
      <c r="ULX46" s="21"/>
      <c r="ULY46" s="21"/>
      <c r="ULZ46" s="21"/>
      <c r="UMA46" s="21"/>
      <c r="UMB46" s="21"/>
      <c r="UMC46" s="21"/>
      <c r="UMD46" s="21"/>
      <c r="UME46" s="21"/>
      <c r="UMF46" s="21"/>
      <c r="UMG46" s="21"/>
      <c r="UMH46" s="21"/>
      <c r="UMI46" s="21"/>
      <c r="UMJ46" s="21"/>
      <c r="UMK46" s="21"/>
      <c r="UML46" s="21"/>
      <c r="UMM46" s="21"/>
      <c r="UMN46" s="21"/>
      <c r="UMO46" s="21"/>
      <c r="UMP46" s="21"/>
      <c r="UMQ46" s="21"/>
      <c r="UMR46" s="21"/>
      <c r="UMS46" s="21"/>
      <c r="UMT46" s="21"/>
      <c r="UMU46" s="21"/>
      <c r="UMV46" s="21"/>
      <c r="UMW46" s="21"/>
      <c r="UMX46" s="21"/>
      <c r="UMY46" s="21"/>
      <c r="UMZ46" s="21"/>
      <c r="UNA46" s="21"/>
      <c r="UNB46" s="21"/>
      <c r="UNC46" s="21"/>
      <c r="UND46" s="21"/>
      <c r="UNE46" s="21"/>
      <c r="UNF46" s="21"/>
      <c r="UNG46" s="21"/>
      <c r="UNH46" s="21"/>
      <c r="UNI46" s="21"/>
      <c r="UNJ46" s="21"/>
      <c r="UNK46" s="21"/>
      <c r="UNL46" s="21"/>
      <c r="UNM46" s="21"/>
      <c r="UNN46" s="21"/>
      <c r="UNO46" s="21"/>
      <c r="UNP46" s="21"/>
      <c r="UNQ46" s="21"/>
      <c r="UNR46" s="21"/>
      <c r="UNS46" s="21"/>
      <c r="UNT46" s="21"/>
      <c r="UNU46" s="21"/>
      <c r="UNV46" s="21"/>
      <c r="UNW46" s="21"/>
      <c r="UNX46" s="21"/>
      <c r="UNY46" s="21"/>
      <c r="UNZ46" s="21"/>
      <c r="UOA46" s="21"/>
      <c r="UOB46" s="21"/>
      <c r="UOC46" s="21"/>
      <c r="UOD46" s="21"/>
      <c r="UOE46" s="21"/>
      <c r="UOF46" s="21"/>
      <c r="UOG46" s="21"/>
      <c r="UOH46" s="21"/>
      <c r="UOI46" s="21"/>
      <c r="UOJ46" s="21"/>
      <c r="UOK46" s="21"/>
      <c r="UOL46" s="21"/>
      <c r="UOM46" s="21"/>
      <c r="UON46" s="21"/>
      <c r="UOO46" s="21"/>
      <c r="UOP46" s="21"/>
      <c r="UOQ46" s="21"/>
      <c r="UOR46" s="21"/>
      <c r="UOS46" s="21"/>
      <c r="UOT46" s="21"/>
      <c r="UOU46" s="21"/>
      <c r="UOV46" s="21"/>
      <c r="UOW46" s="21"/>
      <c r="UOX46" s="21"/>
      <c r="UOY46" s="21"/>
      <c r="UOZ46" s="21"/>
      <c r="UPA46" s="21"/>
      <c r="UPB46" s="21"/>
      <c r="UPC46" s="21"/>
      <c r="UPD46" s="21"/>
      <c r="UPE46" s="21"/>
      <c r="UPF46" s="21"/>
      <c r="UPG46" s="21"/>
      <c r="UPH46" s="21"/>
      <c r="UPI46" s="21"/>
      <c r="UPJ46" s="21"/>
      <c r="UPK46" s="21"/>
      <c r="UPL46" s="21"/>
      <c r="UPM46" s="21"/>
      <c r="UPN46" s="21"/>
      <c r="UPO46" s="21"/>
      <c r="UPP46" s="21"/>
      <c r="UPQ46" s="21"/>
      <c r="UPR46" s="21"/>
      <c r="UPS46" s="21"/>
      <c r="UPT46" s="21"/>
      <c r="UPU46" s="21"/>
      <c r="UPV46" s="21"/>
      <c r="UPW46" s="21"/>
      <c r="UPX46" s="21"/>
      <c r="UPY46" s="21"/>
      <c r="UPZ46" s="21"/>
      <c r="UQA46" s="21"/>
      <c r="UQB46" s="21"/>
      <c r="UQC46" s="21"/>
      <c r="UQD46" s="21"/>
      <c r="UQE46" s="21"/>
      <c r="UQF46" s="21"/>
      <c r="UQG46" s="21"/>
      <c r="UQH46" s="21"/>
      <c r="UQI46" s="21"/>
      <c r="UQJ46" s="21"/>
      <c r="UQK46" s="21"/>
      <c r="UQL46" s="21"/>
      <c r="UQM46" s="21"/>
      <c r="UQN46" s="21"/>
      <c r="UQO46" s="21"/>
      <c r="UQP46" s="21"/>
      <c r="UQQ46" s="21"/>
      <c r="UQR46" s="21"/>
      <c r="UQS46" s="21"/>
      <c r="UQT46" s="21"/>
      <c r="UQU46" s="21"/>
      <c r="UQV46" s="21"/>
      <c r="UQW46" s="21"/>
      <c r="UQX46" s="21"/>
      <c r="UQY46" s="21"/>
      <c r="UQZ46" s="21"/>
      <c r="URA46" s="21"/>
      <c r="URB46" s="21"/>
      <c r="URC46" s="21"/>
      <c r="URD46" s="21"/>
      <c r="URE46" s="21"/>
      <c r="URF46" s="21"/>
      <c r="URG46" s="21"/>
      <c r="URH46" s="21"/>
      <c r="URI46" s="21"/>
      <c r="URJ46" s="21"/>
      <c r="URK46" s="21"/>
      <c r="URL46" s="21"/>
      <c r="URM46" s="21"/>
      <c r="URN46" s="21"/>
      <c r="URO46" s="21"/>
      <c r="URP46" s="21"/>
      <c r="URQ46" s="21"/>
      <c r="URR46" s="21"/>
      <c r="URS46" s="21"/>
      <c r="URT46" s="21"/>
      <c r="URU46" s="21"/>
      <c r="URV46" s="21"/>
      <c r="URW46" s="21"/>
      <c r="URX46" s="21"/>
      <c r="URY46" s="21"/>
      <c r="URZ46" s="21"/>
      <c r="USA46" s="21"/>
      <c r="USB46" s="21"/>
      <c r="USC46" s="21"/>
      <c r="USD46" s="21"/>
      <c r="USE46" s="21"/>
      <c r="USF46" s="21"/>
      <c r="USG46" s="21"/>
      <c r="USH46" s="21"/>
      <c r="USI46" s="21"/>
      <c r="USJ46" s="21"/>
      <c r="USK46" s="21"/>
      <c r="USL46" s="21"/>
      <c r="USM46" s="21"/>
      <c r="USN46" s="21"/>
      <c r="USO46" s="21"/>
      <c r="USP46" s="21"/>
      <c r="USQ46" s="21"/>
      <c r="USR46" s="21"/>
      <c r="USS46" s="21"/>
      <c r="UST46" s="21"/>
      <c r="USU46" s="21"/>
      <c r="USV46" s="21"/>
      <c r="USW46" s="21"/>
      <c r="USX46" s="21"/>
      <c r="USY46" s="21"/>
      <c r="USZ46" s="21"/>
      <c r="UTA46" s="21"/>
      <c r="UTB46" s="21"/>
      <c r="UTC46" s="21"/>
      <c r="UTD46" s="21"/>
      <c r="UTE46" s="21"/>
      <c r="UTF46" s="21"/>
      <c r="UTG46" s="21"/>
      <c r="UTH46" s="21"/>
      <c r="UTI46" s="21"/>
      <c r="UTJ46" s="21"/>
      <c r="UTK46" s="21"/>
      <c r="UTL46" s="21"/>
      <c r="UTM46" s="21"/>
      <c r="UTN46" s="21"/>
      <c r="UTO46" s="21"/>
      <c r="UTP46" s="21"/>
      <c r="UTQ46" s="21"/>
      <c r="UTR46" s="21"/>
      <c r="UTS46" s="21"/>
      <c r="UTT46" s="21"/>
      <c r="UTU46" s="21"/>
      <c r="UTV46" s="21"/>
      <c r="UTW46" s="21"/>
      <c r="UTX46" s="21"/>
      <c r="UTY46" s="21"/>
      <c r="UTZ46" s="21"/>
      <c r="UUA46" s="21"/>
      <c r="UUB46" s="21"/>
      <c r="UUC46" s="21"/>
      <c r="UUD46" s="21"/>
      <c r="UUE46" s="21"/>
      <c r="UUF46" s="21"/>
      <c r="UUG46" s="21"/>
      <c r="UUH46" s="21"/>
      <c r="UUI46" s="21"/>
      <c r="UUJ46" s="21"/>
      <c r="UUK46" s="21"/>
      <c r="UUL46" s="21"/>
      <c r="UUM46" s="21"/>
      <c r="UUN46" s="21"/>
      <c r="UUO46" s="21"/>
      <c r="UUP46" s="21"/>
      <c r="UUQ46" s="21"/>
      <c r="UUR46" s="21"/>
      <c r="UUS46" s="21"/>
      <c r="UUT46" s="21"/>
      <c r="UUU46" s="21"/>
      <c r="UUV46" s="21"/>
      <c r="UUW46" s="21"/>
      <c r="UUX46" s="21"/>
      <c r="UUY46" s="21"/>
      <c r="UUZ46" s="21"/>
      <c r="UVA46" s="21"/>
      <c r="UVB46" s="21"/>
      <c r="UVC46" s="21"/>
      <c r="UVD46" s="21"/>
      <c r="UVE46" s="21"/>
      <c r="UVF46" s="21"/>
      <c r="UVG46" s="21"/>
      <c r="UVH46" s="21"/>
      <c r="UVI46" s="21"/>
      <c r="UVJ46" s="21"/>
      <c r="UVK46" s="21"/>
      <c r="UVL46" s="21"/>
      <c r="UVM46" s="21"/>
      <c r="UVN46" s="21"/>
      <c r="UVO46" s="21"/>
      <c r="UVP46" s="21"/>
      <c r="UVQ46" s="21"/>
      <c r="UVR46" s="21"/>
      <c r="UVS46" s="21"/>
      <c r="UVT46" s="21"/>
      <c r="UVU46" s="21"/>
      <c r="UVV46" s="21"/>
      <c r="UVW46" s="21"/>
      <c r="UVX46" s="21"/>
      <c r="UVY46" s="21"/>
      <c r="UVZ46" s="21"/>
      <c r="UWA46" s="21"/>
      <c r="UWB46" s="21"/>
      <c r="UWC46" s="21"/>
      <c r="UWD46" s="21"/>
      <c r="UWE46" s="21"/>
      <c r="UWF46" s="21"/>
      <c r="UWG46" s="21"/>
      <c r="UWH46" s="21"/>
      <c r="UWI46" s="21"/>
      <c r="UWJ46" s="21"/>
      <c r="UWK46" s="21"/>
      <c r="UWL46" s="21"/>
      <c r="UWM46" s="21"/>
      <c r="UWN46" s="21"/>
      <c r="UWO46" s="21"/>
      <c r="UWP46" s="21"/>
      <c r="UWQ46" s="21"/>
      <c r="UWR46" s="21"/>
      <c r="UWS46" s="21"/>
      <c r="UWT46" s="21"/>
      <c r="UWU46" s="21"/>
      <c r="UWV46" s="21"/>
      <c r="UWW46" s="21"/>
      <c r="UWX46" s="21"/>
      <c r="UWY46" s="21"/>
      <c r="UWZ46" s="21"/>
      <c r="UXA46" s="21"/>
      <c r="UXB46" s="21"/>
      <c r="UXC46" s="21"/>
      <c r="UXD46" s="21"/>
      <c r="UXE46" s="21"/>
      <c r="UXF46" s="21"/>
      <c r="UXG46" s="21"/>
      <c r="UXH46" s="21"/>
      <c r="UXI46" s="21"/>
      <c r="UXJ46" s="21"/>
      <c r="UXK46" s="21"/>
      <c r="UXL46" s="21"/>
      <c r="UXM46" s="21"/>
      <c r="UXN46" s="21"/>
      <c r="UXO46" s="21"/>
      <c r="UXP46" s="21"/>
      <c r="UXQ46" s="21"/>
      <c r="UXR46" s="21"/>
      <c r="UXS46" s="21"/>
      <c r="UXT46" s="21"/>
      <c r="UXU46" s="21"/>
      <c r="UXV46" s="21"/>
      <c r="UXW46" s="21"/>
      <c r="UXX46" s="21"/>
      <c r="UXY46" s="21"/>
      <c r="UXZ46" s="21"/>
      <c r="UYA46" s="21"/>
      <c r="UYB46" s="21"/>
      <c r="UYC46" s="21"/>
      <c r="UYD46" s="21"/>
      <c r="UYE46" s="21"/>
      <c r="UYF46" s="21"/>
      <c r="UYG46" s="21"/>
      <c r="UYH46" s="21"/>
      <c r="UYI46" s="21"/>
      <c r="UYJ46" s="21"/>
      <c r="UYK46" s="21"/>
      <c r="UYL46" s="21"/>
      <c r="UYM46" s="21"/>
      <c r="UYN46" s="21"/>
      <c r="UYO46" s="21"/>
      <c r="UYP46" s="21"/>
      <c r="UYQ46" s="21"/>
      <c r="UYR46" s="21"/>
      <c r="UYS46" s="21"/>
      <c r="UYT46" s="21"/>
      <c r="UYU46" s="21"/>
      <c r="UYV46" s="21"/>
      <c r="UYW46" s="21"/>
      <c r="UYX46" s="21"/>
      <c r="UYY46" s="21"/>
      <c r="UYZ46" s="21"/>
      <c r="UZA46" s="21"/>
      <c r="UZB46" s="21"/>
      <c r="UZC46" s="21"/>
      <c r="UZD46" s="21"/>
      <c r="UZE46" s="21"/>
      <c r="UZF46" s="21"/>
      <c r="UZG46" s="21"/>
      <c r="UZH46" s="21"/>
      <c r="UZI46" s="21"/>
      <c r="UZJ46" s="21"/>
      <c r="UZK46" s="21"/>
      <c r="UZL46" s="21"/>
      <c r="UZM46" s="21"/>
      <c r="UZN46" s="21"/>
      <c r="UZO46" s="21"/>
      <c r="UZP46" s="21"/>
      <c r="UZQ46" s="21"/>
      <c r="UZR46" s="21"/>
      <c r="UZS46" s="21"/>
      <c r="UZT46" s="21"/>
      <c r="UZU46" s="21"/>
      <c r="UZV46" s="21"/>
      <c r="UZW46" s="21"/>
      <c r="UZX46" s="21"/>
      <c r="UZY46" s="21"/>
      <c r="UZZ46" s="21"/>
      <c r="VAA46" s="21"/>
      <c r="VAB46" s="21"/>
      <c r="VAC46" s="21"/>
      <c r="VAD46" s="21"/>
      <c r="VAE46" s="21"/>
      <c r="VAF46" s="21"/>
      <c r="VAG46" s="21"/>
      <c r="VAH46" s="21"/>
      <c r="VAI46" s="21"/>
      <c r="VAJ46" s="21"/>
      <c r="VAK46" s="21"/>
      <c r="VAL46" s="21"/>
      <c r="VAM46" s="21"/>
      <c r="VAN46" s="21"/>
      <c r="VAO46" s="21"/>
      <c r="VAP46" s="21"/>
      <c r="VAQ46" s="21"/>
      <c r="VAR46" s="21"/>
      <c r="VAS46" s="21"/>
      <c r="VAT46" s="21"/>
      <c r="VAU46" s="21"/>
      <c r="VAV46" s="21"/>
      <c r="VAW46" s="21"/>
      <c r="VAX46" s="21"/>
      <c r="VAY46" s="21"/>
      <c r="VAZ46" s="21"/>
      <c r="VBA46" s="21"/>
      <c r="VBB46" s="21"/>
      <c r="VBC46" s="21"/>
      <c r="VBD46" s="21"/>
      <c r="VBE46" s="21"/>
      <c r="VBF46" s="21"/>
      <c r="VBG46" s="21"/>
      <c r="VBH46" s="21"/>
      <c r="VBI46" s="21"/>
      <c r="VBJ46" s="21"/>
      <c r="VBK46" s="21"/>
      <c r="VBL46" s="21"/>
      <c r="VBM46" s="21"/>
      <c r="VBN46" s="21"/>
      <c r="VBO46" s="21"/>
      <c r="VBP46" s="21"/>
      <c r="VBQ46" s="21"/>
      <c r="VBR46" s="21"/>
      <c r="VBS46" s="21"/>
      <c r="VBT46" s="21"/>
      <c r="VBU46" s="21"/>
      <c r="VBV46" s="21"/>
      <c r="VBW46" s="21"/>
      <c r="VBX46" s="21"/>
      <c r="VBY46" s="21"/>
      <c r="VBZ46" s="21"/>
      <c r="VCA46" s="21"/>
      <c r="VCB46" s="21"/>
      <c r="VCC46" s="21"/>
      <c r="VCD46" s="21"/>
      <c r="VCE46" s="21"/>
      <c r="VCF46" s="21"/>
      <c r="VCG46" s="21"/>
      <c r="VCH46" s="21"/>
      <c r="VCI46" s="21"/>
      <c r="VCJ46" s="21"/>
      <c r="VCK46" s="21"/>
      <c r="VCL46" s="21"/>
      <c r="VCM46" s="21"/>
      <c r="VCN46" s="21"/>
      <c r="VCO46" s="21"/>
      <c r="VCP46" s="21"/>
      <c r="VCQ46" s="21"/>
      <c r="VCR46" s="21"/>
      <c r="VCS46" s="21"/>
      <c r="VCT46" s="21"/>
      <c r="VCU46" s="21"/>
      <c r="VCV46" s="21"/>
      <c r="VCW46" s="21"/>
      <c r="VCX46" s="21"/>
      <c r="VCY46" s="21"/>
      <c r="VCZ46" s="21"/>
      <c r="VDA46" s="21"/>
      <c r="VDB46" s="21"/>
      <c r="VDC46" s="21"/>
      <c r="VDD46" s="21"/>
      <c r="VDE46" s="21"/>
      <c r="VDF46" s="21"/>
      <c r="VDG46" s="21"/>
      <c r="VDH46" s="21"/>
      <c r="VDI46" s="21"/>
      <c r="VDJ46" s="21"/>
      <c r="VDK46" s="21"/>
      <c r="VDL46" s="21"/>
      <c r="VDM46" s="21"/>
      <c r="VDN46" s="21"/>
      <c r="VDO46" s="21"/>
      <c r="VDP46" s="21"/>
      <c r="VDQ46" s="21"/>
      <c r="VDR46" s="21"/>
      <c r="VDS46" s="21"/>
      <c r="VDT46" s="21"/>
      <c r="VDU46" s="21"/>
      <c r="VDV46" s="21"/>
      <c r="VDW46" s="21"/>
      <c r="VDX46" s="21"/>
      <c r="VDY46" s="21"/>
      <c r="VDZ46" s="21"/>
      <c r="VEA46" s="21"/>
      <c r="VEB46" s="21"/>
      <c r="VEC46" s="21"/>
      <c r="VED46" s="21"/>
      <c r="VEE46" s="21"/>
      <c r="VEF46" s="21"/>
      <c r="VEG46" s="21"/>
      <c r="VEH46" s="21"/>
      <c r="VEI46" s="21"/>
      <c r="VEJ46" s="21"/>
      <c r="VEK46" s="21"/>
      <c r="VEL46" s="21"/>
      <c r="VEM46" s="21"/>
      <c r="VEN46" s="21"/>
      <c r="VEO46" s="21"/>
      <c r="VEP46" s="21"/>
      <c r="VEQ46" s="21"/>
      <c r="VER46" s="21"/>
      <c r="VES46" s="21"/>
      <c r="VET46" s="21"/>
      <c r="VEU46" s="21"/>
      <c r="VEV46" s="21"/>
      <c r="VEW46" s="21"/>
      <c r="VEX46" s="21"/>
      <c r="VEY46" s="21"/>
      <c r="VEZ46" s="21"/>
      <c r="VFA46" s="21"/>
      <c r="VFB46" s="21"/>
      <c r="VFC46" s="21"/>
      <c r="VFD46" s="21"/>
      <c r="VFE46" s="21"/>
      <c r="VFF46" s="21"/>
      <c r="VFG46" s="21"/>
      <c r="VFH46" s="21"/>
      <c r="VFI46" s="21"/>
      <c r="VFJ46" s="21"/>
      <c r="VFK46" s="21"/>
      <c r="VFL46" s="21"/>
      <c r="VFM46" s="21"/>
      <c r="VFN46" s="21"/>
      <c r="VFO46" s="21"/>
      <c r="VFP46" s="21"/>
      <c r="VFQ46" s="21"/>
      <c r="VFR46" s="21"/>
      <c r="VFS46" s="21"/>
      <c r="VFT46" s="21"/>
      <c r="VFU46" s="21"/>
      <c r="VFV46" s="21"/>
      <c r="VFW46" s="21"/>
      <c r="VFX46" s="21"/>
      <c r="VFY46" s="21"/>
      <c r="VFZ46" s="21"/>
      <c r="VGA46" s="21"/>
      <c r="VGB46" s="21"/>
      <c r="VGC46" s="21"/>
      <c r="VGD46" s="21"/>
      <c r="VGE46" s="21"/>
      <c r="VGF46" s="21"/>
      <c r="VGG46" s="21"/>
      <c r="VGH46" s="21"/>
      <c r="VGI46" s="21"/>
      <c r="VGJ46" s="21"/>
      <c r="VGK46" s="21"/>
      <c r="VGL46" s="21"/>
      <c r="VGM46" s="21"/>
      <c r="VGN46" s="21"/>
      <c r="VGO46" s="21"/>
      <c r="VGP46" s="21"/>
      <c r="VGQ46" s="21"/>
      <c r="VGR46" s="21"/>
      <c r="VGS46" s="21"/>
      <c r="VGT46" s="21"/>
      <c r="VGU46" s="21"/>
      <c r="VGV46" s="21"/>
      <c r="VGW46" s="21"/>
      <c r="VGX46" s="21"/>
      <c r="VGY46" s="21"/>
      <c r="VGZ46" s="21"/>
      <c r="VHA46" s="21"/>
      <c r="VHB46" s="21"/>
      <c r="VHC46" s="21"/>
      <c r="VHD46" s="21"/>
      <c r="VHE46" s="21"/>
      <c r="VHF46" s="21"/>
      <c r="VHG46" s="21"/>
      <c r="VHH46" s="21"/>
      <c r="VHI46" s="21"/>
      <c r="VHJ46" s="21"/>
      <c r="VHK46" s="21"/>
      <c r="VHL46" s="21"/>
      <c r="VHM46" s="21"/>
      <c r="VHN46" s="21"/>
      <c r="VHO46" s="21"/>
      <c r="VHP46" s="21"/>
      <c r="VHQ46" s="21"/>
      <c r="VHR46" s="21"/>
      <c r="VHS46" s="21"/>
      <c r="VHT46" s="21"/>
      <c r="VHU46" s="21"/>
      <c r="VHV46" s="21"/>
      <c r="VHW46" s="21"/>
      <c r="VHX46" s="21"/>
      <c r="VHY46" s="21"/>
      <c r="VHZ46" s="21"/>
      <c r="VIA46" s="21"/>
      <c r="VIB46" s="21"/>
      <c r="VIC46" s="21"/>
      <c r="VID46" s="21"/>
      <c r="VIE46" s="21"/>
      <c r="VIF46" s="21"/>
      <c r="VIG46" s="21"/>
      <c r="VIH46" s="21"/>
      <c r="VII46" s="21"/>
      <c r="VIJ46" s="21"/>
      <c r="VIK46" s="21"/>
      <c r="VIL46" s="21"/>
      <c r="VIM46" s="21"/>
      <c r="VIN46" s="21"/>
      <c r="VIO46" s="21"/>
      <c r="VIP46" s="21"/>
      <c r="VIQ46" s="21"/>
      <c r="VIR46" s="21"/>
      <c r="VIS46" s="21"/>
      <c r="VIT46" s="21"/>
      <c r="VIU46" s="21"/>
      <c r="VIV46" s="21"/>
      <c r="VIW46" s="21"/>
      <c r="VIX46" s="21"/>
      <c r="VIY46" s="21"/>
      <c r="VIZ46" s="21"/>
      <c r="VJA46" s="21"/>
      <c r="VJB46" s="21"/>
      <c r="VJC46" s="21"/>
      <c r="VJD46" s="21"/>
      <c r="VJE46" s="21"/>
      <c r="VJF46" s="21"/>
      <c r="VJG46" s="21"/>
      <c r="VJH46" s="21"/>
      <c r="VJI46" s="21"/>
      <c r="VJJ46" s="21"/>
      <c r="VJK46" s="21"/>
      <c r="VJL46" s="21"/>
      <c r="VJM46" s="21"/>
      <c r="VJN46" s="21"/>
      <c r="VJO46" s="21"/>
      <c r="VJP46" s="21"/>
      <c r="VJQ46" s="21"/>
      <c r="VJR46" s="21"/>
      <c r="VJS46" s="21"/>
      <c r="VJT46" s="21"/>
      <c r="VJU46" s="21"/>
      <c r="VJV46" s="21"/>
      <c r="VJW46" s="21"/>
      <c r="VJX46" s="21"/>
      <c r="VJY46" s="21"/>
      <c r="VJZ46" s="21"/>
      <c r="VKA46" s="21"/>
      <c r="VKB46" s="21"/>
      <c r="VKC46" s="21"/>
      <c r="VKD46" s="21"/>
      <c r="VKE46" s="21"/>
      <c r="VKF46" s="21"/>
      <c r="VKG46" s="21"/>
      <c r="VKH46" s="21"/>
      <c r="VKI46" s="21"/>
      <c r="VKJ46" s="21"/>
      <c r="VKK46" s="21"/>
      <c r="VKL46" s="21"/>
      <c r="VKM46" s="21"/>
      <c r="VKN46" s="21"/>
      <c r="VKO46" s="21"/>
      <c r="VKP46" s="21"/>
      <c r="VKQ46" s="21"/>
      <c r="VKR46" s="21"/>
      <c r="VKS46" s="21"/>
      <c r="VKT46" s="21"/>
      <c r="VKU46" s="21"/>
      <c r="VKV46" s="21"/>
      <c r="VKW46" s="21"/>
      <c r="VKX46" s="21"/>
      <c r="VKY46" s="21"/>
      <c r="VKZ46" s="21"/>
      <c r="VLA46" s="21"/>
      <c r="VLB46" s="21"/>
      <c r="VLC46" s="21"/>
      <c r="VLD46" s="21"/>
      <c r="VLE46" s="21"/>
      <c r="VLF46" s="21"/>
      <c r="VLG46" s="21"/>
      <c r="VLH46" s="21"/>
      <c r="VLI46" s="21"/>
      <c r="VLJ46" s="21"/>
      <c r="VLK46" s="21"/>
      <c r="VLL46" s="21"/>
      <c r="VLM46" s="21"/>
      <c r="VLN46" s="21"/>
      <c r="VLO46" s="21"/>
      <c r="VLP46" s="21"/>
      <c r="VLQ46" s="21"/>
      <c r="VLR46" s="21"/>
      <c r="VLS46" s="21"/>
      <c r="VLT46" s="21"/>
      <c r="VLU46" s="21"/>
      <c r="VLV46" s="21"/>
      <c r="VLW46" s="21"/>
      <c r="VLX46" s="21"/>
      <c r="VLY46" s="21"/>
      <c r="VLZ46" s="21"/>
      <c r="VMA46" s="21"/>
      <c r="VMB46" s="21"/>
      <c r="VMC46" s="21"/>
      <c r="VMD46" s="21"/>
      <c r="VME46" s="21"/>
      <c r="VMF46" s="21"/>
      <c r="VMG46" s="21"/>
      <c r="VMH46" s="21"/>
      <c r="VMI46" s="21"/>
      <c r="VMJ46" s="21"/>
      <c r="VMK46" s="21"/>
      <c r="VML46" s="21"/>
      <c r="VMM46" s="21"/>
      <c r="VMN46" s="21"/>
      <c r="VMO46" s="21"/>
      <c r="VMP46" s="21"/>
      <c r="VMQ46" s="21"/>
      <c r="VMR46" s="21"/>
      <c r="VMS46" s="21"/>
      <c r="VMT46" s="21"/>
      <c r="VMU46" s="21"/>
      <c r="VMV46" s="21"/>
      <c r="VMW46" s="21"/>
      <c r="VMX46" s="21"/>
      <c r="VMY46" s="21"/>
      <c r="VMZ46" s="21"/>
      <c r="VNA46" s="21"/>
      <c r="VNB46" s="21"/>
      <c r="VNC46" s="21"/>
      <c r="VND46" s="21"/>
      <c r="VNE46" s="21"/>
      <c r="VNF46" s="21"/>
      <c r="VNG46" s="21"/>
      <c r="VNH46" s="21"/>
      <c r="VNI46" s="21"/>
      <c r="VNJ46" s="21"/>
      <c r="VNK46" s="21"/>
      <c r="VNL46" s="21"/>
      <c r="VNM46" s="21"/>
      <c r="VNN46" s="21"/>
      <c r="VNO46" s="21"/>
      <c r="VNP46" s="21"/>
      <c r="VNQ46" s="21"/>
      <c r="VNR46" s="21"/>
      <c r="VNS46" s="21"/>
      <c r="VNT46" s="21"/>
      <c r="VNU46" s="21"/>
      <c r="VNV46" s="21"/>
      <c r="VNW46" s="21"/>
      <c r="VNX46" s="21"/>
      <c r="VNY46" s="21"/>
      <c r="VNZ46" s="21"/>
      <c r="VOA46" s="21"/>
      <c r="VOB46" s="21"/>
      <c r="VOC46" s="21"/>
      <c r="VOD46" s="21"/>
      <c r="VOE46" s="21"/>
      <c r="VOF46" s="21"/>
      <c r="VOG46" s="21"/>
      <c r="VOH46" s="21"/>
      <c r="VOI46" s="21"/>
      <c r="VOJ46" s="21"/>
      <c r="VOK46" s="21"/>
      <c r="VOL46" s="21"/>
      <c r="VOM46" s="21"/>
      <c r="VON46" s="21"/>
      <c r="VOO46" s="21"/>
      <c r="VOP46" s="21"/>
      <c r="VOQ46" s="21"/>
      <c r="VOR46" s="21"/>
      <c r="VOS46" s="21"/>
      <c r="VOT46" s="21"/>
      <c r="VOU46" s="21"/>
      <c r="VOV46" s="21"/>
      <c r="VOW46" s="21"/>
      <c r="VOX46" s="21"/>
      <c r="VOY46" s="21"/>
      <c r="VOZ46" s="21"/>
      <c r="VPA46" s="21"/>
      <c r="VPB46" s="21"/>
      <c r="VPC46" s="21"/>
      <c r="VPD46" s="21"/>
      <c r="VPE46" s="21"/>
      <c r="VPF46" s="21"/>
      <c r="VPG46" s="21"/>
      <c r="VPH46" s="21"/>
      <c r="VPI46" s="21"/>
      <c r="VPJ46" s="21"/>
      <c r="VPK46" s="21"/>
      <c r="VPL46" s="21"/>
      <c r="VPM46" s="21"/>
      <c r="VPN46" s="21"/>
      <c r="VPO46" s="21"/>
      <c r="VPP46" s="21"/>
      <c r="VPQ46" s="21"/>
      <c r="VPR46" s="21"/>
      <c r="VPS46" s="21"/>
      <c r="VPT46" s="21"/>
      <c r="VPU46" s="21"/>
      <c r="VPV46" s="21"/>
      <c r="VPW46" s="21"/>
      <c r="VPX46" s="21"/>
      <c r="VPY46" s="21"/>
      <c r="VPZ46" s="21"/>
      <c r="VQA46" s="21"/>
      <c r="VQB46" s="21"/>
      <c r="VQC46" s="21"/>
      <c r="VQD46" s="21"/>
      <c r="VQE46" s="21"/>
      <c r="VQF46" s="21"/>
      <c r="VQG46" s="21"/>
      <c r="VQH46" s="21"/>
      <c r="VQI46" s="21"/>
      <c r="VQJ46" s="21"/>
      <c r="VQK46" s="21"/>
      <c r="VQL46" s="21"/>
      <c r="VQM46" s="21"/>
      <c r="VQN46" s="21"/>
      <c r="VQO46" s="21"/>
      <c r="VQP46" s="21"/>
      <c r="VQQ46" s="21"/>
      <c r="VQR46" s="21"/>
      <c r="VQS46" s="21"/>
      <c r="VQT46" s="21"/>
      <c r="VQU46" s="21"/>
      <c r="VQV46" s="21"/>
      <c r="VQW46" s="21"/>
      <c r="VQX46" s="21"/>
      <c r="VQY46" s="21"/>
      <c r="VQZ46" s="21"/>
      <c r="VRA46" s="21"/>
      <c r="VRB46" s="21"/>
      <c r="VRC46" s="21"/>
      <c r="VRD46" s="21"/>
      <c r="VRE46" s="21"/>
      <c r="VRF46" s="21"/>
      <c r="VRG46" s="21"/>
      <c r="VRH46" s="21"/>
      <c r="VRI46" s="21"/>
      <c r="VRJ46" s="21"/>
      <c r="VRK46" s="21"/>
      <c r="VRL46" s="21"/>
      <c r="VRM46" s="21"/>
      <c r="VRN46" s="21"/>
      <c r="VRO46" s="21"/>
      <c r="VRP46" s="21"/>
      <c r="VRQ46" s="21"/>
      <c r="VRR46" s="21"/>
      <c r="VRS46" s="21"/>
      <c r="VRT46" s="21"/>
      <c r="VRU46" s="21"/>
      <c r="VRV46" s="21"/>
      <c r="VRW46" s="21"/>
      <c r="VRX46" s="21"/>
      <c r="VRY46" s="21"/>
      <c r="VRZ46" s="21"/>
      <c r="VSA46" s="21"/>
      <c r="VSB46" s="21"/>
      <c r="VSC46" s="21"/>
      <c r="VSD46" s="21"/>
      <c r="VSE46" s="21"/>
      <c r="VSF46" s="21"/>
      <c r="VSG46" s="21"/>
      <c r="VSH46" s="21"/>
      <c r="VSI46" s="21"/>
      <c r="VSJ46" s="21"/>
      <c r="VSK46" s="21"/>
      <c r="VSL46" s="21"/>
      <c r="VSM46" s="21"/>
      <c r="VSN46" s="21"/>
      <c r="VSO46" s="21"/>
      <c r="VSP46" s="21"/>
      <c r="VSQ46" s="21"/>
      <c r="VSR46" s="21"/>
      <c r="VSS46" s="21"/>
      <c r="VST46" s="21"/>
      <c r="VSU46" s="21"/>
      <c r="VSV46" s="21"/>
      <c r="VSW46" s="21"/>
      <c r="VSX46" s="21"/>
      <c r="VSY46" s="21"/>
      <c r="VSZ46" s="21"/>
      <c r="VTA46" s="21"/>
      <c r="VTB46" s="21"/>
      <c r="VTC46" s="21"/>
      <c r="VTD46" s="21"/>
      <c r="VTE46" s="21"/>
      <c r="VTF46" s="21"/>
      <c r="VTG46" s="21"/>
      <c r="VTH46" s="21"/>
      <c r="VTI46" s="21"/>
      <c r="VTJ46" s="21"/>
      <c r="VTK46" s="21"/>
      <c r="VTL46" s="21"/>
      <c r="VTM46" s="21"/>
      <c r="VTN46" s="21"/>
      <c r="VTO46" s="21"/>
      <c r="VTP46" s="21"/>
      <c r="VTQ46" s="21"/>
      <c r="VTR46" s="21"/>
      <c r="VTS46" s="21"/>
      <c r="VTT46" s="21"/>
      <c r="VTU46" s="21"/>
      <c r="VTV46" s="21"/>
      <c r="VTW46" s="21"/>
      <c r="VTX46" s="21"/>
      <c r="VTY46" s="21"/>
      <c r="VTZ46" s="21"/>
      <c r="VUA46" s="21"/>
      <c r="VUB46" s="21"/>
      <c r="VUC46" s="21"/>
      <c r="VUD46" s="21"/>
      <c r="VUE46" s="21"/>
      <c r="VUF46" s="21"/>
      <c r="VUG46" s="21"/>
      <c r="VUH46" s="21"/>
      <c r="VUI46" s="21"/>
      <c r="VUJ46" s="21"/>
      <c r="VUK46" s="21"/>
      <c r="VUL46" s="21"/>
      <c r="VUM46" s="21"/>
      <c r="VUN46" s="21"/>
      <c r="VUO46" s="21"/>
      <c r="VUP46" s="21"/>
      <c r="VUQ46" s="21"/>
      <c r="VUR46" s="21"/>
      <c r="VUS46" s="21"/>
      <c r="VUT46" s="21"/>
      <c r="VUU46" s="21"/>
      <c r="VUV46" s="21"/>
      <c r="VUW46" s="21"/>
      <c r="VUX46" s="21"/>
      <c r="VUY46" s="21"/>
      <c r="VUZ46" s="21"/>
      <c r="VVA46" s="21"/>
      <c r="VVB46" s="21"/>
      <c r="VVC46" s="21"/>
      <c r="VVD46" s="21"/>
      <c r="VVE46" s="21"/>
      <c r="VVF46" s="21"/>
      <c r="VVG46" s="21"/>
      <c r="VVH46" s="21"/>
      <c r="VVI46" s="21"/>
      <c r="VVJ46" s="21"/>
      <c r="VVK46" s="21"/>
      <c r="VVL46" s="21"/>
      <c r="VVM46" s="21"/>
      <c r="VVN46" s="21"/>
      <c r="VVO46" s="21"/>
      <c r="VVP46" s="21"/>
      <c r="VVQ46" s="21"/>
      <c r="VVR46" s="21"/>
      <c r="VVS46" s="21"/>
      <c r="VVT46" s="21"/>
      <c r="VVU46" s="21"/>
      <c r="VVV46" s="21"/>
      <c r="VVW46" s="21"/>
      <c r="VVX46" s="21"/>
      <c r="VVY46" s="21"/>
      <c r="VVZ46" s="21"/>
      <c r="VWA46" s="21"/>
      <c r="VWB46" s="21"/>
      <c r="VWC46" s="21"/>
      <c r="VWD46" s="21"/>
      <c r="VWE46" s="21"/>
      <c r="VWF46" s="21"/>
      <c r="VWG46" s="21"/>
      <c r="VWH46" s="21"/>
      <c r="VWI46" s="21"/>
      <c r="VWJ46" s="21"/>
      <c r="VWK46" s="21"/>
      <c r="VWL46" s="21"/>
      <c r="VWM46" s="21"/>
      <c r="VWN46" s="21"/>
      <c r="VWO46" s="21"/>
      <c r="VWP46" s="21"/>
      <c r="VWQ46" s="21"/>
      <c r="VWR46" s="21"/>
      <c r="VWS46" s="21"/>
      <c r="VWT46" s="21"/>
      <c r="VWU46" s="21"/>
      <c r="VWV46" s="21"/>
      <c r="VWW46" s="21"/>
      <c r="VWX46" s="21"/>
      <c r="VWY46" s="21"/>
      <c r="VWZ46" s="21"/>
      <c r="VXA46" s="21"/>
      <c r="VXB46" s="21"/>
      <c r="VXC46" s="21"/>
      <c r="VXD46" s="21"/>
      <c r="VXE46" s="21"/>
      <c r="VXF46" s="21"/>
      <c r="VXG46" s="21"/>
      <c r="VXH46" s="21"/>
      <c r="VXI46" s="21"/>
      <c r="VXJ46" s="21"/>
      <c r="VXK46" s="21"/>
      <c r="VXL46" s="21"/>
      <c r="VXM46" s="21"/>
      <c r="VXN46" s="21"/>
      <c r="VXO46" s="21"/>
      <c r="VXP46" s="21"/>
      <c r="VXQ46" s="21"/>
      <c r="VXR46" s="21"/>
      <c r="VXS46" s="21"/>
      <c r="VXT46" s="21"/>
      <c r="VXU46" s="21"/>
      <c r="VXV46" s="21"/>
      <c r="VXW46" s="21"/>
      <c r="VXX46" s="21"/>
      <c r="VXY46" s="21"/>
      <c r="VXZ46" s="21"/>
      <c r="VYA46" s="21"/>
      <c r="VYB46" s="21"/>
      <c r="VYC46" s="21"/>
      <c r="VYD46" s="21"/>
      <c r="VYE46" s="21"/>
      <c r="VYF46" s="21"/>
      <c r="VYG46" s="21"/>
      <c r="VYH46" s="21"/>
      <c r="VYI46" s="21"/>
      <c r="VYJ46" s="21"/>
      <c r="VYK46" s="21"/>
      <c r="VYL46" s="21"/>
      <c r="VYM46" s="21"/>
      <c r="VYN46" s="21"/>
      <c r="VYO46" s="21"/>
      <c r="VYP46" s="21"/>
      <c r="VYQ46" s="21"/>
      <c r="VYR46" s="21"/>
      <c r="VYS46" s="21"/>
      <c r="VYT46" s="21"/>
      <c r="VYU46" s="21"/>
      <c r="VYV46" s="21"/>
      <c r="VYW46" s="21"/>
      <c r="VYX46" s="21"/>
      <c r="VYY46" s="21"/>
      <c r="VYZ46" s="21"/>
      <c r="VZA46" s="21"/>
      <c r="VZB46" s="21"/>
      <c r="VZC46" s="21"/>
      <c r="VZD46" s="21"/>
      <c r="VZE46" s="21"/>
      <c r="VZF46" s="21"/>
      <c r="VZG46" s="21"/>
      <c r="VZH46" s="21"/>
      <c r="VZI46" s="21"/>
      <c r="VZJ46" s="21"/>
      <c r="VZK46" s="21"/>
      <c r="VZL46" s="21"/>
      <c r="VZM46" s="21"/>
      <c r="VZN46" s="21"/>
      <c r="VZO46" s="21"/>
      <c r="VZP46" s="21"/>
      <c r="VZQ46" s="21"/>
      <c r="VZR46" s="21"/>
      <c r="VZS46" s="21"/>
      <c r="VZT46" s="21"/>
      <c r="VZU46" s="21"/>
      <c r="VZV46" s="21"/>
      <c r="VZW46" s="21"/>
      <c r="VZX46" s="21"/>
      <c r="VZY46" s="21"/>
      <c r="VZZ46" s="21"/>
      <c r="WAA46" s="21"/>
      <c r="WAB46" s="21"/>
      <c r="WAC46" s="21"/>
      <c r="WAD46" s="21"/>
      <c r="WAE46" s="21"/>
      <c r="WAF46" s="21"/>
      <c r="WAG46" s="21"/>
      <c r="WAH46" s="21"/>
      <c r="WAI46" s="21"/>
      <c r="WAJ46" s="21"/>
      <c r="WAK46" s="21"/>
      <c r="WAL46" s="21"/>
      <c r="WAM46" s="21"/>
      <c r="WAN46" s="21"/>
      <c r="WAO46" s="21"/>
      <c r="WAP46" s="21"/>
      <c r="WAQ46" s="21"/>
      <c r="WAR46" s="21"/>
      <c r="WAS46" s="21"/>
      <c r="WAT46" s="21"/>
      <c r="WAU46" s="21"/>
      <c r="WAV46" s="21"/>
      <c r="WAW46" s="21"/>
      <c r="WAX46" s="21"/>
      <c r="WAY46" s="21"/>
      <c r="WAZ46" s="21"/>
      <c r="WBA46" s="21"/>
      <c r="WBB46" s="21"/>
      <c r="WBC46" s="21"/>
      <c r="WBD46" s="21"/>
      <c r="WBE46" s="21"/>
      <c r="WBF46" s="21"/>
      <c r="WBG46" s="21"/>
      <c r="WBH46" s="21"/>
      <c r="WBI46" s="21"/>
      <c r="WBJ46" s="21"/>
      <c r="WBK46" s="21"/>
      <c r="WBL46" s="21"/>
      <c r="WBM46" s="21"/>
      <c r="WBN46" s="21"/>
      <c r="WBO46" s="21"/>
      <c r="WBP46" s="21"/>
      <c r="WBQ46" s="21"/>
      <c r="WBR46" s="21"/>
      <c r="WBS46" s="21"/>
      <c r="WBT46" s="21"/>
      <c r="WBU46" s="21"/>
      <c r="WBV46" s="21"/>
      <c r="WBW46" s="21"/>
      <c r="WBX46" s="21"/>
      <c r="WBY46" s="21"/>
      <c r="WBZ46" s="21"/>
      <c r="WCA46" s="21"/>
      <c r="WCB46" s="21"/>
      <c r="WCC46" s="21"/>
      <c r="WCD46" s="21"/>
      <c r="WCE46" s="21"/>
      <c r="WCF46" s="21"/>
      <c r="WCG46" s="21"/>
      <c r="WCH46" s="21"/>
      <c r="WCI46" s="21"/>
      <c r="WCJ46" s="21"/>
      <c r="WCK46" s="21"/>
      <c r="WCL46" s="21"/>
      <c r="WCM46" s="21"/>
      <c r="WCN46" s="21"/>
      <c r="WCO46" s="21"/>
      <c r="WCP46" s="21"/>
      <c r="WCQ46" s="21"/>
      <c r="WCR46" s="21"/>
      <c r="WCS46" s="21"/>
      <c r="WCT46" s="21"/>
      <c r="WCU46" s="21"/>
      <c r="WCV46" s="21"/>
      <c r="WCW46" s="21"/>
      <c r="WCX46" s="21"/>
      <c r="WCY46" s="21"/>
      <c r="WCZ46" s="21"/>
      <c r="WDA46" s="21"/>
      <c r="WDB46" s="21"/>
      <c r="WDC46" s="21"/>
      <c r="WDD46" s="21"/>
      <c r="WDE46" s="21"/>
      <c r="WDF46" s="21"/>
      <c r="WDG46" s="21"/>
      <c r="WDH46" s="21"/>
      <c r="WDI46" s="21"/>
      <c r="WDJ46" s="21"/>
      <c r="WDK46" s="21"/>
      <c r="WDL46" s="21"/>
      <c r="WDM46" s="21"/>
      <c r="WDN46" s="21"/>
      <c r="WDO46" s="21"/>
      <c r="WDP46" s="21"/>
      <c r="WDQ46" s="21"/>
      <c r="WDR46" s="21"/>
      <c r="WDS46" s="21"/>
      <c r="WDT46" s="21"/>
      <c r="WDU46" s="21"/>
      <c r="WDV46" s="21"/>
      <c r="WDW46" s="21"/>
      <c r="WDX46" s="21"/>
      <c r="WDY46" s="21"/>
      <c r="WDZ46" s="21"/>
      <c r="WEA46" s="21"/>
      <c r="WEB46" s="21"/>
      <c r="WEC46" s="21"/>
      <c r="WED46" s="21"/>
      <c r="WEE46" s="21"/>
      <c r="WEF46" s="21"/>
      <c r="WEG46" s="21"/>
      <c r="WEH46" s="21"/>
      <c r="WEI46" s="21"/>
      <c r="WEJ46" s="21"/>
      <c r="WEK46" s="21"/>
      <c r="WEL46" s="21"/>
      <c r="WEM46" s="21"/>
      <c r="WEN46" s="21"/>
      <c r="WEO46" s="21"/>
      <c r="WEP46" s="21"/>
      <c r="WEQ46" s="21"/>
      <c r="WER46" s="21"/>
      <c r="WES46" s="21"/>
      <c r="WET46" s="21"/>
      <c r="WEU46" s="21"/>
      <c r="WEV46" s="21"/>
      <c r="WEW46" s="21"/>
      <c r="WEX46" s="21"/>
      <c r="WEY46" s="21"/>
      <c r="WEZ46" s="21"/>
      <c r="WFA46" s="21"/>
      <c r="WFB46" s="21"/>
      <c r="WFC46" s="21"/>
      <c r="WFD46" s="21"/>
      <c r="WFE46" s="21"/>
      <c r="WFF46" s="21"/>
      <c r="WFG46" s="21"/>
      <c r="WFH46" s="21"/>
      <c r="WFI46" s="21"/>
      <c r="WFJ46" s="21"/>
      <c r="WFK46" s="21"/>
      <c r="WFL46" s="21"/>
      <c r="WFM46" s="21"/>
      <c r="WFN46" s="21"/>
      <c r="WFO46" s="21"/>
      <c r="WFP46" s="21"/>
      <c r="WFQ46" s="21"/>
      <c r="WFR46" s="21"/>
      <c r="WFS46" s="21"/>
      <c r="WFT46" s="21"/>
      <c r="WFU46" s="21"/>
      <c r="WFV46" s="21"/>
      <c r="WFW46" s="21"/>
      <c r="WFX46" s="21"/>
      <c r="WFY46" s="21"/>
      <c r="WFZ46" s="21"/>
      <c r="WGA46" s="21"/>
      <c r="WGB46" s="21"/>
      <c r="WGC46" s="21"/>
      <c r="WGD46" s="21"/>
      <c r="WGE46" s="21"/>
      <c r="WGF46" s="21"/>
      <c r="WGG46" s="21"/>
      <c r="WGH46" s="21"/>
      <c r="WGI46" s="21"/>
      <c r="WGJ46" s="21"/>
      <c r="WGK46" s="21"/>
      <c r="WGL46" s="21"/>
      <c r="WGM46" s="21"/>
      <c r="WGN46" s="21"/>
      <c r="WGO46" s="21"/>
      <c r="WGP46" s="21"/>
      <c r="WGQ46" s="21"/>
      <c r="WGR46" s="21"/>
      <c r="WGS46" s="21"/>
      <c r="WGT46" s="21"/>
      <c r="WGU46" s="21"/>
      <c r="WGV46" s="21"/>
      <c r="WGW46" s="21"/>
      <c r="WGX46" s="21"/>
      <c r="WGY46" s="21"/>
      <c r="WGZ46" s="21"/>
      <c r="WHA46" s="21"/>
      <c r="WHB46" s="21"/>
      <c r="WHC46" s="21"/>
      <c r="WHD46" s="21"/>
      <c r="WHE46" s="21"/>
      <c r="WHF46" s="21"/>
      <c r="WHG46" s="21"/>
      <c r="WHH46" s="21"/>
      <c r="WHI46" s="21"/>
      <c r="WHJ46" s="21"/>
      <c r="WHK46" s="21"/>
      <c r="WHL46" s="21"/>
      <c r="WHM46" s="21"/>
      <c r="WHN46" s="21"/>
      <c r="WHO46" s="21"/>
      <c r="WHP46" s="21"/>
      <c r="WHQ46" s="21"/>
      <c r="WHR46" s="21"/>
      <c r="WHS46" s="21"/>
      <c r="WHT46" s="21"/>
      <c r="WHU46" s="21"/>
      <c r="WHV46" s="21"/>
      <c r="WHW46" s="21"/>
      <c r="WHX46" s="21"/>
      <c r="WHY46" s="21"/>
      <c r="WHZ46" s="21"/>
      <c r="WIA46" s="21"/>
      <c r="WIB46" s="21"/>
      <c r="WIC46" s="21"/>
      <c r="WID46" s="21"/>
      <c r="WIE46" s="21"/>
      <c r="WIF46" s="21"/>
      <c r="WIG46" s="21"/>
      <c r="WIH46" s="21"/>
      <c r="WII46" s="21"/>
      <c r="WIJ46" s="21"/>
      <c r="WIK46" s="21"/>
      <c r="WIL46" s="21"/>
      <c r="WIM46" s="21"/>
      <c r="WIN46" s="21"/>
      <c r="WIO46" s="21"/>
      <c r="WIP46" s="21"/>
      <c r="WIQ46" s="21"/>
      <c r="WIR46" s="21"/>
      <c r="WIS46" s="21"/>
      <c r="WIT46" s="21"/>
      <c r="WIU46" s="21"/>
      <c r="WIV46" s="21"/>
      <c r="WIW46" s="21"/>
      <c r="WIX46" s="21"/>
      <c r="WIY46" s="21"/>
      <c r="WIZ46" s="21"/>
      <c r="WJA46" s="21"/>
      <c r="WJB46" s="21"/>
      <c r="WJC46" s="21"/>
      <c r="WJD46" s="21"/>
      <c r="WJE46" s="21"/>
      <c r="WJF46" s="21"/>
      <c r="WJG46" s="21"/>
      <c r="WJH46" s="21"/>
      <c r="WJI46" s="21"/>
      <c r="WJJ46" s="21"/>
      <c r="WJK46" s="21"/>
      <c r="WJL46" s="21"/>
      <c r="WJM46" s="21"/>
      <c r="WJN46" s="21"/>
      <c r="WJO46" s="21"/>
      <c r="WJP46" s="21"/>
      <c r="WJQ46" s="21"/>
      <c r="WJR46" s="21"/>
      <c r="WJS46" s="21"/>
      <c r="WJT46" s="21"/>
      <c r="WJU46" s="21"/>
      <c r="WJV46" s="21"/>
      <c r="WJW46" s="21"/>
      <c r="WJX46" s="21"/>
      <c r="WJY46" s="21"/>
      <c r="WJZ46" s="21"/>
      <c r="WKA46" s="21"/>
      <c r="WKB46" s="21"/>
      <c r="WKC46" s="21"/>
      <c r="WKD46" s="21"/>
      <c r="WKE46" s="21"/>
      <c r="WKF46" s="21"/>
      <c r="WKG46" s="21"/>
      <c r="WKH46" s="21"/>
      <c r="WKI46" s="21"/>
      <c r="WKJ46" s="21"/>
      <c r="WKK46" s="21"/>
      <c r="WKL46" s="21"/>
      <c r="WKM46" s="21"/>
      <c r="WKN46" s="21"/>
      <c r="WKO46" s="21"/>
      <c r="WKP46" s="21"/>
      <c r="WKQ46" s="21"/>
      <c r="WKR46" s="21"/>
      <c r="WKS46" s="21"/>
      <c r="WKT46" s="21"/>
      <c r="WKU46" s="21"/>
      <c r="WKV46" s="21"/>
      <c r="WKW46" s="21"/>
      <c r="WKX46" s="21"/>
      <c r="WKY46" s="21"/>
      <c r="WKZ46" s="21"/>
      <c r="WLA46" s="21"/>
      <c r="WLB46" s="21"/>
      <c r="WLC46" s="21"/>
      <c r="WLD46" s="21"/>
      <c r="WLE46" s="21"/>
      <c r="WLF46" s="21"/>
      <c r="WLG46" s="21"/>
      <c r="WLH46" s="21"/>
      <c r="WLI46" s="21"/>
      <c r="WLJ46" s="21"/>
      <c r="WLK46" s="21"/>
      <c r="WLL46" s="21"/>
      <c r="WLM46" s="21"/>
      <c r="WLN46" s="21"/>
      <c r="WLO46" s="21"/>
      <c r="WLP46" s="21"/>
      <c r="WLQ46" s="21"/>
      <c r="WLR46" s="21"/>
      <c r="WLS46" s="21"/>
      <c r="WLT46" s="21"/>
      <c r="WLU46" s="21"/>
      <c r="WLV46" s="21"/>
      <c r="WLW46" s="21"/>
      <c r="WLX46" s="21"/>
      <c r="WLY46" s="21"/>
      <c r="WLZ46" s="21"/>
      <c r="WMA46" s="21"/>
      <c r="WMB46" s="21"/>
      <c r="WMC46" s="21"/>
      <c r="WMD46" s="21"/>
      <c r="WME46" s="21"/>
      <c r="WMF46" s="21"/>
      <c r="WMG46" s="21"/>
      <c r="WMH46" s="21"/>
      <c r="WMI46" s="21"/>
      <c r="WMJ46" s="21"/>
      <c r="WMK46" s="21"/>
      <c r="WML46" s="21"/>
      <c r="WMM46" s="21"/>
      <c r="WMN46" s="21"/>
      <c r="WMO46" s="21"/>
      <c r="WMP46" s="21"/>
      <c r="WMQ46" s="21"/>
      <c r="WMR46" s="21"/>
      <c r="WMS46" s="21"/>
      <c r="WMT46" s="21"/>
      <c r="WMU46" s="21"/>
      <c r="WMV46" s="21"/>
      <c r="WMW46" s="21"/>
      <c r="WMX46" s="21"/>
      <c r="WMY46" s="21"/>
      <c r="WMZ46" s="21"/>
      <c r="WNA46" s="21"/>
      <c r="WNB46" s="21"/>
      <c r="WNC46" s="21"/>
      <c r="WND46" s="21"/>
      <c r="WNE46" s="21"/>
      <c r="WNF46" s="21"/>
      <c r="WNG46" s="21"/>
      <c r="WNH46" s="21"/>
      <c r="WNI46" s="21"/>
      <c r="WNJ46" s="21"/>
      <c r="WNK46" s="21"/>
      <c r="WNL46" s="21"/>
      <c r="WNM46" s="21"/>
      <c r="WNN46" s="21"/>
      <c r="WNO46" s="21"/>
      <c r="WNP46" s="21"/>
      <c r="WNQ46" s="21"/>
      <c r="WNR46" s="21"/>
      <c r="WNS46" s="21"/>
      <c r="WNT46" s="21"/>
      <c r="WNU46" s="21"/>
      <c r="WNV46" s="21"/>
      <c r="WNW46" s="21"/>
      <c r="WNX46" s="21"/>
      <c r="WNY46" s="21"/>
      <c r="WNZ46" s="21"/>
      <c r="WOA46" s="21"/>
      <c r="WOB46" s="21"/>
      <c r="WOC46" s="21"/>
      <c r="WOD46" s="21"/>
      <c r="WOE46" s="21"/>
      <c r="WOF46" s="21"/>
      <c r="WOG46" s="21"/>
      <c r="WOH46" s="21"/>
      <c r="WOI46" s="21"/>
      <c r="WOJ46" s="21"/>
      <c r="WOK46" s="21"/>
      <c r="WOL46" s="21"/>
      <c r="WOM46" s="21"/>
      <c r="WON46" s="21"/>
      <c r="WOO46" s="21"/>
      <c r="WOP46" s="21"/>
      <c r="WOQ46" s="21"/>
      <c r="WOR46" s="21"/>
      <c r="WOS46" s="21"/>
      <c r="WOT46" s="21"/>
      <c r="WOU46" s="21"/>
      <c r="WOV46" s="21"/>
      <c r="WOW46" s="21"/>
      <c r="WOX46" s="21"/>
      <c r="WOY46" s="21"/>
      <c r="WOZ46" s="21"/>
      <c r="WPA46" s="21"/>
      <c r="WPB46" s="21"/>
      <c r="WPC46" s="21"/>
      <c r="WPD46" s="21"/>
      <c r="WPE46" s="21"/>
      <c r="WPF46" s="21"/>
      <c r="WPG46" s="21"/>
      <c r="WPH46" s="21"/>
      <c r="WPI46" s="21"/>
      <c r="WPJ46" s="21"/>
      <c r="WPK46" s="21"/>
      <c r="WPL46" s="21"/>
      <c r="WPM46" s="21"/>
      <c r="WPN46" s="21"/>
      <c r="WPO46" s="21"/>
      <c r="WPP46" s="21"/>
      <c r="WPQ46" s="21"/>
      <c r="WPR46" s="21"/>
      <c r="WPS46" s="21"/>
      <c r="WPT46" s="21"/>
      <c r="WPU46" s="21"/>
      <c r="WPV46" s="21"/>
      <c r="WPW46" s="21"/>
      <c r="WPX46" s="21"/>
      <c r="WPY46" s="21"/>
      <c r="WPZ46" s="21"/>
      <c r="WQA46" s="21"/>
      <c r="WQB46" s="21"/>
      <c r="WQC46" s="21"/>
      <c r="WQD46" s="21"/>
      <c r="WQE46" s="21"/>
      <c r="WQF46" s="21"/>
      <c r="WQG46" s="21"/>
      <c r="WQH46" s="21"/>
      <c r="WQI46" s="21"/>
      <c r="WQJ46" s="21"/>
      <c r="WQK46" s="21"/>
      <c r="WQL46" s="21"/>
      <c r="WQM46" s="21"/>
      <c r="WQN46" s="21"/>
      <c r="WQO46" s="21"/>
      <c r="WQP46" s="21"/>
      <c r="WQQ46" s="21"/>
      <c r="WQR46" s="21"/>
      <c r="WQS46" s="21"/>
      <c r="WQT46" s="21"/>
      <c r="WQU46" s="21"/>
      <c r="WQV46" s="21"/>
      <c r="WQW46" s="21"/>
      <c r="WQX46" s="21"/>
      <c r="WQY46" s="21"/>
      <c r="WQZ46" s="21"/>
      <c r="WRA46" s="21"/>
      <c r="WRB46" s="21"/>
      <c r="WRC46" s="21"/>
      <c r="WRD46" s="21"/>
      <c r="WRE46" s="21"/>
      <c r="WRF46" s="21"/>
      <c r="WRG46" s="21"/>
      <c r="WRH46" s="21"/>
      <c r="WRI46" s="21"/>
      <c r="WRJ46" s="21"/>
      <c r="WRK46" s="21"/>
      <c r="WRL46" s="21"/>
      <c r="WRM46" s="21"/>
      <c r="WRN46" s="21"/>
      <c r="WRO46" s="21"/>
      <c r="WRP46" s="21"/>
      <c r="WRQ46" s="21"/>
      <c r="WRR46" s="21"/>
      <c r="WRS46" s="21"/>
      <c r="WRT46" s="21"/>
      <c r="WRU46" s="21"/>
      <c r="WRV46" s="21"/>
      <c r="WRW46" s="21"/>
      <c r="WRX46" s="21"/>
      <c r="WRY46" s="21"/>
      <c r="WRZ46" s="21"/>
      <c r="WSA46" s="21"/>
      <c r="WSB46" s="21"/>
      <c r="WSC46" s="21"/>
      <c r="WSD46" s="21"/>
      <c r="WSE46" s="21"/>
      <c r="WSF46" s="21"/>
      <c r="WSG46" s="21"/>
      <c r="WSH46" s="21"/>
      <c r="WSI46" s="21"/>
      <c r="WSJ46" s="21"/>
      <c r="WSK46" s="21"/>
      <c r="WSL46" s="21"/>
      <c r="WSM46" s="21"/>
      <c r="WSN46" s="21"/>
      <c r="WSO46" s="21"/>
      <c r="WSP46" s="21"/>
      <c r="WSQ46" s="21"/>
      <c r="WSR46" s="21"/>
      <c r="WSS46" s="21"/>
      <c r="WST46" s="21"/>
      <c r="WSU46" s="21"/>
      <c r="WSV46" s="21"/>
      <c r="WSW46" s="21"/>
      <c r="WSX46" s="21"/>
      <c r="WSY46" s="21"/>
      <c r="WSZ46" s="21"/>
      <c r="WTA46" s="21"/>
      <c r="WTB46" s="21"/>
      <c r="WTC46" s="21"/>
      <c r="WTD46" s="21"/>
      <c r="WTE46" s="21"/>
      <c r="WTF46" s="21"/>
      <c r="WTG46" s="21"/>
      <c r="WTH46" s="21"/>
      <c r="WTI46" s="21"/>
      <c r="WTJ46" s="21"/>
      <c r="WTK46" s="21"/>
      <c r="WTL46" s="21"/>
      <c r="WTM46" s="21"/>
      <c r="WTN46" s="21"/>
      <c r="WTO46" s="21"/>
      <c r="WTP46" s="21"/>
      <c r="WTQ46" s="21"/>
      <c r="WTR46" s="21"/>
      <c r="WTS46" s="21"/>
      <c r="WTT46" s="21"/>
      <c r="WTU46" s="21"/>
      <c r="WTV46" s="21"/>
      <c r="WTW46" s="21"/>
      <c r="WTX46" s="21"/>
      <c r="WTY46" s="21"/>
      <c r="WTZ46" s="21"/>
      <c r="WUA46" s="21"/>
      <c r="WUB46" s="21"/>
      <c r="WUC46" s="21"/>
      <c r="WUD46" s="21"/>
      <c r="WUE46" s="21"/>
      <c r="WUF46" s="21"/>
      <c r="WUG46" s="21"/>
      <c r="WUH46" s="21"/>
      <c r="WUI46" s="21"/>
      <c r="WUJ46" s="21"/>
      <c r="WUK46" s="21"/>
      <c r="WUL46" s="21"/>
      <c r="WUM46" s="21"/>
      <c r="WUN46" s="21"/>
      <c r="WUO46" s="21"/>
      <c r="WUP46" s="21"/>
      <c r="WUQ46" s="21"/>
      <c r="WUR46" s="21"/>
      <c r="WUS46" s="21"/>
      <c r="WUT46" s="21"/>
      <c r="WUU46" s="21"/>
      <c r="WUV46" s="21"/>
      <c r="WUW46" s="21"/>
      <c r="WUX46" s="21"/>
      <c r="WUY46" s="21"/>
      <c r="WUZ46" s="21"/>
      <c r="WVA46" s="21"/>
      <c r="WVB46" s="21"/>
      <c r="WVC46" s="21"/>
      <c r="WVD46" s="21"/>
      <c r="WVE46" s="21"/>
      <c r="WVF46" s="21"/>
      <c r="WVG46" s="21"/>
      <c r="WVH46" s="21"/>
      <c r="WVI46" s="21"/>
      <c r="WVJ46" s="21"/>
      <c r="WVK46" s="21"/>
      <c r="WVL46" s="21"/>
      <c r="WVM46" s="21"/>
      <c r="WVN46" s="21"/>
      <c r="WVO46" s="21"/>
      <c r="WVP46" s="21"/>
      <c r="WVQ46" s="21"/>
      <c r="WVR46" s="21"/>
      <c r="WVS46" s="21"/>
      <c r="WVT46" s="21"/>
    </row>
    <row r="47" spans="1:16140" s="22" customFormat="1" x14ac:dyDescent="0.2">
      <c r="A47" s="25"/>
      <c r="B47" s="28"/>
      <c r="C47" s="27"/>
      <c r="D47" s="26"/>
      <c r="E47" s="25"/>
      <c r="F47" s="25"/>
      <c r="G47" s="24"/>
      <c r="H47" s="24"/>
      <c r="I47" s="29"/>
      <c r="J47" s="23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  <c r="CDO47" s="21"/>
      <c r="CDP47" s="21"/>
      <c r="CDQ47" s="21"/>
      <c r="CDR47" s="21"/>
      <c r="CDS47" s="21"/>
      <c r="CDT47" s="21"/>
      <c r="CDU47" s="21"/>
      <c r="CDV47" s="21"/>
      <c r="CDW47" s="21"/>
      <c r="CDX47" s="21"/>
      <c r="CDY47" s="21"/>
      <c r="CDZ47" s="21"/>
      <c r="CEA47" s="21"/>
      <c r="CEB47" s="21"/>
      <c r="CEC47" s="21"/>
      <c r="CED47" s="21"/>
      <c r="CEE47" s="21"/>
      <c r="CEF47" s="21"/>
      <c r="CEG47" s="21"/>
      <c r="CEH47" s="21"/>
      <c r="CEI47" s="21"/>
      <c r="CEJ47" s="21"/>
      <c r="CEK47" s="21"/>
      <c r="CEL47" s="21"/>
      <c r="CEM47" s="21"/>
      <c r="CEN47" s="21"/>
      <c r="CEO47" s="21"/>
      <c r="CEP47" s="21"/>
      <c r="CEQ47" s="21"/>
      <c r="CER47" s="21"/>
      <c r="CES47" s="21"/>
      <c r="CET47" s="21"/>
      <c r="CEU47" s="21"/>
      <c r="CEV47" s="21"/>
      <c r="CEW47" s="21"/>
      <c r="CEX47" s="21"/>
      <c r="CEY47" s="21"/>
      <c r="CEZ47" s="21"/>
      <c r="CFA47" s="21"/>
      <c r="CFB47" s="21"/>
      <c r="CFC47" s="21"/>
      <c r="CFD47" s="21"/>
      <c r="CFE47" s="21"/>
      <c r="CFF47" s="21"/>
      <c r="CFG47" s="21"/>
      <c r="CFH47" s="21"/>
      <c r="CFI47" s="21"/>
      <c r="CFJ47" s="21"/>
      <c r="CFK47" s="21"/>
      <c r="CFL47" s="21"/>
      <c r="CFM47" s="21"/>
      <c r="CFN47" s="21"/>
      <c r="CFO47" s="21"/>
      <c r="CFP47" s="21"/>
      <c r="CFQ47" s="21"/>
      <c r="CFR47" s="21"/>
      <c r="CFS47" s="21"/>
      <c r="CFT47" s="21"/>
      <c r="CFU47" s="21"/>
      <c r="CFV47" s="21"/>
      <c r="CFW47" s="21"/>
      <c r="CFX47" s="21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1"/>
      <c r="CGV47" s="21"/>
      <c r="CGW47" s="21"/>
      <c r="CGX47" s="21"/>
      <c r="CGY47" s="21"/>
      <c r="CGZ47" s="21"/>
      <c r="CHA47" s="21"/>
      <c r="CHB47" s="21"/>
      <c r="CHC47" s="21"/>
      <c r="CHD47" s="21"/>
      <c r="CHE47" s="21"/>
      <c r="CHF47" s="21"/>
      <c r="CHG47" s="21"/>
      <c r="CHH47" s="21"/>
      <c r="CHI47" s="21"/>
      <c r="CHJ47" s="21"/>
      <c r="CHK47" s="21"/>
      <c r="CHL47" s="21"/>
      <c r="CHM47" s="21"/>
      <c r="CHN47" s="21"/>
      <c r="CHO47" s="21"/>
      <c r="CHP47" s="21"/>
      <c r="CHQ47" s="21"/>
      <c r="CHR47" s="21"/>
      <c r="CHS47" s="21"/>
      <c r="CHT47" s="21"/>
      <c r="CHU47" s="21"/>
      <c r="CHV47" s="21"/>
      <c r="CHW47" s="21"/>
      <c r="CHX47" s="21"/>
      <c r="CHY47" s="21"/>
      <c r="CHZ47" s="21"/>
      <c r="CIA47" s="21"/>
      <c r="CIB47" s="21"/>
      <c r="CIC47" s="21"/>
      <c r="CID47" s="21"/>
      <c r="CIE47" s="21"/>
      <c r="CIF47" s="21"/>
      <c r="CIG47" s="21"/>
      <c r="CIH47" s="21"/>
      <c r="CII47" s="21"/>
      <c r="CIJ47" s="21"/>
      <c r="CIK47" s="21"/>
      <c r="CIL47" s="21"/>
      <c r="CIM47" s="21"/>
      <c r="CIN47" s="21"/>
      <c r="CIO47" s="21"/>
      <c r="CIP47" s="21"/>
      <c r="CIQ47" s="21"/>
      <c r="CIR47" s="21"/>
      <c r="CIS47" s="21"/>
      <c r="CIT47" s="21"/>
      <c r="CIU47" s="21"/>
      <c r="CIV47" s="21"/>
      <c r="CIW47" s="21"/>
      <c r="CIX47" s="21"/>
      <c r="CIY47" s="21"/>
      <c r="CIZ47" s="21"/>
      <c r="CJA47" s="21"/>
      <c r="CJB47" s="21"/>
      <c r="CJC47" s="21"/>
      <c r="CJD47" s="21"/>
      <c r="CJE47" s="21"/>
      <c r="CJF47" s="21"/>
      <c r="CJG47" s="21"/>
      <c r="CJH47" s="21"/>
      <c r="CJI47" s="21"/>
      <c r="CJJ47" s="21"/>
      <c r="CJK47" s="21"/>
      <c r="CJL47" s="21"/>
      <c r="CJM47" s="21"/>
      <c r="CJN47" s="21"/>
      <c r="CJO47" s="21"/>
      <c r="CJP47" s="21"/>
      <c r="CJQ47" s="21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1"/>
      <c r="CKO47" s="21"/>
      <c r="CKP47" s="21"/>
      <c r="CKQ47" s="21"/>
      <c r="CKR47" s="21"/>
      <c r="CKS47" s="21"/>
      <c r="CKT47" s="21"/>
      <c r="CKU47" s="21"/>
      <c r="CKV47" s="21"/>
      <c r="CKW47" s="21"/>
      <c r="CKX47" s="21"/>
      <c r="CKY47" s="21"/>
      <c r="CKZ47" s="21"/>
      <c r="CLA47" s="21"/>
      <c r="CLB47" s="21"/>
      <c r="CLC47" s="21"/>
      <c r="CLD47" s="21"/>
      <c r="CLE47" s="21"/>
      <c r="CLF47" s="21"/>
      <c r="CLG47" s="21"/>
      <c r="CLH47" s="21"/>
      <c r="CLI47" s="21"/>
      <c r="CLJ47" s="21"/>
      <c r="CLK47" s="21"/>
      <c r="CLL47" s="21"/>
      <c r="CLM47" s="21"/>
      <c r="CLN47" s="21"/>
      <c r="CLO47" s="21"/>
      <c r="CLP47" s="21"/>
      <c r="CLQ47" s="21"/>
      <c r="CLR47" s="21"/>
      <c r="CLS47" s="21"/>
      <c r="CLT47" s="21"/>
      <c r="CLU47" s="21"/>
      <c r="CLV47" s="21"/>
      <c r="CLW47" s="21"/>
      <c r="CLX47" s="21"/>
      <c r="CLY47" s="21"/>
      <c r="CLZ47" s="21"/>
      <c r="CMA47" s="21"/>
      <c r="CMB47" s="21"/>
      <c r="CMC47" s="21"/>
      <c r="CMD47" s="21"/>
      <c r="CME47" s="21"/>
      <c r="CMF47" s="21"/>
      <c r="CMG47" s="21"/>
      <c r="CMH47" s="21"/>
      <c r="CMI47" s="21"/>
      <c r="CMJ47" s="21"/>
      <c r="CMK47" s="21"/>
      <c r="CML47" s="21"/>
      <c r="CMM47" s="21"/>
      <c r="CMN47" s="21"/>
      <c r="CMO47" s="21"/>
      <c r="CMP47" s="21"/>
      <c r="CMQ47" s="21"/>
      <c r="CMR47" s="21"/>
      <c r="CMS47" s="21"/>
      <c r="CMT47" s="21"/>
      <c r="CMU47" s="21"/>
      <c r="CMV47" s="21"/>
      <c r="CMW47" s="21"/>
      <c r="CMX47" s="21"/>
      <c r="CMY47" s="21"/>
      <c r="CMZ47" s="21"/>
      <c r="CNA47" s="21"/>
      <c r="CNB47" s="21"/>
      <c r="CNC47" s="21"/>
      <c r="CND47" s="21"/>
      <c r="CNE47" s="21"/>
      <c r="CNF47" s="21"/>
      <c r="CNG47" s="21"/>
      <c r="CNH47" s="21"/>
      <c r="CNI47" s="21"/>
      <c r="CNJ47" s="21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1"/>
      <c r="COH47" s="21"/>
      <c r="COI47" s="21"/>
      <c r="COJ47" s="21"/>
      <c r="COK47" s="21"/>
      <c r="COL47" s="21"/>
      <c r="COM47" s="21"/>
      <c r="CON47" s="21"/>
      <c r="COO47" s="21"/>
      <c r="COP47" s="21"/>
      <c r="COQ47" s="21"/>
      <c r="COR47" s="21"/>
      <c r="COS47" s="21"/>
      <c r="COT47" s="21"/>
      <c r="COU47" s="21"/>
      <c r="COV47" s="21"/>
      <c r="COW47" s="21"/>
      <c r="COX47" s="21"/>
      <c r="COY47" s="21"/>
      <c r="COZ47" s="21"/>
      <c r="CPA47" s="21"/>
      <c r="CPB47" s="21"/>
      <c r="CPC47" s="21"/>
      <c r="CPD47" s="21"/>
      <c r="CPE47" s="21"/>
      <c r="CPF47" s="21"/>
      <c r="CPG47" s="21"/>
      <c r="CPH47" s="21"/>
      <c r="CPI47" s="21"/>
      <c r="CPJ47" s="21"/>
      <c r="CPK47" s="21"/>
      <c r="CPL47" s="21"/>
      <c r="CPM47" s="21"/>
      <c r="CPN47" s="21"/>
      <c r="CPO47" s="21"/>
      <c r="CPP47" s="21"/>
      <c r="CPQ47" s="21"/>
      <c r="CPR47" s="21"/>
      <c r="CPS47" s="21"/>
      <c r="CPT47" s="21"/>
      <c r="CPU47" s="21"/>
      <c r="CPV47" s="21"/>
      <c r="CPW47" s="21"/>
      <c r="CPX47" s="21"/>
      <c r="CPY47" s="21"/>
      <c r="CPZ47" s="21"/>
      <c r="CQA47" s="21"/>
      <c r="CQB47" s="21"/>
      <c r="CQC47" s="21"/>
      <c r="CQD47" s="21"/>
      <c r="CQE47" s="21"/>
      <c r="CQF47" s="21"/>
      <c r="CQG47" s="21"/>
      <c r="CQH47" s="21"/>
      <c r="CQI47" s="21"/>
      <c r="CQJ47" s="21"/>
      <c r="CQK47" s="21"/>
      <c r="CQL47" s="21"/>
      <c r="CQM47" s="21"/>
      <c r="CQN47" s="21"/>
      <c r="CQO47" s="21"/>
      <c r="CQP47" s="21"/>
      <c r="CQQ47" s="21"/>
      <c r="CQR47" s="21"/>
      <c r="CQS47" s="21"/>
      <c r="CQT47" s="21"/>
      <c r="CQU47" s="21"/>
      <c r="CQV47" s="21"/>
      <c r="CQW47" s="21"/>
      <c r="CQX47" s="21"/>
      <c r="CQY47" s="21"/>
      <c r="CQZ47" s="21"/>
      <c r="CRA47" s="21"/>
      <c r="CRB47" s="21"/>
      <c r="CRC47" s="21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1"/>
      <c r="CSA47" s="21"/>
      <c r="CSB47" s="21"/>
      <c r="CSC47" s="21"/>
      <c r="CSD47" s="21"/>
      <c r="CSE47" s="21"/>
      <c r="CSF47" s="21"/>
      <c r="CSG47" s="21"/>
      <c r="CSH47" s="21"/>
      <c r="CSI47" s="21"/>
      <c r="CSJ47" s="21"/>
      <c r="CSK47" s="21"/>
      <c r="CSL47" s="21"/>
      <c r="CSM47" s="21"/>
      <c r="CSN47" s="21"/>
      <c r="CSO47" s="21"/>
      <c r="CSP47" s="21"/>
      <c r="CSQ47" s="21"/>
      <c r="CSR47" s="21"/>
      <c r="CSS47" s="21"/>
      <c r="CST47" s="21"/>
      <c r="CSU47" s="21"/>
      <c r="CSV47" s="21"/>
      <c r="CSW47" s="21"/>
      <c r="CSX47" s="21"/>
      <c r="CSY47" s="21"/>
      <c r="CSZ47" s="21"/>
      <c r="CTA47" s="21"/>
      <c r="CTB47" s="21"/>
      <c r="CTC47" s="21"/>
      <c r="CTD47" s="21"/>
      <c r="CTE47" s="21"/>
      <c r="CTF47" s="21"/>
      <c r="CTG47" s="21"/>
      <c r="CTH47" s="21"/>
      <c r="CTI47" s="21"/>
      <c r="CTJ47" s="21"/>
      <c r="CTK47" s="21"/>
      <c r="CTL47" s="21"/>
      <c r="CTM47" s="21"/>
      <c r="CTN47" s="21"/>
      <c r="CTO47" s="21"/>
      <c r="CTP47" s="21"/>
      <c r="CTQ47" s="21"/>
      <c r="CTR47" s="21"/>
      <c r="CTS47" s="21"/>
      <c r="CTT47" s="21"/>
      <c r="CTU47" s="21"/>
      <c r="CTV47" s="21"/>
      <c r="CTW47" s="21"/>
      <c r="CTX47" s="21"/>
      <c r="CTY47" s="21"/>
      <c r="CTZ47" s="21"/>
      <c r="CUA47" s="21"/>
      <c r="CUB47" s="21"/>
      <c r="CUC47" s="21"/>
      <c r="CUD47" s="21"/>
      <c r="CUE47" s="21"/>
      <c r="CUF47" s="21"/>
      <c r="CUG47" s="21"/>
      <c r="CUH47" s="21"/>
      <c r="CUI47" s="21"/>
      <c r="CUJ47" s="21"/>
      <c r="CUK47" s="21"/>
      <c r="CUL47" s="21"/>
      <c r="CUM47" s="21"/>
      <c r="CUN47" s="21"/>
      <c r="CUO47" s="21"/>
      <c r="CUP47" s="21"/>
      <c r="CUQ47" s="21"/>
      <c r="CUR47" s="21"/>
      <c r="CUS47" s="21"/>
      <c r="CUT47" s="21"/>
      <c r="CUU47" s="21"/>
      <c r="CUV47" s="21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1"/>
      <c r="CVT47" s="21"/>
      <c r="CVU47" s="21"/>
      <c r="CVV47" s="21"/>
      <c r="CVW47" s="21"/>
      <c r="CVX47" s="21"/>
      <c r="CVY47" s="21"/>
      <c r="CVZ47" s="21"/>
      <c r="CWA47" s="21"/>
      <c r="CWB47" s="21"/>
      <c r="CWC47" s="21"/>
      <c r="CWD47" s="21"/>
      <c r="CWE47" s="21"/>
      <c r="CWF47" s="21"/>
      <c r="CWG47" s="21"/>
      <c r="CWH47" s="21"/>
      <c r="CWI47" s="21"/>
      <c r="CWJ47" s="21"/>
      <c r="CWK47" s="21"/>
      <c r="CWL47" s="21"/>
      <c r="CWM47" s="21"/>
      <c r="CWN47" s="21"/>
      <c r="CWO47" s="21"/>
      <c r="CWP47" s="21"/>
      <c r="CWQ47" s="21"/>
      <c r="CWR47" s="21"/>
      <c r="CWS47" s="21"/>
      <c r="CWT47" s="21"/>
      <c r="CWU47" s="21"/>
      <c r="CWV47" s="21"/>
      <c r="CWW47" s="21"/>
      <c r="CWX47" s="21"/>
      <c r="CWY47" s="21"/>
      <c r="CWZ47" s="21"/>
      <c r="CXA47" s="21"/>
      <c r="CXB47" s="21"/>
      <c r="CXC47" s="21"/>
      <c r="CXD47" s="21"/>
      <c r="CXE47" s="21"/>
      <c r="CXF47" s="21"/>
      <c r="CXG47" s="21"/>
      <c r="CXH47" s="21"/>
      <c r="CXI47" s="21"/>
      <c r="CXJ47" s="21"/>
      <c r="CXK47" s="21"/>
      <c r="CXL47" s="21"/>
      <c r="CXM47" s="21"/>
      <c r="CXN47" s="21"/>
      <c r="CXO47" s="21"/>
      <c r="CXP47" s="21"/>
      <c r="CXQ47" s="21"/>
      <c r="CXR47" s="21"/>
      <c r="CXS47" s="21"/>
      <c r="CXT47" s="21"/>
      <c r="CXU47" s="21"/>
      <c r="CXV47" s="21"/>
      <c r="CXW47" s="21"/>
      <c r="CXX47" s="21"/>
      <c r="CXY47" s="21"/>
      <c r="CXZ47" s="21"/>
      <c r="CYA47" s="21"/>
      <c r="CYB47" s="21"/>
      <c r="CYC47" s="21"/>
      <c r="CYD47" s="21"/>
      <c r="CYE47" s="21"/>
      <c r="CYF47" s="21"/>
      <c r="CYG47" s="21"/>
      <c r="CYH47" s="21"/>
      <c r="CYI47" s="21"/>
      <c r="CYJ47" s="21"/>
      <c r="CYK47" s="21"/>
      <c r="CYL47" s="21"/>
      <c r="CYM47" s="21"/>
      <c r="CYN47" s="21"/>
      <c r="CYO47" s="21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1"/>
      <c r="CZM47" s="21"/>
      <c r="CZN47" s="21"/>
      <c r="CZO47" s="21"/>
      <c r="CZP47" s="21"/>
      <c r="CZQ47" s="21"/>
      <c r="CZR47" s="21"/>
      <c r="CZS47" s="21"/>
      <c r="CZT47" s="21"/>
      <c r="CZU47" s="21"/>
      <c r="CZV47" s="21"/>
      <c r="CZW47" s="21"/>
      <c r="CZX47" s="21"/>
      <c r="CZY47" s="21"/>
      <c r="CZZ47" s="21"/>
      <c r="DAA47" s="21"/>
      <c r="DAB47" s="21"/>
      <c r="DAC47" s="21"/>
      <c r="DAD47" s="21"/>
      <c r="DAE47" s="21"/>
      <c r="DAF47" s="21"/>
      <c r="DAG47" s="21"/>
      <c r="DAH47" s="21"/>
      <c r="DAI47" s="21"/>
      <c r="DAJ47" s="21"/>
      <c r="DAK47" s="21"/>
      <c r="DAL47" s="21"/>
      <c r="DAM47" s="21"/>
      <c r="DAN47" s="21"/>
      <c r="DAO47" s="21"/>
      <c r="DAP47" s="21"/>
      <c r="DAQ47" s="21"/>
      <c r="DAR47" s="21"/>
      <c r="DAS47" s="21"/>
      <c r="DAT47" s="21"/>
      <c r="DAU47" s="21"/>
      <c r="DAV47" s="21"/>
      <c r="DAW47" s="21"/>
      <c r="DAX47" s="21"/>
      <c r="DAY47" s="21"/>
      <c r="DAZ47" s="21"/>
      <c r="DBA47" s="21"/>
      <c r="DBB47" s="21"/>
      <c r="DBC47" s="21"/>
      <c r="DBD47" s="21"/>
      <c r="DBE47" s="21"/>
      <c r="DBF47" s="21"/>
      <c r="DBG47" s="21"/>
      <c r="DBH47" s="21"/>
      <c r="DBI47" s="21"/>
      <c r="DBJ47" s="21"/>
      <c r="DBK47" s="21"/>
      <c r="DBL47" s="21"/>
      <c r="DBM47" s="21"/>
      <c r="DBN47" s="21"/>
      <c r="DBO47" s="21"/>
      <c r="DBP47" s="21"/>
      <c r="DBQ47" s="21"/>
      <c r="DBR47" s="21"/>
      <c r="DBS47" s="21"/>
      <c r="DBT47" s="21"/>
      <c r="DBU47" s="21"/>
      <c r="DBV47" s="21"/>
      <c r="DBW47" s="21"/>
      <c r="DBX47" s="21"/>
      <c r="DBY47" s="21"/>
      <c r="DBZ47" s="21"/>
      <c r="DCA47" s="21"/>
      <c r="DCB47" s="21"/>
      <c r="DCC47" s="21"/>
      <c r="DCD47" s="21"/>
      <c r="DCE47" s="21"/>
      <c r="DCF47" s="21"/>
      <c r="DCG47" s="21"/>
      <c r="DCH47" s="21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1"/>
      <c r="DDF47" s="21"/>
      <c r="DDG47" s="21"/>
      <c r="DDH47" s="21"/>
      <c r="DDI47" s="21"/>
      <c r="DDJ47" s="21"/>
      <c r="DDK47" s="21"/>
      <c r="DDL47" s="21"/>
      <c r="DDM47" s="21"/>
      <c r="DDN47" s="21"/>
      <c r="DDO47" s="21"/>
      <c r="DDP47" s="21"/>
      <c r="DDQ47" s="21"/>
      <c r="DDR47" s="21"/>
      <c r="DDS47" s="21"/>
      <c r="DDT47" s="21"/>
      <c r="DDU47" s="21"/>
      <c r="DDV47" s="21"/>
      <c r="DDW47" s="21"/>
      <c r="DDX47" s="21"/>
      <c r="DDY47" s="21"/>
      <c r="DDZ47" s="21"/>
      <c r="DEA47" s="21"/>
      <c r="DEB47" s="21"/>
      <c r="DEC47" s="21"/>
      <c r="DED47" s="21"/>
      <c r="DEE47" s="21"/>
      <c r="DEF47" s="21"/>
      <c r="DEG47" s="21"/>
      <c r="DEH47" s="21"/>
      <c r="DEI47" s="21"/>
      <c r="DEJ47" s="21"/>
      <c r="DEK47" s="21"/>
      <c r="DEL47" s="21"/>
      <c r="DEM47" s="21"/>
      <c r="DEN47" s="21"/>
      <c r="DEO47" s="21"/>
      <c r="DEP47" s="21"/>
      <c r="DEQ47" s="21"/>
      <c r="DER47" s="21"/>
      <c r="DES47" s="21"/>
      <c r="DET47" s="21"/>
      <c r="DEU47" s="21"/>
      <c r="DEV47" s="21"/>
      <c r="DEW47" s="21"/>
      <c r="DEX47" s="21"/>
      <c r="DEY47" s="21"/>
      <c r="DEZ47" s="21"/>
      <c r="DFA47" s="21"/>
      <c r="DFB47" s="21"/>
      <c r="DFC47" s="21"/>
      <c r="DFD47" s="21"/>
      <c r="DFE47" s="21"/>
      <c r="DFF47" s="21"/>
      <c r="DFG47" s="21"/>
      <c r="DFH47" s="21"/>
      <c r="DFI47" s="21"/>
      <c r="DFJ47" s="21"/>
      <c r="DFK47" s="21"/>
      <c r="DFL47" s="21"/>
      <c r="DFM47" s="21"/>
      <c r="DFN47" s="21"/>
      <c r="DFO47" s="21"/>
      <c r="DFP47" s="21"/>
      <c r="DFQ47" s="21"/>
      <c r="DFR47" s="21"/>
      <c r="DFS47" s="21"/>
      <c r="DFT47" s="21"/>
      <c r="DFU47" s="21"/>
      <c r="DFV47" s="21"/>
      <c r="DFW47" s="21"/>
      <c r="DFX47" s="21"/>
      <c r="DFY47" s="21"/>
      <c r="DFZ47" s="21"/>
      <c r="DGA47" s="21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1"/>
      <c r="DGY47" s="21"/>
      <c r="DGZ47" s="21"/>
      <c r="DHA47" s="21"/>
      <c r="DHB47" s="21"/>
      <c r="DHC47" s="21"/>
      <c r="DHD47" s="21"/>
      <c r="DHE47" s="21"/>
      <c r="DHF47" s="21"/>
      <c r="DHG47" s="21"/>
      <c r="DHH47" s="21"/>
      <c r="DHI47" s="21"/>
      <c r="DHJ47" s="21"/>
      <c r="DHK47" s="21"/>
      <c r="DHL47" s="21"/>
      <c r="DHM47" s="21"/>
      <c r="DHN47" s="21"/>
      <c r="DHO47" s="21"/>
      <c r="DHP47" s="21"/>
      <c r="DHQ47" s="21"/>
      <c r="DHR47" s="21"/>
      <c r="DHS47" s="21"/>
      <c r="DHT47" s="21"/>
      <c r="DHU47" s="21"/>
      <c r="DHV47" s="21"/>
      <c r="DHW47" s="21"/>
      <c r="DHX47" s="21"/>
      <c r="DHY47" s="21"/>
      <c r="DHZ47" s="21"/>
      <c r="DIA47" s="21"/>
      <c r="DIB47" s="21"/>
      <c r="DIC47" s="21"/>
      <c r="DID47" s="21"/>
      <c r="DIE47" s="21"/>
      <c r="DIF47" s="21"/>
      <c r="DIG47" s="21"/>
      <c r="DIH47" s="21"/>
      <c r="DII47" s="21"/>
      <c r="DIJ47" s="21"/>
      <c r="DIK47" s="21"/>
      <c r="DIL47" s="21"/>
      <c r="DIM47" s="21"/>
      <c r="DIN47" s="21"/>
      <c r="DIO47" s="21"/>
      <c r="DIP47" s="21"/>
      <c r="DIQ47" s="21"/>
      <c r="DIR47" s="21"/>
      <c r="DIS47" s="21"/>
      <c r="DIT47" s="21"/>
      <c r="DIU47" s="21"/>
      <c r="DIV47" s="21"/>
      <c r="DIW47" s="21"/>
      <c r="DIX47" s="21"/>
      <c r="DIY47" s="21"/>
      <c r="DIZ47" s="21"/>
      <c r="DJA47" s="21"/>
      <c r="DJB47" s="21"/>
      <c r="DJC47" s="21"/>
      <c r="DJD47" s="21"/>
      <c r="DJE47" s="21"/>
      <c r="DJF47" s="21"/>
      <c r="DJG47" s="21"/>
      <c r="DJH47" s="21"/>
      <c r="DJI47" s="21"/>
      <c r="DJJ47" s="21"/>
      <c r="DJK47" s="21"/>
      <c r="DJL47" s="21"/>
      <c r="DJM47" s="21"/>
      <c r="DJN47" s="21"/>
      <c r="DJO47" s="21"/>
      <c r="DJP47" s="21"/>
      <c r="DJQ47" s="21"/>
      <c r="DJR47" s="21"/>
      <c r="DJS47" s="21"/>
      <c r="DJT47" s="21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1"/>
      <c r="DKR47" s="21"/>
      <c r="DKS47" s="21"/>
      <c r="DKT47" s="21"/>
      <c r="DKU47" s="21"/>
      <c r="DKV47" s="21"/>
      <c r="DKW47" s="21"/>
      <c r="DKX47" s="21"/>
      <c r="DKY47" s="21"/>
      <c r="DKZ47" s="21"/>
      <c r="DLA47" s="21"/>
      <c r="DLB47" s="21"/>
      <c r="DLC47" s="21"/>
      <c r="DLD47" s="21"/>
      <c r="DLE47" s="21"/>
      <c r="DLF47" s="21"/>
      <c r="DLG47" s="21"/>
      <c r="DLH47" s="21"/>
      <c r="DLI47" s="21"/>
      <c r="DLJ47" s="21"/>
      <c r="DLK47" s="21"/>
      <c r="DLL47" s="21"/>
      <c r="DLM47" s="21"/>
      <c r="DLN47" s="21"/>
      <c r="DLO47" s="21"/>
      <c r="DLP47" s="21"/>
      <c r="DLQ47" s="21"/>
      <c r="DLR47" s="21"/>
      <c r="DLS47" s="21"/>
      <c r="DLT47" s="21"/>
      <c r="DLU47" s="21"/>
      <c r="DLV47" s="21"/>
      <c r="DLW47" s="21"/>
      <c r="DLX47" s="21"/>
      <c r="DLY47" s="21"/>
      <c r="DLZ47" s="21"/>
      <c r="DMA47" s="21"/>
      <c r="DMB47" s="21"/>
      <c r="DMC47" s="21"/>
      <c r="DMD47" s="21"/>
      <c r="DME47" s="21"/>
      <c r="DMF47" s="21"/>
      <c r="DMG47" s="21"/>
      <c r="DMH47" s="21"/>
      <c r="DMI47" s="21"/>
      <c r="DMJ47" s="21"/>
      <c r="DMK47" s="21"/>
      <c r="DML47" s="21"/>
      <c r="DMM47" s="21"/>
      <c r="DMN47" s="21"/>
      <c r="DMO47" s="21"/>
      <c r="DMP47" s="21"/>
      <c r="DMQ47" s="21"/>
      <c r="DMR47" s="21"/>
      <c r="DMS47" s="21"/>
      <c r="DMT47" s="21"/>
      <c r="DMU47" s="21"/>
      <c r="DMV47" s="21"/>
      <c r="DMW47" s="21"/>
      <c r="DMX47" s="21"/>
      <c r="DMY47" s="21"/>
      <c r="DMZ47" s="21"/>
      <c r="DNA47" s="21"/>
      <c r="DNB47" s="21"/>
      <c r="DNC47" s="21"/>
      <c r="DND47" s="21"/>
      <c r="DNE47" s="21"/>
      <c r="DNF47" s="21"/>
      <c r="DNG47" s="21"/>
      <c r="DNH47" s="21"/>
      <c r="DNI47" s="21"/>
      <c r="DNJ47" s="21"/>
      <c r="DNK47" s="21"/>
      <c r="DNL47" s="21"/>
      <c r="DNM47" s="21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1"/>
      <c r="DOK47" s="21"/>
      <c r="DOL47" s="21"/>
      <c r="DOM47" s="21"/>
      <c r="DON47" s="21"/>
      <c r="DOO47" s="21"/>
      <c r="DOP47" s="21"/>
      <c r="DOQ47" s="21"/>
      <c r="DOR47" s="21"/>
      <c r="DOS47" s="21"/>
      <c r="DOT47" s="21"/>
      <c r="DOU47" s="21"/>
      <c r="DOV47" s="21"/>
      <c r="DOW47" s="21"/>
      <c r="DOX47" s="21"/>
      <c r="DOY47" s="21"/>
      <c r="DOZ47" s="21"/>
      <c r="DPA47" s="21"/>
      <c r="DPB47" s="21"/>
      <c r="DPC47" s="21"/>
      <c r="DPD47" s="21"/>
      <c r="DPE47" s="21"/>
      <c r="DPF47" s="21"/>
      <c r="DPG47" s="21"/>
      <c r="DPH47" s="21"/>
      <c r="DPI47" s="21"/>
      <c r="DPJ47" s="21"/>
      <c r="DPK47" s="21"/>
      <c r="DPL47" s="21"/>
      <c r="DPM47" s="21"/>
      <c r="DPN47" s="21"/>
      <c r="DPO47" s="21"/>
      <c r="DPP47" s="21"/>
      <c r="DPQ47" s="21"/>
      <c r="DPR47" s="21"/>
      <c r="DPS47" s="21"/>
      <c r="DPT47" s="21"/>
      <c r="DPU47" s="21"/>
      <c r="DPV47" s="21"/>
      <c r="DPW47" s="21"/>
      <c r="DPX47" s="21"/>
      <c r="DPY47" s="21"/>
      <c r="DPZ47" s="21"/>
      <c r="DQA47" s="21"/>
      <c r="DQB47" s="21"/>
      <c r="DQC47" s="21"/>
      <c r="DQD47" s="21"/>
      <c r="DQE47" s="21"/>
      <c r="DQF47" s="21"/>
      <c r="DQG47" s="21"/>
      <c r="DQH47" s="21"/>
      <c r="DQI47" s="21"/>
      <c r="DQJ47" s="21"/>
      <c r="DQK47" s="21"/>
      <c r="DQL47" s="21"/>
      <c r="DQM47" s="21"/>
      <c r="DQN47" s="21"/>
      <c r="DQO47" s="21"/>
      <c r="DQP47" s="21"/>
      <c r="DQQ47" s="21"/>
      <c r="DQR47" s="21"/>
      <c r="DQS47" s="21"/>
      <c r="DQT47" s="21"/>
      <c r="DQU47" s="21"/>
      <c r="DQV47" s="21"/>
      <c r="DQW47" s="21"/>
      <c r="DQX47" s="21"/>
      <c r="DQY47" s="21"/>
      <c r="DQZ47" s="21"/>
      <c r="DRA47" s="21"/>
      <c r="DRB47" s="21"/>
      <c r="DRC47" s="21"/>
      <c r="DRD47" s="21"/>
      <c r="DRE47" s="21"/>
      <c r="DRF47" s="21"/>
      <c r="DRG47" s="21"/>
      <c r="DRH47" s="21"/>
      <c r="DRI47" s="21"/>
      <c r="DRJ47" s="21"/>
      <c r="DRK47" s="21"/>
      <c r="DRL47" s="21"/>
      <c r="DRM47" s="21"/>
      <c r="DRN47" s="21"/>
      <c r="DRO47" s="21"/>
      <c r="DRP47" s="21"/>
      <c r="DRQ47" s="21"/>
      <c r="DRR47" s="21"/>
      <c r="DRS47" s="21"/>
      <c r="DRT47" s="21"/>
      <c r="DRU47" s="21"/>
      <c r="DRV47" s="21"/>
      <c r="DRW47" s="21"/>
      <c r="DRX47" s="21"/>
      <c r="DRY47" s="21"/>
      <c r="DRZ47" s="21"/>
      <c r="DSA47" s="21"/>
      <c r="DSB47" s="21"/>
      <c r="DSC47" s="21"/>
      <c r="DSD47" s="21"/>
      <c r="DSE47" s="21"/>
      <c r="DSF47" s="21"/>
      <c r="DSG47" s="21"/>
      <c r="DSH47" s="21"/>
      <c r="DSI47" s="21"/>
      <c r="DSJ47" s="21"/>
      <c r="DSK47" s="21"/>
      <c r="DSL47" s="21"/>
      <c r="DSM47" s="21"/>
      <c r="DSN47" s="21"/>
      <c r="DSO47" s="21"/>
      <c r="DSP47" s="21"/>
      <c r="DSQ47" s="21"/>
      <c r="DSR47" s="21"/>
      <c r="DSS47" s="21"/>
      <c r="DST47" s="21"/>
      <c r="DSU47" s="21"/>
      <c r="DSV47" s="21"/>
      <c r="DSW47" s="21"/>
      <c r="DSX47" s="21"/>
      <c r="DSY47" s="21"/>
      <c r="DSZ47" s="21"/>
      <c r="DTA47" s="21"/>
      <c r="DTB47" s="21"/>
      <c r="DTC47" s="21"/>
      <c r="DTD47" s="21"/>
      <c r="DTE47" s="21"/>
      <c r="DTF47" s="21"/>
      <c r="DTG47" s="21"/>
      <c r="DTH47" s="21"/>
      <c r="DTI47" s="21"/>
      <c r="DTJ47" s="21"/>
      <c r="DTK47" s="21"/>
      <c r="DTL47" s="21"/>
      <c r="DTM47" s="21"/>
      <c r="DTN47" s="21"/>
      <c r="DTO47" s="21"/>
      <c r="DTP47" s="21"/>
      <c r="DTQ47" s="21"/>
      <c r="DTR47" s="21"/>
      <c r="DTS47" s="21"/>
      <c r="DTT47" s="21"/>
      <c r="DTU47" s="21"/>
      <c r="DTV47" s="21"/>
      <c r="DTW47" s="21"/>
      <c r="DTX47" s="21"/>
      <c r="DTY47" s="21"/>
      <c r="DTZ47" s="21"/>
      <c r="DUA47" s="21"/>
      <c r="DUB47" s="21"/>
      <c r="DUC47" s="21"/>
      <c r="DUD47" s="21"/>
      <c r="DUE47" s="21"/>
      <c r="DUF47" s="21"/>
      <c r="DUG47" s="21"/>
      <c r="DUH47" s="21"/>
      <c r="DUI47" s="21"/>
      <c r="DUJ47" s="21"/>
      <c r="DUK47" s="21"/>
      <c r="DUL47" s="21"/>
      <c r="DUM47" s="21"/>
      <c r="DUN47" s="21"/>
      <c r="DUO47" s="21"/>
      <c r="DUP47" s="21"/>
      <c r="DUQ47" s="21"/>
      <c r="DUR47" s="21"/>
      <c r="DUS47" s="21"/>
      <c r="DUT47" s="21"/>
      <c r="DUU47" s="21"/>
      <c r="DUV47" s="21"/>
      <c r="DUW47" s="21"/>
      <c r="DUX47" s="21"/>
      <c r="DUY47" s="21"/>
      <c r="DUZ47" s="21"/>
      <c r="DVA47" s="21"/>
      <c r="DVB47" s="21"/>
      <c r="DVC47" s="21"/>
      <c r="DVD47" s="21"/>
      <c r="DVE47" s="21"/>
      <c r="DVF47" s="21"/>
      <c r="DVG47" s="21"/>
      <c r="DVH47" s="21"/>
      <c r="DVI47" s="21"/>
      <c r="DVJ47" s="21"/>
      <c r="DVK47" s="21"/>
      <c r="DVL47" s="21"/>
      <c r="DVM47" s="21"/>
      <c r="DVN47" s="21"/>
      <c r="DVO47" s="21"/>
      <c r="DVP47" s="21"/>
      <c r="DVQ47" s="21"/>
      <c r="DVR47" s="21"/>
      <c r="DVS47" s="21"/>
      <c r="DVT47" s="21"/>
      <c r="DVU47" s="21"/>
      <c r="DVV47" s="21"/>
      <c r="DVW47" s="21"/>
      <c r="DVX47" s="21"/>
      <c r="DVY47" s="21"/>
      <c r="DVZ47" s="21"/>
      <c r="DWA47" s="21"/>
      <c r="DWB47" s="21"/>
      <c r="DWC47" s="21"/>
      <c r="DWD47" s="21"/>
      <c r="DWE47" s="21"/>
      <c r="DWF47" s="21"/>
      <c r="DWG47" s="21"/>
      <c r="DWH47" s="21"/>
      <c r="DWI47" s="21"/>
      <c r="DWJ47" s="21"/>
      <c r="DWK47" s="21"/>
      <c r="DWL47" s="21"/>
      <c r="DWM47" s="21"/>
      <c r="DWN47" s="21"/>
      <c r="DWO47" s="21"/>
      <c r="DWP47" s="21"/>
      <c r="DWQ47" s="21"/>
      <c r="DWR47" s="21"/>
      <c r="DWS47" s="21"/>
      <c r="DWT47" s="21"/>
      <c r="DWU47" s="21"/>
      <c r="DWV47" s="21"/>
      <c r="DWW47" s="21"/>
      <c r="DWX47" s="21"/>
      <c r="DWY47" s="21"/>
      <c r="DWZ47" s="21"/>
      <c r="DXA47" s="21"/>
      <c r="DXB47" s="21"/>
      <c r="DXC47" s="21"/>
      <c r="DXD47" s="21"/>
      <c r="DXE47" s="21"/>
      <c r="DXF47" s="21"/>
      <c r="DXG47" s="21"/>
      <c r="DXH47" s="21"/>
      <c r="DXI47" s="21"/>
      <c r="DXJ47" s="21"/>
      <c r="DXK47" s="21"/>
      <c r="DXL47" s="21"/>
      <c r="DXM47" s="21"/>
      <c r="DXN47" s="21"/>
      <c r="DXO47" s="21"/>
      <c r="DXP47" s="21"/>
      <c r="DXQ47" s="21"/>
      <c r="DXR47" s="21"/>
      <c r="DXS47" s="21"/>
      <c r="DXT47" s="21"/>
      <c r="DXU47" s="21"/>
      <c r="DXV47" s="21"/>
      <c r="DXW47" s="21"/>
      <c r="DXX47" s="21"/>
      <c r="DXY47" s="21"/>
      <c r="DXZ47" s="21"/>
      <c r="DYA47" s="21"/>
      <c r="DYB47" s="21"/>
      <c r="DYC47" s="21"/>
      <c r="DYD47" s="21"/>
      <c r="DYE47" s="21"/>
      <c r="DYF47" s="21"/>
      <c r="DYG47" s="21"/>
      <c r="DYH47" s="21"/>
      <c r="DYI47" s="21"/>
      <c r="DYJ47" s="21"/>
      <c r="DYK47" s="21"/>
      <c r="DYL47" s="21"/>
      <c r="DYM47" s="21"/>
      <c r="DYN47" s="21"/>
      <c r="DYO47" s="21"/>
      <c r="DYP47" s="21"/>
      <c r="DYQ47" s="21"/>
      <c r="DYR47" s="21"/>
      <c r="DYS47" s="21"/>
      <c r="DYT47" s="21"/>
      <c r="DYU47" s="21"/>
      <c r="DYV47" s="21"/>
      <c r="DYW47" s="21"/>
      <c r="DYX47" s="21"/>
      <c r="DYY47" s="21"/>
      <c r="DYZ47" s="21"/>
      <c r="DZA47" s="21"/>
      <c r="DZB47" s="21"/>
      <c r="DZC47" s="21"/>
      <c r="DZD47" s="21"/>
      <c r="DZE47" s="21"/>
      <c r="DZF47" s="21"/>
      <c r="DZG47" s="21"/>
      <c r="DZH47" s="21"/>
      <c r="DZI47" s="21"/>
      <c r="DZJ47" s="21"/>
      <c r="DZK47" s="21"/>
      <c r="DZL47" s="21"/>
      <c r="DZM47" s="21"/>
      <c r="DZN47" s="21"/>
      <c r="DZO47" s="21"/>
      <c r="DZP47" s="21"/>
      <c r="DZQ47" s="21"/>
      <c r="DZR47" s="21"/>
      <c r="DZS47" s="21"/>
      <c r="DZT47" s="21"/>
      <c r="DZU47" s="21"/>
      <c r="DZV47" s="21"/>
      <c r="DZW47" s="21"/>
      <c r="DZX47" s="21"/>
      <c r="DZY47" s="21"/>
      <c r="DZZ47" s="21"/>
      <c r="EAA47" s="21"/>
      <c r="EAB47" s="21"/>
      <c r="EAC47" s="21"/>
      <c r="EAD47" s="21"/>
      <c r="EAE47" s="21"/>
      <c r="EAF47" s="21"/>
      <c r="EAG47" s="21"/>
      <c r="EAH47" s="21"/>
      <c r="EAI47" s="21"/>
      <c r="EAJ47" s="21"/>
      <c r="EAK47" s="21"/>
      <c r="EAL47" s="21"/>
      <c r="EAM47" s="21"/>
      <c r="EAN47" s="21"/>
      <c r="EAO47" s="21"/>
      <c r="EAP47" s="21"/>
      <c r="EAQ47" s="21"/>
      <c r="EAR47" s="21"/>
      <c r="EAS47" s="21"/>
      <c r="EAT47" s="21"/>
      <c r="EAU47" s="21"/>
      <c r="EAV47" s="21"/>
      <c r="EAW47" s="21"/>
      <c r="EAX47" s="21"/>
      <c r="EAY47" s="21"/>
      <c r="EAZ47" s="21"/>
      <c r="EBA47" s="21"/>
      <c r="EBB47" s="21"/>
      <c r="EBC47" s="21"/>
      <c r="EBD47" s="21"/>
      <c r="EBE47" s="21"/>
      <c r="EBF47" s="21"/>
      <c r="EBG47" s="21"/>
      <c r="EBH47" s="21"/>
      <c r="EBI47" s="21"/>
      <c r="EBJ47" s="21"/>
      <c r="EBK47" s="21"/>
      <c r="EBL47" s="21"/>
      <c r="EBM47" s="21"/>
      <c r="EBN47" s="21"/>
      <c r="EBO47" s="21"/>
      <c r="EBP47" s="21"/>
      <c r="EBQ47" s="21"/>
      <c r="EBR47" s="21"/>
      <c r="EBS47" s="21"/>
      <c r="EBT47" s="21"/>
      <c r="EBU47" s="21"/>
      <c r="EBV47" s="21"/>
      <c r="EBW47" s="21"/>
      <c r="EBX47" s="21"/>
      <c r="EBY47" s="21"/>
      <c r="EBZ47" s="21"/>
      <c r="ECA47" s="21"/>
      <c r="ECB47" s="21"/>
      <c r="ECC47" s="21"/>
      <c r="ECD47" s="21"/>
      <c r="ECE47" s="21"/>
      <c r="ECF47" s="21"/>
      <c r="ECG47" s="21"/>
      <c r="ECH47" s="21"/>
      <c r="ECI47" s="21"/>
      <c r="ECJ47" s="21"/>
      <c r="ECK47" s="21"/>
      <c r="ECL47" s="21"/>
      <c r="ECM47" s="21"/>
      <c r="ECN47" s="21"/>
      <c r="ECO47" s="21"/>
      <c r="ECP47" s="21"/>
      <c r="ECQ47" s="21"/>
      <c r="ECR47" s="21"/>
      <c r="ECS47" s="21"/>
      <c r="ECT47" s="21"/>
      <c r="ECU47" s="21"/>
      <c r="ECV47" s="21"/>
      <c r="ECW47" s="21"/>
      <c r="ECX47" s="21"/>
      <c r="ECY47" s="21"/>
      <c r="ECZ47" s="21"/>
      <c r="EDA47" s="21"/>
      <c r="EDB47" s="21"/>
      <c r="EDC47" s="21"/>
      <c r="EDD47" s="21"/>
      <c r="EDE47" s="21"/>
      <c r="EDF47" s="21"/>
      <c r="EDG47" s="21"/>
      <c r="EDH47" s="21"/>
      <c r="EDI47" s="21"/>
      <c r="EDJ47" s="21"/>
      <c r="EDK47" s="21"/>
      <c r="EDL47" s="21"/>
      <c r="EDM47" s="21"/>
      <c r="EDN47" s="21"/>
      <c r="EDO47" s="21"/>
      <c r="EDP47" s="21"/>
      <c r="EDQ47" s="21"/>
      <c r="EDR47" s="21"/>
      <c r="EDS47" s="21"/>
      <c r="EDT47" s="21"/>
      <c r="EDU47" s="21"/>
      <c r="EDV47" s="21"/>
      <c r="EDW47" s="21"/>
      <c r="EDX47" s="21"/>
      <c r="EDY47" s="21"/>
      <c r="EDZ47" s="21"/>
      <c r="EEA47" s="21"/>
      <c r="EEB47" s="21"/>
      <c r="EEC47" s="21"/>
      <c r="EED47" s="21"/>
      <c r="EEE47" s="21"/>
      <c r="EEF47" s="21"/>
      <c r="EEG47" s="21"/>
      <c r="EEH47" s="21"/>
      <c r="EEI47" s="21"/>
      <c r="EEJ47" s="21"/>
      <c r="EEK47" s="21"/>
      <c r="EEL47" s="21"/>
      <c r="EEM47" s="21"/>
      <c r="EEN47" s="21"/>
      <c r="EEO47" s="21"/>
      <c r="EEP47" s="21"/>
      <c r="EEQ47" s="21"/>
      <c r="EER47" s="21"/>
      <c r="EES47" s="21"/>
      <c r="EET47" s="21"/>
      <c r="EEU47" s="21"/>
      <c r="EEV47" s="21"/>
      <c r="EEW47" s="21"/>
      <c r="EEX47" s="21"/>
      <c r="EEY47" s="21"/>
      <c r="EEZ47" s="21"/>
      <c r="EFA47" s="21"/>
      <c r="EFB47" s="21"/>
      <c r="EFC47" s="21"/>
      <c r="EFD47" s="21"/>
      <c r="EFE47" s="21"/>
      <c r="EFF47" s="21"/>
      <c r="EFG47" s="21"/>
      <c r="EFH47" s="21"/>
      <c r="EFI47" s="21"/>
      <c r="EFJ47" s="21"/>
      <c r="EFK47" s="21"/>
      <c r="EFL47" s="21"/>
      <c r="EFM47" s="21"/>
      <c r="EFN47" s="21"/>
      <c r="EFO47" s="21"/>
      <c r="EFP47" s="21"/>
      <c r="EFQ47" s="21"/>
      <c r="EFR47" s="21"/>
      <c r="EFS47" s="21"/>
      <c r="EFT47" s="21"/>
      <c r="EFU47" s="21"/>
      <c r="EFV47" s="21"/>
      <c r="EFW47" s="21"/>
      <c r="EFX47" s="21"/>
      <c r="EFY47" s="21"/>
      <c r="EFZ47" s="21"/>
      <c r="EGA47" s="21"/>
      <c r="EGB47" s="21"/>
      <c r="EGC47" s="21"/>
      <c r="EGD47" s="21"/>
      <c r="EGE47" s="21"/>
      <c r="EGF47" s="21"/>
      <c r="EGG47" s="21"/>
      <c r="EGH47" s="21"/>
      <c r="EGI47" s="21"/>
      <c r="EGJ47" s="21"/>
      <c r="EGK47" s="21"/>
      <c r="EGL47" s="21"/>
      <c r="EGM47" s="21"/>
      <c r="EGN47" s="21"/>
      <c r="EGO47" s="21"/>
      <c r="EGP47" s="21"/>
      <c r="EGQ47" s="21"/>
      <c r="EGR47" s="21"/>
      <c r="EGS47" s="21"/>
      <c r="EGT47" s="21"/>
      <c r="EGU47" s="21"/>
      <c r="EGV47" s="21"/>
      <c r="EGW47" s="21"/>
      <c r="EGX47" s="21"/>
      <c r="EGY47" s="21"/>
      <c r="EGZ47" s="21"/>
      <c r="EHA47" s="21"/>
      <c r="EHB47" s="21"/>
      <c r="EHC47" s="21"/>
      <c r="EHD47" s="21"/>
      <c r="EHE47" s="21"/>
      <c r="EHF47" s="21"/>
      <c r="EHG47" s="21"/>
      <c r="EHH47" s="21"/>
      <c r="EHI47" s="21"/>
      <c r="EHJ47" s="21"/>
      <c r="EHK47" s="21"/>
      <c r="EHL47" s="21"/>
      <c r="EHM47" s="21"/>
      <c r="EHN47" s="21"/>
      <c r="EHO47" s="21"/>
      <c r="EHP47" s="21"/>
      <c r="EHQ47" s="21"/>
      <c r="EHR47" s="21"/>
      <c r="EHS47" s="21"/>
      <c r="EHT47" s="21"/>
      <c r="EHU47" s="21"/>
      <c r="EHV47" s="21"/>
      <c r="EHW47" s="21"/>
      <c r="EHX47" s="21"/>
      <c r="EHY47" s="21"/>
      <c r="EHZ47" s="21"/>
      <c r="EIA47" s="21"/>
      <c r="EIB47" s="21"/>
      <c r="EIC47" s="21"/>
      <c r="EID47" s="21"/>
      <c r="EIE47" s="21"/>
      <c r="EIF47" s="21"/>
      <c r="EIG47" s="21"/>
      <c r="EIH47" s="21"/>
      <c r="EII47" s="21"/>
      <c r="EIJ47" s="21"/>
      <c r="EIK47" s="21"/>
      <c r="EIL47" s="21"/>
      <c r="EIM47" s="21"/>
      <c r="EIN47" s="21"/>
      <c r="EIO47" s="21"/>
      <c r="EIP47" s="21"/>
      <c r="EIQ47" s="21"/>
      <c r="EIR47" s="21"/>
      <c r="EIS47" s="21"/>
      <c r="EIT47" s="21"/>
      <c r="EIU47" s="21"/>
      <c r="EIV47" s="21"/>
      <c r="EIW47" s="21"/>
      <c r="EIX47" s="21"/>
      <c r="EIY47" s="21"/>
      <c r="EIZ47" s="21"/>
      <c r="EJA47" s="21"/>
      <c r="EJB47" s="21"/>
      <c r="EJC47" s="21"/>
      <c r="EJD47" s="21"/>
      <c r="EJE47" s="21"/>
      <c r="EJF47" s="21"/>
      <c r="EJG47" s="21"/>
      <c r="EJH47" s="21"/>
      <c r="EJI47" s="21"/>
      <c r="EJJ47" s="21"/>
      <c r="EJK47" s="21"/>
      <c r="EJL47" s="21"/>
      <c r="EJM47" s="21"/>
      <c r="EJN47" s="21"/>
      <c r="EJO47" s="21"/>
      <c r="EJP47" s="21"/>
      <c r="EJQ47" s="21"/>
      <c r="EJR47" s="21"/>
      <c r="EJS47" s="21"/>
      <c r="EJT47" s="21"/>
      <c r="EJU47" s="21"/>
      <c r="EJV47" s="21"/>
      <c r="EJW47" s="21"/>
      <c r="EJX47" s="21"/>
      <c r="EJY47" s="21"/>
      <c r="EJZ47" s="21"/>
      <c r="EKA47" s="21"/>
      <c r="EKB47" s="21"/>
      <c r="EKC47" s="21"/>
      <c r="EKD47" s="21"/>
      <c r="EKE47" s="21"/>
      <c r="EKF47" s="21"/>
      <c r="EKG47" s="21"/>
      <c r="EKH47" s="21"/>
      <c r="EKI47" s="21"/>
      <c r="EKJ47" s="21"/>
      <c r="EKK47" s="21"/>
      <c r="EKL47" s="21"/>
      <c r="EKM47" s="21"/>
      <c r="EKN47" s="21"/>
      <c r="EKO47" s="21"/>
      <c r="EKP47" s="21"/>
      <c r="EKQ47" s="21"/>
      <c r="EKR47" s="21"/>
      <c r="EKS47" s="21"/>
      <c r="EKT47" s="21"/>
      <c r="EKU47" s="21"/>
      <c r="EKV47" s="21"/>
      <c r="EKW47" s="21"/>
      <c r="EKX47" s="21"/>
      <c r="EKY47" s="21"/>
      <c r="EKZ47" s="21"/>
      <c r="ELA47" s="21"/>
      <c r="ELB47" s="21"/>
      <c r="ELC47" s="21"/>
      <c r="ELD47" s="21"/>
      <c r="ELE47" s="21"/>
      <c r="ELF47" s="21"/>
      <c r="ELG47" s="21"/>
      <c r="ELH47" s="21"/>
      <c r="ELI47" s="21"/>
      <c r="ELJ47" s="21"/>
      <c r="ELK47" s="21"/>
      <c r="ELL47" s="21"/>
      <c r="ELM47" s="21"/>
      <c r="ELN47" s="21"/>
      <c r="ELO47" s="21"/>
      <c r="ELP47" s="21"/>
      <c r="ELQ47" s="21"/>
      <c r="ELR47" s="21"/>
      <c r="ELS47" s="21"/>
      <c r="ELT47" s="21"/>
      <c r="ELU47" s="21"/>
      <c r="ELV47" s="21"/>
      <c r="ELW47" s="21"/>
      <c r="ELX47" s="21"/>
      <c r="ELY47" s="21"/>
      <c r="ELZ47" s="21"/>
      <c r="EMA47" s="21"/>
      <c r="EMB47" s="21"/>
      <c r="EMC47" s="21"/>
      <c r="EMD47" s="21"/>
      <c r="EME47" s="21"/>
      <c r="EMF47" s="21"/>
      <c r="EMG47" s="21"/>
      <c r="EMH47" s="21"/>
      <c r="EMI47" s="21"/>
      <c r="EMJ47" s="21"/>
      <c r="EMK47" s="21"/>
      <c r="EML47" s="21"/>
      <c r="EMM47" s="21"/>
      <c r="EMN47" s="21"/>
      <c r="EMO47" s="21"/>
      <c r="EMP47" s="21"/>
      <c r="EMQ47" s="21"/>
      <c r="EMR47" s="21"/>
      <c r="EMS47" s="21"/>
      <c r="EMT47" s="21"/>
      <c r="EMU47" s="21"/>
      <c r="EMV47" s="21"/>
      <c r="EMW47" s="21"/>
      <c r="EMX47" s="21"/>
      <c r="EMY47" s="21"/>
      <c r="EMZ47" s="21"/>
      <c r="ENA47" s="21"/>
      <c r="ENB47" s="21"/>
      <c r="ENC47" s="21"/>
      <c r="END47" s="21"/>
      <c r="ENE47" s="21"/>
      <c r="ENF47" s="21"/>
      <c r="ENG47" s="21"/>
      <c r="ENH47" s="21"/>
      <c r="ENI47" s="21"/>
      <c r="ENJ47" s="21"/>
      <c r="ENK47" s="21"/>
      <c r="ENL47" s="21"/>
      <c r="ENM47" s="21"/>
      <c r="ENN47" s="21"/>
      <c r="ENO47" s="21"/>
      <c r="ENP47" s="21"/>
      <c r="ENQ47" s="21"/>
      <c r="ENR47" s="21"/>
      <c r="ENS47" s="21"/>
      <c r="ENT47" s="21"/>
      <c r="ENU47" s="21"/>
      <c r="ENV47" s="21"/>
      <c r="ENW47" s="21"/>
      <c r="ENX47" s="21"/>
      <c r="ENY47" s="21"/>
      <c r="ENZ47" s="21"/>
      <c r="EOA47" s="21"/>
      <c r="EOB47" s="21"/>
      <c r="EOC47" s="21"/>
      <c r="EOD47" s="21"/>
      <c r="EOE47" s="21"/>
      <c r="EOF47" s="21"/>
      <c r="EOG47" s="21"/>
      <c r="EOH47" s="21"/>
      <c r="EOI47" s="21"/>
      <c r="EOJ47" s="21"/>
      <c r="EOK47" s="21"/>
      <c r="EOL47" s="21"/>
      <c r="EOM47" s="21"/>
      <c r="EON47" s="21"/>
      <c r="EOO47" s="21"/>
      <c r="EOP47" s="21"/>
      <c r="EOQ47" s="21"/>
      <c r="EOR47" s="21"/>
      <c r="EOS47" s="21"/>
      <c r="EOT47" s="21"/>
      <c r="EOU47" s="21"/>
      <c r="EOV47" s="21"/>
      <c r="EOW47" s="21"/>
      <c r="EOX47" s="21"/>
      <c r="EOY47" s="21"/>
      <c r="EOZ47" s="21"/>
      <c r="EPA47" s="21"/>
      <c r="EPB47" s="21"/>
      <c r="EPC47" s="21"/>
      <c r="EPD47" s="21"/>
      <c r="EPE47" s="21"/>
      <c r="EPF47" s="21"/>
      <c r="EPG47" s="21"/>
      <c r="EPH47" s="21"/>
      <c r="EPI47" s="21"/>
      <c r="EPJ47" s="21"/>
      <c r="EPK47" s="21"/>
      <c r="EPL47" s="21"/>
      <c r="EPM47" s="21"/>
      <c r="EPN47" s="21"/>
      <c r="EPO47" s="21"/>
      <c r="EPP47" s="21"/>
      <c r="EPQ47" s="21"/>
      <c r="EPR47" s="21"/>
      <c r="EPS47" s="21"/>
      <c r="EPT47" s="21"/>
      <c r="EPU47" s="21"/>
      <c r="EPV47" s="21"/>
      <c r="EPW47" s="21"/>
      <c r="EPX47" s="21"/>
      <c r="EPY47" s="21"/>
      <c r="EPZ47" s="21"/>
      <c r="EQA47" s="21"/>
      <c r="EQB47" s="21"/>
      <c r="EQC47" s="21"/>
      <c r="EQD47" s="21"/>
      <c r="EQE47" s="21"/>
      <c r="EQF47" s="21"/>
      <c r="EQG47" s="21"/>
      <c r="EQH47" s="21"/>
      <c r="EQI47" s="21"/>
      <c r="EQJ47" s="21"/>
      <c r="EQK47" s="21"/>
      <c r="EQL47" s="21"/>
      <c r="EQM47" s="21"/>
      <c r="EQN47" s="21"/>
      <c r="EQO47" s="21"/>
      <c r="EQP47" s="21"/>
      <c r="EQQ47" s="21"/>
      <c r="EQR47" s="21"/>
      <c r="EQS47" s="21"/>
      <c r="EQT47" s="21"/>
      <c r="EQU47" s="21"/>
      <c r="EQV47" s="21"/>
      <c r="EQW47" s="21"/>
      <c r="EQX47" s="21"/>
      <c r="EQY47" s="21"/>
      <c r="EQZ47" s="21"/>
      <c r="ERA47" s="21"/>
      <c r="ERB47" s="21"/>
      <c r="ERC47" s="21"/>
      <c r="ERD47" s="21"/>
      <c r="ERE47" s="21"/>
      <c r="ERF47" s="21"/>
      <c r="ERG47" s="21"/>
      <c r="ERH47" s="21"/>
      <c r="ERI47" s="21"/>
      <c r="ERJ47" s="21"/>
      <c r="ERK47" s="21"/>
      <c r="ERL47" s="21"/>
      <c r="ERM47" s="21"/>
      <c r="ERN47" s="21"/>
      <c r="ERO47" s="21"/>
      <c r="ERP47" s="21"/>
      <c r="ERQ47" s="21"/>
      <c r="ERR47" s="21"/>
      <c r="ERS47" s="21"/>
      <c r="ERT47" s="21"/>
      <c r="ERU47" s="21"/>
      <c r="ERV47" s="21"/>
      <c r="ERW47" s="21"/>
      <c r="ERX47" s="21"/>
      <c r="ERY47" s="21"/>
      <c r="ERZ47" s="21"/>
      <c r="ESA47" s="21"/>
      <c r="ESB47" s="21"/>
      <c r="ESC47" s="21"/>
      <c r="ESD47" s="21"/>
      <c r="ESE47" s="21"/>
      <c r="ESF47" s="21"/>
      <c r="ESG47" s="21"/>
      <c r="ESH47" s="21"/>
      <c r="ESI47" s="21"/>
      <c r="ESJ47" s="21"/>
      <c r="ESK47" s="21"/>
      <c r="ESL47" s="21"/>
      <c r="ESM47" s="21"/>
      <c r="ESN47" s="21"/>
      <c r="ESO47" s="21"/>
      <c r="ESP47" s="21"/>
      <c r="ESQ47" s="21"/>
      <c r="ESR47" s="21"/>
      <c r="ESS47" s="21"/>
      <c r="EST47" s="21"/>
      <c r="ESU47" s="21"/>
      <c r="ESV47" s="21"/>
      <c r="ESW47" s="21"/>
      <c r="ESX47" s="21"/>
      <c r="ESY47" s="21"/>
      <c r="ESZ47" s="21"/>
      <c r="ETA47" s="21"/>
      <c r="ETB47" s="21"/>
      <c r="ETC47" s="21"/>
      <c r="ETD47" s="21"/>
      <c r="ETE47" s="21"/>
      <c r="ETF47" s="21"/>
      <c r="ETG47" s="21"/>
      <c r="ETH47" s="21"/>
      <c r="ETI47" s="21"/>
      <c r="ETJ47" s="21"/>
      <c r="ETK47" s="21"/>
      <c r="ETL47" s="21"/>
      <c r="ETM47" s="21"/>
      <c r="ETN47" s="21"/>
      <c r="ETO47" s="21"/>
      <c r="ETP47" s="21"/>
      <c r="ETQ47" s="21"/>
      <c r="ETR47" s="21"/>
      <c r="ETS47" s="21"/>
      <c r="ETT47" s="21"/>
      <c r="ETU47" s="21"/>
      <c r="ETV47" s="21"/>
      <c r="ETW47" s="21"/>
      <c r="ETX47" s="21"/>
      <c r="ETY47" s="21"/>
      <c r="ETZ47" s="21"/>
      <c r="EUA47" s="21"/>
      <c r="EUB47" s="21"/>
      <c r="EUC47" s="21"/>
      <c r="EUD47" s="21"/>
      <c r="EUE47" s="21"/>
      <c r="EUF47" s="21"/>
      <c r="EUG47" s="21"/>
      <c r="EUH47" s="21"/>
      <c r="EUI47" s="21"/>
      <c r="EUJ47" s="21"/>
      <c r="EUK47" s="21"/>
      <c r="EUL47" s="21"/>
      <c r="EUM47" s="21"/>
      <c r="EUN47" s="21"/>
      <c r="EUO47" s="21"/>
      <c r="EUP47" s="21"/>
      <c r="EUQ47" s="21"/>
      <c r="EUR47" s="21"/>
      <c r="EUS47" s="21"/>
      <c r="EUT47" s="21"/>
      <c r="EUU47" s="21"/>
      <c r="EUV47" s="21"/>
      <c r="EUW47" s="21"/>
      <c r="EUX47" s="21"/>
      <c r="EUY47" s="21"/>
      <c r="EUZ47" s="21"/>
      <c r="EVA47" s="21"/>
      <c r="EVB47" s="21"/>
      <c r="EVC47" s="21"/>
      <c r="EVD47" s="21"/>
      <c r="EVE47" s="21"/>
      <c r="EVF47" s="21"/>
      <c r="EVG47" s="21"/>
      <c r="EVH47" s="21"/>
      <c r="EVI47" s="21"/>
      <c r="EVJ47" s="21"/>
      <c r="EVK47" s="21"/>
      <c r="EVL47" s="21"/>
      <c r="EVM47" s="21"/>
      <c r="EVN47" s="21"/>
      <c r="EVO47" s="21"/>
      <c r="EVP47" s="21"/>
      <c r="EVQ47" s="21"/>
      <c r="EVR47" s="21"/>
      <c r="EVS47" s="21"/>
      <c r="EVT47" s="21"/>
      <c r="EVU47" s="21"/>
      <c r="EVV47" s="21"/>
      <c r="EVW47" s="21"/>
      <c r="EVX47" s="21"/>
      <c r="EVY47" s="21"/>
      <c r="EVZ47" s="21"/>
      <c r="EWA47" s="21"/>
      <c r="EWB47" s="21"/>
      <c r="EWC47" s="21"/>
      <c r="EWD47" s="21"/>
      <c r="EWE47" s="21"/>
      <c r="EWF47" s="21"/>
      <c r="EWG47" s="21"/>
      <c r="EWH47" s="21"/>
      <c r="EWI47" s="21"/>
      <c r="EWJ47" s="21"/>
      <c r="EWK47" s="21"/>
      <c r="EWL47" s="21"/>
      <c r="EWM47" s="21"/>
      <c r="EWN47" s="21"/>
      <c r="EWO47" s="21"/>
      <c r="EWP47" s="21"/>
      <c r="EWQ47" s="21"/>
      <c r="EWR47" s="21"/>
      <c r="EWS47" s="21"/>
      <c r="EWT47" s="21"/>
      <c r="EWU47" s="21"/>
      <c r="EWV47" s="21"/>
      <c r="EWW47" s="21"/>
      <c r="EWX47" s="21"/>
      <c r="EWY47" s="21"/>
      <c r="EWZ47" s="21"/>
      <c r="EXA47" s="21"/>
      <c r="EXB47" s="21"/>
      <c r="EXC47" s="21"/>
      <c r="EXD47" s="21"/>
      <c r="EXE47" s="21"/>
      <c r="EXF47" s="21"/>
      <c r="EXG47" s="21"/>
      <c r="EXH47" s="21"/>
      <c r="EXI47" s="21"/>
      <c r="EXJ47" s="21"/>
      <c r="EXK47" s="21"/>
      <c r="EXL47" s="21"/>
      <c r="EXM47" s="21"/>
      <c r="EXN47" s="21"/>
      <c r="EXO47" s="21"/>
      <c r="EXP47" s="21"/>
      <c r="EXQ47" s="21"/>
      <c r="EXR47" s="21"/>
      <c r="EXS47" s="21"/>
      <c r="EXT47" s="21"/>
      <c r="EXU47" s="21"/>
      <c r="EXV47" s="21"/>
      <c r="EXW47" s="21"/>
      <c r="EXX47" s="21"/>
      <c r="EXY47" s="21"/>
      <c r="EXZ47" s="21"/>
      <c r="EYA47" s="21"/>
      <c r="EYB47" s="21"/>
      <c r="EYC47" s="21"/>
      <c r="EYD47" s="21"/>
      <c r="EYE47" s="21"/>
      <c r="EYF47" s="21"/>
      <c r="EYG47" s="21"/>
      <c r="EYH47" s="21"/>
      <c r="EYI47" s="21"/>
      <c r="EYJ47" s="21"/>
      <c r="EYK47" s="21"/>
      <c r="EYL47" s="21"/>
      <c r="EYM47" s="21"/>
      <c r="EYN47" s="21"/>
      <c r="EYO47" s="21"/>
      <c r="EYP47" s="21"/>
      <c r="EYQ47" s="21"/>
      <c r="EYR47" s="21"/>
      <c r="EYS47" s="21"/>
      <c r="EYT47" s="21"/>
      <c r="EYU47" s="21"/>
      <c r="EYV47" s="21"/>
      <c r="EYW47" s="21"/>
      <c r="EYX47" s="21"/>
      <c r="EYY47" s="21"/>
      <c r="EYZ47" s="21"/>
      <c r="EZA47" s="21"/>
      <c r="EZB47" s="21"/>
      <c r="EZC47" s="21"/>
      <c r="EZD47" s="21"/>
      <c r="EZE47" s="21"/>
      <c r="EZF47" s="21"/>
      <c r="EZG47" s="21"/>
      <c r="EZH47" s="21"/>
      <c r="EZI47" s="21"/>
      <c r="EZJ47" s="21"/>
      <c r="EZK47" s="21"/>
      <c r="EZL47" s="21"/>
      <c r="EZM47" s="21"/>
      <c r="EZN47" s="21"/>
      <c r="EZO47" s="21"/>
      <c r="EZP47" s="21"/>
      <c r="EZQ47" s="21"/>
      <c r="EZR47" s="21"/>
      <c r="EZS47" s="21"/>
      <c r="EZT47" s="21"/>
      <c r="EZU47" s="21"/>
      <c r="EZV47" s="21"/>
      <c r="EZW47" s="21"/>
      <c r="EZX47" s="21"/>
      <c r="EZY47" s="21"/>
      <c r="EZZ47" s="21"/>
      <c r="FAA47" s="21"/>
      <c r="FAB47" s="21"/>
      <c r="FAC47" s="21"/>
      <c r="FAD47" s="21"/>
      <c r="FAE47" s="21"/>
      <c r="FAF47" s="21"/>
      <c r="FAG47" s="21"/>
      <c r="FAH47" s="21"/>
      <c r="FAI47" s="21"/>
      <c r="FAJ47" s="21"/>
      <c r="FAK47" s="21"/>
      <c r="FAL47" s="21"/>
      <c r="FAM47" s="21"/>
      <c r="FAN47" s="21"/>
      <c r="FAO47" s="21"/>
      <c r="FAP47" s="21"/>
      <c r="FAQ47" s="21"/>
      <c r="FAR47" s="21"/>
      <c r="FAS47" s="21"/>
      <c r="FAT47" s="21"/>
      <c r="FAU47" s="21"/>
      <c r="FAV47" s="21"/>
      <c r="FAW47" s="21"/>
      <c r="FAX47" s="21"/>
      <c r="FAY47" s="21"/>
      <c r="FAZ47" s="21"/>
      <c r="FBA47" s="21"/>
      <c r="FBB47" s="21"/>
      <c r="FBC47" s="21"/>
      <c r="FBD47" s="21"/>
      <c r="FBE47" s="21"/>
      <c r="FBF47" s="21"/>
      <c r="FBG47" s="21"/>
      <c r="FBH47" s="21"/>
      <c r="FBI47" s="21"/>
      <c r="FBJ47" s="21"/>
      <c r="FBK47" s="21"/>
      <c r="FBL47" s="21"/>
      <c r="FBM47" s="21"/>
      <c r="FBN47" s="21"/>
      <c r="FBO47" s="21"/>
      <c r="FBP47" s="21"/>
      <c r="FBQ47" s="21"/>
      <c r="FBR47" s="21"/>
      <c r="FBS47" s="21"/>
      <c r="FBT47" s="21"/>
      <c r="FBU47" s="21"/>
      <c r="FBV47" s="21"/>
      <c r="FBW47" s="21"/>
      <c r="FBX47" s="21"/>
      <c r="FBY47" s="21"/>
      <c r="FBZ47" s="21"/>
      <c r="FCA47" s="21"/>
      <c r="FCB47" s="21"/>
      <c r="FCC47" s="21"/>
      <c r="FCD47" s="21"/>
      <c r="FCE47" s="21"/>
      <c r="FCF47" s="21"/>
      <c r="FCG47" s="21"/>
      <c r="FCH47" s="21"/>
      <c r="FCI47" s="21"/>
      <c r="FCJ47" s="21"/>
      <c r="FCK47" s="21"/>
      <c r="FCL47" s="21"/>
      <c r="FCM47" s="21"/>
      <c r="FCN47" s="21"/>
      <c r="FCO47" s="21"/>
      <c r="FCP47" s="21"/>
      <c r="FCQ47" s="21"/>
      <c r="FCR47" s="21"/>
      <c r="FCS47" s="21"/>
      <c r="FCT47" s="21"/>
      <c r="FCU47" s="21"/>
      <c r="FCV47" s="21"/>
      <c r="FCW47" s="21"/>
      <c r="FCX47" s="21"/>
      <c r="FCY47" s="21"/>
      <c r="FCZ47" s="21"/>
      <c r="FDA47" s="21"/>
      <c r="FDB47" s="21"/>
      <c r="FDC47" s="21"/>
      <c r="FDD47" s="21"/>
      <c r="FDE47" s="21"/>
      <c r="FDF47" s="21"/>
      <c r="FDG47" s="21"/>
      <c r="FDH47" s="21"/>
      <c r="FDI47" s="21"/>
      <c r="FDJ47" s="21"/>
      <c r="FDK47" s="21"/>
      <c r="FDL47" s="21"/>
      <c r="FDM47" s="21"/>
      <c r="FDN47" s="21"/>
      <c r="FDO47" s="21"/>
      <c r="FDP47" s="21"/>
      <c r="FDQ47" s="21"/>
      <c r="FDR47" s="21"/>
      <c r="FDS47" s="21"/>
      <c r="FDT47" s="21"/>
      <c r="FDU47" s="21"/>
      <c r="FDV47" s="21"/>
      <c r="FDW47" s="21"/>
      <c r="FDX47" s="21"/>
      <c r="FDY47" s="21"/>
      <c r="FDZ47" s="21"/>
      <c r="FEA47" s="21"/>
      <c r="FEB47" s="21"/>
      <c r="FEC47" s="21"/>
      <c r="FED47" s="21"/>
      <c r="FEE47" s="21"/>
      <c r="FEF47" s="21"/>
      <c r="FEG47" s="21"/>
      <c r="FEH47" s="21"/>
      <c r="FEI47" s="21"/>
      <c r="FEJ47" s="21"/>
      <c r="FEK47" s="21"/>
      <c r="FEL47" s="21"/>
      <c r="FEM47" s="21"/>
      <c r="FEN47" s="21"/>
      <c r="FEO47" s="21"/>
      <c r="FEP47" s="21"/>
      <c r="FEQ47" s="21"/>
      <c r="FER47" s="21"/>
      <c r="FES47" s="21"/>
      <c r="FET47" s="21"/>
      <c r="FEU47" s="21"/>
      <c r="FEV47" s="21"/>
      <c r="FEW47" s="21"/>
      <c r="FEX47" s="21"/>
      <c r="FEY47" s="21"/>
      <c r="FEZ47" s="21"/>
      <c r="FFA47" s="21"/>
      <c r="FFB47" s="21"/>
      <c r="FFC47" s="21"/>
      <c r="FFD47" s="21"/>
      <c r="FFE47" s="21"/>
      <c r="FFF47" s="21"/>
      <c r="FFG47" s="21"/>
      <c r="FFH47" s="21"/>
      <c r="FFI47" s="21"/>
      <c r="FFJ47" s="21"/>
      <c r="FFK47" s="21"/>
      <c r="FFL47" s="21"/>
      <c r="FFM47" s="21"/>
      <c r="FFN47" s="21"/>
      <c r="FFO47" s="21"/>
      <c r="FFP47" s="21"/>
      <c r="FFQ47" s="21"/>
      <c r="FFR47" s="21"/>
      <c r="FFS47" s="21"/>
      <c r="FFT47" s="21"/>
      <c r="FFU47" s="21"/>
      <c r="FFV47" s="21"/>
      <c r="FFW47" s="21"/>
      <c r="FFX47" s="21"/>
      <c r="FFY47" s="21"/>
      <c r="FFZ47" s="21"/>
      <c r="FGA47" s="21"/>
      <c r="FGB47" s="21"/>
      <c r="FGC47" s="21"/>
      <c r="FGD47" s="21"/>
      <c r="FGE47" s="21"/>
      <c r="FGF47" s="21"/>
      <c r="FGG47" s="21"/>
      <c r="FGH47" s="21"/>
      <c r="FGI47" s="21"/>
      <c r="FGJ47" s="21"/>
      <c r="FGK47" s="21"/>
      <c r="FGL47" s="21"/>
      <c r="FGM47" s="21"/>
      <c r="FGN47" s="21"/>
      <c r="FGO47" s="21"/>
      <c r="FGP47" s="21"/>
      <c r="FGQ47" s="21"/>
      <c r="FGR47" s="21"/>
      <c r="FGS47" s="21"/>
      <c r="FGT47" s="21"/>
      <c r="FGU47" s="21"/>
      <c r="FGV47" s="21"/>
      <c r="FGW47" s="21"/>
      <c r="FGX47" s="21"/>
      <c r="FGY47" s="21"/>
      <c r="FGZ47" s="21"/>
      <c r="FHA47" s="21"/>
      <c r="FHB47" s="21"/>
      <c r="FHC47" s="21"/>
      <c r="FHD47" s="21"/>
      <c r="FHE47" s="21"/>
      <c r="FHF47" s="21"/>
      <c r="FHG47" s="21"/>
      <c r="FHH47" s="21"/>
      <c r="FHI47" s="21"/>
      <c r="FHJ47" s="21"/>
      <c r="FHK47" s="21"/>
      <c r="FHL47" s="21"/>
      <c r="FHM47" s="21"/>
      <c r="FHN47" s="21"/>
      <c r="FHO47" s="21"/>
      <c r="FHP47" s="21"/>
      <c r="FHQ47" s="21"/>
      <c r="FHR47" s="21"/>
      <c r="FHS47" s="21"/>
      <c r="FHT47" s="21"/>
      <c r="FHU47" s="21"/>
      <c r="FHV47" s="21"/>
      <c r="FHW47" s="21"/>
      <c r="FHX47" s="21"/>
      <c r="FHY47" s="21"/>
      <c r="FHZ47" s="21"/>
      <c r="FIA47" s="21"/>
      <c r="FIB47" s="21"/>
      <c r="FIC47" s="21"/>
      <c r="FID47" s="21"/>
      <c r="FIE47" s="21"/>
      <c r="FIF47" s="21"/>
      <c r="FIG47" s="21"/>
      <c r="FIH47" s="21"/>
      <c r="FII47" s="21"/>
      <c r="FIJ47" s="21"/>
      <c r="FIK47" s="21"/>
      <c r="FIL47" s="21"/>
      <c r="FIM47" s="21"/>
      <c r="FIN47" s="21"/>
      <c r="FIO47" s="21"/>
      <c r="FIP47" s="21"/>
      <c r="FIQ47" s="21"/>
      <c r="FIR47" s="21"/>
      <c r="FIS47" s="21"/>
      <c r="FIT47" s="21"/>
      <c r="FIU47" s="21"/>
      <c r="FIV47" s="21"/>
      <c r="FIW47" s="21"/>
      <c r="FIX47" s="21"/>
      <c r="FIY47" s="21"/>
      <c r="FIZ47" s="21"/>
      <c r="FJA47" s="21"/>
      <c r="FJB47" s="21"/>
      <c r="FJC47" s="21"/>
      <c r="FJD47" s="21"/>
      <c r="FJE47" s="21"/>
      <c r="FJF47" s="21"/>
      <c r="FJG47" s="21"/>
      <c r="FJH47" s="21"/>
      <c r="FJI47" s="21"/>
      <c r="FJJ47" s="21"/>
      <c r="FJK47" s="21"/>
      <c r="FJL47" s="21"/>
      <c r="FJM47" s="21"/>
      <c r="FJN47" s="21"/>
      <c r="FJO47" s="21"/>
      <c r="FJP47" s="21"/>
      <c r="FJQ47" s="21"/>
      <c r="FJR47" s="21"/>
      <c r="FJS47" s="21"/>
      <c r="FJT47" s="21"/>
      <c r="FJU47" s="21"/>
      <c r="FJV47" s="21"/>
      <c r="FJW47" s="21"/>
      <c r="FJX47" s="21"/>
      <c r="FJY47" s="21"/>
      <c r="FJZ47" s="21"/>
      <c r="FKA47" s="21"/>
      <c r="FKB47" s="21"/>
      <c r="FKC47" s="21"/>
      <c r="FKD47" s="21"/>
      <c r="FKE47" s="21"/>
      <c r="FKF47" s="21"/>
      <c r="FKG47" s="21"/>
      <c r="FKH47" s="21"/>
      <c r="FKI47" s="21"/>
      <c r="FKJ47" s="21"/>
      <c r="FKK47" s="21"/>
      <c r="FKL47" s="21"/>
      <c r="FKM47" s="21"/>
      <c r="FKN47" s="21"/>
      <c r="FKO47" s="21"/>
      <c r="FKP47" s="21"/>
      <c r="FKQ47" s="21"/>
      <c r="FKR47" s="21"/>
      <c r="FKS47" s="21"/>
      <c r="FKT47" s="21"/>
      <c r="FKU47" s="21"/>
      <c r="FKV47" s="21"/>
      <c r="FKW47" s="21"/>
      <c r="FKX47" s="21"/>
      <c r="FKY47" s="21"/>
      <c r="FKZ47" s="21"/>
      <c r="FLA47" s="21"/>
      <c r="FLB47" s="21"/>
      <c r="FLC47" s="21"/>
      <c r="FLD47" s="21"/>
      <c r="FLE47" s="21"/>
      <c r="FLF47" s="21"/>
      <c r="FLG47" s="21"/>
      <c r="FLH47" s="21"/>
      <c r="FLI47" s="21"/>
      <c r="FLJ47" s="21"/>
      <c r="FLK47" s="21"/>
      <c r="FLL47" s="21"/>
      <c r="FLM47" s="21"/>
      <c r="FLN47" s="21"/>
      <c r="FLO47" s="21"/>
      <c r="FLP47" s="21"/>
      <c r="FLQ47" s="21"/>
      <c r="FLR47" s="21"/>
      <c r="FLS47" s="21"/>
      <c r="FLT47" s="21"/>
      <c r="FLU47" s="21"/>
      <c r="FLV47" s="21"/>
      <c r="FLW47" s="21"/>
      <c r="FLX47" s="21"/>
      <c r="FLY47" s="21"/>
      <c r="FLZ47" s="21"/>
      <c r="FMA47" s="21"/>
      <c r="FMB47" s="21"/>
      <c r="FMC47" s="21"/>
      <c r="FMD47" s="21"/>
      <c r="FME47" s="21"/>
      <c r="FMF47" s="21"/>
      <c r="FMG47" s="21"/>
      <c r="FMH47" s="21"/>
      <c r="FMI47" s="21"/>
      <c r="FMJ47" s="21"/>
      <c r="FMK47" s="21"/>
      <c r="FML47" s="21"/>
      <c r="FMM47" s="21"/>
      <c r="FMN47" s="21"/>
      <c r="FMO47" s="21"/>
      <c r="FMP47" s="21"/>
      <c r="FMQ47" s="21"/>
      <c r="FMR47" s="21"/>
      <c r="FMS47" s="21"/>
      <c r="FMT47" s="21"/>
      <c r="FMU47" s="21"/>
      <c r="FMV47" s="21"/>
      <c r="FMW47" s="21"/>
      <c r="FMX47" s="21"/>
      <c r="FMY47" s="21"/>
      <c r="FMZ47" s="21"/>
      <c r="FNA47" s="21"/>
      <c r="FNB47" s="21"/>
      <c r="FNC47" s="21"/>
      <c r="FND47" s="21"/>
      <c r="FNE47" s="21"/>
      <c r="FNF47" s="21"/>
      <c r="FNG47" s="21"/>
      <c r="FNH47" s="21"/>
      <c r="FNI47" s="21"/>
      <c r="FNJ47" s="21"/>
      <c r="FNK47" s="21"/>
      <c r="FNL47" s="21"/>
      <c r="FNM47" s="21"/>
      <c r="FNN47" s="21"/>
      <c r="FNO47" s="21"/>
      <c r="FNP47" s="21"/>
      <c r="FNQ47" s="21"/>
      <c r="FNR47" s="21"/>
      <c r="FNS47" s="21"/>
      <c r="FNT47" s="21"/>
      <c r="FNU47" s="21"/>
      <c r="FNV47" s="21"/>
      <c r="FNW47" s="21"/>
      <c r="FNX47" s="21"/>
      <c r="FNY47" s="21"/>
      <c r="FNZ47" s="21"/>
      <c r="FOA47" s="21"/>
      <c r="FOB47" s="21"/>
      <c r="FOC47" s="21"/>
      <c r="FOD47" s="21"/>
      <c r="FOE47" s="21"/>
      <c r="FOF47" s="21"/>
      <c r="FOG47" s="21"/>
      <c r="FOH47" s="21"/>
      <c r="FOI47" s="21"/>
      <c r="FOJ47" s="21"/>
      <c r="FOK47" s="21"/>
      <c r="FOL47" s="21"/>
      <c r="FOM47" s="21"/>
      <c r="FON47" s="21"/>
      <c r="FOO47" s="21"/>
      <c r="FOP47" s="21"/>
      <c r="FOQ47" s="21"/>
      <c r="FOR47" s="21"/>
      <c r="FOS47" s="21"/>
      <c r="FOT47" s="21"/>
      <c r="FOU47" s="21"/>
      <c r="FOV47" s="21"/>
      <c r="FOW47" s="21"/>
      <c r="FOX47" s="21"/>
      <c r="FOY47" s="21"/>
      <c r="FOZ47" s="21"/>
      <c r="FPA47" s="21"/>
      <c r="FPB47" s="21"/>
      <c r="FPC47" s="21"/>
      <c r="FPD47" s="21"/>
      <c r="FPE47" s="21"/>
      <c r="FPF47" s="21"/>
      <c r="FPG47" s="21"/>
      <c r="FPH47" s="21"/>
      <c r="FPI47" s="21"/>
      <c r="FPJ47" s="21"/>
      <c r="FPK47" s="21"/>
      <c r="FPL47" s="21"/>
      <c r="FPM47" s="21"/>
      <c r="FPN47" s="21"/>
      <c r="FPO47" s="21"/>
      <c r="FPP47" s="21"/>
      <c r="FPQ47" s="21"/>
      <c r="FPR47" s="21"/>
      <c r="FPS47" s="21"/>
      <c r="FPT47" s="21"/>
      <c r="FPU47" s="21"/>
      <c r="FPV47" s="21"/>
      <c r="FPW47" s="21"/>
      <c r="FPX47" s="21"/>
      <c r="FPY47" s="21"/>
      <c r="FPZ47" s="21"/>
      <c r="FQA47" s="21"/>
      <c r="FQB47" s="21"/>
      <c r="FQC47" s="21"/>
      <c r="FQD47" s="21"/>
      <c r="FQE47" s="21"/>
      <c r="FQF47" s="21"/>
      <c r="FQG47" s="21"/>
      <c r="FQH47" s="21"/>
      <c r="FQI47" s="21"/>
      <c r="FQJ47" s="21"/>
      <c r="FQK47" s="21"/>
      <c r="FQL47" s="21"/>
      <c r="FQM47" s="21"/>
      <c r="FQN47" s="21"/>
      <c r="FQO47" s="21"/>
      <c r="FQP47" s="21"/>
      <c r="FQQ47" s="21"/>
      <c r="FQR47" s="21"/>
      <c r="FQS47" s="21"/>
      <c r="FQT47" s="21"/>
      <c r="FQU47" s="21"/>
      <c r="FQV47" s="21"/>
      <c r="FQW47" s="21"/>
      <c r="FQX47" s="21"/>
      <c r="FQY47" s="21"/>
      <c r="FQZ47" s="21"/>
      <c r="FRA47" s="21"/>
      <c r="FRB47" s="21"/>
      <c r="FRC47" s="21"/>
      <c r="FRD47" s="21"/>
      <c r="FRE47" s="21"/>
      <c r="FRF47" s="21"/>
      <c r="FRG47" s="21"/>
      <c r="FRH47" s="21"/>
      <c r="FRI47" s="21"/>
      <c r="FRJ47" s="21"/>
      <c r="FRK47" s="21"/>
      <c r="FRL47" s="21"/>
      <c r="FRM47" s="21"/>
      <c r="FRN47" s="21"/>
      <c r="FRO47" s="21"/>
      <c r="FRP47" s="21"/>
      <c r="FRQ47" s="21"/>
      <c r="FRR47" s="21"/>
      <c r="FRS47" s="21"/>
      <c r="FRT47" s="21"/>
      <c r="FRU47" s="21"/>
      <c r="FRV47" s="21"/>
      <c r="FRW47" s="21"/>
      <c r="FRX47" s="21"/>
      <c r="FRY47" s="21"/>
      <c r="FRZ47" s="21"/>
      <c r="FSA47" s="21"/>
      <c r="FSB47" s="21"/>
      <c r="FSC47" s="21"/>
      <c r="FSD47" s="21"/>
      <c r="FSE47" s="21"/>
      <c r="FSF47" s="21"/>
      <c r="FSG47" s="21"/>
      <c r="FSH47" s="21"/>
      <c r="FSI47" s="21"/>
      <c r="FSJ47" s="21"/>
      <c r="FSK47" s="21"/>
      <c r="FSL47" s="21"/>
      <c r="FSM47" s="21"/>
      <c r="FSN47" s="21"/>
      <c r="FSO47" s="21"/>
      <c r="FSP47" s="21"/>
      <c r="FSQ47" s="21"/>
      <c r="FSR47" s="21"/>
      <c r="FSS47" s="21"/>
      <c r="FST47" s="21"/>
      <c r="FSU47" s="21"/>
      <c r="FSV47" s="21"/>
      <c r="FSW47" s="21"/>
      <c r="FSX47" s="21"/>
      <c r="FSY47" s="21"/>
      <c r="FSZ47" s="21"/>
      <c r="FTA47" s="21"/>
      <c r="FTB47" s="21"/>
      <c r="FTC47" s="21"/>
      <c r="FTD47" s="21"/>
      <c r="FTE47" s="21"/>
      <c r="FTF47" s="21"/>
      <c r="FTG47" s="21"/>
      <c r="FTH47" s="21"/>
      <c r="FTI47" s="21"/>
      <c r="FTJ47" s="21"/>
      <c r="FTK47" s="21"/>
      <c r="FTL47" s="21"/>
      <c r="FTM47" s="21"/>
      <c r="FTN47" s="21"/>
      <c r="FTO47" s="21"/>
      <c r="FTP47" s="21"/>
      <c r="FTQ47" s="21"/>
      <c r="FTR47" s="21"/>
      <c r="FTS47" s="21"/>
      <c r="FTT47" s="21"/>
      <c r="FTU47" s="21"/>
      <c r="FTV47" s="21"/>
      <c r="FTW47" s="21"/>
      <c r="FTX47" s="21"/>
      <c r="FTY47" s="21"/>
      <c r="FTZ47" s="21"/>
      <c r="FUA47" s="21"/>
      <c r="FUB47" s="21"/>
      <c r="FUC47" s="21"/>
      <c r="FUD47" s="21"/>
      <c r="FUE47" s="21"/>
      <c r="FUF47" s="21"/>
      <c r="FUG47" s="21"/>
      <c r="FUH47" s="21"/>
      <c r="FUI47" s="21"/>
      <c r="FUJ47" s="21"/>
      <c r="FUK47" s="21"/>
      <c r="FUL47" s="21"/>
      <c r="FUM47" s="21"/>
      <c r="FUN47" s="21"/>
      <c r="FUO47" s="21"/>
      <c r="FUP47" s="21"/>
      <c r="FUQ47" s="21"/>
      <c r="FUR47" s="21"/>
      <c r="FUS47" s="21"/>
      <c r="FUT47" s="21"/>
      <c r="FUU47" s="21"/>
      <c r="FUV47" s="21"/>
      <c r="FUW47" s="21"/>
      <c r="FUX47" s="21"/>
      <c r="FUY47" s="21"/>
      <c r="FUZ47" s="21"/>
      <c r="FVA47" s="21"/>
      <c r="FVB47" s="21"/>
      <c r="FVC47" s="21"/>
      <c r="FVD47" s="21"/>
      <c r="FVE47" s="21"/>
      <c r="FVF47" s="21"/>
      <c r="FVG47" s="21"/>
      <c r="FVH47" s="21"/>
      <c r="FVI47" s="21"/>
      <c r="FVJ47" s="21"/>
      <c r="FVK47" s="21"/>
      <c r="FVL47" s="21"/>
      <c r="FVM47" s="21"/>
      <c r="FVN47" s="21"/>
      <c r="FVO47" s="21"/>
      <c r="FVP47" s="21"/>
      <c r="FVQ47" s="21"/>
      <c r="FVR47" s="21"/>
      <c r="FVS47" s="21"/>
      <c r="FVT47" s="21"/>
      <c r="FVU47" s="21"/>
      <c r="FVV47" s="21"/>
      <c r="FVW47" s="21"/>
      <c r="FVX47" s="21"/>
      <c r="FVY47" s="21"/>
      <c r="FVZ47" s="21"/>
      <c r="FWA47" s="21"/>
      <c r="FWB47" s="21"/>
      <c r="FWC47" s="21"/>
      <c r="FWD47" s="21"/>
      <c r="FWE47" s="21"/>
      <c r="FWF47" s="21"/>
      <c r="FWG47" s="21"/>
      <c r="FWH47" s="21"/>
      <c r="FWI47" s="21"/>
      <c r="FWJ47" s="21"/>
      <c r="FWK47" s="21"/>
      <c r="FWL47" s="21"/>
      <c r="FWM47" s="21"/>
      <c r="FWN47" s="21"/>
      <c r="FWO47" s="21"/>
      <c r="FWP47" s="21"/>
      <c r="FWQ47" s="21"/>
      <c r="FWR47" s="21"/>
      <c r="FWS47" s="21"/>
      <c r="FWT47" s="21"/>
      <c r="FWU47" s="21"/>
      <c r="FWV47" s="21"/>
      <c r="FWW47" s="21"/>
      <c r="FWX47" s="21"/>
      <c r="FWY47" s="21"/>
      <c r="FWZ47" s="21"/>
      <c r="FXA47" s="21"/>
      <c r="FXB47" s="21"/>
      <c r="FXC47" s="21"/>
      <c r="FXD47" s="21"/>
      <c r="FXE47" s="21"/>
      <c r="FXF47" s="21"/>
      <c r="FXG47" s="21"/>
      <c r="FXH47" s="21"/>
      <c r="FXI47" s="21"/>
      <c r="FXJ47" s="21"/>
      <c r="FXK47" s="21"/>
      <c r="FXL47" s="21"/>
      <c r="FXM47" s="21"/>
      <c r="FXN47" s="21"/>
      <c r="FXO47" s="21"/>
      <c r="FXP47" s="21"/>
      <c r="FXQ47" s="21"/>
      <c r="FXR47" s="21"/>
      <c r="FXS47" s="21"/>
      <c r="FXT47" s="21"/>
      <c r="FXU47" s="21"/>
      <c r="FXV47" s="21"/>
      <c r="FXW47" s="21"/>
      <c r="FXX47" s="21"/>
      <c r="FXY47" s="21"/>
      <c r="FXZ47" s="21"/>
      <c r="FYA47" s="21"/>
      <c r="FYB47" s="21"/>
      <c r="FYC47" s="21"/>
      <c r="FYD47" s="21"/>
      <c r="FYE47" s="21"/>
      <c r="FYF47" s="21"/>
      <c r="FYG47" s="21"/>
      <c r="FYH47" s="21"/>
      <c r="FYI47" s="21"/>
      <c r="FYJ47" s="21"/>
      <c r="FYK47" s="21"/>
      <c r="FYL47" s="21"/>
      <c r="FYM47" s="21"/>
      <c r="FYN47" s="21"/>
      <c r="FYO47" s="21"/>
      <c r="FYP47" s="21"/>
      <c r="FYQ47" s="21"/>
      <c r="FYR47" s="21"/>
      <c r="FYS47" s="21"/>
      <c r="FYT47" s="21"/>
      <c r="FYU47" s="21"/>
      <c r="FYV47" s="21"/>
      <c r="FYW47" s="21"/>
      <c r="FYX47" s="21"/>
      <c r="FYY47" s="21"/>
      <c r="FYZ47" s="21"/>
      <c r="FZA47" s="21"/>
      <c r="FZB47" s="21"/>
      <c r="FZC47" s="21"/>
      <c r="FZD47" s="21"/>
      <c r="FZE47" s="21"/>
      <c r="FZF47" s="21"/>
      <c r="FZG47" s="21"/>
      <c r="FZH47" s="21"/>
      <c r="FZI47" s="21"/>
      <c r="FZJ47" s="21"/>
      <c r="FZK47" s="21"/>
      <c r="FZL47" s="21"/>
      <c r="FZM47" s="21"/>
      <c r="FZN47" s="21"/>
      <c r="FZO47" s="21"/>
      <c r="FZP47" s="21"/>
      <c r="FZQ47" s="21"/>
      <c r="FZR47" s="21"/>
      <c r="FZS47" s="21"/>
      <c r="FZT47" s="21"/>
      <c r="FZU47" s="21"/>
      <c r="FZV47" s="21"/>
      <c r="FZW47" s="21"/>
      <c r="FZX47" s="21"/>
      <c r="FZY47" s="21"/>
      <c r="FZZ47" s="21"/>
      <c r="GAA47" s="21"/>
      <c r="GAB47" s="21"/>
      <c r="GAC47" s="21"/>
      <c r="GAD47" s="21"/>
      <c r="GAE47" s="21"/>
      <c r="GAF47" s="21"/>
      <c r="GAG47" s="21"/>
      <c r="GAH47" s="21"/>
      <c r="GAI47" s="21"/>
      <c r="GAJ47" s="21"/>
      <c r="GAK47" s="21"/>
      <c r="GAL47" s="21"/>
      <c r="GAM47" s="21"/>
      <c r="GAN47" s="21"/>
      <c r="GAO47" s="21"/>
      <c r="GAP47" s="21"/>
      <c r="GAQ47" s="21"/>
      <c r="GAR47" s="21"/>
      <c r="GAS47" s="21"/>
      <c r="GAT47" s="21"/>
      <c r="GAU47" s="21"/>
      <c r="GAV47" s="21"/>
      <c r="GAW47" s="21"/>
      <c r="GAX47" s="21"/>
      <c r="GAY47" s="21"/>
      <c r="GAZ47" s="21"/>
      <c r="GBA47" s="21"/>
      <c r="GBB47" s="21"/>
      <c r="GBC47" s="21"/>
      <c r="GBD47" s="21"/>
      <c r="GBE47" s="21"/>
      <c r="GBF47" s="21"/>
      <c r="GBG47" s="21"/>
      <c r="GBH47" s="21"/>
      <c r="GBI47" s="21"/>
      <c r="GBJ47" s="21"/>
      <c r="GBK47" s="21"/>
      <c r="GBL47" s="21"/>
      <c r="GBM47" s="21"/>
      <c r="GBN47" s="21"/>
      <c r="GBO47" s="21"/>
      <c r="GBP47" s="21"/>
      <c r="GBQ47" s="21"/>
      <c r="GBR47" s="21"/>
      <c r="GBS47" s="21"/>
      <c r="GBT47" s="21"/>
      <c r="GBU47" s="21"/>
      <c r="GBV47" s="21"/>
      <c r="GBW47" s="21"/>
      <c r="GBX47" s="21"/>
      <c r="GBY47" s="21"/>
      <c r="GBZ47" s="21"/>
      <c r="GCA47" s="21"/>
      <c r="GCB47" s="21"/>
      <c r="GCC47" s="21"/>
      <c r="GCD47" s="21"/>
      <c r="GCE47" s="21"/>
      <c r="GCF47" s="21"/>
      <c r="GCG47" s="21"/>
      <c r="GCH47" s="21"/>
      <c r="GCI47" s="21"/>
      <c r="GCJ47" s="21"/>
      <c r="GCK47" s="21"/>
      <c r="GCL47" s="21"/>
      <c r="GCM47" s="21"/>
      <c r="GCN47" s="21"/>
      <c r="GCO47" s="21"/>
      <c r="GCP47" s="21"/>
      <c r="GCQ47" s="21"/>
      <c r="GCR47" s="21"/>
      <c r="GCS47" s="21"/>
      <c r="GCT47" s="21"/>
      <c r="GCU47" s="21"/>
      <c r="GCV47" s="21"/>
      <c r="GCW47" s="21"/>
      <c r="GCX47" s="21"/>
      <c r="GCY47" s="21"/>
      <c r="GCZ47" s="21"/>
      <c r="GDA47" s="21"/>
      <c r="GDB47" s="21"/>
      <c r="GDC47" s="21"/>
      <c r="GDD47" s="21"/>
      <c r="GDE47" s="21"/>
      <c r="GDF47" s="21"/>
      <c r="GDG47" s="21"/>
      <c r="GDH47" s="21"/>
      <c r="GDI47" s="21"/>
      <c r="GDJ47" s="21"/>
      <c r="GDK47" s="21"/>
      <c r="GDL47" s="21"/>
      <c r="GDM47" s="21"/>
      <c r="GDN47" s="21"/>
      <c r="GDO47" s="21"/>
      <c r="GDP47" s="21"/>
      <c r="GDQ47" s="21"/>
      <c r="GDR47" s="21"/>
      <c r="GDS47" s="21"/>
      <c r="GDT47" s="21"/>
      <c r="GDU47" s="21"/>
      <c r="GDV47" s="21"/>
      <c r="GDW47" s="21"/>
      <c r="GDX47" s="21"/>
      <c r="GDY47" s="21"/>
      <c r="GDZ47" s="21"/>
      <c r="GEA47" s="21"/>
      <c r="GEB47" s="21"/>
      <c r="GEC47" s="21"/>
      <c r="GED47" s="21"/>
      <c r="GEE47" s="21"/>
      <c r="GEF47" s="21"/>
      <c r="GEG47" s="21"/>
      <c r="GEH47" s="21"/>
      <c r="GEI47" s="21"/>
      <c r="GEJ47" s="21"/>
      <c r="GEK47" s="21"/>
      <c r="GEL47" s="21"/>
      <c r="GEM47" s="21"/>
      <c r="GEN47" s="21"/>
      <c r="GEO47" s="21"/>
      <c r="GEP47" s="21"/>
      <c r="GEQ47" s="21"/>
      <c r="GER47" s="21"/>
      <c r="GES47" s="21"/>
      <c r="GET47" s="21"/>
      <c r="GEU47" s="21"/>
      <c r="GEV47" s="21"/>
      <c r="GEW47" s="21"/>
      <c r="GEX47" s="21"/>
      <c r="GEY47" s="21"/>
      <c r="GEZ47" s="21"/>
      <c r="GFA47" s="21"/>
      <c r="GFB47" s="21"/>
      <c r="GFC47" s="21"/>
      <c r="GFD47" s="21"/>
      <c r="GFE47" s="21"/>
      <c r="GFF47" s="21"/>
      <c r="GFG47" s="21"/>
      <c r="GFH47" s="21"/>
      <c r="GFI47" s="21"/>
      <c r="GFJ47" s="21"/>
      <c r="GFK47" s="21"/>
      <c r="GFL47" s="21"/>
      <c r="GFM47" s="21"/>
      <c r="GFN47" s="21"/>
      <c r="GFO47" s="21"/>
      <c r="GFP47" s="21"/>
      <c r="GFQ47" s="21"/>
      <c r="GFR47" s="21"/>
      <c r="GFS47" s="21"/>
      <c r="GFT47" s="21"/>
      <c r="GFU47" s="21"/>
      <c r="GFV47" s="21"/>
      <c r="GFW47" s="21"/>
      <c r="GFX47" s="21"/>
      <c r="GFY47" s="21"/>
      <c r="GFZ47" s="21"/>
      <c r="GGA47" s="21"/>
      <c r="GGB47" s="21"/>
      <c r="GGC47" s="21"/>
      <c r="GGD47" s="21"/>
      <c r="GGE47" s="21"/>
      <c r="GGF47" s="21"/>
      <c r="GGG47" s="21"/>
      <c r="GGH47" s="21"/>
      <c r="GGI47" s="21"/>
      <c r="GGJ47" s="21"/>
      <c r="GGK47" s="21"/>
      <c r="GGL47" s="21"/>
      <c r="GGM47" s="21"/>
      <c r="GGN47" s="21"/>
      <c r="GGO47" s="21"/>
      <c r="GGP47" s="21"/>
      <c r="GGQ47" s="21"/>
      <c r="GGR47" s="21"/>
      <c r="GGS47" s="21"/>
      <c r="GGT47" s="21"/>
      <c r="GGU47" s="21"/>
      <c r="GGV47" s="21"/>
      <c r="GGW47" s="21"/>
      <c r="GGX47" s="21"/>
      <c r="GGY47" s="21"/>
      <c r="GGZ47" s="21"/>
      <c r="GHA47" s="21"/>
      <c r="GHB47" s="21"/>
      <c r="GHC47" s="21"/>
      <c r="GHD47" s="21"/>
      <c r="GHE47" s="21"/>
      <c r="GHF47" s="21"/>
      <c r="GHG47" s="21"/>
      <c r="GHH47" s="21"/>
      <c r="GHI47" s="21"/>
      <c r="GHJ47" s="21"/>
      <c r="GHK47" s="21"/>
      <c r="GHL47" s="21"/>
      <c r="GHM47" s="21"/>
      <c r="GHN47" s="21"/>
      <c r="GHO47" s="21"/>
      <c r="GHP47" s="21"/>
      <c r="GHQ47" s="21"/>
      <c r="GHR47" s="21"/>
      <c r="GHS47" s="21"/>
      <c r="GHT47" s="21"/>
      <c r="GHU47" s="21"/>
      <c r="GHV47" s="21"/>
      <c r="GHW47" s="21"/>
      <c r="GHX47" s="21"/>
      <c r="GHY47" s="21"/>
      <c r="GHZ47" s="21"/>
      <c r="GIA47" s="21"/>
      <c r="GIB47" s="21"/>
      <c r="GIC47" s="21"/>
      <c r="GID47" s="21"/>
      <c r="GIE47" s="21"/>
      <c r="GIF47" s="21"/>
      <c r="GIG47" s="21"/>
      <c r="GIH47" s="21"/>
      <c r="GII47" s="21"/>
      <c r="GIJ47" s="21"/>
      <c r="GIK47" s="21"/>
      <c r="GIL47" s="21"/>
      <c r="GIM47" s="21"/>
      <c r="GIN47" s="21"/>
      <c r="GIO47" s="21"/>
      <c r="GIP47" s="21"/>
      <c r="GIQ47" s="21"/>
      <c r="GIR47" s="21"/>
      <c r="GIS47" s="21"/>
      <c r="GIT47" s="21"/>
      <c r="GIU47" s="21"/>
      <c r="GIV47" s="21"/>
      <c r="GIW47" s="21"/>
      <c r="GIX47" s="21"/>
      <c r="GIY47" s="21"/>
      <c r="GIZ47" s="21"/>
      <c r="GJA47" s="21"/>
      <c r="GJB47" s="21"/>
      <c r="GJC47" s="21"/>
      <c r="GJD47" s="21"/>
      <c r="GJE47" s="21"/>
      <c r="GJF47" s="21"/>
      <c r="GJG47" s="21"/>
      <c r="GJH47" s="21"/>
      <c r="GJI47" s="21"/>
      <c r="GJJ47" s="21"/>
      <c r="GJK47" s="21"/>
      <c r="GJL47" s="21"/>
      <c r="GJM47" s="21"/>
      <c r="GJN47" s="21"/>
      <c r="GJO47" s="21"/>
      <c r="GJP47" s="21"/>
      <c r="GJQ47" s="21"/>
      <c r="GJR47" s="21"/>
      <c r="GJS47" s="21"/>
      <c r="GJT47" s="21"/>
      <c r="GJU47" s="21"/>
      <c r="GJV47" s="21"/>
      <c r="GJW47" s="21"/>
      <c r="GJX47" s="21"/>
      <c r="GJY47" s="21"/>
      <c r="GJZ47" s="21"/>
      <c r="GKA47" s="21"/>
      <c r="GKB47" s="21"/>
      <c r="GKC47" s="21"/>
      <c r="GKD47" s="21"/>
      <c r="GKE47" s="21"/>
      <c r="GKF47" s="21"/>
      <c r="GKG47" s="21"/>
      <c r="GKH47" s="21"/>
      <c r="GKI47" s="21"/>
      <c r="GKJ47" s="21"/>
      <c r="GKK47" s="21"/>
      <c r="GKL47" s="21"/>
      <c r="GKM47" s="21"/>
      <c r="GKN47" s="21"/>
      <c r="GKO47" s="21"/>
      <c r="GKP47" s="21"/>
      <c r="GKQ47" s="21"/>
      <c r="GKR47" s="21"/>
      <c r="GKS47" s="21"/>
      <c r="GKT47" s="21"/>
      <c r="GKU47" s="21"/>
      <c r="GKV47" s="21"/>
      <c r="GKW47" s="21"/>
      <c r="GKX47" s="21"/>
      <c r="GKY47" s="21"/>
      <c r="GKZ47" s="21"/>
      <c r="GLA47" s="21"/>
      <c r="GLB47" s="21"/>
      <c r="GLC47" s="21"/>
      <c r="GLD47" s="21"/>
      <c r="GLE47" s="21"/>
      <c r="GLF47" s="21"/>
      <c r="GLG47" s="21"/>
      <c r="GLH47" s="21"/>
      <c r="GLI47" s="21"/>
      <c r="GLJ47" s="21"/>
      <c r="GLK47" s="21"/>
      <c r="GLL47" s="21"/>
      <c r="GLM47" s="21"/>
      <c r="GLN47" s="21"/>
      <c r="GLO47" s="21"/>
      <c r="GLP47" s="21"/>
      <c r="GLQ47" s="21"/>
      <c r="GLR47" s="21"/>
      <c r="GLS47" s="21"/>
      <c r="GLT47" s="21"/>
      <c r="GLU47" s="21"/>
      <c r="GLV47" s="21"/>
      <c r="GLW47" s="21"/>
      <c r="GLX47" s="21"/>
      <c r="GLY47" s="21"/>
      <c r="GLZ47" s="21"/>
      <c r="GMA47" s="21"/>
      <c r="GMB47" s="21"/>
      <c r="GMC47" s="21"/>
      <c r="GMD47" s="21"/>
      <c r="GME47" s="21"/>
      <c r="GMF47" s="21"/>
      <c r="GMG47" s="21"/>
      <c r="GMH47" s="21"/>
      <c r="GMI47" s="21"/>
      <c r="GMJ47" s="21"/>
      <c r="GMK47" s="21"/>
      <c r="GML47" s="21"/>
      <c r="GMM47" s="21"/>
      <c r="GMN47" s="21"/>
      <c r="GMO47" s="21"/>
      <c r="GMP47" s="21"/>
      <c r="GMQ47" s="21"/>
      <c r="GMR47" s="21"/>
      <c r="GMS47" s="21"/>
      <c r="GMT47" s="21"/>
      <c r="GMU47" s="21"/>
      <c r="GMV47" s="21"/>
      <c r="GMW47" s="21"/>
      <c r="GMX47" s="21"/>
      <c r="GMY47" s="21"/>
      <c r="GMZ47" s="21"/>
      <c r="GNA47" s="21"/>
      <c r="GNB47" s="21"/>
      <c r="GNC47" s="21"/>
      <c r="GND47" s="21"/>
      <c r="GNE47" s="21"/>
      <c r="GNF47" s="21"/>
      <c r="GNG47" s="21"/>
      <c r="GNH47" s="21"/>
      <c r="GNI47" s="21"/>
      <c r="GNJ47" s="21"/>
      <c r="GNK47" s="21"/>
      <c r="GNL47" s="21"/>
      <c r="GNM47" s="21"/>
      <c r="GNN47" s="21"/>
      <c r="GNO47" s="21"/>
      <c r="GNP47" s="21"/>
      <c r="GNQ47" s="21"/>
      <c r="GNR47" s="21"/>
      <c r="GNS47" s="21"/>
      <c r="GNT47" s="21"/>
      <c r="GNU47" s="21"/>
      <c r="GNV47" s="21"/>
      <c r="GNW47" s="21"/>
      <c r="GNX47" s="21"/>
      <c r="GNY47" s="21"/>
      <c r="GNZ47" s="21"/>
      <c r="GOA47" s="21"/>
      <c r="GOB47" s="21"/>
      <c r="GOC47" s="21"/>
      <c r="GOD47" s="21"/>
      <c r="GOE47" s="21"/>
      <c r="GOF47" s="21"/>
      <c r="GOG47" s="21"/>
      <c r="GOH47" s="21"/>
      <c r="GOI47" s="21"/>
      <c r="GOJ47" s="21"/>
      <c r="GOK47" s="21"/>
      <c r="GOL47" s="21"/>
      <c r="GOM47" s="21"/>
      <c r="GON47" s="21"/>
      <c r="GOO47" s="21"/>
      <c r="GOP47" s="21"/>
      <c r="GOQ47" s="21"/>
      <c r="GOR47" s="21"/>
      <c r="GOS47" s="21"/>
      <c r="GOT47" s="21"/>
      <c r="GOU47" s="21"/>
      <c r="GOV47" s="21"/>
      <c r="GOW47" s="21"/>
      <c r="GOX47" s="21"/>
      <c r="GOY47" s="21"/>
      <c r="GOZ47" s="21"/>
      <c r="GPA47" s="21"/>
      <c r="GPB47" s="21"/>
      <c r="GPC47" s="21"/>
      <c r="GPD47" s="21"/>
      <c r="GPE47" s="21"/>
      <c r="GPF47" s="21"/>
      <c r="GPG47" s="21"/>
      <c r="GPH47" s="21"/>
      <c r="GPI47" s="21"/>
      <c r="GPJ47" s="21"/>
      <c r="GPK47" s="21"/>
      <c r="GPL47" s="21"/>
      <c r="GPM47" s="21"/>
      <c r="GPN47" s="21"/>
      <c r="GPO47" s="21"/>
      <c r="GPP47" s="21"/>
      <c r="GPQ47" s="21"/>
      <c r="GPR47" s="21"/>
      <c r="GPS47" s="21"/>
      <c r="GPT47" s="21"/>
      <c r="GPU47" s="21"/>
      <c r="GPV47" s="21"/>
      <c r="GPW47" s="21"/>
      <c r="GPX47" s="21"/>
      <c r="GPY47" s="21"/>
      <c r="GPZ47" s="21"/>
      <c r="GQA47" s="21"/>
      <c r="GQB47" s="21"/>
      <c r="GQC47" s="21"/>
      <c r="GQD47" s="21"/>
      <c r="GQE47" s="21"/>
      <c r="GQF47" s="21"/>
      <c r="GQG47" s="21"/>
      <c r="GQH47" s="21"/>
      <c r="GQI47" s="21"/>
      <c r="GQJ47" s="21"/>
      <c r="GQK47" s="21"/>
      <c r="GQL47" s="21"/>
      <c r="GQM47" s="21"/>
      <c r="GQN47" s="21"/>
      <c r="GQO47" s="21"/>
      <c r="GQP47" s="21"/>
      <c r="GQQ47" s="21"/>
      <c r="GQR47" s="21"/>
      <c r="GQS47" s="21"/>
      <c r="GQT47" s="21"/>
      <c r="GQU47" s="21"/>
      <c r="GQV47" s="21"/>
      <c r="GQW47" s="21"/>
      <c r="GQX47" s="21"/>
      <c r="GQY47" s="21"/>
      <c r="GQZ47" s="21"/>
      <c r="GRA47" s="21"/>
      <c r="GRB47" s="21"/>
      <c r="GRC47" s="21"/>
      <c r="GRD47" s="21"/>
      <c r="GRE47" s="21"/>
      <c r="GRF47" s="21"/>
      <c r="GRG47" s="21"/>
      <c r="GRH47" s="21"/>
      <c r="GRI47" s="21"/>
      <c r="GRJ47" s="21"/>
      <c r="GRK47" s="21"/>
      <c r="GRL47" s="21"/>
      <c r="GRM47" s="21"/>
      <c r="GRN47" s="21"/>
      <c r="GRO47" s="21"/>
      <c r="GRP47" s="21"/>
      <c r="GRQ47" s="21"/>
      <c r="GRR47" s="21"/>
      <c r="GRS47" s="21"/>
      <c r="GRT47" s="21"/>
      <c r="GRU47" s="21"/>
      <c r="GRV47" s="21"/>
      <c r="GRW47" s="21"/>
      <c r="GRX47" s="21"/>
      <c r="GRY47" s="21"/>
      <c r="GRZ47" s="21"/>
      <c r="GSA47" s="21"/>
      <c r="GSB47" s="21"/>
      <c r="GSC47" s="21"/>
      <c r="GSD47" s="21"/>
      <c r="GSE47" s="21"/>
      <c r="GSF47" s="21"/>
      <c r="GSG47" s="21"/>
      <c r="GSH47" s="21"/>
      <c r="GSI47" s="21"/>
      <c r="GSJ47" s="21"/>
      <c r="GSK47" s="21"/>
      <c r="GSL47" s="21"/>
      <c r="GSM47" s="21"/>
      <c r="GSN47" s="21"/>
      <c r="GSO47" s="21"/>
      <c r="GSP47" s="21"/>
      <c r="GSQ47" s="21"/>
      <c r="GSR47" s="21"/>
      <c r="GSS47" s="21"/>
      <c r="GST47" s="21"/>
      <c r="GSU47" s="21"/>
      <c r="GSV47" s="21"/>
      <c r="GSW47" s="21"/>
      <c r="GSX47" s="21"/>
      <c r="GSY47" s="21"/>
      <c r="GSZ47" s="21"/>
      <c r="GTA47" s="21"/>
      <c r="GTB47" s="21"/>
      <c r="GTC47" s="21"/>
      <c r="GTD47" s="21"/>
      <c r="GTE47" s="21"/>
      <c r="GTF47" s="21"/>
      <c r="GTG47" s="21"/>
      <c r="GTH47" s="21"/>
      <c r="GTI47" s="21"/>
      <c r="GTJ47" s="21"/>
      <c r="GTK47" s="21"/>
      <c r="GTL47" s="21"/>
      <c r="GTM47" s="21"/>
      <c r="GTN47" s="21"/>
      <c r="GTO47" s="21"/>
      <c r="GTP47" s="21"/>
      <c r="GTQ47" s="21"/>
      <c r="GTR47" s="21"/>
      <c r="GTS47" s="21"/>
      <c r="GTT47" s="21"/>
      <c r="GTU47" s="21"/>
      <c r="GTV47" s="21"/>
      <c r="GTW47" s="21"/>
      <c r="GTX47" s="21"/>
      <c r="GTY47" s="21"/>
      <c r="GTZ47" s="21"/>
      <c r="GUA47" s="21"/>
      <c r="GUB47" s="21"/>
      <c r="GUC47" s="21"/>
      <c r="GUD47" s="21"/>
      <c r="GUE47" s="21"/>
      <c r="GUF47" s="21"/>
      <c r="GUG47" s="21"/>
      <c r="GUH47" s="21"/>
      <c r="GUI47" s="21"/>
      <c r="GUJ47" s="21"/>
      <c r="GUK47" s="21"/>
      <c r="GUL47" s="21"/>
      <c r="GUM47" s="21"/>
      <c r="GUN47" s="21"/>
      <c r="GUO47" s="21"/>
      <c r="GUP47" s="21"/>
      <c r="GUQ47" s="21"/>
      <c r="GUR47" s="21"/>
      <c r="GUS47" s="21"/>
      <c r="GUT47" s="21"/>
      <c r="GUU47" s="21"/>
      <c r="GUV47" s="21"/>
      <c r="GUW47" s="21"/>
      <c r="GUX47" s="21"/>
      <c r="GUY47" s="21"/>
      <c r="GUZ47" s="21"/>
      <c r="GVA47" s="21"/>
      <c r="GVB47" s="21"/>
      <c r="GVC47" s="21"/>
      <c r="GVD47" s="21"/>
      <c r="GVE47" s="21"/>
      <c r="GVF47" s="21"/>
      <c r="GVG47" s="21"/>
      <c r="GVH47" s="21"/>
      <c r="GVI47" s="21"/>
      <c r="GVJ47" s="21"/>
      <c r="GVK47" s="21"/>
      <c r="GVL47" s="21"/>
      <c r="GVM47" s="21"/>
      <c r="GVN47" s="21"/>
      <c r="GVO47" s="21"/>
      <c r="GVP47" s="21"/>
      <c r="GVQ47" s="21"/>
      <c r="GVR47" s="21"/>
      <c r="GVS47" s="21"/>
      <c r="GVT47" s="21"/>
      <c r="GVU47" s="21"/>
      <c r="GVV47" s="21"/>
      <c r="GVW47" s="21"/>
      <c r="GVX47" s="21"/>
      <c r="GVY47" s="21"/>
      <c r="GVZ47" s="21"/>
      <c r="GWA47" s="21"/>
      <c r="GWB47" s="21"/>
      <c r="GWC47" s="21"/>
      <c r="GWD47" s="21"/>
      <c r="GWE47" s="21"/>
      <c r="GWF47" s="21"/>
      <c r="GWG47" s="21"/>
      <c r="GWH47" s="21"/>
      <c r="GWI47" s="21"/>
      <c r="GWJ47" s="21"/>
      <c r="GWK47" s="21"/>
      <c r="GWL47" s="21"/>
      <c r="GWM47" s="21"/>
      <c r="GWN47" s="21"/>
      <c r="GWO47" s="21"/>
      <c r="GWP47" s="21"/>
      <c r="GWQ47" s="21"/>
      <c r="GWR47" s="21"/>
      <c r="GWS47" s="21"/>
      <c r="GWT47" s="21"/>
      <c r="GWU47" s="21"/>
      <c r="GWV47" s="21"/>
      <c r="GWW47" s="21"/>
      <c r="GWX47" s="21"/>
      <c r="GWY47" s="21"/>
      <c r="GWZ47" s="21"/>
      <c r="GXA47" s="21"/>
      <c r="GXB47" s="21"/>
      <c r="GXC47" s="21"/>
      <c r="GXD47" s="21"/>
      <c r="GXE47" s="21"/>
      <c r="GXF47" s="21"/>
      <c r="GXG47" s="21"/>
      <c r="GXH47" s="21"/>
      <c r="GXI47" s="21"/>
      <c r="GXJ47" s="21"/>
      <c r="GXK47" s="21"/>
      <c r="GXL47" s="21"/>
      <c r="GXM47" s="21"/>
      <c r="GXN47" s="21"/>
      <c r="GXO47" s="21"/>
      <c r="GXP47" s="21"/>
      <c r="GXQ47" s="21"/>
      <c r="GXR47" s="21"/>
      <c r="GXS47" s="21"/>
      <c r="GXT47" s="21"/>
      <c r="GXU47" s="21"/>
      <c r="GXV47" s="21"/>
      <c r="GXW47" s="21"/>
      <c r="GXX47" s="21"/>
      <c r="GXY47" s="21"/>
      <c r="GXZ47" s="21"/>
      <c r="GYA47" s="21"/>
      <c r="GYB47" s="21"/>
      <c r="GYC47" s="21"/>
      <c r="GYD47" s="21"/>
      <c r="GYE47" s="21"/>
      <c r="GYF47" s="21"/>
      <c r="GYG47" s="21"/>
      <c r="GYH47" s="21"/>
      <c r="GYI47" s="21"/>
      <c r="GYJ47" s="21"/>
      <c r="GYK47" s="21"/>
      <c r="GYL47" s="21"/>
      <c r="GYM47" s="21"/>
      <c r="GYN47" s="21"/>
      <c r="GYO47" s="21"/>
      <c r="GYP47" s="21"/>
      <c r="GYQ47" s="21"/>
      <c r="GYR47" s="21"/>
      <c r="GYS47" s="21"/>
      <c r="GYT47" s="21"/>
      <c r="GYU47" s="21"/>
      <c r="GYV47" s="21"/>
      <c r="GYW47" s="21"/>
      <c r="GYX47" s="21"/>
      <c r="GYY47" s="21"/>
      <c r="GYZ47" s="21"/>
      <c r="GZA47" s="21"/>
      <c r="GZB47" s="21"/>
      <c r="GZC47" s="21"/>
      <c r="GZD47" s="21"/>
      <c r="GZE47" s="21"/>
      <c r="GZF47" s="21"/>
      <c r="GZG47" s="21"/>
      <c r="GZH47" s="21"/>
      <c r="GZI47" s="21"/>
      <c r="GZJ47" s="21"/>
      <c r="GZK47" s="21"/>
      <c r="GZL47" s="21"/>
      <c r="GZM47" s="21"/>
      <c r="GZN47" s="21"/>
      <c r="GZO47" s="21"/>
      <c r="GZP47" s="21"/>
      <c r="GZQ47" s="21"/>
      <c r="GZR47" s="21"/>
      <c r="GZS47" s="21"/>
      <c r="GZT47" s="21"/>
      <c r="GZU47" s="21"/>
      <c r="GZV47" s="21"/>
      <c r="GZW47" s="21"/>
      <c r="GZX47" s="21"/>
      <c r="GZY47" s="21"/>
      <c r="GZZ47" s="21"/>
      <c r="HAA47" s="21"/>
      <c r="HAB47" s="21"/>
      <c r="HAC47" s="21"/>
      <c r="HAD47" s="21"/>
      <c r="HAE47" s="21"/>
      <c r="HAF47" s="21"/>
      <c r="HAG47" s="21"/>
      <c r="HAH47" s="21"/>
      <c r="HAI47" s="21"/>
      <c r="HAJ47" s="21"/>
      <c r="HAK47" s="21"/>
      <c r="HAL47" s="21"/>
      <c r="HAM47" s="21"/>
      <c r="HAN47" s="21"/>
      <c r="HAO47" s="21"/>
      <c r="HAP47" s="21"/>
      <c r="HAQ47" s="21"/>
      <c r="HAR47" s="21"/>
      <c r="HAS47" s="21"/>
      <c r="HAT47" s="21"/>
      <c r="HAU47" s="21"/>
      <c r="HAV47" s="21"/>
      <c r="HAW47" s="21"/>
      <c r="HAX47" s="21"/>
      <c r="HAY47" s="21"/>
      <c r="HAZ47" s="21"/>
      <c r="HBA47" s="21"/>
      <c r="HBB47" s="21"/>
      <c r="HBC47" s="21"/>
      <c r="HBD47" s="21"/>
      <c r="HBE47" s="21"/>
      <c r="HBF47" s="21"/>
      <c r="HBG47" s="21"/>
      <c r="HBH47" s="21"/>
      <c r="HBI47" s="21"/>
      <c r="HBJ47" s="21"/>
      <c r="HBK47" s="21"/>
      <c r="HBL47" s="21"/>
      <c r="HBM47" s="21"/>
      <c r="HBN47" s="21"/>
      <c r="HBO47" s="21"/>
      <c r="HBP47" s="21"/>
      <c r="HBQ47" s="21"/>
      <c r="HBR47" s="21"/>
      <c r="HBS47" s="21"/>
      <c r="HBT47" s="21"/>
      <c r="HBU47" s="21"/>
      <c r="HBV47" s="21"/>
      <c r="HBW47" s="21"/>
      <c r="HBX47" s="21"/>
      <c r="HBY47" s="21"/>
      <c r="HBZ47" s="21"/>
      <c r="HCA47" s="21"/>
      <c r="HCB47" s="21"/>
      <c r="HCC47" s="21"/>
      <c r="HCD47" s="21"/>
      <c r="HCE47" s="21"/>
      <c r="HCF47" s="21"/>
      <c r="HCG47" s="21"/>
      <c r="HCH47" s="21"/>
      <c r="HCI47" s="21"/>
      <c r="HCJ47" s="21"/>
      <c r="HCK47" s="21"/>
      <c r="HCL47" s="21"/>
      <c r="HCM47" s="21"/>
      <c r="HCN47" s="21"/>
      <c r="HCO47" s="21"/>
      <c r="HCP47" s="21"/>
      <c r="HCQ47" s="21"/>
      <c r="HCR47" s="21"/>
      <c r="HCS47" s="21"/>
      <c r="HCT47" s="21"/>
      <c r="HCU47" s="21"/>
      <c r="HCV47" s="21"/>
      <c r="HCW47" s="21"/>
      <c r="HCX47" s="21"/>
      <c r="HCY47" s="21"/>
      <c r="HCZ47" s="21"/>
      <c r="HDA47" s="21"/>
      <c r="HDB47" s="21"/>
      <c r="HDC47" s="21"/>
      <c r="HDD47" s="21"/>
      <c r="HDE47" s="21"/>
      <c r="HDF47" s="21"/>
      <c r="HDG47" s="21"/>
      <c r="HDH47" s="21"/>
      <c r="HDI47" s="21"/>
      <c r="HDJ47" s="21"/>
      <c r="HDK47" s="21"/>
      <c r="HDL47" s="21"/>
      <c r="HDM47" s="21"/>
      <c r="HDN47" s="21"/>
      <c r="HDO47" s="21"/>
      <c r="HDP47" s="21"/>
      <c r="HDQ47" s="21"/>
      <c r="HDR47" s="21"/>
      <c r="HDS47" s="21"/>
      <c r="HDT47" s="21"/>
      <c r="HDU47" s="21"/>
      <c r="HDV47" s="21"/>
      <c r="HDW47" s="21"/>
      <c r="HDX47" s="21"/>
      <c r="HDY47" s="21"/>
      <c r="HDZ47" s="21"/>
      <c r="HEA47" s="21"/>
      <c r="HEB47" s="21"/>
      <c r="HEC47" s="21"/>
      <c r="HED47" s="21"/>
      <c r="HEE47" s="21"/>
      <c r="HEF47" s="21"/>
      <c r="HEG47" s="21"/>
      <c r="HEH47" s="21"/>
      <c r="HEI47" s="21"/>
      <c r="HEJ47" s="21"/>
      <c r="HEK47" s="21"/>
      <c r="HEL47" s="21"/>
      <c r="HEM47" s="21"/>
      <c r="HEN47" s="21"/>
      <c r="HEO47" s="21"/>
      <c r="HEP47" s="21"/>
      <c r="HEQ47" s="21"/>
      <c r="HER47" s="21"/>
      <c r="HES47" s="21"/>
      <c r="HET47" s="21"/>
      <c r="HEU47" s="21"/>
      <c r="HEV47" s="21"/>
      <c r="HEW47" s="21"/>
      <c r="HEX47" s="21"/>
      <c r="HEY47" s="21"/>
      <c r="HEZ47" s="21"/>
      <c r="HFA47" s="21"/>
      <c r="HFB47" s="21"/>
      <c r="HFC47" s="21"/>
      <c r="HFD47" s="21"/>
      <c r="HFE47" s="21"/>
      <c r="HFF47" s="21"/>
      <c r="HFG47" s="21"/>
      <c r="HFH47" s="21"/>
      <c r="HFI47" s="21"/>
      <c r="HFJ47" s="21"/>
      <c r="HFK47" s="21"/>
      <c r="HFL47" s="21"/>
      <c r="HFM47" s="21"/>
      <c r="HFN47" s="21"/>
      <c r="HFO47" s="21"/>
      <c r="HFP47" s="21"/>
      <c r="HFQ47" s="21"/>
      <c r="HFR47" s="21"/>
      <c r="HFS47" s="21"/>
      <c r="HFT47" s="21"/>
      <c r="HFU47" s="21"/>
      <c r="HFV47" s="21"/>
      <c r="HFW47" s="21"/>
      <c r="HFX47" s="21"/>
      <c r="HFY47" s="21"/>
      <c r="HFZ47" s="21"/>
      <c r="HGA47" s="21"/>
      <c r="HGB47" s="21"/>
      <c r="HGC47" s="21"/>
      <c r="HGD47" s="21"/>
      <c r="HGE47" s="21"/>
      <c r="HGF47" s="21"/>
      <c r="HGG47" s="21"/>
      <c r="HGH47" s="21"/>
      <c r="HGI47" s="21"/>
      <c r="HGJ47" s="21"/>
      <c r="HGK47" s="21"/>
      <c r="HGL47" s="21"/>
      <c r="HGM47" s="21"/>
      <c r="HGN47" s="21"/>
      <c r="HGO47" s="21"/>
      <c r="HGP47" s="21"/>
      <c r="HGQ47" s="21"/>
      <c r="HGR47" s="21"/>
      <c r="HGS47" s="21"/>
      <c r="HGT47" s="21"/>
      <c r="HGU47" s="21"/>
      <c r="HGV47" s="21"/>
      <c r="HGW47" s="21"/>
      <c r="HGX47" s="21"/>
      <c r="HGY47" s="21"/>
      <c r="HGZ47" s="21"/>
      <c r="HHA47" s="21"/>
      <c r="HHB47" s="21"/>
      <c r="HHC47" s="21"/>
      <c r="HHD47" s="21"/>
      <c r="HHE47" s="21"/>
      <c r="HHF47" s="21"/>
      <c r="HHG47" s="21"/>
      <c r="HHH47" s="21"/>
      <c r="HHI47" s="21"/>
      <c r="HHJ47" s="21"/>
      <c r="HHK47" s="21"/>
      <c r="HHL47" s="21"/>
      <c r="HHM47" s="21"/>
      <c r="HHN47" s="21"/>
      <c r="HHO47" s="21"/>
      <c r="HHP47" s="21"/>
      <c r="HHQ47" s="21"/>
      <c r="HHR47" s="21"/>
      <c r="HHS47" s="21"/>
      <c r="HHT47" s="21"/>
      <c r="HHU47" s="21"/>
      <c r="HHV47" s="21"/>
      <c r="HHW47" s="21"/>
      <c r="HHX47" s="21"/>
      <c r="HHY47" s="21"/>
      <c r="HHZ47" s="21"/>
      <c r="HIA47" s="21"/>
      <c r="HIB47" s="21"/>
      <c r="HIC47" s="21"/>
      <c r="HID47" s="21"/>
      <c r="HIE47" s="21"/>
      <c r="HIF47" s="21"/>
      <c r="HIG47" s="21"/>
      <c r="HIH47" s="21"/>
      <c r="HII47" s="21"/>
      <c r="HIJ47" s="21"/>
      <c r="HIK47" s="21"/>
      <c r="HIL47" s="21"/>
      <c r="HIM47" s="21"/>
      <c r="HIN47" s="21"/>
      <c r="HIO47" s="21"/>
      <c r="HIP47" s="21"/>
      <c r="HIQ47" s="21"/>
      <c r="HIR47" s="21"/>
      <c r="HIS47" s="21"/>
      <c r="HIT47" s="21"/>
      <c r="HIU47" s="21"/>
      <c r="HIV47" s="21"/>
      <c r="HIW47" s="21"/>
      <c r="HIX47" s="21"/>
      <c r="HIY47" s="21"/>
      <c r="HIZ47" s="21"/>
      <c r="HJA47" s="21"/>
      <c r="HJB47" s="21"/>
      <c r="HJC47" s="21"/>
      <c r="HJD47" s="21"/>
      <c r="HJE47" s="21"/>
      <c r="HJF47" s="21"/>
      <c r="HJG47" s="21"/>
      <c r="HJH47" s="21"/>
      <c r="HJI47" s="21"/>
      <c r="HJJ47" s="21"/>
      <c r="HJK47" s="21"/>
      <c r="HJL47" s="21"/>
      <c r="HJM47" s="21"/>
      <c r="HJN47" s="21"/>
      <c r="HJO47" s="21"/>
      <c r="HJP47" s="21"/>
      <c r="HJQ47" s="21"/>
      <c r="HJR47" s="21"/>
      <c r="HJS47" s="21"/>
      <c r="HJT47" s="21"/>
      <c r="HJU47" s="21"/>
      <c r="HJV47" s="21"/>
      <c r="HJW47" s="21"/>
      <c r="HJX47" s="21"/>
      <c r="HJY47" s="21"/>
      <c r="HJZ47" s="21"/>
      <c r="HKA47" s="21"/>
      <c r="HKB47" s="21"/>
      <c r="HKC47" s="21"/>
      <c r="HKD47" s="21"/>
      <c r="HKE47" s="21"/>
      <c r="HKF47" s="21"/>
      <c r="HKG47" s="21"/>
      <c r="HKH47" s="21"/>
      <c r="HKI47" s="21"/>
      <c r="HKJ47" s="21"/>
      <c r="HKK47" s="21"/>
      <c r="HKL47" s="21"/>
      <c r="HKM47" s="21"/>
      <c r="HKN47" s="21"/>
      <c r="HKO47" s="21"/>
      <c r="HKP47" s="21"/>
      <c r="HKQ47" s="21"/>
      <c r="HKR47" s="21"/>
      <c r="HKS47" s="21"/>
      <c r="HKT47" s="21"/>
      <c r="HKU47" s="21"/>
      <c r="HKV47" s="21"/>
      <c r="HKW47" s="21"/>
      <c r="HKX47" s="21"/>
      <c r="HKY47" s="21"/>
      <c r="HKZ47" s="21"/>
      <c r="HLA47" s="21"/>
      <c r="HLB47" s="21"/>
      <c r="HLC47" s="21"/>
      <c r="HLD47" s="21"/>
      <c r="HLE47" s="21"/>
      <c r="HLF47" s="21"/>
      <c r="HLG47" s="21"/>
      <c r="HLH47" s="21"/>
      <c r="HLI47" s="21"/>
      <c r="HLJ47" s="21"/>
      <c r="HLK47" s="21"/>
      <c r="HLL47" s="21"/>
      <c r="HLM47" s="21"/>
      <c r="HLN47" s="21"/>
      <c r="HLO47" s="21"/>
      <c r="HLP47" s="21"/>
      <c r="HLQ47" s="21"/>
      <c r="HLR47" s="21"/>
      <c r="HLS47" s="21"/>
      <c r="HLT47" s="21"/>
      <c r="HLU47" s="21"/>
      <c r="HLV47" s="21"/>
      <c r="HLW47" s="21"/>
      <c r="HLX47" s="21"/>
      <c r="HLY47" s="21"/>
      <c r="HLZ47" s="21"/>
      <c r="HMA47" s="21"/>
      <c r="HMB47" s="21"/>
      <c r="HMC47" s="21"/>
      <c r="HMD47" s="21"/>
      <c r="HME47" s="21"/>
      <c r="HMF47" s="21"/>
      <c r="HMG47" s="21"/>
      <c r="HMH47" s="21"/>
      <c r="HMI47" s="21"/>
      <c r="HMJ47" s="21"/>
      <c r="HMK47" s="21"/>
      <c r="HML47" s="21"/>
      <c r="HMM47" s="21"/>
      <c r="HMN47" s="21"/>
      <c r="HMO47" s="21"/>
      <c r="HMP47" s="21"/>
      <c r="HMQ47" s="21"/>
      <c r="HMR47" s="21"/>
      <c r="HMS47" s="21"/>
      <c r="HMT47" s="21"/>
      <c r="HMU47" s="21"/>
      <c r="HMV47" s="21"/>
      <c r="HMW47" s="21"/>
      <c r="HMX47" s="21"/>
      <c r="HMY47" s="21"/>
      <c r="HMZ47" s="21"/>
      <c r="HNA47" s="21"/>
      <c r="HNB47" s="21"/>
      <c r="HNC47" s="21"/>
      <c r="HND47" s="21"/>
      <c r="HNE47" s="21"/>
      <c r="HNF47" s="21"/>
      <c r="HNG47" s="21"/>
      <c r="HNH47" s="21"/>
      <c r="HNI47" s="21"/>
      <c r="HNJ47" s="21"/>
      <c r="HNK47" s="21"/>
      <c r="HNL47" s="21"/>
      <c r="HNM47" s="21"/>
      <c r="HNN47" s="21"/>
      <c r="HNO47" s="21"/>
      <c r="HNP47" s="21"/>
      <c r="HNQ47" s="21"/>
      <c r="HNR47" s="21"/>
      <c r="HNS47" s="21"/>
      <c r="HNT47" s="21"/>
      <c r="HNU47" s="21"/>
      <c r="HNV47" s="21"/>
      <c r="HNW47" s="21"/>
      <c r="HNX47" s="21"/>
      <c r="HNY47" s="21"/>
      <c r="HNZ47" s="21"/>
      <c r="HOA47" s="21"/>
      <c r="HOB47" s="21"/>
      <c r="HOC47" s="21"/>
      <c r="HOD47" s="21"/>
      <c r="HOE47" s="21"/>
      <c r="HOF47" s="21"/>
      <c r="HOG47" s="21"/>
      <c r="HOH47" s="21"/>
      <c r="HOI47" s="21"/>
      <c r="HOJ47" s="21"/>
      <c r="HOK47" s="21"/>
      <c r="HOL47" s="21"/>
      <c r="HOM47" s="21"/>
      <c r="HON47" s="21"/>
      <c r="HOO47" s="21"/>
      <c r="HOP47" s="21"/>
      <c r="HOQ47" s="21"/>
      <c r="HOR47" s="21"/>
      <c r="HOS47" s="21"/>
      <c r="HOT47" s="21"/>
      <c r="HOU47" s="21"/>
      <c r="HOV47" s="21"/>
      <c r="HOW47" s="21"/>
      <c r="HOX47" s="21"/>
      <c r="HOY47" s="21"/>
      <c r="HOZ47" s="21"/>
      <c r="HPA47" s="21"/>
      <c r="HPB47" s="21"/>
      <c r="HPC47" s="21"/>
      <c r="HPD47" s="21"/>
      <c r="HPE47" s="21"/>
      <c r="HPF47" s="21"/>
      <c r="HPG47" s="21"/>
      <c r="HPH47" s="21"/>
      <c r="HPI47" s="21"/>
      <c r="HPJ47" s="21"/>
      <c r="HPK47" s="21"/>
      <c r="HPL47" s="21"/>
      <c r="HPM47" s="21"/>
      <c r="HPN47" s="21"/>
      <c r="HPO47" s="21"/>
      <c r="HPP47" s="21"/>
      <c r="HPQ47" s="21"/>
      <c r="HPR47" s="21"/>
      <c r="HPS47" s="21"/>
      <c r="HPT47" s="21"/>
      <c r="HPU47" s="21"/>
      <c r="HPV47" s="21"/>
      <c r="HPW47" s="21"/>
      <c r="HPX47" s="21"/>
      <c r="HPY47" s="21"/>
      <c r="HPZ47" s="21"/>
      <c r="HQA47" s="21"/>
      <c r="HQB47" s="21"/>
      <c r="HQC47" s="21"/>
      <c r="HQD47" s="21"/>
      <c r="HQE47" s="21"/>
      <c r="HQF47" s="21"/>
      <c r="HQG47" s="21"/>
      <c r="HQH47" s="21"/>
      <c r="HQI47" s="21"/>
      <c r="HQJ47" s="21"/>
      <c r="HQK47" s="21"/>
      <c r="HQL47" s="21"/>
      <c r="HQM47" s="21"/>
      <c r="HQN47" s="21"/>
      <c r="HQO47" s="21"/>
      <c r="HQP47" s="21"/>
      <c r="HQQ47" s="21"/>
      <c r="HQR47" s="21"/>
      <c r="HQS47" s="21"/>
      <c r="HQT47" s="21"/>
      <c r="HQU47" s="21"/>
      <c r="HQV47" s="21"/>
      <c r="HQW47" s="21"/>
      <c r="HQX47" s="21"/>
      <c r="HQY47" s="21"/>
      <c r="HQZ47" s="21"/>
      <c r="HRA47" s="21"/>
      <c r="HRB47" s="21"/>
      <c r="HRC47" s="21"/>
      <c r="HRD47" s="21"/>
      <c r="HRE47" s="21"/>
      <c r="HRF47" s="21"/>
      <c r="HRG47" s="21"/>
      <c r="HRH47" s="21"/>
      <c r="HRI47" s="21"/>
      <c r="HRJ47" s="21"/>
      <c r="HRK47" s="21"/>
      <c r="HRL47" s="21"/>
      <c r="HRM47" s="21"/>
      <c r="HRN47" s="21"/>
      <c r="HRO47" s="21"/>
      <c r="HRP47" s="21"/>
      <c r="HRQ47" s="21"/>
      <c r="HRR47" s="21"/>
      <c r="HRS47" s="21"/>
      <c r="HRT47" s="21"/>
      <c r="HRU47" s="21"/>
      <c r="HRV47" s="21"/>
      <c r="HRW47" s="21"/>
      <c r="HRX47" s="21"/>
      <c r="HRY47" s="21"/>
      <c r="HRZ47" s="21"/>
      <c r="HSA47" s="21"/>
      <c r="HSB47" s="21"/>
      <c r="HSC47" s="21"/>
      <c r="HSD47" s="21"/>
      <c r="HSE47" s="21"/>
      <c r="HSF47" s="21"/>
      <c r="HSG47" s="21"/>
      <c r="HSH47" s="21"/>
      <c r="HSI47" s="21"/>
      <c r="HSJ47" s="21"/>
      <c r="HSK47" s="21"/>
      <c r="HSL47" s="21"/>
      <c r="HSM47" s="21"/>
      <c r="HSN47" s="21"/>
      <c r="HSO47" s="21"/>
      <c r="HSP47" s="21"/>
      <c r="HSQ47" s="21"/>
      <c r="HSR47" s="21"/>
      <c r="HSS47" s="21"/>
      <c r="HST47" s="21"/>
      <c r="HSU47" s="21"/>
      <c r="HSV47" s="21"/>
      <c r="HSW47" s="21"/>
      <c r="HSX47" s="21"/>
      <c r="HSY47" s="21"/>
      <c r="HSZ47" s="21"/>
      <c r="HTA47" s="21"/>
      <c r="HTB47" s="21"/>
      <c r="HTC47" s="21"/>
      <c r="HTD47" s="21"/>
      <c r="HTE47" s="21"/>
      <c r="HTF47" s="21"/>
      <c r="HTG47" s="21"/>
      <c r="HTH47" s="21"/>
      <c r="HTI47" s="21"/>
      <c r="HTJ47" s="21"/>
      <c r="HTK47" s="21"/>
      <c r="HTL47" s="21"/>
      <c r="HTM47" s="21"/>
      <c r="HTN47" s="21"/>
      <c r="HTO47" s="21"/>
      <c r="HTP47" s="21"/>
      <c r="HTQ47" s="21"/>
      <c r="HTR47" s="21"/>
      <c r="HTS47" s="21"/>
      <c r="HTT47" s="21"/>
      <c r="HTU47" s="21"/>
      <c r="HTV47" s="21"/>
      <c r="HTW47" s="21"/>
      <c r="HTX47" s="21"/>
      <c r="HTY47" s="21"/>
      <c r="HTZ47" s="21"/>
      <c r="HUA47" s="21"/>
      <c r="HUB47" s="21"/>
      <c r="HUC47" s="21"/>
      <c r="HUD47" s="21"/>
      <c r="HUE47" s="21"/>
      <c r="HUF47" s="21"/>
      <c r="HUG47" s="21"/>
      <c r="HUH47" s="21"/>
      <c r="HUI47" s="21"/>
      <c r="HUJ47" s="21"/>
      <c r="HUK47" s="21"/>
      <c r="HUL47" s="21"/>
      <c r="HUM47" s="21"/>
      <c r="HUN47" s="21"/>
      <c r="HUO47" s="21"/>
      <c r="HUP47" s="21"/>
      <c r="HUQ47" s="21"/>
      <c r="HUR47" s="21"/>
      <c r="HUS47" s="21"/>
      <c r="HUT47" s="21"/>
      <c r="HUU47" s="21"/>
      <c r="HUV47" s="21"/>
      <c r="HUW47" s="21"/>
      <c r="HUX47" s="21"/>
      <c r="HUY47" s="21"/>
      <c r="HUZ47" s="21"/>
      <c r="HVA47" s="21"/>
      <c r="HVB47" s="21"/>
      <c r="HVC47" s="21"/>
      <c r="HVD47" s="21"/>
      <c r="HVE47" s="21"/>
      <c r="HVF47" s="21"/>
      <c r="HVG47" s="21"/>
      <c r="HVH47" s="21"/>
      <c r="HVI47" s="21"/>
      <c r="HVJ47" s="21"/>
      <c r="HVK47" s="21"/>
      <c r="HVL47" s="21"/>
      <c r="HVM47" s="21"/>
      <c r="HVN47" s="21"/>
      <c r="HVO47" s="21"/>
      <c r="HVP47" s="21"/>
      <c r="HVQ47" s="21"/>
      <c r="HVR47" s="21"/>
      <c r="HVS47" s="21"/>
      <c r="HVT47" s="21"/>
      <c r="HVU47" s="21"/>
      <c r="HVV47" s="21"/>
      <c r="HVW47" s="21"/>
      <c r="HVX47" s="21"/>
      <c r="HVY47" s="21"/>
      <c r="HVZ47" s="21"/>
      <c r="HWA47" s="21"/>
      <c r="HWB47" s="21"/>
      <c r="HWC47" s="21"/>
      <c r="HWD47" s="21"/>
      <c r="HWE47" s="21"/>
      <c r="HWF47" s="21"/>
      <c r="HWG47" s="21"/>
      <c r="HWH47" s="21"/>
      <c r="HWI47" s="21"/>
      <c r="HWJ47" s="21"/>
      <c r="HWK47" s="21"/>
      <c r="HWL47" s="21"/>
      <c r="HWM47" s="21"/>
      <c r="HWN47" s="21"/>
      <c r="HWO47" s="21"/>
      <c r="HWP47" s="21"/>
      <c r="HWQ47" s="21"/>
      <c r="HWR47" s="21"/>
      <c r="HWS47" s="21"/>
      <c r="HWT47" s="21"/>
      <c r="HWU47" s="21"/>
      <c r="HWV47" s="21"/>
      <c r="HWW47" s="21"/>
      <c r="HWX47" s="21"/>
      <c r="HWY47" s="21"/>
      <c r="HWZ47" s="21"/>
      <c r="HXA47" s="21"/>
      <c r="HXB47" s="21"/>
      <c r="HXC47" s="21"/>
      <c r="HXD47" s="21"/>
      <c r="HXE47" s="21"/>
      <c r="HXF47" s="21"/>
      <c r="HXG47" s="21"/>
      <c r="HXH47" s="21"/>
      <c r="HXI47" s="21"/>
      <c r="HXJ47" s="21"/>
      <c r="HXK47" s="21"/>
      <c r="HXL47" s="21"/>
      <c r="HXM47" s="21"/>
      <c r="HXN47" s="21"/>
      <c r="HXO47" s="21"/>
      <c r="HXP47" s="21"/>
      <c r="HXQ47" s="21"/>
      <c r="HXR47" s="21"/>
      <c r="HXS47" s="21"/>
      <c r="HXT47" s="21"/>
      <c r="HXU47" s="21"/>
      <c r="HXV47" s="21"/>
      <c r="HXW47" s="21"/>
      <c r="HXX47" s="21"/>
      <c r="HXY47" s="21"/>
      <c r="HXZ47" s="21"/>
      <c r="HYA47" s="21"/>
      <c r="HYB47" s="21"/>
      <c r="HYC47" s="21"/>
      <c r="HYD47" s="21"/>
      <c r="HYE47" s="21"/>
      <c r="HYF47" s="21"/>
      <c r="HYG47" s="21"/>
      <c r="HYH47" s="21"/>
      <c r="HYI47" s="21"/>
      <c r="HYJ47" s="21"/>
      <c r="HYK47" s="21"/>
      <c r="HYL47" s="21"/>
      <c r="HYM47" s="21"/>
      <c r="HYN47" s="21"/>
      <c r="HYO47" s="21"/>
      <c r="HYP47" s="21"/>
      <c r="HYQ47" s="21"/>
      <c r="HYR47" s="21"/>
      <c r="HYS47" s="21"/>
      <c r="HYT47" s="21"/>
      <c r="HYU47" s="21"/>
      <c r="HYV47" s="21"/>
      <c r="HYW47" s="21"/>
      <c r="HYX47" s="21"/>
      <c r="HYY47" s="21"/>
      <c r="HYZ47" s="21"/>
      <c r="HZA47" s="21"/>
      <c r="HZB47" s="21"/>
      <c r="HZC47" s="21"/>
      <c r="HZD47" s="21"/>
      <c r="HZE47" s="21"/>
      <c r="HZF47" s="21"/>
      <c r="HZG47" s="21"/>
      <c r="HZH47" s="21"/>
      <c r="HZI47" s="21"/>
      <c r="HZJ47" s="21"/>
      <c r="HZK47" s="21"/>
      <c r="HZL47" s="21"/>
      <c r="HZM47" s="21"/>
      <c r="HZN47" s="21"/>
      <c r="HZO47" s="21"/>
      <c r="HZP47" s="21"/>
      <c r="HZQ47" s="21"/>
      <c r="HZR47" s="21"/>
      <c r="HZS47" s="21"/>
      <c r="HZT47" s="21"/>
      <c r="HZU47" s="21"/>
      <c r="HZV47" s="21"/>
      <c r="HZW47" s="21"/>
      <c r="HZX47" s="21"/>
      <c r="HZY47" s="21"/>
      <c r="HZZ47" s="21"/>
      <c r="IAA47" s="21"/>
      <c r="IAB47" s="21"/>
      <c r="IAC47" s="21"/>
      <c r="IAD47" s="21"/>
      <c r="IAE47" s="21"/>
      <c r="IAF47" s="21"/>
      <c r="IAG47" s="21"/>
      <c r="IAH47" s="21"/>
      <c r="IAI47" s="21"/>
      <c r="IAJ47" s="21"/>
      <c r="IAK47" s="21"/>
      <c r="IAL47" s="21"/>
      <c r="IAM47" s="21"/>
      <c r="IAN47" s="21"/>
      <c r="IAO47" s="21"/>
      <c r="IAP47" s="21"/>
      <c r="IAQ47" s="21"/>
      <c r="IAR47" s="21"/>
      <c r="IAS47" s="21"/>
      <c r="IAT47" s="21"/>
      <c r="IAU47" s="21"/>
      <c r="IAV47" s="21"/>
      <c r="IAW47" s="21"/>
      <c r="IAX47" s="21"/>
      <c r="IAY47" s="21"/>
      <c r="IAZ47" s="21"/>
      <c r="IBA47" s="21"/>
      <c r="IBB47" s="21"/>
      <c r="IBC47" s="21"/>
      <c r="IBD47" s="21"/>
      <c r="IBE47" s="21"/>
      <c r="IBF47" s="21"/>
      <c r="IBG47" s="21"/>
      <c r="IBH47" s="21"/>
      <c r="IBI47" s="21"/>
      <c r="IBJ47" s="21"/>
      <c r="IBK47" s="21"/>
      <c r="IBL47" s="21"/>
      <c r="IBM47" s="21"/>
      <c r="IBN47" s="21"/>
      <c r="IBO47" s="21"/>
      <c r="IBP47" s="21"/>
      <c r="IBQ47" s="21"/>
      <c r="IBR47" s="21"/>
      <c r="IBS47" s="21"/>
      <c r="IBT47" s="21"/>
      <c r="IBU47" s="21"/>
      <c r="IBV47" s="21"/>
      <c r="IBW47" s="21"/>
      <c r="IBX47" s="21"/>
      <c r="IBY47" s="21"/>
      <c r="IBZ47" s="21"/>
      <c r="ICA47" s="21"/>
      <c r="ICB47" s="21"/>
      <c r="ICC47" s="21"/>
      <c r="ICD47" s="21"/>
      <c r="ICE47" s="21"/>
      <c r="ICF47" s="21"/>
      <c r="ICG47" s="21"/>
      <c r="ICH47" s="21"/>
      <c r="ICI47" s="21"/>
      <c r="ICJ47" s="21"/>
      <c r="ICK47" s="21"/>
      <c r="ICL47" s="21"/>
      <c r="ICM47" s="21"/>
      <c r="ICN47" s="21"/>
      <c r="ICO47" s="21"/>
      <c r="ICP47" s="21"/>
      <c r="ICQ47" s="21"/>
      <c r="ICR47" s="21"/>
      <c r="ICS47" s="21"/>
      <c r="ICT47" s="21"/>
      <c r="ICU47" s="21"/>
      <c r="ICV47" s="21"/>
      <c r="ICW47" s="21"/>
      <c r="ICX47" s="21"/>
      <c r="ICY47" s="21"/>
      <c r="ICZ47" s="21"/>
      <c r="IDA47" s="21"/>
      <c r="IDB47" s="21"/>
      <c r="IDC47" s="21"/>
      <c r="IDD47" s="21"/>
      <c r="IDE47" s="21"/>
      <c r="IDF47" s="21"/>
      <c r="IDG47" s="21"/>
      <c r="IDH47" s="21"/>
      <c r="IDI47" s="21"/>
      <c r="IDJ47" s="21"/>
      <c r="IDK47" s="21"/>
      <c r="IDL47" s="21"/>
      <c r="IDM47" s="21"/>
      <c r="IDN47" s="21"/>
      <c r="IDO47" s="21"/>
      <c r="IDP47" s="21"/>
      <c r="IDQ47" s="21"/>
      <c r="IDR47" s="21"/>
      <c r="IDS47" s="21"/>
      <c r="IDT47" s="21"/>
      <c r="IDU47" s="21"/>
      <c r="IDV47" s="21"/>
      <c r="IDW47" s="21"/>
      <c r="IDX47" s="21"/>
      <c r="IDY47" s="21"/>
      <c r="IDZ47" s="21"/>
      <c r="IEA47" s="21"/>
      <c r="IEB47" s="21"/>
      <c r="IEC47" s="21"/>
      <c r="IED47" s="21"/>
      <c r="IEE47" s="21"/>
      <c r="IEF47" s="21"/>
      <c r="IEG47" s="21"/>
      <c r="IEH47" s="21"/>
      <c r="IEI47" s="21"/>
      <c r="IEJ47" s="21"/>
      <c r="IEK47" s="21"/>
      <c r="IEL47" s="21"/>
      <c r="IEM47" s="21"/>
      <c r="IEN47" s="21"/>
      <c r="IEO47" s="21"/>
      <c r="IEP47" s="21"/>
      <c r="IEQ47" s="21"/>
      <c r="IER47" s="21"/>
      <c r="IES47" s="21"/>
      <c r="IET47" s="21"/>
      <c r="IEU47" s="21"/>
      <c r="IEV47" s="21"/>
      <c r="IEW47" s="21"/>
      <c r="IEX47" s="21"/>
      <c r="IEY47" s="21"/>
      <c r="IEZ47" s="21"/>
      <c r="IFA47" s="21"/>
      <c r="IFB47" s="21"/>
      <c r="IFC47" s="21"/>
      <c r="IFD47" s="21"/>
      <c r="IFE47" s="21"/>
      <c r="IFF47" s="21"/>
      <c r="IFG47" s="21"/>
      <c r="IFH47" s="21"/>
      <c r="IFI47" s="21"/>
      <c r="IFJ47" s="21"/>
      <c r="IFK47" s="21"/>
      <c r="IFL47" s="21"/>
      <c r="IFM47" s="21"/>
      <c r="IFN47" s="21"/>
      <c r="IFO47" s="21"/>
      <c r="IFP47" s="21"/>
      <c r="IFQ47" s="21"/>
      <c r="IFR47" s="21"/>
      <c r="IFS47" s="21"/>
      <c r="IFT47" s="21"/>
      <c r="IFU47" s="21"/>
      <c r="IFV47" s="21"/>
      <c r="IFW47" s="21"/>
      <c r="IFX47" s="21"/>
      <c r="IFY47" s="21"/>
      <c r="IFZ47" s="21"/>
      <c r="IGA47" s="21"/>
      <c r="IGB47" s="21"/>
      <c r="IGC47" s="21"/>
      <c r="IGD47" s="21"/>
      <c r="IGE47" s="21"/>
      <c r="IGF47" s="21"/>
      <c r="IGG47" s="21"/>
      <c r="IGH47" s="21"/>
      <c r="IGI47" s="21"/>
      <c r="IGJ47" s="21"/>
      <c r="IGK47" s="21"/>
      <c r="IGL47" s="21"/>
      <c r="IGM47" s="21"/>
      <c r="IGN47" s="21"/>
      <c r="IGO47" s="21"/>
      <c r="IGP47" s="21"/>
      <c r="IGQ47" s="21"/>
      <c r="IGR47" s="21"/>
      <c r="IGS47" s="21"/>
      <c r="IGT47" s="21"/>
      <c r="IGU47" s="21"/>
      <c r="IGV47" s="21"/>
      <c r="IGW47" s="21"/>
      <c r="IGX47" s="21"/>
      <c r="IGY47" s="21"/>
      <c r="IGZ47" s="21"/>
      <c r="IHA47" s="21"/>
      <c r="IHB47" s="21"/>
      <c r="IHC47" s="21"/>
      <c r="IHD47" s="21"/>
      <c r="IHE47" s="21"/>
      <c r="IHF47" s="21"/>
      <c r="IHG47" s="21"/>
      <c r="IHH47" s="21"/>
      <c r="IHI47" s="21"/>
      <c r="IHJ47" s="21"/>
      <c r="IHK47" s="21"/>
      <c r="IHL47" s="21"/>
      <c r="IHM47" s="21"/>
      <c r="IHN47" s="21"/>
      <c r="IHO47" s="21"/>
      <c r="IHP47" s="21"/>
      <c r="IHQ47" s="21"/>
      <c r="IHR47" s="21"/>
      <c r="IHS47" s="21"/>
      <c r="IHT47" s="21"/>
      <c r="IHU47" s="21"/>
      <c r="IHV47" s="21"/>
      <c r="IHW47" s="21"/>
      <c r="IHX47" s="21"/>
      <c r="IHY47" s="21"/>
      <c r="IHZ47" s="21"/>
      <c r="IIA47" s="21"/>
      <c r="IIB47" s="21"/>
      <c r="IIC47" s="21"/>
      <c r="IID47" s="21"/>
      <c r="IIE47" s="21"/>
      <c r="IIF47" s="21"/>
      <c r="IIG47" s="21"/>
      <c r="IIH47" s="21"/>
      <c r="III47" s="21"/>
      <c r="IIJ47" s="21"/>
      <c r="IIK47" s="21"/>
      <c r="IIL47" s="21"/>
      <c r="IIM47" s="21"/>
      <c r="IIN47" s="21"/>
      <c r="IIO47" s="21"/>
      <c r="IIP47" s="21"/>
      <c r="IIQ47" s="21"/>
      <c r="IIR47" s="21"/>
      <c r="IIS47" s="21"/>
      <c r="IIT47" s="21"/>
      <c r="IIU47" s="21"/>
      <c r="IIV47" s="21"/>
      <c r="IIW47" s="21"/>
      <c r="IIX47" s="21"/>
      <c r="IIY47" s="21"/>
      <c r="IIZ47" s="21"/>
      <c r="IJA47" s="21"/>
      <c r="IJB47" s="21"/>
      <c r="IJC47" s="21"/>
      <c r="IJD47" s="21"/>
      <c r="IJE47" s="21"/>
      <c r="IJF47" s="21"/>
      <c r="IJG47" s="21"/>
      <c r="IJH47" s="21"/>
      <c r="IJI47" s="21"/>
      <c r="IJJ47" s="21"/>
      <c r="IJK47" s="21"/>
      <c r="IJL47" s="21"/>
      <c r="IJM47" s="21"/>
      <c r="IJN47" s="21"/>
      <c r="IJO47" s="21"/>
      <c r="IJP47" s="21"/>
      <c r="IJQ47" s="21"/>
      <c r="IJR47" s="21"/>
      <c r="IJS47" s="21"/>
      <c r="IJT47" s="21"/>
      <c r="IJU47" s="21"/>
      <c r="IJV47" s="21"/>
      <c r="IJW47" s="21"/>
      <c r="IJX47" s="21"/>
      <c r="IJY47" s="21"/>
      <c r="IJZ47" s="21"/>
      <c r="IKA47" s="21"/>
      <c r="IKB47" s="21"/>
      <c r="IKC47" s="21"/>
      <c r="IKD47" s="21"/>
      <c r="IKE47" s="21"/>
      <c r="IKF47" s="21"/>
      <c r="IKG47" s="21"/>
      <c r="IKH47" s="21"/>
      <c r="IKI47" s="21"/>
      <c r="IKJ47" s="21"/>
      <c r="IKK47" s="21"/>
      <c r="IKL47" s="21"/>
      <c r="IKM47" s="21"/>
      <c r="IKN47" s="21"/>
      <c r="IKO47" s="21"/>
      <c r="IKP47" s="21"/>
      <c r="IKQ47" s="21"/>
      <c r="IKR47" s="21"/>
      <c r="IKS47" s="21"/>
      <c r="IKT47" s="21"/>
      <c r="IKU47" s="21"/>
      <c r="IKV47" s="21"/>
      <c r="IKW47" s="21"/>
      <c r="IKX47" s="21"/>
      <c r="IKY47" s="21"/>
      <c r="IKZ47" s="21"/>
      <c r="ILA47" s="21"/>
      <c r="ILB47" s="21"/>
      <c r="ILC47" s="21"/>
      <c r="ILD47" s="21"/>
      <c r="ILE47" s="21"/>
      <c r="ILF47" s="21"/>
      <c r="ILG47" s="21"/>
      <c r="ILH47" s="21"/>
      <c r="ILI47" s="21"/>
      <c r="ILJ47" s="21"/>
      <c r="ILK47" s="21"/>
      <c r="ILL47" s="21"/>
      <c r="ILM47" s="21"/>
      <c r="ILN47" s="21"/>
      <c r="ILO47" s="21"/>
      <c r="ILP47" s="21"/>
      <c r="ILQ47" s="21"/>
      <c r="ILR47" s="21"/>
      <c r="ILS47" s="21"/>
      <c r="ILT47" s="21"/>
      <c r="ILU47" s="21"/>
      <c r="ILV47" s="21"/>
      <c r="ILW47" s="21"/>
      <c r="ILX47" s="21"/>
      <c r="ILY47" s="21"/>
      <c r="ILZ47" s="21"/>
      <c r="IMA47" s="21"/>
      <c r="IMB47" s="21"/>
      <c r="IMC47" s="21"/>
      <c r="IMD47" s="21"/>
      <c r="IME47" s="21"/>
      <c r="IMF47" s="21"/>
      <c r="IMG47" s="21"/>
      <c r="IMH47" s="21"/>
      <c r="IMI47" s="21"/>
      <c r="IMJ47" s="21"/>
      <c r="IMK47" s="21"/>
      <c r="IML47" s="21"/>
      <c r="IMM47" s="21"/>
      <c r="IMN47" s="21"/>
      <c r="IMO47" s="21"/>
      <c r="IMP47" s="21"/>
      <c r="IMQ47" s="21"/>
      <c r="IMR47" s="21"/>
      <c r="IMS47" s="21"/>
      <c r="IMT47" s="21"/>
      <c r="IMU47" s="21"/>
      <c r="IMV47" s="21"/>
      <c r="IMW47" s="21"/>
      <c r="IMX47" s="21"/>
      <c r="IMY47" s="21"/>
      <c r="IMZ47" s="21"/>
      <c r="INA47" s="21"/>
      <c r="INB47" s="21"/>
      <c r="INC47" s="21"/>
      <c r="IND47" s="21"/>
      <c r="INE47" s="21"/>
      <c r="INF47" s="21"/>
      <c r="ING47" s="21"/>
      <c r="INH47" s="21"/>
      <c r="INI47" s="21"/>
      <c r="INJ47" s="21"/>
      <c r="INK47" s="21"/>
      <c r="INL47" s="21"/>
      <c r="INM47" s="21"/>
      <c r="INN47" s="21"/>
      <c r="INO47" s="21"/>
      <c r="INP47" s="21"/>
      <c r="INQ47" s="21"/>
      <c r="INR47" s="21"/>
      <c r="INS47" s="21"/>
      <c r="INT47" s="21"/>
      <c r="INU47" s="21"/>
      <c r="INV47" s="21"/>
      <c r="INW47" s="21"/>
      <c r="INX47" s="21"/>
      <c r="INY47" s="21"/>
      <c r="INZ47" s="21"/>
      <c r="IOA47" s="21"/>
      <c r="IOB47" s="21"/>
      <c r="IOC47" s="21"/>
      <c r="IOD47" s="21"/>
      <c r="IOE47" s="21"/>
      <c r="IOF47" s="21"/>
      <c r="IOG47" s="21"/>
      <c r="IOH47" s="21"/>
      <c r="IOI47" s="21"/>
      <c r="IOJ47" s="21"/>
      <c r="IOK47" s="21"/>
      <c r="IOL47" s="21"/>
      <c r="IOM47" s="21"/>
      <c r="ION47" s="21"/>
      <c r="IOO47" s="21"/>
      <c r="IOP47" s="21"/>
      <c r="IOQ47" s="21"/>
      <c r="IOR47" s="21"/>
      <c r="IOS47" s="21"/>
      <c r="IOT47" s="21"/>
      <c r="IOU47" s="21"/>
      <c r="IOV47" s="21"/>
      <c r="IOW47" s="21"/>
      <c r="IOX47" s="21"/>
      <c r="IOY47" s="21"/>
      <c r="IOZ47" s="21"/>
      <c r="IPA47" s="21"/>
      <c r="IPB47" s="21"/>
      <c r="IPC47" s="21"/>
      <c r="IPD47" s="21"/>
      <c r="IPE47" s="21"/>
      <c r="IPF47" s="21"/>
      <c r="IPG47" s="21"/>
      <c r="IPH47" s="21"/>
      <c r="IPI47" s="21"/>
      <c r="IPJ47" s="21"/>
      <c r="IPK47" s="21"/>
      <c r="IPL47" s="21"/>
      <c r="IPM47" s="21"/>
      <c r="IPN47" s="21"/>
      <c r="IPO47" s="21"/>
      <c r="IPP47" s="21"/>
      <c r="IPQ47" s="21"/>
      <c r="IPR47" s="21"/>
      <c r="IPS47" s="21"/>
      <c r="IPT47" s="21"/>
      <c r="IPU47" s="21"/>
      <c r="IPV47" s="21"/>
      <c r="IPW47" s="21"/>
      <c r="IPX47" s="21"/>
      <c r="IPY47" s="21"/>
      <c r="IPZ47" s="21"/>
      <c r="IQA47" s="21"/>
      <c r="IQB47" s="21"/>
      <c r="IQC47" s="21"/>
      <c r="IQD47" s="21"/>
      <c r="IQE47" s="21"/>
      <c r="IQF47" s="21"/>
      <c r="IQG47" s="21"/>
      <c r="IQH47" s="21"/>
      <c r="IQI47" s="21"/>
      <c r="IQJ47" s="21"/>
      <c r="IQK47" s="21"/>
      <c r="IQL47" s="21"/>
      <c r="IQM47" s="21"/>
      <c r="IQN47" s="21"/>
      <c r="IQO47" s="21"/>
      <c r="IQP47" s="21"/>
      <c r="IQQ47" s="21"/>
      <c r="IQR47" s="21"/>
      <c r="IQS47" s="21"/>
      <c r="IQT47" s="21"/>
      <c r="IQU47" s="21"/>
      <c r="IQV47" s="21"/>
      <c r="IQW47" s="21"/>
      <c r="IQX47" s="21"/>
      <c r="IQY47" s="21"/>
      <c r="IQZ47" s="21"/>
      <c r="IRA47" s="21"/>
      <c r="IRB47" s="21"/>
      <c r="IRC47" s="21"/>
      <c r="IRD47" s="21"/>
      <c r="IRE47" s="21"/>
      <c r="IRF47" s="21"/>
      <c r="IRG47" s="21"/>
      <c r="IRH47" s="21"/>
      <c r="IRI47" s="21"/>
      <c r="IRJ47" s="21"/>
      <c r="IRK47" s="21"/>
      <c r="IRL47" s="21"/>
      <c r="IRM47" s="21"/>
      <c r="IRN47" s="21"/>
      <c r="IRO47" s="21"/>
      <c r="IRP47" s="21"/>
      <c r="IRQ47" s="21"/>
      <c r="IRR47" s="21"/>
      <c r="IRS47" s="21"/>
      <c r="IRT47" s="21"/>
      <c r="IRU47" s="21"/>
      <c r="IRV47" s="21"/>
      <c r="IRW47" s="21"/>
      <c r="IRX47" s="21"/>
      <c r="IRY47" s="21"/>
      <c r="IRZ47" s="21"/>
      <c r="ISA47" s="21"/>
      <c r="ISB47" s="21"/>
      <c r="ISC47" s="21"/>
      <c r="ISD47" s="21"/>
      <c r="ISE47" s="21"/>
      <c r="ISF47" s="21"/>
      <c r="ISG47" s="21"/>
      <c r="ISH47" s="21"/>
      <c r="ISI47" s="21"/>
      <c r="ISJ47" s="21"/>
      <c r="ISK47" s="21"/>
      <c r="ISL47" s="21"/>
      <c r="ISM47" s="21"/>
      <c r="ISN47" s="21"/>
      <c r="ISO47" s="21"/>
      <c r="ISP47" s="21"/>
      <c r="ISQ47" s="21"/>
      <c r="ISR47" s="21"/>
      <c r="ISS47" s="21"/>
      <c r="IST47" s="21"/>
      <c r="ISU47" s="21"/>
      <c r="ISV47" s="21"/>
      <c r="ISW47" s="21"/>
      <c r="ISX47" s="21"/>
      <c r="ISY47" s="21"/>
      <c r="ISZ47" s="21"/>
      <c r="ITA47" s="21"/>
      <c r="ITB47" s="21"/>
      <c r="ITC47" s="21"/>
      <c r="ITD47" s="21"/>
      <c r="ITE47" s="21"/>
      <c r="ITF47" s="21"/>
      <c r="ITG47" s="21"/>
      <c r="ITH47" s="21"/>
      <c r="ITI47" s="21"/>
      <c r="ITJ47" s="21"/>
      <c r="ITK47" s="21"/>
      <c r="ITL47" s="21"/>
      <c r="ITM47" s="21"/>
      <c r="ITN47" s="21"/>
      <c r="ITO47" s="21"/>
      <c r="ITP47" s="21"/>
      <c r="ITQ47" s="21"/>
      <c r="ITR47" s="21"/>
      <c r="ITS47" s="21"/>
      <c r="ITT47" s="21"/>
      <c r="ITU47" s="21"/>
      <c r="ITV47" s="21"/>
      <c r="ITW47" s="21"/>
      <c r="ITX47" s="21"/>
      <c r="ITY47" s="21"/>
      <c r="ITZ47" s="21"/>
      <c r="IUA47" s="21"/>
      <c r="IUB47" s="21"/>
      <c r="IUC47" s="21"/>
      <c r="IUD47" s="21"/>
      <c r="IUE47" s="21"/>
      <c r="IUF47" s="21"/>
      <c r="IUG47" s="21"/>
      <c r="IUH47" s="21"/>
      <c r="IUI47" s="21"/>
      <c r="IUJ47" s="21"/>
      <c r="IUK47" s="21"/>
      <c r="IUL47" s="21"/>
      <c r="IUM47" s="21"/>
      <c r="IUN47" s="21"/>
      <c r="IUO47" s="21"/>
      <c r="IUP47" s="21"/>
      <c r="IUQ47" s="21"/>
      <c r="IUR47" s="21"/>
      <c r="IUS47" s="21"/>
      <c r="IUT47" s="21"/>
      <c r="IUU47" s="21"/>
      <c r="IUV47" s="21"/>
      <c r="IUW47" s="21"/>
      <c r="IUX47" s="21"/>
      <c r="IUY47" s="21"/>
      <c r="IUZ47" s="21"/>
      <c r="IVA47" s="21"/>
      <c r="IVB47" s="21"/>
      <c r="IVC47" s="21"/>
      <c r="IVD47" s="21"/>
      <c r="IVE47" s="21"/>
      <c r="IVF47" s="21"/>
      <c r="IVG47" s="21"/>
      <c r="IVH47" s="21"/>
      <c r="IVI47" s="21"/>
      <c r="IVJ47" s="21"/>
      <c r="IVK47" s="21"/>
      <c r="IVL47" s="21"/>
      <c r="IVM47" s="21"/>
      <c r="IVN47" s="21"/>
      <c r="IVO47" s="21"/>
      <c r="IVP47" s="21"/>
      <c r="IVQ47" s="21"/>
      <c r="IVR47" s="21"/>
      <c r="IVS47" s="21"/>
      <c r="IVT47" s="21"/>
      <c r="IVU47" s="21"/>
      <c r="IVV47" s="21"/>
      <c r="IVW47" s="21"/>
      <c r="IVX47" s="21"/>
      <c r="IVY47" s="21"/>
      <c r="IVZ47" s="21"/>
      <c r="IWA47" s="21"/>
      <c r="IWB47" s="21"/>
      <c r="IWC47" s="21"/>
      <c r="IWD47" s="21"/>
      <c r="IWE47" s="21"/>
      <c r="IWF47" s="21"/>
      <c r="IWG47" s="21"/>
      <c r="IWH47" s="21"/>
      <c r="IWI47" s="21"/>
      <c r="IWJ47" s="21"/>
      <c r="IWK47" s="21"/>
      <c r="IWL47" s="21"/>
      <c r="IWM47" s="21"/>
      <c r="IWN47" s="21"/>
      <c r="IWO47" s="21"/>
      <c r="IWP47" s="21"/>
      <c r="IWQ47" s="21"/>
      <c r="IWR47" s="21"/>
      <c r="IWS47" s="21"/>
      <c r="IWT47" s="21"/>
      <c r="IWU47" s="21"/>
      <c r="IWV47" s="21"/>
      <c r="IWW47" s="21"/>
      <c r="IWX47" s="21"/>
      <c r="IWY47" s="21"/>
      <c r="IWZ47" s="21"/>
      <c r="IXA47" s="21"/>
      <c r="IXB47" s="21"/>
      <c r="IXC47" s="21"/>
      <c r="IXD47" s="21"/>
      <c r="IXE47" s="21"/>
      <c r="IXF47" s="21"/>
      <c r="IXG47" s="21"/>
      <c r="IXH47" s="21"/>
      <c r="IXI47" s="21"/>
      <c r="IXJ47" s="21"/>
      <c r="IXK47" s="21"/>
      <c r="IXL47" s="21"/>
      <c r="IXM47" s="21"/>
      <c r="IXN47" s="21"/>
      <c r="IXO47" s="21"/>
      <c r="IXP47" s="21"/>
      <c r="IXQ47" s="21"/>
      <c r="IXR47" s="21"/>
      <c r="IXS47" s="21"/>
      <c r="IXT47" s="21"/>
      <c r="IXU47" s="21"/>
      <c r="IXV47" s="21"/>
      <c r="IXW47" s="21"/>
      <c r="IXX47" s="21"/>
      <c r="IXY47" s="21"/>
      <c r="IXZ47" s="21"/>
      <c r="IYA47" s="21"/>
      <c r="IYB47" s="21"/>
      <c r="IYC47" s="21"/>
      <c r="IYD47" s="21"/>
      <c r="IYE47" s="21"/>
      <c r="IYF47" s="21"/>
      <c r="IYG47" s="21"/>
      <c r="IYH47" s="21"/>
      <c r="IYI47" s="21"/>
      <c r="IYJ47" s="21"/>
      <c r="IYK47" s="21"/>
      <c r="IYL47" s="21"/>
      <c r="IYM47" s="21"/>
      <c r="IYN47" s="21"/>
      <c r="IYO47" s="21"/>
      <c r="IYP47" s="21"/>
      <c r="IYQ47" s="21"/>
      <c r="IYR47" s="21"/>
      <c r="IYS47" s="21"/>
      <c r="IYT47" s="21"/>
      <c r="IYU47" s="21"/>
      <c r="IYV47" s="21"/>
      <c r="IYW47" s="21"/>
      <c r="IYX47" s="21"/>
      <c r="IYY47" s="21"/>
      <c r="IYZ47" s="21"/>
      <c r="IZA47" s="21"/>
      <c r="IZB47" s="21"/>
      <c r="IZC47" s="21"/>
      <c r="IZD47" s="21"/>
      <c r="IZE47" s="21"/>
      <c r="IZF47" s="21"/>
      <c r="IZG47" s="21"/>
      <c r="IZH47" s="21"/>
      <c r="IZI47" s="21"/>
      <c r="IZJ47" s="21"/>
      <c r="IZK47" s="21"/>
      <c r="IZL47" s="21"/>
      <c r="IZM47" s="21"/>
      <c r="IZN47" s="21"/>
      <c r="IZO47" s="21"/>
      <c r="IZP47" s="21"/>
      <c r="IZQ47" s="21"/>
      <c r="IZR47" s="21"/>
      <c r="IZS47" s="21"/>
      <c r="IZT47" s="21"/>
      <c r="IZU47" s="21"/>
      <c r="IZV47" s="21"/>
      <c r="IZW47" s="21"/>
      <c r="IZX47" s="21"/>
      <c r="IZY47" s="21"/>
      <c r="IZZ47" s="21"/>
      <c r="JAA47" s="21"/>
      <c r="JAB47" s="21"/>
      <c r="JAC47" s="21"/>
      <c r="JAD47" s="21"/>
      <c r="JAE47" s="21"/>
      <c r="JAF47" s="21"/>
      <c r="JAG47" s="21"/>
      <c r="JAH47" s="21"/>
      <c r="JAI47" s="21"/>
      <c r="JAJ47" s="21"/>
      <c r="JAK47" s="21"/>
      <c r="JAL47" s="21"/>
      <c r="JAM47" s="21"/>
      <c r="JAN47" s="21"/>
      <c r="JAO47" s="21"/>
      <c r="JAP47" s="21"/>
      <c r="JAQ47" s="21"/>
      <c r="JAR47" s="21"/>
      <c r="JAS47" s="21"/>
      <c r="JAT47" s="21"/>
      <c r="JAU47" s="21"/>
      <c r="JAV47" s="21"/>
      <c r="JAW47" s="21"/>
      <c r="JAX47" s="21"/>
      <c r="JAY47" s="21"/>
      <c r="JAZ47" s="21"/>
      <c r="JBA47" s="21"/>
      <c r="JBB47" s="21"/>
      <c r="JBC47" s="21"/>
      <c r="JBD47" s="21"/>
      <c r="JBE47" s="21"/>
      <c r="JBF47" s="21"/>
      <c r="JBG47" s="21"/>
      <c r="JBH47" s="21"/>
      <c r="JBI47" s="21"/>
      <c r="JBJ47" s="21"/>
      <c r="JBK47" s="21"/>
      <c r="JBL47" s="21"/>
      <c r="JBM47" s="21"/>
      <c r="JBN47" s="21"/>
      <c r="JBO47" s="21"/>
      <c r="JBP47" s="21"/>
      <c r="JBQ47" s="21"/>
      <c r="JBR47" s="21"/>
      <c r="JBS47" s="21"/>
      <c r="JBT47" s="21"/>
      <c r="JBU47" s="21"/>
      <c r="JBV47" s="21"/>
      <c r="JBW47" s="21"/>
      <c r="JBX47" s="21"/>
      <c r="JBY47" s="21"/>
      <c r="JBZ47" s="21"/>
      <c r="JCA47" s="21"/>
      <c r="JCB47" s="21"/>
      <c r="JCC47" s="21"/>
      <c r="JCD47" s="21"/>
      <c r="JCE47" s="21"/>
      <c r="JCF47" s="21"/>
      <c r="JCG47" s="21"/>
      <c r="JCH47" s="21"/>
      <c r="JCI47" s="21"/>
      <c r="JCJ47" s="21"/>
      <c r="JCK47" s="21"/>
      <c r="JCL47" s="21"/>
      <c r="JCM47" s="21"/>
      <c r="JCN47" s="21"/>
      <c r="JCO47" s="21"/>
      <c r="JCP47" s="21"/>
      <c r="JCQ47" s="21"/>
      <c r="JCR47" s="21"/>
      <c r="JCS47" s="21"/>
      <c r="JCT47" s="21"/>
      <c r="JCU47" s="21"/>
      <c r="JCV47" s="21"/>
      <c r="JCW47" s="21"/>
      <c r="JCX47" s="21"/>
      <c r="JCY47" s="21"/>
      <c r="JCZ47" s="21"/>
      <c r="JDA47" s="21"/>
      <c r="JDB47" s="21"/>
      <c r="JDC47" s="21"/>
      <c r="JDD47" s="21"/>
      <c r="JDE47" s="21"/>
      <c r="JDF47" s="21"/>
      <c r="JDG47" s="21"/>
      <c r="JDH47" s="21"/>
      <c r="JDI47" s="21"/>
      <c r="JDJ47" s="21"/>
      <c r="JDK47" s="21"/>
      <c r="JDL47" s="21"/>
      <c r="JDM47" s="21"/>
      <c r="JDN47" s="21"/>
      <c r="JDO47" s="21"/>
      <c r="JDP47" s="21"/>
      <c r="JDQ47" s="21"/>
      <c r="JDR47" s="21"/>
      <c r="JDS47" s="21"/>
      <c r="JDT47" s="21"/>
      <c r="JDU47" s="21"/>
      <c r="JDV47" s="21"/>
      <c r="JDW47" s="21"/>
      <c r="JDX47" s="21"/>
      <c r="JDY47" s="21"/>
      <c r="JDZ47" s="21"/>
      <c r="JEA47" s="21"/>
      <c r="JEB47" s="21"/>
      <c r="JEC47" s="21"/>
      <c r="JED47" s="21"/>
      <c r="JEE47" s="21"/>
      <c r="JEF47" s="21"/>
      <c r="JEG47" s="21"/>
      <c r="JEH47" s="21"/>
      <c r="JEI47" s="21"/>
      <c r="JEJ47" s="21"/>
      <c r="JEK47" s="21"/>
      <c r="JEL47" s="21"/>
      <c r="JEM47" s="21"/>
      <c r="JEN47" s="21"/>
      <c r="JEO47" s="21"/>
      <c r="JEP47" s="21"/>
      <c r="JEQ47" s="21"/>
      <c r="JER47" s="21"/>
      <c r="JES47" s="21"/>
      <c r="JET47" s="21"/>
      <c r="JEU47" s="21"/>
      <c r="JEV47" s="21"/>
      <c r="JEW47" s="21"/>
      <c r="JEX47" s="21"/>
      <c r="JEY47" s="21"/>
      <c r="JEZ47" s="21"/>
      <c r="JFA47" s="21"/>
      <c r="JFB47" s="21"/>
      <c r="JFC47" s="21"/>
      <c r="JFD47" s="21"/>
      <c r="JFE47" s="21"/>
      <c r="JFF47" s="21"/>
      <c r="JFG47" s="21"/>
      <c r="JFH47" s="21"/>
      <c r="JFI47" s="21"/>
      <c r="JFJ47" s="21"/>
      <c r="JFK47" s="21"/>
      <c r="JFL47" s="21"/>
      <c r="JFM47" s="21"/>
      <c r="JFN47" s="21"/>
      <c r="JFO47" s="21"/>
      <c r="JFP47" s="21"/>
      <c r="JFQ47" s="21"/>
      <c r="JFR47" s="21"/>
      <c r="JFS47" s="21"/>
      <c r="JFT47" s="21"/>
      <c r="JFU47" s="21"/>
      <c r="JFV47" s="21"/>
      <c r="JFW47" s="21"/>
      <c r="JFX47" s="21"/>
      <c r="JFY47" s="21"/>
      <c r="JFZ47" s="21"/>
      <c r="JGA47" s="21"/>
      <c r="JGB47" s="21"/>
      <c r="JGC47" s="21"/>
      <c r="JGD47" s="21"/>
      <c r="JGE47" s="21"/>
      <c r="JGF47" s="21"/>
      <c r="JGG47" s="21"/>
      <c r="JGH47" s="21"/>
      <c r="JGI47" s="21"/>
      <c r="JGJ47" s="21"/>
      <c r="JGK47" s="21"/>
      <c r="JGL47" s="21"/>
      <c r="JGM47" s="21"/>
      <c r="JGN47" s="21"/>
      <c r="JGO47" s="21"/>
      <c r="JGP47" s="21"/>
      <c r="JGQ47" s="21"/>
      <c r="JGR47" s="21"/>
      <c r="JGS47" s="21"/>
      <c r="JGT47" s="21"/>
      <c r="JGU47" s="21"/>
      <c r="JGV47" s="21"/>
      <c r="JGW47" s="21"/>
      <c r="JGX47" s="21"/>
      <c r="JGY47" s="21"/>
      <c r="JGZ47" s="21"/>
      <c r="JHA47" s="21"/>
      <c r="JHB47" s="21"/>
      <c r="JHC47" s="21"/>
      <c r="JHD47" s="21"/>
      <c r="JHE47" s="21"/>
      <c r="JHF47" s="21"/>
      <c r="JHG47" s="21"/>
      <c r="JHH47" s="21"/>
      <c r="JHI47" s="21"/>
      <c r="JHJ47" s="21"/>
      <c r="JHK47" s="21"/>
      <c r="JHL47" s="21"/>
      <c r="JHM47" s="21"/>
      <c r="JHN47" s="21"/>
      <c r="JHO47" s="21"/>
      <c r="JHP47" s="21"/>
      <c r="JHQ47" s="21"/>
      <c r="JHR47" s="21"/>
      <c r="JHS47" s="21"/>
      <c r="JHT47" s="21"/>
      <c r="JHU47" s="21"/>
      <c r="JHV47" s="21"/>
      <c r="JHW47" s="21"/>
      <c r="JHX47" s="21"/>
      <c r="JHY47" s="21"/>
      <c r="JHZ47" s="21"/>
      <c r="JIA47" s="21"/>
      <c r="JIB47" s="21"/>
      <c r="JIC47" s="21"/>
      <c r="JID47" s="21"/>
      <c r="JIE47" s="21"/>
      <c r="JIF47" s="21"/>
      <c r="JIG47" s="21"/>
      <c r="JIH47" s="21"/>
      <c r="JII47" s="21"/>
      <c r="JIJ47" s="21"/>
      <c r="JIK47" s="21"/>
      <c r="JIL47" s="21"/>
      <c r="JIM47" s="21"/>
      <c r="JIN47" s="21"/>
      <c r="JIO47" s="21"/>
      <c r="JIP47" s="21"/>
      <c r="JIQ47" s="21"/>
      <c r="JIR47" s="21"/>
      <c r="JIS47" s="21"/>
      <c r="JIT47" s="21"/>
      <c r="JIU47" s="21"/>
      <c r="JIV47" s="21"/>
      <c r="JIW47" s="21"/>
      <c r="JIX47" s="21"/>
      <c r="JIY47" s="21"/>
      <c r="JIZ47" s="21"/>
      <c r="JJA47" s="21"/>
      <c r="JJB47" s="21"/>
      <c r="JJC47" s="21"/>
      <c r="JJD47" s="21"/>
      <c r="JJE47" s="21"/>
      <c r="JJF47" s="21"/>
      <c r="JJG47" s="21"/>
      <c r="JJH47" s="21"/>
      <c r="JJI47" s="21"/>
      <c r="JJJ47" s="21"/>
      <c r="JJK47" s="21"/>
      <c r="JJL47" s="21"/>
      <c r="JJM47" s="21"/>
      <c r="JJN47" s="21"/>
      <c r="JJO47" s="21"/>
      <c r="JJP47" s="21"/>
      <c r="JJQ47" s="21"/>
      <c r="JJR47" s="21"/>
      <c r="JJS47" s="21"/>
      <c r="JJT47" s="21"/>
      <c r="JJU47" s="21"/>
      <c r="JJV47" s="21"/>
      <c r="JJW47" s="21"/>
      <c r="JJX47" s="21"/>
      <c r="JJY47" s="21"/>
      <c r="JJZ47" s="21"/>
      <c r="JKA47" s="21"/>
      <c r="JKB47" s="21"/>
      <c r="JKC47" s="21"/>
      <c r="JKD47" s="21"/>
      <c r="JKE47" s="21"/>
      <c r="JKF47" s="21"/>
      <c r="JKG47" s="21"/>
      <c r="JKH47" s="21"/>
      <c r="JKI47" s="21"/>
      <c r="JKJ47" s="21"/>
      <c r="JKK47" s="21"/>
      <c r="JKL47" s="21"/>
      <c r="JKM47" s="21"/>
      <c r="JKN47" s="21"/>
      <c r="JKO47" s="21"/>
      <c r="JKP47" s="21"/>
      <c r="JKQ47" s="21"/>
      <c r="JKR47" s="21"/>
      <c r="JKS47" s="21"/>
      <c r="JKT47" s="21"/>
      <c r="JKU47" s="21"/>
      <c r="JKV47" s="21"/>
      <c r="JKW47" s="21"/>
      <c r="JKX47" s="21"/>
      <c r="JKY47" s="21"/>
      <c r="JKZ47" s="21"/>
      <c r="JLA47" s="21"/>
      <c r="JLB47" s="21"/>
      <c r="JLC47" s="21"/>
      <c r="JLD47" s="21"/>
      <c r="JLE47" s="21"/>
      <c r="JLF47" s="21"/>
      <c r="JLG47" s="21"/>
      <c r="JLH47" s="21"/>
      <c r="JLI47" s="21"/>
      <c r="JLJ47" s="21"/>
      <c r="JLK47" s="21"/>
      <c r="JLL47" s="21"/>
      <c r="JLM47" s="21"/>
      <c r="JLN47" s="21"/>
      <c r="JLO47" s="21"/>
      <c r="JLP47" s="21"/>
      <c r="JLQ47" s="21"/>
      <c r="JLR47" s="21"/>
      <c r="JLS47" s="21"/>
      <c r="JLT47" s="21"/>
      <c r="JLU47" s="21"/>
      <c r="JLV47" s="21"/>
      <c r="JLW47" s="21"/>
      <c r="JLX47" s="21"/>
      <c r="JLY47" s="21"/>
      <c r="JLZ47" s="21"/>
      <c r="JMA47" s="21"/>
      <c r="JMB47" s="21"/>
      <c r="JMC47" s="21"/>
      <c r="JMD47" s="21"/>
      <c r="JME47" s="21"/>
      <c r="JMF47" s="21"/>
      <c r="JMG47" s="21"/>
      <c r="JMH47" s="21"/>
      <c r="JMI47" s="21"/>
      <c r="JMJ47" s="21"/>
      <c r="JMK47" s="21"/>
      <c r="JML47" s="21"/>
      <c r="JMM47" s="21"/>
      <c r="JMN47" s="21"/>
      <c r="JMO47" s="21"/>
      <c r="JMP47" s="21"/>
      <c r="JMQ47" s="21"/>
      <c r="JMR47" s="21"/>
      <c r="JMS47" s="21"/>
      <c r="JMT47" s="21"/>
      <c r="JMU47" s="21"/>
      <c r="JMV47" s="21"/>
      <c r="JMW47" s="21"/>
      <c r="JMX47" s="21"/>
      <c r="JMY47" s="21"/>
      <c r="JMZ47" s="21"/>
      <c r="JNA47" s="21"/>
      <c r="JNB47" s="21"/>
      <c r="JNC47" s="21"/>
      <c r="JND47" s="21"/>
      <c r="JNE47" s="21"/>
      <c r="JNF47" s="21"/>
      <c r="JNG47" s="21"/>
      <c r="JNH47" s="21"/>
      <c r="JNI47" s="21"/>
      <c r="JNJ47" s="21"/>
      <c r="JNK47" s="21"/>
      <c r="JNL47" s="21"/>
      <c r="JNM47" s="21"/>
      <c r="JNN47" s="21"/>
      <c r="JNO47" s="21"/>
      <c r="JNP47" s="21"/>
      <c r="JNQ47" s="21"/>
      <c r="JNR47" s="21"/>
      <c r="JNS47" s="21"/>
      <c r="JNT47" s="21"/>
      <c r="JNU47" s="21"/>
      <c r="JNV47" s="21"/>
      <c r="JNW47" s="21"/>
      <c r="JNX47" s="21"/>
      <c r="JNY47" s="21"/>
      <c r="JNZ47" s="21"/>
      <c r="JOA47" s="21"/>
      <c r="JOB47" s="21"/>
      <c r="JOC47" s="21"/>
      <c r="JOD47" s="21"/>
      <c r="JOE47" s="21"/>
      <c r="JOF47" s="21"/>
      <c r="JOG47" s="21"/>
      <c r="JOH47" s="21"/>
      <c r="JOI47" s="21"/>
      <c r="JOJ47" s="21"/>
      <c r="JOK47" s="21"/>
      <c r="JOL47" s="21"/>
      <c r="JOM47" s="21"/>
      <c r="JON47" s="21"/>
      <c r="JOO47" s="21"/>
      <c r="JOP47" s="21"/>
      <c r="JOQ47" s="21"/>
      <c r="JOR47" s="21"/>
      <c r="JOS47" s="21"/>
      <c r="JOT47" s="21"/>
      <c r="JOU47" s="21"/>
      <c r="JOV47" s="21"/>
      <c r="JOW47" s="21"/>
      <c r="JOX47" s="21"/>
      <c r="JOY47" s="21"/>
      <c r="JOZ47" s="21"/>
      <c r="JPA47" s="21"/>
      <c r="JPB47" s="21"/>
      <c r="JPC47" s="21"/>
      <c r="JPD47" s="21"/>
      <c r="JPE47" s="21"/>
      <c r="JPF47" s="21"/>
      <c r="JPG47" s="21"/>
      <c r="JPH47" s="21"/>
      <c r="JPI47" s="21"/>
      <c r="JPJ47" s="21"/>
      <c r="JPK47" s="21"/>
      <c r="JPL47" s="21"/>
      <c r="JPM47" s="21"/>
      <c r="JPN47" s="21"/>
      <c r="JPO47" s="21"/>
      <c r="JPP47" s="21"/>
      <c r="JPQ47" s="21"/>
      <c r="JPR47" s="21"/>
      <c r="JPS47" s="21"/>
      <c r="JPT47" s="21"/>
      <c r="JPU47" s="21"/>
      <c r="JPV47" s="21"/>
      <c r="JPW47" s="21"/>
      <c r="JPX47" s="21"/>
      <c r="JPY47" s="21"/>
      <c r="JPZ47" s="21"/>
      <c r="JQA47" s="21"/>
      <c r="JQB47" s="21"/>
      <c r="JQC47" s="21"/>
      <c r="JQD47" s="21"/>
      <c r="JQE47" s="21"/>
      <c r="JQF47" s="21"/>
      <c r="JQG47" s="21"/>
      <c r="JQH47" s="21"/>
      <c r="JQI47" s="21"/>
      <c r="JQJ47" s="21"/>
      <c r="JQK47" s="21"/>
      <c r="JQL47" s="21"/>
      <c r="JQM47" s="21"/>
      <c r="JQN47" s="21"/>
      <c r="JQO47" s="21"/>
      <c r="JQP47" s="21"/>
      <c r="JQQ47" s="21"/>
      <c r="JQR47" s="21"/>
      <c r="JQS47" s="21"/>
      <c r="JQT47" s="21"/>
      <c r="JQU47" s="21"/>
      <c r="JQV47" s="21"/>
      <c r="JQW47" s="21"/>
      <c r="JQX47" s="21"/>
      <c r="JQY47" s="21"/>
      <c r="JQZ47" s="21"/>
      <c r="JRA47" s="21"/>
      <c r="JRB47" s="21"/>
      <c r="JRC47" s="21"/>
      <c r="JRD47" s="21"/>
      <c r="JRE47" s="21"/>
      <c r="JRF47" s="21"/>
      <c r="JRG47" s="21"/>
      <c r="JRH47" s="21"/>
      <c r="JRI47" s="21"/>
      <c r="JRJ47" s="21"/>
      <c r="JRK47" s="21"/>
      <c r="JRL47" s="21"/>
      <c r="JRM47" s="21"/>
      <c r="JRN47" s="21"/>
      <c r="JRO47" s="21"/>
      <c r="JRP47" s="21"/>
      <c r="JRQ47" s="21"/>
      <c r="JRR47" s="21"/>
      <c r="JRS47" s="21"/>
      <c r="JRT47" s="21"/>
      <c r="JRU47" s="21"/>
      <c r="JRV47" s="21"/>
      <c r="JRW47" s="21"/>
      <c r="JRX47" s="21"/>
      <c r="JRY47" s="21"/>
      <c r="JRZ47" s="21"/>
      <c r="JSA47" s="21"/>
      <c r="JSB47" s="21"/>
      <c r="JSC47" s="21"/>
      <c r="JSD47" s="21"/>
      <c r="JSE47" s="21"/>
      <c r="JSF47" s="21"/>
      <c r="JSG47" s="21"/>
      <c r="JSH47" s="21"/>
      <c r="JSI47" s="21"/>
      <c r="JSJ47" s="21"/>
      <c r="JSK47" s="21"/>
      <c r="JSL47" s="21"/>
      <c r="JSM47" s="21"/>
      <c r="JSN47" s="21"/>
      <c r="JSO47" s="21"/>
      <c r="JSP47" s="21"/>
      <c r="JSQ47" s="21"/>
      <c r="JSR47" s="21"/>
      <c r="JSS47" s="21"/>
      <c r="JST47" s="21"/>
      <c r="JSU47" s="21"/>
      <c r="JSV47" s="21"/>
      <c r="JSW47" s="21"/>
      <c r="JSX47" s="21"/>
      <c r="JSY47" s="21"/>
      <c r="JSZ47" s="21"/>
      <c r="JTA47" s="21"/>
      <c r="JTB47" s="21"/>
      <c r="JTC47" s="21"/>
      <c r="JTD47" s="21"/>
      <c r="JTE47" s="21"/>
      <c r="JTF47" s="21"/>
      <c r="JTG47" s="21"/>
      <c r="JTH47" s="21"/>
      <c r="JTI47" s="21"/>
      <c r="JTJ47" s="21"/>
      <c r="JTK47" s="21"/>
      <c r="JTL47" s="21"/>
      <c r="JTM47" s="21"/>
      <c r="JTN47" s="21"/>
      <c r="JTO47" s="21"/>
      <c r="JTP47" s="21"/>
      <c r="JTQ47" s="21"/>
      <c r="JTR47" s="21"/>
      <c r="JTS47" s="21"/>
      <c r="JTT47" s="21"/>
      <c r="JTU47" s="21"/>
      <c r="JTV47" s="21"/>
      <c r="JTW47" s="21"/>
      <c r="JTX47" s="21"/>
      <c r="JTY47" s="21"/>
      <c r="JTZ47" s="21"/>
      <c r="JUA47" s="21"/>
      <c r="JUB47" s="21"/>
      <c r="JUC47" s="21"/>
      <c r="JUD47" s="21"/>
      <c r="JUE47" s="21"/>
      <c r="JUF47" s="21"/>
      <c r="JUG47" s="21"/>
      <c r="JUH47" s="21"/>
      <c r="JUI47" s="21"/>
      <c r="JUJ47" s="21"/>
      <c r="JUK47" s="21"/>
      <c r="JUL47" s="21"/>
      <c r="JUM47" s="21"/>
      <c r="JUN47" s="21"/>
      <c r="JUO47" s="21"/>
      <c r="JUP47" s="21"/>
      <c r="JUQ47" s="21"/>
      <c r="JUR47" s="21"/>
      <c r="JUS47" s="21"/>
      <c r="JUT47" s="21"/>
      <c r="JUU47" s="21"/>
      <c r="JUV47" s="21"/>
      <c r="JUW47" s="21"/>
      <c r="JUX47" s="21"/>
      <c r="JUY47" s="21"/>
      <c r="JUZ47" s="21"/>
      <c r="JVA47" s="21"/>
      <c r="JVB47" s="21"/>
      <c r="JVC47" s="21"/>
      <c r="JVD47" s="21"/>
      <c r="JVE47" s="21"/>
      <c r="JVF47" s="21"/>
      <c r="JVG47" s="21"/>
      <c r="JVH47" s="21"/>
      <c r="JVI47" s="21"/>
      <c r="JVJ47" s="21"/>
      <c r="JVK47" s="21"/>
      <c r="JVL47" s="21"/>
      <c r="JVM47" s="21"/>
      <c r="JVN47" s="21"/>
      <c r="JVO47" s="21"/>
      <c r="JVP47" s="21"/>
      <c r="JVQ47" s="21"/>
      <c r="JVR47" s="21"/>
      <c r="JVS47" s="21"/>
      <c r="JVT47" s="21"/>
      <c r="JVU47" s="21"/>
      <c r="JVV47" s="21"/>
      <c r="JVW47" s="21"/>
      <c r="JVX47" s="21"/>
      <c r="JVY47" s="21"/>
      <c r="JVZ47" s="21"/>
      <c r="JWA47" s="21"/>
      <c r="JWB47" s="21"/>
      <c r="JWC47" s="21"/>
      <c r="JWD47" s="21"/>
      <c r="JWE47" s="21"/>
      <c r="JWF47" s="21"/>
      <c r="JWG47" s="21"/>
      <c r="JWH47" s="21"/>
      <c r="JWI47" s="21"/>
      <c r="JWJ47" s="21"/>
      <c r="JWK47" s="21"/>
      <c r="JWL47" s="21"/>
      <c r="JWM47" s="21"/>
      <c r="JWN47" s="21"/>
      <c r="JWO47" s="21"/>
      <c r="JWP47" s="21"/>
      <c r="JWQ47" s="21"/>
      <c r="JWR47" s="21"/>
      <c r="JWS47" s="21"/>
      <c r="JWT47" s="21"/>
      <c r="JWU47" s="21"/>
      <c r="JWV47" s="21"/>
      <c r="JWW47" s="21"/>
      <c r="JWX47" s="21"/>
      <c r="JWY47" s="21"/>
      <c r="JWZ47" s="21"/>
      <c r="JXA47" s="21"/>
      <c r="JXB47" s="21"/>
      <c r="JXC47" s="21"/>
      <c r="JXD47" s="21"/>
      <c r="JXE47" s="21"/>
      <c r="JXF47" s="21"/>
      <c r="JXG47" s="21"/>
      <c r="JXH47" s="21"/>
      <c r="JXI47" s="21"/>
      <c r="JXJ47" s="21"/>
      <c r="JXK47" s="21"/>
      <c r="JXL47" s="21"/>
      <c r="JXM47" s="21"/>
      <c r="JXN47" s="21"/>
      <c r="JXO47" s="21"/>
      <c r="JXP47" s="21"/>
      <c r="JXQ47" s="21"/>
      <c r="JXR47" s="21"/>
      <c r="JXS47" s="21"/>
      <c r="JXT47" s="21"/>
      <c r="JXU47" s="21"/>
      <c r="JXV47" s="21"/>
      <c r="JXW47" s="21"/>
      <c r="JXX47" s="21"/>
      <c r="JXY47" s="21"/>
      <c r="JXZ47" s="21"/>
      <c r="JYA47" s="21"/>
      <c r="JYB47" s="21"/>
      <c r="JYC47" s="21"/>
      <c r="JYD47" s="21"/>
      <c r="JYE47" s="21"/>
      <c r="JYF47" s="21"/>
      <c r="JYG47" s="21"/>
      <c r="JYH47" s="21"/>
      <c r="JYI47" s="21"/>
      <c r="JYJ47" s="21"/>
      <c r="JYK47" s="21"/>
      <c r="JYL47" s="21"/>
      <c r="JYM47" s="21"/>
      <c r="JYN47" s="21"/>
      <c r="JYO47" s="21"/>
      <c r="JYP47" s="21"/>
      <c r="JYQ47" s="21"/>
      <c r="JYR47" s="21"/>
      <c r="JYS47" s="21"/>
      <c r="JYT47" s="21"/>
      <c r="JYU47" s="21"/>
      <c r="JYV47" s="21"/>
      <c r="JYW47" s="21"/>
      <c r="JYX47" s="21"/>
      <c r="JYY47" s="21"/>
      <c r="JYZ47" s="21"/>
      <c r="JZA47" s="21"/>
      <c r="JZB47" s="21"/>
      <c r="JZC47" s="21"/>
      <c r="JZD47" s="21"/>
      <c r="JZE47" s="21"/>
      <c r="JZF47" s="21"/>
      <c r="JZG47" s="21"/>
      <c r="JZH47" s="21"/>
      <c r="JZI47" s="21"/>
      <c r="JZJ47" s="21"/>
      <c r="JZK47" s="21"/>
      <c r="JZL47" s="21"/>
      <c r="JZM47" s="21"/>
      <c r="JZN47" s="21"/>
      <c r="JZO47" s="21"/>
      <c r="JZP47" s="21"/>
      <c r="JZQ47" s="21"/>
      <c r="JZR47" s="21"/>
      <c r="JZS47" s="21"/>
      <c r="JZT47" s="21"/>
      <c r="JZU47" s="21"/>
      <c r="JZV47" s="21"/>
      <c r="JZW47" s="21"/>
      <c r="JZX47" s="21"/>
      <c r="JZY47" s="21"/>
      <c r="JZZ47" s="21"/>
      <c r="KAA47" s="21"/>
      <c r="KAB47" s="21"/>
      <c r="KAC47" s="21"/>
      <c r="KAD47" s="21"/>
      <c r="KAE47" s="21"/>
      <c r="KAF47" s="21"/>
      <c r="KAG47" s="21"/>
      <c r="KAH47" s="21"/>
      <c r="KAI47" s="21"/>
      <c r="KAJ47" s="21"/>
      <c r="KAK47" s="21"/>
      <c r="KAL47" s="21"/>
      <c r="KAM47" s="21"/>
      <c r="KAN47" s="21"/>
      <c r="KAO47" s="21"/>
      <c r="KAP47" s="21"/>
      <c r="KAQ47" s="21"/>
      <c r="KAR47" s="21"/>
      <c r="KAS47" s="21"/>
      <c r="KAT47" s="21"/>
      <c r="KAU47" s="21"/>
      <c r="KAV47" s="21"/>
      <c r="KAW47" s="21"/>
      <c r="KAX47" s="21"/>
      <c r="KAY47" s="21"/>
      <c r="KAZ47" s="21"/>
      <c r="KBA47" s="21"/>
      <c r="KBB47" s="21"/>
      <c r="KBC47" s="21"/>
      <c r="KBD47" s="21"/>
      <c r="KBE47" s="21"/>
      <c r="KBF47" s="21"/>
      <c r="KBG47" s="21"/>
      <c r="KBH47" s="21"/>
      <c r="KBI47" s="21"/>
      <c r="KBJ47" s="21"/>
      <c r="KBK47" s="21"/>
      <c r="KBL47" s="21"/>
      <c r="KBM47" s="21"/>
      <c r="KBN47" s="21"/>
      <c r="KBO47" s="21"/>
      <c r="KBP47" s="21"/>
      <c r="KBQ47" s="21"/>
      <c r="KBR47" s="21"/>
      <c r="KBS47" s="21"/>
      <c r="KBT47" s="21"/>
      <c r="KBU47" s="21"/>
      <c r="KBV47" s="21"/>
      <c r="KBW47" s="21"/>
      <c r="KBX47" s="21"/>
      <c r="KBY47" s="21"/>
      <c r="KBZ47" s="21"/>
      <c r="KCA47" s="21"/>
      <c r="KCB47" s="21"/>
      <c r="KCC47" s="21"/>
      <c r="KCD47" s="21"/>
      <c r="KCE47" s="21"/>
      <c r="KCF47" s="21"/>
      <c r="KCG47" s="21"/>
      <c r="KCH47" s="21"/>
      <c r="KCI47" s="21"/>
      <c r="KCJ47" s="21"/>
      <c r="KCK47" s="21"/>
      <c r="KCL47" s="21"/>
      <c r="KCM47" s="21"/>
      <c r="KCN47" s="21"/>
      <c r="KCO47" s="21"/>
      <c r="KCP47" s="21"/>
      <c r="KCQ47" s="21"/>
      <c r="KCR47" s="21"/>
      <c r="KCS47" s="21"/>
      <c r="KCT47" s="21"/>
      <c r="KCU47" s="21"/>
      <c r="KCV47" s="21"/>
      <c r="KCW47" s="21"/>
      <c r="KCX47" s="21"/>
      <c r="KCY47" s="21"/>
      <c r="KCZ47" s="21"/>
      <c r="KDA47" s="21"/>
      <c r="KDB47" s="21"/>
      <c r="KDC47" s="21"/>
      <c r="KDD47" s="21"/>
      <c r="KDE47" s="21"/>
      <c r="KDF47" s="21"/>
      <c r="KDG47" s="21"/>
      <c r="KDH47" s="21"/>
      <c r="KDI47" s="21"/>
      <c r="KDJ47" s="21"/>
      <c r="KDK47" s="21"/>
      <c r="KDL47" s="21"/>
      <c r="KDM47" s="21"/>
      <c r="KDN47" s="21"/>
      <c r="KDO47" s="21"/>
      <c r="KDP47" s="21"/>
      <c r="KDQ47" s="21"/>
      <c r="KDR47" s="21"/>
      <c r="KDS47" s="21"/>
      <c r="KDT47" s="21"/>
      <c r="KDU47" s="21"/>
      <c r="KDV47" s="21"/>
      <c r="KDW47" s="21"/>
      <c r="KDX47" s="21"/>
      <c r="KDY47" s="21"/>
      <c r="KDZ47" s="21"/>
      <c r="KEA47" s="21"/>
      <c r="KEB47" s="21"/>
      <c r="KEC47" s="21"/>
      <c r="KED47" s="21"/>
      <c r="KEE47" s="21"/>
      <c r="KEF47" s="21"/>
      <c r="KEG47" s="21"/>
      <c r="KEH47" s="21"/>
      <c r="KEI47" s="21"/>
      <c r="KEJ47" s="21"/>
      <c r="KEK47" s="21"/>
      <c r="KEL47" s="21"/>
      <c r="KEM47" s="21"/>
      <c r="KEN47" s="21"/>
      <c r="KEO47" s="21"/>
      <c r="KEP47" s="21"/>
      <c r="KEQ47" s="21"/>
      <c r="KER47" s="21"/>
      <c r="KES47" s="21"/>
      <c r="KET47" s="21"/>
      <c r="KEU47" s="21"/>
      <c r="KEV47" s="21"/>
      <c r="KEW47" s="21"/>
      <c r="KEX47" s="21"/>
      <c r="KEY47" s="21"/>
      <c r="KEZ47" s="21"/>
      <c r="KFA47" s="21"/>
      <c r="KFB47" s="21"/>
      <c r="KFC47" s="21"/>
      <c r="KFD47" s="21"/>
      <c r="KFE47" s="21"/>
      <c r="KFF47" s="21"/>
      <c r="KFG47" s="21"/>
      <c r="KFH47" s="21"/>
      <c r="KFI47" s="21"/>
      <c r="KFJ47" s="21"/>
      <c r="KFK47" s="21"/>
      <c r="KFL47" s="21"/>
      <c r="KFM47" s="21"/>
      <c r="KFN47" s="21"/>
      <c r="KFO47" s="21"/>
      <c r="KFP47" s="21"/>
      <c r="KFQ47" s="21"/>
      <c r="KFR47" s="21"/>
      <c r="KFS47" s="21"/>
      <c r="KFT47" s="21"/>
      <c r="KFU47" s="21"/>
      <c r="KFV47" s="21"/>
      <c r="KFW47" s="21"/>
      <c r="KFX47" s="21"/>
      <c r="KFY47" s="21"/>
      <c r="KFZ47" s="21"/>
      <c r="KGA47" s="21"/>
      <c r="KGB47" s="21"/>
      <c r="KGC47" s="21"/>
      <c r="KGD47" s="21"/>
      <c r="KGE47" s="21"/>
      <c r="KGF47" s="21"/>
      <c r="KGG47" s="21"/>
      <c r="KGH47" s="21"/>
      <c r="KGI47" s="21"/>
      <c r="KGJ47" s="21"/>
      <c r="KGK47" s="21"/>
      <c r="KGL47" s="21"/>
      <c r="KGM47" s="21"/>
      <c r="KGN47" s="21"/>
      <c r="KGO47" s="21"/>
      <c r="KGP47" s="21"/>
      <c r="KGQ47" s="21"/>
      <c r="KGR47" s="21"/>
      <c r="KGS47" s="21"/>
      <c r="KGT47" s="21"/>
      <c r="KGU47" s="21"/>
      <c r="KGV47" s="21"/>
      <c r="KGW47" s="21"/>
      <c r="KGX47" s="21"/>
      <c r="KGY47" s="21"/>
      <c r="KGZ47" s="21"/>
      <c r="KHA47" s="21"/>
      <c r="KHB47" s="21"/>
      <c r="KHC47" s="21"/>
      <c r="KHD47" s="21"/>
      <c r="KHE47" s="21"/>
      <c r="KHF47" s="21"/>
      <c r="KHG47" s="21"/>
      <c r="KHH47" s="21"/>
      <c r="KHI47" s="21"/>
      <c r="KHJ47" s="21"/>
      <c r="KHK47" s="21"/>
      <c r="KHL47" s="21"/>
      <c r="KHM47" s="21"/>
      <c r="KHN47" s="21"/>
      <c r="KHO47" s="21"/>
      <c r="KHP47" s="21"/>
      <c r="KHQ47" s="21"/>
      <c r="KHR47" s="21"/>
      <c r="KHS47" s="21"/>
      <c r="KHT47" s="21"/>
      <c r="KHU47" s="21"/>
      <c r="KHV47" s="21"/>
      <c r="KHW47" s="21"/>
      <c r="KHX47" s="21"/>
      <c r="KHY47" s="21"/>
      <c r="KHZ47" s="21"/>
      <c r="KIA47" s="21"/>
      <c r="KIB47" s="21"/>
      <c r="KIC47" s="21"/>
      <c r="KID47" s="21"/>
      <c r="KIE47" s="21"/>
      <c r="KIF47" s="21"/>
      <c r="KIG47" s="21"/>
      <c r="KIH47" s="21"/>
      <c r="KII47" s="21"/>
      <c r="KIJ47" s="21"/>
      <c r="KIK47" s="21"/>
      <c r="KIL47" s="21"/>
      <c r="KIM47" s="21"/>
      <c r="KIN47" s="21"/>
      <c r="KIO47" s="21"/>
      <c r="KIP47" s="21"/>
      <c r="KIQ47" s="21"/>
      <c r="KIR47" s="21"/>
      <c r="KIS47" s="21"/>
      <c r="KIT47" s="21"/>
      <c r="KIU47" s="21"/>
      <c r="KIV47" s="21"/>
      <c r="KIW47" s="21"/>
      <c r="KIX47" s="21"/>
      <c r="KIY47" s="21"/>
      <c r="KIZ47" s="21"/>
      <c r="KJA47" s="21"/>
      <c r="KJB47" s="21"/>
      <c r="KJC47" s="21"/>
      <c r="KJD47" s="21"/>
      <c r="KJE47" s="21"/>
      <c r="KJF47" s="21"/>
      <c r="KJG47" s="21"/>
      <c r="KJH47" s="21"/>
      <c r="KJI47" s="21"/>
      <c r="KJJ47" s="21"/>
      <c r="KJK47" s="21"/>
      <c r="KJL47" s="21"/>
      <c r="KJM47" s="21"/>
      <c r="KJN47" s="21"/>
      <c r="KJO47" s="21"/>
      <c r="KJP47" s="21"/>
      <c r="KJQ47" s="21"/>
      <c r="KJR47" s="21"/>
      <c r="KJS47" s="21"/>
      <c r="KJT47" s="21"/>
      <c r="KJU47" s="21"/>
      <c r="KJV47" s="21"/>
      <c r="KJW47" s="21"/>
      <c r="KJX47" s="21"/>
      <c r="KJY47" s="21"/>
      <c r="KJZ47" s="21"/>
      <c r="KKA47" s="21"/>
      <c r="KKB47" s="21"/>
      <c r="KKC47" s="21"/>
      <c r="KKD47" s="21"/>
      <c r="KKE47" s="21"/>
      <c r="KKF47" s="21"/>
      <c r="KKG47" s="21"/>
      <c r="KKH47" s="21"/>
      <c r="KKI47" s="21"/>
      <c r="KKJ47" s="21"/>
      <c r="KKK47" s="21"/>
      <c r="KKL47" s="21"/>
      <c r="KKM47" s="21"/>
      <c r="KKN47" s="21"/>
      <c r="KKO47" s="21"/>
      <c r="KKP47" s="21"/>
      <c r="KKQ47" s="21"/>
      <c r="KKR47" s="21"/>
      <c r="KKS47" s="21"/>
      <c r="KKT47" s="21"/>
      <c r="KKU47" s="21"/>
      <c r="KKV47" s="21"/>
      <c r="KKW47" s="21"/>
      <c r="KKX47" s="21"/>
      <c r="KKY47" s="21"/>
      <c r="KKZ47" s="21"/>
      <c r="KLA47" s="21"/>
      <c r="KLB47" s="21"/>
      <c r="KLC47" s="21"/>
      <c r="KLD47" s="21"/>
      <c r="KLE47" s="21"/>
      <c r="KLF47" s="21"/>
      <c r="KLG47" s="21"/>
      <c r="KLH47" s="21"/>
      <c r="KLI47" s="21"/>
      <c r="KLJ47" s="21"/>
      <c r="KLK47" s="21"/>
      <c r="KLL47" s="21"/>
      <c r="KLM47" s="21"/>
      <c r="KLN47" s="21"/>
      <c r="KLO47" s="21"/>
      <c r="KLP47" s="21"/>
      <c r="KLQ47" s="21"/>
      <c r="KLR47" s="21"/>
      <c r="KLS47" s="21"/>
      <c r="KLT47" s="21"/>
      <c r="KLU47" s="21"/>
      <c r="KLV47" s="21"/>
      <c r="KLW47" s="21"/>
      <c r="KLX47" s="21"/>
      <c r="KLY47" s="21"/>
      <c r="KLZ47" s="21"/>
      <c r="KMA47" s="21"/>
      <c r="KMB47" s="21"/>
      <c r="KMC47" s="21"/>
      <c r="KMD47" s="21"/>
      <c r="KME47" s="21"/>
      <c r="KMF47" s="21"/>
      <c r="KMG47" s="21"/>
      <c r="KMH47" s="21"/>
      <c r="KMI47" s="21"/>
      <c r="KMJ47" s="21"/>
      <c r="KMK47" s="21"/>
      <c r="KML47" s="21"/>
      <c r="KMM47" s="21"/>
      <c r="KMN47" s="21"/>
      <c r="KMO47" s="21"/>
      <c r="KMP47" s="21"/>
      <c r="KMQ47" s="21"/>
      <c r="KMR47" s="21"/>
      <c r="KMS47" s="21"/>
      <c r="KMT47" s="21"/>
      <c r="KMU47" s="21"/>
      <c r="KMV47" s="21"/>
      <c r="KMW47" s="21"/>
      <c r="KMX47" s="21"/>
      <c r="KMY47" s="21"/>
      <c r="KMZ47" s="21"/>
      <c r="KNA47" s="21"/>
      <c r="KNB47" s="21"/>
      <c r="KNC47" s="21"/>
      <c r="KND47" s="21"/>
      <c r="KNE47" s="21"/>
      <c r="KNF47" s="21"/>
      <c r="KNG47" s="21"/>
      <c r="KNH47" s="21"/>
      <c r="KNI47" s="21"/>
      <c r="KNJ47" s="21"/>
      <c r="KNK47" s="21"/>
      <c r="KNL47" s="21"/>
      <c r="KNM47" s="21"/>
      <c r="KNN47" s="21"/>
      <c r="KNO47" s="21"/>
      <c r="KNP47" s="21"/>
      <c r="KNQ47" s="21"/>
      <c r="KNR47" s="21"/>
      <c r="KNS47" s="21"/>
      <c r="KNT47" s="21"/>
      <c r="KNU47" s="21"/>
      <c r="KNV47" s="21"/>
      <c r="KNW47" s="21"/>
      <c r="KNX47" s="21"/>
      <c r="KNY47" s="21"/>
      <c r="KNZ47" s="21"/>
      <c r="KOA47" s="21"/>
      <c r="KOB47" s="21"/>
      <c r="KOC47" s="21"/>
      <c r="KOD47" s="21"/>
      <c r="KOE47" s="21"/>
      <c r="KOF47" s="21"/>
      <c r="KOG47" s="21"/>
      <c r="KOH47" s="21"/>
      <c r="KOI47" s="21"/>
      <c r="KOJ47" s="21"/>
      <c r="KOK47" s="21"/>
      <c r="KOL47" s="21"/>
      <c r="KOM47" s="21"/>
      <c r="KON47" s="21"/>
      <c r="KOO47" s="21"/>
      <c r="KOP47" s="21"/>
      <c r="KOQ47" s="21"/>
      <c r="KOR47" s="21"/>
      <c r="KOS47" s="21"/>
      <c r="KOT47" s="21"/>
      <c r="KOU47" s="21"/>
      <c r="KOV47" s="21"/>
      <c r="KOW47" s="21"/>
      <c r="KOX47" s="21"/>
      <c r="KOY47" s="21"/>
      <c r="KOZ47" s="21"/>
      <c r="KPA47" s="21"/>
      <c r="KPB47" s="21"/>
      <c r="KPC47" s="21"/>
      <c r="KPD47" s="21"/>
      <c r="KPE47" s="21"/>
      <c r="KPF47" s="21"/>
      <c r="KPG47" s="21"/>
      <c r="KPH47" s="21"/>
      <c r="KPI47" s="21"/>
      <c r="KPJ47" s="21"/>
      <c r="KPK47" s="21"/>
      <c r="KPL47" s="21"/>
      <c r="KPM47" s="21"/>
      <c r="KPN47" s="21"/>
      <c r="KPO47" s="21"/>
      <c r="KPP47" s="21"/>
      <c r="KPQ47" s="21"/>
      <c r="KPR47" s="21"/>
      <c r="KPS47" s="21"/>
      <c r="KPT47" s="21"/>
      <c r="KPU47" s="21"/>
      <c r="KPV47" s="21"/>
      <c r="KPW47" s="21"/>
      <c r="KPX47" s="21"/>
      <c r="KPY47" s="21"/>
      <c r="KPZ47" s="21"/>
      <c r="KQA47" s="21"/>
      <c r="KQB47" s="21"/>
      <c r="KQC47" s="21"/>
      <c r="KQD47" s="21"/>
      <c r="KQE47" s="21"/>
      <c r="KQF47" s="21"/>
      <c r="KQG47" s="21"/>
      <c r="KQH47" s="21"/>
      <c r="KQI47" s="21"/>
      <c r="KQJ47" s="21"/>
      <c r="KQK47" s="21"/>
      <c r="KQL47" s="21"/>
      <c r="KQM47" s="21"/>
      <c r="KQN47" s="21"/>
      <c r="KQO47" s="21"/>
      <c r="KQP47" s="21"/>
      <c r="KQQ47" s="21"/>
      <c r="KQR47" s="21"/>
      <c r="KQS47" s="21"/>
      <c r="KQT47" s="21"/>
      <c r="KQU47" s="21"/>
      <c r="KQV47" s="21"/>
      <c r="KQW47" s="21"/>
      <c r="KQX47" s="21"/>
      <c r="KQY47" s="21"/>
      <c r="KQZ47" s="21"/>
      <c r="KRA47" s="21"/>
      <c r="KRB47" s="21"/>
      <c r="KRC47" s="21"/>
      <c r="KRD47" s="21"/>
      <c r="KRE47" s="21"/>
      <c r="KRF47" s="21"/>
      <c r="KRG47" s="21"/>
      <c r="KRH47" s="21"/>
      <c r="KRI47" s="21"/>
      <c r="KRJ47" s="21"/>
      <c r="KRK47" s="21"/>
      <c r="KRL47" s="21"/>
      <c r="KRM47" s="21"/>
      <c r="KRN47" s="21"/>
      <c r="KRO47" s="21"/>
      <c r="KRP47" s="21"/>
      <c r="KRQ47" s="21"/>
      <c r="KRR47" s="21"/>
      <c r="KRS47" s="21"/>
      <c r="KRT47" s="21"/>
      <c r="KRU47" s="21"/>
      <c r="KRV47" s="21"/>
      <c r="KRW47" s="21"/>
      <c r="KRX47" s="21"/>
      <c r="KRY47" s="21"/>
      <c r="KRZ47" s="21"/>
      <c r="KSA47" s="21"/>
      <c r="KSB47" s="21"/>
      <c r="KSC47" s="21"/>
      <c r="KSD47" s="21"/>
      <c r="KSE47" s="21"/>
      <c r="KSF47" s="21"/>
      <c r="KSG47" s="21"/>
      <c r="KSH47" s="21"/>
      <c r="KSI47" s="21"/>
      <c r="KSJ47" s="21"/>
      <c r="KSK47" s="21"/>
      <c r="KSL47" s="21"/>
      <c r="KSM47" s="21"/>
      <c r="KSN47" s="21"/>
      <c r="KSO47" s="21"/>
      <c r="KSP47" s="21"/>
      <c r="KSQ47" s="21"/>
      <c r="KSR47" s="21"/>
      <c r="KSS47" s="21"/>
      <c r="KST47" s="21"/>
      <c r="KSU47" s="21"/>
      <c r="KSV47" s="21"/>
      <c r="KSW47" s="21"/>
      <c r="KSX47" s="21"/>
      <c r="KSY47" s="21"/>
      <c r="KSZ47" s="21"/>
      <c r="KTA47" s="21"/>
      <c r="KTB47" s="21"/>
      <c r="KTC47" s="21"/>
      <c r="KTD47" s="21"/>
      <c r="KTE47" s="21"/>
      <c r="KTF47" s="21"/>
      <c r="KTG47" s="21"/>
      <c r="KTH47" s="21"/>
      <c r="KTI47" s="21"/>
      <c r="KTJ47" s="21"/>
      <c r="KTK47" s="21"/>
      <c r="KTL47" s="21"/>
      <c r="KTM47" s="21"/>
      <c r="KTN47" s="21"/>
      <c r="KTO47" s="21"/>
      <c r="KTP47" s="21"/>
      <c r="KTQ47" s="21"/>
      <c r="KTR47" s="21"/>
      <c r="KTS47" s="21"/>
      <c r="KTT47" s="21"/>
      <c r="KTU47" s="21"/>
      <c r="KTV47" s="21"/>
      <c r="KTW47" s="21"/>
      <c r="KTX47" s="21"/>
      <c r="KTY47" s="21"/>
      <c r="KTZ47" s="21"/>
      <c r="KUA47" s="21"/>
      <c r="KUB47" s="21"/>
      <c r="KUC47" s="21"/>
      <c r="KUD47" s="21"/>
      <c r="KUE47" s="21"/>
      <c r="KUF47" s="21"/>
      <c r="KUG47" s="21"/>
      <c r="KUH47" s="21"/>
      <c r="KUI47" s="21"/>
      <c r="KUJ47" s="21"/>
      <c r="KUK47" s="21"/>
      <c r="KUL47" s="21"/>
      <c r="KUM47" s="21"/>
      <c r="KUN47" s="21"/>
      <c r="KUO47" s="21"/>
      <c r="KUP47" s="21"/>
      <c r="KUQ47" s="21"/>
      <c r="KUR47" s="21"/>
      <c r="KUS47" s="21"/>
      <c r="KUT47" s="21"/>
      <c r="KUU47" s="21"/>
      <c r="KUV47" s="21"/>
      <c r="KUW47" s="21"/>
      <c r="KUX47" s="21"/>
      <c r="KUY47" s="21"/>
      <c r="KUZ47" s="21"/>
      <c r="KVA47" s="21"/>
      <c r="KVB47" s="21"/>
      <c r="KVC47" s="21"/>
      <c r="KVD47" s="21"/>
      <c r="KVE47" s="21"/>
      <c r="KVF47" s="21"/>
      <c r="KVG47" s="21"/>
      <c r="KVH47" s="21"/>
      <c r="KVI47" s="21"/>
      <c r="KVJ47" s="21"/>
      <c r="KVK47" s="21"/>
      <c r="KVL47" s="21"/>
      <c r="KVM47" s="21"/>
      <c r="KVN47" s="21"/>
      <c r="KVO47" s="21"/>
      <c r="KVP47" s="21"/>
      <c r="KVQ47" s="21"/>
      <c r="KVR47" s="21"/>
      <c r="KVS47" s="21"/>
      <c r="KVT47" s="21"/>
      <c r="KVU47" s="21"/>
      <c r="KVV47" s="21"/>
      <c r="KVW47" s="21"/>
      <c r="KVX47" s="21"/>
      <c r="KVY47" s="21"/>
      <c r="KVZ47" s="21"/>
      <c r="KWA47" s="21"/>
      <c r="KWB47" s="21"/>
      <c r="KWC47" s="21"/>
      <c r="KWD47" s="21"/>
      <c r="KWE47" s="21"/>
      <c r="KWF47" s="21"/>
      <c r="KWG47" s="21"/>
      <c r="KWH47" s="21"/>
      <c r="KWI47" s="21"/>
      <c r="KWJ47" s="21"/>
      <c r="KWK47" s="21"/>
      <c r="KWL47" s="21"/>
      <c r="KWM47" s="21"/>
      <c r="KWN47" s="21"/>
      <c r="KWO47" s="21"/>
      <c r="KWP47" s="21"/>
      <c r="KWQ47" s="21"/>
      <c r="KWR47" s="21"/>
      <c r="KWS47" s="21"/>
      <c r="KWT47" s="21"/>
      <c r="KWU47" s="21"/>
      <c r="KWV47" s="21"/>
      <c r="KWW47" s="21"/>
      <c r="KWX47" s="21"/>
      <c r="KWY47" s="21"/>
      <c r="KWZ47" s="21"/>
      <c r="KXA47" s="21"/>
      <c r="KXB47" s="21"/>
      <c r="KXC47" s="21"/>
      <c r="KXD47" s="21"/>
      <c r="KXE47" s="21"/>
      <c r="KXF47" s="21"/>
      <c r="KXG47" s="21"/>
      <c r="KXH47" s="21"/>
      <c r="KXI47" s="21"/>
      <c r="KXJ47" s="21"/>
      <c r="KXK47" s="21"/>
      <c r="KXL47" s="21"/>
      <c r="KXM47" s="21"/>
      <c r="KXN47" s="21"/>
      <c r="KXO47" s="21"/>
      <c r="KXP47" s="21"/>
      <c r="KXQ47" s="21"/>
      <c r="KXR47" s="21"/>
      <c r="KXS47" s="21"/>
      <c r="KXT47" s="21"/>
      <c r="KXU47" s="21"/>
      <c r="KXV47" s="21"/>
      <c r="KXW47" s="21"/>
      <c r="KXX47" s="21"/>
      <c r="KXY47" s="21"/>
      <c r="KXZ47" s="21"/>
      <c r="KYA47" s="21"/>
      <c r="KYB47" s="21"/>
      <c r="KYC47" s="21"/>
      <c r="KYD47" s="21"/>
      <c r="KYE47" s="21"/>
      <c r="KYF47" s="21"/>
      <c r="KYG47" s="21"/>
      <c r="KYH47" s="21"/>
      <c r="KYI47" s="21"/>
      <c r="KYJ47" s="21"/>
      <c r="KYK47" s="21"/>
      <c r="KYL47" s="21"/>
      <c r="KYM47" s="21"/>
      <c r="KYN47" s="21"/>
      <c r="KYO47" s="21"/>
      <c r="KYP47" s="21"/>
      <c r="KYQ47" s="21"/>
      <c r="KYR47" s="21"/>
      <c r="KYS47" s="21"/>
      <c r="KYT47" s="21"/>
      <c r="KYU47" s="21"/>
      <c r="KYV47" s="21"/>
      <c r="KYW47" s="21"/>
      <c r="KYX47" s="21"/>
      <c r="KYY47" s="21"/>
      <c r="KYZ47" s="21"/>
      <c r="KZA47" s="21"/>
      <c r="KZB47" s="21"/>
      <c r="KZC47" s="21"/>
      <c r="KZD47" s="21"/>
      <c r="KZE47" s="21"/>
      <c r="KZF47" s="21"/>
      <c r="KZG47" s="21"/>
      <c r="KZH47" s="21"/>
      <c r="KZI47" s="21"/>
      <c r="KZJ47" s="21"/>
      <c r="KZK47" s="21"/>
      <c r="KZL47" s="21"/>
      <c r="KZM47" s="21"/>
      <c r="KZN47" s="21"/>
      <c r="KZO47" s="21"/>
      <c r="KZP47" s="21"/>
      <c r="KZQ47" s="21"/>
      <c r="KZR47" s="21"/>
      <c r="KZS47" s="21"/>
      <c r="KZT47" s="21"/>
      <c r="KZU47" s="21"/>
      <c r="KZV47" s="21"/>
      <c r="KZW47" s="21"/>
      <c r="KZX47" s="21"/>
      <c r="KZY47" s="21"/>
      <c r="KZZ47" s="21"/>
      <c r="LAA47" s="21"/>
      <c r="LAB47" s="21"/>
      <c r="LAC47" s="21"/>
      <c r="LAD47" s="21"/>
      <c r="LAE47" s="21"/>
      <c r="LAF47" s="21"/>
      <c r="LAG47" s="21"/>
      <c r="LAH47" s="21"/>
      <c r="LAI47" s="21"/>
      <c r="LAJ47" s="21"/>
      <c r="LAK47" s="21"/>
      <c r="LAL47" s="21"/>
      <c r="LAM47" s="21"/>
      <c r="LAN47" s="21"/>
      <c r="LAO47" s="21"/>
      <c r="LAP47" s="21"/>
      <c r="LAQ47" s="21"/>
      <c r="LAR47" s="21"/>
      <c r="LAS47" s="21"/>
      <c r="LAT47" s="21"/>
      <c r="LAU47" s="21"/>
      <c r="LAV47" s="21"/>
      <c r="LAW47" s="21"/>
      <c r="LAX47" s="21"/>
      <c r="LAY47" s="21"/>
      <c r="LAZ47" s="21"/>
      <c r="LBA47" s="21"/>
      <c r="LBB47" s="21"/>
      <c r="LBC47" s="21"/>
      <c r="LBD47" s="21"/>
      <c r="LBE47" s="21"/>
      <c r="LBF47" s="21"/>
      <c r="LBG47" s="21"/>
      <c r="LBH47" s="21"/>
      <c r="LBI47" s="21"/>
      <c r="LBJ47" s="21"/>
      <c r="LBK47" s="21"/>
      <c r="LBL47" s="21"/>
      <c r="LBM47" s="21"/>
      <c r="LBN47" s="21"/>
      <c r="LBO47" s="21"/>
      <c r="LBP47" s="21"/>
      <c r="LBQ47" s="21"/>
      <c r="LBR47" s="21"/>
      <c r="LBS47" s="21"/>
      <c r="LBT47" s="21"/>
      <c r="LBU47" s="21"/>
      <c r="LBV47" s="21"/>
      <c r="LBW47" s="21"/>
      <c r="LBX47" s="21"/>
      <c r="LBY47" s="21"/>
      <c r="LBZ47" s="21"/>
      <c r="LCA47" s="21"/>
      <c r="LCB47" s="21"/>
      <c r="LCC47" s="21"/>
      <c r="LCD47" s="21"/>
      <c r="LCE47" s="21"/>
      <c r="LCF47" s="21"/>
      <c r="LCG47" s="21"/>
      <c r="LCH47" s="21"/>
      <c r="LCI47" s="21"/>
      <c r="LCJ47" s="21"/>
      <c r="LCK47" s="21"/>
      <c r="LCL47" s="21"/>
      <c r="LCM47" s="21"/>
      <c r="LCN47" s="21"/>
      <c r="LCO47" s="21"/>
      <c r="LCP47" s="21"/>
      <c r="LCQ47" s="21"/>
      <c r="LCR47" s="21"/>
      <c r="LCS47" s="21"/>
      <c r="LCT47" s="21"/>
      <c r="LCU47" s="21"/>
      <c r="LCV47" s="21"/>
      <c r="LCW47" s="21"/>
      <c r="LCX47" s="21"/>
      <c r="LCY47" s="21"/>
      <c r="LCZ47" s="21"/>
      <c r="LDA47" s="21"/>
      <c r="LDB47" s="21"/>
      <c r="LDC47" s="21"/>
      <c r="LDD47" s="21"/>
      <c r="LDE47" s="21"/>
      <c r="LDF47" s="21"/>
      <c r="LDG47" s="21"/>
      <c r="LDH47" s="21"/>
      <c r="LDI47" s="21"/>
      <c r="LDJ47" s="21"/>
      <c r="LDK47" s="21"/>
      <c r="LDL47" s="21"/>
      <c r="LDM47" s="21"/>
      <c r="LDN47" s="21"/>
      <c r="LDO47" s="21"/>
      <c r="LDP47" s="21"/>
      <c r="LDQ47" s="21"/>
      <c r="LDR47" s="21"/>
      <c r="LDS47" s="21"/>
      <c r="LDT47" s="21"/>
      <c r="LDU47" s="21"/>
      <c r="LDV47" s="21"/>
      <c r="LDW47" s="21"/>
      <c r="LDX47" s="21"/>
      <c r="LDY47" s="21"/>
      <c r="LDZ47" s="21"/>
      <c r="LEA47" s="21"/>
      <c r="LEB47" s="21"/>
      <c r="LEC47" s="21"/>
      <c r="LED47" s="21"/>
      <c r="LEE47" s="21"/>
      <c r="LEF47" s="21"/>
      <c r="LEG47" s="21"/>
      <c r="LEH47" s="21"/>
      <c r="LEI47" s="21"/>
      <c r="LEJ47" s="21"/>
      <c r="LEK47" s="21"/>
      <c r="LEL47" s="21"/>
      <c r="LEM47" s="21"/>
      <c r="LEN47" s="21"/>
      <c r="LEO47" s="21"/>
      <c r="LEP47" s="21"/>
      <c r="LEQ47" s="21"/>
      <c r="LER47" s="21"/>
      <c r="LES47" s="21"/>
      <c r="LET47" s="21"/>
      <c r="LEU47" s="21"/>
      <c r="LEV47" s="21"/>
      <c r="LEW47" s="21"/>
      <c r="LEX47" s="21"/>
      <c r="LEY47" s="21"/>
      <c r="LEZ47" s="21"/>
      <c r="LFA47" s="21"/>
      <c r="LFB47" s="21"/>
      <c r="LFC47" s="21"/>
      <c r="LFD47" s="21"/>
      <c r="LFE47" s="21"/>
      <c r="LFF47" s="21"/>
      <c r="LFG47" s="21"/>
      <c r="LFH47" s="21"/>
      <c r="LFI47" s="21"/>
      <c r="LFJ47" s="21"/>
      <c r="LFK47" s="21"/>
      <c r="LFL47" s="21"/>
      <c r="LFM47" s="21"/>
      <c r="LFN47" s="21"/>
      <c r="LFO47" s="21"/>
      <c r="LFP47" s="21"/>
      <c r="LFQ47" s="21"/>
      <c r="LFR47" s="21"/>
      <c r="LFS47" s="21"/>
      <c r="LFT47" s="21"/>
      <c r="LFU47" s="21"/>
      <c r="LFV47" s="21"/>
      <c r="LFW47" s="21"/>
      <c r="LFX47" s="21"/>
      <c r="LFY47" s="21"/>
      <c r="LFZ47" s="21"/>
      <c r="LGA47" s="21"/>
      <c r="LGB47" s="21"/>
      <c r="LGC47" s="21"/>
      <c r="LGD47" s="21"/>
      <c r="LGE47" s="21"/>
      <c r="LGF47" s="21"/>
      <c r="LGG47" s="21"/>
      <c r="LGH47" s="21"/>
      <c r="LGI47" s="21"/>
      <c r="LGJ47" s="21"/>
      <c r="LGK47" s="21"/>
      <c r="LGL47" s="21"/>
      <c r="LGM47" s="21"/>
      <c r="LGN47" s="21"/>
      <c r="LGO47" s="21"/>
      <c r="LGP47" s="21"/>
      <c r="LGQ47" s="21"/>
      <c r="LGR47" s="21"/>
      <c r="LGS47" s="21"/>
      <c r="LGT47" s="21"/>
      <c r="LGU47" s="21"/>
      <c r="LGV47" s="21"/>
      <c r="LGW47" s="21"/>
      <c r="LGX47" s="21"/>
      <c r="LGY47" s="21"/>
      <c r="LGZ47" s="21"/>
      <c r="LHA47" s="21"/>
      <c r="LHB47" s="21"/>
      <c r="LHC47" s="21"/>
      <c r="LHD47" s="21"/>
      <c r="LHE47" s="21"/>
      <c r="LHF47" s="21"/>
      <c r="LHG47" s="21"/>
      <c r="LHH47" s="21"/>
      <c r="LHI47" s="21"/>
      <c r="LHJ47" s="21"/>
      <c r="LHK47" s="21"/>
      <c r="LHL47" s="21"/>
      <c r="LHM47" s="21"/>
      <c r="LHN47" s="21"/>
      <c r="LHO47" s="21"/>
      <c r="LHP47" s="21"/>
      <c r="LHQ47" s="21"/>
      <c r="LHR47" s="21"/>
      <c r="LHS47" s="21"/>
      <c r="LHT47" s="21"/>
      <c r="LHU47" s="21"/>
      <c r="LHV47" s="21"/>
      <c r="LHW47" s="21"/>
      <c r="LHX47" s="21"/>
      <c r="LHY47" s="21"/>
      <c r="LHZ47" s="21"/>
      <c r="LIA47" s="21"/>
      <c r="LIB47" s="21"/>
      <c r="LIC47" s="21"/>
      <c r="LID47" s="21"/>
      <c r="LIE47" s="21"/>
      <c r="LIF47" s="21"/>
      <c r="LIG47" s="21"/>
      <c r="LIH47" s="21"/>
      <c r="LII47" s="21"/>
      <c r="LIJ47" s="21"/>
      <c r="LIK47" s="21"/>
      <c r="LIL47" s="21"/>
      <c r="LIM47" s="21"/>
      <c r="LIN47" s="21"/>
      <c r="LIO47" s="21"/>
      <c r="LIP47" s="21"/>
      <c r="LIQ47" s="21"/>
      <c r="LIR47" s="21"/>
      <c r="LIS47" s="21"/>
      <c r="LIT47" s="21"/>
      <c r="LIU47" s="21"/>
      <c r="LIV47" s="21"/>
      <c r="LIW47" s="21"/>
      <c r="LIX47" s="21"/>
      <c r="LIY47" s="21"/>
      <c r="LIZ47" s="21"/>
      <c r="LJA47" s="21"/>
      <c r="LJB47" s="21"/>
      <c r="LJC47" s="21"/>
      <c r="LJD47" s="21"/>
      <c r="LJE47" s="21"/>
      <c r="LJF47" s="21"/>
      <c r="LJG47" s="21"/>
      <c r="LJH47" s="21"/>
      <c r="LJI47" s="21"/>
      <c r="LJJ47" s="21"/>
      <c r="LJK47" s="21"/>
      <c r="LJL47" s="21"/>
      <c r="LJM47" s="21"/>
      <c r="LJN47" s="21"/>
      <c r="LJO47" s="21"/>
      <c r="LJP47" s="21"/>
      <c r="LJQ47" s="21"/>
      <c r="LJR47" s="21"/>
      <c r="LJS47" s="21"/>
      <c r="LJT47" s="21"/>
      <c r="LJU47" s="21"/>
      <c r="LJV47" s="21"/>
      <c r="LJW47" s="21"/>
      <c r="LJX47" s="21"/>
      <c r="LJY47" s="21"/>
      <c r="LJZ47" s="21"/>
      <c r="LKA47" s="21"/>
      <c r="LKB47" s="21"/>
      <c r="LKC47" s="21"/>
      <c r="LKD47" s="21"/>
      <c r="LKE47" s="21"/>
      <c r="LKF47" s="21"/>
      <c r="LKG47" s="21"/>
      <c r="LKH47" s="21"/>
      <c r="LKI47" s="21"/>
      <c r="LKJ47" s="21"/>
      <c r="LKK47" s="21"/>
      <c r="LKL47" s="21"/>
      <c r="LKM47" s="21"/>
      <c r="LKN47" s="21"/>
      <c r="LKO47" s="21"/>
      <c r="LKP47" s="21"/>
      <c r="LKQ47" s="21"/>
      <c r="LKR47" s="21"/>
      <c r="LKS47" s="21"/>
      <c r="LKT47" s="21"/>
      <c r="LKU47" s="21"/>
      <c r="LKV47" s="21"/>
      <c r="LKW47" s="21"/>
      <c r="LKX47" s="21"/>
      <c r="LKY47" s="21"/>
      <c r="LKZ47" s="21"/>
      <c r="LLA47" s="21"/>
      <c r="LLB47" s="21"/>
      <c r="LLC47" s="21"/>
      <c r="LLD47" s="21"/>
      <c r="LLE47" s="21"/>
      <c r="LLF47" s="21"/>
      <c r="LLG47" s="21"/>
      <c r="LLH47" s="21"/>
      <c r="LLI47" s="21"/>
      <c r="LLJ47" s="21"/>
      <c r="LLK47" s="21"/>
      <c r="LLL47" s="21"/>
      <c r="LLM47" s="21"/>
      <c r="LLN47" s="21"/>
      <c r="LLO47" s="21"/>
      <c r="LLP47" s="21"/>
      <c r="LLQ47" s="21"/>
      <c r="LLR47" s="21"/>
      <c r="LLS47" s="21"/>
      <c r="LLT47" s="21"/>
      <c r="LLU47" s="21"/>
      <c r="LLV47" s="21"/>
      <c r="LLW47" s="21"/>
      <c r="LLX47" s="21"/>
      <c r="LLY47" s="21"/>
      <c r="LLZ47" s="21"/>
      <c r="LMA47" s="21"/>
      <c r="LMB47" s="21"/>
      <c r="LMC47" s="21"/>
      <c r="LMD47" s="21"/>
      <c r="LME47" s="21"/>
      <c r="LMF47" s="21"/>
      <c r="LMG47" s="21"/>
      <c r="LMH47" s="21"/>
      <c r="LMI47" s="21"/>
      <c r="LMJ47" s="21"/>
      <c r="LMK47" s="21"/>
      <c r="LML47" s="21"/>
      <c r="LMM47" s="21"/>
      <c r="LMN47" s="21"/>
      <c r="LMO47" s="21"/>
      <c r="LMP47" s="21"/>
      <c r="LMQ47" s="21"/>
      <c r="LMR47" s="21"/>
      <c r="LMS47" s="21"/>
      <c r="LMT47" s="21"/>
      <c r="LMU47" s="21"/>
      <c r="LMV47" s="21"/>
      <c r="LMW47" s="21"/>
      <c r="LMX47" s="21"/>
      <c r="LMY47" s="21"/>
      <c r="LMZ47" s="21"/>
      <c r="LNA47" s="21"/>
      <c r="LNB47" s="21"/>
      <c r="LNC47" s="21"/>
      <c r="LND47" s="21"/>
      <c r="LNE47" s="21"/>
      <c r="LNF47" s="21"/>
      <c r="LNG47" s="21"/>
      <c r="LNH47" s="21"/>
      <c r="LNI47" s="21"/>
      <c r="LNJ47" s="21"/>
      <c r="LNK47" s="21"/>
      <c r="LNL47" s="21"/>
      <c r="LNM47" s="21"/>
      <c r="LNN47" s="21"/>
      <c r="LNO47" s="21"/>
      <c r="LNP47" s="21"/>
      <c r="LNQ47" s="21"/>
      <c r="LNR47" s="21"/>
      <c r="LNS47" s="21"/>
      <c r="LNT47" s="21"/>
      <c r="LNU47" s="21"/>
      <c r="LNV47" s="21"/>
      <c r="LNW47" s="21"/>
      <c r="LNX47" s="21"/>
      <c r="LNY47" s="21"/>
      <c r="LNZ47" s="21"/>
      <c r="LOA47" s="21"/>
      <c r="LOB47" s="21"/>
      <c r="LOC47" s="21"/>
      <c r="LOD47" s="21"/>
      <c r="LOE47" s="21"/>
      <c r="LOF47" s="21"/>
      <c r="LOG47" s="21"/>
      <c r="LOH47" s="21"/>
      <c r="LOI47" s="21"/>
      <c r="LOJ47" s="21"/>
      <c r="LOK47" s="21"/>
      <c r="LOL47" s="21"/>
      <c r="LOM47" s="21"/>
      <c r="LON47" s="21"/>
      <c r="LOO47" s="21"/>
      <c r="LOP47" s="21"/>
      <c r="LOQ47" s="21"/>
      <c r="LOR47" s="21"/>
      <c r="LOS47" s="21"/>
      <c r="LOT47" s="21"/>
      <c r="LOU47" s="21"/>
      <c r="LOV47" s="21"/>
      <c r="LOW47" s="21"/>
      <c r="LOX47" s="21"/>
      <c r="LOY47" s="21"/>
      <c r="LOZ47" s="21"/>
      <c r="LPA47" s="21"/>
      <c r="LPB47" s="21"/>
      <c r="LPC47" s="21"/>
      <c r="LPD47" s="21"/>
      <c r="LPE47" s="21"/>
      <c r="LPF47" s="21"/>
      <c r="LPG47" s="21"/>
      <c r="LPH47" s="21"/>
      <c r="LPI47" s="21"/>
      <c r="LPJ47" s="21"/>
      <c r="LPK47" s="21"/>
      <c r="LPL47" s="21"/>
      <c r="LPM47" s="21"/>
      <c r="LPN47" s="21"/>
      <c r="LPO47" s="21"/>
      <c r="LPP47" s="21"/>
      <c r="LPQ47" s="21"/>
      <c r="LPR47" s="21"/>
      <c r="LPS47" s="21"/>
      <c r="LPT47" s="21"/>
      <c r="LPU47" s="21"/>
      <c r="LPV47" s="21"/>
      <c r="LPW47" s="21"/>
      <c r="LPX47" s="21"/>
      <c r="LPY47" s="21"/>
      <c r="LPZ47" s="21"/>
      <c r="LQA47" s="21"/>
      <c r="LQB47" s="21"/>
      <c r="LQC47" s="21"/>
      <c r="LQD47" s="21"/>
      <c r="LQE47" s="21"/>
      <c r="LQF47" s="21"/>
      <c r="LQG47" s="21"/>
      <c r="LQH47" s="21"/>
      <c r="LQI47" s="21"/>
      <c r="LQJ47" s="21"/>
      <c r="LQK47" s="21"/>
      <c r="LQL47" s="21"/>
      <c r="LQM47" s="21"/>
      <c r="LQN47" s="21"/>
      <c r="LQO47" s="21"/>
      <c r="LQP47" s="21"/>
      <c r="LQQ47" s="21"/>
      <c r="LQR47" s="21"/>
      <c r="LQS47" s="21"/>
      <c r="LQT47" s="21"/>
      <c r="LQU47" s="21"/>
      <c r="LQV47" s="21"/>
      <c r="LQW47" s="21"/>
      <c r="LQX47" s="21"/>
      <c r="LQY47" s="21"/>
      <c r="LQZ47" s="21"/>
      <c r="LRA47" s="21"/>
      <c r="LRB47" s="21"/>
      <c r="LRC47" s="21"/>
      <c r="LRD47" s="21"/>
      <c r="LRE47" s="21"/>
      <c r="LRF47" s="21"/>
      <c r="LRG47" s="21"/>
      <c r="LRH47" s="21"/>
      <c r="LRI47" s="21"/>
      <c r="LRJ47" s="21"/>
      <c r="LRK47" s="21"/>
      <c r="LRL47" s="21"/>
      <c r="LRM47" s="21"/>
      <c r="LRN47" s="21"/>
      <c r="LRO47" s="21"/>
      <c r="LRP47" s="21"/>
      <c r="LRQ47" s="21"/>
      <c r="LRR47" s="21"/>
      <c r="LRS47" s="21"/>
      <c r="LRT47" s="21"/>
      <c r="LRU47" s="21"/>
      <c r="LRV47" s="21"/>
      <c r="LRW47" s="21"/>
      <c r="LRX47" s="21"/>
      <c r="LRY47" s="21"/>
      <c r="LRZ47" s="21"/>
      <c r="LSA47" s="21"/>
      <c r="LSB47" s="21"/>
      <c r="LSC47" s="21"/>
      <c r="LSD47" s="21"/>
      <c r="LSE47" s="21"/>
      <c r="LSF47" s="21"/>
      <c r="LSG47" s="21"/>
      <c r="LSH47" s="21"/>
      <c r="LSI47" s="21"/>
      <c r="LSJ47" s="21"/>
      <c r="LSK47" s="21"/>
      <c r="LSL47" s="21"/>
      <c r="LSM47" s="21"/>
      <c r="LSN47" s="21"/>
      <c r="LSO47" s="21"/>
      <c r="LSP47" s="21"/>
      <c r="LSQ47" s="21"/>
      <c r="LSR47" s="21"/>
      <c r="LSS47" s="21"/>
      <c r="LST47" s="21"/>
      <c r="LSU47" s="21"/>
      <c r="LSV47" s="21"/>
      <c r="LSW47" s="21"/>
      <c r="LSX47" s="21"/>
      <c r="LSY47" s="21"/>
      <c r="LSZ47" s="21"/>
      <c r="LTA47" s="21"/>
      <c r="LTB47" s="21"/>
      <c r="LTC47" s="21"/>
      <c r="LTD47" s="21"/>
      <c r="LTE47" s="21"/>
      <c r="LTF47" s="21"/>
      <c r="LTG47" s="21"/>
      <c r="LTH47" s="21"/>
      <c r="LTI47" s="21"/>
      <c r="LTJ47" s="21"/>
      <c r="LTK47" s="21"/>
      <c r="LTL47" s="21"/>
      <c r="LTM47" s="21"/>
      <c r="LTN47" s="21"/>
      <c r="LTO47" s="21"/>
      <c r="LTP47" s="21"/>
      <c r="LTQ47" s="21"/>
      <c r="LTR47" s="21"/>
      <c r="LTS47" s="21"/>
      <c r="LTT47" s="21"/>
      <c r="LTU47" s="21"/>
      <c r="LTV47" s="21"/>
      <c r="LTW47" s="21"/>
      <c r="LTX47" s="21"/>
      <c r="LTY47" s="21"/>
      <c r="LTZ47" s="21"/>
      <c r="LUA47" s="21"/>
      <c r="LUB47" s="21"/>
      <c r="LUC47" s="21"/>
      <c r="LUD47" s="21"/>
      <c r="LUE47" s="21"/>
      <c r="LUF47" s="21"/>
      <c r="LUG47" s="21"/>
      <c r="LUH47" s="21"/>
      <c r="LUI47" s="21"/>
      <c r="LUJ47" s="21"/>
      <c r="LUK47" s="21"/>
      <c r="LUL47" s="21"/>
      <c r="LUM47" s="21"/>
      <c r="LUN47" s="21"/>
      <c r="LUO47" s="21"/>
      <c r="LUP47" s="21"/>
      <c r="LUQ47" s="21"/>
      <c r="LUR47" s="21"/>
      <c r="LUS47" s="21"/>
      <c r="LUT47" s="21"/>
      <c r="LUU47" s="21"/>
      <c r="LUV47" s="21"/>
      <c r="LUW47" s="21"/>
      <c r="LUX47" s="21"/>
      <c r="LUY47" s="21"/>
      <c r="LUZ47" s="21"/>
      <c r="LVA47" s="21"/>
      <c r="LVB47" s="21"/>
      <c r="LVC47" s="21"/>
      <c r="LVD47" s="21"/>
      <c r="LVE47" s="21"/>
      <c r="LVF47" s="21"/>
      <c r="LVG47" s="21"/>
      <c r="LVH47" s="21"/>
      <c r="LVI47" s="21"/>
      <c r="LVJ47" s="21"/>
      <c r="LVK47" s="21"/>
      <c r="LVL47" s="21"/>
      <c r="LVM47" s="21"/>
      <c r="LVN47" s="21"/>
      <c r="LVO47" s="21"/>
      <c r="LVP47" s="21"/>
      <c r="LVQ47" s="21"/>
      <c r="LVR47" s="21"/>
      <c r="LVS47" s="21"/>
      <c r="LVT47" s="21"/>
      <c r="LVU47" s="21"/>
      <c r="LVV47" s="21"/>
      <c r="LVW47" s="21"/>
      <c r="LVX47" s="21"/>
      <c r="LVY47" s="21"/>
      <c r="LVZ47" s="21"/>
      <c r="LWA47" s="21"/>
      <c r="LWB47" s="21"/>
      <c r="LWC47" s="21"/>
      <c r="LWD47" s="21"/>
      <c r="LWE47" s="21"/>
      <c r="LWF47" s="21"/>
      <c r="LWG47" s="21"/>
      <c r="LWH47" s="21"/>
      <c r="LWI47" s="21"/>
      <c r="LWJ47" s="21"/>
      <c r="LWK47" s="21"/>
      <c r="LWL47" s="21"/>
      <c r="LWM47" s="21"/>
      <c r="LWN47" s="21"/>
      <c r="LWO47" s="21"/>
      <c r="LWP47" s="21"/>
      <c r="LWQ47" s="21"/>
      <c r="LWR47" s="21"/>
      <c r="LWS47" s="21"/>
      <c r="LWT47" s="21"/>
      <c r="LWU47" s="21"/>
      <c r="LWV47" s="21"/>
      <c r="LWW47" s="21"/>
      <c r="LWX47" s="21"/>
      <c r="LWY47" s="21"/>
      <c r="LWZ47" s="21"/>
      <c r="LXA47" s="21"/>
      <c r="LXB47" s="21"/>
      <c r="LXC47" s="21"/>
      <c r="LXD47" s="21"/>
      <c r="LXE47" s="21"/>
      <c r="LXF47" s="21"/>
      <c r="LXG47" s="21"/>
      <c r="LXH47" s="21"/>
      <c r="LXI47" s="21"/>
      <c r="LXJ47" s="21"/>
      <c r="LXK47" s="21"/>
      <c r="LXL47" s="21"/>
      <c r="LXM47" s="21"/>
      <c r="LXN47" s="21"/>
      <c r="LXO47" s="21"/>
      <c r="LXP47" s="21"/>
      <c r="LXQ47" s="21"/>
      <c r="LXR47" s="21"/>
      <c r="LXS47" s="21"/>
      <c r="LXT47" s="21"/>
      <c r="LXU47" s="21"/>
      <c r="LXV47" s="21"/>
      <c r="LXW47" s="21"/>
      <c r="LXX47" s="21"/>
      <c r="LXY47" s="21"/>
      <c r="LXZ47" s="21"/>
      <c r="LYA47" s="21"/>
      <c r="LYB47" s="21"/>
      <c r="LYC47" s="21"/>
      <c r="LYD47" s="21"/>
      <c r="LYE47" s="21"/>
      <c r="LYF47" s="21"/>
      <c r="LYG47" s="21"/>
      <c r="LYH47" s="21"/>
      <c r="LYI47" s="21"/>
      <c r="LYJ47" s="21"/>
      <c r="LYK47" s="21"/>
      <c r="LYL47" s="21"/>
      <c r="LYM47" s="21"/>
      <c r="LYN47" s="21"/>
      <c r="LYO47" s="21"/>
      <c r="LYP47" s="21"/>
      <c r="LYQ47" s="21"/>
      <c r="LYR47" s="21"/>
      <c r="LYS47" s="21"/>
      <c r="LYT47" s="21"/>
      <c r="LYU47" s="21"/>
      <c r="LYV47" s="21"/>
      <c r="LYW47" s="21"/>
      <c r="LYX47" s="21"/>
      <c r="LYY47" s="21"/>
      <c r="LYZ47" s="21"/>
      <c r="LZA47" s="21"/>
      <c r="LZB47" s="21"/>
      <c r="LZC47" s="21"/>
      <c r="LZD47" s="21"/>
      <c r="LZE47" s="21"/>
      <c r="LZF47" s="21"/>
      <c r="LZG47" s="21"/>
      <c r="LZH47" s="21"/>
      <c r="LZI47" s="21"/>
      <c r="LZJ47" s="21"/>
      <c r="LZK47" s="21"/>
      <c r="LZL47" s="21"/>
      <c r="LZM47" s="21"/>
      <c r="LZN47" s="21"/>
      <c r="LZO47" s="21"/>
      <c r="LZP47" s="21"/>
      <c r="LZQ47" s="21"/>
      <c r="LZR47" s="21"/>
      <c r="LZS47" s="21"/>
      <c r="LZT47" s="21"/>
      <c r="LZU47" s="21"/>
      <c r="LZV47" s="21"/>
      <c r="LZW47" s="21"/>
      <c r="LZX47" s="21"/>
      <c r="LZY47" s="21"/>
      <c r="LZZ47" s="21"/>
      <c r="MAA47" s="21"/>
      <c r="MAB47" s="21"/>
      <c r="MAC47" s="21"/>
      <c r="MAD47" s="21"/>
      <c r="MAE47" s="21"/>
      <c r="MAF47" s="21"/>
      <c r="MAG47" s="21"/>
      <c r="MAH47" s="21"/>
      <c r="MAI47" s="21"/>
      <c r="MAJ47" s="21"/>
      <c r="MAK47" s="21"/>
      <c r="MAL47" s="21"/>
      <c r="MAM47" s="21"/>
      <c r="MAN47" s="21"/>
      <c r="MAO47" s="21"/>
      <c r="MAP47" s="21"/>
      <c r="MAQ47" s="21"/>
      <c r="MAR47" s="21"/>
      <c r="MAS47" s="21"/>
      <c r="MAT47" s="21"/>
      <c r="MAU47" s="21"/>
      <c r="MAV47" s="21"/>
      <c r="MAW47" s="21"/>
      <c r="MAX47" s="21"/>
      <c r="MAY47" s="21"/>
      <c r="MAZ47" s="21"/>
      <c r="MBA47" s="21"/>
      <c r="MBB47" s="21"/>
      <c r="MBC47" s="21"/>
      <c r="MBD47" s="21"/>
      <c r="MBE47" s="21"/>
      <c r="MBF47" s="21"/>
      <c r="MBG47" s="21"/>
      <c r="MBH47" s="21"/>
      <c r="MBI47" s="21"/>
      <c r="MBJ47" s="21"/>
      <c r="MBK47" s="21"/>
      <c r="MBL47" s="21"/>
      <c r="MBM47" s="21"/>
      <c r="MBN47" s="21"/>
      <c r="MBO47" s="21"/>
      <c r="MBP47" s="21"/>
      <c r="MBQ47" s="21"/>
      <c r="MBR47" s="21"/>
      <c r="MBS47" s="21"/>
      <c r="MBT47" s="21"/>
      <c r="MBU47" s="21"/>
      <c r="MBV47" s="21"/>
      <c r="MBW47" s="21"/>
      <c r="MBX47" s="21"/>
      <c r="MBY47" s="21"/>
      <c r="MBZ47" s="21"/>
      <c r="MCA47" s="21"/>
      <c r="MCB47" s="21"/>
      <c r="MCC47" s="21"/>
      <c r="MCD47" s="21"/>
      <c r="MCE47" s="21"/>
      <c r="MCF47" s="21"/>
      <c r="MCG47" s="21"/>
      <c r="MCH47" s="21"/>
      <c r="MCI47" s="21"/>
      <c r="MCJ47" s="21"/>
      <c r="MCK47" s="21"/>
      <c r="MCL47" s="21"/>
      <c r="MCM47" s="21"/>
      <c r="MCN47" s="21"/>
      <c r="MCO47" s="21"/>
      <c r="MCP47" s="21"/>
      <c r="MCQ47" s="21"/>
      <c r="MCR47" s="21"/>
      <c r="MCS47" s="21"/>
      <c r="MCT47" s="21"/>
      <c r="MCU47" s="21"/>
      <c r="MCV47" s="21"/>
      <c r="MCW47" s="21"/>
      <c r="MCX47" s="21"/>
      <c r="MCY47" s="21"/>
      <c r="MCZ47" s="21"/>
      <c r="MDA47" s="21"/>
      <c r="MDB47" s="21"/>
      <c r="MDC47" s="21"/>
      <c r="MDD47" s="21"/>
      <c r="MDE47" s="21"/>
      <c r="MDF47" s="21"/>
      <c r="MDG47" s="21"/>
      <c r="MDH47" s="21"/>
      <c r="MDI47" s="21"/>
      <c r="MDJ47" s="21"/>
      <c r="MDK47" s="21"/>
      <c r="MDL47" s="21"/>
      <c r="MDM47" s="21"/>
      <c r="MDN47" s="21"/>
      <c r="MDO47" s="21"/>
      <c r="MDP47" s="21"/>
      <c r="MDQ47" s="21"/>
      <c r="MDR47" s="21"/>
      <c r="MDS47" s="21"/>
      <c r="MDT47" s="21"/>
      <c r="MDU47" s="21"/>
      <c r="MDV47" s="21"/>
      <c r="MDW47" s="21"/>
      <c r="MDX47" s="21"/>
      <c r="MDY47" s="21"/>
      <c r="MDZ47" s="21"/>
      <c r="MEA47" s="21"/>
      <c r="MEB47" s="21"/>
      <c r="MEC47" s="21"/>
      <c r="MED47" s="21"/>
      <c r="MEE47" s="21"/>
      <c r="MEF47" s="21"/>
      <c r="MEG47" s="21"/>
      <c r="MEH47" s="21"/>
      <c r="MEI47" s="21"/>
      <c r="MEJ47" s="21"/>
      <c r="MEK47" s="21"/>
      <c r="MEL47" s="21"/>
      <c r="MEM47" s="21"/>
      <c r="MEN47" s="21"/>
      <c r="MEO47" s="21"/>
      <c r="MEP47" s="21"/>
      <c r="MEQ47" s="21"/>
      <c r="MER47" s="21"/>
      <c r="MES47" s="21"/>
      <c r="MET47" s="21"/>
      <c r="MEU47" s="21"/>
      <c r="MEV47" s="21"/>
      <c r="MEW47" s="21"/>
      <c r="MEX47" s="21"/>
      <c r="MEY47" s="21"/>
      <c r="MEZ47" s="21"/>
      <c r="MFA47" s="21"/>
      <c r="MFB47" s="21"/>
      <c r="MFC47" s="21"/>
      <c r="MFD47" s="21"/>
      <c r="MFE47" s="21"/>
      <c r="MFF47" s="21"/>
      <c r="MFG47" s="21"/>
      <c r="MFH47" s="21"/>
      <c r="MFI47" s="21"/>
      <c r="MFJ47" s="21"/>
      <c r="MFK47" s="21"/>
      <c r="MFL47" s="21"/>
      <c r="MFM47" s="21"/>
      <c r="MFN47" s="21"/>
      <c r="MFO47" s="21"/>
      <c r="MFP47" s="21"/>
      <c r="MFQ47" s="21"/>
      <c r="MFR47" s="21"/>
      <c r="MFS47" s="21"/>
      <c r="MFT47" s="21"/>
      <c r="MFU47" s="21"/>
      <c r="MFV47" s="21"/>
      <c r="MFW47" s="21"/>
      <c r="MFX47" s="21"/>
      <c r="MFY47" s="21"/>
      <c r="MFZ47" s="21"/>
      <c r="MGA47" s="21"/>
      <c r="MGB47" s="21"/>
      <c r="MGC47" s="21"/>
      <c r="MGD47" s="21"/>
      <c r="MGE47" s="21"/>
      <c r="MGF47" s="21"/>
      <c r="MGG47" s="21"/>
      <c r="MGH47" s="21"/>
      <c r="MGI47" s="21"/>
      <c r="MGJ47" s="21"/>
      <c r="MGK47" s="21"/>
      <c r="MGL47" s="21"/>
      <c r="MGM47" s="21"/>
      <c r="MGN47" s="21"/>
      <c r="MGO47" s="21"/>
      <c r="MGP47" s="21"/>
      <c r="MGQ47" s="21"/>
      <c r="MGR47" s="21"/>
      <c r="MGS47" s="21"/>
      <c r="MGT47" s="21"/>
      <c r="MGU47" s="21"/>
      <c r="MGV47" s="21"/>
      <c r="MGW47" s="21"/>
      <c r="MGX47" s="21"/>
      <c r="MGY47" s="21"/>
      <c r="MGZ47" s="21"/>
      <c r="MHA47" s="21"/>
      <c r="MHB47" s="21"/>
      <c r="MHC47" s="21"/>
      <c r="MHD47" s="21"/>
      <c r="MHE47" s="21"/>
      <c r="MHF47" s="21"/>
      <c r="MHG47" s="21"/>
      <c r="MHH47" s="21"/>
      <c r="MHI47" s="21"/>
      <c r="MHJ47" s="21"/>
      <c r="MHK47" s="21"/>
      <c r="MHL47" s="21"/>
      <c r="MHM47" s="21"/>
      <c r="MHN47" s="21"/>
      <c r="MHO47" s="21"/>
      <c r="MHP47" s="21"/>
      <c r="MHQ47" s="21"/>
      <c r="MHR47" s="21"/>
      <c r="MHS47" s="21"/>
      <c r="MHT47" s="21"/>
      <c r="MHU47" s="21"/>
      <c r="MHV47" s="21"/>
      <c r="MHW47" s="21"/>
      <c r="MHX47" s="21"/>
      <c r="MHY47" s="21"/>
      <c r="MHZ47" s="21"/>
      <c r="MIA47" s="21"/>
      <c r="MIB47" s="21"/>
      <c r="MIC47" s="21"/>
      <c r="MID47" s="21"/>
      <c r="MIE47" s="21"/>
      <c r="MIF47" s="21"/>
      <c r="MIG47" s="21"/>
      <c r="MIH47" s="21"/>
      <c r="MII47" s="21"/>
      <c r="MIJ47" s="21"/>
      <c r="MIK47" s="21"/>
      <c r="MIL47" s="21"/>
      <c r="MIM47" s="21"/>
      <c r="MIN47" s="21"/>
      <c r="MIO47" s="21"/>
      <c r="MIP47" s="21"/>
      <c r="MIQ47" s="21"/>
      <c r="MIR47" s="21"/>
      <c r="MIS47" s="21"/>
      <c r="MIT47" s="21"/>
      <c r="MIU47" s="21"/>
      <c r="MIV47" s="21"/>
      <c r="MIW47" s="21"/>
      <c r="MIX47" s="21"/>
      <c r="MIY47" s="21"/>
      <c r="MIZ47" s="21"/>
      <c r="MJA47" s="21"/>
      <c r="MJB47" s="21"/>
      <c r="MJC47" s="21"/>
      <c r="MJD47" s="21"/>
      <c r="MJE47" s="21"/>
      <c r="MJF47" s="21"/>
      <c r="MJG47" s="21"/>
      <c r="MJH47" s="21"/>
      <c r="MJI47" s="21"/>
      <c r="MJJ47" s="21"/>
      <c r="MJK47" s="21"/>
      <c r="MJL47" s="21"/>
      <c r="MJM47" s="21"/>
      <c r="MJN47" s="21"/>
      <c r="MJO47" s="21"/>
      <c r="MJP47" s="21"/>
      <c r="MJQ47" s="21"/>
      <c r="MJR47" s="21"/>
      <c r="MJS47" s="21"/>
      <c r="MJT47" s="21"/>
      <c r="MJU47" s="21"/>
      <c r="MJV47" s="21"/>
      <c r="MJW47" s="21"/>
      <c r="MJX47" s="21"/>
      <c r="MJY47" s="21"/>
      <c r="MJZ47" s="21"/>
      <c r="MKA47" s="21"/>
      <c r="MKB47" s="21"/>
      <c r="MKC47" s="21"/>
      <c r="MKD47" s="21"/>
      <c r="MKE47" s="21"/>
      <c r="MKF47" s="21"/>
      <c r="MKG47" s="21"/>
      <c r="MKH47" s="21"/>
      <c r="MKI47" s="21"/>
      <c r="MKJ47" s="21"/>
      <c r="MKK47" s="21"/>
      <c r="MKL47" s="21"/>
      <c r="MKM47" s="21"/>
      <c r="MKN47" s="21"/>
      <c r="MKO47" s="21"/>
      <c r="MKP47" s="21"/>
      <c r="MKQ47" s="21"/>
      <c r="MKR47" s="21"/>
      <c r="MKS47" s="21"/>
      <c r="MKT47" s="21"/>
      <c r="MKU47" s="21"/>
      <c r="MKV47" s="21"/>
      <c r="MKW47" s="21"/>
      <c r="MKX47" s="21"/>
      <c r="MKY47" s="21"/>
      <c r="MKZ47" s="21"/>
      <c r="MLA47" s="21"/>
      <c r="MLB47" s="21"/>
      <c r="MLC47" s="21"/>
      <c r="MLD47" s="21"/>
      <c r="MLE47" s="21"/>
      <c r="MLF47" s="21"/>
      <c r="MLG47" s="21"/>
      <c r="MLH47" s="21"/>
      <c r="MLI47" s="21"/>
      <c r="MLJ47" s="21"/>
      <c r="MLK47" s="21"/>
      <c r="MLL47" s="21"/>
      <c r="MLM47" s="21"/>
      <c r="MLN47" s="21"/>
      <c r="MLO47" s="21"/>
      <c r="MLP47" s="21"/>
      <c r="MLQ47" s="21"/>
      <c r="MLR47" s="21"/>
      <c r="MLS47" s="21"/>
      <c r="MLT47" s="21"/>
      <c r="MLU47" s="21"/>
      <c r="MLV47" s="21"/>
      <c r="MLW47" s="21"/>
      <c r="MLX47" s="21"/>
      <c r="MLY47" s="21"/>
      <c r="MLZ47" s="21"/>
      <c r="MMA47" s="21"/>
      <c r="MMB47" s="21"/>
      <c r="MMC47" s="21"/>
      <c r="MMD47" s="21"/>
      <c r="MME47" s="21"/>
      <c r="MMF47" s="21"/>
      <c r="MMG47" s="21"/>
      <c r="MMH47" s="21"/>
      <c r="MMI47" s="21"/>
      <c r="MMJ47" s="21"/>
      <c r="MMK47" s="21"/>
      <c r="MML47" s="21"/>
      <c r="MMM47" s="21"/>
      <c r="MMN47" s="21"/>
      <c r="MMO47" s="21"/>
      <c r="MMP47" s="21"/>
      <c r="MMQ47" s="21"/>
      <c r="MMR47" s="21"/>
      <c r="MMS47" s="21"/>
      <c r="MMT47" s="21"/>
      <c r="MMU47" s="21"/>
      <c r="MMV47" s="21"/>
      <c r="MMW47" s="21"/>
      <c r="MMX47" s="21"/>
      <c r="MMY47" s="21"/>
      <c r="MMZ47" s="21"/>
      <c r="MNA47" s="21"/>
      <c r="MNB47" s="21"/>
      <c r="MNC47" s="21"/>
      <c r="MND47" s="21"/>
      <c r="MNE47" s="21"/>
      <c r="MNF47" s="21"/>
      <c r="MNG47" s="21"/>
      <c r="MNH47" s="21"/>
      <c r="MNI47" s="21"/>
      <c r="MNJ47" s="21"/>
      <c r="MNK47" s="21"/>
      <c r="MNL47" s="21"/>
      <c r="MNM47" s="21"/>
      <c r="MNN47" s="21"/>
      <c r="MNO47" s="21"/>
      <c r="MNP47" s="21"/>
      <c r="MNQ47" s="21"/>
      <c r="MNR47" s="21"/>
      <c r="MNS47" s="21"/>
      <c r="MNT47" s="21"/>
      <c r="MNU47" s="21"/>
      <c r="MNV47" s="21"/>
      <c r="MNW47" s="21"/>
      <c r="MNX47" s="21"/>
      <c r="MNY47" s="21"/>
      <c r="MNZ47" s="21"/>
      <c r="MOA47" s="21"/>
      <c r="MOB47" s="21"/>
      <c r="MOC47" s="21"/>
      <c r="MOD47" s="21"/>
      <c r="MOE47" s="21"/>
      <c r="MOF47" s="21"/>
      <c r="MOG47" s="21"/>
      <c r="MOH47" s="21"/>
      <c r="MOI47" s="21"/>
      <c r="MOJ47" s="21"/>
      <c r="MOK47" s="21"/>
      <c r="MOL47" s="21"/>
      <c r="MOM47" s="21"/>
      <c r="MON47" s="21"/>
      <c r="MOO47" s="21"/>
      <c r="MOP47" s="21"/>
      <c r="MOQ47" s="21"/>
      <c r="MOR47" s="21"/>
      <c r="MOS47" s="21"/>
      <c r="MOT47" s="21"/>
      <c r="MOU47" s="21"/>
      <c r="MOV47" s="21"/>
      <c r="MOW47" s="21"/>
      <c r="MOX47" s="21"/>
      <c r="MOY47" s="21"/>
      <c r="MOZ47" s="21"/>
      <c r="MPA47" s="21"/>
      <c r="MPB47" s="21"/>
      <c r="MPC47" s="21"/>
      <c r="MPD47" s="21"/>
      <c r="MPE47" s="21"/>
      <c r="MPF47" s="21"/>
      <c r="MPG47" s="21"/>
      <c r="MPH47" s="21"/>
      <c r="MPI47" s="21"/>
      <c r="MPJ47" s="21"/>
      <c r="MPK47" s="21"/>
      <c r="MPL47" s="21"/>
      <c r="MPM47" s="21"/>
      <c r="MPN47" s="21"/>
      <c r="MPO47" s="21"/>
      <c r="MPP47" s="21"/>
      <c r="MPQ47" s="21"/>
      <c r="MPR47" s="21"/>
      <c r="MPS47" s="21"/>
      <c r="MPT47" s="21"/>
      <c r="MPU47" s="21"/>
      <c r="MPV47" s="21"/>
      <c r="MPW47" s="21"/>
      <c r="MPX47" s="21"/>
      <c r="MPY47" s="21"/>
      <c r="MPZ47" s="21"/>
      <c r="MQA47" s="21"/>
      <c r="MQB47" s="21"/>
      <c r="MQC47" s="21"/>
      <c r="MQD47" s="21"/>
      <c r="MQE47" s="21"/>
      <c r="MQF47" s="21"/>
      <c r="MQG47" s="21"/>
      <c r="MQH47" s="21"/>
      <c r="MQI47" s="21"/>
      <c r="MQJ47" s="21"/>
      <c r="MQK47" s="21"/>
      <c r="MQL47" s="21"/>
      <c r="MQM47" s="21"/>
      <c r="MQN47" s="21"/>
      <c r="MQO47" s="21"/>
      <c r="MQP47" s="21"/>
      <c r="MQQ47" s="21"/>
      <c r="MQR47" s="21"/>
      <c r="MQS47" s="21"/>
      <c r="MQT47" s="21"/>
      <c r="MQU47" s="21"/>
      <c r="MQV47" s="21"/>
      <c r="MQW47" s="21"/>
      <c r="MQX47" s="21"/>
      <c r="MQY47" s="21"/>
      <c r="MQZ47" s="21"/>
      <c r="MRA47" s="21"/>
      <c r="MRB47" s="21"/>
      <c r="MRC47" s="21"/>
      <c r="MRD47" s="21"/>
      <c r="MRE47" s="21"/>
      <c r="MRF47" s="21"/>
      <c r="MRG47" s="21"/>
      <c r="MRH47" s="21"/>
      <c r="MRI47" s="21"/>
      <c r="MRJ47" s="21"/>
      <c r="MRK47" s="21"/>
      <c r="MRL47" s="21"/>
      <c r="MRM47" s="21"/>
      <c r="MRN47" s="21"/>
      <c r="MRO47" s="21"/>
      <c r="MRP47" s="21"/>
      <c r="MRQ47" s="21"/>
      <c r="MRR47" s="21"/>
      <c r="MRS47" s="21"/>
      <c r="MRT47" s="21"/>
      <c r="MRU47" s="21"/>
      <c r="MRV47" s="21"/>
      <c r="MRW47" s="21"/>
      <c r="MRX47" s="21"/>
      <c r="MRY47" s="21"/>
      <c r="MRZ47" s="21"/>
      <c r="MSA47" s="21"/>
      <c r="MSB47" s="21"/>
      <c r="MSC47" s="21"/>
      <c r="MSD47" s="21"/>
      <c r="MSE47" s="21"/>
      <c r="MSF47" s="21"/>
      <c r="MSG47" s="21"/>
      <c r="MSH47" s="21"/>
      <c r="MSI47" s="21"/>
      <c r="MSJ47" s="21"/>
      <c r="MSK47" s="21"/>
      <c r="MSL47" s="21"/>
      <c r="MSM47" s="21"/>
      <c r="MSN47" s="21"/>
      <c r="MSO47" s="21"/>
      <c r="MSP47" s="21"/>
      <c r="MSQ47" s="21"/>
      <c r="MSR47" s="21"/>
      <c r="MSS47" s="21"/>
      <c r="MST47" s="21"/>
      <c r="MSU47" s="21"/>
      <c r="MSV47" s="21"/>
      <c r="MSW47" s="21"/>
      <c r="MSX47" s="21"/>
      <c r="MSY47" s="21"/>
      <c r="MSZ47" s="21"/>
      <c r="MTA47" s="21"/>
      <c r="MTB47" s="21"/>
      <c r="MTC47" s="21"/>
      <c r="MTD47" s="21"/>
      <c r="MTE47" s="21"/>
      <c r="MTF47" s="21"/>
      <c r="MTG47" s="21"/>
      <c r="MTH47" s="21"/>
      <c r="MTI47" s="21"/>
      <c r="MTJ47" s="21"/>
      <c r="MTK47" s="21"/>
      <c r="MTL47" s="21"/>
      <c r="MTM47" s="21"/>
      <c r="MTN47" s="21"/>
      <c r="MTO47" s="21"/>
      <c r="MTP47" s="21"/>
      <c r="MTQ47" s="21"/>
      <c r="MTR47" s="21"/>
      <c r="MTS47" s="21"/>
      <c r="MTT47" s="21"/>
      <c r="MTU47" s="21"/>
      <c r="MTV47" s="21"/>
      <c r="MTW47" s="21"/>
      <c r="MTX47" s="21"/>
      <c r="MTY47" s="21"/>
      <c r="MTZ47" s="21"/>
      <c r="MUA47" s="21"/>
      <c r="MUB47" s="21"/>
      <c r="MUC47" s="21"/>
      <c r="MUD47" s="21"/>
      <c r="MUE47" s="21"/>
      <c r="MUF47" s="21"/>
      <c r="MUG47" s="21"/>
      <c r="MUH47" s="21"/>
      <c r="MUI47" s="21"/>
      <c r="MUJ47" s="21"/>
      <c r="MUK47" s="21"/>
      <c r="MUL47" s="21"/>
      <c r="MUM47" s="21"/>
      <c r="MUN47" s="21"/>
      <c r="MUO47" s="21"/>
      <c r="MUP47" s="21"/>
      <c r="MUQ47" s="21"/>
      <c r="MUR47" s="21"/>
      <c r="MUS47" s="21"/>
      <c r="MUT47" s="21"/>
      <c r="MUU47" s="21"/>
      <c r="MUV47" s="21"/>
      <c r="MUW47" s="21"/>
      <c r="MUX47" s="21"/>
      <c r="MUY47" s="21"/>
      <c r="MUZ47" s="21"/>
      <c r="MVA47" s="21"/>
      <c r="MVB47" s="21"/>
      <c r="MVC47" s="21"/>
      <c r="MVD47" s="21"/>
      <c r="MVE47" s="21"/>
      <c r="MVF47" s="21"/>
      <c r="MVG47" s="21"/>
      <c r="MVH47" s="21"/>
      <c r="MVI47" s="21"/>
      <c r="MVJ47" s="21"/>
      <c r="MVK47" s="21"/>
      <c r="MVL47" s="21"/>
      <c r="MVM47" s="21"/>
      <c r="MVN47" s="21"/>
      <c r="MVO47" s="21"/>
      <c r="MVP47" s="21"/>
      <c r="MVQ47" s="21"/>
      <c r="MVR47" s="21"/>
      <c r="MVS47" s="21"/>
      <c r="MVT47" s="21"/>
      <c r="MVU47" s="21"/>
      <c r="MVV47" s="21"/>
      <c r="MVW47" s="21"/>
      <c r="MVX47" s="21"/>
      <c r="MVY47" s="21"/>
      <c r="MVZ47" s="21"/>
      <c r="MWA47" s="21"/>
      <c r="MWB47" s="21"/>
      <c r="MWC47" s="21"/>
      <c r="MWD47" s="21"/>
      <c r="MWE47" s="21"/>
      <c r="MWF47" s="21"/>
      <c r="MWG47" s="21"/>
      <c r="MWH47" s="21"/>
      <c r="MWI47" s="21"/>
      <c r="MWJ47" s="21"/>
      <c r="MWK47" s="21"/>
      <c r="MWL47" s="21"/>
      <c r="MWM47" s="21"/>
      <c r="MWN47" s="21"/>
      <c r="MWO47" s="21"/>
      <c r="MWP47" s="21"/>
      <c r="MWQ47" s="21"/>
      <c r="MWR47" s="21"/>
      <c r="MWS47" s="21"/>
      <c r="MWT47" s="21"/>
      <c r="MWU47" s="21"/>
      <c r="MWV47" s="21"/>
      <c r="MWW47" s="21"/>
      <c r="MWX47" s="21"/>
      <c r="MWY47" s="21"/>
      <c r="MWZ47" s="21"/>
      <c r="MXA47" s="21"/>
      <c r="MXB47" s="21"/>
      <c r="MXC47" s="21"/>
      <c r="MXD47" s="21"/>
      <c r="MXE47" s="21"/>
      <c r="MXF47" s="21"/>
      <c r="MXG47" s="21"/>
      <c r="MXH47" s="21"/>
      <c r="MXI47" s="21"/>
      <c r="MXJ47" s="21"/>
      <c r="MXK47" s="21"/>
      <c r="MXL47" s="21"/>
      <c r="MXM47" s="21"/>
      <c r="MXN47" s="21"/>
      <c r="MXO47" s="21"/>
      <c r="MXP47" s="21"/>
      <c r="MXQ47" s="21"/>
      <c r="MXR47" s="21"/>
      <c r="MXS47" s="21"/>
      <c r="MXT47" s="21"/>
      <c r="MXU47" s="21"/>
      <c r="MXV47" s="21"/>
      <c r="MXW47" s="21"/>
      <c r="MXX47" s="21"/>
      <c r="MXY47" s="21"/>
      <c r="MXZ47" s="21"/>
      <c r="MYA47" s="21"/>
      <c r="MYB47" s="21"/>
      <c r="MYC47" s="21"/>
      <c r="MYD47" s="21"/>
      <c r="MYE47" s="21"/>
      <c r="MYF47" s="21"/>
      <c r="MYG47" s="21"/>
      <c r="MYH47" s="21"/>
      <c r="MYI47" s="21"/>
      <c r="MYJ47" s="21"/>
      <c r="MYK47" s="21"/>
      <c r="MYL47" s="21"/>
      <c r="MYM47" s="21"/>
      <c r="MYN47" s="21"/>
      <c r="MYO47" s="21"/>
      <c r="MYP47" s="21"/>
      <c r="MYQ47" s="21"/>
      <c r="MYR47" s="21"/>
      <c r="MYS47" s="21"/>
      <c r="MYT47" s="21"/>
      <c r="MYU47" s="21"/>
      <c r="MYV47" s="21"/>
      <c r="MYW47" s="21"/>
      <c r="MYX47" s="21"/>
      <c r="MYY47" s="21"/>
      <c r="MYZ47" s="21"/>
      <c r="MZA47" s="21"/>
      <c r="MZB47" s="21"/>
      <c r="MZC47" s="21"/>
      <c r="MZD47" s="21"/>
      <c r="MZE47" s="21"/>
      <c r="MZF47" s="21"/>
      <c r="MZG47" s="21"/>
      <c r="MZH47" s="21"/>
      <c r="MZI47" s="21"/>
      <c r="MZJ47" s="21"/>
      <c r="MZK47" s="21"/>
      <c r="MZL47" s="21"/>
      <c r="MZM47" s="21"/>
      <c r="MZN47" s="21"/>
      <c r="MZO47" s="21"/>
      <c r="MZP47" s="21"/>
      <c r="MZQ47" s="21"/>
      <c r="MZR47" s="21"/>
      <c r="MZS47" s="21"/>
      <c r="MZT47" s="21"/>
      <c r="MZU47" s="21"/>
      <c r="MZV47" s="21"/>
      <c r="MZW47" s="21"/>
      <c r="MZX47" s="21"/>
      <c r="MZY47" s="21"/>
      <c r="MZZ47" s="21"/>
      <c r="NAA47" s="21"/>
      <c r="NAB47" s="21"/>
      <c r="NAC47" s="21"/>
      <c r="NAD47" s="21"/>
      <c r="NAE47" s="21"/>
      <c r="NAF47" s="21"/>
      <c r="NAG47" s="21"/>
      <c r="NAH47" s="21"/>
      <c r="NAI47" s="21"/>
      <c r="NAJ47" s="21"/>
      <c r="NAK47" s="21"/>
      <c r="NAL47" s="21"/>
      <c r="NAM47" s="21"/>
      <c r="NAN47" s="21"/>
      <c r="NAO47" s="21"/>
      <c r="NAP47" s="21"/>
      <c r="NAQ47" s="21"/>
      <c r="NAR47" s="21"/>
      <c r="NAS47" s="21"/>
      <c r="NAT47" s="21"/>
      <c r="NAU47" s="21"/>
      <c r="NAV47" s="21"/>
      <c r="NAW47" s="21"/>
      <c r="NAX47" s="21"/>
      <c r="NAY47" s="21"/>
      <c r="NAZ47" s="21"/>
      <c r="NBA47" s="21"/>
      <c r="NBB47" s="21"/>
      <c r="NBC47" s="21"/>
      <c r="NBD47" s="21"/>
      <c r="NBE47" s="21"/>
      <c r="NBF47" s="21"/>
      <c r="NBG47" s="21"/>
      <c r="NBH47" s="21"/>
      <c r="NBI47" s="21"/>
      <c r="NBJ47" s="21"/>
      <c r="NBK47" s="21"/>
      <c r="NBL47" s="21"/>
      <c r="NBM47" s="21"/>
      <c r="NBN47" s="21"/>
      <c r="NBO47" s="21"/>
      <c r="NBP47" s="21"/>
      <c r="NBQ47" s="21"/>
      <c r="NBR47" s="21"/>
      <c r="NBS47" s="21"/>
      <c r="NBT47" s="21"/>
      <c r="NBU47" s="21"/>
      <c r="NBV47" s="21"/>
      <c r="NBW47" s="21"/>
      <c r="NBX47" s="21"/>
      <c r="NBY47" s="21"/>
      <c r="NBZ47" s="21"/>
      <c r="NCA47" s="21"/>
      <c r="NCB47" s="21"/>
      <c r="NCC47" s="21"/>
      <c r="NCD47" s="21"/>
      <c r="NCE47" s="21"/>
      <c r="NCF47" s="21"/>
      <c r="NCG47" s="21"/>
      <c r="NCH47" s="21"/>
      <c r="NCI47" s="21"/>
      <c r="NCJ47" s="21"/>
      <c r="NCK47" s="21"/>
      <c r="NCL47" s="21"/>
      <c r="NCM47" s="21"/>
      <c r="NCN47" s="21"/>
      <c r="NCO47" s="21"/>
      <c r="NCP47" s="21"/>
      <c r="NCQ47" s="21"/>
      <c r="NCR47" s="21"/>
      <c r="NCS47" s="21"/>
      <c r="NCT47" s="21"/>
      <c r="NCU47" s="21"/>
      <c r="NCV47" s="21"/>
      <c r="NCW47" s="21"/>
      <c r="NCX47" s="21"/>
      <c r="NCY47" s="21"/>
      <c r="NCZ47" s="21"/>
      <c r="NDA47" s="21"/>
      <c r="NDB47" s="21"/>
      <c r="NDC47" s="21"/>
      <c r="NDD47" s="21"/>
      <c r="NDE47" s="21"/>
      <c r="NDF47" s="21"/>
      <c r="NDG47" s="21"/>
      <c r="NDH47" s="21"/>
      <c r="NDI47" s="21"/>
      <c r="NDJ47" s="21"/>
      <c r="NDK47" s="21"/>
      <c r="NDL47" s="21"/>
      <c r="NDM47" s="21"/>
      <c r="NDN47" s="21"/>
      <c r="NDO47" s="21"/>
      <c r="NDP47" s="21"/>
      <c r="NDQ47" s="21"/>
      <c r="NDR47" s="21"/>
      <c r="NDS47" s="21"/>
      <c r="NDT47" s="21"/>
      <c r="NDU47" s="21"/>
      <c r="NDV47" s="21"/>
      <c r="NDW47" s="21"/>
      <c r="NDX47" s="21"/>
      <c r="NDY47" s="21"/>
      <c r="NDZ47" s="21"/>
      <c r="NEA47" s="21"/>
      <c r="NEB47" s="21"/>
      <c r="NEC47" s="21"/>
      <c r="NED47" s="21"/>
      <c r="NEE47" s="21"/>
      <c r="NEF47" s="21"/>
      <c r="NEG47" s="21"/>
      <c r="NEH47" s="21"/>
      <c r="NEI47" s="21"/>
      <c r="NEJ47" s="21"/>
      <c r="NEK47" s="21"/>
      <c r="NEL47" s="21"/>
      <c r="NEM47" s="21"/>
      <c r="NEN47" s="21"/>
      <c r="NEO47" s="21"/>
      <c r="NEP47" s="21"/>
      <c r="NEQ47" s="21"/>
      <c r="NER47" s="21"/>
      <c r="NES47" s="21"/>
      <c r="NET47" s="21"/>
      <c r="NEU47" s="21"/>
      <c r="NEV47" s="21"/>
      <c r="NEW47" s="21"/>
      <c r="NEX47" s="21"/>
      <c r="NEY47" s="21"/>
      <c r="NEZ47" s="21"/>
      <c r="NFA47" s="21"/>
      <c r="NFB47" s="21"/>
      <c r="NFC47" s="21"/>
      <c r="NFD47" s="21"/>
      <c r="NFE47" s="21"/>
      <c r="NFF47" s="21"/>
      <c r="NFG47" s="21"/>
      <c r="NFH47" s="21"/>
      <c r="NFI47" s="21"/>
      <c r="NFJ47" s="21"/>
      <c r="NFK47" s="21"/>
      <c r="NFL47" s="21"/>
      <c r="NFM47" s="21"/>
      <c r="NFN47" s="21"/>
      <c r="NFO47" s="21"/>
      <c r="NFP47" s="21"/>
      <c r="NFQ47" s="21"/>
      <c r="NFR47" s="21"/>
      <c r="NFS47" s="21"/>
      <c r="NFT47" s="21"/>
      <c r="NFU47" s="21"/>
      <c r="NFV47" s="21"/>
      <c r="NFW47" s="21"/>
      <c r="NFX47" s="21"/>
      <c r="NFY47" s="21"/>
      <c r="NFZ47" s="21"/>
      <c r="NGA47" s="21"/>
      <c r="NGB47" s="21"/>
      <c r="NGC47" s="21"/>
      <c r="NGD47" s="21"/>
      <c r="NGE47" s="21"/>
      <c r="NGF47" s="21"/>
      <c r="NGG47" s="21"/>
      <c r="NGH47" s="21"/>
      <c r="NGI47" s="21"/>
      <c r="NGJ47" s="21"/>
      <c r="NGK47" s="21"/>
      <c r="NGL47" s="21"/>
      <c r="NGM47" s="21"/>
      <c r="NGN47" s="21"/>
      <c r="NGO47" s="21"/>
      <c r="NGP47" s="21"/>
      <c r="NGQ47" s="21"/>
      <c r="NGR47" s="21"/>
      <c r="NGS47" s="21"/>
      <c r="NGT47" s="21"/>
      <c r="NGU47" s="21"/>
      <c r="NGV47" s="21"/>
      <c r="NGW47" s="21"/>
      <c r="NGX47" s="21"/>
      <c r="NGY47" s="21"/>
      <c r="NGZ47" s="21"/>
      <c r="NHA47" s="21"/>
      <c r="NHB47" s="21"/>
      <c r="NHC47" s="21"/>
      <c r="NHD47" s="21"/>
      <c r="NHE47" s="21"/>
      <c r="NHF47" s="21"/>
      <c r="NHG47" s="21"/>
      <c r="NHH47" s="21"/>
      <c r="NHI47" s="21"/>
      <c r="NHJ47" s="21"/>
      <c r="NHK47" s="21"/>
      <c r="NHL47" s="21"/>
      <c r="NHM47" s="21"/>
      <c r="NHN47" s="21"/>
      <c r="NHO47" s="21"/>
      <c r="NHP47" s="21"/>
      <c r="NHQ47" s="21"/>
      <c r="NHR47" s="21"/>
      <c r="NHS47" s="21"/>
      <c r="NHT47" s="21"/>
      <c r="NHU47" s="21"/>
      <c r="NHV47" s="21"/>
      <c r="NHW47" s="21"/>
      <c r="NHX47" s="21"/>
      <c r="NHY47" s="21"/>
      <c r="NHZ47" s="21"/>
      <c r="NIA47" s="21"/>
      <c r="NIB47" s="21"/>
      <c r="NIC47" s="21"/>
      <c r="NID47" s="21"/>
      <c r="NIE47" s="21"/>
      <c r="NIF47" s="21"/>
      <c r="NIG47" s="21"/>
      <c r="NIH47" s="21"/>
      <c r="NII47" s="21"/>
      <c r="NIJ47" s="21"/>
      <c r="NIK47" s="21"/>
      <c r="NIL47" s="21"/>
      <c r="NIM47" s="21"/>
      <c r="NIN47" s="21"/>
      <c r="NIO47" s="21"/>
      <c r="NIP47" s="21"/>
      <c r="NIQ47" s="21"/>
      <c r="NIR47" s="21"/>
      <c r="NIS47" s="21"/>
      <c r="NIT47" s="21"/>
      <c r="NIU47" s="21"/>
      <c r="NIV47" s="21"/>
      <c r="NIW47" s="21"/>
      <c r="NIX47" s="21"/>
      <c r="NIY47" s="21"/>
      <c r="NIZ47" s="21"/>
      <c r="NJA47" s="21"/>
      <c r="NJB47" s="21"/>
      <c r="NJC47" s="21"/>
      <c r="NJD47" s="21"/>
      <c r="NJE47" s="21"/>
      <c r="NJF47" s="21"/>
      <c r="NJG47" s="21"/>
      <c r="NJH47" s="21"/>
      <c r="NJI47" s="21"/>
      <c r="NJJ47" s="21"/>
      <c r="NJK47" s="21"/>
      <c r="NJL47" s="21"/>
      <c r="NJM47" s="21"/>
      <c r="NJN47" s="21"/>
      <c r="NJO47" s="21"/>
      <c r="NJP47" s="21"/>
      <c r="NJQ47" s="21"/>
      <c r="NJR47" s="21"/>
      <c r="NJS47" s="21"/>
      <c r="NJT47" s="21"/>
      <c r="NJU47" s="21"/>
      <c r="NJV47" s="21"/>
      <c r="NJW47" s="21"/>
      <c r="NJX47" s="21"/>
      <c r="NJY47" s="21"/>
      <c r="NJZ47" s="21"/>
      <c r="NKA47" s="21"/>
      <c r="NKB47" s="21"/>
      <c r="NKC47" s="21"/>
      <c r="NKD47" s="21"/>
      <c r="NKE47" s="21"/>
      <c r="NKF47" s="21"/>
      <c r="NKG47" s="21"/>
      <c r="NKH47" s="21"/>
      <c r="NKI47" s="21"/>
      <c r="NKJ47" s="21"/>
      <c r="NKK47" s="21"/>
      <c r="NKL47" s="21"/>
      <c r="NKM47" s="21"/>
      <c r="NKN47" s="21"/>
      <c r="NKO47" s="21"/>
      <c r="NKP47" s="21"/>
      <c r="NKQ47" s="21"/>
      <c r="NKR47" s="21"/>
      <c r="NKS47" s="21"/>
      <c r="NKT47" s="21"/>
      <c r="NKU47" s="21"/>
      <c r="NKV47" s="21"/>
      <c r="NKW47" s="21"/>
      <c r="NKX47" s="21"/>
      <c r="NKY47" s="21"/>
      <c r="NKZ47" s="21"/>
      <c r="NLA47" s="21"/>
      <c r="NLB47" s="21"/>
      <c r="NLC47" s="21"/>
      <c r="NLD47" s="21"/>
      <c r="NLE47" s="21"/>
      <c r="NLF47" s="21"/>
      <c r="NLG47" s="21"/>
      <c r="NLH47" s="21"/>
      <c r="NLI47" s="21"/>
      <c r="NLJ47" s="21"/>
      <c r="NLK47" s="21"/>
      <c r="NLL47" s="21"/>
      <c r="NLM47" s="21"/>
      <c r="NLN47" s="21"/>
      <c r="NLO47" s="21"/>
      <c r="NLP47" s="21"/>
      <c r="NLQ47" s="21"/>
      <c r="NLR47" s="21"/>
      <c r="NLS47" s="21"/>
      <c r="NLT47" s="21"/>
      <c r="NLU47" s="21"/>
      <c r="NLV47" s="21"/>
      <c r="NLW47" s="21"/>
      <c r="NLX47" s="21"/>
      <c r="NLY47" s="21"/>
      <c r="NLZ47" s="21"/>
      <c r="NMA47" s="21"/>
      <c r="NMB47" s="21"/>
      <c r="NMC47" s="21"/>
      <c r="NMD47" s="21"/>
      <c r="NME47" s="21"/>
      <c r="NMF47" s="21"/>
      <c r="NMG47" s="21"/>
      <c r="NMH47" s="21"/>
      <c r="NMI47" s="21"/>
      <c r="NMJ47" s="21"/>
      <c r="NMK47" s="21"/>
      <c r="NML47" s="21"/>
      <c r="NMM47" s="21"/>
      <c r="NMN47" s="21"/>
      <c r="NMO47" s="21"/>
      <c r="NMP47" s="21"/>
      <c r="NMQ47" s="21"/>
      <c r="NMR47" s="21"/>
      <c r="NMS47" s="21"/>
      <c r="NMT47" s="21"/>
      <c r="NMU47" s="21"/>
      <c r="NMV47" s="21"/>
      <c r="NMW47" s="21"/>
      <c r="NMX47" s="21"/>
      <c r="NMY47" s="21"/>
      <c r="NMZ47" s="21"/>
      <c r="NNA47" s="21"/>
      <c r="NNB47" s="21"/>
      <c r="NNC47" s="21"/>
      <c r="NND47" s="21"/>
      <c r="NNE47" s="21"/>
      <c r="NNF47" s="21"/>
      <c r="NNG47" s="21"/>
      <c r="NNH47" s="21"/>
      <c r="NNI47" s="21"/>
      <c r="NNJ47" s="21"/>
      <c r="NNK47" s="21"/>
      <c r="NNL47" s="21"/>
      <c r="NNM47" s="21"/>
      <c r="NNN47" s="21"/>
      <c r="NNO47" s="21"/>
      <c r="NNP47" s="21"/>
      <c r="NNQ47" s="21"/>
      <c r="NNR47" s="21"/>
      <c r="NNS47" s="21"/>
      <c r="NNT47" s="21"/>
      <c r="NNU47" s="21"/>
      <c r="NNV47" s="21"/>
      <c r="NNW47" s="21"/>
      <c r="NNX47" s="21"/>
      <c r="NNY47" s="21"/>
      <c r="NNZ47" s="21"/>
      <c r="NOA47" s="21"/>
      <c r="NOB47" s="21"/>
      <c r="NOC47" s="21"/>
      <c r="NOD47" s="21"/>
      <c r="NOE47" s="21"/>
      <c r="NOF47" s="21"/>
      <c r="NOG47" s="21"/>
      <c r="NOH47" s="21"/>
      <c r="NOI47" s="21"/>
      <c r="NOJ47" s="21"/>
      <c r="NOK47" s="21"/>
      <c r="NOL47" s="21"/>
      <c r="NOM47" s="21"/>
      <c r="NON47" s="21"/>
      <c r="NOO47" s="21"/>
      <c r="NOP47" s="21"/>
      <c r="NOQ47" s="21"/>
      <c r="NOR47" s="21"/>
      <c r="NOS47" s="21"/>
      <c r="NOT47" s="21"/>
      <c r="NOU47" s="21"/>
      <c r="NOV47" s="21"/>
      <c r="NOW47" s="21"/>
      <c r="NOX47" s="21"/>
      <c r="NOY47" s="21"/>
      <c r="NOZ47" s="21"/>
      <c r="NPA47" s="21"/>
      <c r="NPB47" s="21"/>
      <c r="NPC47" s="21"/>
      <c r="NPD47" s="21"/>
      <c r="NPE47" s="21"/>
      <c r="NPF47" s="21"/>
      <c r="NPG47" s="21"/>
      <c r="NPH47" s="21"/>
      <c r="NPI47" s="21"/>
      <c r="NPJ47" s="21"/>
      <c r="NPK47" s="21"/>
      <c r="NPL47" s="21"/>
      <c r="NPM47" s="21"/>
      <c r="NPN47" s="21"/>
      <c r="NPO47" s="21"/>
      <c r="NPP47" s="21"/>
      <c r="NPQ47" s="21"/>
      <c r="NPR47" s="21"/>
      <c r="NPS47" s="21"/>
      <c r="NPT47" s="21"/>
      <c r="NPU47" s="21"/>
      <c r="NPV47" s="21"/>
      <c r="NPW47" s="21"/>
      <c r="NPX47" s="21"/>
      <c r="NPY47" s="21"/>
      <c r="NPZ47" s="21"/>
      <c r="NQA47" s="21"/>
      <c r="NQB47" s="21"/>
      <c r="NQC47" s="21"/>
      <c r="NQD47" s="21"/>
      <c r="NQE47" s="21"/>
      <c r="NQF47" s="21"/>
      <c r="NQG47" s="21"/>
      <c r="NQH47" s="21"/>
      <c r="NQI47" s="21"/>
      <c r="NQJ47" s="21"/>
      <c r="NQK47" s="21"/>
      <c r="NQL47" s="21"/>
      <c r="NQM47" s="21"/>
      <c r="NQN47" s="21"/>
      <c r="NQO47" s="21"/>
      <c r="NQP47" s="21"/>
      <c r="NQQ47" s="21"/>
      <c r="NQR47" s="21"/>
      <c r="NQS47" s="21"/>
      <c r="NQT47" s="21"/>
      <c r="NQU47" s="21"/>
      <c r="NQV47" s="21"/>
      <c r="NQW47" s="21"/>
      <c r="NQX47" s="21"/>
      <c r="NQY47" s="21"/>
      <c r="NQZ47" s="21"/>
      <c r="NRA47" s="21"/>
      <c r="NRB47" s="21"/>
      <c r="NRC47" s="21"/>
      <c r="NRD47" s="21"/>
      <c r="NRE47" s="21"/>
      <c r="NRF47" s="21"/>
      <c r="NRG47" s="21"/>
      <c r="NRH47" s="21"/>
      <c r="NRI47" s="21"/>
      <c r="NRJ47" s="21"/>
      <c r="NRK47" s="21"/>
      <c r="NRL47" s="21"/>
      <c r="NRM47" s="21"/>
      <c r="NRN47" s="21"/>
      <c r="NRO47" s="21"/>
      <c r="NRP47" s="21"/>
      <c r="NRQ47" s="21"/>
      <c r="NRR47" s="21"/>
      <c r="NRS47" s="21"/>
      <c r="NRT47" s="21"/>
      <c r="NRU47" s="21"/>
      <c r="NRV47" s="21"/>
      <c r="NRW47" s="21"/>
      <c r="NRX47" s="21"/>
      <c r="NRY47" s="21"/>
      <c r="NRZ47" s="21"/>
      <c r="NSA47" s="21"/>
      <c r="NSB47" s="21"/>
      <c r="NSC47" s="21"/>
      <c r="NSD47" s="21"/>
      <c r="NSE47" s="21"/>
      <c r="NSF47" s="21"/>
      <c r="NSG47" s="21"/>
      <c r="NSH47" s="21"/>
      <c r="NSI47" s="21"/>
      <c r="NSJ47" s="21"/>
      <c r="NSK47" s="21"/>
      <c r="NSL47" s="21"/>
      <c r="NSM47" s="21"/>
      <c r="NSN47" s="21"/>
      <c r="NSO47" s="21"/>
      <c r="NSP47" s="21"/>
      <c r="NSQ47" s="21"/>
      <c r="NSR47" s="21"/>
      <c r="NSS47" s="21"/>
      <c r="NST47" s="21"/>
      <c r="NSU47" s="21"/>
      <c r="NSV47" s="21"/>
      <c r="NSW47" s="21"/>
      <c r="NSX47" s="21"/>
      <c r="NSY47" s="21"/>
      <c r="NSZ47" s="21"/>
      <c r="NTA47" s="21"/>
      <c r="NTB47" s="21"/>
      <c r="NTC47" s="21"/>
      <c r="NTD47" s="21"/>
      <c r="NTE47" s="21"/>
      <c r="NTF47" s="21"/>
      <c r="NTG47" s="21"/>
      <c r="NTH47" s="21"/>
      <c r="NTI47" s="21"/>
      <c r="NTJ47" s="21"/>
      <c r="NTK47" s="21"/>
      <c r="NTL47" s="21"/>
      <c r="NTM47" s="21"/>
      <c r="NTN47" s="21"/>
      <c r="NTO47" s="21"/>
      <c r="NTP47" s="21"/>
      <c r="NTQ47" s="21"/>
      <c r="NTR47" s="21"/>
      <c r="NTS47" s="21"/>
      <c r="NTT47" s="21"/>
      <c r="NTU47" s="21"/>
      <c r="NTV47" s="21"/>
      <c r="NTW47" s="21"/>
      <c r="NTX47" s="21"/>
      <c r="NTY47" s="21"/>
      <c r="NTZ47" s="21"/>
      <c r="NUA47" s="21"/>
      <c r="NUB47" s="21"/>
      <c r="NUC47" s="21"/>
      <c r="NUD47" s="21"/>
      <c r="NUE47" s="21"/>
      <c r="NUF47" s="21"/>
      <c r="NUG47" s="21"/>
      <c r="NUH47" s="21"/>
      <c r="NUI47" s="21"/>
      <c r="NUJ47" s="21"/>
      <c r="NUK47" s="21"/>
      <c r="NUL47" s="21"/>
      <c r="NUM47" s="21"/>
      <c r="NUN47" s="21"/>
      <c r="NUO47" s="21"/>
      <c r="NUP47" s="21"/>
      <c r="NUQ47" s="21"/>
      <c r="NUR47" s="21"/>
      <c r="NUS47" s="21"/>
      <c r="NUT47" s="21"/>
      <c r="NUU47" s="21"/>
      <c r="NUV47" s="21"/>
      <c r="NUW47" s="21"/>
      <c r="NUX47" s="21"/>
      <c r="NUY47" s="21"/>
      <c r="NUZ47" s="21"/>
      <c r="NVA47" s="21"/>
      <c r="NVB47" s="21"/>
      <c r="NVC47" s="21"/>
      <c r="NVD47" s="21"/>
      <c r="NVE47" s="21"/>
      <c r="NVF47" s="21"/>
      <c r="NVG47" s="21"/>
      <c r="NVH47" s="21"/>
      <c r="NVI47" s="21"/>
      <c r="NVJ47" s="21"/>
      <c r="NVK47" s="21"/>
      <c r="NVL47" s="21"/>
      <c r="NVM47" s="21"/>
      <c r="NVN47" s="21"/>
      <c r="NVO47" s="21"/>
      <c r="NVP47" s="21"/>
      <c r="NVQ47" s="21"/>
      <c r="NVR47" s="21"/>
      <c r="NVS47" s="21"/>
      <c r="NVT47" s="21"/>
      <c r="NVU47" s="21"/>
      <c r="NVV47" s="21"/>
      <c r="NVW47" s="21"/>
      <c r="NVX47" s="21"/>
      <c r="NVY47" s="21"/>
      <c r="NVZ47" s="21"/>
      <c r="NWA47" s="21"/>
      <c r="NWB47" s="21"/>
      <c r="NWC47" s="21"/>
      <c r="NWD47" s="21"/>
      <c r="NWE47" s="21"/>
      <c r="NWF47" s="21"/>
      <c r="NWG47" s="21"/>
      <c r="NWH47" s="21"/>
      <c r="NWI47" s="21"/>
      <c r="NWJ47" s="21"/>
      <c r="NWK47" s="21"/>
      <c r="NWL47" s="21"/>
      <c r="NWM47" s="21"/>
      <c r="NWN47" s="21"/>
      <c r="NWO47" s="21"/>
      <c r="NWP47" s="21"/>
      <c r="NWQ47" s="21"/>
      <c r="NWR47" s="21"/>
      <c r="NWS47" s="21"/>
      <c r="NWT47" s="21"/>
      <c r="NWU47" s="21"/>
      <c r="NWV47" s="21"/>
      <c r="NWW47" s="21"/>
      <c r="NWX47" s="21"/>
      <c r="NWY47" s="21"/>
      <c r="NWZ47" s="21"/>
      <c r="NXA47" s="21"/>
      <c r="NXB47" s="21"/>
      <c r="NXC47" s="21"/>
      <c r="NXD47" s="21"/>
      <c r="NXE47" s="21"/>
      <c r="NXF47" s="21"/>
      <c r="NXG47" s="21"/>
      <c r="NXH47" s="21"/>
      <c r="NXI47" s="21"/>
      <c r="NXJ47" s="21"/>
      <c r="NXK47" s="21"/>
      <c r="NXL47" s="21"/>
      <c r="NXM47" s="21"/>
      <c r="NXN47" s="21"/>
      <c r="NXO47" s="21"/>
      <c r="NXP47" s="21"/>
      <c r="NXQ47" s="21"/>
      <c r="NXR47" s="21"/>
      <c r="NXS47" s="21"/>
      <c r="NXT47" s="21"/>
      <c r="NXU47" s="21"/>
      <c r="NXV47" s="21"/>
      <c r="NXW47" s="21"/>
      <c r="NXX47" s="21"/>
      <c r="NXY47" s="21"/>
      <c r="NXZ47" s="21"/>
      <c r="NYA47" s="21"/>
      <c r="NYB47" s="21"/>
      <c r="NYC47" s="21"/>
      <c r="NYD47" s="21"/>
      <c r="NYE47" s="21"/>
      <c r="NYF47" s="21"/>
      <c r="NYG47" s="21"/>
      <c r="NYH47" s="21"/>
      <c r="NYI47" s="21"/>
      <c r="NYJ47" s="21"/>
      <c r="NYK47" s="21"/>
      <c r="NYL47" s="21"/>
      <c r="NYM47" s="21"/>
      <c r="NYN47" s="21"/>
      <c r="NYO47" s="21"/>
      <c r="NYP47" s="21"/>
      <c r="NYQ47" s="21"/>
      <c r="NYR47" s="21"/>
      <c r="NYS47" s="21"/>
      <c r="NYT47" s="21"/>
      <c r="NYU47" s="21"/>
      <c r="NYV47" s="21"/>
      <c r="NYW47" s="21"/>
      <c r="NYX47" s="21"/>
      <c r="NYY47" s="21"/>
      <c r="NYZ47" s="21"/>
      <c r="NZA47" s="21"/>
      <c r="NZB47" s="21"/>
      <c r="NZC47" s="21"/>
      <c r="NZD47" s="21"/>
      <c r="NZE47" s="21"/>
      <c r="NZF47" s="21"/>
      <c r="NZG47" s="21"/>
      <c r="NZH47" s="21"/>
      <c r="NZI47" s="21"/>
      <c r="NZJ47" s="21"/>
      <c r="NZK47" s="21"/>
      <c r="NZL47" s="21"/>
      <c r="NZM47" s="21"/>
      <c r="NZN47" s="21"/>
      <c r="NZO47" s="21"/>
      <c r="NZP47" s="21"/>
      <c r="NZQ47" s="21"/>
      <c r="NZR47" s="21"/>
      <c r="NZS47" s="21"/>
      <c r="NZT47" s="21"/>
      <c r="NZU47" s="21"/>
      <c r="NZV47" s="21"/>
      <c r="NZW47" s="21"/>
      <c r="NZX47" s="21"/>
      <c r="NZY47" s="21"/>
      <c r="NZZ47" s="21"/>
      <c r="OAA47" s="21"/>
      <c r="OAB47" s="21"/>
      <c r="OAC47" s="21"/>
      <c r="OAD47" s="21"/>
      <c r="OAE47" s="21"/>
      <c r="OAF47" s="21"/>
      <c r="OAG47" s="21"/>
      <c r="OAH47" s="21"/>
      <c r="OAI47" s="21"/>
      <c r="OAJ47" s="21"/>
      <c r="OAK47" s="21"/>
      <c r="OAL47" s="21"/>
      <c r="OAM47" s="21"/>
      <c r="OAN47" s="21"/>
      <c r="OAO47" s="21"/>
      <c r="OAP47" s="21"/>
      <c r="OAQ47" s="21"/>
      <c r="OAR47" s="21"/>
      <c r="OAS47" s="21"/>
      <c r="OAT47" s="21"/>
      <c r="OAU47" s="21"/>
      <c r="OAV47" s="21"/>
      <c r="OAW47" s="21"/>
      <c r="OAX47" s="21"/>
      <c r="OAY47" s="21"/>
      <c r="OAZ47" s="21"/>
      <c r="OBA47" s="21"/>
      <c r="OBB47" s="21"/>
      <c r="OBC47" s="21"/>
      <c r="OBD47" s="21"/>
      <c r="OBE47" s="21"/>
      <c r="OBF47" s="21"/>
      <c r="OBG47" s="21"/>
      <c r="OBH47" s="21"/>
      <c r="OBI47" s="21"/>
      <c r="OBJ47" s="21"/>
      <c r="OBK47" s="21"/>
      <c r="OBL47" s="21"/>
      <c r="OBM47" s="21"/>
      <c r="OBN47" s="21"/>
      <c r="OBO47" s="21"/>
      <c r="OBP47" s="21"/>
      <c r="OBQ47" s="21"/>
      <c r="OBR47" s="21"/>
      <c r="OBS47" s="21"/>
      <c r="OBT47" s="21"/>
      <c r="OBU47" s="21"/>
      <c r="OBV47" s="21"/>
      <c r="OBW47" s="21"/>
      <c r="OBX47" s="21"/>
      <c r="OBY47" s="21"/>
      <c r="OBZ47" s="21"/>
      <c r="OCA47" s="21"/>
      <c r="OCB47" s="21"/>
      <c r="OCC47" s="21"/>
      <c r="OCD47" s="21"/>
      <c r="OCE47" s="21"/>
      <c r="OCF47" s="21"/>
      <c r="OCG47" s="21"/>
      <c r="OCH47" s="21"/>
      <c r="OCI47" s="21"/>
      <c r="OCJ47" s="21"/>
      <c r="OCK47" s="21"/>
      <c r="OCL47" s="21"/>
      <c r="OCM47" s="21"/>
      <c r="OCN47" s="21"/>
      <c r="OCO47" s="21"/>
      <c r="OCP47" s="21"/>
      <c r="OCQ47" s="21"/>
      <c r="OCR47" s="21"/>
      <c r="OCS47" s="21"/>
      <c r="OCT47" s="21"/>
      <c r="OCU47" s="21"/>
      <c r="OCV47" s="21"/>
      <c r="OCW47" s="21"/>
      <c r="OCX47" s="21"/>
      <c r="OCY47" s="21"/>
      <c r="OCZ47" s="21"/>
      <c r="ODA47" s="21"/>
      <c r="ODB47" s="21"/>
      <c r="ODC47" s="21"/>
      <c r="ODD47" s="21"/>
      <c r="ODE47" s="21"/>
      <c r="ODF47" s="21"/>
      <c r="ODG47" s="21"/>
      <c r="ODH47" s="21"/>
      <c r="ODI47" s="21"/>
      <c r="ODJ47" s="21"/>
      <c r="ODK47" s="21"/>
      <c r="ODL47" s="21"/>
      <c r="ODM47" s="21"/>
      <c r="ODN47" s="21"/>
      <c r="ODO47" s="21"/>
      <c r="ODP47" s="21"/>
      <c r="ODQ47" s="21"/>
      <c r="ODR47" s="21"/>
      <c r="ODS47" s="21"/>
      <c r="ODT47" s="21"/>
      <c r="ODU47" s="21"/>
      <c r="ODV47" s="21"/>
      <c r="ODW47" s="21"/>
      <c r="ODX47" s="21"/>
      <c r="ODY47" s="21"/>
      <c r="ODZ47" s="21"/>
      <c r="OEA47" s="21"/>
      <c r="OEB47" s="21"/>
      <c r="OEC47" s="21"/>
      <c r="OED47" s="21"/>
      <c r="OEE47" s="21"/>
      <c r="OEF47" s="21"/>
      <c r="OEG47" s="21"/>
      <c r="OEH47" s="21"/>
      <c r="OEI47" s="21"/>
      <c r="OEJ47" s="21"/>
      <c r="OEK47" s="21"/>
      <c r="OEL47" s="21"/>
      <c r="OEM47" s="21"/>
      <c r="OEN47" s="21"/>
      <c r="OEO47" s="21"/>
      <c r="OEP47" s="21"/>
      <c r="OEQ47" s="21"/>
      <c r="OER47" s="21"/>
      <c r="OES47" s="21"/>
      <c r="OET47" s="21"/>
      <c r="OEU47" s="21"/>
      <c r="OEV47" s="21"/>
      <c r="OEW47" s="21"/>
      <c r="OEX47" s="21"/>
      <c r="OEY47" s="21"/>
      <c r="OEZ47" s="21"/>
      <c r="OFA47" s="21"/>
      <c r="OFB47" s="21"/>
      <c r="OFC47" s="21"/>
      <c r="OFD47" s="21"/>
      <c r="OFE47" s="21"/>
      <c r="OFF47" s="21"/>
      <c r="OFG47" s="21"/>
      <c r="OFH47" s="21"/>
      <c r="OFI47" s="21"/>
      <c r="OFJ47" s="21"/>
      <c r="OFK47" s="21"/>
      <c r="OFL47" s="21"/>
      <c r="OFM47" s="21"/>
      <c r="OFN47" s="21"/>
      <c r="OFO47" s="21"/>
      <c r="OFP47" s="21"/>
      <c r="OFQ47" s="21"/>
      <c r="OFR47" s="21"/>
      <c r="OFS47" s="21"/>
      <c r="OFT47" s="21"/>
      <c r="OFU47" s="21"/>
      <c r="OFV47" s="21"/>
      <c r="OFW47" s="21"/>
      <c r="OFX47" s="21"/>
      <c r="OFY47" s="21"/>
      <c r="OFZ47" s="21"/>
      <c r="OGA47" s="21"/>
      <c r="OGB47" s="21"/>
      <c r="OGC47" s="21"/>
      <c r="OGD47" s="21"/>
      <c r="OGE47" s="21"/>
      <c r="OGF47" s="21"/>
      <c r="OGG47" s="21"/>
      <c r="OGH47" s="21"/>
      <c r="OGI47" s="21"/>
      <c r="OGJ47" s="21"/>
      <c r="OGK47" s="21"/>
      <c r="OGL47" s="21"/>
      <c r="OGM47" s="21"/>
      <c r="OGN47" s="21"/>
      <c r="OGO47" s="21"/>
      <c r="OGP47" s="21"/>
      <c r="OGQ47" s="21"/>
      <c r="OGR47" s="21"/>
      <c r="OGS47" s="21"/>
      <c r="OGT47" s="21"/>
      <c r="OGU47" s="21"/>
      <c r="OGV47" s="21"/>
      <c r="OGW47" s="21"/>
      <c r="OGX47" s="21"/>
      <c r="OGY47" s="21"/>
      <c r="OGZ47" s="21"/>
      <c r="OHA47" s="21"/>
      <c r="OHB47" s="21"/>
      <c r="OHC47" s="21"/>
      <c r="OHD47" s="21"/>
      <c r="OHE47" s="21"/>
      <c r="OHF47" s="21"/>
      <c r="OHG47" s="21"/>
      <c r="OHH47" s="21"/>
      <c r="OHI47" s="21"/>
      <c r="OHJ47" s="21"/>
      <c r="OHK47" s="21"/>
      <c r="OHL47" s="21"/>
      <c r="OHM47" s="21"/>
      <c r="OHN47" s="21"/>
      <c r="OHO47" s="21"/>
      <c r="OHP47" s="21"/>
      <c r="OHQ47" s="21"/>
      <c r="OHR47" s="21"/>
      <c r="OHS47" s="21"/>
      <c r="OHT47" s="21"/>
      <c r="OHU47" s="21"/>
      <c r="OHV47" s="21"/>
      <c r="OHW47" s="21"/>
      <c r="OHX47" s="21"/>
      <c r="OHY47" s="21"/>
      <c r="OHZ47" s="21"/>
      <c r="OIA47" s="21"/>
      <c r="OIB47" s="21"/>
      <c r="OIC47" s="21"/>
      <c r="OID47" s="21"/>
      <c r="OIE47" s="21"/>
      <c r="OIF47" s="21"/>
      <c r="OIG47" s="21"/>
      <c r="OIH47" s="21"/>
      <c r="OII47" s="21"/>
      <c r="OIJ47" s="21"/>
      <c r="OIK47" s="21"/>
      <c r="OIL47" s="21"/>
      <c r="OIM47" s="21"/>
      <c r="OIN47" s="21"/>
      <c r="OIO47" s="21"/>
      <c r="OIP47" s="21"/>
      <c r="OIQ47" s="21"/>
      <c r="OIR47" s="21"/>
      <c r="OIS47" s="21"/>
      <c r="OIT47" s="21"/>
      <c r="OIU47" s="21"/>
      <c r="OIV47" s="21"/>
      <c r="OIW47" s="21"/>
      <c r="OIX47" s="21"/>
      <c r="OIY47" s="21"/>
      <c r="OIZ47" s="21"/>
      <c r="OJA47" s="21"/>
      <c r="OJB47" s="21"/>
      <c r="OJC47" s="21"/>
      <c r="OJD47" s="21"/>
      <c r="OJE47" s="21"/>
      <c r="OJF47" s="21"/>
      <c r="OJG47" s="21"/>
      <c r="OJH47" s="21"/>
      <c r="OJI47" s="21"/>
      <c r="OJJ47" s="21"/>
      <c r="OJK47" s="21"/>
      <c r="OJL47" s="21"/>
      <c r="OJM47" s="21"/>
      <c r="OJN47" s="21"/>
      <c r="OJO47" s="21"/>
      <c r="OJP47" s="21"/>
      <c r="OJQ47" s="21"/>
      <c r="OJR47" s="21"/>
      <c r="OJS47" s="21"/>
      <c r="OJT47" s="21"/>
      <c r="OJU47" s="21"/>
      <c r="OJV47" s="21"/>
      <c r="OJW47" s="21"/>
      <c r="OJX47" s="21"/>
      <c r="OJY47" s="21"/>
      <c r="OJZ47" s="21"/>
      <c r="OKA47" s="21"/>
      <c r="OKB47" s="21"/>
      <c r="OKC47" s="21"/>
      <c r="OKD47" s="21"/>
      <c r="OKE47" s="21"/>
      <c r="OKF47" s="21"/>
      <c r="OKG47" s="21"/>
      <c r="OKH47" s="21"/>
      <c r="OKI47" s="21"/>
      <c r="OKJ47" s="21"/>
      <c r="OKK47" s="21"/>
      <c r="OKL47" s="21"/>
      <c r="OKM47" s="21"/>
      <c r="OKN47" s="21"/>
      <c r="OKO47" s="21"/>
      <c r="OKP47" s="21"/>
      <c r="OKQ47" s="21"/>
      <c r="OKR47" s="21"/>
      <c r="OKS47" s="21"/>
      <c r="OKT47" s="21"/>
      <c r="OKU47" s="21"/>
      <c r="OKV47" s="21"/>
      <c r="OKW47" s="21"/>
      <c r="OKX47" s="21"/>
      <c r="OKY47" s="21"/>
      <c r="OKZ47" s="21"/>
      <c r="OLA47" s="21"/>
      <c r="OLB47" s="21"/>
      <c r="OLC47" s="21"/>
      <c r="OLD47" s="21"/>
      <c r="OLE47" s="21"/>
      <c r="OLF47" s="21"/>
      <c r="OLG47" s="21"/>
      <c r="OLH47" s="21"/>
      <c r="OLI47" s="21"/>
      <c r="OLJ47" s="21"/>
      <c r="OLK47" s="21"/>
      <c r="OLL47" s="21"/>
      <c r="OLM47" s="21"/>
      <c r="OLN47" s="21"/>
      <c r="OLO47" s="21"/>
      <c r="OLP47" s="21"/>
      <c r="OLQ47" s="21"/>
      <c r="OLR47" s="21"/>
      <c r="OLS47" s="21"/>
      <c r="OLT47" s="21"/>
      <c r="OLU47" s="21"/>
      <c r="OLV47" s="21"/>
      <c r="OLW47" s="21"/>
      <c r="OLX47" s="21"/>
      <c r="OLY47" s="21"/>
      <c r="OLZ47" s="21"/>
      <c r="OMA47" s="21"/>
      <c r="OMB47" s="21"/>
      <c r="OMC47" s="21"/>
      <c r="OMD47" s="21"/>
      <c r="OME47" s="21"/>
      <c r="OMF47" s="21"/>
      <c r="OMG47" s="21"/>
      <c r="OMH47" s="21"/>
      <c r="OMI47" s="21"/>
      <c r="OMJ47" s="21"/>
      <c r="OMK47" s="21"/>
      <c r="OML47" s="21"/>
      <c r="OMM47" s="21"/>
      <c r="OMN47" s="21"/>
      <c r="OMO47" s="21"/>
      <c r="OMP47" s="21"/>
      <c r="OMQ47" s="21"/>
      <c r="OMR47" s="21"/>
      <c r="OMS47" s="21"/>
      <c r="OMT47" s="21"/>
      <c r="OMU47" s="21"/>
      <c r="OMV47" s="21"/>
      <c r="OMW47" s="21"/>
      <c r="OMX47" s="21"/>
      <c r="OMY47" s="21"/>
      <c r="OMZ47" s="21"/>
      <c r="ONA47" s="21"/>
      <c r="ONB47" s="21"/>
      <c r="ONC47" s="21"/>
      <c r="OND47" s="21"/>
      <c r="ONE47" s="21"/>
      <c r="ONF47" s="21"/>
      <c r="ONG47" s="21"/>
      <c r="ONH47" s="21"/>
      <c r="ONI47" s="21"/>
      <c r="ONJ47" s="21"/>
      <c r="ONK47" s="21"/>
      <c r="ONL47" s="21"/>
      <c r="ONM47" s="21"/>
      <c r="ONN47" s="21"/>
      <c r="ONO47" s="21"/>
      <c r="ONP47" s="21"/>
      <c r="ONQ47" s="21"/>
      <c r="ONR47" s="21"/>
      <c r="ONS47" s="21"/>
      <c r="ONT47" s="21"/>
      <c r="ONU47" s="21"/>
      <c r="ONV47" s="21"/>
      <c r="ONW47" s="21"/>
      <c r="ONX47" s="21"/>
      <c r="ONY47" s="21"/>
      <c r="ONZ47" s="21"/>
      <c r="OOA47" s="21"/>
      <c r="OOB47" s="21"/>
      <c r="OOC47" s="21"/>
      <c r="OOD47" s="21"/>
      <c r="OOE47" s="21"/>
      <c r="OOF47" s="21"/>
      <c r="OOG47" s="21"/>
      <c r="OOH47" s="21"/>
      <c r="OOI47" s="21"/>
      <c r="OOJ47" s="21"/>
      <c r="OOK47" s="21"/>
      <c r="OOL47" s="21"/>
      <c r="OOM47" s="21"/>
      <c r="OON47" s="21"/>
      <c r="OOO47" s="21"/>
      <c r="OOP47" s="21"/>
      <c r="OOQ47" s="21"/>
      <c r="OOR47" s="21"/>
      <c r="OOS47" s="21"/>
      <c r="OOT47" s="21"/>
      <c r="OOU47" s="21"/>
      <c r="OOV47" s="21"/>
      <c r="OOW47" s="21"/>
      <c r="OOX47" s="21"/>
      <c r="OOY47" s="21"/>
      <c r="OOZ47" s="21"/>
      <c r="OPA47" s="21"/>
      <c r="OPB47" s="21"/>
      <c r="OPC47" s="21"/>
      <c r="OPD47" s="21"/>
      <c r="OPE47" s="21"/>
      <c r="OPF47" s="21"/>
      <c r="OPG47" s="21"/>
      <c r="OPH47" s="21"/>
      <c r="OPI47" s="21"/>
      <c r="OPJ47" s="21"/>
      <c r="OPK47" s="21"/>
      <c r="OPL47" s="21"/>
      <c r="OPM47" s="21"/>
      <c r="OPN47" s="21"/>
      <c r="OPO47" s="21"/>
      <c r="OPP47" s="21"/>
      <c r="OPQ47" s="21"/>
      <c r="OPR47" s="21"/>
      <c r="OPS47" s="21"/>
      <c r="OPT47" s="21"/>
      <c r="OPU47" s="21"/>
      <c r="OPV47" s="21"/>
      <c r="OPW47" s="21"/>
      <c r="OPX47" s="21"/>
      <c r="OPY47" s="21"/>
      <c r="OPZ47" s="21"/>
      <c r="OQA47" s="21"/>
      <c r="OQB47" s="21"/>
      <c r="OQC47" s="21"/>
      <c r="OQD47" s="21"/>
      <c r="OQE47" s="21"/>
      <c r="OQF47" s="21"/>
      <c r="OQG47" s="21"/>
      <c r="OQH47" s="21"/>
      <c r="OQI47" s="21"/>
      <c r="OQJ47" s="21"/>
      <c r="OQK47" s="21"/>
      <c r="OQL47" s="21"/>
      <c r="OQM47" s="21"/>
      <c r="OQN47" s="21"/>
      <c r="OQO47" s="21"/>
      <c r="OQP47" s="21"/>
      <c r="OQQ47" s="21"/>
      <c r="OQR47" s="21"/>
      <c r="OQS47" s="21"/>
      <c r="OQT47" s="21"/>
      <c r="OQU47" s="21"/>
      <c r="OQV47" s="21"/>
      <c r="OQW47" s="21"/>
      <c r="OQX47" s="21"/>
      <c r="OQY47" s="21"/>
      <c r="OQZ47" s="21"/>
      <c r="ORA47" s="21"/>
      <c r="ORB47" s="21"/>
      <c r="ORC47" s="21"/>
      <c r="ORD47" s="21"/>
      <c r="ORE47" s="21"/>
      <c r="ORF47" s="21"/>
      <c r="ORG47" s="21"/>
      <c r="ORH47" s="21"/>
      <c r="ORI47" s="21"/>
      <c r="ORJ47" s="21"/>
      <c r="ORK47" s="21"/>
      <c r="ORL47" s="21"/>
      <c r="ORM47" s="21"/>
      <c r="ORN47" s="21"/>
      <c r="ORO47" s="21"/>
      <c r="ORP47" s="21"/>
      <c r="ORQ47" s="21"/>
      <c r="ORR47" s="21"/>
      <c r="ORS47" s="21"/>
      <c r="ORT47" s="21"/>
      <c r="ORU47" s="21"/>
      <c r="ORV47" s="21"/>
      <c r="ORW47" s="21"/>
      <c r="ORX47" s="21"/>
      <c r="ORY47" s="21"/>
      <c r="ORZ47" s="21"/>
      <c r="OSA47" s="21"/>
      <c r="OSB47" s="21"/>
      <c r="OSC47" s="21"/>
      <c r="OSD47" s="21"/>
      <c r="OSE47" s="21"/>
      <c r="OSF47" s="21"/>
      <c r="OSG47" s="21"/>
      <c r="OSH47" s="21"/>
      <c r="OSI47" s="21"/>
      <c r="OSJ47" s="21"/>
      <c r="OSK47" s="21"/>
      <c r="OSL47" s="21"/>
      <c r="OSM47" s="21"/>
      <c r="OSN47" s="21"/>
      <c r="OSO47" s="21"/>
      <c r="OSP47" s="21"/>
      <c r="OSQ47" s="21"/>
      <c r="OSR47" s="21"/>
      <c r="OSS47" s="21"/>
      <c r="OST47" s="21"/>
      <c r="OSU47" s="21"/>
      <c r="OSV47" s="21"/>
      <c r="OSW47" s="21"/>
      <c r="OSX47" s="21"/>
      <c r="OSY47" s="21"/>
      <c r="OSZ47" s="21"/>
      <c r="OTA47" s="21"/>
      <c r="OTB47" s="21"/>
      <c r="OTC47" s="21"/>
      <c r="OTD47" s="21"/>
      <c r="OTE47" s="21"/>
      <c r="OTF47" s="21"/>
      <c r="OTG47" s="21"/>
      <c r="OTH47" s="21"/>
      <c r="OTI47" s="21"/>
      <c r="OTJ47" s="21"/>
      <c r="OTK47" s="21"/>
      <c r="OTL47" s="21"/>
      <c r="OTM47" s="21"/>
      <c r="OTN47" s="21"/>
      <c r="OTO47" s="21"/>
      <c r="OTP47" s="21"/>
      <c r="OTQ47" s="21"/>
      <c r="OTR47" s="21"/>
      <c r="OTS47" s="21"/>
      <c r="OTT47" s="21"/>
      <c r="OTU47" s="21"/>
      <c r="OTV47" s="21"/>
      <c r="OTW47" s="21"/>
      <c r="OTX47" s="21"/>
      <c r="OTY47" s="21"/>
      <c r="OTZ47" s="21"/>
      <c r="OUA47" s="21"/>
      <c r="OUB47" s="21"/>
      <c r="OUC47" s="21"/>
      <c r="OUD47" s="21"/>
      <c r="OUE47" s="21"/>
      <c r="OUF47" s="21"/>
      <c r="OUG47" s="21"/>
      <c r="OUH47" s="21"/>
      <c r="OUI47" s="21"/>
      <c r="OUJ47" s="21"/>
      <c r="OUK47" s="21"/>
      <c r="OUL47" s="21"/>
      <c r="OUM47" s="21"/>
      <c r="OUN47" s="21"/>
      <c r="OUO47" s="21"/>
      <c r="OUP47" s="21"/>
      <c r="OUQ47" s="21"/>
      <c r="OUR47" s="21"/>
      <c r="OUS47" s="21"/>
      <c r="OUT47" s="21"/>
      <c r="OUU47" s="21"/>
      <c r="OUV47" s="21"/>
      <c r="OUW47" s="21"/>
      <c r="OUX47" s="21"/>
      <c r="OUY47" s="21"/>
      <c r="OUZ47" s="21"/>
      <c r="OVA47" s="21"/>
      <c r="OVB47" s="21"/>
      <c r="OVC47" s="21"/>
      <c r="OVD47" s="21"/>
      <c r="OVE47" s="21"/>
      <c r="OVF47" s="21"/>
      <c r="OVG47" s="21"/>
      <c r="OVH47" s="21"/>
      <c r="OVI47" s="21"/>
      <c r="OVJ47" s="21"/>
      <c r="OVK47" s="21"/>
      <c r="OVL47" s="21"/>
      <c r="OVM47" s="21"/>
      <c r="OVN47" s="21"/>
      <c r="OVO47" s="21"/>
      <c r="OVP47" s="21"/>
      <c r="OVQ47" s="21"/>
      <c r="OVR47" s="21"/>
      <c r="OVS47" s="21"/>
      <c r="OVT47" s="21"/>
      <c r="OVU47" s="21"/>
      <c r="OVV47" s="21"/>
      <c r="OVW47" s="21"/>
      <c r="OVX47" s="21"/>
      <c r="OVY47" s="21"/>
      <c r="OVZ47" s="21"/>
      <c r="OWA47" s="21"/>
      <c r="OWB47" s="21"/>
      <c r="OWC47" s="21"/>
      <c r="OWD47" s="21"/>
      <c r="OWE47" s="21"/>
      <c r="OWF47" s="21"/>
      <c r="OWG47" s="21"/>
      <c r="OWH47" s="21"/>
      <c r="OWI47" s="21"/>
      <c r="OWJ47" s="21"/>
      <c r="OWK47" s="21"/>
      <c r="OWL47" s="21"/>
      <c r="OWM47" s="21"/>
      <c r="OWN47" s="21"/>
      <c r="OWO47" s="21"/>
      <c r="OWP47" s="21"/>
      <c r="OWQ47" s="21"/>
      <c r="OWR47" s="21"/>
      <c r="OWS47" s="21"/>
      <c r="OWT47" s="21"/>
      <c r="OWU47" s="21"/>
      <c r="OWV47" s="21"/>
      <c r="OWW47" s="21"/>
      <c r="OWX47" s="21"/>
      <c r="OWY47" s="21"/>
      <c r="OWZ47" s="21"/>
      <c r="OXA47" s="21"/>
      <c r="OXB47" s="21"/>
      <c r="OXC47" s="21"/>
      <c r="OXD47" s="21"/>
      <c r="OXE47" s="21"/>
      <c r="OXF47" s="21"/>
      <c r="OXG47" s="21"/>
      <c r="OXH47" s="21"/>
      <c r="OXI47" s="21"/>
      <c r="OXJ47" s="21"/>
      <c r="OXK47" s="21"/>
      <c r="OXL47" s="21"/>
      <c r="OXM47" s="21"/>
      <c r="OXN47" s="21"/>
      <c r="OXO47" s="21"/>
      <c r="OXP47" s="21"/>
      <c r="OXQ47" s="21"/>
      <c r="OXR47" s="21"/>
      <c r="OXS47" s="21"/>
      <c r="OXT47" s="21"/>
      <c r="OXU47" s="21"/>
      <c r="OXV47" s="21"/>
      <c r="OXW47" s="21"/>
      <c r="OXX47" s="21"/>
      <c r="OXY47" s="21"/>
      <c r="OXZ47" s="21"/>
      <c r="OYA47" s="21"/>
      <c r="OYB47" s="21"/>
      <c r="OYC47" s="21"/>
      <c r="OYD47" s="21"/>
      <c r="OYE47" s="21"/>
      <c r="OYF47" s="21"/>
      <c r="OYG47" s="21"/>
      <c r="OYH47" s="21"/>
      <c r="OYI47" s="21"/>
      <c r="OYJ47" s="21"/>
      <c r="OYK47" s="21"/>
      <c r="OYL47" s="21"/>
      <c r="OYM47" s="21"/>
      <c r="OYN47" s="21"/>
      <c r="OYO47" s="21"/>
      <c r="OYP47" s="21"/>
      <c r="OYQ47" s="21"/>
      <c r="OYR47" s="21"/>
      <c r="OYS47" s="21"/>
      <c r="OYT47" s="21"/>
      <c r="OYU47" s="21"/>
      <c r="OYV47" s="21"/>
      <c r="OYW47" s="21"/>
      <c r="OYX47" s="21"/>
      <c r="OYY47" s="21"/>
      <c r="OYZ47" s="21"/>
      <c r="OZA47" s="21"/>
      <c r="OZB47" s="21"/>
      <c r="OZC47" s="21"/>
      <c r="OZD47" s="21"/>
      <c r="OZE47" s="21"/>
      <c r="OZF47" s="21"/>
      <c r="OZG47" s="21"/>
      <c r="OZH47" s="21"/>
      <c r="OZI47" s="21"/>
      <c r="OZJ47" s="21"/>
      <c r="OZK47" s="21"/>
      <c r="OZL47" s="21"/>
      <c r="OZM47" s="21"/>
      <c r="OZN47" s="21"/>
      <c r="OZO47" s="21"/>
      <c r="OZP47" s="21"/>
      <c r="OZQ47" s="21"/>
      <c r="OZR47" s="21"/>
      <c r="OZS47" s="21"/>
      <c r="OZT47" s="21"/>
      <c r="OZU47" s="21"/>
      <c r="OZV47" s="21"/>
      <c r="OZW47" s="21"/>
      <c r="OZX47" s="21"/>
      <c r="OZY47" s="21"/>
      <c r="OZZ47" s="21"/>
      <c r="PAA47" s="21"/>
      <c r="PAB47" s="21"/>
      <c r="PAC47" s="21"/>
      <c r="PAD47" s="21"/>
      <c r="PAE47" s="21"/>
      <c r="PAF47" s="21"/>
      <c r="PAG47" s="21"/>
      <c r="PAH47" s="21"/>
      <c r="PAI47" s="21"/>
      <c r="PAJ47" s="21"/>
      <c r="PAK47" s="21"/>
      <c r="PAL47" s="21"/>
      <c r="PAM47" s="21"/>
      <c r="PAN47" s="21"/>
      <c r="PAO47" s="21"/>
      <c r="PAP47" s="21"/>
      <c r="PAQ47" s="21"/>
      <c r="PAR47" s="21"/>
      <c r="PAS47" s="21"/>
      <c r="PAT47" s="21"/>
      <c r="PAU47" s="21"/>
      <c r="PAV47" s="21"/>
      <c r="PAW47" s="21"/>
      <c r="PAX47" s="21"/>
      <c r="PAY47" s="21"/>
      <c r="PAZ47" s="21"/>
      <c r="PBA47" s="21"/>
      <c r="PBB47" s="21"/>
      <c r="PBC47" s="21"/>
      <c r="PBD47" s="21"/>
      <c r="PBE47" s="21"/>
      <c r="PBF47" s="21"/>
      <c r="PBG47" s="21"/>
      <c r="PBH47" s="21"/>
      <c r="PBI47" s="21"/>
      <c r="PBJ47" s="21"/>
      <c r="PBK47" s="21"/>
      <c r="PBL47" s="21"/>
      <c r="PBM47" s="21"/>
      <c r="PBN47" s="21"/>
      <c r="PBO47" s="21"/>
      <c r="PBP47" s="21"/>
      <c r="PBQ47" s="21"/>
      <c r="PBR47" s="21"/>
      <c r="PBS47" s="21"/>
      <c r="PBT47" s="21"/>
      <c r="PBU47" s="21"/>
      <c r="PBV47" s="21"/>
      <c r="PBW47" s="21"/>
      <c r="PBX47" s="21"/>
      <c r="PBY47" s="21"/>
      <c r="PBZ47" s="21"/>
      <c r="PCA47" s="21"/>
      <c r="PCB47" s="21"/>
      <c r="PCC47" s="21"/>
      <c r="PCD47" s="21"/>
      <c r="PCE47" s="21"/>
      <c r="PCF47" s="21"/>
      <c r="PCG47" s="21"/>
      <c r="PCH47" s="21"/>
      <c r="PCI47" s="21"/>
      <c r="PCJ47" s="21"/>
      <c r="PCK47" s="21"/>
      <c r="PCL47" s="21"/>
      <c r="PCM47" s="21"/>
      <c r="PCN47" s="21"/>
      <c r="PCO47" s="21"/>
      <c r="PCP47" s="21"/>
      <c r="PCQ47" s="21"/>
      <c r="PCR47" s="21"/>
      <c r="PCS47" s="21"/>
      <c r="PCT47" s="21"/>
      <c r="PCU47" s="21"/>
      <c r="PCV47" s="21"/>
      <c r="PCW47" s="21"/>
      <c r="PCX47" s="21"/>
      <c r="PCY47" s="21"/>
      <c r="PCZ47" s="21"/>
      <c r="PDA47" s="21"/>
      <c r="PDB47" s="21"/>
      <c r="PDC47" s="21"/>
      <c r="PDD47" s="21"/>
      <c r="PDE47" s="21"/>
      <c r="PDF47" s="21"/>
      <c r="PDG47" s="21"/>
      <c r="PDH47" s="21"/>
      <c r="PDI47" s="21"/>
      <c r="PDJ47" s="21"/>
      <c r="PDK47" s="21"/>
      <c r="PDL47" s="21"/>
      <c r="PDM47" s="21"/>
      <c r="PDN47" s="21"/>
      <c r="PDO47" s="21"/>
      <c r="PDP47" s="21"/>
      <c r="PDQ47" s="21"/>
      <c r="PDR47" s="21"/>
      <c r="PDS47" s="21"/>
      <c r="PDT47" s="21"/>
      <c r="PDU47" s="21"/>
      <c r="PDV47" s="21"/>
      <c r="PDW47" s="21"/>
      <c r="PDX47" s="21"/>
      <c r="PDY47" s="21"/>
      <c r="PDZ47" s="21"/>
      <c r="PEA47" s="21"/>
      <c r="PEB47" s="21"/>
      <c r="PEC47" s="21"/>
      <c r="PED47" s="21"/>
      <c r="PEE47" s="21"/>
      <c r="PEF47" s="21"/>
      <c r="PEG47" s="21"/>
      <c r="PEH47" s="21"/>
      <c r="PEI47" s="21"/>
      <c r="PEJ47" s="21"/>
      <c r="PEK47" s="21"/>
      <c r="PEL47" s="21"/>
      <c r="PEM47" s="21"/>
      <c r="PEN47" s="21"/>
      <c r="PEO47" s="21"/>
      <c r="PEP47" s="21"/>
      <c r="PEQ47" s="21"/>
      <c r="PER47" s="21"/>
      <c r="PES47" s="21"/>
      <c r="PET47" s="21"/>
      <c r="PEU47" s="21"/>
      <c r="PEV47" s="21"/>
      <c r="PEW47" s="21"/>
      <c r="PEX47" s="21"/>
      <c r="PEY47" s="21"/>
      <c r="PEZ47" s="21"/>
      <c r="PFA47" s="21"/>
      <c r="PFB47" s="21"/>
      <c r="PFC47" s="21"/>
      <c r="PFD47" s="21"/>
      <c r="PFE47" s="21"/>
      <c r="PFF47" s="21"/>
      <c r="PFG47" s="21"/>
      <c r="PFH47" s="21"/>
      <c r="PFI47" s="21"/>
      <c r="PFJ47" s="21"/>
      <c r="PFK47" s="21"/>
      <c r="PFL47" s="21"/>
      <c r="PFM47" s="21"/>
      <c r="PFN47" s="21"/>
      <c r="PFO47" s="21"/>
      <c r="PFP47" s="21"/>
      <c r="PFQ47" s="21"/>
      <c r="PFR47" s="21"/>
      <c r="PFS47" s="21"/>
      <c r="PFT47" s="21"/>
      <c r="PFU47" s="21"/>
      <c r="PFV47" s="21"/>
      <c r="PFW47" s="21"/>
      <c r="PFX47" s="21"/>
      <c r="PFY47" s="21"/>
      <c r="PFZ47" s="21"/>
      <c r="PGA47" s="21"/>
      <c r="PGB47" s="21"/>
      <c r="PGC47" s="21"/>
      <c r="PGD47" s="21"/>
      <c r="PGE47" s="21"/>
      <c r="PGF47" s="21"/>
      <c r="PGG47" s="21"/>
      <c r="PGH47" s="21"/>
      <c r="PGI47" s="21"/>
      <c r="PGJ47" s="21"/>
      <c r="PGK47" s="21"/>
      <c r="PGL47" s="21"/>
      <c r="PGM47" s="21"/>
      <c r="PGN47" s="21"/>
      <c r="PGO47" s="21"/>
      <c r="PGP47" s="21"/>
      <c r="PGQ47" s="21"/>
      <c r="PGR47" s="21"/>
      <c r="PGS47" s="21"/>
      <c r="PGT47" s="21"/>
      <c r="PGU47" s="21"/>
      <c r="PGV47" s="21"/>
      <c r="PGW47" s="21"/>
      <c r="PGX47" s="21"/>
      <c r="PGY47" s="21"/>
      <c r="PGZ47" s="21"/>
      <c r="PHA47" s="21"/>
      <c r="PHB47" s="21"/>
      <c r="PHC47" s="21"/>
      <c r="PHD47" s="21"/>
      <c r="PHE47" s="21"/>
      <c r="PHF47" s="21"/>
      <c r="PHG47" s="21"/>
      <c r="PHH47" s="21"/>
      <c r="PHI47" s="21"/>
      <c r="PHJ47" s="21"/>
      <c r="PHK47" s="21"/>
      <c r="PHL47" s="21"/>
      <c r="PHM47" s="21"/>
      <c r="PHN47" s="21"/>
      <c r="PHO47" s="21"/>
      <c r="PHP47" s="21"/>
      <c r="PHQ47" s="21"/>
      <c r="PHR47" s="21"/>
      <c r="PHS47" s="21"/>
      <c r="PHT47" s="21"/>
      <c r="PHU47" s="21"/>
      <c r="PHV47" s="21"/>
      <c r="PHW47" s="21"/>
      <c r="PHX47" s="21"/>
      <c r="PHY47" s="21"/>
      <c r="PHZ47" s="21"/>
      <c r="PIA47" s="21"/>
      <c r="PIB47" s="21"/>
      <c r="PIC47" s="21"/>
      <c r="PID47" s="21"/>
      <c r="PIE47" s="21"/>
      <c r="PIF47" s="21"/>
      <c r="PIG47" s="21"/>
      <c r="PIH47" s="21"/>
      <c r="PII47" s="21"/>
      <c r="PIJ47" s="21"/>
      <c r="PIK47" s="21"/>
      <c r="PIL47" s="21"/>
      <c r="PIM47" s="21"/>
      <c r="PIN47" s="21"/>
      <c r="PIO47" s="21"/>
      <c r="PIP47" s="21"/>
      <c r="PIQ47" s="21"/>
      <c r="PIR47" s="21"/>
      <c r="PIS47" s="21"/>
      <c r="PIT47" s="21"/>
      <c r="PIU47" s="21"/>
      <c r="PIV47" s="21"/>
      <c r="PIW47" s="21"/>
      <c r="PIX47" s="21"/>
      <c r="PIY47" s="21"/>
      <c r="PIZ47" s="21"/>
      <c r="PJA47" s="21"/>
      <c r="PJB47" s="21"/>
      <c r="PJC47" s="21"/>
      <c r="PJD47" s="21"/>
      <c r="PJE47" s="21"/>
      <c r="PJF47" s="21"/>
      <c r="PJG47" s="21"/>
      <c r="PJH47" s="21"/>
      <c r="PJI47" s="21"/>
      <c r="PJJ47" s="21"/>
      <c r="PJK47" s="21"/>
      <c r="PJL47" s="21"/>
      <c r="PJM47" s="21"/>
      <c r="PJN47" s="21"/>
      <c r="PJO47" s="21"/>
      <c r="PJP47" s="21"/>
      <c r="PJQ47" s="21"/>
      <c r="PJR47" s="21"/>
      <c r="PJS47" s="21"/>
      <c r="PJT47" s="21"/>
      <c r="PJU47" s="21"/>
      <c r="PJV47" s="21"/>
      <c r="PJW47" s="21"/>
      <c r="PJX47" s="21"/>
      <c r="PJY47" s="21"/>
      <c r="PJZ47" s="21"/>
      <c r="PKA47" s="21"/>
      <c r="PKB47" s="21"/>
      <c r="PKC47" s="21"/>
      <c r="PKD47" s="21"/>
      <c r="PKE47" s="21"/>
      <c r="PKF47" s="21"/>
      <c r="PKG47" s="21"/>
      <c r="PKH47" s="21"/>
      <c r="PKI47" s="21"/>
      <c r="PKJ47" s="21"/>
      <c r="PKK47" s="21"/>
      <c r="PKL47" s="21"/>
      <c r="PKM47" s="21"/>
      <c r="PKN47" s="21"/>
      <c r="PKO47" s="21"/>
      <c r="PKP47" s="21"/>
      <c r="PKQ47" s="21"/>
      <c r="PKR47" s="21"/>
      <c r="PKS47" s="21"/>
      <c r="PKT47" s="21"/>
      <c r="PKU47" s="21"/>
      <c r="PKV47" s="21"/>
      <c r="PKW47" s="21"/>
      <c r="PKX47" s="21"/>
      <c r="PKY47" s="21"/>
      <c r="PKZ47" s="21"/>
      <c r="PLA47" s="21"/>
      <c r="PLB47" s="21"/>
      <c r="PLC47" s="21"/>
      <c r="PLD47" s="21"/>
      <c r="PLE47" s="21"/>
      <c r="PLF47" s="21"/>
      <c r="PLG47" s="21"/>
      <c r="PLH47" s="21"/>
      <c r="PLI47" s="21"/>
      <c r="PLJ47" s="21"/>
      <c r="PLK47" s="21"/>
      <c r="PLL47" s="21"/>
      <c r="PLM47" s="21"/>
      <c r="PLN47" s="21"/>
      <c r="PLO47" s="21"/>
      <c r="PLP47" s="21"/>
      <c r="PLQ47" s="21"/>
      <c r="PLR47" s="21"/>
      <c r="PLS47" s="21"/>
      <c r="PLT47" s="21"/>
      <c r="PLU47" s="21"/>
      <c r="PLV47" s="21"/>
      <c r="PLW47" s="21"/>
      <c r="PLX47" s="21"/>
      <c r="PLY47" s="21"/>
      <c r="PLZ47" s="21"/>
      <c r="PMA47" s="21"/>
      <c r="PMB47" s="21"/>
      <c r="PMC47" s="21"/>
      <c r="PMD47" s="21"/>
      <c r="PME47" s="21"/>
      <c r="PMF47" s="21"/>
      <c r="PMG47" s="21"/>
      <c r="PMH47" s="21"/>
      <c r="PMI47" s="21"/>
      <c r="PMJ47" s="21"/>
      <c r="PMK47" s="21"/>
      <c r="PML47" s="21"/>
      <c r="PMM47" s="21"/>
      <c r="PMN47" s="21"/>
      <c r="PMO47" s="21"/>
      <c r="PMP47" s="21"/>
      <c r="PMQ47" s="21"/>
      <c r="PMR47" s="21"/>
      <c r="PMS47" s="21"/>
      <c r="PMT47" s="21"/>
      <c r="PMU47" s="21"/>
      <c r="PMV47" s="21"/>
      <c r="PMW47" s="21"/>
      <c r="PMX47" s="21"/>
      <c r="PMY47" s="21"/>
      <c r="PMZ47" s="21"/>
      <c r="PNA47" s="21"/>
      <c r="PNB47" s="21"/>
      <c r="PNC47" s="21"/>
      <c r="PND47" s="21"/>
      <c r="PNE47" s="21"/>
      <c r="PNF47" s="21"/>
      <c r="PNG47" s="21"/>
      <c r="PNH47" s="21"/>
      <c r="PNI47" s="21"/>
      <c r="PNJ47" s="21"/>
      <c r="PNK47" s="21"/>
      <c r="PNL47" s="21"/>
      <c r="PNM47" s="21"/>
      <c r="PNN47" s="21"/>
      <c r="PNO47" s="21"/>
      <c r="PNP47" s="21"/>
      <c r="PNQ47" s="21"/>
      <c r="PNR47" s="21"/>
      <c r="PNS47" s="21"/>
      <c r="PNT47" s="21"/>
      <c r="PNU47" s="21"/>
      <c r="PNV47" s="21"/>
      <c r="PNW47" s="21"/>
      <c r="PNX47" s="21"/>
      <c r="PNY47" s="21"/>
      <c r="PNZ47" s="21"/>
      <c r="POA47" s="21"/>
      <c r="POB47" s="21"/>
      <c r="POC47" s="21"/>
      <c r="POD47" s="21"/>
      <c r="POE47" s="21"/>
      <c r="POF47" s="21"/>
      <c r="POG47" s="21"/>
      <c r="POH47" s="21"/>
      <c r="POI47" s="21"/>
      <c r="POJ47" s="21"/>
      <c r="POK47" s="21"/>
      <c r="POL47" s="21"/>
      <c r="POM47" s="21"/>
      <c r="PON47" s="21"/>
      <c r="POO47" s="21"/>
      <c r="POP47" s="21"/>
      <c r="POQ47" s="21"/>
      <c r="POR47" s="21"/>
      <c r="POS47" s="21"/>
      <c r="POT47" s="21"/>
      <c r="POU47" s="21"/>
      <c r="POV47" s="21"/>
      <c r="POW47" s="21"/>
      <c r="POX47" s="21"/>
      <c r="POY47" s="21"/>
      <c r="POZ47" s="21"/>
      <c r="PPA47" s="21"/>
      <c r="PPB47" s="21"/>
      <c r="PPC47" s="21"/>
      <c r="PPD47" s="21"/>
      <c r="PPE47" s="21"/>
      <c r="PPF47" s="21"/>
      <c r="PPG47" s="21"/>
      <c r="PPH47" s="21"/>
      <c r="PPI47" s="21"/>
      <c r="PPJ47" s="21"/>
      <c r="PPK47" s="21"/>
      <c r="PPL47" s="21"/>
      <c r="PPM47" s="21"/>
      <c r="PPN47" s="21"/>
      <c r="PPO47" s="21"/>
      <c r="PPP47" s="21"/>
      <c r="PPQ47" s="21"/>
      <c r="PPR47" s="21"/>
      <c r="PPS47" s="21"/>
      <c r="PPT47" s="21"/>
      <c r="PPU47" s="21"/>
      <c r="PPV47" s="21"/>
      <c r="PPW47" s="21"/>
      <c r="PPX47" s="21"/>
      <c r="PPY47" s="21"/>
      <c r="PPZ47" s="21"/>
      <c r="PQA47" s="21"/>
      <c r="PQB47" s="21"/>
      <c r="PQC47" s="21"/>
      <c r="PQD47" s="21"/>
      <c r="PQE47" s="21"/>
      <c r="PQF47" s="21"/>
      <c r="PQG47" s="21"/>
      <c r="PQH47" s="21"/>
      <c r="PQI47" s="21"/>
      <c r="PQJ47" s="21"/>
      <c r="PQK47" s="21"/>
      <c r="PQL47" s="21"/>
      <c r="PQM47" s="21"/>
      <c r="PQN47" s="21"/>
      <c r="PQO47" s="21"/>
      <c r="PQP47" s="21"/>
      <c r="PQQ47" s="21"/>
      <c r="PQR47" s="21"/>
      <c r="PQS47" s="21"/>
      <c r="PQT47" s="21"/>
      <c r="PQU47" s="21"/>
      <c r="PQV47" s="21"/>
      <c r="PQW47" s="21"/>
      <c r="PQX47" s="21"/>
      <c r="PQY47" s="21"/>
      <c r="PQZ47" s="21"/>
      <c r="PRA47" s="21"/>
      <c r="PRB47" s="21"/>
      <c r="PRC47" s="21"/>
      <c r="PRD47" s="21"/>
      <c r="PRE47" s="21"/>
      <c r="PRF47" s="21"/>
      <c r="PRG47" s="21"/>
      <c r="PRH47" s="21"/>
      <c r="PRI47" s="21"/>
      <c r="PRJ47" s="21"/>
      <c r="PRK47" s="21"/>
      <c r="PRL47" s="21"/>
      <c r="PRM47" s="21"/>
      <c r="PRN47" s="21"/>
      <c r="PRO47" s="21"/>
      <c r="PRP47" s="21"/>
      <c r="PRQ47" s="21"/>
      <c r="PRR47" s="21"/>
      <c r="PRS47" s="21"/>
      <c r="PRT47" s="21"/>
      <c r="PRU47" s="21"/>
      <c r="PRV47" s="21"/>
      <c r="PRW47" s="21"/>
      <c r="PRX47" s="21"/>
      <c r="PRY47" s="21"/>
      <c r="PRZ47" s="21"/>
      <c r="PSA47" s="21"/>
      <c r="PSB47" s="21"/>
      <c r="PSC47" s="21"/>
      <c r="PSD47" s="21"/>
      <c r="PSE47" s="21"/>
      <c r="PSF47" s="21"/>
      <c r="PSG47" s="21"/>
      <c r="PSH47" s="21"/>
      <c r="PSI47" s="21"/>
      <c r="PSJ47" s="21"/>
      <c r="PSK47" s="21"/>
      <c r="PSL47" s="21"/>
      <c r="PSM47" s="21"/>
      <c r="PSN47" s="21"/>
      <c r="PSO47" s="21"/>
      <c r="PSP47" s="21"/>
      <c r="PSQ47" s="21"/>
      <c r="PSR47" s="21"/>
      <c r="PSS47" s="21"/>
      <c r="PST47" s="21"/>
      <c r="PSU47" s="21"/>
      <c r="PSV47" s="21"/>
      <c r="PSW47" s="21"/>
      <c r="PSX47" s="21"/>
      <c r="PSY47" s="21"/>
      <c r="PSZ47" s="21"/>
      <c r="PTA47" s="21"/>
      <c r="PTB47" s="21"/>
      <c r="PTC47" s="21"/>
      <c r="PTD47" s="21"/>
      <c r="PTE47" s="21"/>
      <c r="PTF47" s="21"/>
      <c r="PTG47" s="21"/>
      <c r="PTH47" s="21"/>
      <c r="PTI47" s="21"/>
      <c r="PTJ47" s="21"/>
      <c r="PTK47" s="21"/>
      <c r="PTL47" s="21"/>
      <c r="PTM47" s="21"/>
      <c r="PTN47" s="21"/>
      <c r="PTO47" s="21"/>
      <c r="PTP47" s="21"/>
      <c r="PTQ47" s="21"/>
      <c r="PTR47" s="21"/>
      <c r="PTS47" s="21"/>
      <c r="PTT47" s="21"/>
      <c r="PTU47" s="21"/>
      <c r="PTV47" s="21"/>
      <c r="PTW47" s="21"/>
      <c r="PTX47" s="21"/>
      <c r="PTY47" s="21"/>
      <c r="PTZ47" s="21"/>
      <c r="PUA47" s="21"/>
      <c r="PUB47" s="21"/>
      <c r="PUC47" s="21"/>
      <c r="PUD47" s="21"/>
      <c r="PUE47" s="21"/>
      <c r="PUF47" s="21"/>
      <c r="PUG47" s="21"/>
      <c r="PUH47" s="21"/>
      <c r="PUI47" s="21"/>
      <c r="PUJ47" s="21"/>
      <c r="PUK47" s="21"/>
      <c r="PUL47" s="21"/>
      <c r="PUM47" s="21"/>
      <c r="PUN47" s="21"/>
      <c r="PUO47" s="21"/>
      <c r="PUP47" s="21"/>
      <c r="PUQ47" s="21"/>
      <c r="PUR47" s="21"/>
      <c r="PUS47" s="21"/>
      <c r="PUT47" s="21"/>
      <c r="PUU47" s="21"/>
      <c r="PUV47" s="21"/>
      <c r="PUW47" s="21"/>
      <c r="PUX47" s="21"/>
      <c r="PUY47" s="21"/>
      <c r="PUZ47" s="21"/>
      <c r="PVA47" s="21"/>
      <c r="PVB47" s="21"/>
      <c r="PVC47" s="21"/>
      <c r="PVD47" s="21"/>
      <c r="PVE47" s="21"/>
      <c r="PVF47" s="21"/>
      <c r="PVG47" s="21"/>
      <c r="PVH47" s="21"/>
      <c r="PVI47" s="21"/>
      <c r="PVJ47" s="21"/>
      <c r="PVK47" s="21"/>
      <c r="PVL47" s="21"/>
      <c r="PVM47" s="21"/>
      <c r="PVN47" s="21"/>
      <c r="PVO47" s="21"/>
      <c r="PVP47" s="21"/>
      <c r="PVQ47" s="21"/>
      <c r="PVR47" s="21"/>
      <c r="PVS47" s="21"/>
      <c r="PVT47" s="21"/>
      <c r="PVU47" s="21"/>
      <c r="PVV47" s="21"/>
      <c r="PVW47" s="21"/>
      <c r="PVX47" s="21"/>
      <c r="PVY47" s="21"/>
      <c r="PVZ47" s="21"/>
      <c r="PWA47" s="21"/>
      <c r="PWB47" s="21"/>
      <c r="PWC47" s="21"/>
      <c r="PWD47" s="21"/>
      <c r="PWE47" s="21"/>
      <c r="PWF47" s="21"/>
      <c r="PWG47" s="21"/>
      <c r="PWH47" s="21"/>
      <c r="PWI47" s="21"/>
      <c r="PWJ47" s="21"/>
      <c r="PWK47" s="21"/>
      <c r="PWL47" s="21"/>
      <c r="PWM47" s="21"/>
      <c r="PWN47" s="21"/>
      <c r="PWO47" s="21"/>
      <c r="PWP47" s="21"/>
      <c r="PWQ47" s="21"/>
      <c r="PWR47" s="21"/>
      <c r="PWS47" s="21"/>
      <c r="PWT47" s="21"/>
      <c r="PWU47" s="21"/>
      <c r="PWV47" s="21"/>
      <c r="PWW47" s="21"/>
      <c r="PWX47" s="21"/>
      <c r="PWY47" s="21"/>
      <c r="PWZ47" s="21"/>
      <c r="PXA47" s="21"/>
      <c r="PXB47" s="21"/>
      <c r="PXC47" s="21"/>
      <c r="PXD47" s="21"/>
      <c r="PXE47" s="21"/>
      <c r="PXF47" s="21"/>
      <c r="PXG47" s="21"/>
      <c r="PXH47" s="21"/>
      <c r="PXI47" s="21"/>
      <c r="PXJ47" s="21"/>
      <c r="PXK47" s="21"/>
      <c r="PXL47" s="21"/>
      <c r="PXM47" s="21"/>
      <c r="PXN47" s="21"/>
      <c r="PXO47" s="21"/>
      <c r="PXP47" s="21"/>
      <c r="PXQ47" s="21"/>
      <c r="PXR47" s="21"/>
      <c r="PXS47" s="21"/>
      <c r="PXT47" s="21"/>
      <c r="PXU47" s="21"/>
      <c r="PXV47" s="21"/>
      <c r="PXW47" s="21"/>
      <c r="PXX47" s="21"/>
      <c r="PXY47" s="21"/>
      <c r="PXZ47" s="21"/>
      <c r="PYA47" s="21"/>
      <c r="PYB47" s="21"/>
      <c r="PYC47" s="21"/>
      <c r="PYD47" s="21"/>
      <c r="PYE47" s="21"/>
      <c r="PYF47" s="21"/>
      <c r="PYG47" s="21"/>
      <c r="PYH47" s="21"/>
      <c r="PYI47" s="21"/>
      <c r="PYJ47" s="21"/>
      <c r="PYK47" s="21"/>
      <c r="PYL47" s="21"/>
      <c r="PYM47" s="21"/>
      <c r="PYN47" s="21"/>
      <c r="PYO47" s="21"/>
      <c r="PYP47" s="21"/>
      <c r="PYQ47" s="21"/>
      <c r="PYR47" s="21"/>
      <c r="PYS47" s="21"/>
      <c r="PYT47" s="21"/>
      <c r="PYU47" s="21"/>
      <c r="PYV47" s="21"/>
      <c r="PYW47" s="21"/>
      <c r="PYX47" s="21"/>
      <c r="PYY47" s="21"/>
      <c r="PYZ47" s="21"/>
      <c r="PZA47" s="21"/>
      <c r="PZB47" s="21"/>
      <c r="PZC47" s="21"/>
      <c r="PZD47" s="21"/>
      <c r="PZE47" s="21"/>
      <c r="PZF47" s="21"/>
      <c r="PZG47" s="21"/>
      <c r="PZH47" s="21"/>
      <c r="PZI47" s="21"/>
      <c r="PZJ47" s="21"/>
      <c r="PZK47" s="21"/>
      <c r="PZL47" s="21"/>
      <c r="PZM47" s="21"/>
      <c r="PZN47" s="21"/>
      <c r="PZO47" s="21"/>
      <c r="PZP47" s="21"/>
      <c r="PZQ47" s="21"/>
      <c r="PZR47" s="21"/>
      <c r="PZS47" s="21"/>
      <c r="PZT47" s="21"/>
      <c r="PZU47" s="21"/>
      <c r="PZV47" s="21"/>
      <c r="PZW47" s="21"/>
      <c r="PZX47" s="21"/>
      <c r="PZY47" s="21"/>
      <c r="PZZ47" s="21"/>
      <c r="QAA47" s="21"/>
      <c r="QAB47" s="21"/>
      <c r="QAC47" s="21"/>
      <c r="QAD47" s="21"/>
      <c r="QAE47" s="21"/>
      <c r="QAF47" s="21"/>
      <c r="QAG47" s="21"/>
      <c r="QAH47" s="21"/>
      <c r="QAI47" s="21"/>
      <c r="QAJ47" s="21"/>
      <c r="QAK47" s="21"/>
      <c r="QAL47" s="21"/>
      <c r="QAM47" s="21"/>
      <c r="QAN47" s="21"/>
      <c r="QAO47" s="21"/>
      <c r="QAP47" s="21"/>
      <c r="QAQ47" s="21"/>
      <c r="QAR47" s="21"/>
      <c r="QAS47" s="21"/>
      <c r="QAT47" s="21"/>
      <c r="QAU47" s="21"/>
      <c r="QAV47" s="21"/>
      <c r="QAW47" s="21"/>
      <c r="QAX47" s="21"/>
      <c r="QAY47" s="21"/>
      <c r="QAZ47" s="21"/>
      <c r="QBA47" s="21"/>
      <c r="QBB47" s="21"/>
      <c r="QBC47" s="21"/>
      <c r="QBD47" s="21"/>
      <c r="QBE47" s="21"/>
      <c r="QBF47" s="21"/>
      <c r="QBG47" s="21"/>
      <c r="QBH47" s="21"/>
      <c r="QBI47" s="21"/>
      <c r="QBJ47" s="21"/>
      <c r="QBK47" s="21"/>
      <c r="QBL47" s="21"/>
      <c r="QBM47" s="21"/>
      <c r="QBN47" s="21"/>
      <c r="QBO47" s="21"/>
      <c r="QBP47" s="21"/>
      <c r="QBQ47" s="21"/>
      <c r="QBR47" s="21"/>
      <c r="QBS47" s="21"/>
      <c r="QBT47" s="21"/>
      <c r="QBU47" s="21"/>
      <c r="QBV47" s="21"/>
      <c r="QBW47" s="21"/>
      <c r="QBX47" s="21"/>
      <c r="QBY47" s="21"/>
      <c r="QBZ47" s="21"/>
      <c r="QCA47" s="21"/>
      <c r="QCB47" s="21"/>
      <c r="QCC47" s="21"/>
      <c r="QCD47" s="21"/>
      <c r="QCE47" s="21"/>
      <c r="QCF47" s="21"/>
      <c r="QCG47" s="21"/>
      <c r="QCH47" s="21"/>
      <c r="QCI47" s="21"/>
      <c r="QCJ47" s="21"/>
      <c r="QCK47" s="21"/>
      <c r="QCL47" s="21"/>
      <c r="QCM47" s="21"/>
      <c r="QCN47" s="21"/>
      <c r="QCO47" s="21"/>
      <c r="QCP47" s="21"/>
      <c r="QCQ47" s="21"/>
      <c r="QCR47" s="21"/>
      <c r="QCS47" s="21"/>
      <c r="QCT47" s="21"/>
      <c r="QCU47" s="21"/>
      <c r="QCV47" s="21"/>
      <c r="QCW47" s="21"/>
      <c r="QCX47" s="21"/>
      <c r="QCY47" s="21"/>
      <c r="QCZ47" s="21"/>
      <c r="QDA47" s="21"/>
      <c r="QDB47" s="21"/>
      <c r="QDC47" s="21"/>
      <c r="QDD47" s="21"/>
      <c r="QDE47" s="21"/>
      <c r="QDF47" s="21"/>
      <c r="QDG47" s="21"/>
      <c r="QDH47" s="21"/>
      <c r="QDI47" s="21"/>
      <c r="QDJ47" s="21"/>
      <c r="QDK47" s="21"/>
      <c r="QDL47" s="21"/>
      <c r="QDM47" s="21"/>
      <c r="QDN47" s="21"/>
      <c r="QDO47" s="21"/>
      <c r="QDP47" s="21"/>
      <c r="QDQ47" s="21"/>
      <c r="QDR47" s="21"/>
      <c r="QDS47" s="21"/>
      <c r="QDT47" s="21"/>
      <c r="QDU47" s="21"/>
      <c r="QDV47" s="21"/>
      <c r="QDW47" s="21"/>
      <c r="QDX47" s="21"/>
      <c r="QDY47" s="21"/>
      <c r="QDZ47" s="21"/>
      <c r="QEA47" s="21"/>
      <c r="QEB47" s="21"/>
      <c r="QEC47" s="21"/>
      <c r="QED47" s="21"/>
      <c r="QEE47" s="21"/>
      <c r="QEF47" s="21"/>
      <c r="QEG47" s="21"/>
      <c r="QEH47" s="21"/>
      <c r="QEI47" s="21"/>
      <c r="QEJ47" s="21"/>
      <c r="QEK47" s="21"/>
      <c r="QEL47" s="21"/>
      <c r="QEM47" s="21"/>
      <c r="QEN47" s="21"/>
      <c r="QEO47" s="21"/>
      <c r="QEP47" s="21"/>
      <c r="QEQ47" s="21"/>
      <c r="QER47" s="21"/>
      <c r="QES47" s="21"/>
      <c r="QET47" s="21"/>
      <c r="QEU47" s="21"/>
      <c r="QEV47" s="21"/>
      <c r="QEW47" s="21"/>
      <c r="QEX47" s="21"/>
      <c r="QEY47" s="21"/>
      <c r="QEZ47" s="21"/>
      <c r="QFA47" s="21"/>
      <c r="QFB47" s="21"/>
      <c r="QFC47" s="21"/>
      <c r="QFD47" s="21"/>
      <c r="QFE47" s="21"/>
      <c r="QFF47" s="21"/>
      <c r="QFG47" s="21"/>
      <c r="QFH47" s="21"/>
      <c r="QFI47" s="21"/>
      <c r="QFJ47" s="21"/>
      <c r="QFK47" s="21"/>
      <c r="QFL47" s="21"/>
      <c r="QFM47" s="21"/>
      <c r="QFN47" s="21"/>
      <c r="QFO47" s="21"/>
      <c r="QFP47" s="21"/>
      <c r="QFQ47" s="21"/>
      <c r="QFR47" s="21"/>
      <c r="QFS47" s="21"/>
      <c r="QFT47" s="21"/>
      <c r="QFU47" s="21"/>
      <c r="QFV47" s="21"/>
      <c r="QFW47" s="21"/>
      <c r="QFX47" s="21"/>
      <c r="QFY47" s="21"/>
      <c r="QFZ47" s="21"/>
      <c r="QGA47" s="21"/>
      <c r="QGB47" s="21"/>
      <c r="QGC47" s="21"/>
      <c r="QGD47" s="21"/>
      <c r="QGE47" s="21"/>
      <c r="QGF47" s="21"/>
      <c r="QGG47" s="21"/>
      <c r="QGH47" s="21"/>
      <c r="QGI47" s="21"/>
      <c r="QGJ47" s="21"/>
      <c r="QGK47" s="21"/>
      <c r="QGL47" s="21"/>
      <c r="QGM47" s="21"/>
      <c r="QGN47" s="21"/>
      <c r="QGO47" s="21"/>
      <c r="QGP47" s="21"/>
      <c r="QGQ47" s="21"/>
      <c r="QGR47" s="21"/>
      <c r="QGS47" s="21"/>
      <c r="QGT47" s="21"/>
      <c r="QGU47" s="21"/>
      <c r="QGV47" s="21"/>
      <c r="QGW47" s="21"/>
      <c r="QGX47" s="21"/>
      <c r="QGY47" s="21"/>
      <c r="QGZ47" s="21"/>
      <c r="QHA47" s="21"/>
      <c r="QHB47" s="21"/>
      <c r="QHC47" s="21"/>
      <c r="QHD47" s="21"/>
      <c r="QHE47" s="21"/>
      <c r="QHF47" s="21"/>
      <c r="QHG47" s="21"/>
      <c r="QHH47" s="21"/>
      <c r="QHI47" s="21"/>
      <c r="QHJ47" s="21"/>
      <c r="QHK47" s="21"/>
      <c r="QHL47" s="21"/>
      <c r="QHM47" s="21"/>
      <c r="QHN47" s="21"/>
      <c r="QHO47" s="21"/>
      <c r="QHP47" s="21"/>
      <c r="QHQ47" s="21"/>
      <c r="QHR47" s="21"/>
      <c r="QHS47" s="21"/>
      <c r="QHT47" s="21"/>
      <c r="QHU47" s="21"/>
      <c r="QHV47" s="21"/>
      <c r="QHW47" s="21"/>
      <c r="QHX47" s="21"/>
      <c r="QHY47" s="21"/>
      <c r="QHZ47" s="21"/>
      <c r="QIA47" s="21"/>
      <c r="QIB47" s="21"/>
      <c r="QIC47" s="21"/>
      <c r="QID47" s="21"/>
      <c r="QIE47" s="21"/>
      <c r="QIF47" s="21"/>
      <c r="QIG47" s="21"/>
      <c r="QIH47" s="21"/>
      <c r="QII47" s="21"/>
      <c r="QIJ47" s="21"/>
      <c r="QIK47" s="21"/>
      <c r="QIL47" s="21"/>
      <c r="QIM47" s="21"/>
      <c r="QIN47" s="21"/>
      <c r="QIO47" s="21"/>
      <c r="QIP47" s="21"/>
      <c r="QIQ47" s="21"/>
      <c r="QIR47" s="21"/>
      <c r="QIS47" s="21"/>
      <c r="QIT47" s="21"/>
      <c r="QIU47" s="21"/>
      <c r="QIV47" s="21"/>
      <c r="QIW47" s="21"/>
      <c r="QIX47" s="21"/>
      <c r="QIY47" s="21"/>
      <c r="QIZ47" s="21"/>
      <c r="QJA47" s="21"/>
      <c r="QJB47" s="21"/>
      <c r="QJC47" s="21"/>
      <c r="QJD47" s="21"/>
      <c r="QJE47" s="21"/>
      <c r="QJF47" s="21"/>
      <c r="QJG47" s="21"/>
      <c r="QJH47" s="21"/>
      <c r="QJI47" s="21"/>
      <c r="QJJ47" s="21"/>
      <c r="QJK47" s="21"/>
      <c r="QJL47" s="21"/>
      <c r="QJM47" s="21"/>
      <c r="QJN47" s="21"/>
      <c r="QJO47" s="21"/>
      <c r="QJP47" s="21"/>
      <c r="QJQ47" s="21"/>
      <c r="QJR47" s="21"/>
      <c r="QJS47" s="21"/>
      <c r="QJT47" s="21"/>
      <c r="QJU47" s="21"/>
      <c r="QJV47" s="21"/>
      <c r="QJW47" s="21"/>
      <c r="QJX47" s="21"/>
      <c r="QJY47" s="21"/>
      <c r="QJZ47" s="21"/>
      <c r="QKA47" s="21"/>
      <c r="QKB47" s="21"/>
      <c r="QKC47" s="21"/>
      <c r="QKD47" s="21"/>
      <c r="QKE47" s="21"/>
      <c r="QKF47" s="21"/>
      <c r="QKG47" s="21"/>
      <c r="QKH47" s="21"/>
      <c r="QKI47" s="21"/>
      <c r="QKJ47" s="21"/>
      <c r="QKK47" s="21"/>
      <c r="QKL47" s="21"/>
      <c r="QKM47" s="21"/>
      <c r="QKN47" s="21"/>
      <c r="QKO47" s="21"/>
      <c r="QKP47" s="21"/>
      <c r="QKQ47" s="21"/>
      <c r="QKR47" s="21"/>
      <c r="QKS47" s="21"/>
      <c r="QKT47" s="21"/>
      <c r="QKU47" s="21"/>
      <c r="QKV47" s="21"/>
      <c r="QKW47" s="21"/>
      <c r="QKX47" s="21"/>
      <c r="QKY47" s="21"/>
      <c r="QKZ47" s="21"/>
      <c r="QLA47" s="21"/>
      <c r="QLB47" s="21"/>
      <c r="QLC47" s="21"/>
      <c r="QLD47" s="21"/>
      <c r="QLE47" s="21"/>
      <c r="QLF47" s="21"/>
      <c r="QLG47" s="21"/>
      <c r="QLH47" s="21"/>
      <c r="QLI47" s="21"/>
      <c r="QLJ47" s="21"/>
      <c r="QLK47" s="21"/>
      <c r="QLL47" s="21"/>
      <c r="QLM47" s="21"/>
      <c r="QLN47" s="21"/>
      <c r="QLO47" s="21"/>
      <c r="QLP47" s="21"/>
      <c r="QLQ47" s="21"/>
      <c r="QLR47" s="21"/>
      <c r="QLS47" s="21"/>
      <c r="QLT47" s="21"/>
      <c r="QLU47" s="21"/>
      <c r="QLV47" s="21"/>
      <c r="QLW47" s="21"/>
      <c r="QLX47" s="21"/>
      <c r="QLY47" s="21"/>
      <c r="QLZ47" s="21"/>
      <c r="QMA47" s="21"/>
      <c r="QMB47" s="21"/>
      <c r="QMC47" s="21"/>
      <c r="QMD47" s="21"/>
      <c r="QME47" s="21"/>
      <c r="QMF47" s="21"/>
      <c r="QMG47" s="21"/>
      <c r="QMH47" s="21"/>
      <c r="QMI47" s="21"/>
      <c r="QMJ47" s="21"/>
      <c r="QMK47" s="21"/>
      <c r="QML47" s="21"/>
      <c r="QMM47" s="21"/>
      <c r="QMN47" s="21"/>
      <c r="QMO47" s="21"/>
      <c r="QMP47" s="21"/>
      <c r="QMQ47" s="21"/>
      <c r="QMR47" s="21"/>
      <c r="QMS47" s="21"/>
      <c r="QMT47" s="21"/>
      <c r="QMU47" s="21"/>
      <c r="QMV47" s="21"/>
      <c r="QMW47" s="21"/>
      <c r="QMX47" s="21"/>
      <c r="QMY47" s="21"/>
      <c r="QMZ47" s="21"/>
      <c r="QNA47" s="21"/>
      <c r="QNB47" s="21"/>
      <c r="QNC47" s="21"/>
      <c r="QND47" s="21"/>
      <c r="QNE47" s="21"/>
      <c r="QNF47" s="21"/>
      <c r="QNG47" s="21"/>
      <c r="QNH47" s="21"/>
      <c r="QNI47" s="21"/>
      <c r="QNJ47" s="21"/>
      <c r="QNK47" s="21"/>
      <c r="QNL47" s="21"/>
      <c r="QNM47" s="21"/>
      <c r="QNN47" s="21"/>
      <c r="QNO47" s="21"/>
      <c r="QNP47" s="21"/>
      <c r="QNQ47" s="21"/>
      <c r="QNR47" s="21"/>
      <c r="QNS47" s="21"/>
      <c r="QNT47" s="21"/>
      <c r="QNU47" s="21"/>
      <c r="QNV47" s="21"/>
      <c r="QNW47" s="21"/>
      <c r="QNX47" s="21"/>
      <c r="QNY47" s="21"/>
      <c r="QNZ47" s="21"/>
      <c r="QOA47" s="21"/>
      <c r="QOB47" s="21"/>
      <c r="QOC47" s="21"/>
      <c r="QOD47" s="21"/>
      <c r="QOE47" s="21"/>
      <c r="QOF47" s="21"/>
      <c r="QOG47" s="21"/>
      <c r="QOH47" s="21"/>
      <c r="QOI47" s="21"/>
      <c r="QOJ47" s="21"/>
      <c r="QOK47" s="21"/>
      <c r="QOL47" s="21"/>
      <c r="QOM47" s="21"/>
      <c r="QON47" s="21"/>
      <c r="QOO47" s="21"/>
      <c r="QOP47" s="21"/>
      <c r="QOQ47" s="21"/>
      <c r="QOR47" s="21"/>
      <c r="QOS47" s="21"/>
      <c r="QOT47" s="21"/>
      <c r="QOU47" s="21"/>
      <c r="QOV47" s="21"/>
      <c r="QOW47" s="21"/>
      <c r="QOX47" s="21"/>
      <c r="QOY47" s="21"/>
      <c r="QOZ47" s="21"/>
      <c r="QPA47" s="21"/>
      <c r="QPB47" s="21"/>
      <c r="QPC47" s="21"/>
      <c r="QPD47" s="21"/>
      <c r="QPE47" s="21"/>
      <c r="QPF47" s="21"/>
      <c r="QPG47" s="21"/>
      <c r="QPH47" s="21"/>
      <c r="QPI47" s="21"/>
      <c r="QPJ47" s="21"/>
      <c r="QPK47" s="21"/>
      <c r="QPL47" s="21"/>
      <c r="QPM47" s="21"/>
      <c r="QPN47" s="21"/>
      <c r="QPO47" s="21"/>
      <c r="QPP47" s="21"/>
      <c r="QPQ47" s="21"/>
      <c r="QPR47" s="21"/>
      <c r="QPS47" s="21"/>
      <c r="QPT47" s="21"/>
      <c r="QPU47" s="21"/>
      <c r="QPV47" s="21"/>
      <c r="QPW47" s="21"/>
      <c r="QPX47" s="21"/>
      <c r="QPY47" s="21"/>
      <c r="QPZ47" s="21"/>
      <c r="QQA47" s="21"/>
      <c r="QQB47" s="21"/>
      <c r="QQC47" s="21"/>
      <c r="QQD47" s="21"/>
      <c r="QQE47" s="21"/>
      <c r="QQF47" s="21"/>
      <c r="QQG47" s="21"/>
      <c r="QQH47" s="21"/>
      <c r="QQI47" s="21"/>
      <c r="QQJ47" s="21"/>
      <c r="QQK47" s="21"/>
      <c r="QQL47" s="21"/>
      <c r="QQM47" s="21"/>
      <c r="QQN47" s="21"/>
      <c r="QQO47" s="21"/>
      <c r="QQP47" s="21"/>
      <c r="QQQ47" s="21"/>
      <c r="QQR47" s="21"/>
      <c r="QQS47" s="21"/>
      <c r="QQT47" s="21"/>
      <c r="QQU47" s="21"/>
      <c r="QQV47" s="21"/>
      <c r="QQW47" s="21"/>
      <c r="QQX47" s="21"/>
      <c r="QQY47" s="21"/>
      <c r="QQZ47" s="21"/>
      <c r="QRA47" s="21"/>
      <c r="QRB47" s="21"/>
      <c r="QRC47" s="21"/>
      <c r="QRD47" s="21"/>
      <c r="QRE47" s="21"/>
      <c r="QRF47" s="21"/>
      <c r="QRG47" s="21"/>
      <c r="QRH47" s="21"/>
      <c r="QRI47" s="21"/>
      <c r="QRJ47" s="21"/>
      <c r="QRK47" s="21"/>
      <c r="QRL47" s="21"/>
      <c r="QRM47" s="21"/>
      <c r="QRN47" s="21"/>
      <c r="QRO47" s="21"/>
      <c r="QRP47" s="21"/>
      <c r="QRQ47" s="21"/>
      <c r="QRR47" s="21"/>
      <c r="QRS47" s="21"/>
      <c r="QRT47" s="21"/>
      <c r="QRU47" s="21"/>
      <c r="QRV47" s="21"/>
      <c r="QRW47" s="21"/>
      <c r="QRX47" s="21"/>
      <c r="QRY47" s="21"/>
      <c r="QRZ47" s="21"/>
      <c r="QSA47" s="21"/>
      <c r="QSB47" s="21"/>
      <c r="QSC47" s="21"/>
      <c r="QSD47" s="21"/>
      <c r="QSE47" s="21"/>
      <c r="QSF47" s="21"/>
      <c r="QSG47" s="21"/>
      <c r="QSH47" s="21"/>
      <c r="QSI47" s="21"/>
      <c r="QSJ47" s="21"/>
      <c r="QSK47" s="21"/>
      <c r="QSL47" s="21"/>
      <c r="QSM47" s="21"/>
      <c r="QSN47" s="21"/>
      <c r="QSO47" s="21"/>
      <c r="QSP47" s="21"/>
      <c r="QSQ47" s="21"/>
      <c r="QSR47" s="21"/>
      <c r="QSS47" s="21"/>
      <c r="QST47" s="21"/>
      <c r="QSU47" s="21"/>
      <c r="QSV47" s="21"/>
      <c r="QSW47" s="21"/>
      <c r="QSX47" s="21"/>
      <c r="QSY47" s="21"/>
      <c r="QSZ47" s="21"/>
      <c r="QTA47" s="21"/>
      <c r="QTB47" s="21"/>
      <c r="QTC47" s="21"/>
      <c r="QTD47" s="21"/>
      <c r="QTE47" s="21"/>
      <c r="QTF47" s="21"/>
      <c r="QTG47" s="21"/>
      <c r="QTH47" s="21"/>
      <c r="QTI47" s="21"/>
      <c r="QTJ47" s="21"/>
      <c r="QTK47" s="21"/>
      <c r="QTL47" s="21"/>
      <c r="QTM47" s="21"/>
      <c r="QTN47" s="21"/>
      <c r="QTO47" s="21"/>
      <c r="QTP47" s="21"/>
      <c r="QTQ47" s="21"/>
      <c r="QTR47" s="21"/>
      <c r="QTS47" s="21"/>
      <c r="QTT47" s="21"/>
      <c r="QTU47" s="21"/>
      <c r="QTV47" s="21"/>
      <c r="QTW47" s="21"/>
      <c r="QTX47" s="21"/>
      <c r="QTY47" s="21"/>
      <c r="QTZ47" s="21"/>
      <c r="QUA47" s="21"/>
      <c r="QUB47" s="21"/>
      <c r="QUC47" s="21"/>
      <c r="QUD47" s="21"/>
      <c r="QUE47" s="21"/>
      <c r="QUF47" s="21"/>
      <c r="QUG47" s="21"/>
      <c r="QUH47" s="21"/>
      <c r="QUI47" s="21"/>
      <c r="QUJ47" s="21"/>
      <c r="QUK47" s="21"/>
      <c r="QUL47" s="21"/>
      <c r="QUM47" s="21"/>
      <c r="QUN47" s="21"/>
      <c r="QUO47" s="21"/>
      <c r="QUP47" s="21"/>
      <c r="QUQ47" s="21"/>
      <c r="QUR47" s="21"/>
      <c r="QUS47" s="21"/>
      <c r="QUT47" s="21"/>
      <c r="QUU47" s="21"/>
      <c r="QUV47" s="21"/>
      <c r="QUW47" s="21"/>
      <c r="QUX47" s="21"/>
      <c r="QUY47" s="21"/>
      <c r="QUZ47" s="21"/>
      <c r="QVA47" s="21"/>
      <c r="QVB47" s="21"/>
      <c r="QVC47" s="21"/>
      <c r="QVD47" s="21"/>
      <c r="QVE47" s="21"/>
      <c r="QVF47" s="21"/>
      <c r="QVG47" s="21"/>
      <c r="QVH47" s="21"/>
      <c r="QVI47" s="21"/>
      <c r="QVJ47" s="21"/>
      <c r="QVK47" s="21"/>
      <c r="QVL47" s="21"/>
      <c r="QVM47" s="21"/>
      <c r="QVN47" s="21"/>
      <c r="QVO47" s="21"/>
      <c r="QVP47" s="21"/>
      <c r="QVQ47" s="21"/>
      <c r="QVR47" s="21"/>
      <c r="QVS47" s="21"/>
      <c r="QVT47" s="21"/>
      <c r="QVU47" s="21"/>
      <c r="QVV47" s="21"/>
      <c r="QVW47" s="21"/>
      <c r="QVX47" s="21"/>
      <c r="QVY47" s="21"/>
      <c r="QVZ47" s="21"/>
      <c r="QWA47" s="21"/>
      <c r="QWB47" s="21"/>
      <c r="QWC47" s="21"/>
      <c r="QWD47" s="21"/>
      <c r="QWE47" s="21"/>
      <c r="QWF47" s="21"/>
      <c r="QWG47" s="21"/>
      <c r="QWH47" s="21"/>
      <c r="QWI47" s="21"/>
      <c r="QWJ47" s="21"/>
      <c r="QWK47" s="21"/>
      <c r="QWL47" s="21"/>
      <c r="QWM47" s="21"/>
      <c r="QWN47" s="21"/>
      <c r="QWO47" s="21"/>
      <c r="QWP47" s="21"/>
      <c r="QWQ47" s="21"/>
      <c r="QWR47" s="21"/>
      <c r="QWS47" s="21"/>
      <c r="QWT47" s="21"/>
      <c r="QWU47" s="21"/>
      <c r="QWV47" s="21"/>
      <c r="QWW47" s="21"/>
      <c r="QWX47" s="21"/>
      <c r="QWY47" s="21"/>
      <c r="QWZ47" s="21"/>
      <c r="QXA47" s="21"/>
      <c r="QXB47" s="21"/>
      <c r="QXC47" s="21"/>
      <c r="QXD47" s="21"/>
      <c r="QXE47" s="21"/>
      <c r="QXF47" s="21"/>
      <c r="QXG47" s="21"/>
      <c r="QXH47" s="21"/>
      <c r="QXI47" s="21"/>
      <c r="QXJ47" s="21"/>
      <c r="QXK47" s="21"/>
      <c r="QXL47" s="21"/>
      <c r="QXM47" s="21"/>
      <c r="QXN47" s="21"/>
      <c r="QXO47" s="21"/>
      <c r="QXP47" s="21"/>
      <c r="QXQ47" s="21"/>
      <c r="QXR47" s="21"/>
      <c r="QXS47" s="21"/>
      <c r="QXT47" s="21"/>
      <c r="QXU47" s="21"/>
      <c r="QXV47" s="21"/>
      <c r="QXW47" s="21"/>
      <c r="QXX47" s="21"/>
      <c r="QXY47" s="21"/>
      <c r="QXZ47" s="21"/>
      <c r="QYA47" s="21"/>
      <c r="QYB47" s="21"/>
      <c r="QYC47" s="21"/>
      <c r="QYD47" s="21"/>
      <c r="QYE47" s="21"/>
      <c r="QYF47" s="21"/>
      <c r="QYG47" s="21"/>
      <c r="QYH47" s="21"/>
      <c r="QYI47" s="21"/>
      <c r="QYJ47" s="21"/>
      <c r="QYK47" s="21"/>
      <c r="QYL47" s="21"/>
      <c r="QYM47" s="21"/>
      <c r="QYN47" s="21"/>
      <c r="QYO47" s="21"/>
      <c r="QYP47" s="21"/>
      <c r="QYQ47" s="21"/>
      <c r="QYR47" s="21"/>
      <c r="QYS47" s="21"/>
      <c r="QYT47" s="21"/>
      <c r="QYU47" s="21"/>
      <c r="QYV47" s="21"/>
      <c r="QYW47" s="21"/>
      <c r="QYX47" s="21"/>
      <c r="QYY47" s="21"/>
      <c r="QYZ47" s="21"/>
      <c r="QZA47" s="21"/>
      <c r="QZB47" s="21"/>
      <c r="QZC47" s="21"/>
      <c r="QZD47" s="21"/>
      <c r="QZE47" s="21"/>
      <c r="QZF47" s="21"/>
      <c r="QZG47" s="21"/>
      <c r="QZH47" s="21"/>
      <c r="QZI47" s="21"/>
      <c r="QZJ47" s="21"/>
      <c r="QZK47" s="21"/>
      <c r="QZL47" s="21"/>
      <c r="QZM47" s="21"/>
      <c r="QZN47" s="21"/>
      <c r="QZO47" s="21"/>
      <c r="QZP47" s="21"/>
      <c r="QZQ47" s="21"/>
      <c r="QZR47" s="21"/>
      <c r="QZS47" s="21"/>
      <c r="QZT47" s="21"/>
      <c r="QZU47" s="21"/>
      <c r="QZV47" s="21"/>
      <c r="QZW47" s="21"/>
      <c r="QZX47" s="21"/>
      <c r="QZY47" s="21"/>
      <c r="QZZ47" s="21"/>
      <c r="RAA47" s="21"/>
      <c r="RAB47" s="21"/>
      <c r="RAC47" s="21"/>
      <c r="RAD47" s="21"/>
      <c r="RAE47" s="21"/>
      <c r="RAF47" s="21"/>
      <c r="RAG47" s="21"/>
      <c r="RAH47" s="21"/>
      <c r="RAI47" s="21"/>
      <c r="RAJ47" s="21"/>
      <c r="RAK47" s="21"/>
      <c r="RAL47" s="21"/>
      <c r="RAM47" s="21"/>
      <c r="RAN47" s="21"/>
      <c r="RAO47" s="21"/>
      <c r="RAP47" s="21"/>
      <c r="RAQ47" s="21"/>
      <c r="RAR47" s="21"/>
      <c r="RAS47" s="21"/>
      <c r="RAT47" s="21"/>
      <c r="RAU47" s="21"/>
      <c r="RAV47" s="21"/>
      <c r="RAW47" s="21"/>
      <c r="RAX47" s="21"/>
      <c r="RAY47" s="21"/>
      <c r="RAZ47" s="21"/>
      <c r="RBA47" s="21"/>
      <c r="RBB47" s="21"/>
      <c r="RBC47" s="21"/>
      <c r="RBD47" s="21"/>
      <c r="RBE47" s="21"/>
      <c r="RBF47" s="21"/>
      <c r="RBG47" s="21"/>
      <c r="RBH47" s="21"/>
      <c r="RBI47" s="21"/>
      <c r="RBJ47" s="21"/>
      <c r="RBK47" s="21"/>
      <c r="RBL47" s="21"/>
      <c r="RBM47" s="21"/>
      <c r="RBN47" s="21"/>
      <c r="RBO47" s="21"/>
      <c r="RBP47" s="21"/>
      <c r="RBQ47" s="21"/>
      <c r="RBR47" s="21"/>
      <c r="RBS47" s="21"/>
      <c r="RBT47" s="21"/>
      <c r="RBU47" s="21"/>
      <c r="RBV47" s="21"/>
      <c r="RBW47" s="21"/>
      <c r="RBX47" s="21"/>
      <c r="RBY47" s="21"/>
      <c r="RBZ47" s="21"/>
      <c r="RCA47" s="21"/>
      <c r="RCB47" s="21"/>
      <c r="RCC47" s="21"/>
      <c r="RCD47" s="21"/>
      <c r="RCE47" s="21"/>
      <c r="RCF47" s="21"/>
      <c r="RCG47" s="21"/>
      <c r="RCH47" s="21"/>
      <c r="RCI47" s="21"/>
      <c r="RCJ47" s="21"/>
      <c r="RCK47" s="21"/>
      <c r="RCL47" s="21"/>
      <c r="RCM47" s="21"/>
      <c r="RCN47" s="21"/>
      <c r="RCO47" s="21"/>
      <c r="RCP47" s="21"/>
      <c r="RCQ47" s="21"/>
      <c r="RCR47" s="21"/>
      <c r="RCS47" s="21"/>
      <c r="RCT47" s="21"/>
      <c r="RCU47" s="21"/>
      <c r="RCV47" s="21"/>
      <c r="RCW47" s="21"/>
      <c r="RCX47" s="21"/>
      <c r="RCY47" s="21"/>
      <c r="RCZ47" s="21"/>
      <c r="RDA47" s="21"/>
      <c r="RDB47" s="21"/>
      <c r="RDC47" s="21"/>
      <c r="RDD47" s="21"/>
      <c r="RDE47" s="21"/>
      <c r="RDF47" s="21"/>
      <c r="RDG47" s="21"/>
      <c r="RDH47" s="21"/>
      <c r="RDI47" s="21"/>
      <c r="RDJ47" s="21"/>
      <c r="RDK47" s="21"/>
      <c r="RDL47" s="21"/>
      <c r="RDM47" s="21"/>
      <c r="RDN47" s="21"/>
      <c r="RDO47" s="21"/>
      <c r="RDP47" s="21"/>
      <c r="RDQ47" s="21"/>
      <c r="RDR47" s="21"/>
      <c r="RDS47" s="21"/>
      <c r="RDT47" s="21"/>
      <c r="RDU47" s="21"/>
      <c r="RDV47" s="21"/>
      <c r="RDW47" s="21"/>
      <c r="RDX47" s="21"/>
      <c r="RDY47" s="21"/>
      <c r="RDZ47" s="21"/>
      <c r="REA47" s="21"/>
      <c r="REB47" s="21"/>
      <c r="REC47" s="21"/>
      <c r="RED47" s="21"/>
      <c r="REE47" s="21"/>
      <c r="REF47" s="21"/>
      <c r="REG47" s="21"/>
      <c r="REH47" s="21"/>
      <c r="REI47" s="21"/>
      <c r="REJ47" s="21"/>
      <c r="REK47" s="21"/>
      <c r="REL47" s="21"/>
      <c r="REM47" s="21"/>
      <c r="REN47" s="21"/>
      <c r="REO47" s="21"/>
      <c r="REP47" s="21"/>
      <c r="REQ47" s="21"/>
      <c r="RER47" s="21"/>
      <c r="RES47" s="21"/>
      <c r="RET47" s="21"/>
      <c r="REU47" s="21"/>
      <c r="REV47" s="21"/>
      <c r="REW47" s="21"/>
      <c r="REX47" s="21"/>
      <c r="REY47" s="21"/>
      <c r="REZ47" s="21"/>
      <c r="RFA47" s="21"/>
      <c r="RFB47" s="21"/>
      <c r="RFC47" s="21"/>
      <c r="RFD47" s="21"/>
      <c r="RFE47" s="21"/>
      <c r="RFF47" s="21"/>
      <c r="RFG47" s="21"/>
      <c r="RFH47" s="21"/>
      <c r="RFI47" s="21"/>
      <c r="RFJ47" s="21"/>
      <c r="RFK47" s="21"/>
      <c r="RFL47" s="21"/>
      <c r="RFM47" s="21"/>
      <c r="RFN47" s="21"/>
      <c r="RFO47" s="21"/>
      <c r="RFP47" s="21"/>
      <c r="RFQ47" s="21"/>
      <c r="RFR47" s="21"/>
      <c r="RFS47" s="21"/>
      <c r="RFT47" s="21"/>
      <c r="RFU47" s="21"/>
      <c r="RFV47" s="21"/>
      <c r="RFW47" s="21"/>
      <c r="RFX47" s="21"/>
      <c r="RFY47" s="21"/>
      <c r="RFZ47" s="21"/>
      <c r="RGA47" s="21"/>
      <c r="RGB47" s="21"/>
      <c r="RGC47" s="21"/>
      <c r="RGD47" s="21"/>
      <c r="RGE47" s="21"/>
      <c r="RGF47" s="21"/>
      <c r="RGG47" s="21"/>
      <c r="RGH47" s="21"/>
      <c r="RGI47" s="21"/>
      <c r="RGJ47" s="21"/>
      <c r="RGK47" s="21"/>
      <c r="RGL47" s="21"/>
      <c r="RGM47" s="21"/>
      <c r="RGN47" s="21"/>
      <c r="RGO47" s="21"/>
      <c r="RGP47" s="21"/>
      <c r="RGQ47" s="21"/>
      <c r="RGR47" s="21"/>
      <c r="RGS47" s="21"/>
      <c r="RGT47" s="21"/>
      <c r="RGU47" s="21"/>
      <c r="RGV47" s="21"/>
      <c r="RGW47" s="21"/>
      <c r="RGX47" s="21"/>
      <c r="RGY47" s="21"/>
      <c r="RGZ47" s="21"/>
      <c r="RHA47" s="21"/>
      <c r="RHB47" s="21"/>
      <c r="RHC47" s="21"/>
      <c r="RHD47" s="21"/>
      <c r="RHE47" s="21"/>
      <c r="RHF47" s="21"/>
      <c r="RHG47" s="21"/>
      <c r="RHH47" s="21"/>
      <c r="RHI47" s="21"/>
      <c r="RHJ47" s="21"/>
      <c r="RHK47" s="21"/>
      <c r="RHL47" s="21"/>
      <c r="RHM47" s="21"/>
      <c r="RHN47" s="21"/>
      <c r="RHO47" s="21"/>
      <c r="RHP47" s="21"/>
      <c r="RHQ47" s="21"/>
      <c r="RHR47" s="21"/>
      <c r="RHS47" s="21"/>
      <c r="RHT47" s="21"/>
      <c r="RHU47" s="21"/>
      <c r="RHV47" s="21"/>
      <c r="RHW47" s="21"/>
      <c r="RHX47" s="21"/>
      <c r="RHY47" s="21"/>
      <c r="RHZ47" s="21"/>
      <c r="RIA47" s="21"/>
      <c r="RIB47" s="21"/>
      <c r="RIC47" s="21"/>
      <c r="RID47" s="21"/>
      <c r="RIE47" s="21"/>
      <c r="RIF47" s="21"/>
      <c r="RIG47" s="21"/>
      <c r="RIH47" s="21"/>
      <c r="RII47" s="21"/>
      <c r="RIJ47" s="21"/>
      <c r="RIK47" s="21"/>
      <c r="RIL47" s="21"/>
      <c r="RIM47" s="21"/>
      <c r="RIN47" s="21"/>
      <c r="RIO47" s="21"/>
      <c r="RIP47" s="21"/>
      <c r="RIQ47" s="21"/>
      <c r="RIR47" s="21"/>
      <c r="RIS47" s="21"/>
      <c r="RIT47" s="21"/>
      <c r="RIU47" s="21"/>
      <c r="RIV47" s="21"/>
      <c r="RIW47" s="21"/>
      <c r="RIX47" s="21"/>
      <c r="RIY47" s="21"/>
      <c r="RIZ47" s="21"/>
      <c r="RJA47" s="21"/>
      <c r="RJB47" s="21"/>
      <c r="RJC47" s="21"/>
      <c r="RJD47" s="21"/>
      <c r="RJE47" s="21"/>
      <c r="RJF47" s="21"/>
      <c r="RJG47" s="21"/>
      <c r="RJH47" s="21"/>
      <c r="RJI47" s="21"/>
      <c r="RJJ47" s="21"/>
      <c r="RJK47" s="21"/>
      <c r="RJL47" s="21"/>
      <c r="RJM47" s="21"/>
      <c r="RJN47" s="21"/>
      <c r="RJO47" s="21"/>
      <c r="RJP47" s="21"/>
      <c r="RJQ47" s="21"/>
      <c r="RJR47" s="21"/>
      <c r="RJS47" s="21"/>
      <c r="RJT47" s="21"/>
      <c r="RJU47" s="21"/>
      <c r="RJV47" s="21"/>
      <c r="RJW47" s="21"/>
      <c r="RJX47" s="21"/>
      <c r="RJY47" s="21"/>
      <c r="RJZ47" s="21"/>
      <c r="RKA47" s="21"/>
      <c r="RKB47" s="21"/>
      <c r="RKC47" s="21"/>
      <c r="RKD47" s="21"/>
      <c r="RKE47" s="21"/>
      <c r="RKF47" s="21"/>
      <c r="RKG47" s="21"/>
      <c r="RKH47" s="21"/>
      <c r="RKI47" s="21"/>
      <c r="RKJ47" s="21"/>
      <c r="RKK47" s="21"/>
      <c r="RKL47" s="21"/>
      <c r="RKM47" s="21"/>
      <c r="RKN47" s="21"/>
      <c r="RKO47" s="21"/>
      <c r="RKP47" s="21"/>
      <c r="RKQ47" s="21"/>
      <c r="RKR47" s="21"/>
      <c r="RKS47" s="21"/>
      <c r="RKT47" s="21"/>
      <c r="RKU47" s="21"/>
      <c r="RKV47" s="21"/>
      <c r="RKW47" s="21"/>
      <c r="RKX47" s="21"/>
      <c r="RKY47" s="21"/>
      <c r="RKZ47" s="21"/>
      <c r="RLA47" s="21"/>
      <c r="RLB47" s="21"/>
      <c r="RLC47" s="21"/>
      <c r="RLD47" s="21"/>
      <c r="RLE47" s="21"/>
      <c r="RLF47" s="21"/>
      <c r="RLG47" s="21"/>
      <c r="RLH47" s="21"/>
      <c r="RLI47" s="21"/>
      <c r="RLJ47" s="21"/>
      <c r="RLK47" s="21"/>
      <c r="RLL47" s="21"/>
      <c r="RLM47" s="21"/>
      <c r="RLN47" s="21"/>
      <c r="RLO47" s="21"/>
      <c r="RLP47" s="21"/>
      <c r="RLQ47" s="21"/>
      <c r="RLR47" s="21"/>
      <c r="RLS47" s="21"/>
      <c r="RLT47" s="21"/>
      <c r="RLU47" s="21"/>
      <c r="RLV47" s="21"/>
      <c r="RLW47" s="21"/>
      <c r="RLX47" s="21"/>
      <c r="RLY47" s="21"/>
      <c r="RLZ47" s="21"/>
      <c r="RMA47" s="21"/>
      <c r="RMB47" s="21"/>
      <c r="RMC47" s="21"/>
      <c r="RMD47" s="21"/>
      <c r="RME47" s="21"/>
      <c r="RMF47" s="21"/>
      <c r="RMG47" s="21"/>
      <c r="RMH47" s="21"/>
      <c r="RMI47" s="21"/>
      <c r="RMJ47" s="21"/>
      <c r="RMK47" s="21"/>
      <c r="RML47" s="21"/>
      <c r="RMM47" s="21"/>
      <c r="RMN47" s="21"/>
      <c r="RMO47" s="21"/>
      <c r="RMP47" s="21"/>
      <c r="RMQ47" s="21"/>
      <c r="RMR47" s="21"/>
      <c r="RMS47" s="21"/>
      <c r="RMT47" s="21"/>
      <c r="RMU47" s="21"/>
      <c r="RMV47" s="21"/>
      <c r="RMW47" s="21"/>
      <c r="RMX47" s="21"/>
      <c r="RMY47" s="21"/>
      <c r="RMZ47" s="21"/>
      <c r="RNA47" s="21"/>
      <c r="RNB47" s="21"/>
      <c r="RNC47" s="21"/>
      <c r="RND47" s="21"/>
      <c r="RNE47" s="21"/>
      <c r="RNF47" s="21"/>
      <c r="RNG47" s="21"/>
      <c r="RNH47" s="21"/>
      <c r="RNI47" s="21"/>
      <c r="RNJ47" s="21"/>
      <c r="RNK47" s="21"/>
      <c r="RNL47" s="21"/>
      <c r="RNM47" s="21"/>
      <c r="RNN47" s="21"/>
      <c r="RNO47" s="21"/>
      <c r="RNP47" s="21"/>
      <c r="RNQ47" s="21"/>
      <c r="RNR47" s="21"/>
      <c r="RNS47" s="21"/>
      <c r="RNT47" s="21"/>
      <c r="RNU47" s="21"/>
      <c r="RNV47" s="21"/>
      <c r="RNW47" s="21"/>
      <c r="RNX47" s="21"/>
      <c r="RNY47" s="21"/>
      <c r="RNZ47" s="21"/>
      <c r="ROA47" s="21"/>
      <c r="ROB47" s="21"/>
      <c r="ROC47" s="21"/>
      <c r="ROD47" s="21"/>
      <c r="ROE47" s="21"/>
      <c r="ROF47" s="21"/>
      <c r="ROG47" s="21"/>
      <c r="ROH47" s="21"/>
      <c r="ROI47" s="21"/>
      <c r="ROJ47" s="21"/>
      <c r="ROK47" s="21"/>
      <c r="ROL47" s="21"/>
      <c r="ROM47" s="21"/>
      <c r="RON47" s="21"/>
      <c r="ROO47" s="21"/>
      <c r="ROP47" s="21"/>
      <c r="ROQ47" s="21"/>
      <c r="ROR47" s="21"/>
      <c r="ROS47" s="21"/>
      <c r="ROT47" s="21"/>
      <c r="ROU47" s="21"/>
      <c r="ROV47" s="21"/>
      <c r="ROW47" s="21"/>
      <c r="ROX47" s="21"/>
      <c r="ROY47" s="21"/>
      <c r="ROZ47" s="21"/>
      <c r="RPA47" s="21"/>
      <c r="RPB47" s="21"/>
      <c r="RPC47" s="21"/>
      <c r="RPD47" s="21"/>
      <c r="RPE47" s="21"/>
      <c r="RPF47" s="21"/>
      <c r="RPG47" s="21"/>
      <c r="RPH47" s="21"/>
      <c r="RPI47" s="21"/>
      <c r="RPJ47" s="21"/>
      <c r="RPK47" s="21"/>
      <c r="RPL47" s="21"/>
      <c r="RPM47" s="21"/>
      <c r="RPN47" s="21"/>
      <c r="RPO47" s="21"/>
      <c r="RPP47" s="21"/>
      <c r="RPQ47" s="21"/>
      <c r="RPR47" s="21"/>
      <c r="RPS47" s="21"/>
      <c r="RPT47" s="21"/>
      <c r="RPU47" s="21"/>
      <c r="RPV47" s="21"/>
      <c r="RPW47" s="21"/>
      <c r="RPX47" s="21"/>
      <c r="RPY47" s="21"/>
      <c r="RPZ47" s="21"/>
      <c r="RQA47" s="21"/>
      <c r="RQB47" s="21"/>
      <c r="RQC47" s="21"/>
      <c r="RQD47" s="21"/>
      <c r="RQE47" s="21"/>
      <c r="RQF47" s="21"/>
      <c r="RQG47" s="21"/>
      <c r="RQH47" s="21"/>
      <c r="RQI47" s="21"/>
      <c r="RQJ47" s="21"/>
      <c r="RQK47" s="21"/>
      <c r="RQL47" s="21"/>
      <c r="RQM47" s="21"/>
      <c r="RQN47" s="21"/>
      <c r="RQO47" s="21"/>
      <c r="RQP47" s="21"/>
      <c r="RQQ47" s="21"/>
      <c r="RQR47" s="21"/>
      <c r="RQS47" s="21"/>
      <c r="RQT47" s="21"/>
      <c r="RQU47" s="21"/>
      <c r="RQV47" s="21"/>
      <c r="RQW47" s="21"/>
      <c r="RQX47" s="21"/>
      <c r="RQY47" s="21"/>
      <c r="RQZ47" s="21"/>
      <c r="RRA47" s="21"/>
      <c r="RRB47" s="21"/>
      <c r="RRC47" s="21"/>
      <c r="RRD47" s="21"/>
      <c r="RRE47" s="21"/>
      <c r="RRF47" s="21"/>
      <c r="RRG47" s="21"/>
      <c r="RRH47" s="21"/>
      <c r="RRI47" s="21"/>
      <c r="RRJ47" s="21"/>
      <c r="RRK47" s="21"/>
      <c r="RRL47" s="21"/>
      <c r="RRM47" s="21"/>
      <c r="RRN47" s="21"/>
      <c r="RRO47" s="21"/>
      <c r="RRP47" s="21"/>
      <c r="RRQ47" s="21"/>
      <c r="RRR47" s="21"/>
      <c r="RRS47" s="21"/>
      <c r="RRT47" s="21"/>
      <c r="RRU47" s="21"/>
      <c r="RRV47" s="21"/>
      <c r="RRW47" s="21"/>
      <c r="RRX47" s="21"/>
      <c r="RRY47" s="21"/>
      <c r="RRZ47" s="21"/>
      <c r="RSA47" s="21"/>
      <c r="RSB47" s="21"/>
      <c r="RSC47" s="21"/>
      <c r="RSD47" s="21"/>
      <c r="RSE47" s="21"/>
      <c r="RSF47" s="21"/>
      <c r="RSG47" s="21"/>
      <c r="RSH47" s="21"/>
      <c r="RSI47" s="21"/>
      <c r="RSJ47" s="21"/>
      <c r="RSK47" s="21"/>
      <c r="RSL47" s="21"/>
      <c r="RSM47" s="21"/>
      <c r="RSN47" s="21"/>
      <c r="RSO47" s="21"/>
      <c r="RSP47" s="21"/>
      <c r="RSQ47" s="21"/>
      <c r="RSR47" s="21"/>
      <c r="RSS47" s="21"/>
      <c r="RST47" s="21"/>
      <c r="RSU47" s="21"/>
      <c r="RSV47" s="21"/>
      <c r="RSW47" s="21"/>
      <c r="RSX47" s="21"/>
      <c r="RSY47" s="21"/>
      <c r="RSZ47" s="21"/>
      <c r="RTA47" s="21"/>
      <c r="RTB47" s="21"/>
      <c r="RTC47" s="21"/>
      <c r="RTD47" s="21"/>
      <c r="RTE47" s="21"/>
      <c r="RTF47" s="21"/>
      <c r="RTG47" s="21"/>
      <c r="RTH47" s="21"/>
      <c r="RTI47" s="21"/>
      <c r="RTJ47" s="21"/>
      <c r="RTK47" s="21"/>
      <c r="RTL47" s="21"/>
      <c r="RTM47" s="21"/>
      <c r="RTN47" s="21"/>
      <c r="RTO47" s="21"/>
      <c r="RTP47" s="21"/>
      <c r="RTQ47" s="21"/>
      <c r="RTR47" s="21"/>
      <c r="RTS47" s="21"/>
      <c r="RTT47" s="21"/>
      <c r="RTU47" s="21"/>
      <c r="RTV47" s="21"/>
      <c r="RTW47" s="21"/>
      <c r="RTX47" s="21"/>
      <c r="RTY47" s="21"/>
      <c r="RTZ47" s="21"/>
      <c r="RUA47" s="21"/>
      <c r="RUB47" s="21"/>
      <c r="RUC47" s="21"/>
      <c r="RUD47" s="21"/>
      <c r="RUE47" s="21"/>
      <c r="RUF47" s="21"/>
      <c r="RUG47" s="21"/>
      <c r="RUH47" s="21"/>
      <c r="RUI47" s="21"/>
      <c r="RUJ47" s="21"/>
      <c r="RUK47" s="21"/>
      <c r="RUL47" s="21"/>
      <c r="RUM47" s="21"/>
      <c r="RUN47" s="21"/>
      <c r="RUO47" s="21"/>
      <c r="RUP47" s="21"/>
      <c r="RUQ47" s="21"/>
      <c r="RUR47" s="21"/>
      <c r="RUS47" s="21"/>
      <c r="RUT47" s="21"/>
      <c r="RUU47" s="21"/>
      <c r="RUV47" s="21"/>
      <c r="RUW47" s="21"/>
      <c r="RUX47" s="21"/>
      <c r="RUY47" s="21"/>
      <c r="RUZ47" s="21"/>
      <c r="RVA47" s="21"/>
      <c r="RVB47" s="21"/>
      <c r="RVC47" s="21"/>
      <c r="RVD47" s="21"/>
      <c r="RVE47" s="21"/>
      <c r="RVF47" s="21"/>
      <c r="RVG47" s="21"/>
      <c r="RVH47" s="21"/>
      <c r="RVI47" s="21"/>
      <c r="RVJ47" s="21"/>
      <c r="RVK47" s="21"/>
      <c r="RVL47" s="21"/>
      <c r="RVM47" s="21"/>
      <c r="RVN47" s="21"/>
      <c r="RVO47" s="21"/>
      <c r="RVP47" s="21"/>
      <c r="RVQ47" s="21"/>
      <c r="RVR47" s="21"/>
      <c r="RVS47" s="21"/>
      <c r="RVT47" s="21"/>
      <c r="RVU47" s="21"/>
      <c r="RVV47" s="21"/>
      <c r="RVW47" s="21"/>
      <c r="RVX47" s="21"/>
      <c r="RVY47" s="21"/>
      <c r="RVZ47" s="21"/>
      <c r="RWA47" s="21"/>
      <c r="RWB47" s="21"/>
      <c r="RWC47" s="21"/>
      <c r="RWD47" s="21"/>
      <c r="RWE47" s="21"/>
      <c r="RWF47" s="21"/>
      <c r="RWG47" s="21"/>
      <c r="RWH47" s="21"/>
      <c r="RWI47" s="21"/>
      <c r="RWJ47" s="21"/>
      <c r="RWK47" s="21"/>
      <c r="RWL47" s="21"/>
      <c r="RWM47" s="21"/>
      <c r="RWN47" s="21"/>
      <c r="RWO47" s="21"/>
      <c r="RWP47" s="21"/>
      <c r="RWQ47" s="21"/>
      <c r="RWR47" s="21"/>
      <c r="RWS47" s="21"/>
      <c r="RWT47" s="21"/>
      <c r="RWU47" s="21"/>
      <c r="RWV47" s="21"/>
      <c r="RWW47" s="21"/>
      <c r="RWX47" s="21"/>
      <c r="RWY47" s="21"/>
      <c r="RWZ47" s="21"/>
      <c r="RXA47" s="21"/>
      <c r="RXB47" s="21"/>
      <c r="RXC47" s="21"/>
      <c r="RXD47" s="21"/>
      <c r="RXE47" s="21"/>
      <c r="RXF47" s="21"/>
      <c r="RXG47" s="21"/>
      <c r="RXH47" s="21"/>
      <c r="RXI47" s="21"/>
      <c r="RXJ47" s="21"/>
      <c r="RXK47" s="21"/>
      <c r="RXL47" s="21"/>
      <c r="RXM47" s="21"/>
      <c r="RXN47" s="21"/>
      <c r="RXO47" s="21"/>
      <c r="RXP47" s="21"/>
      <c r="RXQ47" s="21"/>
      <c r="RXR47" s="21"/>
      <c r="RXS47" s="21"/>
      <c r="RXT47" s="21"/>
      <c r="RXU47" s="21"/>
      <c r="RXV47" s="21"/>
      <c r="RXW47" s="21"/>
      <c r="RXX47" s="21"/>
      <c r="RXY47" s="21"/>
      <c r="RXZ47" s="21"/>
      <c r="RYA47" s="21"/>
      <c r="RYB47" s="21"/>
      <c r="RYC47" s="21"/>
      <c r="RYD47" s="21"/>
      <c r="RYE47" s="21"/>
      <c r="RYF47" s="21"/>
      <c r="RYG47" s="21"/>
      <c r="RYH47" s="21"/>
      <c r="RYI47" s="21"/>
      <c r="RYJ47" s="21"/>
      <c r="RYK47" s="21"/>
      <c r="RYL47" s="21"/>
      <c r="RYM47" s="21"/>
      <c r="RYN47" s="21"/>
      <c r="RYO47" s="21"/>
      <c r="RYP47" s="21"/>
      <c r="RYQ47" s="21"/>
      <c r="RYR47" s="21"/>
      <c r="RYS47" s="21"/>
      <c r="RYT47" s="21"/>
      <c r="RYU47" s="21"/>
      <c r="RYV47" s="21"/>
      <c r="RYW47" s="21"/>
      <c r="RYX47" s="21"/>
      <c r="RYY47" s="21"/>
      <c r="RYZ47" s="21"/>
      <c r="RZA47" s="21"/>
      <c r="RZB47" s="21"/>
      <c r="RZC47" s="21"/>
      <c r="RZD47" s="21"/>
      <c r="RZE47" s="21"/>
      <c r="RZF47" s="21"/>
      <c r="RZG47" s="21"/>
      <c r="RZH47" s="21"/>
      <c r="RZI47" s="21"/>
      <c r="RZJ47" s="21"/>
      <c r="RZK47" s="21"/>
      <c r="RZL47" s="21"/>
      <c r="RZM47" s="21"/>
      <c r="RZN47" s="21"/>
      <c r="RZO47" s="21"/>
      <c r="RZP47" s="21"/>
      <c r="RZQ47" s="21"/>
      <c r="RZR47" s="21"/>
      <c r="RZS47" s="21"/>
      <c r="RZT47" s="21"/>
      <c r="RZU47" s="21"/>
      <c r="RZV47" s="21"/>
      <c r="RZW47" s="21"/>
      <c r="RZX47" s="21"/>
      <c r="RZY47" s="21"/>
      <c r="RZZ47" s="21"/>
      <c r="SAA47" s="21"/>
      <c r="SAB47" s="21"/>
      <c r="SAC47" s="21"/>
      <c r="SAD47" s="21"/>
      <c r="SAE47" s="21"/>
      <c r="SAF47" s="21"/>
      <c r="SAG47" s="21"/>
      <c r="SAH47" s="21"/>
      <c r="SAI47" s="21"/>
      <c r="SAJ47" s="21"/>
      <c r="SAK47" s="21"/>
      <c r="SAL47" s="21"/>
      <c r="SAM47" s="21"/>
      <c r="SAN47" s="21"/>
      <c r="SAO47" s="21"/>
      <c r="SAP47" s="21"/>
      <c r="SAQ47" s="21"/>
      <c r="SAR47" s="21"/>
      <c r="SAS47" s="21"/>
      <c r="SAT47" s="21"/>
      <c r="SAU47" s="21"/>
      <c r="SAV47" s="21"/>
      <c r="SAW47" s="21"/>
      <c r="SAX47" s="21"/>
      <c r="SAY47" s="21"/>
      <c r="SAZ47" s="21"/>
      <c r="SBA47" s="21"/>
      <c r="SBB47" s="21"/>
      <c r="SBC47" s="21"/>
      <c r="SBD47" s="21"/>
      <c r="SBE47" s="21"/>
      <c r="SBF47" s="21"/>
      <c r="SBG47" s="21"/>
      <c r="SBH47" s="21"/>
      <c r="SBI47" s="21"/>
      <c r="SBJ47" s="21"/>
      <c r="SBK47" s="21"/>
      <c r="SBL47" s="21"/>
      <c r="SBM47" s="21"/>
      <c r="SBN47" s="21"/>
      <c r="SBO47" s="21"/>
      <c r="SBP47" s="21"/>
      <c r="SBQ47" s="21"/>
      <c r="SBR47" s="21"/>
      <c r="SBS47" s="21"/>
      <c r="SBT47" s="21"/>
      <c r="SBU47" s="21"/>
      <c r="SBV47" s="21"/>
      <c r="SBW47" s="21"/>
      <c r="SBX47" s="21"/>
      <c r="SBY47" s="21"/>
      <c r="SBZ47" s="21"/>
      <c r="SCA47" s="21"/>
      <c r="SCB47" s="21"/>
      <c r="SCC47" s="21"/>
      <c r="SCD47" s="21"/>
      <c r="SCE47" s="21"/>
      <c r="SCF47" s="21"/>
      <c r="SCG47" s="21"/>
      <c r="SCH47" s="21"/>
      <c r="SCI47" s="21"/>
      <c r="SCJ47" s="21"/>
      <c r="SCK47" s="21"/>
      <c r="SCL47" s="21"/>
      <c r="SCM47" s="21"/>
      <c r="SCN47" s="21"/>
      <c r="SCO47" s="21"/>
      <c r="SCP47" s="21"/>
      <c r="SCQ47" s="21"/>
      <c r="SCR47" s="21"/>
      <c r="SCS47" s="21"/>
      <c r="SCT47" s="21"/>
      <c r="SCU47" s="21"/>
      <c r="SCV47" s="21"/>
      <c r="SCW47" s="21"/>
      <c r="SCX47" s="21"/>
      <c r="SCY47" s="21"/>
      <c r="SCZ47" s="21"/>
      <c r="SDA47" s="21"/>
      <c r="SDB47" s="21"/>
      <c r="SDC47" s="21"/>
      <c r="SDD47" s="21"/>
      <c r="SDE47" s="21"/>
      <c r="SDF47" s="21"/>
      <c r="SDG47" s="21"/>
      <c r="SDH47" s="21"/>
      <c r="SDI47" s="21"/>
      <c r="SDJ47" s="21"/>
      <c r="SDK47" s="21"/>
      <c r="SDL47" s="21"/>
      <c r="SDM47" s="21"/>
      <c r="SDN47" s="21"/>
      <c r="SDO47" s="21"/>
      <c r="SDP47" s="21"/>
      <c r="SDQ47" s="21"/>
      <c r="SDR47" s="21"/>
      <c r="SDS47" s="21"/>
      <c r="SDT47" s="21"/>
      <c r="SDU47" s="21"/>
      <c r="SDV47" s="21"/>
      <c r="SDW47" s="21"/>
      <c r="SDX47" s="21"/>
      <c r="SDY47" s="21"/>
      <c r="SDZ47" s="21"/>
      <c r="SEA47" s="21"/>
      <c r="SEB47" s="21"/>
      <c r="SEC47" s="21"/>
      <c r="SED47" s="21"/>
      <c r="SEE47" s="21"/>
      <c r="SEF47" s="21"/>
      <c r="SEG47" s="21"/>
      <c r="SEH47" s="21"/>
      <c r="SEI47" s="21"/>
      <c r="SEJ47" s="21"/>
      <c r="SEK47" s="21"/>
      <c r="SEL47" s="21"/>
      <c r="SEM47" s="21"/>
      <c r="SEN47" s="21"/>
      <c r="SEO47" s="21"/>
      <c r="SEP47" s="21"/>
      <c r="SEQ47" s="21"/>
      <c r="SER47" s="21"/>
      <c r="SES47" s="21"/>
      <c r="SET47" s="21"/>
      <c r="SEU47" s="21"/>
      <c r="SEV47" s="21"/>
      <c r="SEW47" s="21"/>
      <c r="SEX47" s="21"/>
      <c r="SEY47" s="21"/>
      <c r="SEZ47" s="21"/>
      <c r="SFA47" s="21"/>
      <c r="SFB47" s="21"/>
      <c r="SFC47" s="21"/>
      <c r="SFD47" s="21"/>
      <c r="SFE47" s="21"/>
      <c r="SFF47" s="21"/>
      <c r="SFG47" s="21"/>
      <c r="SFH47" s="21"/>
      <c r="SFI47" s="21"/>
      <c r="SFJ47" s="21"/>
      <c r="SFK47" s="21"/>
      <c r="SFL47" s="21"/>
      <c r="SFM47" s="21"/>
      <c r="SFN47" s="21"/>
      <c r="SFO47" s="21"/>
      <c r="SFP47" s="21"/>
      <c r="SFQ47" s="21"/>
      <c r="SFR47" s="21"/>
      <c r="SFS47" s="21"/>
      <c r="SFT47" s="21"/>
      <c r="SFU47" s="21"/>
      <c r="SFV47" s="21"/>
      <c r="SFW47" s="21"/>
      <c r="SFX47" s="21"/>
      <c r="SFY47" s="21"/>
      <c r="SFZ47" s="21"/>
      <c r="SGA47" s="21"/>
      <c r="SGB47" s="21"/>
      <c r="SGC47" s="21"/>
      <c r="SGD47" s="21"/>
      <c r="SGE47" s="21"/>
      <c r="SGF47" s="21"/>
      <c r="SGG47" s="21"/>
      <c r="SGH47" s="21"/>
      <c r="SGI47" s="21"/>
      <c r="SGJ47" s="21"/>
      <c r="SGK47" s="21"/>
      <c r="SGL47" s="21"/>
      <c r="SGM47" s="21"/>
      <c r="SGN47" s="21"/>
      <c r="SGO47" s="21"/>
      <c r="SGP47" s="21"/>
      <c r="SGQ47" s="21"/>
      <c r="SGR47" s="21"/>
      <c r="SGS47" s="21"/>
      <c r="SGT47" s="21"/>
      <c r="SGU47" s="21"/>
      <c r="SGV47" s="21"/>
      <c r="SGW47" s="21"/>
      <c r="SGX47" s="21"/>
      <c r="SGY47" s="21"/>
      <c r="SGZ47" s="21"/>
      <c r="SHA47" s="21"/>
      <c r="SHB47" s="21"/>
      <c r="SHC47" s="21"/>
      <c r="SHD47" s="21"/>
      <c r="SHE47" s="21"/>
      <c r="SHF47" s="21"/>
      <c r="SHG47" s="21"/>
      <c r="SHH47" s="21"/>
      <c r="SHI47" s="21"/>
      <c r="SHJ47" s="21"/>
      <c r="SHK47" s="21"/>
      <c r="SHL47" s="21"/>
      <c r="SHM47" s="21"/>
      <c r="SHN47" s="21"/>
      <c r="SHO47" s="21"/>
      <c r="SHP47" s="21"/>
      <c r="SHQ47" s="21"/>
      <c r="SHR47" s="21"/>
      <c r="SHS47" s="21"/>
      <c r="SHT47" s="21"/>
      <c r="SHU47" s="21"/>
      <c r="SHV47" s="21"/>
      <c r="SHW47" s="21"/>
      <c r="SHX47" s="21"/>
      <c r="SHY47" s="21"/>
      <c r="SHZ47" s="21"/>
      <c r="SIA47" s="21"/>
      <c r="SIB47" s="21"/>
      <c r="SIC47" s="21"/>
      <c r="SID47" s="21"/>
      <c r="SIE47" s="21"/>
      <c r="SIF47" s="21"/>
      <c r="SIG47" s="21"/>
      <c r="SIH47" s="21"/>
      <c r="SII47" s="21"/>
      <c r="SIJ47" s="21"/>
      <c r="SIK47" s="21"/>
      <c r="SIL47" s="21"/>
      <c r="SIM47" s="21"/>
      <c r="SIN47" s="21"/>
      <c r="SIO47" s="21"/>
      <c r="SIP47" s="21"/>
      <c r="SIQ47" s="21"/>
      <c r="SIR47" s="21"/>
      <c r="SIS47" s="21"/>
      <c r="SIT47" s="21"/>
      <c r="SIU47" s="21"/>
      <c r="SIV47" s="21"/>
      <c r="SIW47" s="21"/>
      <c r="SIX47" s="21"/>
      <c r="SIY47" s="21"/>
      <c r="SIZ47" s="21"/>
      <c r="SJA47" s="21"/>
      <c r="SJB47" s="21"/>
      <c r="SJC47" s="21"/>
      <c r="SJD47" s="21"/>
      <c r="SJE47" s="21"/>
      <c r="SJF47" s="21"/>
      <c r="SJG47" s="21"/>
      <c r="SJH47" s="21"/>
      <c r="SJI47" s="21"/>
      <c r="SJJ47" s="21"/>
      <c r="SJK47" s="21"/>
      <c r="SJL47" s="21"/>
      <c r="SJM47" s="21"/>
      <c r="SJN47" s="21"/>
      <c r="SJO47" s="21"/>
      <c r="SJP47" s="21"/>
      <c r="SJQ47" s="21"/>
      <c r="SJR47" s="21"/>
      <c r="SJS47" s="21"/>
      <c r="SJT47" s="21"/>
      <c r="SJU47" s="21"/>
      <c r="SJV47" s="21"/>
      <c r="SJW47" s="21"/>
      <c r="SJX47" s="21"/>
      <c r="SJY47" s="21"/>
      <c r="SJZ47" s="21"/>
      <c r="SKA47" s="21"/>
      <c r="SKB47" s="21"/>
      <c r="SKC47" s="21"/>
      <c r="SKD47" s="21"/>
      <c r="SKE47" s="21"/>
      <c r="SKF47" s="21"/>
      <c r="SKG47" s="21"/>
      <c r="SKH47" s="21"/>
      <c r="SKI47" s="21"/>
      <c r="SKJ47" s="21"/>
      <c r="SKK47" s="21"/>
      <c r="SKL47" s="21"/>
      <c r="SKM47" s="21"/>
      <c r="SKN47" s="21"/>
      <c r="SKO47" s="21"/>
      <c r="SKP47" s="21"/>
      <c r="SKQ47" s="21"/>
      <c r="SKR47" s="21"/>
      <c r="SKS47" s="21"/>
      <c r="SKT47" s="21"/>
      <c r="SKU47" s="21"/>
      <c r="SKV47" s="21"/>
      <c r="SKW47" s="21"/>
      <c r="SKX47" s="21"/>
      <c r="SKY47" s="21"/>
      <c r="SKZ47" s="21"/>
      <c r="SLA47" s="21"/>
      <c r="SLB47" s="21"/>
      <c r="SLC47" s="21"/>
      <c r="SLD47" s="21"/>
      <c r="SLE47" s="21"/>
      <c r="SLF47" s="21"/>
      <c r="SLG47" s="21"/>
      <c r="SLH47" s="21"/>
      <c r="SLI47" s="21"/>
      <c r="SLJ47" s="21"/>
      <c r="SLK47" s="21"/>
      <c r="SLL47" s="21"/>
      <c r="SLM47" s="21"/>
      <c r="SLN47" s="21"/>
      <c r="SLO47" s="21"/>
      <c r="SLP47" s="21"/>
      <c r="SLQ47" s="21"/>
      <c r="SLR47" s="21"/>
      <c r="SLS47" s="21"/>
      <c r="SLT47" s="21"/>
      <c r="SLU47" s="21"/>
      <c r="SLV47" s="21"/>
      <c r="SLW47" s="21"/>
      <c r="SLX47" s="21"/>
      <c r="SLY47" s="21"/>
      <c r="SLZ47" s="21"/>
      <c r="SMA47" s="21"/>
      <c r="SMB47" s="21"/>
      <c r="SMC47" s="21"/>
      <c r="SMD47" s="21"/>
      <c r="SME47" s="21"/>
      <c r="SMF47" s="21"/>
      <c r="SMG47" s="21"/>
      <c r="SMH47" s="21"/>
      <c r="SMI47" s="21"/>
      <c r="SMJ47" s="21"/>
      <c r="SMK47" s="21"/>
      <c r="SML47" s="21"/>
      <c r="SMM47" s="21"/>
      <c r="SMN47" s="21"/>
      <c r="SMO47" s="21"/>
      <c r="SMP47" s="21"/>
      <c r="SMQ47" s="21"/>
      <c r="SMR47" s="21"/>
      <c r="SMS47" s="21"/>
      <c r="SMT47" s="21"/>
      <c r="SMU47" s="21"/>
      <c r="SMV47" s="21"/>
      <c r="SMW47" s="21"/>
      <c r="SMX47" s="21"/>
      <c r="SMY47" s="21"/>
      <c r="SMZ47" s="21"/>
      <c r="SNA47" s="21"/>
      <c r="SNB47" s="21"/>
      <c r="SNC47" s="21"/>
      <c r="SND47" s="21"/>
      <c r="SNE47" s="21"/>
      <c r="SNF47" s="21"/>
      <c r="SNG47" s="21"/>
      <c r="SNH47" s="21"/>
      <c r="SNI47" s="21"/>
      <c r="SNJ47" s="21"/>
      <c r="SNK47" s="21"/>
      <c r="SNL47" s="21"/>
      <c r="SNM47" s="21"/>
      <c r="SNN47" s="21"/>
      <c r="SNO47" s="21"/>
      <c r="SNP47" s="21"/>
      <c r="SNQ47" s="21"/>
      <c r="SNR47" s="21"/>
      <c r="SNS47" s="21"/>
      <c r="SNT47" s="21"/>
      <c r="SNU47" s="21"/>
      <c r="SNV47" s="21"/>
      <c r="SNW47" s="21"/>
      <c r="SNX47" s="21"/>
      <c r="SNY47" s="21"/>
      <c r="SNZ47" s="21"/>
      <c r="SOA47" s="21"/>
      <c r="SOB47" s="21"/>
      <c r="SOC47" s="21"/>
      <c r="SOD47" s="21"/>
      <c r="SOE47" s="21"/>
      <c r="SOF47" s="21"/>
      <c r="SOG47" s="21"/>
      <c r="SOH47" s="21"/>
      <c r="SOI47" s="21"/>
      <c r="SOJ47" s="21"/>
      <c r="SOK47" s="21"/>
      <c r="SOL47" s="21"/>
      <c r="SOM47" s="21"/>
      <c r="SON47" s="21"/>
      <c r="SOO47" s="21"/>
      <c r="SOP47" s="21"/>
      <c r="SOQ47" s="21"/>
      <c r="SOR47" s="21"/>
      <c r="SOS47" s="21"/>
      <c r="SOT47" s="21"/>
      <c r="SOU47" s="21"/>
      <c r="SOV47" s="21"/>
      <c r="SOW47" s="21"/>
      <c r="SOX47" s="21"/>
      <c r="SOY47" s="21"/>
      <c r="SOZ47" s="21"/>
      <c r="SPA47" s="21"/>
      <c r="SPB47" s="21"/>
      <c r="SPC47" s="21"/>
      <c r="SPD47" s="21"/>
      <c r="SPE47" s="21"/>
      <c r="SPF47" s="21"/>
      <c r="SPG47" s="21"/>
      <c r="SPH47" s="21"/>
      <c r="SPI47" s="21"/>
      <c r="SPJ47" s="21"/>
      <c r="SPK47" s="21"/>
      <c r="SPL47" s="21"/>
      <c r="SPM47" s="21"/>
      <c r="SPN47" s="21"/>
      <c r="SPO47" s="21"/>
      <c r="SPP47" s="21"/>
      <c r="SPQ47" s="21"/>
      <c r="SPR47" s="21"/>
      <c r="SPS47" s="21"/>
      <c r="SPT47" s="21"/>
      <c r="SPU47" s="21"/>
      <c r="SPV47" s="21"/>
      <c r="SPW47" s="21"/>
      <c r="SPX47" s="21"/>
      <c r="SPY47" s="21"/>
      <c r="SPZ47" s="21"/>
      <c r="SQA47" s="21"/>
      <c r="SQB47" s="21"/>
      <c r="SQC47" s="21"/>
      <c r="SQD47" s="21"/>
      <c r="SQE47" s="21"/>
      <c r="SQF47" s="21"/>
      <c r="SQG47" s="21"/>
      <c r="SQH47" s="21"/>
      <c r="SQI47" s="21"/>
      <c r="SQJ47" s="21"/>
      <c r="SQK47" s="21"/>
      <c r="SQL47" s="21"/>
      <c r="SQM47" s="21"/>
      <c r="SQN47" s="21"/>
      <c r="SQO47" s="21"/>
      <c r="SQP47" s="21"/>
      <c r="SQQ47" s="21"/>
      <c r="SQR47" s="21"/>
      <c r="SQS47" s="21"/>
      <c r="SQT47" s="21"/>
      <c r="SQU47" s="21"/>
      <c r="SQV47" s="21"/>
      <c r="SQW47" s="21"/>
      <c r="SQX47" s="21"/>
      <c r="SQY47" s="21"/>
      <c r="SQZ47" s="21"/>
      <c r="SRA47" s="21"/>
      <c r="SRB47" s="21"/>
      <c r="SRC47" s="21"/>
      <c r="SRD47" s="21"/>
      <c r="SRE47" s="21"/>
      <c r="SRF47" s="21"/>
      <c r="SRG47" s="21"/>
      <c r="SRH47" s="21"/>
      <c r="SRI47" s="21"/>
      <c r="SRJ47" s="21"/>
      <c r="SRK47" s="21"/>
      <c r="SRL47" s="21"/>
      <c r="SRM47" s="21"/>
      <c r="SRN47" s="21"/>
      <c r="SRO47" s="21"/>
      <c r="SRP47" s="21"/>
      <c r="SRQ47" s="21"/>
      <c r="SRR47" s="21"/>
      <c r="SRS47" s="21"/>
      <c r="SRT47" s="21"/>
      <c r="SRU47" s="21"/>
      <c r="SRV47" s="21"/>
      <c r="SRW47" s="21"/>
      <c r="SRX47" s="21"/>
      <c r="SRY47" s="21"/>
      <c r="SRZ47" s="21"/>
      <c r="SSA47" s="21"/>
      <c r="SSB47" s="21"/>
      <c r="SSC47" s="21"/>
      <c r="SSD47" s="21"/>
      <c r="SSE47" s="21"/>
      <c r="SSF47" s="21"/>
      <c r="SSG47" s="21"/>
      <c r="SSH47" s="21"/>
      <c r="SSI47" s="21"/>
      <c r="SSJ47" s="21"/>
      <c r="SSK47" s="21"/>
      <c r="SSL47" s="21"/>
      <c r="SSM47" s="21"/>
      <c r="SSN47" s="21"/>
      <c r="SSO47" s="21"/>
      <c r="SSP47" s="21"/>
      <c r="SSQ47" s="21"/>
      <c r="SSR47" s="21"/>
      <c r="SSS47" s="21"/>
      <c r="SST47" s="21"/>
      <c r="SSU47" s="21"/>
      <c r="SSV47" s="21"/>
      <c r="SSW47" s="21"/>
      <c r="SSX47" s="21"/>
      <c r="SSY47" s="21"/>
      <c r="SSZ47" s="21"/>
      <c r="STA47" s="21"/>
      <c r="STB47" s="21"/>
      <c r="STC47" s="21"/>
      <c r="STD47" s="21"/>
      <c r="STE47" s="21"/>
      <c r="STF47" s="21"/>
      <c r="STG47" s="21"/>
      <c r="STH47" s="21"/>
      <c r="STI47" s="21"/>
      <c r="STJ47" s="21"/>
      <c r="STK47" s="21"/>
      <c r="STL47" s="21"/>
      <c r="STM47" s="21"/>
      <c r="STN47" s="21"/>
      <c r="STO47" s="21"/>
      <c r="STP47" s="21"/>
      <c r="STQ47" s="21"/>
      <c r="STR47" s="21"/>
      <c r="STS47" s="21"/>
      <c r="STT47" s="21"/>
      <c r="STU47" s="21"/>
      <c r="STV47" s="21"/>
      <c r="STW47" s="21"/>
      <c r="STX47" s="21"/>
      <c r="STY47" s="21"/>
      <c r="STZ47" s="21"/>
      <c r="SUA47" s="21"/>
      <c r="SUB47" s="21"/>
      <c r="SUC47" s="21"/>
      <c r="SUD47" s="21"/>
      <c r="SUE47" s="21"/>
      <c r="SUF47" s="21"/>
      <c r="SUG47" s="21"/>
      <c r="SUH47" s="21"/>
      <c r="SUI47" s="21"/>
      <c r="SUJ47" s="21"/>
      <c r="SUK47" s="21"/>
      <c r="SUL47" s="21"/>
      <c r="SUM47" s="21"/>
      <c r="SUN47" s="21"/>
      <c r="SUO47" s="21"/>
      <c r="SUP47" s="21"/>
      <c r="SUQ47" s="21"/>
      <c r="SUR47" s="21"/>
      <c r="SUS47" s="21"/>
      <c r="SUT47" s="21"/>
      <c r="SUU47" s="21"/>
      <c r="SUV47" s="21"/>
      <c r="SUW47" s="21"/>
      <c r="SUX47" s="21"/>
      <c r="SUY47" s="21"/>
      <c r="SUZ47" s="21"/>
      <c r="SVA47" s="21"/>
      <c r="SVB47" s="21"/>
      <c r="SVC47" s="21"/>
      <c r="SVD47" s="21"/>
      <c r="SVE47" s="21"/>
      <c r="SVF47" s="21"/>
      <c r="SVG47" s="21"/>
      <c r="SVH47" s="21"/>
      <c r="SVI47" s="21"/>
      <c r="SVJ47" s="21"/>
      <c r="SVK47" s="21"/>
      <c r="SVL47" s="21"/>
      <c r="SVM47" s="21"/>
      <c r="SVN47" s="21"/>
      <c r="SVO47" s="21"/>
      <c r="SVP47" s="21"/>
      <c r="SVQ47" s="21"/>
      <c r="SVR47" s="21"/>
      <c r="SVS47" s="21"/>
      <c r="SVT47" s="21"/>
      <c r="SVU47" s="21"/>
      <c r="SVV47" s="21"/>
      <c r="SVW47" s="21"/>
      <c r="SVX47" s="21"/>
      <c r="SVY47" s="21"/>
      <c r="SVZ47" s="21"/>
      <c r="SWA47" s="21"/>
      <c r="SWB47" s="21"/>
      <c r="SWC47" s="21"/>
      <c r="SWD47" s="21"/>
      <c r="SWE47" s="21"/>
      <c r="SWF47" s="21"/>
      <c r="SWG47" s="21"/>
      <c r="SWH47" s="21"/>
      <c r="SWI47" s="21"/>
      <c r="SWJ47" s="21"/>
      <c r="SWK47" s="21"/>
      <c r="SWL47" s="21"/>
      <c r="SWM47" s="21"/>
      <c r="SWN47" s="21"/>
      <c r="SWO47" s="21"/>
      <c r="SWP47" s="21"/>
      <c r="SWQ47" s="21"/>
      <c r="SWR47" s="21"/>
      <c r="SWS47" s="21"/>
      <c r="SWT47" s="21"/>
      <c r="SWU47" s="21"/>
      <c r="SWV47" s="21"/>
      <c r="SWW47" s="21"/>
      <c r="SWX47" s="21"/>
      <c r="SWY47" s="21"/>
      <c r="SWZ47" s="21"/>
      <c r="SXA47" s="21"/>
      <c r="SXB47" s="21"/>
      <c r="SXC47" s="21"/>
      <c r="SXD47" s="21"/>
      <c r="SXE47" s="21"/>
      <c r="SXF47" s="21"/>
      <c r="SXG47" s="21"/>
      <c r="SXH47" s="21"/>
      <c r="SXI47" s="21"/>
      <c r="SXJ47" s="21"/>
      <c r="SXK47" s="21"/>
      <c r="SXL47" s="21"/>
      <c r="SXM47" s="21"/>
      <c r="SXN47" s="21"/>
      <c r="SXO47" s="21"/>
      <c r="SXP47" s="21"/>
      <c r="SXQ47" s="21"/>
      <c r="SXR47" s="21"/>
      <c r="SXS47" s="21"/>
      <c r="SXT47" s="21"/>
      <c r="SXU47" s="21"/>
      <c r="SXV47" s="21"/>
      <c r="SXW47" s="21"/>
      <c r="SXX47" s="21"/>
      <c r="SXY47" s="21"/>
      <c r="SXZ47" s="21"/>
      <c r="SYA47" s="21"/>
      <c r="SYB47" s="21"/>
      <c r="SYC47" s="21"/>
      <c r="SYD47" s="21"/>
      <c r="SYE47" s="21"/>
      <c r="SYF47" s="21"/>
      <c r="SYG47" s="21"/>
      <c r="SYH47" s="21"/>
      <c r="SYI47" s="21"/>
      <c r="SYJ47" s="21"/>
      <c r="SYK47" s="21"/>
      <c r="SYL47" s="21"/>
      <c r="SYM47" s="21"/>
      <c r="SYN47" s="21"/>
      <c r="SYO47" s="21"/>
      <c r="SYP47" s="21"/>
      <c r="SYQ47" s="21"/>
      <c r="SYR47" s="21"/>
      <c r="SYS47" s="21"/>
      <c r="SYT47" s="21"/>
      <c r="SYU47" s="21"/>
      <c r="SYV47" s="21"/>
      <c r="SYW47" s="21"/>
      <c r="SYX47" s="21"/>
      <c r="SYY47" s="21"/>
      <c r="SYZ47" s="21"/>
      <c r="SZA47" s="21"/>
      <c r="SZB47" s="21"/>
      <c r="SZC47" s="21"/>
      <c r="SZD47" s="21"/>
      <c r="SZE47" s="21"/>
      <c r="SZF47" s="21"/>
      <c r="SZG47" s="21"/>
      <c r="SZH47" s="21"/>
      <c r="SZI47" s="21"/>
      <c r="SZJ47" s="21"/>
      <c r="SZK47" s="21"/>
      <c r="SZL47" s="21"/>
      <c r="SZM47" s="21"/>
      <c r="SZN47" s="21"/>
      <c r="SZO47" s="21"/>
      <c r="SZP47" s="21"/>
      <c r="SZQ47" s="21"/>
      <c r="SZR47" s="21"/>
      <c r="SZS47" s="21"/>
      <c r="SZT47" s="21"/>
      <c r="SZU47" s="21"/>
      <c r="SZV47" s="21"/>
      <c r="SZW47" s="21"/>
      <c r="SZX47" s="21"/>
      <c r="SZY47" s="21"/>
      <c r="SZZ47" s="21"/>
      <c r="TAA47" s="21"/>
      <c r="TAB47" s="21"/>
      <c r="TAC47" s="21"/>
      <c r="TAD47" s="21"/>
      <c r="TAE47" s="21"/>
      <c r="TAF47" s="21"/>
      <c r="TAG47" s="21"/>
      <c r="TAH47" s="21"/>
      <c r="TAI47" s="21"/>
      <c r="TAJ47" s="21"/>
      <c r="TAK47" s="21"/>
      <c r="TAL47" s="21"/>
      <c r="TAM47" s="21"/>
      <c r="TAN47" s="21"/>
      <c r="TAO47" s="21"/>
      <c r="TAP47" s="21"/>
      <c r="TAQ47" s="21"/>
      <c r="TAR47" s="21"/>
      <c r="TAS47" s="21"/>
      <c r="TAT47" s="21"/>
      <c r="TAU47" s="21"/>
      <c r="TAV47" s="21"/>
      <c r="TAW47" s="21"/>
      <c r="TAX47" s="21"/>
      <c r="TAY47" s="21"/>
      <c r="TAZ47" s="21"/>
      <c r="TBA47" s="21"/>
      <c r="TBB47" s="21"/>
      <c r="TBC47" s="21"/>
      <c r="TBD47" s="21"/>
      <c r="TBE47" s="21"/>
      <c r="TBF47" s="21"/>
      <c r="TBG47" s="21"/>
      <c r="TBH47" s="21"/>
      <c r="TBI47" s="21"/>
      <c r="TBJ47" s="21"/>
      <c r="TBK47" s="21"/>
      <c r="TBL47" s="21"/>
      <c r="TBM47" s="21"/>
      <c r="TBN47" s="21"/>
      <c r="TBO47" s="21"/>
      <c r="TBP47" s="21"/>
      <c r="TBQ47" s="21"/>
      <c r="TBR47" s="21"/>
      <c r="TBS47" s="21"/>
      <c r="TBT47" s="21"/>
      <c r="TBU47" s="21"/>
      <c r="TBV47" s="21"/>
      <c r="TBW47" s="21"/>
      <c r="TBX47" s="21"/>
      <c r="TBY47" s="21"/>
      <c r="TBZ47" s="21"/>
      <c r="TCA47" s="21"/>
      <c r="TCB47" s="21"/>
      <c r="TCC47" s="21"/>
      <c r="TCD47" s="21"/>
      <c r="TCE47" s="21"/>
      <c r="TCF47" s="21"/>
      <c r="TCG47" s="21"/>
      <c r="TCH47" s="21"/>
      <c r="TCI47" s="21"/>
      <c r="TCJ47" s="21"/>
      <c r="TCK47" s="21"/>
      <c r="TCL47" s="21"/>
      <c r="TCM47" s="21"/>
      <c r="TCN47" s="21"/>
      <c r="TCO47" s="21"/>
      <c r="TCP47" s="21"/>
      <c r="TCQ47" s="21"/>
      <c r="TCR47" s="21"/>
      <c r="TCS47" s="21"/>
      <c r="TCT47" s="21"/>
      <c r="TCU47" s="21"/>
      <c r="TCV47" s="21"/>
      <c r="TCW47" s="21"/>
      <c r="TCX47" s="21"/>
      <c r="TCY47" s="21"/>
      <c r="TCZ47" s="21"/>
      <c r="TDA47" s="21"/>
      <c r="TDB47" s="21"/>
      <c r="TDC47" s="21"/>
      <c r="TDD47" s="21"/>
      <c r="TDE47" s="21"/>
      <c r="TDF47" s="21"/>
      <c r="TDG47" s="21"/>
      <c r="TDH47" s="21"/>
      <c r="TDI47" s="21"/>
      <c r="TDJ47" s="21"/>
      <c r="TDK47" s="21"/>
      <c r="TDL47" s="21"/>
      <c r="TDM47" s="21"/>
      <c r="TDN47" s="21"/>
      <c r="TDO47" s="21"/>
      <c r="TDP47" s="21"/>
      <c r="TDQ47" s="21"/>
      <c r="TDR47" s="21"/>
      <c r="TDS47" s="21"/>
      <c r="TDT47" s="21"/>
      <c r="TDU47" s="21"/>
      <c r="TDV47" s="21"/>
      <c r="TDW47" s="21"/>
      <c r="TDX47" s="21"/>
      <c r="TDY47" s="21"/>
      <c r="TDZ47" s="21"/>
      <c r="TEA47" s="21"/>
      <c r="TEB47" s="21"/>
      <c r="TEC47" s="21"/>
      <c r="TED47" s="21"/>
      <c r="TEE47" s="21"/>
      <c r="TEF47" s="21"/>
      <c r="TEG47" s="21"/>
      <c r="TEH47" s="21"/>
      <c r="TEI47" s="21"/>
      <c r="TEJ47" s="21"/>
      <c r="TEK47" s="21"/>
      <c r="TEL47" s="21"/>
      <c r="TEM47" s="21"/>
      <c r="TEN47" s="21"/>
      <c r="TEO47" s="21"/>
      <c r="TEP47" s="21"/>
      <c r="TEQ47" s="21"/>
      <c r="TER47" s="21"/>
      <c r="TES47" s="21"/>
      <c r="TET47" s="21"/>
      <c r="TEU47" s="21"/>
      <c r="TEV47" s="21"/>
      <c r="TEW47" s="21"/>
      <c r="TEX47" s="21"/>
      <c r="TEY47" s="21"/>
      <c r="TEZ47" s="21"/>
      <c r="TFA47" s="21"/>
      <c r="TFB47" s="21"/>
      <c r="TFC47" s="21"/>
      <c r="TFD47" s="21"/>
      <c r="TFE47" s="21"/>
      <c r="TFF47" s="21"/>
      <c r="TFG47" s="21"/>
      <c r="TFH47" s="21"/>
      <c r="TFI47" s="21"/>
      <c r="TFJ47" s="21"/>
      <c r="TFK47" s="21"/>
      <c r="TFL47" s="21"/>
      <c r="TFM47" s="21"/>
      <c r="TFN47" s="21"/>
      <c r="TFO47" s="21"/>
      <c r="TFP47" s="21"/>
      <c r="TFQ47" s="21"/>
      <c r="TFR47" s="21"/>
      <c r="TFS47" s="21"/>
      <c r="TFT47" s="21"/>
      <c r="TFU47" s="21"/>
      <c r="TFV47" s="21"/>
      <c r="TFW47" s="21"/>
      <c r="TFX47" s="21"/>
      <c r="TFY47" s="21"/>
      <c r="TFZ47" s="21"/>
      <c r="TGA47" s="21"/>
      <c r="TGB47" s="21"/>
      <c r="TGC47" s="21"/>
      <c r="TGD47" s="21"/>
      <c r="TGE47" s="21"/>
      <c r="TGF47" s="21"/>
      <c r="TGG47" s="21"/>
      <c r="TGH47" s="21"/>
      <c r="TGI47" s="21"/>
      <c r="TGJ47" s="21"/>
      <c r="TGK47" s="21"/>
      <c r="TGL47" s="21"/>
      <c r="TGM47" s="21"/>
      <c r="TGN47" s="21"/>
      <c r="TGO47" s="21"/>
      <c r="TGP47" s="21"/>
      <c r="TGQ47" s="21"/>
      <c r="TGR47" s="21"/>
      <c r="TGS47" s="21"/>
      <c r="TGT47" s="21"/>
      <c r="TGU47" s="21"/>
      <c r="TGV47" s="21"/>
      <c r="TGW47" s="21"/>
      <c r="TGX47" s="21"/>
      <c r="TGY47" s="21"/>
      <c r="TGZ47" s="21"/>
      <c r="THA47" s="21"/>
      <c r="THB47" s="21"/>
      <c r="THC47" s="21"/>
      <c r="THD47" s="21"/>
      <c r="THE47" s="21"/>
      <c r="THF47" s="21"/>
      <c r="THG47" s="21"/>
      <c r="THH47" s="21"/>
      <c r="THI47" s="21"/>
      <c r="THJ47" s="21"/>
      <c r="THK47" s="21"/>
      <c r="THL47" s="21"/>
      <c r="THM47" s="21"/>
      <c r="THN47" s="21"/>
      <c r="THO47" s="21"/>
      <c r="THP47" s="21"/>
      <c r="THQ47" s="21"/>
      <c r="THR47" s="21"/>
      <c r="THS47" s="21"/>
      <c r="THT47" s="21"/>
      <c r="THU47" s="21"/>
      <c r="THV47" s="21"/>
      <c r="THW47" s="21"/>
      <c r="THX47" s="21"/>
      <c r="THY47" s="21"/>
      <c r="THZ47" s="21"/>
      <c r="TIA47" s="21"/>
      <c r="TIB47" s="21"/>
      <c r="TIC47" s="21"/>
      <c r="TID47" s="21"/>
      <c r="TIE47" s="21"/>
      <c r="TIF47" s="21"/>
      <c r="TIG47" s="21"/>
      <c r="TIH47" s="21"/>
      <c r="TII47" s="21"/>
      <c r="TIJ47" s="21"/>
      <c r="TIK47" s="21"/>
      <c r="TIL47" s="21"/>
      <c r="TIM47" s="21"/>
      <c r="TIN47" s="21"/>
      <c r="TIO47" s="21"/>
      <c r="TIP47" s="21"/>
      <c r="TIQ47" s="21"/>
      <c r="TIR47" s="21"/>
      <c r="TIS47" s="21"/>
      <c r="TIT47" s="21"/>
      <c r="TIU47" s="21"/>
      <c r="TIV47" s="21"/>
      <c r="TIW47" s="21"/>
      <c r="TIX47" s="21"/>
      <c r="TIY47" s="21"/>
      <c r="TIZ47" s="21"/>
      <c r="TJA47" s="21"/>
      <c r="TJB47" s="21"/>
      <c r="TJC47" s="21"/>
      <c r="TJD47" s="21"/>
      <c r="TJE47" s="21"/>
      <c r="TJF47" s="21"/>
      <c r="TJG47" s="21"/>
      <c r="TJH47" s="21"/>
      <c r="TJI47" s="21"/>
      <c r="TJJ47" s="21"/>
      <c r="TJK47" s="21"/>
      <c r="TJL47" s="21"/>
      <c r="TJM47" s="21"/>
      <c r="TJN47" s="21"/>
      <c r="TJO47" s="21"/>
      <c r="TJP47" s="21"/>
      <c r="TJQ47" s="21"/>
      <c r="TJR47" s="21"/>
      <c r="TJS47" s="21"/>
      <c r="TJT47" s="21"/>
      <c r="TJU47" s="21"/>
      <c r="TJV47" s="21"/>
      <c r="TJW47" s="21"/>
      <c r="TJX47" s="21"/>
      <c r="TJY47" s="21"/>
      <c r="TJZ47" s="21"/>
      <c r="TKA47" s="21"/>
      <c r="TKB47" s="21"/>
      <c r="TKC47" s="21"/>
      <c r="TKD47" s="21"/>
      <c r="TKE47" s="21"/>
      <c r="TKF47" s="21"/>
      <c r="TKG47" s="21"/>
      <c r="TKH47" s="21"/>
      <c r="TKI47" s="21"/>
      <c r="TKJ47" s="21"/>
      <c r="TKK47" s="21"/>
      <c r="TKL47" s="21"/>
      <c r="TKM47" s="21"/>
      <c r="TKN47" s="21"/>
      <c r="TKO47" s="21"/>
      <c r="TKP47" s="21"/>
      <c r="TKQ47" s="21"/>
      <c r="TKR47" s="21"/>
      <c r="TKS47" s="21"/>
      <c r="TKT47" s="21"/>
      <c r="TKU47" s="21"/>
      <c r="TKV47" s="21"/>
      <c r="TKW47" s="21"/>
      <c r="TKX47" s="21"/>
      <c r="TKY47" s="21"/>
      <c r="TKZ47" s="21"/>
      <c r="TLA47" s="21"/>
      <c r="TLB47" s="21"/>
      <c r="TLC47" s="21"/>
      <c r="TLD47" s="21"/>
      <c r="TLE47" s="21"/>
      <c r="TLF47" s="21"/>
      <c r="TLG47" s="21"/>
      <c r="TLH47" s="21"/>
      <c r="TLI47" s="21"/>
      <c r="TLJ47" s="21"/>
      <c r="TLK47" s="21"/>
      <c r="TLL47" s="21"/>
      <c r="TLM47" s="21"/>
      <c r="TLN47" s="21"/>
      <c r="TLO47" s="21"/>
      <c r="TLP47" s="21"/>
      <c r="TLQ47" s="21"/>
      <c r="TLR47" s="21"/>
      <c r="TLS47" s="21"/>
      <c r="TLT47" s="21"/>
      <c r="TLU47" s="21"/>
      <c r="TLV47" s="21"/>
      <c r="TLW47" s="21"/>
      <c r="TLX47" s="21"/>
      <c r="TLY47" s="21"/>
      <c r="TLZ47" s="21"/>
      <c r="TMA47" s="21"/>
      <c r="TMB47" s="21"/>
      <c r="TMC47" s="21"/>
      <c r="TMD47" s="21"/>
      <c r="TME47" s="21"/>
      <c r="TMF47" s="21"/>
      <c r="TMG47" s="21"/>
      <c r="TMH47" s="21"/>
      <c r="TMI47" s="21"/>
      <c r="TMJ47" s="21"/>
      <c r="TMK47" s="21"/>
      <c r="TML47" s="21"/>
      <c r="TMM47" s="21"/>
      <c r="TMN47" s="21"/>
      <c r="TMO47" s="21"/>
      <c r="TMP47" s="21"/>
      <c r="TMQ47" s="21"/>
      <c r="TMR47" s="21"/>
      <c r="TMS47" s="21"/>
      <c r="TMT47" s="21"/>
      <c r="TMU47" s="21"/>
      <c r="TMV47" s="21"/>
      <c r="TMW47" s="21"/>
      <c r="TMX47" s="21"/>
      <c r="TMY47" s="21"/>
      <c r="TMZ47" s="21"/>
      <c r="TNA47" s="21"/>
      <c r="TNB47" s="21"/>
      <c r="TNC47" s="21"/>
      <c r="TND47" s="21"/>
      <c r="TNE47" s="21"/>
      <c r="TNF47" s="21"/>
      <c r="TNG47" s="21"/>
      <c r="TNH47" s="21"/>
      <c r="TNI47" s="21"/>
      <c r="TNJ47" s="21"/>
      <c r="TNK47" s="21"/>
      <c r="TNL47" s="21"/>
      <c r="TNM47" s="21"/>
      <c r="TNN47" s="21"/>
      <c r="TNO47" s="21"/>
      <c r="TNP47" s="21"/>
      <c r="TNQ47" s="21"/>
      <c r="TNR47" s="21"/>
      <c r="TNS47" s="21"/>
      <c r="TNT47" s="21"/>
      <c r="TNU47" s="21"/>
      <c r="TNV47" s="21"/>
      <c r="TNW47" s="21"/>
      <c r="TNX47" s="21"/>
      <c r="TNY47" s="21"/>
      <c r="TNZ47" s="21"/>
      <c r="TOA47" s="21"/>
      <c r="TOB47" s="21"/>
      <c r="TOC47" s="21"/>
      <c r="TOD47" s="21"/>
      <c r="TOE47" s="21"/>
      <c r="TOF47" s="21"/>
      <c r="TOG47" s="21"/>
      <c r="TOH47" s="21"/>
      <c r="TOI47" s="21"/>
      <c r="TOJ47" s="21"/>
      <c r="TOK47" s="21"/>
      <c r="TOL47" s="21"/>
      <c r="TOM47" s="21"/>
      <c r="TON47" s="21"/>
      <c r="TOO47" s="21"/>
      <c r="TOP47" s="21"/>
      <c r="TOQ47" s="21"/>
      <c r="TOR47" s="21"/>
      <c r="TOS47" s="21"/>
      <c r="TOT47" s="21"/>
      <c r="TOU47" s="21"/>
      <c r="TOV47" s="21"/>
      <c r="TOW47" s="21"/>
      <c r="TOX47" s="21"/>
      <c r="TOY47" s="21"/>
      <c r="TOZ47" s="21"/>
      <c r="TPA47" s="21"/>
      <c r="TPB47" s="21"/>
      <c r="TPC47" s="21"/>
      <c r="TPD47" s="21"/>
      <c r="TPE47" s="21"/>
      <c r="TPF47" s="21"/>
      <c r="TPG47" s="21"/>
      <c r="TPH47" s="21"/>
      <c r="TPI47" s="21"/>
      <c r="TPJ47" s="21"/>
      <c r="TPK47" s="21"/>
      <c r="TPL47" s="21"/>
      <c r="TPM47" s="21"/>
      <c r="TPN47" s="21"/>
      <c r="TPO47" s="21"/>
      <c r="TPP47" s="21"/>
      <c r="TPQ47" s="21"/>
      <c r="TPR47" s="21"/>
      <c r="TPS47" s="21"/>
      <c r="TPT47" s="21"/>
      <c r="TPU47" s="21"/>
      <c r="TPV47" s="21"/>
      <c r="TPW47" s="21"/>
      <c r="TPX47" s="21"/>
      <c r="TPY47" s="21"/>
      <c r="TPZ47" s="21"/>
      <c r="TQA47" s="21"/>
      <c r="TQB47" s="21"/>
      <c r="TQC47" s="21"/>
      <c r="TQD47" s="21"/>
      <c r="TQE47" s="21"/>
      <c r="TQF47" s="21"/>
      <c r="TQG47" s="21"/>
      <c r="TQH47" s="21"/>
      <c r="TQI47" s="21"/>
      <c r="TQJ47" s="21"/>
      <c r="TQK47" s="21"/>
      <c r="TQL47" s="21"/>
      <c r="TQM47" s="21"/>
      <c r="TQN47" s="21"/>
      <c r="TQO47" s="21"/>
      <c r="TQP47" s="21"/>
      <c r="TQQ47" s="21"/>
      <c r="TQR47" s="21"/>
      <c r="TQS47" s="21"/>
      <c r="TQT47" s="21"/>
      <c r="TQU47" s="21"/>
      <c r="TQV47" s="21"/>
      <c r="TQW47" s="21"/>
      <c r="TQX47" s="21"/>
      <c r="TQY47" s="21"/>
      <c r="TQZ47" s="21"/>
      <c r="TRA47" s="21"/>
      <c r="TRB47" s="21"/>
      <c r="TRC47" s="21"/>
      <c r="TRD47" s="21"/>
      <c r="TRE47" s="21"/>
      <c r="TRF47" s="21"/>
      <c r="TRG47" s="21"/>
      <c r="TRH47" s="21"/>
      <c r="TRI47" s="21"/>
      <c r="TRJ47" s="21"/>
      <c r="TRK47" s="21"/>
      <c r="TRL47" s="21"/>
      <c r="TRM47" s="21"/>
      <c r="TRN47" s="21"/>
      <c r="TRO47" s="21"/>
      <c r="TRP47" s="21"/>
      <c r="TRQ47" s="21"/>
      <c r="TRR47" s="21"/>
      <c r="TRS47" s="21"/>
      <c r="TRT47" s="21"/>
      <c r="TRU47" s="21"/>
      <c r="TRV47" s="21"/>
      <c r="TRW47" s="21"/>
      <c r="TRX47" s="21"/>
      <c r="TRY47" s="21"/>
      <c r="TRZ47" s="21"/>
      <c r="TSA47" s="21"/>
      <c r="TSB47" s="21"/>
      <c r="TSC47" s="21"/>
      <c r="TSD47" s="21"/>
      <c r="TSE47" s="21"/>
      <c r="TSF47" s="21"/>
      <c r="TSG47" s="21"/>
      <c r="TSH47" s="21"/>
      <c r="TSI47" s="21"/>
      <c r="TSJ47" s="21"/>
      <c r="TSK47" s="21"/>
      <c r="TSL47" s="21"/>
      <c r="TSM47" s="21"/>
      <c r="TSN47" s="21"/>
      <c r="TSO47" s="21"/>
      <c r="TSP47" s="21"/>
      <c r="TSQ47" s="21"/>
      <c r="TSR47" s="21"/>
      <c r="TSS47" s="21"/>
      <c r="TST47" s="21"/>
      <c r="TSU47" s="21"/>
      <c r="TSV47" s="21"/>
      <c r="TSW47" s="21"/>
      <c r="TSX47" s="21"/>
      <c r="TSY47" s="21"/>
      <c r="TSZ47" s="21"/>
      <c r="TTA47" s="21"/>
      <c r="TTB47" s="21"/>
      <c r="TTC47" s="21"/>
      <c r="TTD47" s="21"/>
      <c r="TTE47" s="21"/>
      <c r="TTF47" s="21"/>
      <c r="TTG47" s="21"/>
      <c r="TTH47" s="21"/>
      <c r="TTI47" s="21"/>
      <c r="TTJ47" s="21"/>
      <c r="TTK47" s="21"/>
      <c r="TTL47" s="21"/>
      <c r="TTM47" s="21"/>
      <c r="TTN47" s="21"/>
      <c r="TTO47" s="21"/>
      <c r="TTP47" s="21"/>
      <c r="TTQ47" s="21"/>
      <c r="TTR47" s="21"/>
      <c r="TTS47" s="21"/>
      <c r="TTT47" s="21"/>
      <c r="TTU47" s="21"/>
      <c r="TTV47" s="21"/>
      <c r="TTW47" s="21"/>
      <c r="TTX47" s="21"/>
      <c r="TTY47" s="21"/>
      <c r="TTZ47" s="21"/>
      <c r="TUA47" s="21"/>
      <c r="TUB47" s="21"/>
      <c r="TUC47" s="21"/>
      <c r="TUD47" s="21"/>
      <c r="TUE47" s="21"/>
      <c r="TUF47" s="21"/>
      <c r="TUG47" s="21"/>
      <c r="TUH47" s="21"/>
      <c r="TUI47" s="21"/>
      <c r="TUJ47" s="21"/>
      <c r="TUK47" s="21"/>
      <c r="TUL47" s="21"/>
      <c r="TUM47" s="21"/>
      <c r="TUN47" s="21"/>
      <c r="TUO47" s="21"/>
      <c r="TUP47" s="21"/>
      <c r="TUQ47" s="21"/>
      <c r="TUR47" s="21"/>
      <c r="TUS47" s="21"/>
      <c r="TUT47" s="21"/>
      <c r="TUU47" s="21"/>
      <c r="TUV47" s="21"/>
      <c r="TUW47" s="21"/>
      <c r="TUX47" s="21"/>
      <c r="TUY47" s="21"/>
      <c r="TUZ47" s="21"/>
      <c r="TVA47" s="21"/>
      <c r="TVB47" s="21"/>
      <c r="TVC47" s="21"/>
      <c r="TVD47" s="21"/>
      <c r="TVE47" s="21"/>
      <c r="TVF47" s="21"/>
      <c r="TVG47" s="21"/>
      <c r="TVH47" s="21"/>
      <c r="TVI47" s="21"/>
      <c r="TVJ47" s="21"/>
      <c r="TVK47" s="21"/>
      <c r="TVL47" s="21"/>
      <c r="TVM47" s="21"/>
      <c r="TVN47" s="21"/>
      <c r="TVO47" s="21"/>
      <c r="TVP47" s="21"/>
      <c r="TVQ47" s="21"/>
      <c r="TVR47" s="21"/>
      <c r="TVS47" s="21"/>
      <c r="TVT47" s="21"/>
      <c r="TVU47" s="21"/>
      <c r="TVV47" s="21"/>
      <c r="TVW47" s="21"/>
      <c r="TVX47" s="21"/>
      <c r="TVY47" s="21"/>
      <c r="TVZ47" s="21"/>
      <c r="TWA47" s="21"/>
      <c r="TWB47" s="21"/>
      <c r="TWC47" s="21"/>
      <c r="TWD47" s="21"/>
      <c r="TWE47" s="21"/>
      <c r="TWF47" s="21"/>
      <c r="TWG47" s="21"/>
      <c r="TWH47" s="21"/>
      <c r="TWI47" s="21"/>
      <c r="TWJ47" s="21"/>
      <c r="TWK47" s="21"/>
      <c r="TWL47" s="21"/>
      <c r="TWM47" s="21"/>
      <c r="TWN47" s="21"/>
      <c r="TWO47" s="21"/>
      <c r="TWP47" s="21"/>
      <c r="TWQ47" s="21"/>
      <c r="TWR47" s="21"/>
      <c r="TWS47" s="21"/>
      <c r="TWT47" s="21"/>
      <c r="TWU47" s="21"/>
      <c r="TWV47" s="21"/>
      <c r="TWW47" s="21"/>
      <c r="TWX47" s="21"/>
      <c r="TWY47" s="21"/>
      <c r="TWZ47" s="21"/>
      <c r="TXA47" s="21"/>
      <c r="TXB47" s="21"/>
      <c r="TXC47" s="21"/>
      <c r="TXD47" s="21"/>
      <c r="TXE47" s="21"/>
      <c r="TXF47" s="21"/>
      <c r="TXG47" s="21"/>
      <c r="TXH47" s="21"/>
      <c r="TXI47" s="21"/>
      <c r="TXJ47" s="21"/>
      <c r="TXK47" s="21"/>
      <c r="TXL47" s="21"/>
      <c r="TXM47" s="21"/>
      <c r="TXN47" s="21"/>
      <c r="TXO47" s="21"/>
      <c r="TXP47" s="21"/>
      <c r="TXQ47" s="21"/>
      <c r="TXR47" s="21"/>
      <c r="TXS47" s="21"/>
      <c r="TXT47" s="21"/>
      <c r="TXU47" s="21"/>
      <c r="TXV47" s="21"/>
      <c r="TXW47" s="21"/>
      <c r="TXX47" s="21"/>
      <c r="TXY47" s="21"/>
      <c r="TXZ47" s="21"/>
      <c r="TYA47" s="21"/>
      <c r="TYB47" s="21"/>
      <c r="TYC47" s="21"/>
      <c r="TYD47" s="21"/>
      <c r="TYE47" s="21"/>
      <c r="TYF47" s="21"/>
      <c r="TYG47" s="21"/>
      <c r="TYH47" s="21"/>
      <c r="TYI47" s="21"/>
      <c r="TYJ47" s="21"/>
      <c r="TYK47" s="21"/>
      <c r="TYL47" s="21"/>
      <c r="TYM47" s="21"/>
      <c r="TYN47" s="21"/>
      <c r="TYO47" s="21"/>
      <c r="TYP47" s="21"/>
      <c r="TYQ47" s="21"/>
      <c r="TYR47" s="21"/>
      <c r="TYS47" s="21"/>
      <c r="TYT47" s="21"/>
      <c r="TYU47" s="21"/>
      <c r="TYV47" s="21"/>
      <c r="TYW47" s="21"/>
      <c r="TYX47" s="21"/>
      <c r="TYY47" s="21"/>
      <c r="TYZ47" s="21"/>
      <c r="TZA47" s="21"/>
      <c r="TZB47" s="21"/>
      <c r="TZC47" s="21"/>
      <c r="TZD47" s="21"/>
      <c r="TZE47" s="21"/>
      <c r="TZF47" s="21"/>
      <c r="TZG47" s="21"/>
      <c r="TZH47" s="21"/>
      <c r="TZI47" s="21"/>
      <c r="TZJ47" s="21"/>
      <c r="TZK47" s="21"/>
      <c r="TZL47" s="21"/>
      <c r="TZM47" s="21"/>
      <c r="TZN47" s="21"/>
      <c r="TZO47" s="21"/>
      <c r="TZP47" s="21"/>
      <c r="TZQ47" s="21"/>
      <c r="TZR47" s="21"/>
      <c r="TZS47" s="21"/>
      <c r="TZT47" s="21"/>
      <c r="TZU47" s="21"/>
      <c r="TZV47" s="21"/>
      <c r="TZW47" s="21"/>
      <c r="TZX47" s="21"/>
      <c r="TZY47" s="21"/>
      <c r="TZZ47" s="21"/>
      <c r="UAA47" s="21"/>
      <c r="UAB47" s="21"/>
      <c r="UAC47" s="21"/>
      <c r="UAD47" s="21"/>
      <c r="UAE47" s="21"/>
      <c r="UAF47" s="21"/>
      <c r="UAG47" s="21"/>
      <c r="UAH47" s="21"/>
      <c r="UAI47" s="21"/>
      <c r="UAJ47" s="21"/>
      <c r="UAK47" s="21"/>
      <c r="UAL47" s="21"/>
      <c r="UAM47" s="21"/>
      <c r="UAN47" s="21"/>
      <c r="UAO47" s="21"/>
      <c r="UAP47" s="21"/>
      <c r="UAQ47" s="21"/>
      <c r="UAR47" s="21"/>
      <c r="UAS47" s="21"/>
      <c r="UAT47" s="21"/>
      <c r="UAU47" s="21"/>
      <c r="UAV47" s="21"/>
      <c r="UAW47" s="21"/>
      <c r="UAX47" s="21"/>
      <c r="UAY47" s="21"/>
      <c r="UAZ47" s="21"/>
      <c r="UBA47" s="21"/>
      <c r="UBB47" s="21"/>
      <c r="UBC47" s="21"/>
      <c r="UBD47" s="21"/>
      <c r="UBE47" s="21"/>
      <c r="UBF47" s="21"/>
      <c r="UBG47" s="21"/>
      <c r="UBH47" s="21"/>
      <c r="UBI47" s="21"/>
      <c r="UBJ47" s="21"/>
      <c r="UBK47" s="21"/>
      <c r="UBL47" s="21"/>
      <c r="UBM47" s="21"/>
      <c r="UBN47" s="21"/>
      <c r="UBO47" s="21"/>
      <c r="UBP47" s="21"/>
      <c r="UBQ47" s="21"/>
      <c r="UBR47" s="21"/>
      <c r="UBS47" s="21"/>
      <c r="UBT47" s="21"/>
      <c r="UBU47" s="21"/>
      <c r="UBV47" s="21"/>
      <c r="UBW47" s="21"/>
      <c r="UBX47" s="21"/>
      <c r="UBY47" s="21"/>
      <c r="UBZ47" s="21"/>
      <c r="UCA47" s="21"/>
      <c r="UCB47" s="21"/>
      <c r="UCC47" s="21"/>
      <c r="UCD47" s="21"/>
      <c r="UCE47" s="21"/>
      <c r="UCF47" s="21"/>
      <c r="UCG47" s="21"/>
      <c r="UCH47" s="21"/>
      <c r="UCI47" s="21"/>
      <c r="UCJ47" s="21"/>
      <c r="UCK47" s="21"/>
      <c r="UCL47" s="21"/>
      <c r="UCM47" s="21"/>
      <c r="UCN47" s="21"/>
      <c r="UCO47" s="21"/>
      <c r="UCP47" s="21"/>
      <c r="UCQ47" s="21"/>
      <c r="UCR47" s="21"/>
      <c r="UCS47" s="21"/>
      <c r="UCT47" s="21"/>
      <c r="UCU47" s="21"/>
      <c r="UCV47" s="21"/>
      <c r="UCW47" s="21"/>
      <c r="UCX47" s="21"/>
      <c r="UCY47" s="21"/>
      <c r="UCZ47" s="21"/>
      <c r="UDA47" s="21"/>
      <c r="UDB47" s="21"/>
      <c r="UDC47" s="21"/>
      <c r="UDD47" s="21"/>
      <c r="UDE47" s="21"/>
      <c r="UDF47" s="21"/>
      <c r="UDG47" s="21"/>
      <c r="UDH47" s="21"/>
      <c r="UDI47" s="21"/>
      <c r="UDJ47" s="21"/>
      <c r="UDK47" s="21"/>
      <c r="UDL47" s="21"/>
      <c r="UDM47" s="21"/>
      <c r="UDN47" s="21"/>
      <c r="UDO47" s="21"/>
      <c r="UDP47" s="21"/>
      <c r="UDQ47" s="21"/>
      <c r="UDR47" s="21"/>
      <c r="UDS47" s="21"/>
      <c r="UDT47" s="21"/>
      <c r="UDU47" s="21"/>
      <c r="UDV47" s="21"/>
      <c r="UDW47" s="21"/>
      <c r="UDX47" s="21"/>
      <c r="UDY47" s="21"/>
      <c r="UDZ47" s="21"/>
      <c r="UEA47" s="21"/>
      <c r="UEB47" s="21"/>
      <c r="UEC47" s="21"/>
      <c r="UED47" s="21"/>
      <c r="UEE47" s="21"/>
      <c r="UEF47" s="21"/>
      <c r="UEG47" s="21"/>
      <c r="UEH47" s="21"/>
      <c r="UEI47" s="21"/>
      <c r="UEJ47" s="21"/>
      <c r="UEK47" s="21"/>
      <c r="UEL47" s="21"/>
      <c r="UEM47" s="21"/>
      <c r="UEN47" s="21"/>
      <c r="UEO47" s="21"/>
      <c r="UEP47" s="21"/>
      <c r="UEQ47" s="21"/>
      <c r="UER47" s="21"/>
      <c r="UES47" s="21"/>
      <c r="UET47" s="21"/>
      <c r="UEU47" s="21"/>
      <c r="UEV47" s="21"/>
      <c r="UEW47" s="21"/>
      <c r="UEX47" s="21"/>
      <c r="UEY47" s="21"/>
      <c r="UEZ47" s="21"/>
      <c r="UFA47" s="21"/>
      <c r="UFB47" s="21"/>
      <c r="UFC47" s="21"/>
      <c r="UFD47" s="21"/>
      <c r="UFE47" s="21"/>
      <c r="UFF47" s="21"/>
      <c r="UFG47" s="21"/>
      <c r="UFH47" s="21"/>
      <c r="UFI47" s="21"/>
      <c r="UFJ47" s="21"/>
      <c r="UFK47" s="21"/>
      <c r="UFL47" s="21"/>
      <c r="UFM47" s="21"/>
      <c r="UFN47" s="21"/>
      <c r="UFO47" s="21"/>
      <c r="UFP47" s="21"/>
      <c r="UFQ47" s="21"/>
      <c r="UFR47" s="21"/>
      <c r="UFS47" s="21"/>
      <c r="UFT47" s="21"/>
      <c r="UFU47" s="21"/>
      <c r="UFV47" s="21"/>
      <c r="UFW47" s="21"/>
      <c r="UFX47" s="21"/>
      <c r="UFY47" s="21"/>
      <c r="UFZ47" s="21"/>
      <c r="UGA47" s="21"/>
      <c r="UGB47" s="21"/>
      <c r="UGC47" s="21"/>
      <c r="UGD47" s="21"/>
      <c r="UGE47" s="21"/>
      <c r="UGF47" s="21"/>
      <c r="UGG47" s="21"/>
      <c r="UGH47" s="21"/>
      <c r="UGI47" s="21"/>
      <c r="UGJ47" s="21"/>
      <c r="UGK47" s="21"/>
      <c r="UGL47" s="21"/>
      <c r="UGM47" s="21"/>
      <c r="UGN47" s="21"/>
      <c r="UGO47" s="21"/>
      <c r="UGP47" s="21"/>
      <c r="UGQ47" s="21"/>
      <c r="UGR47" s="21"/>
      <c r="UGS47" s="21"/>
      <c r="UGT47" s="21"/>
      <c r="UGU47" s="21"/>
      <c r="UGV47" s="21"/>
      <c r="UGW47" s="21"/>
      <c r="UGX47" s="21"/>
      <c r="UGY47" s="21"/>
      <c r="UGZ47" s="21"/>
      <c r="UHA47" s="21"/>
      <c r="UHB47" s="21"/>
      <c r="UHC47" s="21"/>
      <c r="UHD47" s="21"/>
      <c r="UHE47" s="21"/>
      <c r="UHF47" s="21"/>
      <c r="UHG47" s="21"/>
      <c r="UHH47" s="21"/>
      <c r="UHI47" s="21"/>
      <c r="UHJ47" s="21"/>
      <c r="UHK47" s="21"/>
      <c r="UHL47" s="21"/>
      <c r="UHM47" s="21"/>
      <c r="UHN47" s="21"/>
      <c r="UHO47" s="21"/>
      <c r="UHP47" s="21"/>
      <c r="UHQ47" s="21"/>
      <c r="UHR47" s="21"/>
      <c r="UHS47" s="21"/>
      <c r="UHT47" s="21"/>
      <c r="UHU47" s="21"/>
      <c r="UHV47" s="21"/>
      <c r="UHW47" s="21"/>
      <c r="UHX47" s="21"/>
      <c r="UHY47" s="21"/>
      <c r="UHZ47" s="21"/>
      <c r="UIA47" s="21"/>
      <c r="UIB47" s="21"/>
      <c r="UIC47" s="21"/>
      <c r="UID47" s="21"/>
      <c r="UIE47" s="21"/>
      <c r="UIF47" s="21"/>
      <c r="UIG47" s="21"/>
      <c r="UIH47" s="21"/>
      <c r="UII47" s="21"/>
      <c r="UIJ47" s="21"/>
      <c r="UIK47" s="21"/>
      <c r="UIL47" s="21"/>
      <c r="UIM47" s="21"/>
      <c r="UIN47" s="21"/>
      <c r="UIO47" s="21"/>
      <c r="UIP47" s="21"/>
      <c r="UIQ47" s="21"/>
      <c r="UIR47" s="21"/>
      <c r="UIS47" s="21"/>
      <c r="UIT47" s="21"/>
      <c r="UIU47" s="21"/>
      <c r="UIV47" s="21"/>
      <c r="UIW47" s="21"/>
      <c r="UIX47" s="21"/>
      <c r="UIY47" s="21"/>
      <c r="UIZ47" s="21"/>
      <c r="UJA47" s="21"/>
      <c r="UJB47" s="21"/>
      <c r="UJC47" s="21"/>
      <c r="UJD47" s="21"/>
      <c r="UJE47" s="21"/>
      <c r="UJF47" s="21"/>
      <c r="UJG47" s="21"/>
      <c r="UJH47" s="21"/>
      <c r="UJI47" s="21"/>
      <c r="UJJ47" s="21"/>
      <c r="UJK47" s="21"/>
      <c r="UJL47" s="21"/>
      <c r="UJM47" s="21"/>
      <c r="UJN47" s="21"/>
      <c r="UJO47" s="21"/>
      <c r="UJP47" s="21"/>
      <c r="UJQ47" s="21"/>
      <c r="UJR47" s="21"/>
      <c r="UJS47" s="21"/>
      <c r="UJT47" s="21"/>
      <c r="UJU47" s="21"/>
      <c r="UJV47" s="21"/>
      <c r="UJW47" s="21"/>
      <c r="UJX47" s="21"/>
      <c r="UJY47" s="21"/>
      <c r="UJZ47" s="21"/>
      <c r="UKA47" s="21"/>
      <c r="UKB47" s="21"/>
      <c r="UKC47" s="21"/>
      <c r="UKD47" s="21"/>
      <c r="UKE47" s="21"/>
      <c r="UKF47" s="21"/>
      <c r="UKG47" s="21"/>
      <c r="UKH47" s="21"/>
      <c r="UKI47" s="21"/>
      <c r="UKJ47" s="21"/>
      <c r="UKK47" s="21"/>
      <c r="UKL47" s="21"/>
      <c r="UKM47" s="21"/>
      <c r="UKN47" s="21"/>
      <c r="UKO47" s="21"/>
      <c r="UKP47" s="21"/>
      <c r="UKQ47" s="21"/>
      <c r="UKR47" s="21"/>
      <c r="UKS47" s="21"/>
      <c r="UKT47" s="21"/>
      <c r="UKU47" s="21"/>
      <c r="UKV47" s="21"/>
      <c r="UKW47" s="21"/>
      <c r="UKX47" s="21"/>
      <c r="UKY47" s="21"/>
      <c r="UKZ47" s="21"/>
      <c r="ULA47" s="21"/>
      <c r="ULB47" s="21"/>
      <c r="ULC47" s="21"/>
      <c r="ULD47" s="21"/>
      <c r="ULE47" s="21"/>
      <c r="ULF47" s="21"/>
      <c r="ULG47" s="21"/>
      <c r="ULH47" s="21"/>
      <c r="ULI47" s="21"/>
      <c r="ULJ47" s="21"/>
      <c r="ULK47" s="21"/>
      <c r="ULL47" s="21"/>
      <c r="ULM47" s="21"/>
      <c r="ULN47" s="21"/>
      <c r="ULO47" s="21"/>
      <c r="ULP47" s="21"/>
      <c r="ULQ47" s="21"/>
      <c r="ULR47" s="21"/>
      <c r="ULS47" s="21"/>
      <c r="ULT47" s="21"/>
      <c r="ULU47" s="21"/>
      <c r="ULV47" s="21"/>
      <c r="ULW47" s="21"/>
      <c r="ULX47" s="21"/>
      <c r="ULY47" s="21"/>
      <c r="ULZ47" s="21"/>
      <c r="UMA47" s="21"/>
      <c r="UMB47" s="21"/>
      <c r="UMC47" s="21"/>
      <c r="UMD47" s="21"/>
      <c r="UME47" s="21"/>
      <c r="UMF47" s="21"/>
      <c r="UMG47" s="21"/>
      <c r="UMH47" s="21"/>
      <c r="UMI47" s="21"/>
      <c r="UMJ47" s="21"/>
      <c r="UMK47" s="21"/>
      <c r="UML47" s="21"/>
      <c r="UMM47" s="21"/>
      <c r="UMN47" s="21"/>
      <c r="UMO47" s="21"/>
      <c r="UMP47" s="21"/>
      <c r="UMQ47" s="21"/>
      <c r="UMR47" s="21"/>
      <c r="UMS47" s="21"/>
      <c r="UMT47" s="21"/>
      <c r="UMU47" s="21"/>
      <c r="UMV47" s="21"/>
      <c r="UMW47" s="21"/>
      <c r="UMX47" s="21"/>
      <c r="UMY47" s="21"/>
      <c r="UMZ47" s="21"/>
      <c r="UNA47" s="21"/>
      <c r="UNB47" s="21"/>
      <c r="UNC47" s="21"/>
      <c r="UND47" s="21"/>
      <c r="UNE47" s="21"/>
      <c r="UNF47" s="21"/>
      <c r="UNG47" s="21"/>
      <c r="UNH47" s="21"/>
      <c r="UNI47" s="21"/>
      <c r="UNJ47" s="21"/>
      <c r="UNK47" s="21"/>
      <c r="UNL47" s="21"/>
      <c r="UNM47" s="21"/>
      <c r="UNN47" s="21"/>
      <c r="UNO47" s="21"/>
      <c r="UNP47" s="21"/>
      <c r="UNQ47" s="21"/>
      <c r="UNR47" s="21"/>
      <c r="UNS47" s="21"/>
      <c r="UNT47" s="21"/>
      <c r="UNU47" s="21"/>
      <c r="UNV47" s="21"/>
      <c r="UNW47" s="21"/>
      <c r="UNX47" s="21"/>
      <c r="UNY47" s="21"/>
      <c r="UNZ47" s="21"/>
      <c r="UOA47" s="21"/>
      <c r="UOB47" s="21"/>
      <c r="UOC47" s="21"/>
      <c r="UOD47" s="21"/>
      <c r="UOE47" s="21"/>
      <c r="UOF47" s="21"/>
      <c r="UOG47" s="21"/>
      <c r="UOH47" s="21"/>
      <c r="UOI47" s="21"/>
      <c r="UOJ47" s="21"/>
      <c r="UOK47" s="21"/>
      <c r="UOL47" s="21"/>
      <c r="UOM47" s="21"/>
      <c r="UON47" s="21"/>
      <c r="UOO47" s="21"/>
      <c r="UOP47" s="21"/>
      <c r="UOQ47" s="21"/>
      <c r="UOR47" s="21"/>
      <c r="UOS47" s="21"/>
      <c r="UOT47" s="21"/>
      <c r="UOU47" s="21"/>
      <c r="UOV47" s="21"/>
      <c r="UOW47" s="21"/>
      <c r="UOX47" s="21"/>
      <c r="UOY47" s="21"/>
      <c r="UOZ47" s="21"/>
      <c r="UPA47" s="21"/>
      <c r="UPB47" s="21"/>
      <c r="UPC47" s="21"/>
      <c r="UPD47" s="21"/>
      <c r="UPE47" s="21"/>
      <c r="UPF47" s="21"/>
      <c r="UPG47" s="21"/>
      <c r="UPH47" s="21"/>
      <c r="UPI47" s="21"/>
      <c r="UPJ47" s="21"/>
      <c r="UPK47" s="21"/>
      <c r="UPL47" s="21"/>
      <c r="UPM47" s="21"/>
      <c r="UPN47" s="21"/>
      <c r="UPO47" s="21"/>
      <c r="UPP47" s="21"/>
      <c r="UPQ47" s="21"/>
      <c r="UPR47" s="21"/>
      <c r="UPS47" s="21"/>
      <c r="UPT47" s="21"/>
      <c r="UPU47" s="21"/>
      <c r="UPV47" s="21"/>
      <c r="UPW47" s="21"/>
      <c r="UPX47" s="21"/>
      <c r="UPY47" s="21"/>
      <c r="UPZ47" s="21"/>
      <c r="UQA47" s="21"/>
      <c r="UQB47" s="21"/>
      <c r="UQC47" s="21"/>
      <c r="UQD47" s="21"/>
      <c r="UQE47" s="21"/>
      <c r="UQF47" s="21"/>
      <c r="UQG47" s="21"/>
      <c r="UQH47" s="21"/>
      <c r="UQI47" s="21"/>
      <c r="UQJ47" s="21"/>
      <c r="UQK47" s="21"/>
      <c r="UQL47" s="21"/>
      <c r="UQM47" s="21"/>
      <c r="UQN47" s="21"/>
      <c r="UQO47" s="21"/>
      <c r="UQP47" s="21"/>
      <c r="UQQ47" s="21"/>
      <c r="UQR47" s="21"/>
      <c r="UQS47" s="21"/>
      <c r="UQT47" s="21"/>
      <c r="UQU47" s="21"/>
      <c r="UQV47" s="21"/>
      <c r="UQW47" s="21"/>
      <c r="UQX47" s="21"/>
      <c r="UQY47" s="21"/>
      <c r="UQZ47" s="21"/>
      <c r="URA47" s="21"/>
      <c r="URB47" s="21"/>
      <c r="URC47" s="21"/>
      <c r="URD47" s="21"/>
      <c r="URE47" s="21"/>
      <c r="URF47" s="21"/>
      <c r="URG47" s="21"/>
      <c r="URH47" s="21"/>
      <c r="URI47" s="21"/>
      <c r="URJ47" s="21"/>
      <c r="URK47" s="21"/>
      <c r="URL47" s="21"/>
      <c r="URM47" s="21"/>
      <c r="URN47" s="21"/>
      <c r="URO47" s="21"/>
      <c r="URP47" s="21"/>
      <c r="URQ47" s="21"/>
      <c r="URR47" s="21"/>
      <c r="URS47" s="21"/>
      <c r="URT47" s="21"/>
      <c r="URU47" s="21"/>
      <c r="URV47" s="21"/>
      <c r="URW47" s="21"/>
      <c r="URX47" s="21"/>
      <c r="URY47" s="21"/>
      <c r="URZ47" s="21"/>
      <c r="USA47" s="21"/>
      <c r="USB47" s="21"/>
      <c r="USC47" s="21"/>
      <c r="USD47" s="21"/>
      <c r="USE47" s="21"/>
      <c r="USF47" s="21"/>
      <c r="USG47" s="21"/>
      <c r="USH47" s="21"/>
      <c r="USI47" s="21"/>
      <c r="USJ47" s="21"/>
      <c r="USK47" s="21"/>
      <c r="USL47" s="21"/>
      <c r="USM47" s="21"/>
      <c r="USN47" s="21"/>
      <c r="USO47" s="21"/>
      <c r="USP47" s="21"/>
      <c r="USQ47" s="21"/>
      <c r="USR47" s="21"/>
      <c r="USS47" s="21"/>
      <c r="UST47" s="21"/>
      <c r="USU47" s="21"/>
      <c r="USV47" s="21"/>
      <c r="USW47" s="21"/>
      <c r="USX47" s="21"/>
      <c r="USY47" s="21"/>
      <c r="USZ47" s="21"/>
      <c r="UTA47" s="21"/>
      <c r="UTB47" s="21"/>
      <c r="UTC47" s="21"/>
      <c r="UTD47" s="21"/>
      <c r="UTE47" s="21"/>
      <c r="UTF47" s="21"/>
      <c r="UTG47" s="21"/>
      <c r="UTH47" s="21"/>
      <c r="UTI47" s="21"/>
      <c r="UTJ47" s="21"/>
      <c r="UTK47" s="21"/>
      <c r="UTL47" s="21"/>
      <c r="UTM47" s="21"/>
      <c r="UTN47" s="21"/>
      <c r="UTO47" s="21"/>
      <c r="UTP47" s="21"/>
      <c r="UTQ47" s="21"/>
      <c r="UTR47" s="21"/>
      <c r="UTS47" s="21"/>
      <c r="UTT47" s="21"/>
      <c r="UTU47" s="21"/>
      <c r="UTV47" s="21"/>
      <c r="UTW47" s="21"/>
      <c r="UTX47" s="21"/>
      <c r="UTY47" s="21"/>
      <c r="UTZ47" s="21"/>
      <c r="UUA47" s="21"/>
      <c r="UUB47" s="21"/>
      <c r="UUC47" s="21"/>
      <c r="UUD47" s="21"/>
      <c r="UUE47" s="21"/>
      <c r="UUF47" s="21"/>
      <c r="UUG47" s="21"/>
      <c r="UUH47" s="21"/>
      <c r="UUI47" s="21"/>
      <c r="UUJ47" s="21"/>
      <c r="UUK47" s="21"/>
      <c r="UUL47" s="21"/>
      <c r="UUM47" s="21"/>
      <c r="UUN47" s="21"/>
      <c r="UUO47" s="21"/>
      <c r="UUP47" s="21"/>
      <c r="UUQ47" s="21"/>
      <c r="UUR47" s="21"/>
      <c r="UUS47" s="21"/>
      <c r="UUT47" s="21"/>
      <c r="UUU47" s="21"/>
      <c r="UUV47" s="21"/>
      <c r="UUW47" s="21"/>
      <c r="UUX47" s="21"/>
      <c r="UUY47" s="21"/>
      <c r="UUZ47" s="21"/>
      <c r="UVA47" s="21"/>
      <c r="UVB47" s="21"/>
      <c r="UVC47" s="21"/>
      <c r="UVD47" s="21"/>
      <c r="UVE47" s="21"/>
      <c r="UVF47" s="21"/>
      <c r="UVG47" s="21"/>
      <c r="UVH47" s="21"/>
      <c r="UVI47" s="21"/>
      <c r="UVJ47" s="21"/>
      <c r="UVK47" s="21"/>
      <c r="UVL47" s="21"/>
      <c r="UVM47" s="21"/>
      <c r="UVN47" s="21"/>
      <c r="UVO47" s="21"/>
      <c r="UVP47" s="21"/>
      <c r="UVQ47" s="21"/>
      <c r="UVR47" s="21"/>
      <c r="UVS47" s="21"/>
      <c r="UVT47" s="21"/>
      <c r="UVU47" s="21"/>
      <c r="UVV47" s="21"/>
      <c r="UVW47" s="21"/>
      <c r="UVX47" s="21"/>
      <c r="UVY47" s="21"/>
      <c r="UVZ47" s="21"/>
      <c r="UWA47" s="21"/>
      <c r="UWB47" s="21"/>
      <c r="UWC47" s="21"/>
      <c r="UWD47" s="21"/>
      <c r="UWE47" s="21"/>
      <c r="UWF47" s="21"/>
      <c r="UWG47" s="21"/>
      <c r="UWH47" s="21"/>
      <c r="UWI47" s="21"/>
      <c r="UWJ47" s="21"/>
      <c r="UWK47" s="21"/>
      <c r="UWL47" s="21"/>
      <c r="UWM47" s="21"/>
      <c r="UWN47" s="21"/>
      <c r="UWO47" s="21"/>
      <c r="UWP47" s="21"/>
      <c r="UWQ47" s="21"/>
      <c r="UWR47" s="21"/>
      <c r="UWS47" s="21"/>
      <c r="UWT47" s="21"/>
      <c r="UWU47" s="21"/>
      <c r="UWV47" s="21"/>
      <c r="UWW47" s="21"/>
      <c r="UWX47" s="21"/>
      <c r="UWY47" s="21"/>
      <c r="UWZ47" s="21"/>
      <c r="UXA47" s="21"/>
      <c r="UXB47" s="21"/>
      <c r="UXC47" s="21"/>
      <c r="UXD47" s="21"/>
      <c r="UXE47" s="21"/>
      <c r="UXF47" s="21"/>
      <c r="UXG47" s="21"/>
      <c r="UXH47" s="21"/>
      <c r="UXI47" s="21"/>
      <c r="UXJ47" s="21"/>
      <c r="UXK47" s="21"/>
      <c r="UXL47" s="21"/>
      <c r="UXM47" s="21"/>
      <c r="UXN47" s="21"/>
      <c r="UXO47" s="21"/>
      <c r="UXP47" s="21"/>
      <c r="UXQ47" s="21"/>
      <c r="UXR47" s="21"/>
      <c r="UXS47" s="21"/>
      <c r="UXT47" s="21"/>
      <c r="UXU47" s="21"/>
      <c r="UXV47" s="21"/>
      <c r="UXW47" s="21"/>
      <c r="UXX47" s="21"/>
      <c r="UXY47" s="21"/>
      <c r="UXZ47" s="21"/>
      <c r="UYA47" s="21"/>
      <c r="UYB47" s="21"/>
      <c r="UYC47" s="21"/>
      <c r="UYD47" s="21"/>
      <c r="UYE47" s="21"/>
      <c r="UYF47" s="21"/>
      <c r="UYG47" s="21"/>
      <c r="UYH47" s="21"/>
      <c r="UYI47" s="21"/>
      <c r="UYJ47" s="21"/>
      <c r="UYK47" s="21"/>
      <c r="UYL47" s="21"/>
      <c r="UYM47" s="21"/>
      <c r="UYN47" s="21"/>
      <c r="UYO47" s="21"/>
      <c r="UYP47" s="21"/>
      <c r="UYQ47" s="21"/>
      <c r="UYR47" s="21"/>
      <c r="UYS47" s="21"/>
      <c r="UYT47" s="21"/>
      <c r="UYU47" s="21"/>
      <c r="UYV47" s="21"/>
      <c r="UYW47" s="21"/>
      <c r="UYX47" s="21"/>
      <c r="UYY47" s="21"/>
      <c r="UYZ47" s="21"/>
      <c r="UZA47" s="21"/>
      <c r="UZB47" s="21"/>
      <c r="UZC47" s="21"/>
      <c r="UZD47" s="21"/>
      <c r="UZE47" s="21"/>
      <c r="UZF47" s="21"/>
      <c r="UZG47" s="21"/>
      <c r="UZH47" s="21"/>
      <c r="UZI47" s="21"/>
      <c r="UZJ47" s="21"/>
      <c r="UZK47" s="21"/>
      <c r="UZL47" s="21"/>
      <c r="UZM47" s="21"/>
      <c r="UZN47" s="21"/>
      <c r="UZO47" s="21"/>
      <c r="UZP47" s="21"/>
      <c r="UZQ47" s="21"/>
      <c r="UZR47" s="21"/>
      <c r="UZS47" s="21"/>
      <c r="UZT47" s="21"/>
      <c r="UZU47" s="21"/>
      <c r="UZV47" s="21"/>
      <c r="UZW47" s="21"/>
      <c r="UZX47" s="21"/>
      <c r="UZY47" s="21"/>
      <c r="UZZ47" s="21"/>
      <c r="VAA47" s="21"/>
      <c r="VAB47" s="21"/>
      <c r="VAC47" s="21"/>
      <c r="VAD47" s="21"/>
      <c r="VAE47" s="21"/>
      <c r="VAF47" s="21"/>
      <c r="VAG47" s="21"/>
      <c r="VAH47" s="21"/>
      <c r="VAI47" s="21"/>
      <c r="VAJ47" s="21"/>
      <c r="VAK47" s="21"/>
      <c r="VAL47" s="21"/>
      <c r="VAM47" s="21"/>
      <c r="VAN47" s="21"/>
      <c r="VAO47" s="21"/>
      <c r="VAP47" s="21"/>
      <c r="VAQ47" s="21"/>
      <c r="VAR47" s="21"/>
      <c r="VAS47" s="21"/>
      <c r="VAT47" s="21"/>
      <c r="VAU47" s="21"/>
      <c r="VAV47" s="21"/>
      <c r="VAW47" s="21"/>
      <c r="VAX47" s="21"/>
      <c r="VAY47" s="21"/>
      <c r="VAZ47" s="21"/>
      <c r="VBA47" s="21"/>
      <c r="VBB47" s="21"/>
      <c r="VBC47" s="21"/>
      <c r="VBD47" s="21"/>
      <c r="VBE47" s="21"/>
      <c r="VBF47" s="21"/>
      <c r="VBG47" s="21"/>
      <c r="VBH47" s="21"/>
      <c r="VBI47" s="21"/>
      <c r="VBJ47" s="21"/>
      <c r="VBK47" s="21"/>
      <c r="VBL47" s="21"/>
      <c r="VBM47" s="21"/>
      <c r="VBN47" s="21"/>
      <c r="VBO47" s="21"/>
      <c r="VBP47" s="21"/>
      <c r="VBQ47" s="21"/>
      <c r="VBR47" s="21"/>
      <c r="VBS47" s="21"/>
      <c r="VBT47" s="21"/>
      <c r="VBU47" s="21"/>
      <c r="VBV47" s="21"/>
      <c r="VBW47" s="21"/>
      <c r="VBX47" s="21"/>
      <c r="VBY47" s="21"/>
      <c r="VBZ47" s="21"/>
      <c r="VCA47" s="21"/>
      <c r="VCB47" s="21"/>
      <c r="VCC47" s="21"/>
      <c r="VCD47" s="21"/>
      <c r="VCE47" s="21"/>
      <c r="VCF47" s="21"/>
      <c r="VCG47" s="21"/>
      <c r="VCH47" s="21"/>
      <c r="VCI47" s="21"/>
      <c r="VCJ47" s="21"/>
      <c r="VCK47" s="21"/>
      <c r="VCL47" s="21"/>
      <c r="VCM47" s="21"/>
      <c r="VCN47" s="21"/>
      <c r="VCO47" s="21"/>
      <c r="VCP47" s="21"/>
      <c r="VCQ47" s="21"/>
      <c r="VCR47" s="21"/>
      <c r="VCS47" s="21"/>
      <c r="VCT47" s="21"/>
      <c r="VCU47" s="21"/>
      <c r="VCV47" s="21"/>
      <c r="VCW47" s="21"/>
      <c r="VCX47" s="21"/>
      <c r="VCY47" s="21"/>
      <c r="VCZ47" s="21"/>
      <c r="VDA47" s="21"/>
      <c r="VDB47" s="21"/>
      <c r="VDC47" s="21"/>
      <c r="VDD47" s="21"/>
      <c r="VDE47" s="21"/>
      <c r="VDF47" s="21"/>
      <c r="VDG47" s="21"/>
      <c r="VDH47" s="21"/>
      <c r="VDI47" s="21"/>
      <c r="VDJ47" s="21"/>
      <c r="VDK47" s="21"/>
      <c r="VDL47" s="21"/>
      <c r="VDM47" s="21"/>
      <c r="VDN47" s="21"/>
      <c r="VDO47" s="21"/>
      <c r="VDP47" s="21"/>
      <c r="VDQ47" s="21"/>
      <c r="VDR47" s="21"/>
      <c r="VDS47" s="21"/>
      <c r="VDT47" s="21"/>
      <c r="VDU47" s="21"/>
      <c r="VDV47" s="21"/>
      <c r="VDW47" s="21"/>
      <c r="VDX47" s="21"/>
      <c r="VDY47" s="21"/>
      <c r="VDZ47" s="21"/>
      <c r="VEA47" s="21"/>
      <c r="VEB47" s="21"/>
      <c r="VEC47" s="21"/>
      <c r="VED47" s="21"/>
      <c r="VEE47" s="21"/>
      <c r="VEF47" s="21"/>
      <c r="VEG47" s="21"/>
      <c r="VEH47" s="21"/>
      <c r="VEI47" s="21"/>
      <c r="VEJ47" s="21"/>
      <c r="VEK47" s="21"/>
      <c r="VEL47" s="21"/>
      <c r="VEM47" s="21"/>
      <c r="VEN47" s="21"/>
      <c r="VEO47" s="21"/>
      <c r="VEP47" s="21"/>
      <c r="VEQ47" s="21"/>
      <c r="VER47" s="21"/>
      <c r="VES47" s="21"/>
      <c r="VET47" s="21"/>
      <c r="VEU47" s="21"/>
      <c r="VEV47" s="21"/>
      <c r="VEW47" s="21"/>
      <c r="VEX47" s="21"/>
      <c r="VEY47" s="21"/>
      <c r="VEZ47" s="21"/>
      <c r="VFA47" s="21"/>
      <c r="VFB47" s="21"/>
      <c r="VFC47" s="21"/>
      <c r="VFD47" s="21"/>
      <c r="VFE47" s="21"/>
      <c r="VFF47" s="21"/>
      <c r="VFG47" s="21"/>
      <c r="VFH47" s="21"/>
      <c r="VFI47" s="21"/>
      <c r="VFJ47" s="21"/>
      <c r="VFK47" s="21"/>
      <c r="VFL47" s="21"/>
      <c r="VFM47" s="21"/>
      <c r="VFN47" s="21"/>
      <c r="VFO47" s="21"/>
      <c r="VFP47" s="21"/>
      <c r="VFQ47" s="21"/>
      <c r="VFR47" s="21"/>
      <c r="VFS47" s="21"/>
      <c r="VFT47" s="21"/>
      <c r="VFU47" s="21"/>
      <c r="VFV47" s="21"/>
      <c r="VFW47" s="21"/>
      <c r="VFX47" s="21"/>
      <c r="VFY47" s="21"/>
      <c r="VFZ47" s="21"/>
      <c r="VGA47" s="21"/>
      <c r="VGB47" s="21"/>
      <c r="VGC47" s="21"/>
      <c r="VGD47" s="21"/>
      <c r="VGE47" s="21"/>
      <c r="VGF47" s="21"/>
      <c r="VGG47" s="21"/>
      <c r="VGH47" s="21"/>
      <c r="VGI47" s="21"/>
      <c r="VGJ47" s="21"/>
      <c r="VGK47" s="21"/>
      <c r="VGL47" s="21"/>
      <c r="VGM47" s="21"/>
      <c r="VGN47" s="21"/>
      <c r="VGO47" s="21"/>
      <c r="VGP47" s="21"/>
      <c r="VGQ47" s="21"/>
      <c r="VGR47" s="21"/>
      <c r="VGS47" s="21"/>
      <c r="VGT47" s="21"/>
      <c r="VGU47" s="21"/>
      <c r="VGV47" s="21"/>
      <c r="VGW47" s="21"/>
      <c r="VGX47" s="21"/>
      <c r="VGY47" s="21"/>
      <c r="VGZ47" s="21"/>
      <c r="VHA47" s="21"/>
      <c r="VHB47" s="21"/>
      <c r="VHC47" s="21"/>
      <c r="VHD47" s="21"/>
      <c r="VHE47" s="21"/>
      <c r="VHF47" s="21"/>
      <c r="VHG47" s="21"/>
      <c r="VHH47" s="21"/>
      <c r="VHI47" s="21"/>
      <c r="VHJ47" s="21"/>
      <c r="VHK47" s="21"/>
      <c r="VHL47" s="21"/>
      <c r="VHM47" s="21"/>
      <c r="VHN47" s="21"/>
      <c r="VHO47" s="21"/>
      <c r="VHP47" s="21"/>
      <c r="VHQ47" s="21"/>
      <c r="VHR47" s="21"/>
      <c r="VHS47" s="21"/>
      <c r="VHT47" s="21"/>
      <c r="VHU47" s="21"/>
      <c r="VHV47" s="21"/>
      <c r="VHW47" s="21"/>
      <c r="VHX47" s="21"/>
      <c r="VHY47" s="21"/>
      <c r="VHZ47" s="21"/>
      <c r="VIA47" s="21"/>
      <c r="VIB47" s="21"/>
      <c r="VIC47" s="21"/>
      <c r="VID47" s="21"/>
      <c r="VIE47" s="21"/>
      <c r="VIF47" s="21"/>
      <c r="VIG47" s="21"/>
      <c r="VIH47" s="21"/>
      <c r="VII47" s="21"/>
      <c r="VIJ47" s="21"/>
      <c r="VIK47" s="21"/>
      <c r="VIL47" s="21"/>
      <c r="VIM47" s="21"/>
      <c r="VIN47" s="21"/>
      <c r="VIO47" s="21"/>
      <c r="VIP47" s="21"/>
      <c r="VIQ47" s="21"/>
      <c r="VIR47" s="21"/>
      <c r="VIS47" s="21"/>
      <c r="VIT47" s="21"/>
      <c r="VIU47" s="21"/>
      <c r="VIV47" s="21"/>
      <c r="VIW47" s="21"/>
      <c r="VIX47" s="21"/>
      <c r="VIY47" s="21"/>
      <c r="VIZ47" s="21"/>
      <c r="VJA47" s="21"/>
      <c r="VJB47" s="21"/>
      <c r="VJC47" s="21"/>
      <c r="VJD47" s="21"/>
      <c r="VJE47" s="21"/>
      <c r="VJF47" s="21"/>
      <c r="VJG47" s="21"/>
      <c r="VJH47" s="21"/>
      <c r="VJI47" s="21"/>
      <c r="VJJ47" s="21"/>
      <c r="VJK47" s="21"/>
      <c r="VJL47" s="21"/>
      <c r="VJM47" s="21"/>
      <c r="VJN47" s="21"/>
      <c r="VJO47" s="21"/>
      <c r="VJP47" s="21"/>
      <c r="VJQ47" s="21"/>
      <c r="VJR47" s="21"/>
      <c r="VJS47" s="21"/>
      <c r="VJT47" s="21"/>
      <c r="VJU47" s="21"/>
      <c r="VJV47" s="21"/>
      <c r="VJW47" s="21"/>
      <c r="VJX47" s="21"/>
      <c r="VJY47" s="21"/>
      <c r="VJZ47" s="21"/>
      <c r="VKA47" s="21"/>
      <c r="VKB47" s="21"/>
      <c r="VKC47" s="21"/>
      <c r="VKD47" s="21"/>
      <c r="VKE47" s="21"/>
      <c r="VKF47" s="21"/>
      <c r="VKG47" s="21"/>
      <c r="VKH47" s="21"/>
      <c r="VKI47" s="21"/>
      <c r="VKJ47" s="21"/>
      <c r="VKK47" s="21"/>
      <c r="VKL47" s="21"/>
      <c r="VKM47" s="21"/>
      <c r="VKN47" s="21"/>
      <c r="VKO47" s="21"/>
      <c r="VKP47" s="21"/>
      <c r="VKQ47" s="21"/>
      <c r="VKR47" s="21"/>
      <c r="VKS47" s="21"/>
      <c r="VKT47" s="21"/>
      <c r="VKU47" s="21"/>
      <c r="VKV47" s="21"/>
      <c r="VKW47" s="21"/>
      <c r="VKX47" s="21"/>
      <c r="VKY47" s="21"/>
      <c r="VKZ47" s="21"/>
      <c r="VLA47" s="21"/>
      <c r="VLB47" s="21"/>
      <c r="VLC47" s="21"/>
      <c r="VLD47" s="21"/>
      <c r="VLE47" s="21"/>
      <c r="VLF47" s="21"/>
      <c r="VLG47" s="21"/>
      <c r="VLH47" s="21"/>
      <c r="VLI47" s="21"/>
      <c r="VLJ47" s="21"/>
      <c r="VLK47" s="21"/>
      <c r="VLL47" s="21"/>
      <c r="VLM47" s="21"/>
      <c r="VLN47" s="21"/>
      <c r="VLO47" s="21"/>
      <c r="VLP47" s="21"/>
      <c r="VLQ47" s="21"/>
      <c r="VLR47" s="21"/>
      <c r="VLS47" s="21"/>
      <c r="VLT47" s="21"/>
      <c r="VLU47" s="21"/>
      <c r="VLV47" s="21"/>
      <c r="VLW47" s="21"/>
      <c r="VLX47" s="21"/>
      <c r="VLY47" s="21"/>
      <c r="VLZ47" s="21"/>
      <c r="VMA47" s="21"/>
      <c r="VMB47" s="21"/>
      <c r="VMC47" s="21"/>
      <c r="VMD47" s="21"/>
      <c r="VME47" s="21"/>
      <c r="VMF47" s="21"/>
      <c r="VMG47" s="21"/>
      <c r="VMH47" s="21"/>
      <c r="VMI47" s="21"/>
      <c r="VMJ47" s="21"/>
      <c r="VMK47" s="21"/>
      <c r="VML47" s="21"/>
      <c r="VMM47" s="21"/>
      <c r="VMN47" s="21"/>
      <c r="VMO47" s="21"/>
      <c r="VMP47" s="21"/>
      <c r="VMQ47" s="21"/>
      <c r="VMR47" s="21"/>
      <c r="VMS47" s="21"/>
      <c r="VMT47" s="21"/>
      <c r="VMU47" s="21"/>
      <c r="VMV47" s="21"/>
      <c r="VMW47" s="21"/>
      <c r="VMX47" s="21"/>
      <c r="VMY47" s="21"/>
      <c r="VMZ47" s="21"/>
      <c r="VNA47" s="21"/>
      <c r="VNB47" s="21"/>
      <c r="VNC47" s="21"/>
      <c r="VND47" s="21"/>
      <c r="VNE47" s="21"/>
      <c r="VNF47" s="21"/>
      <c r="VNG47" s="21"/>
      <c r="VNH47" s="21"/>
      <c r="VNI47" s="21"/>
      <c r="VNJ47" s="21"/>
      <c r="VNK47" s="21"/>
      <c r="VNL47" s="21"/>
      <c r="VNM47" s="21"/>
      <c r="VNN47" s="21"/>
      <c r="VNO47" s="21"/>
      <c r="VNP47" s="21"/>
      <c r="VNQ47" s="21"/>
      <c r="VNR47" s="21"/>
      <c r="VNS47" s="21"/>
      <c r="VNT47" s="21"/>
      <c r="VNU47" s="21"/>
      <c r="VNV47" s="21"/>
      <c r="VNW47" s="21"/>
      <c r="VNX47" s="21"/>
      <c r="VNY47" s="21"/>
      <c r="VNZ47" s="21"/>
      <c r="VOA47" s="21"/>
      <c r="VOB47" s="21"/>
      <c r="VOC47" s="21"/>
      <c r="VOD47" s="21"/>
      <c r="VOE47" s="21"/>
      <c r="VOF47" s="21"/>
      <c r="VOG47" s="21"/>
      <c r="VOH47" s="21"/>
      <c r="VOI47" s="21"/>
      <c r="VOJ47" s="21"/>
      <c r="VOK47" s="21"/>
      <c r="VOL47" s="21"/>
      <c r="VOM47" s="21"/>
      <c r="VON47" s="21"/>
      <c r="VOO47" s="21"/>
      <c r="VOP47" s="21"/>
      <c r="VOQ47" s="21"/>
      <c r="VOR47" s="21"/>
      <c r="VOS47" s="21"/>
      <c r="VOT47" s="21"/>
      <c r="VOU47" s="21"/>
      <c r="VOV47" s="21"/>
      <c r="VOW47" s="21"/>
      <c r="VOX47" s="21"/>
      <c r="VOY47" s="21"/>
      <c r="VOZ47" s="21"/>
      <c r="VPA47" s="21"/>
      <c r="VPB47" s="21"/>
      <c r="VPC47" s="21"/>
      <c r="VPD47" s="21"/>
      <c r="VPE47" s="21"/>
      <c r="VPF47" s="21"/>
      <c r="VPG47" s="21"/>
      <c r="VPH47" s="21"/>
      <c r="VPI47" s="21"/>
      <c r="VPJ47" s="21"/>
      <c r="VPK47" s="21"/>
      <c r="VPL47" s="21"/>
      <c r="VPM47" s="21"/>
      <c r="VPN47" s="21"/>
      <c r="VPO47" s="21"/>
      <c r="VPP47" s="21"/>
      <c r="VPQ47" s="21"/>
      <c r="VPR47" s="21"/>
      <c r="VPS47" s="21"/>
      <c r="VPT47" s="21"/>
      <c r="VPU47" s="21"/>
      <c r="VPV47" s="21"/>
      <c r="VPW47" s="21"/>
      <c r="VPX47" s="21"/>
      <c r="VPY47" s="21"/>
      <c r="VPZ47" s="21"/>
      <c r="VQA47" s="21"/>
      <c r="VQB47" s="21"/>
      <c r="VQC47" s="21"/>
      <c r="VQD47" s="21"/>
      <c r="VQE47" s="21"/>
      <c r="VQF47" s="21"/>
      <c r="VQG47" s="21"/>
      <c r="VQH47" s="21"/>
      <c r="VQI47" s="21"/>
      <c r="VQJ47" s="21"/>
      <c r="VQK47" s="21"/>
      <c r="VQL47" s="21"/>
      <c r="VQM47" s="21"/>
      <c r="VQN47" s="21"/>
      <c r="VQO47" s="21"/>
      <c r="VQP47" s="21"/>
      <c r="VQQ47" s="21"/>
      <c r="VQR47" s="21"/>
      <c r="VQS47" s="21"/>
      <c r="VQT47" s="21"/>
      <c r="VQU47" s="21"/>
      <c r="VQV47" s="21"/>
      <c r="VQW47" s="21"/>
      <c r="VQX47" s="21"/>
      <c r="VQY47" s="21"/>
      <c r="VQZ47" s="21"/>
      <c r="VRA47" s="21"/>
      <c r="VRB47" s="21"/>
      <c r="VRC47" s="21"/>
      <c r="VRD47" s="21"/>
      <c r="VRE47" s="21"/>
      <c r="VRF47" s="21"/>
      <c r="VRG47" s="21"/>
      <c r="VRH47" s="21"/>
      <c r="VRI47" s="21"/>
      <c r="VRJ47" s="21"/>
      <c r="VRK47" s="21"/>
      <c r="VRL47" s="21"/>
      <c r="VRM47" s="21"/>
      <c r="VRN47" s="21"/>
      <c r="VRO47" s="21"/>
      <c r="VRP47" s="21"/>
      <c r="VRQ47" s="21"/>
      <c r="VRR47" s="21"/>
      <c r="VRS47" s="21"/>
      <c r="VRT47" s="21"/>
      <c r="VRU47" s="21"/>
      <c r="VRV47" s="21"/>
      <c r="VRW47" s="21"/>
      <c r="VRX47" s="21"/>
      <c r="VRY47" s="21"/>
      <c r="VRZ47" s="21"/>
      <c r="VSA47" s="21"/>
      <c r="VSB47" s="21"/>
      <c r="VSC47" s="21"/>
      <c r="VSD47" s="21"/>
      <c r="VSE47" s="21"/>
      <c r="VSF47" s="21"/>
      <c r="VSG47" s="21"/>
      <c r="VSH47" s="21"/>
      <c r="VSI47" s="21"/>
      <c r="VSJ47" s="21"/>
      <c r="VSK47" s="21"/>
      <c r="VSL47" s="21"/>
      <c r="VSM47" s="21"/>
      <c r="VSN47" s="21"/>
      <c r="VSO47" s="21"/>
      <c r="VSP47" s="21"/>
      <c r="VSQ47" s="21"/>
      <c r="VSR47" s="21"/>
      <c r="VSS47" s="21"/>
      <c r="VST47" s="21"/>
      <c r="VSU47" s="21"/>
      <c r="VSV47" s="21"/>
      <c r="VSW47" s="21"/>
      <c r="VSX47" s="21"/>
      <c r="VSY47" s="21"/>
      <c r="VSZ47" s="21"/>
      <c r="VTA47" s="21"/>
      <c r="VTB47" s="21"/>
      <c r="VTC47" s="21"/>
      <c r="VTD47" s="21"/>
      <c r="VTE47" s="21"/>
      <c r="VTF47" s="21"/>
      <c r="VTG47" s="21"/>
      <c r="VTH47" s="21"/>
      <c r="VTI47" s="21"/>
      <c r="VTJ47" s="21"/>
      <c r="VTK47" s="21"/>
      <c r="VTL47" s="21"/>
      <c r="VTM47" s="21"/>
      <c r="VTN47" s="21"/>
      <c r="VTO47" s="21"/>
      <c r="VTP47" s="21"/>
      <c r="VTQ47" s="21"/>
      <c r="VTR47" s="21"/>
      <c r="VTS47" s="21"/>
      <c r="VTT47" s="21"/>
      <c r="VTU47" s="21"/>
      <c r="VTV47" s="21"/>
      <c r="VTW47" s="21"/>
      <c r="VTX47" s="21"/>
      <c r="VTY47" s="21"/>
      <c r="VTZ47" s="21"/>
      <c r="VUA47" s="21"/>
      <c r="VUB47" s="21"/>
      <c r="VUC47" s="21"/>
      <c r="VUD47" s="21"/>
      <c r="VUE47" s="21"/>
      <c r="VUF47" s="21"/>
      <c r="VUG47" s="21"/>
      <c r="VUH47" s="21"/>
      <c r="VUI47" s="21"/>
      <c r="VUJ47" s="21"/>
      <c r="VUK47" s="21"/>
      <c r="VUL47" s="21"/>
      <c r="VUM47" s="21"/>
      <c r="VUN47" s="21"/>
      <c r="VUO47" s="21"/>
      <c r="VUP47" s="21"/>
      <c r="VUQ47" s="21"/>
      <c r="VUR47" s="21"/>
      <c r="VUS47" s="21"/>
      <c r="VUT47" s="21"/>
      <c r="VUU47" s="21"/>
      <c r="VUV47" s="21"/>
      <c r="VUW47" s="21"/>
      <c r="VUX47" s="21"/>
      <c r="VUY47" s="21"/>
      <c r="VUZ47" s="21"/>
      <c r="VVA47" s="21"/>
      <c r="VVB47" s="21"/>
      <c r="VVC47" s="21"/>
      <c r="VVD47" s="21"/>
      <c r="VVE47" s="21"/>
      <c r="VVF47" s="21"/>
      <c r="VVG47" s="21"/>
      <c r="VVH47" s="21"/>
      <c r="VVI47" s="21"/>
      <c r="VVJ47" s="21"/>
      <c r="VVK47" s="21"/>
      <c r="VVL47" s="21"/>
      <c r="VVM47" s="21"/>
      <c r="VVN47" s="21"/>
      <c r="VVO47" s="21"/>
      <c r="VVP47" s="21"/>
      <c r="VVQ47" s="21"/>
      <c r="VVR47" s="21"/>
      <c r="VVS47" s="21"/>
      <c r="VVT47" s="21"/>
      <c r="VVU47" s="21"/>
      <c r="VVV47" s="21"/>
      <c r="VVW47" s="21"/>
      <c r="VVX47" s="21"/>
      <c r="VVY47" s="21"/>
      <c r="VVZ47" s="21"/>
      <c r="VWA47" s="21"/>
      <c r="VWB47" s="21"/>
      <c r="VWC47" s="21"/>
      <c r="VWD47" s="21"/>
      <c r="VWE47" s="21"/>
      <c r="VWF47" s="21"/>
      <c r="VWG47" s="21"/>
      <c r="VWH47" s="21"/>
      <c r="VWI47" s="21"/>
      <c r="VWJ47" s="21"/>
      <c r="VWK47" s="21"/>
      <c r="VWL47" s="21"/>
      <c r="VWM47" s="21"/>
      <c r="VWN47" s="21"/>
      <c r="VWO47" s="21"/>
      <c r="VWP47" s="21"/>
      <c r="VWQ47" s="21"/>
      <c r="VWR47" s="21"/>
      <c r="VWS47" s="21"/>
      <c r="VWT47" s="21"/>
      <c r="VWU47" s="21"/>
      <c r="VWV47" s="21"/>
      <c r="VWW47" s="21"/>
      <c r="VWX47" s="21"/>
      <c r="VWY47" s="21"/>
      <c r="VWZ47" s="21"/>
      <c r="VXA47" s="21"/>
      <c r="VXB47" s="21"/>
      <c r="VXC47" s="21"/>
      <c r="VXD47" s="21"/>
      <c r="VXE47" s="21"/>
      <c r="VXF47" s="21"/>
      <c r="VXG47" s="21"/>
      <c r="VXH47" s="21"/>
      <c r="VXI47" s="21"/>
      <c r="VXJ47" s="21"/>
      <c r="VXK47" s="21"/>
      <c r="VXL47" s="21"/>
      <c r="VXM47" s="21"/>
      <c r="VXN47" s="21"/>
      <c r="VXO47" s="21"/>
      <c r="VXP47" s="21"/>
      <c r="VXQ47" s="21"/>
      <c r="VXR47" s="21"/>
      <c r="VXS47" s="21"/>
      <c r="VXT47" s="21"/>
      <c r="VXU47" s="21"/>
      <c r="VXV47" s="21"/>
      <c r="VXW47" s="21"/>
      <c r="VXX47" s="21"/>
      <c r="VXY47" s="21"/>
      <c r="VXZ47" s="21"/>
      <c r="VYA47" s="21"/>
      <c r="VYB47" s="21"/>
      <c r="VYC47" s="21"/>
      <c r="VYD47" s="21"/>
      <c r="VYE47" s="21"/>
      <c r="VYF47" s="21"/>
      <c r="VYG47" s="21"/>
      <c r="VYH47" s="21"/>
      <c r="VYI47" s="21"/>
      <c r="VYJ47" s="21"/>
      <c r="VYK47" s="21"/>
      <c r="VYL47" s="21"/>
      <c r="VYM47" s="21"/>
      <c r="VYN47" s="21"/>
      <c r="VYO47" s="21"/>
      <c r="VYP47" s="21"/>
      <c r="VYQ47" s="21"/>
      <c r="VYR47" s="21"/>
      <c r="VYS47" s="21"/>
      <c r="VYT47" s="21"/>
      <c r="VYU47" s="21"/>
      <c r="VYV47" s="21"/>
      <c r="VYW47" s="21"/>
      <c r="VYX47" s="21"/>
      <c r="VYY47" s="21"/>
      <c r="VYZ47" s="21"/>
      <c r="VZA47" s="21"/>
      <c r="VZB47" s="21"/>
      <c r="VZC47" s="21"/>
      <c r="VZD47" s="21"/>
      <c r="VZE47" s="21"/>
      <c r="VZF47" s="21"/>
      <c r="VZG47" s="21"/>
      <c r="VZH47" s="21"/>
      <c r="VZI47" s="21"/>
      <c r="VZJ47" s="21"/>
      <c r="VZK47" s="21"/>
      <c r="VZL47" s="21"/>
      <c r="VZM47" s="21"/>
      <c r="VZN47" s="21"/>
      <c r="VZO47" s="21"/>
      <c r="VZP47" s="21"/>
      <c r="VZQ47" s="21"/>
      <c r="VZR47" s="21"/>
      <c r="VZS47" s="21"/>
      <c r="VZT47" s="21"/>
      <c r="VZU47" s="21"/>
      <c r="VZV47" s="21"/>
      <c r="VZW47" s="21"/>
      <c r="VZX47" s="21"/>
      <c r="VZY47" s="21"/>
      <c r="VZZ47" s="21"/>
      <c r="WAA47" s="21"/>
      <c r="WAB47" s="21"/>
      <c r="WAC47" s="21"/>
      <c r="WAD47" s="21"/>
      <c r="WAE47" s="21"/>
      <c r="WAF47" s="21"/>
      <c r="WAG47" s="21"/>
      <c r="WAH47" s="21"/>
      <c r="WAI47" s="21"/>
      <c r="WAJ47" s="21"/>
      <c r="WAK47" s="21"/>
      <c r="WAL47" s="21"/>
      <c r="WAM47" s="21"/>
      <c r="WAN47" s="21"/>
      <c r="WAO47" s="21"/>
      <c r="WAP47" s="21"/>
      <c r="WAQ47" s="21"/>
      <c r="WAR47" s="21"/>
      <c r="WAS47" s="21"/>
      <c r="WAT47" s="21"/>
      <c r="WAU47" s="21"/>
      <c r="WAV47" s="21"/>
      <c r="WAW47" s="21"/>
      <c r="WAX47" s="21"/>
      <c r="WAY47" s="21"/>
      <c r="WAZ47" s="21"/>
      <c r="WBA47" s="21"/>
      <c r="WBB47" s="21"/>
      <c r="WBC47" s="21"/>
      <c r="WBD47" s="21"/>
      <c r="WBE47" s="21"/>
      <c r="WBF47" s="21"/>
      <c r="WBG47" s="21"/>
      <c r="WBH47" s="21"/>
      <c r="WBI47" s="21"/>
      <c r="WBJ47" s="21"/>
      <c r="WBK47" s="21"/>
      <c r="WBL47" s="21"/>
      <c r="WBM47" s="21"/>
      <c r="WBN47" s="21"/>
      <c r="WBO47" s="21"/>
      <c r="WBP47" s="21"/>
      <c r="WBQ47" s="21"/>
      <c r="WBR47" s="21"/>
      <c r="WBS47" s="21"/>
      <c r="WBT47" s="21"/>
      <c r="WBU47" s="21"/>
      <c r="WBV47" s="21"/>
      <c r="WBW47" s="21"/>
      <c r="WBX47" s="21"/>
      <c r="WBY47" s="21"/>
      <c r="WBZ47" s="21"/>
      <c r="WCA47" s="21"/>
      <c r="WCB47" s="21"/>
      <c r="WCC47" s="21"/>
      <c r="WCD47" s="21"/>
      <c r="WCE47" s="21"/>
      <c r="WCF47" s="21"/>
      <c r="WCG47" s="21"/>
      <c r="WCH47" s="21"/>
      <c r="WCI47" s="21"/>
      <c r="WCJ47" s="21"/>
      <c r="WCK47" s="21"/>
      <c r="WCL47" s="21"/>
      <c r="WCM47" s="21"/>
      <c r="WCN47" s="21"/>
      <c r="WCO47" s="21"/>
      <c r="WCP47" s="21"/>
      <c r="WCQ47" s="21"/>
      <c r="WCR47" s="21"/>
      <c r="WCS47" s="21"/>
      <c r="WCT47" s="21"/>
      <c r="WCU47" s="21"/>
      <c r="WCV47" s="21"/>
      <c r="WCW47" s="21"/>
      <c r="WCX47" s="21"/>
      <c r="WCY47" s="21"/>
      <c r="WCZ47" s="21"/>
      <c r="WDA47" s="21"/>
      <c r="WDB47" s="21"/>
      <c r="WDC47" s="21"/>
      <c r="WDD47" s="21"/>
      <c r="WDE47" s="21"/>
      <c r="WDF47" s="21"/>
      <c r="WDG47" s="21"/>
      <c r="WDH47" s="21"/>
      <c r="WDI47" s="21"/>
      <c r="WDJ47" s="21"/>
      <c r="WDK47" s="21"/>
      <c r="WDL47" s="21"/>
      <c r="WDM47" s="21"/>
      <c r="WDN47" s="21"/>
      <c r="WDO47" s="21"/>
      <c r="WDP47" s="21"/>
      <c r="WDQ47" s="21"/>
      <c r="WDR47" s="21"/>
      <c r="WDS47" s="21"/>
      <c r="WDT47" s="21"/>
      <c r="WDU47" s="21"/>
      <c r="WDV47" s="21"/>
      <c r="WDW47" s="21"/>
      <c r="WDX47" s="21"/>
      <c r="WDY47" s="21"/>
      <c r="WDZ47" s="21"/>
      <c r="WEA47" s="21"/>
      <c r="WEB47" s="21"/>
      <c r="WEC47" s="21"/>
      <c r="WED47" s="21"/>
      <c r="WEE47" s="21"/>
      <c r="WEF47" s="21"/>
      <c r="WEG47" s="21"/>
      <c r="WEH47" s="21"/>
      <c r="WEI47" s="21"/>
      <c r="WEJ47" s="21"/>
      <c r="WEK47" s="21"/>
      <c r="WEL47" s="21"/>
      <c r="WEM47" s="21"/>
      <c r="WEN47" s="21"/>
      <c r="WEO47" s="21"/>
      <c r="WEP47" s="21"/>
      <c r="WEQ47" s="21"/>
      <c r="WER47" s="21"/>
      <c r="WES47" s="21"/>
      <c r="WET47" s="21"/>
      <c r="WEU47" s="21"/>
      <c r="WEV47" s="21"/>
      <c r="WEW47" s="21"/>
      <c r="WEX47" s="21"/>
      <c r="WEY47" s="21"/>
      <c r="WEZ47" s="21"/>
      <c r="WFA47" s="21"/>
      <c r="WFB47" s="21"/>
      <c r="WFC47" s="21"/>
      <c r="WFD47" s="21"/>
      <c r="WFE47" s="21"/>
      <c r="WFF47" s="21"/>
      <c r="WFG47" s="21"/>
      <c r="WFH47" s="21"/>
      <c r="WFI47" s="21"/>
      <c r="WFJ47" s="21"/>
      <c r="WFK47" s="21"/>
      <c r="WFL47" s="21"/>
      <c r="WFM47" s="21"/>
      <c r="WFN47" s="21"/>
      <c r="WFO47" s="21"/>
      <c r="WFP47" s="21"/>
      <c r="WFQ47" s="21"/>
      <c r="WFR47" s="21"/>
      <c r="WFS47" s="21"/>
      <c r="WFT47" s="21"/>
      <c r="WFU47" s="21"/>
      <c r="WFV47" s="21"/>
      <c r="WFW47" s="21"/>
      <c r="WFX47" s="21"/>
      <c r="WFY47" s="21"/>
      <c r="WFZ47" s="21"/>
      <c r="WGA47" s="21"/>
      <c r="WGB47" s="21"/>
      <c r="WGC47" s="21"/>
      <c r="WGD47" s="21"/>
      <c r="WGE47" s="21"/>
      <c r="WGF47" s="21"/>
      <c r="WGG47" s="21"/>
      <c r="WGH47" s="21"/>
      <c r="WGI47" s="21"/>
      <c r="WGJ47" s="21"/>
      <c r="WGK47" s="21"/>
      <c r="WGL47" s="21"/>
      <c r="WGM47" s="21"/>
      <c r="WGN47" s="21"/>
      <c r="WGO47" s="21"/>
      <c r="WGP47" s="21"/>
      <c r="WGQ47" s="21"/>
      <c r="WGR47" s="21"/>
      <c r="WGS47" s="21"/>
      <c r="WGT47" s="21"/>
      <c r="WGU47" s="21"/>
      <c r="WGV47" s="21"/>
      <c r="WGW47" s="21"/>
      <c r="WGX47" s="21"/>
      <c r="WGY47" s="21"/>
      <c r="WGZ47" s="21"/>
      <c r="WHA47" s="21"/>
      <c r="WHB47" s="21"/>
      <c r="WHC47" s="21"/>
      <c r="WHD47" s="21"/>
      <c r="WHE47" s="21"/>
      <c r="WHF47" s="21"/>
      <c r="WHG47" s="21"/>
      <c r="WHH47" s="21"/>
      <c r="WHI47" s="21"/>
      <c r="WHJ47" s="21"/>
      <c r="WHK47" s="21"/>
      <c r="WHL47" s="21"/>
      <c r="WHM47" s="21"/>
      <c r="WHN47" s="21"/>
      <c r="WHO47" s="21"/>
      <c r="WHP47" s="21"/>
      <c r="WHQ47" s="21"/>
      <c r="WHR47" s="21"/>
      <c r="WHS47" s="21"/>
      <c r="WHT47" s="21"/>
      <c r="WHU47" s="21"/>
      <c r="WHV47" s="21"/>
      <c r="WHW47" s="21"/>
      <c r="WHX47" s="21"/>
      <c r="WHY47" s="21"/>
      <c r="WHZ47" s="21"/>
      <c r="WIA47" s="21"/>
      <c r="WIB47" s="21"/>
      <c r="WIC47" s="21"/>
      <c r="WID47" s="21"/>
      <c r="WIE47" s="21"/>
      <c r="WIF47" s="21"/>
      <c r="WIG47" s="21"/>
      <c r="WIH47" s="21"/>
      <c r="WII47" s="21"/>
      <c r="WIJ47" s="21"/>
      <c r="WIK47" s="21"/>
      <c r="WIL47" s="21"/>
      <c r="WIM47" s="21"/>
      <c r="WIN47" s="21"/>
      <c r="WIO47" s="21"/>
      <c r="WIP47" s="21"/>
      <c r="WIQ47" s="21"/>
      <c r="WIR47" s="21"/>
      <c r="WIS47" s="21"/>
      <c r="WIT47" s="21"/>
      <c r="WIU47" s="21"/>
      <c r="WIV47" s="21"/>
      <c r="WIW47" s="21"/>
      <c r="WIX47" s="21"/>
      <c r="WIY47" s="21"/>
      <c r="WIZ47" s="21"/>
      <c r="WJA47" s="21"/>
      <c r="WJB47" s="21"/>
      <c r="WJC47" s="21"/>
      <c r="WJD47" s="21"/>
      <c r="WJE47" s="21"/>
      <c r="WJF47" s="21"/>
      <c r="WJG47" s="21"/>
      <c r="WJH47" s="21"/>
      <c r="WJI47" s="21"/>
      <c r="WJJ47" s="21"/>
      <c r="WJK47" s="21"/>
      <c r="WJL47" s="21"/>
      <c r="WJM47" s="21"/>
      <c r="WJN47" s="21"/>
      <c r="WJO47" s="21"/>
      <c r="WJP47" s="21"/>
      <c r="WJQ47" s="21"/>
      <c r="WJR47" s="21"/>
      <c r="WJS47" s="21"/>
      <c r="WJT47" s="21"/>
      <c r="WJU47" s="21"/>
      <c r="WJV47" s="21"/>
      <c r="WJW47" s="21"/>
      <c r="WJX47" s="21"/>
      <c r="WJY47" s="21"/>
      <c r="WJZ47" s="21"/>
      <c r="WKA47" s="21"/>
      <c r="WKB47" s="21"/>
      <c r="WKC47" s="21"/>
      <c r="WKD47" s="21"/>
      <c r="WKE47" s="21"/>
      <c r="WKF47" s="21"/>
      <c r="WKG47" s="21"/>
      <c r="WKH47" s="21"/>
      <c r="WKI47" s="21"/>
      <c r="WKJ47" s="21"/>
      <c r="WKK47" s="21"/>
      <c r="WKL47" s="21"/>
      <c r="WKM47" s="21"/>
      <c r="WKN47" s="21"/>
      <c r="WKO47" s="21"/>
      <c r="WKP47" s="21"/>
      <c r="WKQ47" s="21"/>
      <c r="WKR47" s="21"/>
      <c r="WKS47" s="21"/>
      <c r="WKT47" s="21"/>
      <c r="WKU47" s="21"/>
      <c r="WKV47" s="21"/>
      <c r="WKW47" s="21"/>
      <c r="WKX47" s="21"/>
      <c r="WKY47" s="21"/>
      <c r="WKZ47" s="21"/>
      <c r="WLA47" s="21"/>
      <c r="WLB47" s="21"/>
      <c r="WLC47" s="21"/>
      <c r="WLD47" s="21"/>
      <c r="WLE47" s="21"/>
      <c r="WLF47" s="21"/>
      <c r="WLG47" s="21"/>
      <c r="WLH47" s="21"/>
      <c r="WLI47" s="21"/>
      <c r="WLJ47" s="21"/>
      <c r="WLK47" s="21"/>
      <c r="WLL47" s="21"/>
      <c r="WLM47" s="21"/>
      <c r="WLN47" s="21"/>
      <c r="WLO47" s="21"/>
      <c r="WLP47" s="21"/>
      <c r="WLQ47" s="21"/>
      <c r="WLR47" s="21"/>
      <c r="WLS47" s="21"/>
      <c r="WLT47" s="21"/>
      <c r="WLU47" s="21"/>
      <c r="WLV47" s="21"/>
      <c r="WLW47" s="21"/>
      <c r="WLX47" s="21"/>
      <c r="WLY47" s="21"/>
      <c r="WLZ47" s="21"/>
      <c r="WMA47" s="21"/>
      <c r="WMB47" s="21"/>
      <c r="WMC47" s="21"/>
      <c r="WMD47" s="21"/>
      <c r="WME47" s="21"/>
      <c r="WMF47" s="21"/>
      <c r="WMG47" s="21"/>
      <c r="WMH47" s="21"/>
      <c r="WMI47" s="21"/>
      <c r="WMJ47" s="21"/>
      <c r="WMK47" s="21"/>
      <c r="WML47" s="21"/>
      <c r="WMM47" s="21"/>
      <c r="WMN47" s="21"/>
      <c r="WMO47" s="21"/>
      <c r="WMP47" s="21"/>
      <c r="WMQ47" s="21"/>
      <c r="WMR47" s="21"/>
      <c r="WMS47" s="21"/>
      <c r="WMT47" s="21"/>
      <c r="WMU47" s="21"/>
      <c r="WMV47" s="21"/>
      <c r="WMW47" s="21"/>
      <c r="WMX47" s="21"/>
      <c r="WMY47" s="21"/>
      <c r="WMZ47" s="21"/>
      <c r="WNA47" s="21"/>
      <c r="WNB47" s="21"/>
      <c r="WNC47" s="21"/>
      <c r="WND47" s="21"/>
      <c r="WNE47" s="21"/>
      <c r="WNF47" s="21"/>
      <c r="WNG47" s="21"/>
      <c r="WNH47" s="21"/>
      <c r="WNI47" s="21"/>
      <c r="WNJ47" s="21"/>
      <c r="WNK47" s="21"/>
      <c r="WNL47" s="21"/>
      <c r="WNM47" s="21"/>
      <c r="WNN47" s="21"/>
      <c r="WNO47" s="21"/>
      <c r="WNP47" s="21"/>
      <c r="WNQ47" s="21"/>
      <c r="WNR47" s="21"/>
      <c r="WNS47" s="21"/>
      <c r="WNT47" s="21"/>
      <c r="WNU47" s="21"/>
      <c r="WNV47" s="21"/>
      <c r="WNW47" s="21"/>
      <c r="WNX47" s="21"/>
      <c r="WNY47" s="21"/>
      <c r="WNZ47" s="21"/>
      <c r="WOA47" s="21"/>
      <c r="WOB47" s="21"/>
      <c r="WOC47" s="21"/>
      <c r="WOD47" s="21"/>
      <c r="WOE47" s="21"/>
      <c r="WOF47" s="21"/>
      <c r="WOG47" s="21"/>
      <c r="WOH47" s="21"/>
      <c r="WOI47" s="21"/>
      <c r="WOJ47" s="21"/>
      <c r="WOK47" s="21"/>
      <c r="WOL47" s="21"/>
      <c r="WOM47" s="21"/>
      <c r="WON47" s="21"/>
      <c r="WOO47" s="21"/>
      <c r="WOP47" s="21"/>
      <c r="WOQ47" s="21"/>
      <c r="WOR47" s="21"/>
      <c r="WOS47" s="21"/>
      <c r="WOT47" s="21"/>
      <c r="WOU47" s="21"/>
      <c r="WOV47" s="21"/>
      <c r="WOW47" s="21"/>
      <c r="WOX47" s="21"/>
      <c r="WOY47" s="21"/>
      <c r="WOZ47" s="21"/>
      <c r="WPA47" s="21"/>
      <c r="WPB47" s="21"/>
      <c r="WPC47" s="21"/>
      <c r="WPD47" s="21"/>
      <c r="WPE47" s="21"/>
      <c r="WPF47" s="21"/>
      <c r="WPG47" s="21"/>
      <c r="WPH47" s="21"/>
      <c r="WPI47" s="21"/>
      <c r="WPJ47" s="21"/>
      <c r="WPK47" s="21"/>
      <c r="WPL47" s="21"/>
      <c r="WPM47" s="21"/>
      <c r="WPN47" s="21"/>
      <c r="WPO47" s="21"/>
      <c r="WPP47" s="21"/>
      <c r="WPQ47" s="21"/>
      <c r="WPR47" s="21"/>
      <c r="WPS47" s="21"/>
      <c r="WPT47" s="21"/>
      <c r="WPU47" s="21"/>
      <c r="WPV47" s="21"/>
      <c r="WPW47" s="21"/>
      <c r="WPX47" s="21"/>
      <c r="WPY47" s="21"/>
      <c r="WPZ47" s="21"/>
      <c r="WQA47" s="21"/>
      <c r="WQB47" s="21"/>
      <c r="WQC47" s="21"/>
      <c r="WQD47" s="21"/>
      <c r="WQE47" s="21"/>
      <c r="WQF47" s="21"/>
      <c r="WQG47" s="21"/>
      <c r="WQH47" s="21"/>
      <c r="WQI47" s="21"/>
      <c r="WQJ47" s="21"/>
      <c r="WQK47" s="21"/>
      <c r="WQL47" s="21"/>
      <c r="WQM47" s="21"/>
      <c r="WQN47" s="21"/>
      <c r="WQO47" s="21"/>
      <c r="WQP47" s="21"/>
      <c r="WQQ47" s="21"/>
      <c r="WQR47" s="21"/>
      <c r="WQS47" s="21"/>
      <c r="WQT47" s="21"/>
      <c r="WQU47" s="21"/>
      <c r="WQV47" s="21"/>
      <c r="WQW47" s="21"/>
      <c r="WQX47" s="21"/>
      <c r="WQY47" s="21"/>
      <c r="WQZ47" s="21"/>
      <c r="WRA47" s="21"/>
      <c r="WRB47" s="21"/>
      <c r="WRC47" s="21"/>
      <c r="WRD47" s="21"/>
      <c r="WRE47" s="21"/>
      <c r="WRF47" s="21"/>
      <c r="WRG47" s="21"/>
      <c r="WRH47" s="21"/>
      <c r="WRI47" s="21"/>
      <c r="WRJ47" s="21"/>
      <c r="WRK47" s="21"/>
      <c r="WRL47" s="21"/>
      <c r="WRM47" s="21"/>
      <c r="WRN47" s="21"/>
      <c r="WRO47" s="21"/>
      <c r="WRP47" s="21"/>
      <c r="WRQ47" s="21"/>
      <c r="WRR47" s="21"/>
      <c r="WRS47" s="21"/>
      <c r="WRT47" s="21"/>
      <c r="WRU47" s="21"/>
      <c r="WRV47" s="21"/>
      <c r="WRW47" s="21"/>
      <c r="WRX47" s="21"/>
      <c r="WRY47" s="21"/>
      <c r="WRZ47" s="21"/>
      <c r="WSA47" s="21"/>
      <c r="WSB47" s="21"/>
      <c r="WSC47" s="21"/>
      <c r="WSD47" s="21"/>
      <c r="WSE47" s="21"/>
      <c r="WSF47" s="21"/>
      <c r="WSG47" s="21"/>
      <c r="WSH47" s="21"/>
      <c r="WSI47" s="21"/>
      <c r="WSJ47" s="21"/>
      <c r="WSK47" s="21"/>
      <c r="WSL47" s="21"/>
      <c r="WSM47" s="21"/>
      <c r="WSN47" s="21"/>
      <c r="WSO47" s="21"/>
      <c r="WSP47" s="21"/>
      <c r="WSQ47" s="21"/>
      <c r="WSR47" s="21"/>
      <c r="WSS47" s="21"/>
      <c r="WST47" s="21"/>
      <c r="WSU47" s="21"/>
      <c r="WSV47" s="21"/>
      <c r="WSW47" s="21"/>
      <c r="WSX47" s="21"/>
      <c r="WSY47" s="21"/>
      <c r="WSZ47" s="21"/>
      <c r="WTA47" s="21"/>
      <c r="WTB47" s="21"/>
      <c r="WTC47" s="21"/>
      <c r="WTD47" s="21"/>
      <c r="WTE47" s="21"/>
      <c r="WTF47" s="21"/>
      <c r="WTG47" s="21"/>
      <c r="WTH47" s="21"/>
      <c r="WTI47" s="21"/>
      <c r="WTJ47" s="21"/>
      <c r="WTK47" s="21"/>
      <c r="WTL47" s="21"/>
      <c r="WTM47" s="21"/>
      <c r="WTN47" s="21"/>
      <c r="WTO47" s="21"/>
      <c r="WTP47" s="21"/>
      <c r="WTQ47" s="21"/>
      <c r="WTR47" s="21"/>
      <c r="WTS47" s="21"/>
      <c r="WTT47" s="21"/>
      <c r="WTU47" s="21"/>
      <c r="WTV47" s="21"/>
      <c r="WTW47" s="21"/>
      <c r="WTX47" s="21"/>
      <c r="WTY47" s="21"/>
      <c r="WTZ47" s="21"/>
      <c r="WUA47" s="21"/>
      <c r="WUB47" s="21"/>
      <c r="WUC47" s="21"/>
      <c r="WUD47" s="21"/>
      <c r="WUE47" s="21"/>
      <c r="WUF47" s="21"/>
      <c r="WUG47" s="21"/>
      <c r="WUH47" s="21"/>
      <c r="WUI47" s="21"/>
      <c r="WUJ47" s="21"/>
      <c r="WUK47" s="21"/>
      <c r="WUL47" s="21"/>
      <c r="WUM47" s="21"/>
      <c r="WUN47" s="21"/>
      <c r="WUO47" s="21"/>
      <c r="WUP47" s="21"/>
      <c r="WUQ47" s="21"/>
      <c r="WUR47" s="21"/>
      <c r="WUS47" s="21"/>
      <c r="WUT47" s="21"/>
      <c r="WUU47" s="21"/>
      <c r="WUV47" s="21"/>
      <c r="WUW47" s="21"/>
      <c r="WUX47" s="21"/>
      <c r="WUY47" s="21"/>
      <c r="WUZ47" s="21"/>
      <c r="WVA47" s="21"/>
      <c r="WVB47" s="21"/>
      <c r="WVC47" s="21"/>
      <c r="WVD47" s="21"/>
      <c r="WVE47" s="21"/>
      <c r="WVF47" s="21"/>
      <c r="WVG47" s="21"/>
      <c r="WVH47" s="21"/>
      <c r="WVI47" s="21"/>
      <c r="WVJ47" s="21"/>
      <c r="WVK47" s="21"/>
      <c r="WVL47" s="21"/>
      <c r="WVM47" s="21"/>
      <c r="WVN47" s="21"/>
      <c r="WVO47" s="21"/>
      <c r="WVP47" s="21"/>
      <c r="WVQ47" s="21"/>
      <c r="WVR47" s="21"/>
      <c r="WVS47" s="21"/>
      <c r="WVT47" s="21"/>
    </row>
    <row r="48" spans="1:16140" s="22" customFormat="1" x14ac:dyDescent="0.2">
      <c r="A48" s="25"/>
      <c r="B48" s="28"/>
      <c r="C48" s="27"/>
      <c r="D48" s="26"/>
      <c r="E48" s="25"/>
      <c r="F48" s="25"/>
      <c r="G48" s="24"/>
      <c r="H48" s="24"/>
      <c r="I48" s="29"/>
      <c r="J48" s="23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  <c r="WPL48" s="21"/>
      <c r="WPM48" s="21"/>
      <c r="WPN48" s="21"/>
      <c r="WPO48" s="21"/>
      <c r="WPP48" s="21"/>
      <c r="WPQ48" s="21"/>
      <c r="WPR48" s="21"/>
      <c r="WPS48" s="21"/>
      <c r="WPT48" s="21"/>
      <c r="WPU48" s="21"/>
      <c r="WPV48" s="21"/>
      <c r="WPW48" s="21"/>
      <c r="WPX48" s="21"/>
      <c r="WPY48" s="21"/>
      <c r="WPZ48" s="21"/>
      <c r="WQA48" s="21"/>
      <c r="WQB48" s="21"/>
      <c r="WQC48" s="21"/>
      <c r="WQD48" s="21"/>
      <c r="WQE48" s="21"/>
      <c r="WQF48" s="21"/>
      <c r="WQG48" s="21"/>
      <c r="WQH48" s="21"/>
      <c r="WQI48" s="21"/>
      <c r="WQJ48" s="21"/>
      <c r="WQK48" s="21"/>
      <c r="WQL48" s="21"/>
      <c r="WQM48" s="21"/>
      <c r="WQN48" s="21"/>
      <c r="WQO48" s="21"/>
      <c r="WQP48" s="21"/>
      <c r="WQQ48" s="21"/>
      <c r="WQR48" s="21"/>
      <c r="WQS48" s="21"/>
      <c r="WQT48" s="21"/>
      <c r="WQU48" s="21"/>
      <c r="WQV48" s="21"/>
      <c r="WQW48" s="21"/>
      <c r="WQX48" s="21"/>
      <c r="WQY48" s="21"/>
      <c r="WQZ48" s="21"/>
      <c r="WRA48" s="21"/>
      <c r="WRB48" s="21"/>
      <c r="WRC48" s="21"/>
      <c r="WRD48" s="21"/>
      <c r="WRE48" s="21"/>
      <c r="WRF48" s="21"/>
      <c r="WRG48" s="21"/>
      <c r="WRH48" s="21"/>
      <c r="WRI48" s="21"/>
      <c r="WRJ48" s="21"/>
      <c r="WRK48" s="21"/>
      <c r="WRL48" s="21"/>
      <c r="WRM48" s="21"/>
      <c r="WRN48" s="21"/>
      <c r="WRO48" s="21"/>
      <c r="WRP48" s="21"/>
      <c r="WRQ48" s="21"/>
      <c r="WRR48" s="21"/>
      <c r="WRS48" s="21"/>
      <c r="WRT48" s="21"/>
      <c r="WRU48" s="21"/>
      <c r="WRV48" s="21"/>
      <c r="WRW48" s="21"/>
      <c r="WRX48" s="21"/>
      <c r="WRY48" s="21"/>
      <c r="WRZ48" s="21"/>
      <c r="WSA48" s="21"/>
      <c r="WSB48" s="21"/>
      <c r="WSC48" s="21"/>
      <c r="WSD48" s="21"/>
      <c r="WSE48" s="21"/>
      <c r="WSF48" s="21"/>
      <c r="WSG48" s="21"/>
      <c r="WSH48" s="21"/>
      <c r="WSI48" s="21"/>
      <c r="WSJ48" s="21"/>
      <c r="WSK48" s="21"/>
      <c r="WSL48" s="21"/>
      <c r="WSM48" s="21"/>
      <c r="WSN48" s="21"/>
      <c r="WSO48" s="21"/>
      <c r="WSP48" s="21"/>
      <c r="WSQ48" s="21"/>
      <c r="WSR48" s="21"/>
      <c r="WSS48" s="21"/>
      <c r="WST48" s="21"/>
      <c r="WSU48" s="21"/>
      <c r="WSV48" s="21"/>
      <c r="WSW48" s="21"/>
      <c r="WSX48" s="21"/>
      <c r="WSY48" s="21"/>
      <c r="WSZ48" s="21"/>
      <c r="WTA48" s="21"/>
      <c r="WTB48" s="21"/>
      <c r="WTC48" s="21"/>
      <c r="WTD48" s="21"/>
      <c r="WTE48" s="21"/>
      <c r="WTF48" s="21"/>
      <c r="WTG48" s="21"/>
      <c r="WTH48" s="21"/>
      <c r="WTI48" s="21"/>
      <c r="WTJ48" s="21"/>
      <c r="WTK48" s="21"/>
      <c r="WTL48" s="21"/>
      <c r="WTM48" s="21"/>
      <c r="WTN48" s="21"/>
      <c r="WTO48" s="21"/>
      <c r="WTP48" s="21"/>
      <c r="WTQ48" s="21"/>
      <c r="WTR48" s="21"/>
      <c r="WTS48" s="21"/>
      <c r="WTT48" s="21"/>
      <c r="WTU48" s="21"/>
      <c r="WTV48" s="21"/>
      <c r="WTW48" s="21"/>
      <c r="WTX48" s="21"/>
      <c r="WTY48" s="21"/>
      <c r="WTZ48" s="21"/>
      <c r="WUA48" s="21"/>
      <c r="WUB48" s="21"/>
      <c r="WUC48" s="21"/>
      <c r="WUD48" s="21"/>
      <c r="WUE48" s="21"/>
      <c r="WUF48" s="21"/>
      <c r="WUG48" s="21"/>
      <c r="WUH48" s="21"/>
      <c r="WUI48" s="21"/>
      <c r="WUJ48" s="21"/>
      <c r="WUK48" s="21"/>
      <c r="WUL48" s="21"/>
      <c r="WUM48" s="21"/>
      <c r="WUN48" s="21"/>
      <c r="WUO48" s="21"/>
      <c r="WUP48" s="21"/>
      <c r="WUQ48" s="21"/>
      <c r="WUR48" s="21"/>
      <c r="WUS48" s="21"/>
      <c r="WUT48" s="21"/>
      <c r="WUU48" s="21"/>
      <c r="WUV48" s="21"/>
      <c r="WUW48" s="21"/>
      <c r="WUX48" s="21"/>
      <c r="WUY48" s="21"/>
      <c r="WUZ48" s="21"/>
      <c r="WVA48" s="21"/>
      <c r="WVB48" s="21"/>
      <c r="WVC48" s="21"/>
      <c r="WVD48" s="21"/>
      <c r="WVE48" s="21"/>
      <c r="WVF48" s="21"/>
      <c r="WVG48" s="21"/>
      <c r="WVH48" s="21"/>
      <c r="WVI48" s="21"/>
      <c r="WVJ48" s="21"/>
      <c r="WVK48" s="21"/>
      <c r="WVL48" s="21"/>
      <c r="WVM48" s="21"/>
      <c r="WVN48" s="21"/>
      <c r="WVO48" s="21"/>
      <c r="WVP48" s="21"/>
      <c r="WVQ48" s="21"/>
      <c r="WVR48" s="21"/>
      <c r="WVS48" s="21"/>
      <c r="WVT48" s="21"/>
    </row>
    <row r="49" spans="1:16140" s="22" customFormat="1" x14ac:dyDescent="0.2">
      <c r="A49" s="25"/>
      <c r="B49" s="28"/>
      <c r="C49" s="27"/>
      <c r="D49" s="26"/>
      <c r="E49" s="25"/>
      <c r="F49" s="25"/>
      <c r="G49" s="24"/>
      <c r="H49" s="24"/>
      <c r="I49" s="29"/>
      <c r="J49" s="23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  <c r="CDO49" s="21"/>
      <c r="CDP49" s="21"/>
      <c r="CDQ49" s="21"/>
      <c r="CDR49" s="21"/>
      <c r="CDS49" s="21"/>
      <c r="CDT49" s="21"/>
      <c r="CDU49" s="21"/>
      <c r="CDV49" s="21"/>
      <c r="CDW49" s="21"/>
      <c r="CDX49" s="21"/>
      <c r="CDY49" s="21"/>
      <c r="CDZ49" s="21"/>
      <c r="CEA49" s="21"/>
      <c r="CEB49" s="21"/>
      <c r="CEC49" s="21"/>
      <c r="CED49" s="21"/>
      <c r="CEE49" s="21"/>
      <c r="CEF49" s="21"/>
      <c r="CEG49" s="21"/>
      <c r="CEH49" s="21"/>
      <c r="CEI49" s="21"/>
      <c r="CEJ49" s="21"/>
      <c r="CEK49" s="21"/>
      <c r="CEL49" s="21"/>
      <c r="CEM49" s="21"/>
      <c r="CEN49" s="21"/>
      <c r="CEO49" s="21"/>
      <c r="CEP49" s="21"/>
      <c r="CEQ49" s="21"/>
      <c r="CER49" s="21"/>
      <c r="CES49" s="21"/>
      <c r="CET49" s="21"/>
      <c r="CEU49" s="21"/>
      <c r="CEV49" s="21"/>
      <c r="CEW49" s="21"/>
      <c r="CEX49" s="21"/>
      <c r="CEY49" s="21"/>
      <c r="CEZ49" s="21"/>
      <c r="CFA49" s="21"/>
      <c r="CFB49" s="21"/>
      <c r="CFC49" s="21"/>
      <c r="CFD49" s="21"/>
      <c r="CFE49" s="21"/>
      <c r="CFF49" s="21"/>
      <c r="CFG49" s="21"/>
      <c r="CFH49" s="21"/>
      <c r="CFI49" s="21"/>
      <c r="CFJ49" s="21"/>
      <c r="CFK49" s="21"/>
      <c r="CFL49" s="21"/>
      <c r="CFM49" s="21"/>
      <c r="CFN49" s="21"/>
      <c r="CFO49" s="21"/>
      <c r="CFP49" s="21"/>
      <c r="CFQ49" s="21"/>
      <c r="CFR49" s="21"/>
      <c r="CFS49" s="21"/>
      <c r="CFT49" s="21"/>
      <c r="CFU49" s="21"/>
      <c r="CFV49" s="21"/>
      <c r="CFW49" s="21"/>
      <c r="CFX49" s="21"/>
      <c r="CFY49" s="21"/>
      <c r="CFZ49" s="21"/>
      <c r="CGA49" s="21"/>
      <c r="CGB49" s="21"/>
      <c r="CGC49" s="21"/>
      <c r="CGD49" s="21"/>
      <c r="CGE49" s="21"/>
      <c r="CGF49" s="21"/>
      <c r="CGG49" s="21"/>
      <c r="CGH49" s="21"/>
      <c r="CGI49" s="21"/>
      <c r="CGJ49" s="21"/>
      <c r="CGK49" s="21"/>
      <c r="CGL49" s="21"/>
      <c r="CGM49" s="21"/>
      <c r="CGN49" s="21"/>
      <c r="CGO49" s="21"/>
      <c r="CGP49" s="21"/>
      <c r="CGQ49" s="21"/>
      <c r="CGR49" s="21"/>
      <c r="CGS49" s="21"/>
      <c r="CGT49" s="21"/>
      <c r="CGU49" s="21"/>
      <c r="CGV49" s="21"/>
      <c r="CGW49" s="21"/>
      <c r="CGX49" s="21"/>
      <c r="CGY49" s="21"/>
      <c r="CGZ49" s="21"/>
      <c r="CHA49" s="21"/>
      <c r="CHB49" s="21"/>
      <c r="CHC49" s="21"/>
      <c r="CHD49" s="21"/>
      <c r="CHE49" s="21"/>
      <c r="CHF49" s="21"/>
      <c r="CHG49" s="21"/>
      <c r="CHH49" s="21"/>
      <c r="CHI49" s="21"/>
      <c r="CHJ49" s="21"/>
      <c r="CHK49" s="21"/>
      <c r="CHL49" s="21"/>
      <c r="CHM49" s="21"/>
      <c r="CHN49" s="21"/>
      <c r="CHO49" s="21"/>
      <c r="CHP49" s="21"/>
      <c r="CHQ49" s="21"/>
      <c r="CHR49" s="21"/>
      <c r="CHS49" s="21"/>
      <c r="CHT49" s="21"/>
      <c r="CHU49" s="21"/>
      <c r="CHV49" s="21"/>
      <c r="CHW49" s="21"/>
      <c r="CHX49" s="21"/>
      <c r="CHY49" s="21"/>
      <c r="CHZ49" s="21"/>
      <c r="CIA49" s="21"/>
      <c r="CIB49" s="21"/>
      <c r="CIC49" s="21"/>
      <c r="CID49" s="21"/>
      <c r="CIE49" s="21"/>
      <c r="CIF49" s="21"/>
      <c r="CIG49" s="21"/>
      <c r="CIH49" s="21"/>
      <c r="CII49" s="21"/>
      <c r="CIJ49" s="21"/>
      <c r="CIK49" s="21"/>
      <c r="CIL49" s="21"/>
      <c r="CIM49" s="21"/>
      <c r="CIN49" s="21"/>
      <c r="CIO49" s="21"/>
      <c r="CIP49" s="21"/>
      <c r="CIQ49" s="21"/>
      <c r="CIR49" s="21"/>
      <c r="CIS49" s="21"/>
      <c r="CIT49" s="21"/>
      <c r="CIU49" s="21"/>
      <c r="CIV49" s="21"/>
      <c r="CIW49" s="21"/>
      <c r="CIX49" s="21"/>
      <c r="CIY49" s="21"/>
      <c r="CIZ49" s="21"/>
      <c r="CJA49" s="21"/>
      <c r="CJB49" s="21"/>
      <c r="CJC49" s="21"/>
      <c r="CJD49" s="21"/>
      <c r="CJE49" s="21"/>
      <c r="CJF49" s="21"/>
      <c r="CJG49" s="21"/>
      <c r="CJH49" s="21"/>
      <c r="CJI49" s="21"/>
      <c r="CJJ49" s="21"/>
      <c r="CJK49" s="21"/>
      <c r="CJL49" s="21"/>
      <c r="CJM49" s="21"/>
      <c r="CJN49" s="21"/>
      <c r="CJO49" s="21"/>
      <c r="CJP49" s="21"/>
      <c r="CJQ49" s="21"/>
      <c r="CJR49" s="21"/>
      <c r="CJS49" s="21"/>
      <c r="CJT49" s="21"/>
      <c r="CJU49" s="21"/>
      <c r="CJV49" s="21"/>
      <c r="CJW49" s="21"/>
      <c r="CJX49" s="21"/>
      <c r="CJY49" s="21"/>
      <c r="CJZ49" s="21"/>
      <c r="CKA49" s="21"/>
      <c r="CKB49" s="21"/>
      <c r="CKC49" s="21"/>
      <c r="CKD49" s="21"/>
      <c r="CKE49" s="21"/>
      <c r="CKF49" s="21"/>
      <c r="CKG49" s="21"/>
      <c r="CKH49" s="21"/>
      <c r="CKI49" s="21"/>
      <c r="CKJ49" s="21"/>
      <c r="CKK49" s="21"/>
      <c r="CKL49" s="21"/>
      <c r="CKM49" s="21"/>
      <c r="CKN49" s="21"/>
      <c r="CKO49" s="21"/>
      <c r="CKP49" s="21"/>
      <c r="CKQ49" s="21"/>
      <c r="CKR49" s="21"/>
      <c r="CKS49" s="21"/>
      <c r="CKT49" s="21"/>
      <c r="CKU49" s="21"/>
      <c r="CKV49" s="21"/>
      <c r="CKW49" s="21"/>
      <c r="CKX49" s="21"/>
      <c r="CKY49" s="21"/>
      <c r="CKZ49" s="21"/>
      <c r="CLA49" s="21"/>
      <c r="CLB49" s="21"/>
      <c r="CLC49" s="21"/>
      <c r="CLD49" s="21"/>
      <c r="CLE49" s="21"/>
      <c r="CLF49" s="21"/>
      <c r="CLG49" s="21"/>
      <c r="CLH49" s="21"/>
      <c r="CLI49" s="21"/>
      <c r="CLJ49" s="21"/>
      <c r="CLK49" s="21"/>
      <c r="CLL49" s="21"/>
      <c r="CLM49" s="21"/>
      <c r="CLN49" s="21"/>
      <c r="CLO49" s="21"/>
      <c r="CLP49" s="21"/>
      <c r="CLQ49" s="21"/>
      <c r="CLR49" s="21"/>
      <c r="CLS49" s="21"/>
      <c r="CLT49" s="21"/>
      <c r="CLU49" s="21"/>
      <c r="CLV49" s="21"/>
      <c r="CLW49" s="21"/>
      <c r="CLX49" s="21"/>
      <c r="CLY49" s="21"/>
      <c r="CLZ49" s="21"/>
      <c r="CMA49" s="21"/>
      <c r="CMB49" s="21"/>
      <c r="CMC49" s="21"/>
      <c r="CMD49" s="21"/>
      <c r="CME49" s="21"/>
      <c r="CMF49" s="21"/>
      <c r="CMG49" s="21"/>
      <c r="CMH49" s="21"/>
      <c r="CMI49" s="21"/>
      <c r="CMJ49" s="21"/>
      <c r="CMK49" s="21"/>
      <c r="CML49" s="21"/>
      <c r="CMM49" s="21"/>
      <c r="CMN49" s="21"/>
      <c r="CMO49" s="21"/>
      <c r="CMP49" s="21"/>
      <c r="CMQ49" s="21"/>
      <c r="CMR49" s="21"/>
      <c r="CMS49" s="21"/>
      <c r="CMT49" s="21"/>
      <c r="CMU49" s="21"/>
      <c r="CMV49" s="21"/>
      <c r="CMW49" s="21"/>
      <c r="CMX49" s="21"/>
      <c r="CMY49" s="21"/>
      <c r="CMZ49" s="21"/>
      <c r="CNA49" s="21"/>
      <c r="CNB49" s="21"/>
      <c r="CNC49" s="21"/>
      <c r="CND49" s="21"/>
      <c r="CNE49" s="21"/>
      <c r="CNF49" s="21"/>
      <c r="CNG49" s="21"/>
      <c r="CNH49" s="21"/>
      <c r="CNI49" s="21"/>
      <c r="CNJ49" s="21"/>
      <c r="CNK49" s="21"/>
      <c r="CNL49" s="21"/>
      <c r="CNM49" s="21"/>
      <c r="CNN49" s="21"/>
      <c r="CNO49" s="21"/>
      <c r="CNP49" s="21"/>
      <c r="CNQ49" s="21"/>
      <c r="CNR49" s="21"/>
      <c r="CNS49" s="21"/>
      <c r="CNT49" s="21"/>
      <c r="CNU49" s="21"/>
      <c r="CNV49" s="21"/>
      <c r="CNW49" s="21"/>
      <c r="CNX49" s="21"/>
      <c r="CNY49" s="21"/>
      <c r="CNZ49" s="21"/>
      <c r="COA49" s="21"/>
      <c r="COB49" s="21"/>
      <c r="COC49" s="21"/>
      <c r="COD49" s="21"/>
      <c r="COE49" s="21"/>
      <c r="COF49" s="21"/>
      <c r="COG49" s="21"/>
      <c r="COH49" s="21"/>
      <c r="COI49" s="21"/>
      <c r="COJ49" s="21"/>
      <c r="COK49" s="21"/>
      <c r="COL49" s="21"/>
      <c r="COM49" s="21"/>
      <c r="CON49" s="21"/>
      <c r="COO49" s="21"/>
      <c r="COP49" s="21"/>
      <c r="COQ49" s="21"/>
      <c r="COR49" s="21"/>
      <c r="COS49" s="21"/>
      <c r="COT49" s="21"/>
      <c r="COU49" s="21"/>
      <c r="COV49" s="21"/>
      <c r="COW49" s="21"/>
      <c r="COX49" s="21"/>
      <c r="COY49" s="21"/>
      <c r="COZ49" s="21"/>
      <c r="CPA49" s="21"/>
      <c r="CPB49" s="21"/>
      <c r="CPC49" s="21"/>
      <c r="CPD49" s="21"/>
      <c r="CPE49" s="21"/>
      <c r="CPF49" s="21"/>
      <c r="CPG49" s="21"/>
      <c r="CPH49" s="21"/>
      <c r="CPI49" s="21"/>
      <c r="CPJ49" s="21"/>
      <c r="CPK49" s="21"/>
      <c r="CPL49" s="21"/>
      <c r="CPM49" s="21"/>
      <c r="CPN49" s="21"/>
      <c r="CPO49" s="21"/>
      <c r="CPP49" s="21"/>
      <c r="CPQ49" s="21"/>
      <c r="CPR49" s="21"/>
      <c r="CPS49" s="21"/>
      <c r="CPT49" s="21"/>
      <c r="CPU49" s="21"/>
      <c r="CPV49" s="21"/>
      <c r="CPW49" s="21"/>
      <c r="CPX49" s="21"/>
      <c r="CPY49" s="21"/>
      <c r="CPZ49" s="21"/>
      <c r="CQA49" s="21"/>
      <c r="CQB49" s="21"/>
      <c r="CQC49" s="21"/>
      <c r="CQD49" s="21"/>
      <c r="CQE49" s="21"/>
      <c r="CQF49" s="21"/>
      <c r="CQG49" s="21"/>
      <c r="CQH49" s="21"/>
      <c r="CQI49" s="21"/>
      <c r="CQJ49" s="21"/>
      <c r="CQK49" s="21"/>
      <c r="CQL49" s="21"/>
      <c r="CQM49" s="21"/>
      <c r="CQN49" s="21"/>
      <c r="CQO49" s="21"/>
      <c r="CQP49" s="21"/>
      <c r="CQQ49" s="21"/>
      <c r="CQR49" s="21"/>
      <c r="CQS49" s="21"/>
      <c r="CQT49" s="21"/>
      <c r="CQU49" s="21"/>
      <c r="CQV49" s="21"/>
      <c r="CQW49" s="21"/>
      <c r="CQX49" s="21"/>
      <c r="CQY49" s="21"/>
      <c r="CQZ49" s="21"/>
      <c r="CRA49" s="21"/>
      <c r="CRB49" s="21"/>
      <c r="CRC49" s="21"/>
      <c r="CRD49" s="21"/>
      <c r="CRE49" s="21"/>
      <c r="CRF49" s="21"/>
      <c r="CRG49" s="21"/>
      <c r="CRH49" s="21"/>
      <c r="CRI49" s="21"/>
      <c r="CRJ49" s="21"/>
      <c r="CRK49" s="21"/>
      <c r="CRL49" s="21"/>
      <c r="CRM49" s="21"/>
      <c r="CRN49" s="21"/>
      <c r="CRO49" s="21"/>
      <c r="CRP49" s="21"/>
      <c r="CRQ49" s="21"/>
      <c r="CRR49" s="21"/>
      <c r="CRS49" s="21"/>
      <c r="CRT49" s="21"/>
      <c r="CRU49" s="21"/>
      <c r="CRV49" s="21"/>
      <c r="CRW49" s="21"/>
      <c r="CRX49" s="21"/>
      <c r="CRY49" s="21"/>
      <c r="CRZ49" s="21"/>
      <c r="CSA49" s="21"/>
      <c r="CSB49" s="21"/>
      <c r="CSC49" s="21"/>
      <c r="CSD49" s="21"/>
      <c r="CSE49" s="21"/>
      <c r="CSF49" s="21"/>
      <c r="CSG49" s="21"/>
      <c r="CSH49" s="21"/>
      <c r="CSI49" s="21"/>
      <c r="CSJ49" s="21"/>
      <c r="CSK49" s="21"/>
      <c r="CSL49" s="21"/>
      <c r="CSM49" s="21"/>
      <c r="CSN49" s="21"/>
      <c r="CSO49" s="21"/>
      <c r="CSP49" s="21"/>
      <c r="CSQ49" s="21"/>
      <c r="CSR49" s="21"/>
      <c r="CSS49" s="21"/>
      <c r="CST49" s="21"/>
      <c r="CSU49" s="21"/>
      <c r="CSV49" s="21"/>
      <c r="CSW49" s="21"/>
      <c r="CSX49" s="21"/>
      <c r="CSY49" s="21"/>
      <c r="CSZ49" s="21"/>
      <c r="CTA49" s="21"/>
      <c r="CTB49" s="21"/>
      <c r="CTC49" s="21"/>
      <c r="CTD49" s="21"/>
      <c r="CTE49" s="21"/>
      <c r="CTF49" s="21"/>
      <c r="CTG49" s="21"/>
      <c r="CTH49" s="21"/>
      <c r="CTI49" s="21"/>
      <c r="CTJ49" s="21"/>
      <c r="CTK49" s="21"/>
      <c r="CTL49" s="21"/>
      <c r="CTM49" s="21"/>
      <c r="CTN49" s="21"/>
      <c r="CTO49" s="21"/>
      <c r="CTP49" s="21"/>
      <c r="CTQ49" s="21"/>
      <c r="CTR49" s="21"/>
      <c r="CTS49" s="21"/>
      <c r="CTT49" s="21"/>
      <c r="CTU49" s="21"/>
      <c r="CTV49" s="21"/>
      <c r="CTW49" s="21"/>
      <c r="CTX49" s="21"/>
      <c r="CTY49" s="21"/>
      <c r="CTZ49" s="21"/>
      <c r="CUA49" s="21"/>
      <c r="CUB49" s="21"/>
      <c r="CUC49" s="21"/>
      <c r="CUD49" s="21"/>
      <c r="CUE49" s="21"/>
      <c r="CUF49" s="21"/>
      <c r="CUG49" s="21"/>
      <c r="CUH49" s="21"/>
      <c r="CUI49" s="21"/>
      <c r="CUJ49" s="21"/>
      <c r="CUK49" s="21"/>
      <c r="CUL49" s="21"/>
      <c r="CUM49" s="21"/>
      <c r="CUN49" s="21"/>
      <c r="CUO49" s="21"/>
      <c r="CUP49" s="21"/>
      <c r="CUQ49" s="21"/>
      <c r="CUR49" s="21"/>
      <c r="CUS49" s="21"/>
      <c r="CUT49" s="21"/>
      <c r="CUU49" s="21"/>
      <c r="CUV49" s="21"/>
      <c r="CUW49" s="21"/>
      <c r="CUX49" s="21"/>
      <c r="CUY49" s="21"/>
      <c r="CUZ49" s="21"/>
      <c r="CVA49" s="21"/>
      <c r="CVB49" s="21"/>
      <c r="CVC49" s="21"/>
      <c r="CVD49" s="21"/>
      <c r="CVE49" s="21"/>
      <c r="CVF49" s="21"/>
      <c r="CVG49" s="21"/>
      <c r="CVH49" s="21"/>
      <c r="CVI49" s="21"/>
      <c r="CVJ49" s="21"/>
      <c r="CVK49" s="21"/>
      <c r="CVL49" s="21"/>
      <c r="CVM49" s="21"/>
      <c r="CVN49" s="21"/>
      <c r="CVO49" s="21"/>
      <c r="CVP49" s="21"/>
      <c r="CVQ49" s="21"/>
      <c r="CVR49" s="21"/>
      <c r="CVS49" s="21"/>
      <c r="CVT49" s="21"/>
      <c r="CVU49" s="21"/>
      <c r="CVV49" s="21"/>
      <c r="CVW49" s="21"/>
      <c r="CVX49" s="21"/>
      <c r="CVY49" s="21"/>
      <c r="CVZ49" s="21"/>
      <c r="CWA49" s="21"/>
      <c r="CWB49" s="21"/>
      <c r="CWC49" s="21"/>
      <c r="CWD49" s="21"/>
      <c r="CWE49" s="21"/>
      <c r="CWF49" s="21"/>
      <c r="CWG49" s="21"/>
      <c r="CWH49" s="21"/>
      <c r="CWI49" s="21"/>
      <c r="CWJ49" s="21"/>
      <c r="CWK49" s="21"/>
      <c r="CWL49" s="21"/>
      <c r="CWM49" s="21"/>
      <c r="CWN49" s="21"/>
      <c r="CWO49" s="21"/>
      <c r="CWP49" s="21"/>
      <c r="CWQ49" s="21"/>
      <c r="CWR49" s="21"/>
      <c r="CWS49" s="21"/>
      <c r="CWT49" s="21"/>
      <c r="CWU49" s="21"/>
      <c r="CWV49" s="21"/>
      <c r="CWW49" s="21"/>
      <c r="CWX49" s="21"/>
      <c r="CWY49" s="21"/>
      <c r="CWZ49" s="21"/>
      <c r="CXA49" s="21"/>
      <c r="CXB49" s="21"/>
      <c r="CXC49" s="21"/>
      <c r="CXD49" s="21"/>
      <c r="CXE49" s="21"/>
      <c r="CXF49" s="21"/>
      <c r="CXG49" s="21"/>
      <c r="CXH49" s="21"/>
      <c r="CXI49" s="21"/>
      <c r="CXJ49" s="21"/>
      <c r="CXK49" s="21"/>
      <c r="CXL49" s="21"/>
      <c r="CXM49" s="21"/>
      <c r="CXN49" s="21"/>
      <c r="CXO49" s="21"/>
      <c r="CXP49" s="21"/>
      <c r="CXQ49" s="21"/>
      <c r="CXR49" s="21"/>
      <c r="CXS49" s="21"/>
      <c r="CXT49" s="21"/>
      <c r="CXU49" s="21"/>
      <c r="CXV49" s="21"/>
      <c r="CXW49" s="21"/>
      <c r="CXX49" s="21"/>
      <c r="CXY49" s="21"/>
      <c r="CXZ49" s="21"/>
      <c r="CYA49" s="21"/>
      <c r="CYB49" s="21"/>
      <c r="CYC49" s="21"/>
      <c r="CYD49" s="21"/>
      <c r="CYE49" s="21"/>
      <c r="CYF49" s="21"/>
      <c r="CYG49" s="21"/>
      <c r="CYH49" s="21"/>
      <c r="CYI49" s="21"/>
      <c r="CYJ49" s="21"/>
      <c r="CYK49" s="21"/>
      <c r="CYL49" s="21"/>
      <c r="CYM49" s="21"/>
      <c r="CYN49" s="21"/>
      <c r="CYO49" s="21"/>
      <c r="CYP49" s="21"/>
      <c r="CYQ49" s="21"/>
      <c r="CYR49" s="21"/>
      <c r="CYS49" s="21"/>
      <c r="CYT49" s="21"/>
      <c r="CYU49" s="21"/>
      <c r="CYV49" s="21"/>
      <c r="CYW49" s="21"/>
      <c r="CYX49" s="21"/>
      <c r="CYY49" s="21"/>
      <c r="CYZ49" s="21"/>
      <c r="CZA49" s="21"/>
      <c r="CZB49" s="21"/>
      <c r="CZC49" s="21"/>
      <c r="CZD49" s="21"/>
      <c r="CZE49" s="21"/>
      <c r="CZF49" s="21"/>
      <c r="CZG49" s="21"/>
      <c r="CZH49" s="21"/>
      <c r="CZI49" s="21"/>
      <c r="CZJ49" s="21"/>
      <c r="CZK49" s="21"/>
      <c r="CZL49" s="21"/>
      <c r="CZM49" s="21"/>
      <c r="CZN49" s="21"/>
      <c r="CZO49" s="21"/>
      <c r="CZP49" s="21"/>
      <c r="CZQ49" s="21"/>
      <c r="CZR49" s="21"/>
      <c r="CZS49" s="21"/>
      <c r="CZT49" s="21"/>
      <c r="CZU49" s="21"/>
      <c r="CZV49" s="21"/>
      <c r="CZW49" s="21"/>
      <c r="CZX49" s="21"/>
      <c r="CZY49" s="21"/>
      <c r="CZZ49" s="21"/>
      <c r="DAA49" s="21"/>
      <c r="DAB49" s="21"/>
      <c r="DAC49" s="21"/>
      <c r="DAD49" s="21"/>
      <c r="DAE49" s="21"/>
      <c r="DAF49" s="21"/>
      <c r="DAG49" s="21"/>
      <c r="DAH49" s="21"/>
      <c r="DAI49" s="21"/>
      <c r="DAJ49" s="21"/>
      <c r="DAK49" s="21"/>
      <c r="DAL49" s="21"/>
      <c r="DAM49" s="21"/>
      <c r="DAN49" s="21"/>
      <c r="DAO49" s="21"/>
      <c r="DAP49" s="21"/>
      <c r="DAQ49" s="21"/>
      <c r="DAR49" s="21"/>
      <c r="DAS49" s="21"/>
      <c r="DAT49" s="21"/>
      <c r="DAU49" s="21"/>
      <c r="DAV49" s="21"/>
      <c r="DAW49" s="21"/>
      <c r="DAX49" s="21"/>
      <c r="DAY49" s="21"/>
      <c r="DAZ49" s="21"/>
      <c r="DBA49" s="21"/>
      <c r="DBB49" s="21"/>
      <c r="DBC49" s="21"/>
      <c r="DBD49" s="21"/>
      <c r="DBE49" s="21"/>
      <c r="DBF49" s="21"/>
      <c r="DBG49" s="21"/>
      <c r="DBH49" s="21"/>
      <c r="DBI49" s="21"/>
      <c r="DBJ49" s="21"/>
      <c r="DBK49" s="21"/>
      <c r="DBL49" s="21"/>
      <c r="DBM49" s="21"/>
      <c r="DBN49" s="21"/>
      <c r="DBO49" s="21"/>
      <c r="DBP49" s="21"/>
      <c r="DBQ49" s="21"/>
      <c r="DBR49" s="21"/>
      <c r="DBS49" s="21"/>
      <c r="DBT49" s="21"/>
      <c r="DBU49" s="21"/>
      <c r="DBV49" s="21"/>
      <c r="DBW49" s="21"/>
      <c r="DBX49" s="21"/>
      <c r="DBY49" s="21"/>
      <c r="DBZ49" s="21"/>
      <c r="DCA49" s="21"/>
      <c r="DCB49" s="21"/>
      <c r="DCC49" s="21"/>
      <c r="DCD49" s="21"/>
      <c r="DCE49" s="21"/>
      <c r="DCF49" s="21"/>
      <c r="DCG49" s="21"/>
      <c r="DCH49" s="21"/>
      <c r="DCI49" s="21"/>
      <c r="DCJ49" s="21"/>
      <c r="DCK49" s="21"/>
      <c r="DCL49" s="21"/>
      <c r="DCM49" s="21"/>
      <c r="DCN49" s="21"/>
      <c r="DCO49" s="21"/>
      <c r="DCP49" s="21"/>
      <c r="DCQ49" s="21"/>
      <c r="DCR49" s="21"/>
      <c r="DCS49" s="21"/>
      <c r="DCT49" s="21"/>
      <c r="DCU49" s="21"/>
      <c r="DCV49" s="21"/>
      <c r="DCW49" s="21"/>
      <c r="DCX49" s="21"/>
      <c r="DCY49" s="21"/>
      <c r="DCZ49" s="21"/>
      <c r="DDA49" s="21"/>
      <c r="DDB49" s="21"/>
      <c r="DDC49" s="21"/>
      <c r="DDD49" s="21"/>
      <c r="DDE49" s="21"/>
      <c r="DDF49" s="21"/>
      <c r="DDG49" s="21"/>
      <c r="DDH49" s="21"/>
      <c r="DDI49" s="21"/>
      <c r="DDJ49" s="21"/>
      <c r="DDK49" s="21"/>
      <c r="DDL49" s="21"/>
      <c r="DDM49" s="21"/>
      <c r="DDN49" s="21"/>
      <c r="DDO49" s="21"/>
      <c r="DDP49" s="21"/>
      <c r="DDQ49" s="21"/>
      <c r="DDR49" s="21"/>
      <c r="DDS49" s="21"/>
      <c r="DDT49" s="21"/>
      <c r="DDU49" s="21"/>
      <c r="DDV49" s="21"/>
      <c r="DDW49" s="21"/>
      <c r="DDX49" s="21"/>
      <c r="DDY49" s="21"/>
      <c r="DDZ49" s="21"/>
      <c r="DEA49" s="21"/>
      <c r="DEB49" s="21"/>
      <c r="DEC49" s="21"/>
      <c r="DED49" s="21"/>
      <c r="DEE49" s="21"/>
      <c r="DEF49" s="21"/>
      <c r="DEG49" s="21"/>
      <c r="DEH49" s="21"/>
      <c r="DEI49" s="21"/>
      <c r="DEJ49" s="21"/>
      <c r="DEK49" s="21"/>
      <c r="DEL49" s="21"/>
      <c r="DEM49" s="21"/>
      <c r="DEN49" s="21"/>
      <c r="DEO49" s="21"/>
      <c r="DEP49" s="21"/>
      <c r="DEQ49" s="21"/>
      <c r="DER49" s="21"/>
      <c r="DES49" s="21"/>
      <c r="DET49" s="21"/>
      <c r="DEU49" s="21"/>
      <c r="DEV49" s="21"/>
      <c r="DEW49" s="21"/>
      <c r="DEX49" s="21"/>
      <c r="DEY49" s="21"/>
      <c r="DEZ49" s="21"/>
      <c r="DFA49" s="21"/>
      <c r="DFB49" s="21"/>
      <c r="DFC49" s="21"/>
      <c r="DFD49" s="21"/>
      <c r="DFE49" s="21"/>
      <c r="DFF49" s="21"/>
      <c r="DFG49" s="21"/>
      <c r="DFH49" s="21"/>
      <c r="DFI49" s="21"/>
      <c r="DFJ49" s="21"/>
      <c r="DFK49" s="21"/>
      <c r="DFL49" s="21"/>
      <c r="DFM49" s="21"/>
      <c r="DFN49" s="21"/>
      <c r="DFO49" s="21"/>
      <c r="DFP49" s="21"/>
      <c r="DFQ49" s="21"/>
      <c r="DFR49" s="21"/>
      <c r="DFS49" s="21"/>
      <c r="DFT49" s="21"/>
      <c r="DFU49" s="21"/>
      <c r="DFV49" s="21"/>
      <c r="DFW49" s="21"/>
      <c r="DFX49" s="21"/>
      <c r="DFY49" s="21"/>
      <c r="DFZ49" s="21"/>
      <c r="DGA49" s="21"/>
      <c r="DGB49" s="21"/>
      <c r="DGC49" s="21"/>
      <c r="DGD49" s="21"/>
      <c r="DGE49" s="21"/>
      <c r="DGF49" s="21"/>
      <c r="DGG49" s="21"/>
      <c r="DGH49" s="21"/>
      <c r="DGI49" s="21"/>
      <c r="DGJ49" s="21"/>
      <c r="DGK49" s="21"/>
      <c r="DGL49" s="21"/>
      <c r="DGM49" s="21"/>
      <c r="DGN49" s="21"/>
      <c r="DGO49" s="21"/>
      <c r="DGP49" s="21"/>
      <c r="DGQ49" s="21"/>
      <c r="DGR49" s="21"/>
      <c r="DGS49" s="21"/>
      <c r="DGT49" s="21"/>
      <c r="DGU49" s="21"/>
      <c r="DGV49" s="21"/>
      <c r="DGW49" s="21"/>
      <c r="DGX49" s="21"/>
      <c r="DGY49" s="21"/>
      <c r="DGZ49" s="21"/>
      <c r="DHA49" s="21"/>
      <c r="DHB49" s="21"/>
      <c r="DHC49" s="21"/>
      <c r="DHD49" s="21"/>
      <c r="DHE49" s="21"/>
      <c r="DHF49" s="21"/>
      <c r="DHG49" s="21"/>
      <c r="DHH49" s="21"/>
      <c r="DHI49" s="21"/>
      <c r="DHJ49" s="21"/>
      <c r="DHK49" s="21"/>
      <c r="DHL49" s="21"/>
      <c r="DHM49" s="21"/>
      <c r="DHN49" s="21"/>
      <c r="DHO49" s="21"/>
      <c r="DHP49" s="21"/>
      <c r="DHQ49" s="21"/>
      <c r="DHR49" s="21"/>
      <c r="DHS49" s="21"/>
      <c r="DHT49" s="21"/>
      <c r="DHU49" s="21"/>
      <c r="DHV49" s="21"/>
      <c r="DHW49" s="21"/>
      <c r="DHX49" s="21"/>
      <c r="DHY49" s="21"/>
      <c r="DHZ49" s="21"/>
      <c r="DIA49" s="21"/>
      <c r="DIB49" s="21"/>
      <c r="DIC49" s="21"/>
      <c r="DID49" s="21"/>
      <c r="DIE49" s="21"/>
      <c r="DIF49" s="21"/>
      <c r="DIG49" s="21"/>
      <c r="DIH49" s="21"/>
      <c r="DII49" s="21"/>
      <c r="DIJ49" s="21"/>
      <c r="DIK49" s="21"/>
      <c r="DIL49" s="21"/>
      <c r="DIM49" s="21"/>
      <c r="DIN49" s="21"/>
      <c r="DIO49" s="21"/>
      <c r="DIP49" s="21"/>
      <c r="DIQ49" s="21"/>
      <c r="DIR49" s="21"/>
      <c r="DIS49" s="21"/>
      <c r="DIT49" s="21"/>
      <c r="DIU49" s="21"/>
      <c r="DIV49" s="21"/>
      <c r="DIW49" s="21"/>
      <c r="DIX49" s="21"/>
      <c r="DIY49" s="21"/>
      <c r="DIZ49" s="21"/>
      <c r="DJA49" s="21"/>
      <c r="DJB49" s="21"/>
      <c r="DJC49" s="21"/>
      <c r="DJD49" s="21"/>
      <c r="DJE49" s="21"/>
      <c r="DJF49" s="21"/>
      <c r="DJG49" s="21"/>
      <c r="DJH49" s="21"/>
      <c r="DJI49" s="21"/>
      <c r="DJJ49" s="21"/>
      <c r="DJK49" s="21"/>
      <c r="DJL49" s="21"/>
      <c r="DJM49" s="21"/>
      <c r="DJN49" s="21"/>
      <c r="DJO49" s="21"/>
      <c r="DJP49" s="21"/>
      <c r="DJQ49" s="21"/>
      <c r="DJR49" s="21"/>
      <c r="DJS49" s="21"/>
      <c r="DJT49" s="21"/>
      <c r="DJU49" s="21"/>
      <c r="DJV49" s="21"/>
      <c r="DJW49" s="21"/>
      <c r="DJX49" s="21"/>
      <c r="DJY49" s="21"/>
      <c r="DJZ49" s="21"/>
      <c r="DKA49" s="21"/>
      <c r="DKB49" s="21"/>
      <c r="DKC49" s="21"/>
      <c r="DKD49" s="21"/>
      <c r="DKE49" s="21"/>
      <c r="DKF49" s="21"/>
      <c r="DKG49" s="21"/>
      <c r="DKH49" s="21"/>
      <c r="DKI49" s="21"/>
      <c r="DKJ49" s="21"/>
      <c r="DKK49" s="21"/>
      <c r="DKL49" s="21"/>
      <c r="DKM49" s="21"/>
      <c r="DKN49" s="21"/>
      <c r="DKO49" s="21"/>
      <c r="DKP49" s="21"/>
      <c r="DKQ49" s="21"/>
      <c r="DKR49" s="21"/>
      <c r="DKS49" s="21"/>
      <c r="DKT49" s="21"/>
      <c r="DKU49" s="21"/>
      <c r="DKV49" s="21"/>
      <c r="DKW49" s="21"/>
      <c r="DKX49" s="21"/>
      <c r="DKY49" s="21"/>
      <c r="DKZ49" s="21"/>
      <c r="DLA49" s="21"/>
      <c r="DLB49" s="21"/>
      <c r="DLC49" s="21"/>
      <c r="DLD49" s="21"/>
      <c r="DLE49" s="21"/>
      <c r="DLF49" s="21"/>
      <c r="DLG49" s="21"/>
      <c r="DLH49" s="21"/>
      <c r="DLI49" s="21"/>
      <c r="DLJ49" s="21"/>
      <c r="DLK49" s="21"/>
      <c r="DLL49" s="21"/>
      <c r="DLM49" s="21"/>
      <c r="DLN49" s="21"/>
      <c r="DLO49" s="21"/>
      <c r="DLP49" s="21"/>
      <c r="DLQ49" s="21"/>
      <c r="DLR49" s="21"/>
      <c r="DLS49" s="21"/>
      <c r="DLT49" s="21"/>
      <c r="DLU49" s="21"/>
      <c r="DLV49" s="21"/>
      <c r="DLW49" s="21"/>
      <c r="DLX49" s="21"/>
      <c r="DLY49" s="21"/>
      <c r="DLZ49" s="21"/>
      <c r="DMA49" s="21"/>
      <c r="DMB49" s="21"/>
      <c r="DMC49" s="21"/>
      <c r="DMD49" s="21"/>
      <c r="DME49" s="21"/>
      <c r="DMF49" s="21"/>
      <c r="DMG49" s="21"/>
      <c r="DMH49" s="21"/>
      <c r="DMI49" s="21"/>
      <c r="DMJ49" s="21"/>
      <c r="DMK49" s="21"/>
      <c r="DML49" s="21"/>
      <c r="DMM49" s="21"/>
      <c r="DMN49" s="21"/>
      <c r="DMO49" s="21"/>
      <c r="DMP49" s="21"/>
      <c r="DMQ49" s="21"/>
      <c r="DMR49" s="21"/>
      <c r="DMS49" s="21"/>
      <c r="DMT49" s="21"/>
      <c r="DMU49" s="21"/>
      <c r="DMV49" s="21"/>
      <c r="DMW49" s="21"/>
      <c r="DMX49" s="21"/>
      <c r="DMY49" s="21"/>
      <c r="DMZ49" s="21"/>
      <c r="DNA49" s="21"/>
      <c r="DNB49" s="21"/>
      <c r="DNC49" s="21"/>
      <c r="DND49" s="21"/>
      <c r="DNE49" s="21"/>
      <c r="DNF49" s="21"/>
      <c r="DNG49" s="21"/>
      <c r="DNH49" s="21"/>
      <c r="DNI49" s="21"/>
      <c r="DNJ49" s="21"/>
      <c r="DNK49" s="21"/>
      <c r="DNL49" s="21"/>
      <c r="DNM49" s="21"/>
      <c r="DNN49" s="21"/>
      <c r="DNO49" s="21"/>
      <c r="DNP49" s="21"/>
      <c r="DNQ49" s="21"/>
      <c r="DNR49" s="21"/>
      <c r="DNS49" s="21"/>
      <c r="DNT49" s="21"/>
      <c r="DNU49" s="21"/>
      <c r="DNV49" s="21"/>
      <c r="DNW49" s="21"/>
      <c r="DNX49" s="21"/>
      <c r="DNY49" s="21"/>
      <c r="DNZ49" s="21"/>
      <c r="DOA49" s="21"/>
      <c r="DOB49" s="21"/>
      <c r="DOC49" s="21"/>
      <c r="DOD49" s="21"/>
      <c r="DOE49" s="21"/>
      <c r="DOF49" s="21"/>
      <c r="DOG49" s="21"/>
      <c r="DOH49" s="21"/>
      <c r="DOI49" s="21"/>
      <c r="DOJ49" s="21"/>
      <c r="DOK49" s="21"/>
      <c r="DOL49" s="21"/>
      <c r="DOM49" s="21"/>
      <c r="DON49" s="21"/>
      <c r="DOO49" s="21"/>
      <c r="DOP49" s="21"/>
      <c r="DOQ49" s="21"/>
      <c r="DOR49" s="21"/>
      <c r="DOS49" s="21"/>
      <c r="DOT49" s="21"/>
      <c r="DOU49" s="21"/>
      <c r="DOV49" s="21"/>
      <c r="DOW49" s="21"/>
      <c r="DOX49" s="21"/>
      <c r="DOY49" s="21"/>
      <c r="DOZ49" s="21"/>
      <c r="DPA49" s="21"/>
      <c r="DPB49" s="21"/>
      <c r="DPC49" s="21"/>
      <c r="DPD49" s="21"/>
      <c r="DPE49" s="21"/>
      <c r="DPF49" s="21"/>
      <c r="DPG49" s="21"/>
      <c r="DPH49" s="21"/>
      <c r="DPI49" s="21"/>
      <c r="DPJ49" s="21"/>
      <c r="DPK49" s="21"/>
      <c r="DPL49" s="21"/>
      <c r="DPM49" s="21"/>
      <c r="DPN49" s="21"/>
      <c r="DPO49" s="21"/>
      <c r="DPP49" s="21"/>
      <c r="DPQ49" s="21"/>
      <c r="DPR49" s="21"/>
      <c r="DPS49" s="21"/>
      <c r="DPT49" s="21"/>
      <c r="DPU49" s="21"/>
      <c r="DPV49" s="21"/>
      <c r="DPW49" s="21"/>
      <c r="DPX49" s="21"/>
      <c r="DPY49" s="21"/>
      <c r="DPZ49" s="21"/>
      <c r="DQA49" s="21"/>
      <c r="DQB49" s="21"/>
      <c r="DQC49" s="21"/>
      <c r="DQD49" s="21"/>
      <c r="DQE49" s="21"/>
      <c r="DQF49" s="21"/>
      <c r="DQG49" s="21"/>
      <c r="DQH49" s="21"/>
      <c r="DQI49" s="21"/>
      <c r="DQJ49" s="21"/>
      <c r="DQK49" s="21"/>
      <c r="DQL49" s="21"/>
      <c r="DQM49" s="21"/>
      <c r="DQN49" s="21"/>
      <c r="DQO49" s="21"/>
      <c r="DQP49" s="21"/>
      <c r="DQQ49" s="21"/>
      <c r="DQR49" s="21"/>
      <c r="DQS49" s="21"/>
      <c r="DQT49" s="21"/>
      <c r="DQU49" s="21"/>
      <c r="DQV49" s="21"/>
      <c r="DQW49" s="21"/>
      <c r="DQX49" s="21"/>
      <c r="DQY49" s="21"/>
      <c r="DQZ49" s="21"/>
      <c r="DRA49" s="21"/>
      <c r="DRB49" s="21"/>
      <c r="DRC49" s="21"/>
      <c r="DRD49" s="21"/>
      <c r="DRE49" s="21"/>
      <c r="DRF49" s="21"/>
      <c r="DRG49" s="21"/>
      <c r="DRH49" s="21"/>
      <c r="DRI49" s="21"/>
      <c r="DRJ49" s="21"/>
      <c r="DRK49" s="21"/>
      <c r="DRL49" s="21"/>
      <c r="DRM49" s="21"/>
      <c r="DRN49" s="21"/>
      <c r="DRO49" s="21"/>
      <c r="DRP49" s="21"/>
      <c r="DRQ49" s="21"/>
      <c r="DRR49" s="21"/>
      <c r="DRS49" s="21"/>
      <c r="DRT49" s="21"/>
      <c r="DRU49" s="21"/>
      <c r="DRV49" s="21"/>
      <c r="DRW49" s="21"/>
      <c r="DRX49" s="21"/>
      <c r="DRY49" s="21"/>
      <c r="DRZ49" s="21"/>
      <c r="DSA49" s="21"/>
      <c r="DSB49" s="21"/>
      <c r="DSC49" s="21"/>
      <c r="DSD49" s="21"/>
      <c r="DSE49" s="21"/>
      <c r="DSF49" s="21"/>
      <c r="DSG49" s="21"/>
      <c r="DSH49" s="21"/>
      <c r="DSI49" s="21"/>
      <c r="DSJ49" s="21"/>
      <c r="DSK49" s="21"/>
      <c r="DSL49" s="21"/>
      <c r="DSM49" s="21"/>
      <c r="DSN49" s="21"/>
      <c r="DSO49" s="21"/>
      <c r="DSP49" s="21"/>
      <c r="DSQ49" s="21"/>
      <c r="DSR49" s="21"/>
      <c r="DSS49" s="21"/>
      <c r="DST49" s="21"/>
      <c r="DSU49" s="21"/>
      <c r="DSV49" s="21"/>
      <c r="DSW49" s="21"/>
      <c r="DSX49" s="21"/>
      <c r="DSY49" s="21"/>
      <c r="DSZ49" s="21"/>
      <c r="DTA49" s="21"/>
      <c r="DTB49" s="21"/>
      <c r="DTC49" s="21"/>
      <c r="DTD49" s="21"/>
      <c r="DTE49" s="21"/>
      <c r="DTF49" s="21"/>
      <c r="DTG49" s="21"/>
      <c r="DTH49" s="21"/>
      <c r="DTI49" s="21"/>
      <c r="DTJ49" s="21"/>
      <c r="DTK49" s="21"/>
      <c r="DTL49" s="21"/>
      <c r="DTM49" s="21"/>
      <c r="DTN49" s="21"/>
      <c r="DTO49" s="21"/>
      <c r="DTP49" s="21"/>
      <c r="DTQ49" s="21"/>
      <c r="DTR49" s="21"/>
      <c r="DTS49" s="21"/>
      <c r="DTT49" s="21"/>
      <c r="DTU49" s="21"/>
      <c r="DTV49" s="21"/>
      <c r="DTW49" s="21"/>
      <c r="DTX49" s="21"/>
      <c r="DTY49" s="21"/>
      <c r="DTZ49" s="21"/>
      <c r="DUA49" s="21"/>
      <c r="DUB49" s="21"/>
      <c r="DUC49" s="21"/>
      <c r="DUD49" s="21"/>
      <c r="DUE49" s="21"/>
      <c r="DUF49" s="21"/>
      <c r="DUG49" s="21"/>
      <c r="DUH49" s="21"/>
      <c r="DUI49" s="21"/>
      <c r="DUJ49" s="21"/>
      <c r="DUK49" s="21"/>
      <c r="DUL49" s="21"/>
      <c r="DUM49" s="21"/>
      <c r="DUN49" s="21"/>
      <c r="DUO49" s="21"/>
      <c r="DUP49" s="21"/>
      <c r="DUQ49" s="21"/>
      <c r="DUR49" s="21"/>
      <c r="DUS49" s="21"/>
      <c r="DUT49" s="21"/>
      <c r="DUU49" s="21"/>
      <c r="DUV49" s="21"/>
      <c r="DUW49" s="21"/>
      <c r="DUX49" s="21"/>
      <c r="DUY49" s="21"/>
      <c r="DUZ49" s="21"/>
      <c r="DVA49" s="21"/>
      <c r="DVB49" s="21"/>
      <c r="DVC49" s="21"/>
      <c r="DVD49" s="21"/>
      <c r="DVE49" s="21"/>
      <c r="DVF49" s="21"/>
      <c r="DVG49" s="21"/>
      <c r="DVH49" s="21"/>
      <c r="DVI49" s="21"/>
      <c r="DVJ49" s="21"/>
      <c r="DVK49" s="21"/>
      <c r="DVL49" s="21"/>
      <c r="DVM49" s="21"/>
      <c r="DVN49" s="21"/>
      <c r="DVO49" s="21"/>
      <c r="DVP49" s="21"/>
      <c r="DVQ49" s="21"/>
      <c r="DVR49" s="21"/>
      <c r="DVS49" s="21"/>
      <c r="DVT49" s="21"/>
      <c r="DVU49" s="21"/>
      <c r="DVV49" s="21"/>
      <c r="DVW49" s="21"/>
      <c r="DVX49" s="21"/>
      <c r="DVY49" s="21"/>
      <c r="DVZ49" s="21"/>
      <c r="DWA49" s="21"/>
      <c r="DWB49" s="21"/>
      <c r="DWC49" s="21"/>
      <c r="DWD49" s="21"/>
      <c r="DWE49" s="21"/>
      <c r="DWF49" s="21"/>
      <c r="DWG49" s="21"/>
      <c r="DWH49" s="21"/>
      <c r="DWI49" s="21"/>
      <c r="DWJ49" s="21"/>
      <c r="DWK49" s="21"/>
      <c r="DWL49" s="21"/>
      <c r="DWM49" s="21"/>
      <c r="DWN49" s="21"/>
      <c r="DWO49" s="21"/>
      <c r="DWP49" s="21"/>
      <c r="DWQ49" s="21"/>
      <c r="DWR49" s="21"/>
      <c r="DWS49" s="21"/>
      <c r="DWT49" s="21"/>
      <c r="DWU49" s="21"/>
      <c r="DWV49" s="21"/>
      <c r="DWW49" s="21"/>
      <c r="DWX49" s="21"/>
      <c r="DWY49" s="21"/>
      <c r="DWZ49" s="21"/>
      <c r="DXA49" s="21"/>
      <c r="DXB49" s="21"/>
      <c r="DXC49" s="21"/>
      <c r="DXD49" s="21"/>
      <c r="DXE49" s="21"/>
      <c r="DXF49" s="21"/>
      <c r="DXG49" s="21"/>
      <c r="DXH49" s="21"/>
      <c r="DXI49" s="21"/>
      <c r="DXJ49" s="21"/>
      <c r="DXK49" s="21"/>
      <c r="DXL49" s="21"/>
      <c r="DXM49" s="21"/>
      <c r="DXN49" s="21"/>
      <c r="DXO49" s="21"/>
      <c r="DXP49" s="21"/>
      <c r="DXQ49" s="21"/>
      <c r="DXR49" s="21"/>
      <c r="DXS49" s="21"/>
      <c r="DXT49" s="21"/>
      <c r="DXU49" s="21"/>
      <c r="DXV49" s="21"/>
      <c r="DXW49" s="21"/>
      <c r="DXX49" s="21"/>
      <c r="DXY49" s="21"/>
      <c r="DXZ49" s="21"/>
      <c r="DYA49" s="21"/>
      <c r="DYB49" s="21"/>
      <c r="DYC49" s="21"/>
      <c r="DYD49" s="21"/>
      <c r="DYE49" s="21"/>
      <c r="DYF49" s="21"/>
      <c r="DYG49" s="21"/>
      <c r="DYH49" s="21"/>
      <c r="DYI49" s="21"/>
      <c r="DYJ49" s="21"/>
      <c r="DYK49" s="21"/>
      <c r="DYL49" s="21"/>
      <c r="DYM49" s="21"/>
      <c r="DYN49" s="21"/>
      <c r="DYO49" s="21"/>
      <c r="DYP49" s="21"/>
      <c r="DYQ49" s="21"/>
      <c r="DYR49" s="21"/>
      <c r="DYS49" s="21"/>
      <c r="DYT49" s="21"/>
      <c r="DYU49" s="21"/>
      <c r="DYV49" s="21"/>
      <c r="DYW49" s="21"/>
      <c r="DYX49" s="21"/>
      <c r="DYY49" s="21"/>
      <c r="DYZ49" s="21"/>
      <c r="DZA49" s="21"/>
      <c r="DZB49" s="21"/>
      <c r="DZC49" s="21"/>
      <c r="DZD49" s="21"/>
      <c r="DZE49" s="21"/>
      <c r="DZF49" s="21"/>
      <c r="DZG49" s="21"/>
      <c r="DZH49" s="21"/>
      <c r="DZI49" s="21"/>
      <c r="DZJ49" s="21"/>
      <c r="DZK49" s="21"/>
      <c r="DZL49" s="21"/>
      <c r="DZM49" s="21"/>
      <c r="DZN49" s="21"/>
      <c r="DZO49" s="21"/>
      <c r="DZP49" s="21"/>
      <c r="DZQ49" s="21"/>
      <c r="DZR49" s="21"/>
      <c r="DZS49" s="21"/>
      <c r="DZT49" s="21"/>
      <c r="DZU49" s="21"/>
      <c r="DZV49" s="21"/>
      <c r="DZW49" s="21"/>
      <c r="DZX49" s="21"/>
      <c r="DZY49" s="21"/>
      <c r="DZZ49" s="21"/>
      <c r="EAA49" s="21"/>
      <c r="EAB49" s="21"/>
      <c r="EAC49" s="21"/>
      <c r="EAD49" s="21"/>
      <c r="EAE49" s="21"/>
      <c r="EAF49" s="21"/>
      <c r="EAG49" s="21"/>
      <c r="EAH49" s="21"/>
      <c r="EAI49" s="21"/>
      <c r="EAJ49" s="21"/>
      <c r="EAK49" s="21"/>
      <c r="EAL49" s="21"/>
      <c r="EAM49" s="21"/>
      <c r="EAN49" s="21"/>
      <c r="EAO49" s="21"/>
      <c r="EAP49" s="21"/>
      <c r="EAQ49" s="21"/>
      <c r="EAR49" s="21"/>
      <c r="EAS49" s="21"/>
      <c r="EAT49" s="21"/>
      <c r="EAU49" s="21"/>
      <c r="EAV49" s="21"/>
      <c r="EAW49" s="21"/>
      <c r="EAX49" s="21"/>
      <c r="EAY49" s="21"/>
      <c r="EAZ49" s="21"/>
      <c r="EBA49" s="21"/>
      <c r="EBB49" s="21"/>
      <c r="EBC49" s="21"/>
      <c r="EBD49" s="21"/>
      <c r="EBE49" s="21"/>
      <c r="EBF49" s="21"/>
      <c r="EBG49" s="21"/>
      <c r="EBH49" s="21"/>
      <c r="EBI49" s="21"/>
      <c r="EBJ49" s="21"/>
      <c r="EBK49" s="21"/>
      <c r="EBL49" s="21"/>
      <c r="EBM49" s="21"/>
      <c r="EBN49" s="21"/>
      <c r="EBO49" s="21"/>
      <c r="EBP49" s="21"/>
      <c r="EBQ49" s="21"/>
      <c r="EBR49" s="21"/>
      <c r="EBS49" s="21"/>
      <c r="EBT49" s="21"/>
      <c r="EBU49" s="21"/>
      <c r="EBV49" s="21"/>
      <c r="EBW49" s="21"/>
      <c r="EBX49" s="21"/>
      <c r="EBY49" s="21"/>
      <c r="EBZ49" s="21"/>
      <c r="ECA49" s="21"/>
      <c r="ECB49" s="21"/>
      <c r="ECC49" s="21"/>
      <c r="ECD49" s="21"/>
      <c r="ECE49" s="21"/>
      <c r="ECF49" s="21"/>
      <c r="ECG49" s="21"/>
      <c r="ECH49" s="21"/>
      <c r="ECI49" s="21"/>
      <c r="ECJ49" s="21"/>
      <c r="ECK49" s="21"/>
      <c r="ECL49" s="21"/>
      <c r="ECM49" s="21"/>
      <c r="ECN49" s="21"/>
      <c r="ECO49" s="21"/>
      <c r="ECP49" s="21"/>
      <c r="ECQ49" s="21"/>
      <c r="ECR49" s="21"/>
      <c r="ECS49" s="21"/>
      <c r="ECT49" s="21"/>
      <c r="ECU49" s="21"/>
      <c r="ECV49" s="21"/>
      <c r="ECW49" s="21"/>
      <c r="ECX49" s="21"/>
      <c r="ECY49" s="21"/>
      <c r="ECZ49" s="21"/>
      <c r="EDA49" s="21"/>
      <c r="EDB49" s="21"/>
      <c r="EDC49" s="21"/>
      <c r="EDD49" s="21"/>
      <c r="EDE49" s="21"/>
      <c r="EDF49" s="21"/>
      <c r="EDG49" s="21"/>
      <c r="EDH49" s="21"/>
      <c r="EDI49" s="21"/>
      <c r="EDJ49" s="21"/>
      <c r="EDK49" s="21"/>
      <c r="EDL49" s="21"/>
      <c r="EDM49" s="21"/>
      <c r="EDN49" s="21"/>
      <c r="EDO49" s="21"/>
      <c r="EDP49" s="21"/>
      <c r="EDQ49" s="21"/>
      <c r="EDR49" s="21"/>
      <c r="EDS49" s="21"/>
      <c r="EDT49" s="21"/>
      <c r="EDU49" s="21"/>
      <c r="EDV49" s="21"/>
      <c r="EDW49" s="21"/>
      <c r="EDX49" s="21"/>
      <c r="EDY49" s="21"/>
      <c r="EDZ49" s="21"/>
      <c r="EEA49" s="21"/>
      <c r="EEB49" s="21"/>
      <c r="EEC49" s="21"/>
      <c r="EED49" s="21"/>
      <c r="EEE49" s="21"/>
      <c r="EEF49" s="21"/>
      <c r="EEG49" s="21"/>
      <c r="EEH49" s="21"/>
      <c r="EEI49" s="21"/>
      <c r="EEJ49" s="21"/>
      <c r="EEK49" s="21"/>
      <c r="EEL49" s="21"/>
      <c r="EEM49" s="21"/>
      <c r="EEN49" s="21"/>
      <c r="EEO49" s="21"/>
      <c r="EEP49" s="21"/>
      <c r="EEQ49" s="21"/>
      <c r="EER49" s="21"/>
      <c r="EES49" s="21"/>
      <c r="EET49" s="21"/>
      <c r="EEU49" s="21"/>
      <c r="EEV49" s="21"/>
      <c r="EEW49" s="21"/>
      <c r="EEX49" s="21"/>
      <c r="EEY49" s="21"/>
      <c r="EEZ49" s="21"/>
      <c r="EFA49" s="21"/>
      <c r="EFB49" s="21"/>
      <c r="EFC49" s="21"/>
      <c r="EFD49" s="21"/>
      <c r="EFE49" s="21"/>
      <c r="EFF49" s="21"/>
      <c r="EFG49" s="21"/>
      <c r="EFH49" s="21"/>
      <c r="EFI49" s="21"/>
      <c r="EFJ49" s="21"/>
      <c r="EFK49" s="21"/>
      <c r="EFL49" s="21"/>
      <c r="EFM49" s="21"/>
      <c r="EFN49" s="21"/>
      <c r="EFO49" s="21"/>
      <c r="EFP49" s="21"/>
      <c r="EFQ49" s="21"/>
      <c r="EFR49" s="21"/>
      <c r="EFS49" s="21"/>
      <c r="EFT49" s="21"/>
      <c r="EFU49" s="21"/>
      <c r="EFV49" s="21"/>
      <c r="EFW49" s="21"/>
      <c r="EFX49" s="21"/>
      <c r="EFY49" s="21"/>
      <c r="EFZ49" s="21"/>
      <c r="EGA49" s="21"/>
      <c r="EGB49" s="21"/>
      <c r="EGC49" s="21"/>
      <c r="EGD49" s="21"/>
      <c r="EGE49" s="21"/>
      <c r="EGF49" s="21"/>
      <c r="EGG49" s="21"/>
      <c r="EGH49" s="21"/>
      <c r="EGI49" s="21"/>
      <c r="EGJ49" s="21"/>
      <c r="EGK49" s="21"/>
      <c r="EGL49" s="21"/>
      <c r="EGM49" s="21"/>
      <c r="EGN49" s="21"/>
      <c r="EGO49" s="21"/>
      <c r="EGP49" s="21"/>
      <c r="EGQ49" s="21"/>
      <c r="EGR49" s="21"/>
      <c r="EGS49" s="21"/>
      <c r="EGT49" s="21"/>
      <c r="EGU49" s="21"/>
      <c r="EGV49" s="21"/>
      <c r="EGW49" s="21"/>
      <c r="EGX49" s="21"/>
      <c r="EGY49" s="21"/>
      <c r="EGZ49" s="21"/>
      <c r="EHA49" s="21"/>
      <c r="EHB49" s="21"/>
      <c r="EHC49" s="21"/>
      <c r="EHD49" s="21"/>
      <c r="EHE49" s="21"/>
      <c r="EHF49" s="21"/>
      <c r="EHG49" s="21"/>
      <c r="EHH49" s="21"/>
      <c r="EHI49" s="21"/>
      <c r="EHJ49" s="21"/>
      <c r="EHK49" s="21"/>
      <c r="EHL49" s="21"/>
      <c r="EHM49" s="21"/>
      <c r="EHN49" s="21"/>
      <c r="EHO49" s="21"/>
      <c r="EHP49" s="21"/>
      <c r="EHQ49" s="21"/>
      <c r="EHR49" s="21"/>
      <c r="EHS49" s="21"/>
      <c r="EHT49" s="21"/>
      <c r="EHU49" s="21"/>
      <c r="EHV49" s="21"/>
      <c r="EHW49" s="21"/>
      <c r="EHX49" s="21"/>
      <c r="EHY49" s="21"/>
      <c r="EHZ49" s="21"/>
      <c r="EIA49" s="21"/>
      <c r="EIB49" s="21"/>
      <c r="EIC49" s="21"/>
      <c r="EID49" s="21"/>
      <c r="EIE49" s="21"/>
      <c r="EIF49" s="21"/>
      <c r="EIG49" s="21"/>
      <c r="EIH49" s="21"/>
      <c r="EII49" s="21"/>
      <c r="EIJ49" s="21"/>
      <c r="EIK49" s="21"/>
      <c r="EIL49" s="21"/>
      <c r="EIM49" s="21"/>
      <c r="EIN49" s="21"/>
      <c r="EIO49" s="21"/>
      <c r="EIP49" s="21"/>
      <c r="EIQ49" s="21"/>
      <c r="EIR49" s="21"/>
      <c r="EIS49" s="21"/>
      <c r="EIT49" s="21"/>
      <c r="EIU49" s="21"/>
      <c r="EIV49" s="21"/>
      <c r="EIW49" s="21"/>
      <c r="EIX49" s="21"/>
      <c r="EIY49" s="21"/>
      <c r="EIZ49" s="21"/>
      <c r="EJA49" s="21"/>
      <c r="EJB49" s="21"/>
      <c r="EJC49" s="21"/>
      <c r="EJD49" s="21"/>
      <c r="EJE49" s="21"/>
      <c r="EJF49" s="21"/>
      <c r="EJG49" s="21"/>
      <c r="EJH49" s="21"/>
      <c r="EJI49" s="21"/>
      <c r="EJJ49" s="21"/>
      <c r="EJK49" s="21"/>
      <c r="EJL49" s="21"/>
      <c r="EJM49" s="21"/>
      <c r="EJN49" s="21"/>
      <c r="EJO49" s="21"/>
      <c r="EJP49" s="21"/>
      <c r="EJQ49" s="21"/>
      <c r="EJR49" s="21"/>
      <c r="EJS49" s="21"/>
      <c r="EJT49" s="21"/>
      <c r="EJU49" s="21"/>
      <c r="EJV49" s="21"/>
      <c r="EJW49" s="21"/>
      <c r="EJX49" s="21"/>
      <c r="EJY49" s="21"/>
      <c r="EJZ49" s="21"/>
      <c r="EKA49" s="21"/>
      <c r="EKB49" s="21"/>
      <c r="EKC49" s="21"/>
      <c r="EKD49" s="21"/>
      <c r="EKE49" s="21"/>
      <c r="EKF49" s="21"/>
      <c r="EKG49" s="21"/>
      <c r="EKH49" s="21"/>
      <c r="EKI49" s="21"/>
      <c r="EKJ49" s="21"/>
      <c r="EKK49" s="21"/>
      <c r="EKL49" s="21"/>
      <c r="EKM49" s="21"/>
      <c r="EKN49" s="21"/>
      <c r="EKO49" s="21"/>
      <c r="EKP49" s="21"/>
      <c r="EKQ49" s="21"/>
      <c r="EKR49" s="21"/>
      <c r="EKS49" s="21"/>
      <c r="EKT49" s="21"/>
      <c r="EKU49" s="21"/>
      <c r="EKV49" s="21"/>
      <c r="EKW49" s="21"/>
      <c r="EKX49" s="21"/>
      <c r="EKY49" s="21"/>
      <c r="EKZ49" s="21"/>
      <c r="ELA49" s="21"/>
      <c r="ELB49" s="21"/>
      <c r="ELC49" s="21"/>
      <c r="ELD49" s="21"/>
      <c r="ELE49" s="21"/>
      <c r="ELF49" s="21"/>
      <c r="ELG49" s="21"/>
      <c r="ELH49" s="21"/>
      <c r="ELI49" s="21"/>
      <c r="ELJ49" s="21"/>
      <c r="ELK49" s="21"/>
      <c r="ELL49" s="21"/>
      <c r="ELM49" s="21"/>
      <c r="ELN49" s="21"/>
      <c r="ELO49" s="21"/>
      <c r="ELP49" s="21"/>
      <c r="ELQ49" s="21"/>
      <c r="ELR49" s="21"/>
      <c r="ELS49" s="21"/>
      <c r="ELT49" s="21"/>
      <c r="ELU49" s="21"/>
      <c r="ELV49" s="21"/>
      <c r="ELW49" s="21"/>
      <c r="ELX49" s="21"/>
      <c r="ELY49" s="21"/>
      <c r="ELZ49" s="21"/>
      <c r="EMA49" s="21"/>
      <c r="EMB49" s="21"/>
      <c r="EMC49" s="21"/>
      <c r="EMD49" s="21"/>
      <c r="EME49" s="21"/>
      <c r="EMF49" s="21"/>
      <c r="EMG49" s="21"/>
      <c r="EMH49" s="21"/>
      <c r="EMI49" s="21"/>
      <c r="EMJ49" s="21"/>
      <c r="EMK49" s="21"/>
      <c r="EML49" s="21"/>
      <c r="EMM49" s="21"/>
      <c r="EMN49" s="21"/>
      <c r="EMO49" s="21"/>
      <c r="EMP49" s="21"/>
      <c r="EMQ49" s="21"/>
      <c r="EMR49" s="21"/>
      <c r="EMS49" s="21"/>
      <c r="EMT49" s="21"/>
      <c r="EMU49" s="21"/>
      <c r="EMV49" s="21"/>
      <c r="EMW49" s="21"/>
      <c r="EMX49" s="21"/>
      <c r="EMY49" s="21"/>
      <c r="EMZ49" s="21"/>
      <c r="ENA49" s="21"/>
      <c r="ENB49" s="21"/>
      <c r="ENC49" s="21"/>
      <c r="END49" s="21"/>
      <c r="ENE49" s="21"/>
      <c r="ENF49" s="21"/>
      <c r="ENG49" s="21"/>
      <c r="ENH49" s="21"/>
      <c r="ENI49" s="21"/>
      <c r="ENJ49" s="21"/>
      <c r="ENK49" s="21"/>
      <c r="ENL49" s="21"/>
      <c r="ENM49" s="21"/>
      <c r="ENN49" s="21"/>
      <c r="ENO49" s="21"/>
      <c r="ENP49" s="21"/>
      <c r="ENQ49" s="21"/>
      <c r="ENR49" s="21"/>
      <c r="ENS49" s="21"/>
      <c r="ENT49" s="21"/>
      <c r="ENU49" s="21"/>
      <c r="ENV49" s="21"/>
      <c r="ENW49" s="21"/>
      <c r="ENX49" s="21"/>
      <c r="ENY49" s="21"/>
      <c r="ENZ49" s="21"/>
      <c r="EOA49" s="21"/>
      <c r="EOB49" s="21"/>
      <c r="EOC49" s="21"/>
      <c r="EOD49" s="21"/>
      <c r="EOE49" s="21"/>
      <c r="EOF49" s="21"/>
      <c r="EOG49" s="21"/>
      <c r="EOH49" s="21"/>
      <c r="EOI49" s="21"/>
      <c r="EOJ49" s="21"/>
      <c r="EOK49" s="21"/>
      <c r="EOL49" s="21"/>
      <c r="EOM49" s="21"/>
      <c r="EON49" s="21"/>
      <c r="EOO49" s="21"/>
      <c r="EOP49" s="21"/>
      <c r="EOQ49" s="21"/>
      <c r="EOR49" s="21"/>
      <c r="EOS49" s="21"/>
      <c r="EOT49" s="21"/>
      <c r="EOU49" s="21"/>
      <c r="EOV49" s="21"/>
      <c r="EOW49" s="21"/>
      <c r="EOX49" s="21"/>
      <c r="EOY49" s="21"/>
      <c r="EOZ49" s="21"/>
      <c r="EPA49" s="21"/>
      <c r="EPB49" s="21"/>
      <c r="EPC49" s="21"/>
      <c r="EPD49" s="21"/>
      <c r="EPE49" s="21"/>
      <c r="EPF49" s="21"/>
      <c r="EPG49" s="21"/>
      <c r="EPH49" s="21"/>
      <c r="EPI49" s="21"/>
      <c r="EPJ49" s="21"/>
      <c r="EPK49" s="21"/>
      <c r="EPL49" s="21"/>
      <c r="EPM49" s="21"/>
      <c r="EPN49" s="21"/>
      <c r="EPO49" s="21"/>
      <c r="EPP49" s="21"/>
      <c r="EPQ49" s="21"/>
      <c r="EPR49" s="21"/>
      <c r="EPS49" s="21"/>
      <c r="EPT49" s="21"/>
      <c r="EPU49" s="21"/>
      <c r="EPV49" s="21"/>
      <c r="EPW49" s="21"/>
      <c r="EPX49" s="21"/>
      <c r="EPY49" s="21"/>
      <c r="EPZ49" s="21"/>
      <c r="EQA49" s="21"/>
      <c r="EQB49" s="21"/>
      <c r="EQC49" s="21"/>
      <c r="EQD49" s="21"/>
      <c r="EQE49" s="21"/>
      <c r="EQF49" s="21"/>
      <c r="EQG49" s="21"/>
      <c r="EQH49" s="21"/>
      <c r="EQI49" s="21"/>
      <c r="EQJ49" s="21"/>
      <c r="EQK49" s="21"/>
      <c r="EQL49" s="21"/>
      <c r="EQM49" s="21"/>
      <c r="EQN49" s="21"/>
      <c r="EQO49" s="21"/>
      <c r="EQP49" s="21"/>
      <c r="EQQ49" s="21"/>
      <c r="EQR49" s="21"/>
      <c r="EQS49" s="21"/>
      <c r="EQT49" s="21"/>
      <c r="EQU49" s="21"/>
      <c r="EQV49" s="21"/>
      <c r="EQW49" s="21"/>
      <c r="EQX49" s="21"/>
      <c r="EQY49" s="21"/>
      <c r="EQZ49" s="21"/>
      <c r="ERA49" s="21"/>
      <c r="ERB49" s="21"/>
      <c r="ERC49" s="21"/>
      <c r="ERD49" s="21"/>
      <c r="ERE49" s="21"/>
      <c r="ERF49" s="21"/>
      <c r="ERG49" s="21"/>
      <c r="ERH49" s="21"/>
      <c r="ERI49" s="21"/>
      <c r="ERJ49" s="21"/>
      <c r="ERK49" s="21"/>
      <c r="ERL49" s="21"/>
      <c r="ERM49" s="21"/>
      <c r="ERN49" s="21"/>
      <c r="ERO49" s="21"/>
      <c r="ERP49" s="21"/>
      <c r="ERQ49" s="21"/>
      <c r="ERR49" s="21"/>
      <c r="ERS49" s="21"/>
      <c r="ERT49" s="21"/>
      <c r="ERU49" s="21"/>
      <c r="ERV49" s="21"/>
      <c r="ERW49" s="21"/>
      <c r="ERX49" s="21"/>
      <c r="ERY49" s="21"/>
      <c r="ERZ49" s="21"/>
      <c r="ESA49" s="21"/>
      <c r="ESB49" s="21"/>
      <c r="ESC49" s="21"/>
      <c r="ESD49" s="21"/>
      <c r="ESE49" s="21"/>
      <c r="ESF49" s="21"/>
      <c r="ESG49" s="21"/>
      <c r="ESH49" s="21"/>
      <c r="ESI49" s="21"/>
      <c r="ESJ49" s="21"/>
      <c r="ESK49" s="21"/>
      <c r="ESL49" s="21"/>
      <c r="ESM49" s="21"/>
      <c r="ESN49" s="21"/>
      <c r="ESO49" s="21"/>
      <c r="ESP49" s="21"/>
      <c r="ESQ49" s="21"/>
      <c r="ESR49" s="21"/>
      <c r="ESS49" s="21"/>
      <c r="EST49" s="21"/>
      <c r="ESU49" s="21"/>
      <c r="ESV49" s="21"/>
      <c r="ESW49" s="21"/>
      <c r="ESX49" s="21"/>
      <c r="ESY49" s="21"/>
      <c r="ESZ49" s="21"/>
      <c r="ETA49" s="21"/>
      <c r="ETB49" s="21"/>
      <c r="ETC49" s="21"/>
      <c r="ETD49" s="21"/>
      <c r="ETE49" s="21"/>
      <c r="ETF49" s="21"/>
      <c r="ETG49" s="21"/>
      <c r="ETH49" s="21"/>
      <c r="ETI49" s="21"/>
      <c r="ETJ49" s="21"/>
      <c r="ETK49" s="21"/>
      <c r="ETL49" s="21"/>
      <c r="ETM49" s="21"/>
      <c r="ETN49" s="21"/>
      <c r="ETO49" s="21"/>
      <c r="ETP49" s="21"/>
      <c r="ETQ49" s="21"/>
      <c r="ETR49" s="21"/>
      <c r="ETS49" s="21"/>
      <c r="ETT49" s="21"/>
      <c r="ETU49" s="21"/>
      <c r="ETV49" s="21"/>
      <c r="ETW49" s="21"/>
      <c r="ETX49" s="21"/>
      <c r="ETY49" s="21"/>
      <c r="ETZ49" s="21"/>
      <c r="EUA49" s="21"/>
      <c r="EUB49" s="21"/>
      <c r="EUC49" s="21"/>
      <c r="EUD49" s="21"/>
      <c r="EUE49" s="21"/>
      <c r="EUF49" s="21"/>
      <c r="EUG49" s="21"/>
      <c r="EUH49" s="21"/>
      <c r="EUI49" s="21"/>
      <c r="EUJ49" s="21"/>
      <c r="EUK49" s="21"/>
      <c r="EUL49" s="21"/>
      <c r="EUM49" s="21"/>
      <c r="EUN49" s="21"/>
      <c r="EUO49" s="21"/>
      <c r="EUP49" s="21"/>
      <c r="EUQ49" s="21"/>
      <c r="EUR49" s="21"/>
      <c r="EUS49" s="21"/>
      <c r="EUT49" s="21"/>
      <c r="EUU49" s="21"/>
      <c r="EUV49" s="21"/>
      <c r="EUW49" s="21"/>
      <c r="EUX49" s="21"/>
      <c r="EUY49" s="21"/>
      <c r="EUZ49" s="21"/>
      <c r="EVA49" s="21"/>
      <c r="EVB49" s="21"/>
      <c r="EVC49" s="21"/>
      <c r="EVD49" s="21"/>
      <c r="EVE49" s="21"/>
      <c r="EVF49" s="21"/>
      <c r="EVG49" s="21"/>
      <c r="EVH49" s="21"/>
      <c r="EVI49" s="21"/>
      <c r="EVJ49" s="21"/>
      <c r="EVK49" s="21"/>
      <c r="EVL49" s="21"/>
      <c r="EVM49" s="21"/>
      <c r="EVN49" s="21"/>
      <c r="EVO49" s="21"/>
      <c r="EVP49" s="21"/>
      <c r="EVQ49" s="21"/>
      <c r="EVR49" s="21"/>
      <c r="EVS49" s="21"/>
      <c r="EVT49" s="21"/>
      <c r="EVU49" s="21"/>
      <c r="EVV49" s="21"/>
      <c r="EVW49" s="21"/>
      <c r="EVX49" s="21"/>
      <c r="EVY49" s="21"/>
      <c r="EVZ49" s="21"/>
      <c r="EWA49" s="21"/>
      <c r="EWB49" s="21"/>
      <c r="EWC49" s="21"/>
      <c r="EWD49" s="21"/>
      <c r="EWE49" s="21"/>
      <c r="EWF49" s="21"/>
      <c r="EWG49" s="21"/>
      <c r="EWH49" s="21"/>
      <c r="EWI49" s="21"/>
      <c r="EWJ49" s="21"/>
      <c r="EWK49" s="21"/>
      <c r="EWL49" s="21"/>
      <c r="EWM49" s="21"/>
      <c r="EWN49" s="21"/>
      <c r="EWO49" s="21"/>
      <c r="EWP49" s="21"/>
      <c r="EWQ49" s="21"/>
      <c r="EWR49" s="21"/>
      <c r="EWS49" s="21"/>
      <c r="EWT49" s="21"/>
      <c r="EWU49" s="21"/>
      <c r="EWV49" s="21"/>
      <c r="EWW49" s="21"/>
      <c r="EWX49" s="21"/>
      <c r="EWY49" s="21"/>
      <c r="EWZ49" s="21"/>
      <c r="EXA49" s="21"/>
      <c r="EXB49" s="21"/>
      <c r="EXC49" s="21"/>
      <c r="EXD49" s="21"/>
      <c r="EXE49" s="21"/>
      <c r="EXF49" s="21"/>
      <c r="EXG49" s="21"/>
      <c r="EXH49" s="21"/>
      <c r="EXI49" s="21"/>
      <c r="EXJ49" s="21"/>
      <c r="EXK49" s="21"/>
      <c r="EXL49" s="21"/>
      <c r="EXM49" s="21"/>
      <c r="EXN49" s="21"/>
      <c r="EXO49" s="21"/>
      <c r="EXP49" s="21"/>
      <c r="EXQ49" s="21"/>
      <c r="EXR49" s="21"/>
      <c r="EXS49" s="21"/>
      <c r="EXT49" s="21"/>
      <c r="EXU49" s="21"/>
      <c r="EXV49" s="21"/>
      <c r="EXW49" s="21"/>
      <c r="EXX49" s="21"/>
      <c r="EXY49" s="21"/>
      <c r="EXZ49" s="21"/>
      <c r="EYA49" s="21"/>
      <c r="EYB49" s="21"/>
      <c r="EYC49" s="21"/>
      <c r="EYD49" s="21"/>
      <c r="EYE49" s="21"/>
      <c r="EYF49" s="21"/>
      <c r="EYG49" s="21"/>
      <c r="EYH49" s="21"/>
      <c r="EYI49" s="21"/>
      <c r="EYJ49" s="21"/>
      <c r="EYK49" s="21"/>
      <c r="EYL49" s="21"/>
      <c r="EYM49" s="21"/>
      <c r="EYN49" s="21"/>
      <c r="EYO49" s="21"/>
      <c r="EYP49" s="21"/>
      <c r="EYQ49" s="21"/>
      <c r="EYR49" s="21"/>
      <c r="EYS49" s="21"/>
      <c r="EYT49" s="21"/>
      <c r="EYU49" s="21"/>
      <c r="EYV49" s="21"/>
      <c r="EYW49" s="21"/>
      <c r="EYX49" s="21"/>
      <c r="EYY49" s="21"/>
      <c r="EYZ49" s="21"/>
      <c r="EZA49" s="21"/>
      <c r="EZB49" s="21"/>
      <c r="EZC49" s="21"/>
      <c r="EZD49" s="21"/>
      <c r="EZE49" s="21"/>
      <c r="EZF49" s="21"/>
      <c r="EZG49" s="21"/>
      <c r="EZH49" s="21"/>
      <c r="EZI49" s="21"/>
      <c r="EZJ49" s="21"/>
      <c r="EZK49" s="21"/>
      <c r="EZL49" s="21"/>
      <c r="EZM49" s="21"/>
      <c r="EZN49" s="21"/>
      <c r="EZO49" s="21"/>
      <c r="EZP49" s="21"/>
      <c r="EZQ49" s="21"/>
      <c r="EZR49" s="21"/>
      <c r="EZS49" s="21"/>
      <c r="EZT49" s="21"/>
      <c r="EZU49" s="21"/>
      <c r="EZV49" s="21"/>
      <c r="EZW49" s="21"/>
      <c r="EZX49" s="21"/>
      <c r="EZY49" s="21"/>
      <c r="EZZ49" s="21"/>
      <c r="FAA49" s="21"/>
      <c r="FAB49" s="21"/>
      <c r="FAC49" s="21"/>
      <c r="FAD49" s="21"/>
      <c r="FAE49" s="21"/>
      <c r="FAF49" s="21"/>
      <c r="FAG49" s="21"/>
      <c r="FAH49" s="21"/>
      <c r="FAI49" s="21"/>
      <c r="FAJ49" s="21"/>
      <c r="FAK49" s="21"/>
      <c r="FAL49" s="21"/>
      <c r="FAM49" s="21"/>
      <c r="FAN49" s="21"/>
      <c r="FAO49" s="21"/>
      <c r="FAP49" s="21"/>
      <c r="FAQ49" s="21"/>
      <c r="FAR49" s="21"/>
      <c r="FAS49" s="21"/>
      <c r="FAT49" s="21"/>
      <c r="FAU49" s="21"/>
      <c r="FAV49" s="21"/>
      <c r="FAW49" s="21"/>
      <c r="FAX49" s="21"/>
      <c r="FAY49" s="21"/>
      <c r="FAZ49" s="21"/>
      <c r="FBA49" s="21"/>
      <c r="FBB49" s="21"/>
      <c r="FBC49" s="21"/>
      <c r="FBD49" s="21"/>
      <c r="FBE49" s="21"/>
      <c r="FBF49" s="21"/>
      <c r="FBG49" s="21"/>
      <c r="FBH49" s="21"/>
      <c r="FBI49" s="21"/>
      <c r="FBJ49" s="21"/>
      <c r="FBK49" s="21"/>
      <c r="FBL49" s="21"/>
      <c r="FBM49" s="21"/>
      <c r="FBN49" s="21"/>
      <c r="FBO49" s="21"/>
      <c r="FBP49" s="21"/>
      <c r="FBQ49" s="21"/>
      <c r="FBR49" s="21"/>
      <c r="FBS49" s="21"/>
      <c r="FBT49" s="21"/>
      <c r="FBU49" s="21"/>
      <c r="FBV49" s="21"/>
      <c r="FBW49" s="21"/>
      <c r="FBX49" s="21"/>
      <c r="FBY49" s="21"/>
      <c r="FBZ49" s="21"/>
      <c r="FCA49" s="21"/>
      <c r="FCB49" s="21"/>
      <c r="FCC49" s="21"/>
      <c r="FCD49" s="21"/>
      <c r="FCE49" s="21"/>
      <c r="FCF49" s="21"/>
      <c r="FCG49" s="21"/>
      <c r="FCH49" s="21"/>
      <c r="FCI49" s="21"/>
      <c r="FCJ49" s="21"/>
      <c r="FCK49" s="21"/>
      <c r="FCL49" s="21"/>
      <c r="FCM49" s="21"/>
      <c r="FCN49" s="21"/>
      <c r="FCO49" s="21"/>
      <c r="FCP49" s="21"/>
      <c r="FCQ49" s="21"/>
      <c r="FCR49" s="21"/>
      <c r="FCS49" s="21"/>
      <c r="FCT49" s="21"/>
      <c r="FCU49" s="21"/>
      <c r="FCV49" s="21"/>
      <c r="FCW49" s="21"/>
      <c r="FCX49" s="21"/>
      <c r="FCY49" s="21"/>
      <c r="FCZ49" s="21"/>
      <c r="FDA49" s="21"/>
      <c r="FDB49" s="21"/>
      <c r="FDC49" s="21"/>
      <c r="FDD49" s="21"/>
      <c r="FDE49" s="21"/>
      <c r="FDF49" s="21"/>
      <c r="FDG49" s="21"/>
      <c r="FDH49" s="21"/>
      <c r="FDI49" s="21"/>
      <c r="FDJ49" s="21"/>
      <c r="FDK49" s="21"/>
      <c r="FDL49" s="21"/>
      <c r="FDM49" s="21"/>
      <c r="FDN49" s="21"/>
      <c r="FDO49" s="21"/>
      <c r="FDP49" s="21"/>
      <c r="FDQ49" s="21"/>
      <c r="FDR49" s="21"/>
      <c r="FDS49" s="21"/>
      <c r="FDT49" s="21"/>
      <c r="FDU49" s="21"/>
      <c r="FDV49" s="21"/>
      <c r="FDW49" s="21"/>
      <c r="FDX49" s="21"/>
      <c r="FDY49" s="21"/>
      <c r="FDZ49" s="21"/>
      <c r="FEA49" s="21"/>
      <c r="FEB49" s="21"/>
      <c r="FEC49" s="21"/>
      <c r="FED49" s="21"/>
      <c r="FEE49" s="21"/>
      <c r="FEF49" s="21"/>
      <c r="FEG49" s="21"/>
      <c r="FEH49" s="21"/>
      <c r="FEI49" s="21"/>
      <c r="FEJ49" s="21"/>
      <c r="FEK49" s="21"/>
      <c r="FEL49" s="21"/>
      <c r="FEM49" s="21"/>
      <c r="FEN49" s="21"/>
      <c r="FEO49" s="21"/>
      <c r="FEP49" s="21"/>
      <c r="FEQ49" s="21"/>
      <c r="FER49" s="21"/>
      <c r="FES49" s="21"/>
      <c r="FET49" s="21"/>
      <c r="FEU49" s="21"/>
      <c r="FEV49" s="21"/>
      <c r="FEW49" s="21"/>
      <c r="FEX49" s="21"/>
      <c r="FEY49" s="21"/>
      <c r="FEZ49" s="21"/>
      <c r="FFA49" s="21"/>
      <c r="FFB49" s="21"/>
      <c r="FFC49" s="21"/>
      <c r="FFD49" s="21"/>
      <c r="FFE49" s="21"/>
      <c r="FFF49" s="21"/>
      <c r="FFG49" s="21"/>
      <c r="FFH49" s="21"/>
      <c r="FFI49" s="21"/>
      <c r="FFJ49" s="21"/>
      <c r="FFK49" s="21"/>
      <c r="FFL49" s="21"/>
      <c r="FFM49" s="21"/>
      <c r="FFN49" s="21"/>
      <c r="FFO49" s="21"/>
      <c r="FFP49" s="21"/>
      <c r="FFQ49" s="21"/>
      <c r="FFR49" s="21"/>
      <c r="FFS49" s="21"/>
      <c r="FFT49" s="21"/>
      <c r="FFU49" s="21"/>
      <c r="FFV49" s="21"/>
      <c r="FFW49" s="21"/>
      <c r="FFX49" s="21"/>
      <c r="FFY49" s="21"/>
      <c r="FFZ49" s="21"/>
      <c r="FGA49" s="21"/>
      <c r="FGB49" s="21"/>
      <c r="FGC49" s="21"/>
      <c r="FGD49" s="21"/>
      <c r="FGE49" s="21"/>
      <c r="FGF49" s="21"/>
      <c r="FGG49" s="21"/>
      <c r="FGH49" s="21"/>
      <c r="FGI49" s="21"/>
      <c r="FGJ49" s="21"/>
      <c r="FGK49" s="21"/>
      <c r="FGL49" s="21"/>
      <c r="FGM49" s="21"/>
      <c r="FGN49" s="21"/>
      <c r="FGO49" s="21"/>
      <c r="FGP49" s="21"/>
      <c r="FGQ49" s="21"/>
      <c r="FGR49" s="21"/>
      <c r="FGS49" s="21"/>
      <c r="FGT49" s="21"/>
      <c r="FGU49" s="21"/>
      <c r="FGV49" s="21"/>
      <c r="FGW49" s="21"/>
      <c r="FGX49" s="21"/>
      <c r="FGY49" s="21"/>
      <c r="FGZ49" s="21"/>
      <c r="FHA49" s="21"/>
      <c r="FHB49" s="21"/>
      <c r="FHC49" s="21"/>
      <c r="FHD49" s="21"/>
      <c r="FHE49" s="21"/>
      <c r="FHF49" s="21"/>
      <c r="FHG49" s="21"/>
      <c r="FHH49" s="21"/>
      <c r="FHI49" s="21"/>
      <c r="FHJ49" s="21"/>
      <c r="FHK49" s="21"/>
      <c r="FHL49" s="21"/>
      <c r="FHM49" s="21"/>
      <c r="FHN49" s="21"/>
      <c r="FHO49" s="21"/>
      <c r="FHP49" s="21"/>
      <c r="FHQ49" s="21"/>
      <c r="FHR49" s="21"/>
      <c r="FHS49" s="21"/>
      <c r="FHT49" s="21"/>
      <c r="FHU49" s="21"/>
      <c r="FHV49" s="21"/>
      <c r="FHW49" s="21"/>
      <c r="FHX49" s="21"/>
      <c r="FHY49" s="21"/>
      <c r="FHZ49" s="21"/>
      <c r="FIA49" s="21"/>
      <c r="FIB49" s="21"/>
      <c r="FIC49" s="21"/>
      <c r="FID49" s="21"/>
      <c r="FIE49" s="21"/>
      <c r="FIF49" s="21"/>
      <c r="FIG49" s="21"/>
      <c r="FIH49" s="21"/>
      <c r="FII49" s="21"/>
      <c r="FIJ49" s="21"/>
      <c r="FIK49" s="21"/>
      <c r="FIL49" s="21"/>
      <c r="FIM49" s="21"/>
      <c r="FIN49" s="21"/>
      <c r="FIO49" s="21"/>
      <c r="FIP49" s="21"/>
      <c r="FIQ49" s="21"/>
      <c r="FIR49" s="21"/>
      <c r="FIS49" s="21"/>
      <c r="FIT49" s="21"/>
      <c r="FIU49" s="21"/>
      <c r="FIV49" s="21"/>
      <c r="FIW49" s="21"/>
      <c r="FIX49" s="21"/>
      <c r="FIY49" s="21"/>
      <c r="FIZ49" s="21"/>
      <c r="FJA49" s="21"/>
      <c r="FJB49" s="21"/>
      <c r="FJC49" s="21"/>
      <c r="FJD49" s="21"/>
      <c r="FJE49" s="21"/>
      <c r="FJF49" s="21"/>
      <c r="FJG49" s="21"/>
      <c r="FJH49" s="21"/>
      <c r="FJI49" s="21"/>
      <c r="FJJ49" s="21"/>
      <c r="FJK49" s="21"/>
      <c r="FJL49" s="21"/>
      <c r="FJM49" s="21"/>
      <c r="FJN49" s="21"/>
      <c r="FJO49" s="21"/>
      <c r="FJP49" s="21"/>
      <c r="FJQ49" s="21"/>
      <c r="FJR49" s="21"/>
      <c r="FJS49" s="21"/>
      <c r="FJT49" s="21"/>
      <c r="FJU49" s="21"/>
      <c r="FJV49" s="21"/>
      <c r="FJW49" s="21"/>
      <c r="FJX49" s="21"/>
      <c r="FJY49" s="21"/>
      <c r="FJZ49" s="21"/>
      <c r="FKA49" s="21"/>
      <c r="FKB49" s="21"/>
      <c r="FKC49" s="21"/>
      <c r="FKD49" s="21"/>
      <c r="FKE49" s="21"/>
      <c r="FKF49" s="21"/>
      <c r="FKG49" s="21"/>
      <c r="FKH49" s="21"/>
      <c r="FKI49" s="21"/>
      <c r="FKJ49" s="21"/>
      <c r="FKK49" s="21"/>
      <c r="FKL49" s="21"/>
      <c r="FKM49" s="21"/>
      <c r="FKN49" s="21"/>
      <c r="FKO49" s="21"/>
      <c r="FKP49" s="21"/>
      <c r="FKQ49" s="21"/>
      <c r="FKR49" s="21"/>
      <c r="FKS49" s="21"/>
      <c r="FKT49" s="21"/>
      <c r="FKU49" s="21"/>
      <c r="FKV49" s="21"/>
      <c r="FKW49" s="21"/>
      <c r="FKX49" s="21"/>
      <c r="FKY49" s="21"/>
      <c r="FKZ49" s="21"/>
      <c r="FLA49" s="21"/>
      <c r="FLB49" s="21"/>
      <c r="FLC49" s="21"/>
      <c r="FLD49" s="21"/>
      <c r="FLE49" s="21"/>
      <c r="FLF49" s="21"/>
      <c r="FLG49" s="21"/>
      <c r="FLH49" s="21"/>
      <c r="FLI49" s="21"/>
      <c r="FLJ49" s="21"/>
      <c r="FLK49" s="21"/>
      <c r="FLL49" s="21"/>
      <c r="FLM49" s="21"/>
      <c r="FLN49" s="21"/>
      <c r="FLO49" s="21"/>
      <c r="FLP49" s="21"/>
      <c r="FLQ49" s="21"/>
      <c r="FLR49" s="21"/>
      <c r="FLS49" s="21"/>
      <c r="FLT49" s="21"/>
      <c r="FLU49" s="21"/>
      <c r="FLV49" s="21"/>
      <c r="FLW49" s="21"/>
      <c r="FLX49" s="21"/>
      <c r="FLY49" s="21"/>
      <c r="FLZ49" s="21"/>
      <c r="FMA49" s="21"/>
      <c r="FMB49" s="21"/>
      <c r="FMC49" s="21"/>
      <c r="FMD49" s="21"/>
      <c r="FME49" s="21"/>
      <c r="FMF49" s="21"/>
      <c r="FMG49" s="21"/>
      <c r="FMH49" s="21"/>
      <c r="FMI49" s="21"/>
      <c r="FMJ49" s="21"/>
      <c r="FMK49" s="21"/>
      <c r="FML49" s="21"/>
      <c r="FMM49" s="21"/>
      <c r="FMN49" s="21"/>
      <c r="FMO49" s="21"/>
      <c r="FMP49" s="21"/>
      <c r="FMQ49" s="21"/>
      <c r="FMR49" s="21"/>
      <c r="FMS49" s="21"/>
      <c r="FMT49" s="21"/>
      <c r="FMU49" s="21"/>
      <c r="FMV49" s="21"/>
      <c r="FMW49" s="21"/>
      <c r="FMX49" s="21"/>
      <c r="FMY49" s="21"/>
      <c r="FMZ49" s="21"/>
      <c r="FNA49" s="21"/>
      <c r="FNB49" s="21"/>
      <c r="FNC49" s="21"/>
      <c r="FND49" s="21"/>
      <c r="FNE49" s="21"/>
      <c r="FNF49" s="21"/>
      <c r="FNG49" s="21"/>
      <c r="FNH49" s="21"/>
      <c r="FNI49" s="21"/>
      <c r="FNJ49" s="21"/>
      <c r="FNK49" s="21"/>
      <c r="FNL49" s="21"/>
      <c r="FNM49" s="21"/>
      <c r="FNN49" s="21"/>
      <c r="FNO49" s="21"/>
      <c r="FNP49" s="21"/>
      <c r="FNQ49" s="21"/>
      <c r="FNR49" s="21"/>
      <c r="FNS49" s="21"/>
      <c r="FNT49" s="21"/>
      <c r="FNU49" s="21"/>
      <c r="FNV49" s="21"/>
      <c r="FNW49" s="21"/>
      <c r="FNX49" s="21"/>
      <c r="FNY49" s="21"/>
      <c r="FNZ49" s="21"/>
      <c r="FOA49" s="21"/>
      <c r="FOB49" s="21"/>
      <c r="FOC49" s="21"/>
      <c r="FOD49" s="21"/>
      <c r="FOE49" s="21"/>
      <c r="FOF49" s="21"/>
      <c r="FOG49" s="21"/>
      <c r="FOH49" s="21"/>
      <c r="FOI49" s="21"/>
      <c r="FOJ49" s="21"/>
      <c r="FOK49" s="21"/>
      <c r="FOL49" s="21"/>
      <c r="FOM49" s="21"/>
      <c r="FON49" s="21"/>
      <c r="FOO49" s="21"/>
      <c r="FOP49" s="21"/>
      <c r="FOQ49" s="21"/>
      <c r="FOR49" s="21"/>
      <c r="FOS49" s="21"/>
      <c r="FOT49" s="21"/>
      <c r="FOU49" s="21"/>
      <c r="FOV49" s="21"/>
      <c r="FOW49" s="21"/>
      <c r="FOX49" s="21"/>
      <c r="FOY49" s="21"/>
      <c r="FOZ49" s="21"/>
      <c r="FPA49" s="21"/>
      <c r="FPB49" s="21"/>
      <c r="FPC49" s="21"/>
      <c r="FPD49" s="21"/>
      <c r="FPE49" s="21"/>
      <c r="FPF49" s="21"/>
      <c r="FPG49" s="21"/>
      <c r="FPH49" s="21"/>
      <c r="FPI49" s="21"/>
      <c r="FPJ49" s="21"/>
      <c r="FPK49" s="21"/>
      <c r="FPL49" s="21"/>
      <c r="FPM49" s="21"/>
      <c r="FPN49" s="21"/>
      <c r="FPO49" s="21"/>
      <c r="FPP49" s="21"/>
      <c r="FPQ49" s="21"/>
      <c r="FPR49" s="21"/>
      <c r="FPS49" s="21"/>
      <c r="FPT49" s="21"/>
      <c r="FPU49" s="21"/>
      <c r="FPV49" s="21"/>
      <c r="FPW49" s="21"/>
      <c r="FPX49" s="21"/>
      <c r="FPY49" s="21"/>
      <c r="FPZ49" s="21"/>
      <c r="FQA49" s="21"/>
      <c r="FQB49" s="21"/>
      <c r="FQC49" s="21"/>
      <c r="FQD49" s="21"/>
      <c r="FQE49" s="21"/>
      <c r="FQF49" s="21"/>
      <c r="FQG49" s="21"/>
      <c r="FQH49" s="21"/>
      <c r="FQI49" s="21"/>
      <c r="FQJ49" s="21"/>
      <c r="FQK49" s="21"/>
      <c r="FQL49" s="21"/>
      <c r="FQM49" s="21"/>
      <c r="FQN49" s="21"/>
      <c r="FQO49" s="21"/>
      <c r="FQP49" s="21"/>
      <c r="FQQ49" s="21"/>
      <c r="FQR49" s="21"/>
      <c r="FQS49" s="21"/>
      <c r="FQT49" s="21"/>
      <c r="FQU49" s="21"/>
      <c r="FQV49" s="21"/>
      <c r="FQW49" s="21"/>
      <c r="FQX49" s="21"/>
      <c r="FQY49" s="21"/>
      <c r="FQZ49" s="21"/>
      <c r="FRA49" s="21"/>
      <c r="FRB49" s="21"/>
      <c r="FRC49" s="21"/>
      <c r="FRD49" s="21"/>
      <c r="FRE49" s="21"/>
      <c r="FRF49" s="21"/>
      <c r="FRG49" s="21"/>
      <c r="FRH49" s="21"/>
      <c r="FRI49" s="21"/>
      <c r="FRJ49" s="21"/>
      <c r="FRK49" s="21"/>
      <c r="FRL49" s="21"/>
      <c r="FRM49" s="21"/>
      <c r="FRN49" s="21"/>
      <c r="FRO49" s="21"/>
      <c r="FRP49" s="21"/>
      <c r="FRQ49" s="21"/>
      <c r="FRR49" s="21"/>
      <c r="FRS49" s="21"/>
      <c r="FRT49" s="21"/>
      <c r="FRU49" s="21"/>
      <c r="FRV49" s="21"/>
      <c r="FRW49" s="21"/>
      <c r="FRX49" s="21"/>
      <c r="FRY49" s="21"/>
      <c r="FRZ49" s="21"/>
      <c r="FSA49" s="21"/>
      <c r="FSB49" s="21"/>
      <c r="FSC49" s="21"/>
      <c r="FSD49" s="21"/>
      <c r="FSE49" s="21"/>
      <c r="FSF49" s="21"/>
      <c r="FSG49" s="21"/>
      <c r="FSH49" s="21"/>
      <c r="FSI49" s="21"/>
      <c r="FSJ49" s="21"/>
      <c r="FSK49" s="21"/>
      <c r="FSL49" s="21"/>
      <c r="FSM49" s="21"/>
      <c r="FSN49" s="21"/>
      <c r="FSO49" s="21"/>
      <c r="FSP49" s="21"/>
      <c r="FSQ49" s="21"/>
      <c r="FSR49" s="21"/>
      <c r="FSS49" s="21"/>
      <c r="FST49" s="21"/>
      <c r="FSU49" s="21"/>
      <c r="FSV49" s="21"/>
      <c r="FSW49" s="21"/>
      <c r="FSX49" s="21"/>
      <c r="FSY49" s="21"/>
      <c r="FSZ49" s="21"/>
      <c r="FTA49" s="21"/>
      <c r="FTB49" s="21"/>
      <c r="FTC49" s="21"/>
      <c r="FTD49" s="21"/>
      <c r="FTE49" s="21"/>
      <c r="FTF49" s="21"/>
      <c r="FTG49" s="21"/>
      <c r="FTH49" s="21"/>
      <c r="FTI49" s="21"/>
      <c r="FTJ49" s="21"/>
      <c r="FTK49" s="21"/>
      <c r="FTL49" s="21"/>
      <c r="FTM49" s="21"/>
      <c r="FTN49" s="21"/>
      <c r="FTO49" s="21"/>
      <c r="FTP49" s="21"/>
      <c r="FTQ49" s="21"/>
      <c r="FTR49" s="21"/>
      <c r="FTS49" s="21"/>
      <c r="FTT49" s="21"/>
      <c r="FTU49" s="21"/>
      <c r="FTV49" s="21"/>
      <c r="FTW49" s="21"/>
      <c r="FTX49" s="21"/>
      <c r="FTY49" s="21"/>
      <c r="FTZ49" s="21"/>
      <c r="FUA49" s="21"/>
      <c r="FUB49" s="21"/>
      <c r="FUC49" s="21"/>
      <c r="FUD49" s="21"/>
      <c r="FUE49" s="21"/>
      <c r="FUF49" s="21"/>
      <c r="FUG49" s="21"/>
      <c r="FUH49" s="21"/>
      <c r="FUI49" s="21"/>
      <c r="FUJ49" s="21"/>
      <c r="FUK49" s="21"/>
      <c r="FUL49" s="21"/>
      <c r="FUM49" s="21"/>
      <c r="FUN49" s="21"/>
      <c r="FUO49" s="21"/>
      <c r="FUP49" s="21"/>
      <c r="FUQ49" s="21"/>
      <c r="FUR49" s="21"/>
      <c r="FUS49" s="21"/>
      <c r="FUT49" s="21"/>
      <c r="FUU49" s="21"/>
      <c r="FUV49" s="21"/>
      <c r="FUW49" s="21"/>
      <c r="FUX49" s="21"/>
      <c r="FUY49" s="21"/>
      <c r="FUZ49" s="21"/>
      <c r="FVA49" s="21"/>
      <c r="FVB49" s="21"/>
      <c r="FVC49" s="21"/>
      <c r="FVD49" s="21"/>
      <c r="FVE49" s="21"/>
      <c r="FVF49" s="21"/>
      <c r="FVG49" s="21"/>
      <c r="FVH49" s="21"/>
      <c r="FVI49" s="21"/>
      <c r="FVJ49" s="21"/>
      <c r="FVK49" s="21"/>
      <c r="FVL49" s="21"/>
      <c r="FVM49" s="21"/>
      <c r="FVN49" s="21"/>
      <c r="FVO49" s="21"/>
      <c r="FVP49" s="21"/>
      <c r="FVQ49" s="21"/>
      <c r="FVR49" s="21"/>
      <c r="FVS49" s="21"/>
      <c r="FVT49" s="21"/>
      <c r="FVU49" s="21"/>
      <c r="FVV49" s="21"/>
      <c r="FVW49" s="21"/>
      <c r="FVX49" s="21"/>
      <c r="FVY49" s="21"/>
      <c r="FVZ49" s="21"/>
      <c r="FWA49" s="21"/>
      <c r="FWB49" s="21"/>
      <c r="FWC49" s="21"/>
      <c r="FWD49" s="21"/>
      <c r="FWE49" s="21"/>
      <c r="FWF49" s="21"/>
      <c r="FWG49" s="21"/>
      <c r="FWH49" s="21"/>
      <c r="FWI49" s="21"/>
      <c r="FWJ49" s="21"/>
      <c r="FWK49" s="21"/>
      <c r="FWL49" s="21"/>
      <c r="FWM49" s="21"/>
      <c r="FWN49" s="21"/>
      <c r="FWO49" s="21"/>
      <c r="FWP49" s="21"/>
      <c r="FWQ49" s="21"/>
      <c r="FWR49" s="21"/>
      <c r="FWS49" s="21"/>
      <c r="FWT49" s="21"/>
      <c r="FWU49" s="21"/>
      <c r="FWV49" s="21"/>
      <c r="FWW49" s="21"/>
      <c r="FWX49" s="21"/>
      <c r="FWY49" s="21"/>
      <c r="FWZ49" s="21"/>
      <c r="FXA49" s="21"/>
      <c r="FXB49" s="21"/>
      <c r="FXC49" s="21"/>
      <c r="FXD49" s="21"/>
      <c r="FXE49" s="21"/>
      <c r="FXF49" s="21"/>
      <c r="FXG49" s="21"/>
      <c r="FXH49" s="21"/>
      <c r="FXI49" s="21"/>
      <c r="FXJ49" s="21"/>
      <c r="FXK49" s="21"/>
      <c r="FXL49" s="21"/>
      <c r="FXM49" s="21"/>
      <c r="FXN49" s="21"/>
      <c r="FXO49" s="21"/>
      <c r="FXP49" s="21"/>
      <c r="FXQ49" s="21"/>
      <c r="FXR49" s="21"/>
      <c r="FXS49" s="21"/>
      <c r="FXT49" s="21"/>
      <c r="FXU49" s="21"/>
      <c r="FXV49" s="21"/>
      <c r="FXW49" s="21"/>
      <c r="FXX49" s="21"/>
      <c r="FXY49" s="21"/>
      <c r="FXZ49" s="21"/>
      <c r="FYA49" s="21"/>
      <c r="FYB49" s="21"/>
      <c r="FYC49" s="21"/>
      <c r="FYD49" s="21"/>
      <c r="FYE49" s="21"/>
      <c r="FYF49" s="21"/>
      <c r="FYG49" s="21"/>
      <c r="FYH49" s="21"/>
      <c r="FYI49" s="21"/>
      <c r="FYJ49" s="21"/>
      <c r="FYK49" s="21"/>
      <c r="FYL49" s="21"/>
      <c r="FYM49" s="21"/>
      <c r="FYN49" s="21"/>
      <c r="FYO49" s="21"/>
      <c r="FYP49" s="21"/>
      <c r="FYQ49" s="21"/>
      <c r="FYR49" s="21"/>
      <c r="FYS49" s="21"/>
      <c r="FYT49" s="21"/>
      <c r="FYU49" s="21"/>
      <c r="FYV49" s="21"/>
      <c r="FYW49" s="21"/>
      <c r="FYX49" s="21"/>
      <c r="FYY49" s="21"/>
      <c r="FYZ49" s="21"/>
      <c r="FZA49" s="21"/>
      <c r="FZB49" s="21"/>
      <c r="FZC49" s="21"/>
      <c r="FZD49" s="21"/>
      <c r="FZE49" s="21"/>
      <c r="FZF49" s="21"/>
      <c r="FZG49" s="21"/>
      <c r="FZH49" s="21"/>
      <c r="FZI49" s="21"/>
      <c r="FZJ49" s="21"/>
      <c r="FZK49" s="21"/>
      <c r="FZL49" s="21"/>
      <c r="FZM49" s="21"/>
      <c r="FZN49" s="21"/>
      <c r="FZO49" s="21"/>
      <c r="FZP49" s="21"/>
      <c r="FZQ49" s="21"/>
      <c r="FZR49" s="21"/>
      <c r="FZS49" s="21"/>
      <c r="FZT49" s="21"/>
      <c r="FZU49" s="21"/>
      <c r="FZV49" s="21"/>
      <c r="FZW49" s="21"/>
      <c r="FZX49" s="21"/>
      <c r="FZY49" s="21"/>
      <c r="FZZ49" s="21"/>
      <c r="GAA49" s="21"/>
      <c r="GAB49" s="21"/>
      <c r="GAC49" s="21"/>
      <c r="GAD49" s="21"/>
      <c r="GAE49" s="21"/>
      <c r="GAF49" s="21"/>
      <c r="GAG49" s="21"/>
      <c r="GAH49" s="21"/>
      <c r="GAI49" s="21"/>
      <c r="GAJ49" s="21"/>
      <c r="GAK49" s="21"/>
      <c r="GAL49" s="21"/>
      <c r="GAM49" s="21"/>
      <c r="GAN49" s="21"/>
      <c r="GAO49" s="21"/>
      <c r="GAP49" s="21"/>
      <c r="GAQ49" s="21"/>
      <c r="GAR49" s="21"/>
      <c r="GAS49" s="21"/>
      <c r="GAT49" s="21"/>
      <c r="GAU49" s="21"/>
      <c r="GAV49" s="21"/>
      <c r="GAW49" s="21"/>
      <c r="GAX49" s="21"/>
      <c r="GAY49" s="21"/>
      <c r="GAZ49" s="21"/>
      <c r="GBA49" s="21"/>
      <c r="GBB49" s="21"/>
      <c r="GBC49" s="21"/>
      <c r="GBD49" s="21"/>
      <c r="GBE49" s="21"/>
      <c r="GBF49" s="21"/>
      <c r="GBG49" s="21"/>
      <c r="GBH49" s="21"/>
      <c r="GBI49" s="21"/>
      <c r="GBJ49" s="21"/>
      <c r="GBK49" s="21"/>
      <c r="GBL49" s="21"/>
      <c r="GBM49" s="21"/>
      <c r="GBN49" s="21"/>
      <c r="GBO49" s="21"/>
      <c r="GBP49" s="21"/>
      <c r="GBQ49" s="21"/>
      <c r="GBR49" s="21"/>
      <c r="GBS49" s="21"/>
      <c r="GBT49" s="21"/>
      <c r="GBU49" s="21"/>
      <c r="GBV49" s="21"/>
      <c r="GBW49" s="21"/>
      <c r="GBX49" s="21"/>
      <c r="GBY49" s="21"/>
      <c r="GBZ49" s="21"/>
      <c r="GCA49" s="21"/>
      <c r="GCB49" s="21"/>
      <c r="GCC49" s="21"/>
      <c r="GCD49" s="21"/>
      <c r="GCE49" s="21"/>
      <c r="GCF49" s="21"/>
      <c r="GCG49" s="21"/>
      <c r="GCH49" s="21"/>
      <c r="GCI49" s="21"/>
      <c r="GCJ49" s="21"/>
      <c r="GCK49" s="21"/>
      <c r="GCL49" s="21"/>
      <c r="GCM49" s="21"/>
      <c r="GCN49" s="21"/>
      <c r="GCO49" s="21"/>
      <c r="GCP49" s="21"/>
      <c r="GCQ49" s="21"/>
      <c r="GCR49" s="21"/>
      <c r="GCS49" s="21"/>
      <c r="GCT49" s="21"/>
      <c r="GCU49" s="21"/>
      <c r="GCV49" s="21"/>
      <c r="GCW49" s="21"/>
      <c r="GCX49" s="21"/>
      <c r="GCY49" s="21"/>
      <c r="GCZ49" s="21"/>
      <c r="GDA49" s="21"/>
      <c r="GDB49" s="21"/>
      <c r="GDC49" s="21"/>
      <c r="GDD49" s="21"/>
      <c r="GDE49" s="21"/>
      <c r="GDF49" s="21"/>
      <c r="GDG49" s="21"/>
      <c r="GDH49" s="21"/>
      <c r="GDI49" s="21"/>
      <c r="GDJ49" s="21"/>
      <c r="GDK49" s="21"/>
      <c r="GDL49" s="21"/>
      <c r="GDM49" s="21"/>
      <c r="GDN49" s="21"/>
      <c r="GDO49" s="21"/>
      <c r="GDP49" s="21"/>
      <c r="GDQ49" s="21"/>
      <c r="GDR49" s="21"/>
      <c r="GDS49" s="21"/>
      <c r="GDT49" s="21"/>
      <c r="GDU49" s="21"/>
      <c r="GDV49" s="21"/>
      <c r="GDW49" s="21"/>
      <c r="GDX49" s="21"/>
      <c r="GDY49" s="21"/>
      <c r="GDZ49" s="21"/>
      <c r="GEA49" s="21"/>
      <c r="GEB49" s="21"/>
      <c r="GEC49" s="21"/>
      <c r="GED49" s="21"/>
      <c r="GEE49" s="21"/>
      <c r="GEF49" s="21"/>
      <c r="GEG49" s="21"/>
      <c r="GEH49" s="21"/>
      <c r="GEI49" s="21"/>
      <c r="GEJ49" s="21"/>
      <c r="GEK49" s="21"/>
      <c r="GEL49" s="21"/>
      <c r="GEM49" s="21"/>
      <c r="GEN49" s="21"/>
      <c r="GEO49" s="21"/>
      <c r="GEP49" s="21"/>
      <c r="GEQ49" s="21"/>
      <c r="GER49" s="21"/>
      <c r="GES49" s="21"/>
      <c r="GET49" s="21"/>
      <c r="GEU49" s="21"/>
      <c r="GEV49" s="21"/>
      <c r="GEW49" s="21"/>
      <c r="GEX49" s="21"/>
      <c r="GEY49" s="21"/>
      <c r="GEZ49" s="21"/>
      <c r="GFA49" s="21"/>
      <c r="GFB49" s="21"/>
      <c r="GFC49" s="21"/>
      <c r="GFD49" s="21"/>
      <c r="GFE49" s="21"/>
      <c r="GFF49" s="21"/>
      <c r="GFG49" s="21"/>
      <c r="GFH49" s="21"/>
      <c r="GFI49" s="21"/>
      <c r="GFJ49" s="21"/>
      <c r="GFK49" s="21"/>
      <c r="GFL49" s="21"/>
      <c r="GFM49" s="21"/>
      <c r="GFN49" s="21"/>
      <c r="GFO49" s="21"/>
      <c r="GFP49" s="21"/>
      <c r="GFQ49" s="21"/>
      <c r="GFR49" s="21"/>
      <c r="GFS49" s="21"/>
      <c r="GFT49" s="21"/>
      <c r="GFU49" s="21"/>
      <c r="GFV49" s="21"/>
      <c r="GFW49" s="21"/>
      <c r="GFX49" s="21"/>
      <c r="GFY49" s="21"/>
      <c r="GFZ49" s="21"/>
      <c r="GGA49" s="21"/>
      <c r="GGB49" s="21"/>
      <c r="GGC49" s="21"/>
      <c r="GGD49" s="21"/>
      <c r="GGE49" s="21"/>
      <c r="GGF49" s="21"/>
      <c r="GGG49" s="21"/>
      <c r="GGH49" s="21"/>
      <c r="GGI49" s="21"/>
      <c r="GGJ49" s="21"/>
      <c r="GGK49" s="21"/>
      <c r="GGL49" s="21"/>
      <c r="GGM49" s="21"/>
      <c r="GGN49" s="21"/>
      <c r="GGO49" s="21"/>
      <c r="GGP49" s="21"/>
      <c r="GGQ49" s="21"/>
      <c r="GGR49" s="21"/>
      <c r="GGS49" s="21"/>
      <c r="GGT49" s="21"/>
      <c r="GGU49" s="21"/>
      <c r="GGV49" s="21"/>
      <c r="GGW49" s="21"/>
      <c r="GGX49" s="21"/>
      <c r="GGY49" s="21"/>
      <c r="GGZ49" s="21"/>
      <c r="GHA49" s="21"/>
      <c r="GHB49" s="21"/>
      <c r="GHC49" s="21"/>
      <c r="GHD49" s="21"/>
      <c r="GHE49" s="21"/>
      <c r="GHF49" s="21"/>
      <c r="GHG49" s="21"/>
      <c r="GHH49" s="21"/>
      <c r="GHI49" s="21"/>
      <c r="GHJ49" s="21"/>
      <c r="GHK49" s="21"/>
      <c r="GHL49" s="21"/>
      <c r="GHM49" s="21"/>
      <c r="GHN49" s="21"/>
      <c r="GHO49" s="21"/>
      <c r="GHP49" s="21"/>
      <c r="GHQ49" s="21"/>
      <c r="GHR49" s="21"/>
      <c r="GHS49" s="21"/>
      <c r="GHT49" s="21"/>
      <c r="GHU49" s="21"/>
      <c r="GHV49" s="21"/>
      <c r="GHW49" s="21"/>
      <c r="GHX49" s="21"/>
      <c r="GHY49" s="21"/>
      <c r="GHZ49" s="21"/>
      <c r="GIA49" s="21"/>
      <c r="GIB49" s="21"/>
      <c r="GIC49" s="21"/>
      <c r="GID49" s="21"/>
      <c r="GIE49" s="21"/>
      <c r="GIF49" s="21"/>
      <c r="GIG49" s="21"/>
      <c r="GIH49" s="21"/>
      <c r="GII49" s="21"/>
      <c r="GIJ49" s="21"/>
      <c r="GIK49" s="21"/>
      <c r="GIL49" s="21"/>
      <c r="GIM49" s="21"/>
      <c r="GIN49" s="21"/>
      <c r="GIO49" s="21"/>
      <c r="GIP49" s="21"/>
      <c r="GIQ49" s="21"/>
      <c r="GIR49" s="21"/>
      <c r="GIS49" s="21"/>
      <c r="GIT49" s="21"/>
      <c r="GIU49" s="21"/>
      <c r="GIV49" s="21"/>
      <c r="GIW49" s="21"/>
      <c r="GIX49" s="21"/>
      <c r="GIY49" s="21"/>
      <c r="GIZ49" s="21"/>
      <c r="GJA49" s="21"/>
      <c r="GJB49" s="21"/>
      <c r="GJC49" s="21"/>
      <c r="GJD49" s="21"/>
      <c r="GJE49" s="21"/>
      <c r="GJF49" s="21"/>
      <c r="GJG49" s="21"/>
      <c r="GJH49" s="21"/>
      <c r="GJI49" s="21"/>
      <c r="GJJ49" s="21"/>
      <c r="GJK49" s="21"/>
      <c r="GJL49" s="21"/>
      <c r="GJM49" s="21"/>
      <c r="GJN49" s="21"/>
      <c r="GJO49" s="21"/>
      <c r="GJP49" s="21"/>
      <c r="GJQ49" s="21"/>
      <c r="GJR49" s="21"/>
      <c r="GJS49" s="21"/>
      <c r="GJT49" s="21"/>
      <c r="GJU49" s="21"/>
      <c r="GJV49" s="21"/>
      <c r="GJW49" s="21"/>
      <c r="GJX49" s="21"/>
      <c r="GJY49" s="21"/>
      <c r="GJZ49" s="21"/>
      <c r="GKA49" s="21"/>
      <c r="GKB49" s="21"/>
      <c r="GKC49" s="21"/>
      <c r="GKD49" s="21"/>
      <c r="GKE49" s="21"/>
      <c r="GKF49" s="21"/>
      <c r="GKG49" s="21"/>
      <c r="GKH49" s="21"/>
      <c r="GKI49" s="21"/>
      <c r="GKJ49" s="21"/>
      <c r="GKK49" s="21"/>
      <c r="GKL49" s="21"/>
      <c r="GKM49" s="21"/>
      <c r="GKN49" s="21"/>
      <c r="GKO49" s="21"/>
      <c r="GKP49" s="21"/>
      <c r="GKQ49" s="21"/>
      <c r="GKR49" s="21"/>
      <c r="GKS49" s="21"/>
      <c r="GKT49" s="21"/>
      <c r="GKU49" s="21"/>
      <c r="GKV49" s="21"/>
      <c r="GKW49" s="21"/>
      <c r="GKX49" s="21"/>
      <c r="GKY49" s="21"/>
      <c r="GKZ49" s="21"/>
      <c r="GLA49" s="21"/>
      <c r="GLB49" s="21"/>
      <c r="GLC49" s="21"/>
      <c r="GLD49" s="21"/>
      <c r="GLE49" s="21"/>
      <c r="GLF49" s="21"/>
      <c r="GLG49" s="21"/>
      <c r="GLH49" s="21"/>
      <c r="GLI49" s="21"/>
      <c r="GLJ49" s="21"/>
      <c r="GLK49" s="21"/>
      <c r="GLL49" s="21"/>
      <c r="GLM49" s="21"/>
      <c r="GLN49" s="21"/>
      <c r="GLO49" s="21"/>
      <c r="GLP49" s="21"/>
      <c r="GLQ49" s="21"/>
      <c r="GLR49" s="21"/>
      <c r="GLS49" s="21"/>
      <c r="GLT49" s="21"/>
      <c r="GLU49" s="21"/>
      <c r="GLV49" s="21"/>
      <c r="GLW49" s="21"/>
      <c r="GLX49" s="21"/>
      <c r="GLY49" s="21"/>
      <c r="GLZ49" s="21"/>
      <c r="GMA49" s="21"/>
      <c r="GMB49" s="21"/>
      <c r="GMC49" s="21"/>
      <c r="GMD49" s="21"/>
      <c r="GME49" s="21"/>
      <c r="GMF49" s="21"/>
      <c r="GMG49" s="21"/>
      <c r="GMH49" s="21"/>
      <c r="GMI49" s="21"/>
      <c r="GMJ49" s="21"/>
      <c r="GMK49" s="21"/>
      <c r="GML49" s="21"/>
      <c r="GMM49" s="21"/>
      <c r="GMN49" s="21"/>
      <c r="GMO49" s="21"/>
      <c r="GMP49" s="21"/>
      <c r="GMQ49" s="21"/>
      <c r="GMR49" s="21"/>
      <c r="GMS49" s="21"/>
      <c r="GMT49" s="21"/>
      <c r="GMU49" s="21"/>
      <c r="GMV49" s="21"/>
      <c r="GMW49" s="21"/>
      <c r="GMX49" s="21"/>
      <c r="GMY49" s="21"/>
      <c r="GMZ49" s="21"/>
      <c r="GNA49" s="21"/>
      <c r="GNB49" s="21"/>
      <c r="GNC49" s="21"/>
      <c r="GND49" s="21"/>
      <c r="GNE49" s="21"/>
      <c r="GNF49" s="21"/>
      <c r="GNG49" s="21"/>
      <c r="GNH49" s="21"/>
      <c r="GNI49" s="21"/>
      <c r="GNJ49" s="21"/>
      <c r="GNK49" s="21"/>
      <c r="GNL49" s="21"/>
      <c r="GNM49" s="21"/>
      <c r="GNN49" s="21"/>
      <c r="GNO49" s="21"/>
      <c r="GNP49" s="21"/>
      <c r="GNQ49" s="21"/>
      <c r="GNR49" s="21"/>
      <c r="GNS49" s="21"/>
      <c r="GNT49" s="21"/>
      <c r="GNU49" s="21"/>
      <c r="GNV49" s="21"/>
      <c r="GNW49" s="21"/>
      <c r="GNX49" s="21"/>
      <c r="GNY49" s="21"/>
      <c r="GNZ49" s="21"/>
      <c r="GOA49" s="21"/>
      <c r="GOB49" s="21"/>
      <c r="GOC49" s="21"/>
      <c r="GOD49" s="21"/>
      <c r="GOE49" s="21"/>
      <c r="GOF49" s="21"/>
      <c r="GOG49" s="21"/>
      <c r="GOH49" s="21"/>
      <c r="GOI49" s="21"/>
      <c r="GOJ49" s="21"/>
      <c r="GOK49" s="21"/>
      <c r="GOL49" s="21"/>
      <c r="GOM49" s="21"/>
      <c r="GON49" s="21"/>
      <c r="GOO49" s="21"/>
      <c r="GOP49" s="21"/>
      <c r="GOQ49" s="21"/>
      <c r="GOR49" s="21"/>
      <c r="GOS49" s="21"/>
      <c r="GOT49" s="21"/>
      <c r="GOU49" s="21"/>
      <c r="GOV49" s="21"/>
      <c r="GOW49" s="21"/>
      <c r="GOX49" s="21"/>
      <c r="GOY49" s="21"/>
      <c r="GOZ49" s="21"/>
      <c r="GPA49" s="21"/>
      <c r="GPB49" s="21"/>
      <c r="GPC49" s="21"/>
      <c r="GPD49" s="21"/>
      <c r="GPE49" s="21"/>
      <c r="GPF49" s="21"/>
      <c r="GPG49" s="21"/>
      <c r="GPH49" s="21"/>
      <c r="GPI49" s="21"/>
      <c r="GPJ49" s="21"/>
      <c r="GPK49" s="21"/>
      <c r="GPL49" s="21"/>
      <c r="GPM49" s="21"/>
      <c r="GPN49" s="21"/>
      <c r="GPO49" s="21"/>
      <c r="GPP49" s="21"/>
      <c r="GPQ49" s="21"/>
      <c r="GPR49" s="21"/>
      <c r="GPS49" s="21"/>
      <c r="GPT49" s="21"/>
      <c r="GPU49" s="21"/>
      <c r="GPV49" s="21"/>
      <c r="GPW49" s="21"/>
      <c r="GPX49" s="21"/>
      <c r="GPY49" s="21"/>
      <c r="GPZ49" s="21"/>
      <c r="GQA49" s="21"/>
      <c r="GQB49" s="21"/>
      <c r="GQC49" s="21"/>
      <c r="GQD49" s="21"/>
      <c r="GQE49" s="21"/>
      <c r="GQF49" s="21"/>
      <c r="GQG49" s="21"/>
      <c r="GQH49" s="21"/>
      <c r="GQI49" s="21"/>
      <c r="GQJ49" s="21"/>
      <c r="GQK49" s="21"/>
      <c r="GQL49" s="21"/>
      <c r="GQM49" s="21"/>
      <c r="GQN49" s="21"/>
      <c r="GQO49" s="21"/>
      <c r="GQP49" s="21"/>
      <c r="GQQ49" s="21"/>
      <c r="GQR49" s="21"/>
      <c r="GQS49" s="21"/>
      <c r="GQT49" s="21"/>
      <c r="GQU49" s="21"/>
      <c r="GQV49" s="21"/>
      <c r="GQW49" s="21"/>
      <c r="GQX49" s="21"/>
      <c r="GQY49" s="21"/>
      <c r="GQZ49" s="21"/>
      <c r="GRA49" s="21"/>
      <c r="GRB49" s="21"/>
      <c r="GRC49" s="21"/>
      <c r="GRD49" s="21"/>
      <c r="GRE49" s="21"/>
      <c r="GRF49" s="21"/>
      <c r="GRG49" s="21"/>
      <c r="GRH49" s="21"/>
      <c r="GRI49" s="21"/>
      <c r="GRJ49" s="21"/>
      <c r="GRK49" s="21"/>
      <c r="GRL49" s="21"/>
      <c r="GRM49" s="21"/>
      <c r="GRN49" s="21"/>
      <c r="GRO49" s="21"/>
      <c r="GRP49" s="21"/>
      <c r="GRQ49" s="21"/>
      <c r="GRR49" s="21"/>
      <c r="GRS49" s="21"/>
      <c r="GRT49" s="21"/>
      <c r="GRU49" s="21"/>
      <c r="GRV49" s="21"/>
      <c r="GRW49" s="21"/>
      <c r="GRX49" s="21"/>
      <c r="GRY49" s="21"/>
      <c r="GRZ49" s="21"/>
      <c r="GSA49" s="21"/>
      <c r="GSB49" s="21"/>
      <c r="GSC49" s="21"/>
      <c r="GSD49" s="21"/>
      <c r="GSE49" s="21"/>
      <c r="GSF49" s="21"/>
      <c r="GSG49" s="21"/>
      <c r="GSH49" s="21"/>
      <c r="GSI49" s="21"/>
      <c r="GSJ49" s="21"/>
      <c r="GSK49" s="21"/>
      <c r="GSL49" s="21"/>
      <c r="GSM49" s="21"/>
      <c r="GSN49" s="21"/>
      <c r="GSO49" s="21"/>
      <c r="GSP49" s="21"/>
      <c r="GSQ49" s="21"/>
      <c r="GSR49" s="21"/>
      <c r="GSS49" s="21"/>
      <c r="GST49" s="21"/>
      <c r="GSU49" s="21"/>
      <c r="GSV49" s="21"/>
      <c r="GSW49" s="21"/>
      <c r="GSX49" s="21"/>
      <c r="GSY49" s="21"/>
      <c r="GSZ49" s="21"/>
      <c r="GTA49" s="21"/>
      <c r="GTB49" s="21"/>
      <c r="GTC49" s="21"/>
      <c r="GTD49" s="21"/>
      <c r="GTE49" s="21"/>
      <c r="GTF49" s="21"/>
      <c r="GTG49" s="21"/>
      <c r="GTH49" s="21"/>
      <c r="GTI49" s="21"/>
      <c r="GTJ49" s="21"/>
      <c r="GTK49" s="21"/>
      <c r="GTL49" s="21"/>
      <c r="GTM49" s="21"/>
      <c r="GTN49" s="21"/>
      <c r="GTO49" s="21"/>
      <c r="GTP49" s="21"/>
      <c r="GTQ49" s="21"/>
      <c r="GTR49" s="21"/>
      <c r="GTS49" s="21"/>
      <c r="GTT49" s="21"/>
      <c r="GTU49" s="21"/>
      <c r="GTV49" s="21"/>
      <c r="GTW49" s="21"/>
      <c r="GTX49" s="21"/>
      <c r="GTY49" s="21"/>
      <c r="GTZ49" s="21"/>
      <c r="GUA49" s="21"/>
      <c r="GUB49" s="21"/>
      <c r="GUC49" s="21"/>
      <c r="GUD49" s="21"/>
      <c r="GUE49" s="21"/>
      <c r="GUF49" s="21"/>
      <c r="GUG49" s="21"/>
      <c r="GUH49" s="21"/>
      <c r="GUI49" s="21"/>
      <c r="GUJ49" s="21"/>
      <c r="GUK49" s="21"/>
      <c r="GUL49" s="21"/>
      <c r="GUM49" s="21"/>
      <c r="GUN49" s="21"/>
      <c r="GUO49" s="21"/>
      <c r="GUP49" s="21"/>
      <c r="GUQ49" s="21"/>
      <c r="GUR49" s="21"/>
      <c r="GUS49" s="21"/>
      <c r="GUT49" s="21"/>
      <c r="GUU49" s="21"/>
      <c r="GUV49" s="21"/>
      <c r="GUW49" s="21"/>
      <c r="GUX49" s="21"/>
      <c r="GUY49" s="21"/>
      <c r="GUZ49" s="21"/>
      <c r="GVA49" s="21"/>
      <c r="GVB49" s="21"/>
      <c r="GVC49" s="21"/>
      <c r="GVD49" s="21"/>
      <c r="GVE49" s="21"/>
      <c r="GVF49" s="21"/>
      <c r="GVG49" s="21"/>
      <c r="GVH49" s="21"/>
      <c r="GVI49" s="21"/>
      <c r="GVJ49" s="21"/>
      <c r="GVK49" s="21"/>
      <c r="GVL49" s="21"/>
      <c r="GVM49" s="21"/>
      <c r="GVN49" s="21"/>
      <c r="GVO49" s="21"/>
      <c r="GVP49" s="21"/>
      <c r="GVQ49" s="21"/>
      <c r="GVR49" s="21"/>
      <c r="GVS49" s="21"/>
      <c r="GVT49" s="21"/>
      <c r="GVU49" s="21"/>
      <c r="GVV49" s="21"/>
      <c r="GVW49" s="21"/>
      <c r="GVX49" s="21"/>
      <c r="GVY49" s="21"/>
      <c r="GVZ49" s="21"/>
      <c r="GWA49" s="21"/>
      <c r="GWB49" s="21"/>
      <c r="GWC49" s="21"/>
      <c r="GWD49" s="21"/>
      <c r="GWE49" s="21"/>
      <c r="GWF49" s="21"/>
      <c r="GWG49" s="21"/>
      <c r="GWH49" s="21"/>
      <c r="GWI49" s="21"/>
      <c r="GWJ49" s="21"/>
      <c r="GWK49" s="21"/>
      <c r="GWL49" s="21"/>
      <c r="GWM49" s="21"/>
      <c r="GWN49" s="21"/>
      <c r="GWO49" s="21"/>
      <c r="GWP49" s="21"/>
      <c r="GWQ49" s="21"/>
      <c r="GWR49" s="21"/>
      <c r="GWS49" s="21"/>
      <c r="GWT49" s="21"/>
      <c r="GWU49" s="21"/>
      <c r="GWV49" s="21"/>
      <c r="GWW49" s="21"/>
      <c r="GWX49" s="21"/>
      <c r="GWY49" s="21"/>
      <c r="GWZ49" s="21"/>
      <c r="GXA49" s="21"/>
      <c r="GXB49" s="21"/>
      <c r="GXC49" s="21"/>
      <c r="GXD49" s="21"/>
      <c r="GXE49" s="21"/>
      <c r="GXF49" s="21"/>
      <c r="GXG49" s="21"/>
      <c r="GXH49" s="21"/>
      <c r="GXI49" s="21"/>
      <c r="GXJ49" s="21"/>
      <c r="GXK49" s="21"/>
      <c r="GXL49" s="21"/>
      <c r="GXM49" s="21"/>
      <c r="GXN49" s="21"/>
      <c r="GXO49" s="21"/>
      <c r="GXP49" s="21"/>
      <c r="GXQ49" s="21"/>
      <c r="GXR49" s="21"/>
      <c r="GXS49" s="21"/>
      <c r="GXT49" s="21"/>
      <c r="GXU49" s="21"/>
      <c r="GXV49" s="21"/>
      <c r="GXW49" s="21"/>
      <c r="GXX49" s="21"/>
      <c r="GXY49" s="21"/>
      <c r="GXZ49" s="21"/>
      <c r="GYA49" s="21"/>
      <c r="GYB49" s="21"/>
      <c r="GYC49" s="21"/>
      <c r="GYD49" s="21"/>
      <c r="GYE49" s="21"/>
      <c r="GYF49" s="21"/>
      <c r="GYG49" s="21"/>
      <c r="GYH49" s="21"/>
      <c r="GYI49" s="21"/>
      <c r="GYJ49" s="21"/>
      <c r="GYK49" s="21"/>
      <c r="GYL49" s="21"/>
      <c r="GYM49" s="21"/>
      <c r="GYN49" s="21"/>
      <c r="GYO49" s="21"/>
      <c r="GYP49" s="21"/>
      <c r="GYQ49" s="21"/>
      <c r="GYR49" s="21"/>
      <c r="GYS49" s="21"/>
      <c r="GYT49" s="21"/>
      <c r="GYU49" s="21"/>
      <c r="GYV49" s="21"/>
      <c r="GYW49" s="21"/>
      <c r="GYX49" s="21"/>
      <c r="GYY49" s="21"/>
      <c r="GYZ49" s="21"/>
      <c r="GZA49" s="21"/>
      <c r="GZB49" s="21"/>
      <c r="GZC49" s="21"/>
      <c r="GZD49" s="21"/>
      <c r="GZE49" s="21"/>
      <c r="GZF49" s="21"/>
      <c r="GZG49" s="21"/>
      <c r="GZH49" s="21"/>
      <c r="GZI49" s="21"/>
      <c r="GZJ49" s="21"/>
      <c r="GZK49" s="21"/>
      <c r="GZL49" s="21"/>
      <c r="GZM49" s="21"/>
      <c r="GZN49" s="21"/>
      <c r="GZO49" s="21"/>
      <c r="GZP49" s="21"/>
      <c r="GZQ49" s="21"/>
      <c r="GZR49" s="21"/>
      <c r="GZS49" s="21"/>
      <c r="GZT49" s="21"/>
      <c r="GZU49" s="21"/>
      <c r="GZV49" s="21"/>
      <c r="GZW49" s="21"/>
      <c r="GZX49" s="21"/>
      <c r="GZY49" s="21"/>
      <c r="GZZ49" s="21"/>
      <c r="HAA49" s="21"/>
      <c r="HAB49" s="21"/>
      <c r="HAC49" s="21"/>
      <c r="HAD49" s="21"/>
      <c r="HAE49" s="21"/>
      <c r="HAF49" s="21"/>
      <c r="HAG49" s="21"/>
      <c r="HAH49" s="21"/>
      <c r="HAI49" s="21"/>
      <c r="HAJ49" s="21"/>
      <c r="HAK49" s="21"/>
      <c r="HAL49" s="21"/>
      <c r="HAM49" s="21"/>
      <c r="HAN49" s="21"/>
      <c r="HAO49" s="21"/>
      <c r="HAP49" s="21"/>
      <c r="HAQ49" s="21"/>
      <c r="HAR49" s="21"/>
      <c r="HAS49" s="21"/>
      <c r="HAT49" s="21"/>
      <c r="HAU49" s="21"/>
      <c r="HAV49" s="21"/>
      <c r="HAW49" s="21"/>
      <c r="HAX49" s="21"/>
      <c r="HAY49" s="21"/>
      <c r="HAZ49" s="21"/>
      <c r="HBA49" s="21"/>
      <c r="HBB49" s="21"/>
      <c r="HBC49" s="21"/>
      <c r="HBD49" s="21"/>
      <c r="HBE49" s="21"/>
      <c r="HBF49" s="21"/>
      <c r="HBG49" s="21"/>
      <c r="HBH49" s="21"/>
      <c r="HBI49" s="21"/>
      <c r="HBJ49" s="21"/>
      <c r="HBK49" s="21"/>
      <c r="HBL49" s="21"/>
      <c r="HBM49" s="21"/>
      <c r="HBN49" s="21"/>
      <c r="HBO49" s="21"/>
      <c r="HBP49" s="21"/>
      <c r="HBQ49" s="21"/>
      <c r="HBR49" s="21"/>
      <c r="HBS49" s="21"/>
      <c r="HBT49" s="21"/>
      <c r="HBU49" s="21"/>
      <c r="HBV49" s="21"/>
      <c r="HBW49" s="21"/>
      <c r="HBX49" s="21"/>
      <c r="HBY49" s="21"/>
      <c r="HBZ49" s="21"/>
      <c r="HCA49" s="21"/>
      <c r="HCB49" s="21"/>
      <c r="HCC49" s="21"/>
      <c r="HCD49" s="21"/>
      <c r="HCE49" s="21"/>
      <c r="HCF49" s="21"/>
      <c r="HCG49" s="21"/>
      <c r="HCH49" s="21"/>
      <c r="HCI49" s="21"/>
      <c r="HCJ49" s="21"/>
      <c r="HCK49" s="21"/>
      <c r="HCL49" s="21"/>
      <c r="HCM49" s="21"/>
      <c r="HCN49" s="21"/>
      <c r="HCO49" s="21"/>
      <c r="HCP49" s="21"/>
      <c r="HCQ49" s="21"/>
      <c r="HCR49" s="21"/>
      <c r="HCS49" s="21"/>
      <c r="HCT49" s="21"/>
      <c r="HCU49" s="21"/>
      <c r="HCV49" s="21"/>
      <c r="HCW49" s="21"/>
      <c r="HCX49" s="21"/>
      <c r="HCY49" s="21"/>
      <c r="HCZ49" s="21"/>
      <c r="HDA49" s="21"/>
      <c r="HDB49" s="21"/>
      <c r="HDC49" s="21"/>
      <c r="HDD49" s="21"/>
      <c r="HDE49" s="21"/>
      <c r="HDF49" s="21"/>
      <c r="HDG49" s="21"/>
      <c r="HDH49" s="21"/>
      <c r="HDI49" s="21"/>
      <c r="HDJ49" s="21"/>
      <c r="HDK49" s="21"/>
      <c r="HDL49" s="21"/>
      <c r="HDM49" s="21"/>
      <c r="HDN49" s="21"/>
      <c r="HDO49" s="21"/>
      <c r="HDP49" s="21"/>
      <c r="HDQ49" s="21"/>
      <c r="HDR49" s="21"/>
      <c r="HDS49" s="21"/>
      <c r="HDT49" s="21"/>
      <c r="HDU49" s="21"/>
      <c r="HDV49" s="21"/>
      <c r="HDW49" s="21"/>
      <c r="HDX49" s="21"/>
      <c r="HDY49" s="21"/>
      <c r="HDZ49" s="21"/>
      <c r="HEA49" s="21"/>
      <c r="HEB49" s="21"/>
      <c r="HEC49" s="21"/>
      <c r="HED49" s="21"/>
      <c r="HEE49" s="21"/>
      <c r="HEF49" s="21"/>
      <c r="HEG49" s="21"/>
      <c r="HEH49" s="21"/>
      <c r="HEI49" s="21"/>
      <c r="HEJ49" s="21"/>
      <c r="HEK49" s="21"/>
      <c r="HEL49" s="21"/>
      <c r="HEM49" s="21"/>
      <c r="HEN49" s="21"/>
      <c r="HEO49" s="21"/>
      <c r="HEP49" s="21"/>
      <c r="HEQ49" s="21"/>
      <c r="HER49" s="21"/>
      <c r="HES49" s="21"/>
      <c r="HET49" s="21"/>
      <c r="HEU49" s="21"/>
      <c r="HEV49" s="21"/>
      <c r="HEW49" s="21"/>
      <c r="HEX49" s="21"/>
      <c r="HEY49" s="21"/>
      <c r="HEZ49" s="21"/>
      <c r="HFA49" s="21"/>
      <c r="HFB49" s="21"/>
      <c r="HFC49" s="21"/>
      <c r="HFD49" s="21"/>
      <c r="HFE49" s="21"/>
      <c r="HFF49" s="21"/>
      <c r="HFG49" s="21"/>
      <c r="HFH49" s="21"/>
      <c r="HFI49" s="21"/>
      <c r="HFJ49" s="21"/>
      <c r="HFK49" s="21"/>
      <c r="HFL49" s="21"/>
      <c r="HFM49" s="21"/>
      <c r="HFN49" s="21"/>
      <c r="HFO49" s="21"/>
      <c r="HFP49" s="21"/>
      <c r="HFQ49" s="21"/>
      <c r="HFR49" s="21"/>
      <c r="HFS49" s="21"/>
      <c r="HFT49" s="21"/>
      <c r="HFU49" s="21"/>
      <c r="HFV49" s="21"/>
      <c r="HFW49" s="21"/>
      <c r="HFX49" s="21"/>
      <c r="HFY49" s="21"/>
      <c r="HFZ49" s="21"/>
      <c r="HGA49" s="21"/>
      <c r="HGB49" s="21"/>
      <c r="HGC49" s="21"/>
      <c r="HGD49" s="21"/>
      <c r="HGE49" s="21"/>
      <c r="HGF49" s="21"/>
      <c r="HGG49" s="21"/>
      <c r="HGH49" s="21"/>
      <c r="HGI49" s="21"/>
      <c r="HGJ49" s="21"/>
      <c r="HGK49" s="21"/>
      <c r="HGL49" s="21"/>
      <c r="HGM49" s="21"/>
      <c r="HGN49" s="21"/>
      <c r="HGO49" s="21"/>
      <c r="HGP49" s="21"/>
      <c r="HGQ49" s="21"/>
      <c r="HGR49" s="21"/>
      <c r="HGS49" s="21"/>
      <c r="HGT49" s="21"/>
      <c r="HGU49" s="21"/>
      <c r="HGV49" s="21"/>
      <c r="HGW49" s="21"/>
      <c r="HGX49" s="21"/>
      <c r="HGY49" s="21"/>
      <c r="HGZ49" s="21"/>
      <c r="HHA49" s="21"/>
      <c r="HHB49" s="21"/>
      <c r="HHC49" s="21"/>
      <c r="HHD49" s="21"/>
      <c r="HHE49" s="21"/>
      <c r="HHF49" s="21"/>
      <c r="HHG49" s="21"/>
      <c r="HHH49" s="21"/>
      <c r="HHI49" s="21"/>
      <c r="HHJ49" s="21"/>
      <c r="HHK49" s="21"/>
      <c r="HHL49" s="21"/>
      <c r="HHM49" s="21"/>
      <c r="HHN49" s="21"/>
      <c r="HHO49" s="21"/>
      <c r="HHP49" s="21"/>
      <c r="HHQ49" s="21"/>
      <c r="HHR49" s="21"/>
      <c r="HHS49" s="21"/>
      <c r="HHT49" s="21"/>
      <c r="HHU49" s="21"/>
      <c r="HHV49" s="21"/>
      <c r="HHW49" s="21"/>
      <c r="HHX49" s="21"/>
      <c r="HHY49" s="21"/>
      <c r="HHZ49" s="21"/>
      <c r="HIA49" s="21"/>
      <c r="HIB49" s="21"/>
      <c r="HIC49" s="21"/>
      <c r="HID49" s="21"/>
      <c r="HIE49" s="21"/>
      <c r="HIF49" s="21"/>
      <c r="HIG49" s="21"/>
      <c r="HIH49" s="21"/>
      <c r="HII49" s="21"/>
      <c r="HIJ49" s="21"/>
      <c r="HIK49" s="21"/>
      <c r="HIL49" s="21"/>
      <c r="HIM49" s="21"/>
      <c r="HIN49" s="21"/>
      <c r="HIO49" s="21"/>
      <c r="HIP49" s="21"/>
      <c r="HIQ49" s="21"/>
      <c r="HIR49" s="21"/>
      <c r="HIS49" s="21"/>
      <c r="HIT49" s="21"/>
      <c r="HIU49" s="21"/>
      <c r="HIV49" s="21"/>
      <c r="HIW49" s="21"/>
      <c r="HIX49" s="21"/>
      <c r="HIY49" s="21"/>
      <c r="HIZ49" s="21"/>
      <c r="HJA49" s="21"/>
      <c r="HJB49" s="21"/>
      <c r="HJC49" s="21"/>
      <c r="HJD49" s="21"/>
      <c r="HJE49" s="21"/>
      <c r="HJF49" s="21"/>
      <c r="HJG49" s="21"/>
      <c r="HJH49" s="21"/>
      <c r="HJI49" s="21"/>
      <c r="HJJ49" s="21"/>
      <c r="HJK49" s="21"/>
      <c r="HJL49" s="21"/>
      <c r="HJM49" s="21"/>
      <c r="HJN49" s="21"/>
      <c r="HJO49" s="21"/>
      <c r="HJP49" s="21"/>
      <c r="HJQ49" s="21"/>
      <c r="HJR49" s="21"/>
      <c r="HJS49" s="21"/>
      <c r="HJT49" s="21"/>
      <c r="HJU49" s="21"/>
      <c r="HJV49" s="21"/>
      <c r="HJW49" s="21"/>
      <c r="HJX49" s="21"/>
      <c r="HJY49" s="21"/>
      <c r="HJZ49" s="21"/>
      <c r="HKA49" s="21"/>
      <c r="HKB49" s="21"/>
      <c r="HKC49" s="21"/>
      <c r="HKD49" s="21"/>
      <c r="HKE49" s="21"/>
      <c r="HKF49" s="21"/>
      <c r="HKG49" s="21"/>
      <c r="HKH49" s="21"/>
      <c r="HKI49" s="21"/>
      <c r="HKJ49" s="21"/>
      <c r="HKK49" s="21"/>
      <c r="HKL49" s="21"/>
      <c r="HKM49" s="21"/>
      <c r="HKN49" s="21"/>
      <c r="HKO49" s="21"/>
      <c r="HKP49" s="21"/>
      <c r="HKQ49" s="21"/>
      <c r="HKR49" s="21"/>
      <c r="HKS49" s="21"/>
      <c r="HKT49" s="21"/>
      <c r="HKU49" s="21"/>
      <c r="HKV49" s="21"/>
      <c r="HKW49" s="21"/>
      <c r="HKX49" s="21"/>
      <c r="HKY49" s="21"/>
      <c r="HKZ49" s="21"/>
      <c r="HLA49" s="21"/>
      <c r="HLB49" s="21"/>
      <c r="HLC49" s="21"/>
      <c r="HLD49" s="21"/>
      <c r="HLE49" s="21"/>
      <c r="HLF49" s="21"/>
      <c r="HLG49" s="21"/>
      <c r="HLH49" s="21"/>
      <c r="HLI49" s="21"/>
      <c r="HLJ49" s="21"/>
      <c r="HLK49" s="21"/>
      <c r="HLL49" s="21"/>
      <c r="HLM49" s="21"/>
      <c r="HLN49" s="21"/>
      <c r="HLO49" s="21"/>
      <c r="HLP49" s="21"/>
      <c r="HLQ49" s="21"/>
      <c r="HLR49" s="21"/>
      <c r="HLS49" s="21"/>
      <c r="HLT49" s="21"/>
      <c r="HLU49" s="21"/>
      <c r="HLV49" s="21"/>
      <c r="HLW49" s="21"/>
      <c r="HLX49" s="21"/>
      <c r="HLY49" s="21"/>
      <c r="HLZ49" s="21"/>
      <c r="HMA49" s="21"/>
      <c r="HMB49" s="21"/>
      <c r="HMC49" s="21"/>
      <c r="HMD49" s="21"/>
      <c r="HME49" s="21"/>
      <c r="HMF49" s="21"/>
      <c r="HMG49" s="21"/>
      <c r="HMH49" s="21"/>
      <c r="HMI49" s="21"/>
      <c r="HMJ49" s="21"/>
      <c r="HMK49" s="21"/>
      <c r="HML49" s="21"/>
      <c r="HMM49" s="21"/>
      <c r="HMN49" s="21"/>
      <c r="HMO49" s="21"/>
      <c r="HMP49" s="21"/>
      <c r="HMQ49" s="21"/>
      <c r="HMR49" s="21"/>
      <c r="HMS49" s="21"/>
      <c r="HMT49" s="21"/>
      <c r="HMU49" s="21"/>
      <c r="HMV49" s="21"/>
      <c r="HMW49" s="21"/>
      <c r="HMX49" s="21"/>
      <c r="HMY49" s="21"/>
      <c r="HMZ49" s="21"/>
      <c r="HNA49" s="21"/>
      <c r="HNB49" s="21"/>
      <c r="HNC49" s="21"/>
      <c r="HND49" s="21"/>
      <c r="HNE49" s="21"/>
      <c r="HNF49" s="21"/>
      <c r="HNG49" s="21"/>
      <c r="HNH49" s="21"/>
      <c r="HNI49" s="21"/>
      <c r="HNJ49" s="21"/>
      <c r="HNK49" s="21"/>
      <c r="HNL49" s="21"/>
      <c r="HNM49" s="21"/>
      <c r="HNN49" s="21"/>
      <c r="HNO49" s="21"/>
      <c r="HNP49" s="21"/>
      <c r="HNQ49" s="21"/>
      <c r="HNR49" s="21"/>
      <c r="HNS49" s="21"/>
      <c r="HNT49" s="21"/>
      <c r="HNU49" s="21"/>
      <c r="HNV49" s="21"/>
      <c r="HNW49" s="21"/>
      <c r="HNX49" s="21"/>
      <c r="HNY49" s="21"/>
      <c r="HNZ49" s="21"/>
      <c r="HOA49" s="21"/>
      <c r="HOB49" s="21"/>
      <c r="HOC49" s="21"/>
      <c r="HOD49" s="21"/>
      <c r="HOE49" s="21"/>
      <c r="HOF49" s="21"/>
      <c r="HOG49" s="21"/>
      <c r="HOH49" s="21"/>
      <c r="HOI49" s="21"/>
      <c r="HOJ49" s="21"/>
      <c r="HOK49" s="21"/>
      <c r="HOL49" s="21"/>
      <c r="HOM49" s="21"/>
      <c r="HON49" s="21"/>
      <c r="HOO49" s="21"/>
      <c r="HOP49" s="21"/>
      <c r="HOQ49" s="21"/>
      <c r="HOR49" s="21"/>
      <c r="HOS49" s="21"/>
      <c r="HOT49" s="21"/>
      <c r="HOU49" s="21"/>
      <c r="HOV49" s="21"/>
      <c r="HOW49" s="21"/>
      <c r="HOX49" s="21"/>
      <c r="HOY49" s="21"/>
      <c r="HOZ49" s="21"/>
      <c r="HPA49" s="21"/>
      <c r="HPB49" s="21"/>
      <c r="HPC49" s="21"/>
      <c r="HPD49" s="21"/>
      <c r="HPE49" s="21"/>
      <c r="HPF49" s="21"/>
      <c r="HPG49" s="21"/>
      <c r="HPH49" s="21"/>
      <c r="HPI49" s="21"/>
      <c r="HPJ49" s="21"/>
      <c r="HPK49" s="21"/>
      <c r="HPL49" s="21"/>
      <c r="HPM49" s="21"/>
      <c r="HPN49" s="21"/>
      <c r="HPO49" s="21"/>
      <c r="HPP49" s="21"/>
      <c r="HPQ49" s="21"/>
      <c r="HPR49" s="21"/>
      <c r="HPS49" s="21"/>
      <c r="HPT49" s="21"/>
      <c r="HPU49" s="21"/>
      <c r="HPV49" s="21"/>
      <c r="HPW49" s="21"/>
      <c r="HPX49" s="21"/>
      <c r="HPY49" s="21"/>
      <c r="HPZ49" s="21"/>
      <c r="HQA49" s="21"/>
      <c r="HQB49" s="21"/>
      <c r="HQC49" s="21"/>
      <c r="HQD49" s="21"/>
      <c r="HQE49" s="21"/>
      <c r="HQF49" s="21"/>
      <c r="HQG49" s="21"/>
      <c r="HQH49" s="21"/>
      <c r="HQI49" s="21"/>
      <c r="HQJ49" s="21"/>
      <c r="HQK49" s="21"/>
      <c r="HQL49" s="21"/>
      <c r="HQM49" s="21"/>
      <c r="HQN49" s="21"/>
      <c r="HQO49" s="21"/>
      <c r="HQP49" s="21"/>
      <c r="HQQ49" s="21"/>
      <c r="HQR49" s="21"/>
      <c r="HQS49" s="21"/>
      <c r="HQT49" s="21"/>
      <c r="HQU49" s="21"/>
      <c r="HQV49" s="21"/>
      <c r="HQW49" s="21"/>
      <c r="HQX49" s="21"/>
      <c r="HQY49" s="21"/>
      <c r="HQZ49" s="21"/>
      <c r="HRA49" s="21"/>
      <c r="HRB49" s="21"/>
      <c r="HRC49" s="21"/>
      <c r="HRD49" s="21"/>
      <c r="HRE49" s="21"/>
      <c r="HRF49" s="21"/>
      <c r="HRG49" s="21"/>
      <c r="HRH49" s="21"/>
      <c r="HRI49" s="21"/>
      <c r="HRJ49" s="21"/>
      <c r="HRK49" s="21"/>
      <c r="HRL49" s="21"/>
      <c r="HRM49" s="21"/>
      <c r="HRN49" s="21"/>
      <c r="HRO49" s="21"/>
      <c r="HRP49" s="21"/>
      <c r="HRQ49" s="21"/>
      <c r="HRR49" s="21"/>
      <c r="HRS49" s="21"/>
      <c r="HRT49" s="21"/>
      <c r="HRU49" s="21"/>
      <c r="HRV49" s="21"/>
      <c r="HRW49" s="21"/>
      <c r="HRX49" s="21"/>
      <c r="HRY49" s="21"/>
      <c r="HRZ49" s="21"/>
      <c r="HSA49" s="21"/>
      <c r="HSB49" s="21"/>
      <c r="HSC49" s="21"/>
      <c r="HSD49" s="21"/>
      <c r="HSE49" s="21"/>
      <c r="HSF49" s="21"/>
      <c r="HSG49" s="21"/>
      <c r="HSH49" s="21"/>
      <c r="HSI49" s="21"/>
      <c r="HSJ49" s="21"/>
      <c r="HSK49" s="21"/>
      <c r="HSL49" s="21"/>
      <c r="HSM49" s="21"/>
      <c r="HSN49" s="21"/>
      <c r="HSO49" s="21"/>
      <c r="HSP49" s="21"/>
      <c r="HSQ49" s="21"/>
      <c r="HSR49" s="21"/>
      <c r="HSS49" s="21"/>
      <c r="HST49" s="21"/>
      <c r="HSU49" s="21"/>
      <c r="HSV49" s="21"/>
      <c r="HSW49" s="21"/>
      <c r="HSX49" s="21"/>
      <c r="HSY49" s="21"/>
      <c r="HSZ49" s="21"/>
      <c r="HTA49" s="21"/>
      <c r="HTB49" s="21"/>
      <c r="HTC49" s="21"/>
      <c r="HTD49" s="21"/>
      <c r="HTE49" s="21"/>
      <c r="HTF49" s="21"/>
      <c r="HTG49" s="21"/>
      <c r="HTH49" s="21"/>
      <c r="HTI49" s="21"/>
      <c r="HTJ49" s="21"/>
      <c r="HTK49" s="21"/>
      <c r="HTL49" s="21"/>
      <c r="HTM49" s="21"/>
      <c r="HTN49" s="21"/>
      <c r="HTO49" s="21"/>
      <c r="HTP49" s="21"/>
      <c r="HTQ49" s="21"/>
      <c r="HTR49" s="21"/>
      <c r="HTS49" s="21"/>
      <c r="HTT49" s="21"/>
      <c r="HTU49" s="21"/>
      <c r="HTV49" s="21"/>
      <c r="HTW49" s="21"/>
      <c r="HTX49" s="21"/>
      <c r="HTY49" s="21"/>
      <c r="HTZ49" s="21"/>
      <c r="HUA49" s="21"/>
      <c r="HUB49" s="21"/>
      <c r="HUC49" s="21"/>
      <c r="HUD49" s="21"/>
      <c r="HUE49" s="21"/>
      <c r="HUF49" s="21"/>
      <c r="HUG49" s="21"/>
      <c r="HUH49" s="21"/>
      <c r="HUI49" s="21"/>
      <c r="HUJ49" s="21"/>
      <c r="HUK49" s="21"/>
      <c r="HUL49" s="21"/>
      <c r="HUM49" s="21"/>
      <c r="HUN49" s="21"/>
      <c r="HUO49" s="21"/>
      <c r="HUP49" s="21"/>
      <c r="HUQ49" s="21"/>
      <c r="HUR49" s="21"/>
      <c r="HUS49" s="21"/>
      <c r="HUT49" s="21"/>
      <c r="HUU49" s="21"/>
      <c r="HUV49" s="21"/>
      <c r="HUW49" s="21"/>
      <c r="HUX49" s="21"/>
      <c r="HUY49" s="21"/>
      <c r="HUZ49" s="21"/>
      <c r="HVA49" s="21"/>
      <c r="HVB49" s="21"/>
      <c r="HVC49" s="21"/>
      <c r="HVD49" s="21"/>
      <c r="HVE49" s="21"/>
      <c r="HVF49" s="21"/>
      <c r="HVG49" s="21"/>
      <c r="HVH49" s="21"/>
      <c r="HVI49" s="21"/>
      <c r="HVJ49" s="21"/>
      <c r="HVK49" s="21"/>
      <c r="HVL49" s="21"/>
      <c r="HVM49" s="21"/>
      <c r="HVN49" s="21"/>
      <c r="HVO49" s="21"/>
      <c r="HVP49" s="21"/>
      <c r="HVQ49" s="21"/>
      <c r="HVR49" s="21"/>
      <c r="HVS49" s="21"/>
      <c r="HVT49" s="21"/>
      <c r="HVU49" s="21"/>
      <c r="HVV49" s="21"/>
      <c r="HVW49" s="21"/>
      <c r="HVX49" s="21"/>
      <c r="HVY49" s="21"/>
      <c r="HVZ49" s="21"/>
      <c r="HWA49" s="21"/>
      <c r="HWB49" s="21"/>
      <c r="HWC49" s="21"/>
      <c r="HWD49" s="21"/>
      <c r="HWE49" s="21"/>
      <c r="HWF49" s="21"/>
      <c r="HWG49" s="21"/>
      <c r="HWH49" s="21"/>
      <c r="HWI49" s="21"/>
      <c r="HWJ49" s="21"/>
      <c r="HWK49" s="21"/>
      <c r="HWL49" s="21"/>
      <c r="HWM49" s="21"/>
      <c r="HWN49" s="21"/>
      <c r="HWO49" s="21"/>
      <c r="HWP49" s="21"/>
      <c r="HWQ49" s="21"/>
      <c r="HWR49" s="21"/>
      <c r="HWS49" s="21"/>
      <c r="HWT49" s="21"/>
      <c r="HWU49" s="21"/>
      <c r="HWV49" s="21"/>
      <c r="HWW49" s="21"/>
      <c r="HWX49" s="21"/>
      <c r="HWY49" s="21"/>
      <c r="HWZ49" s="21"/>
      <c r="HXA49" s="21"/>
      <c r="HXB49" s="21"/>
      <c r="HXC49" s="21"/>
      <c r="HXD49" s="21"/>
      <c r="HXE49" s="21"/>
      <c r="HXF49" s="21"/>
      <c r="HXG49" s="21"/>
      <c r="HXH49" s="21"/>
      <c r="HXI49" s="21"/>
      <c r="HXJ49" s="21"/>
      <c r="HXK49" s="21"/>
      <c r="HXL49" s="21"/>
      <c r="HXM49" s="21"/>
      <c r="HXN49" s="21"/>
      <c r="HXO49" s="21"/>
      <c r="HXP49" s="21"/>
      <c r="HXQ49" s="21"/>
      <c r="HXR49" s="21"/>
      <c r="HXS49" s="21"/>
      <c r="HXT49" s="21"/>
      <c r="HXU49" s="21"/>
      <c r="HXV49" s="21"/>
      <c r="HXW49" s="21"/>
      <c r="HXX49" s="21"/>
      <c r="HXY49" s="21"/>
      <c r="HXZ49" s="21"/>
      <c r="HYA49" s="21"/>
      <c r="HYB49" s="21"/>
      <c r="HYC49" s="21"/>
      <c r="HYD49" s="21"/>
      <c r="HYE49" s="21"/>
      <c r="HYF49" s="21"/>
      <c r="HYG49" s="21"/>
      <c r="HYH49" s="21"/>
      <c r="HYI49" s="21"/>
      <c r="HYJ49" s="21"/>
      <c r="HYK49" s="21"/>
      <c r="HYL49" s="21"/>
      <c r="HYM49" s="21"/>
      <c r="HYN49" s="21"/>
      <c r="HYO49" s="21"/>
      <c r="HYP49" s="21"/>
      <c r="HYQ49" s="21"/>
      <c r="HYR49" s="21"/>
      <c r="HYS49" s="21"/>
      <c r="HYT49" s="21"/>
      <c r="HYU49" s="21"/>
      <c r="HYV49" s="21"/>
      <c r="HYW49" s="21"/>
      <c r="HYX49" s="21"/>
      <c r="HYY49" s="21"/>
      <c r="HYZ49" s="21"/>
      <c r="HZA49" s="21"/>
      <c r="HZB49" s="21"/>
      <c r="HZC49" s="21"/>
      <c r="HZD49" s="21"/>
      <c r="HZE49" s="21"/>
      <c r="HZF49" s="21"/>
      <c r="HZG49" s="21"/>
      <c r="HZH49" s="21"/>
      <c r="HZI49" s="21"/>
      <c r="HZJ49" s="21"/>
      <c r="HZK49" s="21"/>
      <c r="HZL49" s="21"/>
      <c r="HZM49" s="21"/>
      <c r="HZN49" s="21"/>
      <c r="HZO49" s="21"/>
      <c r="HZP49" s="21"/>
      <c r="HZQ49" s="21"/>
      <c r="HZR49" s="21"/>
      <c r="HZS49" s="21"/>
      <c r="HZT49" s="21"/>
      <c r="HZU49" s="21"/>
      <c r="HZV49" s="21"/>
      <c r="HZW49" s="21"/>
      <c r="HZX49" s="21"/>
      <c r="HZY49" s="21"/>
      <c r="HZZ49" s="21"/>
      <c r="IAA49" s="21"/>
      <c r="IAB49" s="21"/>
      <c r="IAC49" s="21"/>
      <c r="IAD49" s="21"/>
      <c r="IAE49" s="21"/>
      <c r="IAF49" s="21"/>
      <c r="IAG49" s="21"/>
      <c r="IAH49" s="21"/>
      <c r="IAI49" s="21"/>
      <c r="IAJ49" s="21"/>
      <c r="IAK49" s="21"/>
      <c r="IAL49" s="21"/>
      <c r="IAM49" s="21"/>
      <c r="IAN49" s="21"/>
      <c r="IAO49" s="21"/>
      <c r="IAP49" s="21"/>
      <c r="IAQ49" s="21"/>
      <c r="IAR49" s="21"/>
      <c r="IAS49" s="21"/>
      <c r="IAT49" s="21"/>
      <c r="IAU49" s="21"/>
      <c r="IAV49" s="21"/>
      <c r="IAW49" s="21"/>
      <c r="IAX49" s="21"/>
      <c r="IAY49" s="21"/>
      <c r="IAZ49" s="21"/>
      <c r="IBA49" s="21"/>
      <c r="IBB49" s="21"/>
      <c r="IBC49" s="21"/>
      <c r="IBD49" s="21"/>
      <c r="IBE49" s="21"/>
      <c r="IBF49" s="21"/>
      <c r="IBG49" s="21"/>
      <c r="IBH49" s="21"/>
      <c r="IBI49" s="21"/>
      <c r="IBJ49" s="21"/>
      <c r="IBK49" s="21"/>
      <c r="IBL49" s="21"/>
      <c r="IBM49" s="21"/>
      <c r="IBN49" s="21"/>
      <c r="IBO49" s="21"/>
      <c r="IBP49" s="21"/>
      <c r="IBQ49" s="21"/>
      <c r="IBR49" s="21"/>
      <c r="IBS49" s="21"/>
      <c r="IBT49" s="21"/>
      <c r="IBU49" s="21"/>
      <c r="IBV49" s="21"/>
      <c r="IBW49" s="21"/>
      <c r="IBX49" s="21"/>
      <c r="IBY49" s="21"/>
      <c r="IBZ49" s="21"/>
      <c r="ICA49" s="21"/>
      <c r="ICB49" s="21"/>
      <c r="ICC49" s="21"/>
      <c r="ICD49" s="21"/>
      <c r="ICE49" s="21"/>
      <c r="ICF49" s="21"/>
      <c r="ICG49" s="21"/>
      <c r="ICH49" s="21"/>
      <c r="ICI49" s="21"/>
      <c r="ICJ49" s="21"/>
      <c r="ICK49" s="21"/>
      <c r="ICL49" s="21"/>
      <c r="ICM49" s="21"/>
      <c r="ICN49" s="21"/>
      <c r="ICO49" s="21"/>
      <c r="ICP49" s="21"/>
      <c r="ICQ49" s="21"/>
      <c r="ICR49" s="21"/>
      <c r="ICS49" s="21"/>
      <c r="ICT49" s="21"/>
      <c r="ICU49" s="21"/>
      <c r="ICV49" s="21"/>
      <c r="ICW49" s="21"/>
      <c r="ICX49" s="21"/>
      <c r="ICY49" s="21"/>
      <c r="ICZ49" s="21"/>
      <c r="IDA49" s="21"/>
      <c r="IDB49" s="21"/>
      <c r="IDC49" s="21"/>
      <c r="IDD49" s="21"/>
      <c r="IDE49" s="21"/>
      <c r="IDF49" s="21"/>
      <c r="IDG49" s="21"/>
      <c r="IDH49" s="21"/>
      <c r="IDI49" s="21"/>
      <c r="IDJ49" s="21"/>
      <c r="IDK49" s="21"/>
      <c r="IDL49" s="21"/>
      <c r="IDM49" s="21"/>
      <c r="IDN49" s="21"/>
      <c r="IDO49" s="21"/>
      <c r="IDP49" s="21"/>
      <c r="IDQ49" s="21"/>
      <c r="IDR49" s="21"/>
      <c r="IDS49" s="21"/>
      <c r="IDT49" s="21"/>
      <c r="IDU49" s="21"/>
      <c r="IDV49" s="21"/>
      <c r="IDW49" s="21"/>
      <c r="IDX49" s="21"/>
      <c r="IDY49" s="21"/>
      <c r="IDZ49" s="21"/>
      <c r="IEA49" s="21"/>
      <c r="IEB49" s="21"/>
      <c r="IEC49" s="21"/>
      <c r="IED49" s="21"/>
      <c r="IEE49" s="21"/>
      <c r="IEF49" s="21"/>
      <c r="IEG49" s="21"/>
      <c r="IEH49" s="21"/>
      <c r="IEI49" s="21"/>
      <c r="IEJ49" s="21"/>
      <c r="IEK49" s="21"/>
      <c r="IEL49" s="21"/>
      <c r="IEM49" s="21"/>
      <c r="IEN49" s="21"/>
      <c r="IEO49" s="21"/>
      <c r="IEP49" s="21"/>
      <c r="IEQ49" s="21"/>
      <c r="IER49" s="21"/>
      <c r="IES49" s="21"/>
      <c r="IET49" s="21"/>
      <c r="IEU49" s="21"/>
      <c r="IEV49" s="21"/>
      <c r="IEW49" s="21"/>
      <c r="IEX49" s="21"/>
      <c r="IEY49" s="21"/>
      <c r="IEZ49" s="21"/>
      <c r="IFA49" s="21"/>
      <c r="IFB49" s="21"/>
      <c r="IFC49" s="21"/>
      <c r="IFD49" s="21"/>
      <c r="IFE49" s="21"/>
      <c r="IFF49" s="21"/>
      <c r="IFG49" s="21"/>
      <c r="IFH49" s="21"/>
      <c r="IFI49" s="21"/>
      <c r="IFJ49" s="21"/>
      <c r="IFK49" s="21"/>
      <c r="IFL49" s="21"/>
      <c r="IFM49" s="21"/>
      <c r="IFN49" s="21"/>
      <c r="IFO49" s="21"/>
      <c r="IFP49" s="21"/>
      <c r="IFQ49" s="21"/>
      <c r="IFR49" s="21"/>
      <c r="IFS49" s="21"/>
      <c r="IFT49" s="21"/>
      <c r="IFU49" s="21"/>
      <c r="IFV49" s="21"/>
      <c r="IFW49" s="21"/>
      <c r="IFX49" s="21"/>
      <c r="IFY49" s="21"/>
      <c r="IFZ49" s="21"/>
      <c r="IGA49" s="21"/>
      <c r="IGB49" s="21"/>
      <c r="IGC49" s="21"/>
      <c r="IGD49" s="21"/>
      <c r="IGE49" s="21"/>
      <c r="IGF49" s="21"/>
      <c r="IGG49" s="21"/>
      <c r="IGH49" s="21"/>
      <c r="IGI49" s="21"/>
      <c r="IGJ49" s="21"/>
      <c r="IGK49" s="21"/>
      <c r="IGL49" s="21"/>
      <c r="IGM49" s="21"/>
      <c r="IGN49" s="21"/>
      <c r="IGO49" s="21"/>
      <c r="IGP49" s="21"/>
      <c r="IGQ49" s="21"/>
      <c r="IGR49" s="21"/>
      <c r="IGS49" s="21"/>
      <c r="IGT49" s="21"/>
      <c r="IGU49" s="21"/>
      <c r="IGV49" s="21"/>
      <c r="IGW49" s="21"/>
      <c r="IGX49" s="21"/>
      <c r="IGY49" s="21"/>
      <c r="IGZ49" s="21"/>
      <c r="IHA49" s="21"/>
      <c r="IHB49" s="21"/>
      <c r="IHC49" s="21"/>
      <c r="IHD49" s="21"/>
      <c r="IHE49" s="21"/>
      <c r="IHF49" s="21"/>
      <c r="IHG49" s="21"/>
      <c r="IHH49" s="21"/>
      <c r="IHI49" s="21"/>
      <c r="IHJ49" s="21"/>
      <c r="IHK49" s="21"/>
      <c r="IHL49" s="21"/>
      <c r="IHM49" s="21"/>
      <c r="IHN49" s="21"/>
      <c r="IHO49" s="21"/>
      <c r="IHP49" s="21"/>
      <c r="IHQ49" s="21"/>
      <c r="IHR49" s="21"/>
      <c r="IHS49" s="21"/>
      <c r="IHT49" s="21"/>
      <c r="IHU49" s="21"/>
      <c r="IHV49" s="21"/>
      <c r="IHW49" s="21"/>
      <c r="IHX49" s="21"/>
      <c r="IHY49" s="21"/>
      <c r="IHZ49" s="21"/>
      <c r="IIA49" s="21"/>
      <c r="IIB49" s="21"/>
      <c r="IIC49" s="21"/>
      <c r="IID49" s="21"/>
      <c r="IIE49" s="21"/>
      <c r="IIF49" s="21"/>
      <c r="IIG49" s="21"/>
      <c r="IIH49" s="21"/>
      <c r="III49" s="21"/>
      <c r="IIJ49" s="21"/>
      <c r="IIK49" s="21"/>
      <c r="IIL49" s="21"/>
      <c r="IIM49" s="21"/>
      <c r="IIN49" s="21"/>
      <c r="IIO49" s="21"/>
      <c r="IIP49" s="21"/>
      <c r="IIQ49" s="21"/>
      <c r="IIR49" s="21"/>
      <c r="IIS49" s="21"/>
      <c r="IIT49" s="21"/>
      <c r="IIU49" s="21"/>
      <c r="IIV49" s="21"/>
      <c r="IIW49" s="21"/>
      <c r="IIX49" s="21"/>
      <c r="IIY49" s="21"/>
      <c r="IIZ49" s="21"/>
      <c r="IJA49" s="21"/>
      <c r="IJB49" s="21"/>
      <c r="IJC49" s="21"/>
      <c r="IJD49" s="21"/>
      <c r="IJE49" s="21"/>
      <c r="IJF49" s="21"/>
      <c r="IJG49" s="21"/>
      <c r="IJH49" s="21"/>
      <c r="IJI49" s="21"/>
      <c r="IJJ49" s="21"/>
      <c r="IJK49" s="21"/>
      <c r="IJL49" s="21"/>
      <c r="IJM49" s="21"/>
      <c r="IJN49" s="21"/>
      <c r="IJO49" s="21"/>
      <c r="IJP49" s="21"/>
      <c r="IJQ49" s="21"/>
      <c r="IJR49" s="21"/>
      <c r="IJS49" s="21"/>
      <c r="IJT49" s="21"/>
      <c r="IJU49" s="21"/>
      <c r="IJV49" s="21"/>
      <c r="IJW49" s="21"/>
      <c r="IJX49" s="21"/>
      <c r="IJY49" s="21"/>
      <c r="IJZ49" s="21"/>
      <c r="IKA49" s="21"/>
      <c r="IKB49" s="21"/>
      <c r="IKC49" s="21"/>
      <c r="IKD49" s="21"/>
      <c r="IKE49" s="21"/>
      <c r="IKF49" s="21"/>
      <c r="IKG49" s="21"/>
      <c r="IKH49" s="21"/>
      <c r="IKI49" s="21"/>
      <c r="IKJ49" s="21"/>
      <c r="IKK49" s="21"/>
      <c r="IKL49" s="21"/>
      <c r="IKM49" s="21"/>
      <c r="IKN49" s="21"/>
      <c r="IKO49" s="21"/>
      <c r="IKP49" s="21"/>
      <c r="IKQ49" s="21"/>
      <c r="IKR49" s="21"/>
      <c r="IKS49" s="21"/>
      <c r="IKT49" s="21"/>
      <c r="IKU49" s="21"/>
      <c r="IKV49" s="21"/>
      <c r="IKW49" s="21"/>
      <c r="IKX49" s="21"/>
      <c r="IKY49" s="21"/>
      <c r="IKZ49" s="21"/>
      <c r="ILA49" s="21"/>
      <c r="ILB49" s="21"/>
      <c r="ILC49" s="21"/>
      <c r="ILD49" s="21"/>
      <c r="ILE49" s="21"/>
      <c r="ILF49" s="21"/>
      <c r="ILG49" s="21"/>
      <c r="ILH49" s="21"/>
      <c r="ILI49" s="21"/>
      <c r="ILJ49" s="21"/>
      <c r="ILK49" s="21"/>
      <c r="ILL49" s="21"/>
      <c r="ILM49" s="21"/>
      <c r="ILN49" s="21"/>
      <c r="ILO49" s="21"/>
      <c r="ILP49" s="21"/>
      <c r="ILQ49" s="21"/>
      <c r="ILR49" s="21"/>
      <c r="ILS49" s="21"/>
      <c r="ILT49" s="21"/>
      <c r="ILU49" s="21"/>
      <c r="ILV49" s="21"/>
      <c r="ILW49" s="21"/>
      <c r="ILX49" s="21"/>
      <c r="ILY49" s="21"/>
      <c r="ILZ49" s="21"/>
      <c r="IMA49" s="21"/>
      <c r="IMB49" s="21"/>
      <c r="IMC49" s="21"/>
      <c r="IMD49" s="21"/>
      <c r="IME49" s="21"/>
      <c r="IMF49" s="21"/>
      <c r="IMG49" s="21"/>
      <c r="IMH49" s="21"/>
      <c r="IMI49" s="21"/>
      <c r="IMJ49" s="21"/>
      <c r="IMK49" s="21"/>
      <c r="IML49" s="21"/>
      <c r="IMM49" s="21"/>
      <c r="IMN49" s="21"/>
      <c r="IMO49" s="21"/>
      <c r="IMP49" s="21"/>
      <c r="IMQ49" s="21"/>
      <c r="IMR49" s="21"/>
      <c r="IMS49" s="21"/>
      <c r="IMT49" s="21"/>
      <c r="IMU49" s="21"/>
      <c r="IMV49" s="21"/>
      <c r="IMW49" s="21"/>
      <c r="IMX49" s="21"/>
      <c r="IMY49" s="21"/>
      <c r="IMZ49" s="21"/>
      <c r="INA49" s="21"/>
      <c r="INB49" s="21"/>
      <c r="INC49" s="21"/>
      <c r="IND49" s="21"/>
      <c r="INE49" s="21"/>
      <c r="INF49" s="21"/>
      <c r="ING49" s="21"/>
      <c r="INH49" s="21"/>
      <c r="INI49" s="21"/>
      <c r="INJ49" s="21"/>
      <c r="INK49" s="21"/>
      <c r="INL49" s="21"/>
      <c r="INM49" s="21"/>
      <c r="INN49" s="21"/>
      <c r="INO49" s="21"/>
      <c r="INP49" s="21"/>
      <c r="INQ49" s="21"/>
      <c r="INR49" s="21"/>
      <c r="INS49" s="21"/>
      <c r="INT49" s="21"/>
      <c r="INU49" s="21"/>
      <c r="INV49" s="21"/>
      <c r="INW49" s="21"/>
      <c r="INX49" s="21"/>
      <c r="INY49" s="21"/>
      <c r="INZ49" s="21"/>
      <c r="IOA49" s="21"/>
      <c r="IOB49" s="21"/>
      <c r="IOC49" s="21"/>
      <c r="IOD49" s="21"/>
      <c r="IOE49" s="21"/>
      <c r="IOF49" s="21"/>
      <c r="IOG49" s="21"/>
      <c r="IOH49" s="21"/>
      <c r="IOI49" s="21"/>
      <c r="IOJ49" s="21"/>
      <c r="IOK49" s="21"/>
      <c r="IOL49" s="21"/>
      <c r="IOM49" s="21"/>
      <c r="ION49" s="21"/>
      <c r="IOO49" s="21"/>
      <c r="IOP49" s="21"/>
      <c r="IOQ49" s="21"/>
      <c r="IOR49" s="21"/>
      <c r="IOS49" s="21"/>
      <c r="IOT49" s="21"/>
      <c r="IOU49" s="21"/>
      <c r="IOV49" s="21"/>
      <c r="IOW49" s="21"/>
      <c r="IOX49" s="21"/>
      <c r="IOY49" s="21"/>
      <c r="IOZ49" s="21"/>
      <c r="IPA49" s="21"/>
      <c r="IPB49" s="21"/>
      <c r="IPC49" s="21"/>
      <c r="IPD49" s="21"/>
      <c r="IPE49" s="21"/>
      <c r="IPF49" s="21"/>
      <c r="IPG49" s="21"/>
      <c r="IPH49" s="21"/>
      <c r="IPI49" s="21"/>
      <c r="IPJ49" s="21"/>
      <c r="IPK49" s="21"/>
      <c r="IPL49" s="21"/>
      <c r="IPM49" s="21"/>
      <c r="IPN49" s="21"/>
      <c r="IPO49" s="21"/>
      <c r="IPP49" s="21"/>
      <c r="IPQ49" s="21"/>
      <c r="IPR49" s="21"/>
      <c r="IPS49" s="21"/>
      <c r="IPT49" s="21"/>
      <c r="IPU49" s="21"/>
      <c r="IPV49" s="21"/>
      <c r="IPW49" s="21"/>
      <c r="IPX49" s="21"/>
      <c r="IPY49" s="21"/>
      <c r="IPZ49" s="21"/>
      <c r="IQA49" s="21"/>
      <c r="IQB49" s="21"/>
      <c r="IQC49" s="21"/>
      <c r="IQD49" s="21"/>
      <c r="IQE49" s="21"/>
      <c r="IQF49" s="21"/>
      <c r="IQG49" s="21"/>
      <c r="IQH49" s="21"/>
      <c r="IQI49" s="21"/>
      <c r="IQJ49" s="21"/>
      <c r="IQK49" s="21"/>
      <c r="IQL49" s="21"/>
      <c r="IQM49" s="21"/>
      <c r="IQN49" s="21"/>
      <c r="IQO49" s="21"/>
      <c r="IQP49" s="21"/>
      <c r="IQQ49" s="21"/>
      <c r="IQR49" s="21"/>
      <c r="IQS49" s="21"/>
      <c r="IQT49" s="21"/>
      <c r="IQU49" s="21"/>
      <c r="IQV49" s="21"/>
      <c r="IQW49" s="21"/>
      <c r="IQX49" s="21"/>
      <c r="IQY49" s="21"/>
      <c r="IQZ49" s="21"/>
      <c r="IRA49" s="21"/>
      <c r="IRB49" s="21"/>
      <c r="IRC49" s="21"/>
      <c r="IRD49" s="21"/>
      <c r="IRE49" s="21"/>
      <c r="IRF49" s="21"/>
      <c r="IRG49" s="21"/>
      <c r="IRH49" s="21"/>
      <c r="IRI49" s="21"/>
      <c r="IRJ49" s="21"/>
      <c r="IRK49" s="21"/>
      <c r="IRL49" s="21"/>
      <c r="IRM49" s="21"/>
      <c r="IRN49" s="21"/>
      <c r="IRO49" s="21"/>
      <c r="IRP49" s="21"/>
      <c r="IRQ49" s="21"/>
      <c r="IRR49" s="21"/>
      <c r="IRS49" s="21"/>
      <c r="IRT49" s="21"/>
      <c r="IRU49" s="21"/>
      <c r="IRV49" s="21"/>
      <c r="IRW49" s="21"/>
      <c r="IRX49" s="21"/>
      <c r="IRY49" s="21"/>
      <c r="IRZ49" s="21"/>
      <c r="ISA49" s="21"/>
      <c r="ISB49" s="21"/>
      <c r="ISC49" s="21"/>
      <c r="ISD49" s="21"/>
      <c r="ISE49" s="21"/>
      <c r="ISF49" s="21"/>
      <c r="ISG49" s="21"/>
      <c r="ISH49" s="21"/>
      <c r="ISI49" s="21"/>
      <c r="ISJ49" s="21"/>
      <c r="ISK49" s="21"/>
      <c r="ISL49" s="21"/>
      <c r="ISM49" s="21"/>
      <c r="ISN49" s="21"/>
      <c r="ISO49" s="21"/>
      <c r="ISP49" s="21"/>
      <c r="ISQ49" s="21"/>
      <c r="ISR49" s="21"/>
      <c r="ISS49" s="21"/>
      <c r="IST49" s="21"/>
      <c r="ISU49" s="21"/>
      <c r="ISV49" s="21"/>
      <c r="ISW49" s="21"/>
      <c r="ISX49" s="21"/>
      <c r="ISY49" s="21"/>
      <c r="ISZ49" s="21"/>
      <c r="ITA49" s="21"/>
      <c r="ITB49" s="21"/>
      <c r="ITC49" s="21"/>
      <c r="ITD49" s="21"/>
      <c r="ITE49" s="21"/>
      <c r="ITF49" s="21"/>
      <c r="ITG49" s="21"/>
      <c r="ITH49" s="21"/>
      <c r="ITI49" s="21"/>
      <c r="ITJ49" s="21"/>
      <c r="ITK49" s="21"/>
      <c r="ITL49" s="21"/>
      <c r="ITM49" s="21"/>
      <c r="ITN49" s="21"/>
      <c r="ITO49" s="21"/>
      <c r="ITP49" s="21"/>
      <c r="ITQ49" s="21"/>
      <c r="ITR49" s="21"/>
      <c r="ITS49" s="21"/>
      <c r="ITT49" s="21"/>
      <c r="ITU49" s="21"/>
      <c r="ITV49" s="21"/>
      <c r="ITW49" s="21"/>
      <c r="ITX49" s="21"/>
      <c r="ITY49" s="21"/>
      <c r="ITZ49" s="21"/>
      <c r="IUA49" s="21"/>
      <c r="IUB49" s="21"/>
      <c r="IUC49" s="21"/>
      <c r="IUD49" s="21"/>
      <c r="IUE49" s="21"/>
      <c r="IUF49" s="21"/>
      <c r="IUG49" s="21"/>
      <c r="IUH49" s="21"/>
      <c r="IUI49" s="21"/>
      <c r="IUJ49" s="21"/>
      <c r="IUK49" s="21"/>
      <c r="IUL49" s="21"/>
      <c r="IUM49" s="21"/>
      <c r="IUN49" s="21"/>
      <c r="IUO49" s="21"/>
      <c r="IUP49" s="21"/>
      <c r="IUQ49" s="21"/>
      <c r="IUR49" s="21"/>
      <c r="IUS49" s="21"/>
      <c r="IUT49" s="21"/>
      <c r="IUU49" s="21"/>
      <c r="IUV49" s="21"/>
      <c r="IUW49" s="21"/>
      <c r="IUX49" s="21"/>
      <c r="IUY49" s="21"/>
      <c r="IUZ49" s="21"/>
      <c r="IVA49" s="21"/>
      <c r="IVB49" s="21"/>
      <c r="IVC49" s="21"/>
      <c r="IVD49" s="21"/>
      <c r="IVE49" s="21"/>
      <c r="IVF49" s="21"/>
      <c r="IVG49" s="21"/>
      <c r="IVH49" s="21"/>
      <c r="IVI49" s="21"/>
      <c r="IVJ49" s="21"/>
      <c r="IVK49" s="21"/>
      <c r="IVL49" s="21"/>
      <c r="IVM49" s="21"/>
      <c r="IVN49" s="21"/>
      <c r="IVO49" s="21"/>
      <c r="IVP49" s="21"/>
      <c r="IVQ49" s="21"/>
      <c r="IVR49" s="21"/>
      <c r="IVS49" s="21"/>
      <c r="IVT49" s="21"/>
      <c r="IVU49" s="21"/>
      <c r="IVV49" s="21"/>
      <c r="IVW49" s="21"/>
      <c r="IVX49" s="21"/>
      <c r="IVY49" s="21"/>
      <c r="IVZ49" s="21"/>
      <c r="IWA49" s="21"/>
      <c r="IWB49" s="21"/>
      <c r="IWC49" s="21"/>
      <c r="IWD49" s="21"/>
      <c r="IWE49" s="21"/>
      <c r="IWF49" s="21"/>
      <c r="IWG49" s="21"/>
      <c r="IWH49" s="21"/>
      <c r="IWI49" s="21"/>
      <c r="IWJ49" s="21"/>
      <c r="IWK49" s="21"/>
      <c r="IWL49" s="21"/>
      <c r="IWM49" s="21"/>
      <c r="IWN49" s="21"/>
      <c r="IWO49" s="21"/>
      <c r="IWP49" s="21"/>
      <c r="IWQ49" s="21"/>
      <c r="IWR49" s="21"/>
      <c r="IWS49" s="21"/>
      <c r="IWT49" s="21"/>
      <c r="IWU49" s="21"/>
      <c r="IWV49" s="21"/>
      <c r="IWW49" s="21"/>
      <c r="IWX49" s="21"/>
      <c r="IWY49" s="21"/>
      <c r="IWZ49" s="21"/>
      <c r="IXA49" s="21"/>
      <c r="IXB49" s="21"/>
      <c r="IXC49" s="21"/>
      <c r="IXD49" s="21"/>
      <c r="IXE49" s="21"/>
      <c r="IXF49" s="21"/>
      <c r="IXG49" s="21"/>
      <c r="IXH49" s="21"/>
      <c r="IXI49" s="21"/>
      <c r="IXJ49" s="21"/>
      <c r="IXK49" s="21"/>
      <c r="IXL49" s="21"/>
      <c r="IXM49" s="21"/>
      <c r="IXN49" s="21"/>
      <c r="IXO49" s="21"/>
      <c r="IXP49" s="21"/>
      <c r="IXQ49" s="21"/>
      <c r="IXR49" s="21"/>
      <c r="IXS49" s="21"/>
      <c r="IXT49" s="21"/>
      <c r="IXU49" s="21"/>
      <c r="IXV49" s="21"/>
      <c r="IXW49" s="21"/>
      <c r="IXX49" s="21"/>
      <c r="IXY49" s="21"/>
      <c r="IXZ49" s="21"/>
      <c r="IYA49" s="21"/>
      <c r="IYB49" s="21"/>
      <c r="IYC49" s="21"/>
      <c r="IYD49" s="21"/>
      <c r="IYE49" s="21"/>
      <c r="IYF49" s="21"/>
      <c r="IYG49" s="21"/>
      <c r="IYH49" s="21"/>
      <c r="IYI49" s="21"/>
      <c r="IYJ49" s="21"/>
      <c r="IYK49" s="21"/>
      <c r="IYL49" s="21"/>
      <c r="IYM49" s="21"/>
      <c r="IYN49" s="21"/>
      <c r="IYO49" s="21"/>
      <c r="IYP49" s="21"/>
      <c r="IYQ49" s="21"/>
      <c r="IYR49" s="21"/>
      <c r="IYS49" s="21"/>
      <c r="IYT49" s="21"/>
      <c r="IYU49" s="21"/>
      <c r="IYV49" s="21"/>
      <c r="IYW49" s="21"/>
      <c r="IYX49" s="21"/>
      <c r="IYY49" s="21"/>
      <c r="IYZ49" s="21"/>
      <c r="IZA49" s="21"/>
      <c r="IZB49" s="21"/>
      <c r="IZC49" s="21"/>
      <c r="IZD49" s="21"/>
      <c r="IZE49" s="21"/>
      <c r="IZF49" s="21"/>
      <c r="IZG49" s="21"/>
      <c r="IZH49" s="21"/>
      <c r="IZI49" s="21"/>
      <c r="IZJ49" s="21"/>
      <c r="IZK49" s="21"/>
      <c r="IZL49" s="21"/>
      <c r="IZM49" s="21"/>
      <c r="IZN49" s="21"/>
      <c r="IZO49" s="21"/>
      <c r="IZP49" s="21"/>
      <c r="IZQ49" s="21"/>
      <c r="IZR49" s="21"/>
      <c r="IZS49" s="21"/>
      <c r="IZT49" s="21"/>
      <c r="IZU49" s="21"/>
      <c r="IZV49" s="21"/>
      <c r="IZW49" s="21"/>
      <c r="IZX49" s="21"/>
      <c r="IZY49" s="21"/>
      <c r="IZZ49" s="21"/>
      <c r="JAA49" s="21"/>
      <c r="JAB49" s="21"/>
      <c r="JAC49" s="21"/>
      <c r="JAD49" s="21"/>
      <c r="JAE49" s="21"/>
      <c r="JAF49" s="21"/>
      <c r="JAG49" s="21"/>
      <c r="JAH49" s="21"/>
      <c r="JAI49" s="21"/>
      <c r="JAJ49" s="21"/>
      <c r="JAK49" s="21"/>
      <c r="JAL49" s="21"/>
      <c r="JAM49" s="21"/>
      <c r="JAN49" s="21"/>
      <c r="JAO49" s="21"/>
      <c r="JAP49" s="21"/>
      <c r="JAQ49" s="21"/>
      <c r="JAR49" s="21"/>
      <c r="JAS49" s="21"/>
      <c r="JAT49" s="21"/>
      <c r="JAU49" s="21"/>
      <c r="JAV49" s="21"/>
      <c r="JAW49" s="21"/>
      <c r="JAX49" s="21"/>
      <c r="JAY49" s="21"/>
      <c r="JAZ49" s="21"/>
      <c r="JBA49" s="21"/>
      <c r="JBB49" s="21"/>
      <c r="JBC49" s="21"/>
      <c r="JBD49" s="21"/>
      <c r="JBE49" s="21"/>
      <c r="JBF49" s="21"/>
      <c r="JBG49" s="21"/>
      <c r="JBH49" s="21"/>
      <c r="JBI49" s="21"/>
      <c r="JBJ49" s="21"/>
      <c r="JBK49" s="21"/>
      <c r="JBL49" s="21"/>
      <c r="JBM49" s="21"/>
      <c r="JBN49" s="21"/>
      <c r="JBO49" s="21"/>
      <c r="JBP49" s="21"/>
      <c r="JBQ49" s="21"/>
      <c r="JBR49" s="21"/>
      <c r="JBS49" s="21"/>
      <c r="JBT49" s="21"/>
      <c r="JBU49" s="21"/>
      <c r="JBV49" s="21"/>
      <c r="JBW49" s="21"/>
      <c r="JBX49" s="21"/>
      <c r="JBY49" s="21"/>
      <c r="JBZ49" s="21"/>
      <c r="JCA49" s="21"/>
      <c r="JCB49" s="21"/>
      <c r="JCC49" s="21"/>
      <c r="JCD49" s="21"/>
      <c r="JCE49" s="21"/>
      <c r="JCF49" s="21"/>
      <c r="JCG49" s="21"/>
      <c r="JCH49" s="21"/>
      <c r="JCI49" s="21"/>
      <c r="JCJ49" s="21"/>
      <c r="JCK49" s="21"/>
      <c r="JCL49" s="21"/>
      <c r="JCM49" s="21"/>
      <c r="JCN49" s="21"/>
      <c r="JCO49" s="21"/>
      <c r="JCP49" s="21"/>
      <c r="JCQ49" s="21"/>
      <c r="JCR49" s="21"/>
      <c r="JCS49" s="21"/>
      <c r="JCT49" s="21"/>
      <c r="JCU49" s="21"/>
      <c r="JCV49" s="21"/>
      <c r="JCW49" s="21"/>
      <c r="JCX49" s="21"/>
      <c r="JCY49" s="21"/>
      <c r="JCZ49" s="21"/>
      <c r="JDA49" s="21"/>
      <c r="JDB49" s="21"/>
      <c r="JDC49" s="21"/>
      <c r="JDD49" s="21"/>
      <c r="JDE49" s="21"/>
      <c r="JDF49" s="21"/>
      <c r="JDG49" s="21"/>
      <c r="JDH49" s="21"/>
      <c r="JDI49" s="21"/>
      <c r="JDJ49" s="21"/>
      <c r="JDK49" s="21"/>
      <c r="JDL49" s="21"/>
      <c r="JDM49" s="21"/>
      <c r="JDN49" s="21"/>
      <c r="JDO49" s="21"/>
      <c r="JDP49" s="21"/>
      <c r="JDQ49" s="21"/>
      <c r="JDR49" s="21"/>
      <c r="JDS49" s="21"/>
      <c r="JDT49" s="21"/>
      <c r="JDU49" s="21"/>
      <c r="JDV49" s="21"/>
      <c r="JDW49" s="21"/>
      <c r="JDX49" s="21"/>
      <c r="JDY49" s="21"/>
      <c r="JDZ49" s="21"/>
      <c r="JEA49" s="21"/>
      <c r="JEB49" s="21"/>
      <c r="JEC49" s="21"/>
      <c r="JED49" s="21"/>
      <c r="JEE49" s="21"/>
      <c r="JEF49" s="21"/>
      <c r="JEG49" s="21"/>
      <c r="JEH49" s="21"/>
      <c r="JEI49" s="21"/>
      <c r="JEJ49" s="21"/>
      <c r="JEK49" s="21"/>
      <c r="JEL49" s="21"/>
      <c r="JEM49" s="21"/>
      <c r="JEN49" s="21"/>
      <c r="JEO49" s="21"/>
      <c r="JEP49" s="21"/>
      <c r="JEQ49" s="21"/>
      <c r="JER49" s="21"/>
      <c r="JES49" s="21"/>
      <c r="JET49" s="21"/>
      <c r="JEU49" s="21"/>
      <c r="JEV49" s="21"/>
      <c r="JEW49" s="21"/>
      <c r="JEX49" s="21"/>
      <c r="JEY49" s="21"/>
      <c r="JEZ49" s="21"/>
      <c r="JFA49" s="21"/>
      <c r="JFB49" s="21"/>
      <c r="JFC49" s="21"/>
      <c r="JFD49" s="21"/>
      <c r="JFE49" s="21"/>
      <c r="JFF49" s="21"/>
      <c r="JFG49" s="21"/>
      <c r="JFH49" s="21"/>
      <c r="JFI49" s="21"/>
      <c r="JFJ49" s="21"/>
      <c r="JFK49" s="21"/>
      <c r="JFL49" s="21"/>
      <c r="JFM49" s="21"/>
      <c r="JFN49" s="21"/>
      <c r="JFO49" s="21"/>
      <c r="JFP49" s="21"/>
      <c r="JFQ49" s="21"/>
      <c r="JFR49" s="21"/>
      <c r="JFS49" s="21"/>
      <c r="JFT49" s="21"/>
      <c r="JFU49" s="21"/>
      <c r="JFV49" s="21"/>
      <c r="JFW49" s="21"/>
      <c r="JFX49" s="21"/>
      <c r="JFY49" s="21"/>
      <c r="JFZ49" s="21"/>
      <c r="JGA49" s="21"/>
      <c r="JGB49" s="21"/>
      <c r="JGC49" s="21"/>
      <c r="JGD49" s="21"/>
      <c r="JGE49" s="21"/>
      <c r="JGF49" s="21"/>
      <c r="JGG49" s="21"/>
      <c r="JGH49" s="21"/>
      <c r="JGI49" s="21"/>
      <c r="JGJ49" s="21"/>
      <c r="JGK49" s="21"/>
      <c r="JGL49" s="21"/>
      <c r="JGM49" s="21"/>
      <c r="JGN49" s="21"/>
      <c r="JGO49" s="21"/>
      <c r="JGP49" s="21"/>
      <c r="JGQ49" s="21"/>
      <c r="JGR49" s="21"/>
      <c r="JGS49" s="21"/>
      <c r="JGT49" s="21"/>
      <c r="JGU49" s="21"/>
      <c r="JGV49" s="21"/>
      <c r="JGW49" s="21"/>
      <c r="JGX49" s="21"/>
      <c r="JGY49" s="21"/>
      <c r="JGZ49" s="21"/>
      <c r="JHA49" s="21"/>
      <c r="JHB49" s="21"/>
      <c r="JHC49" s="21"/>
      <c r="JHD49" s="21"/>
      <c r="JHE49" s="21"/>
      <c r="JHF49" s="21"/>
      <c r="JHG49" s="21"/>
      <c r="JHH49" s="21"/>
      <c r="JHI49" s="21"/>
      <c r="JHJ49" s="21"/>
      <c r="JHK49" s="21"/>
      <c r="JHL49" s="21"/>
      <c r="JHM49" s="21"/>
      <c r="JHN49" s="21"/>
      <c r="JHO49" s="21"/>
      <c r="JHP49" s="21"/>
      <c r="JHQ49" s="21"/>
      <c r="JHR49" s="21"/>
      <c r="JHS49" s="21"/>
      <c r="JHT49" s="21"/>
      <c r="JHU49" s="21"/>
      <c r="JHV49" s="21"/>
      <c r="JHW49" s="21"/>
      <c r="JHX49" s="21"/>
      <c r="JHY49" s="21"/>
      <c r="JHZ49" s="21"/>
      <c r="JIA49" s="21"/>
      <c r="JIB49" s="21"/>
      <c r="JIC49" s="21"/>
      <c r="JID49" s="21"/>
      <c r="JIE49" s="21"/>
      <c r="JIF49" s="21"/>
      <c r="JIG49" s="21"/>
      <c r="JIH49" s="21"/>
      <c r="JII49" s="21"/>
      <c r="JIJ49" s="21"/>
      <c r="JIK49" s="21"/>
      <c r="JIL49" s="21"/>
      <c r="JIM49" s="21"/>
      <c r="JIN49" s="21"/>
      <c r="JIO49" s="21"/>
      <c r="JIP49" s="21"/>
      <c r="JIQ49" s="21"/>
      <c r="JIR49" s="21"/>
      <c r="JIS49" s="21"/>
      <c r="JIT49" s="21"/>
      <c r="JIU49" s="21"/>
      <c r="JIV49" s="21"/>
      <c r="JIW49" s="21"/>
      <c r="JIX49" s="21"/>
      <c r="JIY49" s="21"/>
      <c r="JIZ49" s="21"/>
      <c r="JJA49" s="21"/>
      <c r="JJB49" s="21"/>
      <c r="JJC49" s="21"/>
      <c r="JJD49" s="21"/>
      <c r="JJE49" s="21"/>
      <c r="JJF49" s="21"/>
      <c r="JJG49" s="21"/>
      <c r="JJH49" s="21"/>
      <c r="JJI49" s="21"/>
      <c r="JJJ49" s="21"/>
      <c r="JJK49" s="21"/>
      <c r="JJL49" s="21"/>
      <c r="JJM49" s="21"/>
      <c r="JJN49" s="21"/>
      <c r="JJO49" s="21"/>
      <c r="JJP49" s="21"/>
      <c r="JJQ49" s="21"/>
      <c r="JJR49" s="21"/>
      <c r="JJS49" s="21"/>
      <c r="JJT49" s="21"/>
      <c r="JJU49" s="21"/>
      <c r="JJV49" s="21"/>
      <c r="JJW49" s="21"/>
      <c r="JJX49" s="21"/>
      <c r="JJY49" s="21"/>
      <c r="JJZ49" s="21"/>
      <c r="JKA49" s="21"/>
      <c r="JKB49" s="21"/>
      <c r="JKC49" s="21"/>
      <c r="JKD49" s="21"/>
      <c r="JKE49" s="21"/>
      <c r="JKF49" s="21"/>
      <c r="JKG49" s="21"/>
      <c r="JKH49" s="21"/>
      <c r="JKI49" s="21"/>
      <c r="JKJ49" s="21"/>
      <c r="JKK49" s="21"/>
      <c r="JKL49" s="21"/>
      <c r="JKM49" s="21"/>
      <c r="JKN49" s="21"/>
      <c r="JKO49" s="21"/>
      <c r="JKP49" s="21"/>
      <c r="JKQ49" s="21"/>
      <c r="JKR49" s="21"/>
      <c r="JKS49" s="21"/>
      <c r="JKT49" s="21"/>
      <c r="JKU49" s="21"/>
      <c r="JKV49" s="21"/>
      <c r="JKW49" s="21"/>
      <c r="JKX49" s="21"/>
      <c r="JKY49" s="21"/>
      <c r="JKZ49" s="21"/>
      <c r="JLA49" s="21"/>
      <c r="JLB49" s="21"/>
      <c r="JLC49" s="21"/>
      <c r="JLD49" s="21"/>
      <c r="JLE49" s="21"/>
      <c r="JLF49" s="21"/>
      <c r="JLG49" s="21"/>
      <c r="JLH49" s="21"/>
      <c r="JLI49" s="21"/>
      <c r="JLJ49" s="21"/>
      <c r="JLK49" s="21"/>
      <c r="JLL49" s="21"/>
      <c r="JLM49" s="21"/>
      <c r="JLN49" s="21"/>
      <c r="JLO49" s="21"/>
      <c r="JLP49" s="21"/>
      <c r="JLQ49" s="21"/>
      <c r="JLR49" s="21"/>
      <c r="JLS49" s="21"/>
      <c r="JLT49" s="21"/>
      <c r="JLU49" s="21"/>
      <c r="JLV49" s="21"/>
      <c r="JLW49" s="21"/>
      <c r="JLX49" s="21"/>
      <c r="JLY49" s="21"/>
      <c r="JLZ49" s="21"/>
      <c r="JMA49" s="21"/>
      <c r="JMB49" s="21"/>
      <c r="JMC49" s="21"/>
      <c r="JMD49" s="21"/>
      <c r="JME49" s="21"/>
      <c r="JMF49" s="21"/>
      <c r="JMG49" s="21"/>
      <c r="JMH49" s="21"/>
      <c r="JMI49" s="21"/>
      <c r="JMJ49" s="21"/>
      <c r="JMK49" s="21"/>
      <c r="JML49" s="21"/>
      <c r="JMM49" s="21"/>
      <c r="JMN49" s="21"/>
      <c r="JMO49" s="21"/>
      <c r="JMP49" s="21"/>
      <c r="JMQ49" s="21"/>
      <c r="JMR49" s="21"/>
      <c r="JMS49" s="21"/>
      <c r="JMT49" s="21"/>
      <c r="JMU49" s="21"/>
      <c r="JMV49" s="21"/>
      <c r="JMW49" s="21"/>
      <c r="JMX49" s="21"/>
      <c r="JMY49" s="21"/>
      <c r="JMZ49" s="21"/>
      <c r="JNA49" s="21"/>
      <c r="JNB49" s="21"/>
      <c r="JNC49" s="21"/>
      <c r="JND49" s="21"/>
      <c r="JNE49" s="21"/>
      <c r="JNF49" s="21"/>
      <c r="JNG49" s="21"/>
      <c r="JNH49" s="21"/>
      <c r="JNI49" s="21"/>
      <c r="JNJ49" s="21"/>
      <c r="JNK49" s="21"/>
      <c r="JNL49" s="21"/>
      <c r="JNM49" s="21"/>
      <c r="JNN49" s="21"/>
      <c r="JNO49" s="21"/>
      <c r="JNP49" s="21"/>
      <c r="JNQ49" s="21"/>
      <c r="JNR49" s="21"/>
      <c r="JNS49" s="21"/>
      <c r="JNT49" s="21"/>
      <c r="JNU49" s="21"/>
      <c r="JNV49" s="21"/>
      <c r="JNW49" s="21"/>
      <c r="JNX49" s="21"/>
      <c r="JNY49" s="21"/>
      <c r="JNZ49" s="21"/>
      <c r="JOA49" s="21"/>
      <c r="JOB49" s="21"/>
      <c r="JOC49" s="21"/>
      <c r="JOD49" s="21"/>
      <c r="JOE49" s="21"/>
      <c r="JOF49" s="21"/>
      <c r="JOG49" s="21"/>
      <c r="JOH49" s="21"/>
      <c r="JOI49" s="21"/>
      <c r="JOJ49" s="21"/>
      <c r="JOK49" s="21"/>
      <c r="JOL49" s="21"/>
      <c r="JOM49" s="21"/>
      <c r="JON49" s="21"/>
      <c r="JOO49" s="21"/>
      <c r="JOP49" s="21"/>
      <c r="JOQ49" s="21"/>
      <c r="JOR49" s="21"/>
      <c r="JOS49" s="21"/>
      <c r="JOT49" s="21"/>
      <c r="JOU49" s="21"/>
      <c r="JOV49" s="21"/>
      <c r="JOW49" s="21"/>
      <c r="JOX49" s="21"/>
      <c r="JOY49" s="21"/>
      <c r="JOZ49" s="21"/>
      <c r="JPA49" s="21"/>
      <c r="JPB49" s="21"/>
      <c r="JPC49" s="21"/>
      <c r="JPD49" s="21"/>
      <c r="JPE49" s="21"/>
      <c r="JPF49" s="21"/>
      <c r="JPG49" s="21"/>
      <c r="JPH49" s="21"/>
      <c r="JPI49" s="21"/>
      <c r="JPJ49" s="21"/>
      <c r="JPK49" s="21"/>
      <c r="JPL49" s="21"/>
      <c r="JPM49" s="21"/>
      <c r="JPN49" s="21"/>
      <c r="JPO49" s="21"/>
      <c r="JPP49" s="21"/>
      <c r="JPQ49" s="21"/>
      <c r="JPR49" s="21"/>
      <c r="JPS49" s="21"/>
      <c r="JPT49" s="21"/>
      <c r="JPU49" s="21"/>
      <c r="JPV49" s="21"/>
      <c r="JPW49" s="21"/>
      <c r="JPX49" s="21"/>
      <c r="JPY49" s="21"/>
      <c r="JPZ49" s="21"/>
      <c r="JQA49" s="21"/>
      <c r="JQB49" s="21"/>
      <c r="JQC49" s="21"/>
      <c r="JQD49" s="21"/>
      <c r="JQE49" s="21"/>
      <c r="JQF49" s="21"/>
      <c r="JQG49" s="21"/>
      <c r="JQH49" s="21"/>
      <c r="JQI49" s="21"/>
      <c r="JQJ49" s="21"/>
      <c r="JQK49" s="21"/>
      <c r="JQL49" s="21"/>
      <c r="JQM49" s="21"/>
      <c r="JQN49" s="21"/>
      <c r="JQO49" s="21"/>
      <c r="JQP49" s="21"/>
      <c r="JQQ49" s="21"/>
      <c r="JQR49" s="21"/>
      <c r="JQS49" s="21"/>
      <c r="JQT49" s="21"/>
      <c r="JQU49" s="21"/>
      <c r="JQV49" s="21"/>
      <c r="JQW49" s="21"/>
      <c r="JQX49" s="21"/>
      <c r="JQY49" s="21"/>
      <c r="JQZ49" s="21"/>
      <c r="JRA49" s="21"/>
      <c r="JRB49" s="21"/>
      <c r="JRC49" s="21"/>
      <c r="JRD49" s="21"/>
      <c r="JRE49" s="21"/>
      <c r="JRF49" s="21"/>
      <c r="JRG49" s="21"/>
      <c r="JRH49" s="21"/>
      <c r="JRI49" s="21"/>
      <c r="JRJ49" s="21"/>
      <c r="JRK49" s="21"/>
      <c r="JRL49" s="21"/>
      <c r="JRM49" s="21"/>
      <c r="JRN49" s="21"/>
      <c r="JRO49" s="21"/>
      <c r="JRP49" s="21"/>
      <c r="JRQ49" s="21"/>
      <c r="JRR49" s="21"/>
      <c r="JRS49" s="21"/>
      <c r="JRT49" s="21"/>
      <c r="JRU49" s="21"/>
      <c r="JRV49" s="21"/>
      <c r="JRW49" s="21"/>
      <c r="JRX49" s="21"/>
      <c r="JRY49" s="21"/>
      <c r="JRZ49" s="21"/>
      <c r="JSA49" s="21"/>
      <c r="JSB49" s="21"/>
      <c r="JSC49" s="21"/>
      <c r="JSD49" s="21"/>
      <c r="JSE49" s="21"/>
      <c r="JSF49" s="21"/>
      <c r="JSG49" s="21"/>
      <c r="JSH49" s="21"/>
      <c r="JSI49" s="21"/>
      <c r="JSJ49" s="21"/>
      <c r="JSK49" s="21"/>
      <c r="JSL49" s="21"/>
      <c r="JSM49" s="21"/>
      <c r="JSN49" s="21"/>
      <c r="JSO49" s="21"/>
      <c r="JSP49" s="21"/>
      <c r="JSQ49" s="21"/>
      <c r="JSR49" s="21"/>
      <c r="JSS49" s="21"/>
      <c r="JST49" s="21"/>
      <c r="JSU49" s="21"/>
      <c r="JSV49" s="21"/>
      <c r="JSW49" s="21"/>
      <c r="JSX49" s="21"/>
      <c r="JSY49" s="21"/>
      <c r="JSZ49" s="21"/>
      <c r="JTA49" s="21"/>
      <c r="JTB49" s="21"/>
      <c r="JTC49" s="21"/>
      <c r="JTD49" s="21"/>
      <c r="JTE49" s="21"/>
      <c r="JTF49" s="21"/>
      <c r="JTG49" s="21"/>
      <c r="JTH49" s="21"/>
      <c r="JTI49" s="21"/>
      <c r="JTJ49" s="21"/>
      <c r="JTK49" s="21"/>
      <c r="JTL49" s="21"/>
      <c r="JTM49" s="21"/>
      <c r="JTN49" s="21"/>
      <c r="JTO49" s="21"/>
      <c r="JTP49" s="21"/>
      <c r="JTQ49" s="21"/>
      <c r="JTR49" s="21"/>
      <c r="JTS49" s="21"/>
      <c r="JTT49" s="21"/>
      <c r="JTU49" s="21"/>
      <c r="JTV49" s="21"/>
      <c r="JTW49" s="21"/>
      <c r="JTX49" s="21"/>
      <c r="JTY49" s="21"/>
      <c r="JTZ49" s="21"/>
      <c r="JUA49" s="21"/>
      <c r="JUB49" s="21"/>
      <c r="JUC49" s="21"/>
      <c r="JUD49" s="21"/>
      <c r="JUE49" s="21"/>
      <c r="JUF49" s="21"/>
      <c r="JUG49" s="21"/>
      <c r="JUH49" s="21"/>
      <c r="JUI49" s="21"/>
      <c r="JUJ49" s="21"/>
      <c r="JUK49" s="21"/>
      <c r="JUL49" s="21"/>
      <c r="JUM49" s="21"/>
      <c r="JUN49" s="21"/>
      <c r="JUO49" s="21"/>
      <c r="JUP49" s="21"/>
      <c r="JUQ49" s="21"/>
      <c r="JUR49" s="21"/>
      <c r="JUS49" s="21"/>
      <c r="JUT49" s="21"/>
      <c r="JUU49" s="21"/>
      <c r="JUV49" s="21"/>
      <c r="JUW49" s="21"/>
      <c r="JUX49" s="21"/>
      <c r="JUY49" s="21"/>
      <c r="JUZ49" s="21"/>
      <c r="JVA49" s="21"/>
      <c r="JVB49" s="21"/>
      <c r="JVC49" s="21"/>
      <c r="JVD49" s="21"/>
      <c r="JVE49" s="21"/>
      <c r="JVF49" s="21"/>
      <c r="JVG49" s="21"/>
      <c r="JVH49" s="21"/>
      <c r="JVI49" s="21"/>
      <c r="JVJ49" s="21"/>
      <c r="JVK49" s="21"/>
      <c r="JVL49" s="21"/>
      <c r="JVM49" s="21"/>
      <c r="JVN49" s="21"/>
      <c r="JVO49" s="21"/>
      <c r="JVP49" s="21"/>
      <c r="JVQ49" s="21"/>
      <c r="JVR49" s="21"/>
      <c r="JVS49" s="21"/>
      <c r="JVT49" s="21"/>
      <c r="JVU49" s="21"/>
      <c r="JVV49" s="21"/>
      <c r="JVW49" s="21"/>
      <c r="JVX49" s="21"/>
      <c r="JVY49" s="21"/>
      <c r="JVZ49" s="21"/>
      <c r="JWA49" s="21"/>
      <c r="JWB49" s="21"/>
      <c r="JWC49" s="21"/>
      <c r="JWD49" s="21"/>
      <c r="JWE49" s="21"/>
      <c r="JWF49" s="21"/>
      <c r="JWG49" s="21"/>
      <c r="JWH49" s="21"/>
      <c r="JWI49" s="21"/>
      <c r="JWJ49" s="21"/>
      <c r="JWK49" s="21"/>
      <c r="JWL49" s="21"/>
      <c r="JWM49" s="21"/>
      <c r="JWN49" s="21"/>
      <c r="JWO49" s="21"/>
      <c r="JWP49" s="21"/>
      <c r="JWQ49" s="21"/>
      <c r="JWR49" s="21"/>
      <c r="JWS49" s="21"/>
      <c r="JWT49" s="21"/>
      <c r="JWU49" s="21"/>
      <c r="JWV49" s="21"/>
      <c r="JWW49" s="21"/>
      <c r="JWX49" s="21"/>
      <c r="JWY49" s="21"/>
      <c r="JWZ49" s="21"/>
      <c r="JXA49" s="21"/>
      <c r="JXB49" s="21"/>
      <c r="JXC49" s="21"/>
      <c r="JXD49" s="21"/>
      <c r="JXE49" s="21"/>
      <c r="JXF49" s="21"/>
      <c r="JXG49" s="21"/>
      <c r="JXH49" s="21"/>
      <c r="JXI49" s="21"/>
      <c r="JXJ49" s="21"/>
      <c r="JXK49" s="21"/>
      <c r="JXL49" s="21"/>
      <c r="JXM49" s="21"/>
      <c r="JXN49" s="21"/>
      <c r="JXO49" s="21"/>
      <c r="JXP49" s="21"/>
      <c r="JXQ49" s="21"/>
      <c r="JXR49" s="21"/>
      <c r="JXS49" s="21"/>
      <c r="JXT49" s="21"/>
      <c r="JXU49" s="21"/>
      <c r="JXV49" s="21"/>
      <c r="JXW49" s="21"/>
      <c r="JXX49" s="21"/>
      <c r="JXY49" s="21"/>
      <c r="JXZ49" s="21"/>
      <c r="JYA49" s="21"/>
      <c r="JYB49" s="21"/>
      <c r="JYC49" s="21"/>
      <c r="JYD49" s="21"/>
      <c r="JYE49" s="21"/>
      <c r="JYF49" s="21"/>
      <c r="JYG49" s="21"/>
      <c r="JYH49" s="21"/>
      <c r="JYI49" s="21"/>
      <c r="JYJ49" s="21"/>
      <c r="JYK49" s="21"/>
      <c r="JYL49" s="21"/>
      <c r="JYM49" s="21"/>
      <c r="JYN49" s="21"/>
      <c r="JYO49" s="21"/>
      <c r="JYP49" s="21"/>
      <c r="JYQ49" s="21"/>
      <c r="JYR49" s="21"/>
      <c r="JYS49" s="21"/>
      <c r="JYT49" s="21"/>
      <c r="JYU49" s="21"/>
      <c r="JYV49" s="21"/>
      <c r="JYW49" s="21"/>
      <c r="JYX49" s="21"/>
      <c r="JYY49" s="21"/>
      <c r="JYZ49" s="21"/>
      <c r="JZA49" s="21"/>
      <c r="JZB49" s="21"/>
      <c r="JZC49" s="21"/>
      <c r="JZD49" s="21"/>
      <c r="JZE49" s="21"/>
      <c r="JZF49" s="21"/>
      <c r="JZG49" s="21"/>
      <c r="JZH49" s="21"/>
      <c r="JZI49" s="21"/>
      <c r="JZJ49" s="21"/>
      <c r="JZK49" s="21"/>
      <c r="JZL49" s="21"/>
      <c r="JZM49" s="21"/>
      <c r="JZN49" s="21"/>
      <c r="JZO49" s="21"/>
      <c r="JZP49" s="21"/>
      <c r="JZQ49" s="21"/>
      <c r="JZR49" s="21"/>
      <c r="JZS49" s="21"/>
      <c r="JZT49" s="21"/>
      <c r="JZU49" s="21"/>
      <c r="JZV49" s="21"/>
      <c r="JZW49" s="21"/>
      <c r="JZX49" s="21"/>
      <c r="JZY49" s="21"/>
      <c r="JZZ49" s="21"/>
      <c r="KAA49" s="21"/>
      <c r="KAB49" s="21"/>
      <c r="KAC49" s="21"/>
      <c r="KAD49" s="21"/>
      <c r="KAE49" s="21"/>
      <c r="KAF49" s="21"/>
      <c r="KAG49" s="21"/>
      <c r="KAH49" s="21"/>
      <c r="KAI49" s="21"/>
      <c r="KAJ49" s="21"/>
      <c r="KAK49" s="21"/>
      <c r="KAL49" s="21"/>
      <c r="KAM49" s="21"/>
      <c r="KAN49" s="21"/>
      <c r="KAO49" s="21"/>
      <c r="KAP49" s="21"/>
      <c r="KAQ49" s="21"/>
      <c r="KAR49" s="21"/>
      <c r="KAS49" s="21"/>
      <c r="KAT49" s="21"/>
      <c r="KAU49" s="21"/>
      <c r="KAV49" s="21"/>
      <c r="KAW49" s="21"/>
      <c r="KAX49" s="21"/>
      <c r="KAY49" s="21"/>
      <c r="KAZ49" s="21"/>
      <c r="KBA49" s="21"/>
      <c r="KBB49" s="21"/>
      <c r="KBC49" s="21"/>
      <c r="KBD49" s="21"/>
      <c r="KBE49" s="21"/>
      <c r="KBF49" s="21"/>
      <c r="KBG49" s="21"/>
      <c r="KBH49" s="21"/>
      <c r="KBI49" s="21"/>
      <c r="KBJ49" s="21"/>
      <c r="KBK49" s="21"/>
      <c r="KBL49" s="21"/>
      <c r="KBM49" s="21"/>
      <c r="KBN49" s="21"/>
      <c r="KBO49" s="21"/>
      <c r="KBP49" s="21"/>
      <c r="KBQ49" s="21"/>
      <c r="KBR49" s="21"/>
      <c r="KBS49" s="21"/>
      <c r="KBT49" s="21"/>
      <c r="KBU49" s="21"/>
      <c r="KBV49" s="21"/>
      <c r="KBW49" s="21"/>
      <c r="KBX49" s="21"/>
      <c r="KBY49" s="21"/>
      <c r="KBZ49" s="21"/>
      <c r="KCA49" s="21"/>
      <c r="KCB49" s="21"/>
      <c r="KCC49" s="21"/>
      <c r="KCD49" s="21"/>
      <c r="KCE49" s="21"/>
      <c r="KCF49" s="21"/>
      <c r="KCG49" s="21"/>
      <c r="KCH49" s="21"/>
      <c r="KCI49" s="21"/>
      <c r="KCJ49" s="21"/>
      <c r="KCK49" s="21"/>
      <c r="KCL49" s="21"/>
      <c r="KCM49" s="21"/>
      <c r="KCN49" s="21"/>
      <c r="KCO49" s="21"/>
      <c r="KCP49" s="21"/>
      <c r="KCQ49" s="21"/>
      <c r="KCR49" s="21"/>
      <c r="KCS49" s="21"/>
      <c r="KCT49" s="21"/>
      <c r="KCU49" s="21"/>
      <c r="KCV49" s="21"/>
      <c r="KCW49" s="21"/>
      <c r="KCX49" s="21"/>
      <c r="KCY49" s="21"/>
      <c r="KCZ49" s="21"/>
      <c r="KDA49" s="21"/>
      <c r="KDB49" s="21"/>
      <c r="KDC49" s="21"/>
      <c r="KDD49" s="21"/>
      <c r="KDE49" s="21"/>
      <c r="KDF49" s="21"/>
      <c r="KDG49" s="21"/>
      <c r="KDH49" s="21"/>
      <c r="KDI49" s="21"/>
      <c r="KDJ49" s="21"/>
      <c r="KDK49" s="21"/>
      <c r="KDL49" s="21"/>
      <c r="KDM49" s="21"/>
      <c r="KDN49" s="21"/>
      <c r="KDO49" s="21"/>
      <c r="KDP49" s="21"/>
      <c r="KDQ49" s="21"/>
      <c r="KDR49" s="21"/>
      <c r="KDS49" s="21"/>
      <c r="KDT49" s="21"/>
      <c r="KDU49" s="21"/>
      <c r="KDV49" s="21"/>
      <c r="KDW49" s="21"/>
      <c r="KDX49" s="21"/>
      <c r="KDY49" s="21"/>
      <c r="KDZ49" s="21"/>
      <c r="KEA49" s="21"/>
      <c r="KEB49" s="21"/>
      <c r="KEC49" s="21"/>
      <c r="KED49" s="21"/>
      <c r="KEE49" s="21"/>
      <c r="KEF49" s="21"/>
      <c r="KEG49" s="21"/>
      <c r="KEH49" s="21"/>
      <c r="KEI49" s="21"/>
      <c r="KEJ49" s="21"/>
      <c r="KEK49" s="21"/>
      <c r="KEL49" s="21"/>
      <c r="KEM49" s="21"/>
      <c r="KEN49" s="21"/>
      <c r="KEO49" s="21"/>
      <c r="KEP49" s="21"/>
      <c r="KEQ49" s="21"/>
      <c r="KER49" s="21"/>
      <c r="KES49" s="21"/>
      <c r="KET49" s="21"/>
      <c r="KEU49" s="21"/>
      <c r="KEV49" s="21"/>
      <c r="KEW49" s="21"/>
      <c r="KEX49" s="21"/>
      <c r="KEY49" s="21"/>
      <c r="KEZ49" s="21"/>
      <c r="KFA49" s="21"/>
      <c r="KFB49" s="21"/>
      <c r="KFC49" s="21"/>
      <c r="KFD49" s="21"/>
      <c r="KFE49" s="21"/>
      <c r="KFF49" s="21"/>
      <c r="KFG49" s="21"/>
      <c r="KFH49" s="21"/>
      <c r="KFI49" s="21"/>
      <c r="KFJ49" s="21"/>
      <c r="KFK49" s="21"/>
      <c r="KFL49" s="21"/>
      <c r="KFM49" s="21"/>
      <c r="KFN49" s="21"/>
      <c r="KFO49" s="21"/>
      <c r="KFP49" s="21"/>
      <c r="KFQ49" s="21"/>
      <c r="KFR49" s="21"/>
      <c r="KFS49" s="21"/>
      <c r="KFT49" s="21"/>
      <c r="KFU49" s="21"/>
      <c r="KFV49" s="21"/>
      <c r="KFW49" s="21"/>
      <c r="KFX49" s="21"/>
      <c r="KFY49" s="21"/>
      <c r="KFZ49" s="21"/>
      <c r="KGA49" s="21"/>
      <c r="KGB49" s="21"/>
      <c r="KGC49" s="21"/>
      <c r="KGD49" s="21"/>
      <c r="KGE49" s="21"/>
      <c r="KGF49" s="21"/>
      <c r="KGG49" s="21"/>
      <c r="KGH49" s="21"/>
      <c r="KGI49" s="21"/>
      <c r="KGJ49" s="21"/>
      <c r="KGK49" s="21"/>
      <c r="KGL49" s="21"/>
      <c r="KGM49" s="21"/>
      <c r="KGN49" s="21"/>
      <c r="KGO49" s="21"/>
      <c r="KGP49" s="21"/>
      <c r="KGQ49" s="21"/>
      <c r="KGR49" s="21"/>
      <c r="KGS49" s="21"/>
      <c r="KGT49" s="21"/>
      <c r="KGU49" s="21"/>
      <c r="KGV49" s="21"/>
      <c r="KGW49" s="21"/>
      <c r="KGX49" s="21"/>
      <c r="KGY49" s="21"/>
      <c r="KGZ49" s="21"/>
      <c r="KHA49" s="21"/>
      <c r="KHB49" s="21"/>
      <c r="KHC49" s="21"/>
      <c r="KHD49" s="21"/>
      <c r="KHE49" s="21"/>
      <c r="KHF49" s="21"/>
      <c r="KHG49" s="21"/>
      <c r="KHH49" s="21"/>
      <c r="KHI49" s="21"/>
      <c r="KHJ49" s="21"/>
      <c r="KHK49" s="21"/>
      <c r="KHL49" s="21"/>
      <c r="KHM49" s="21"/>
      <c r="KHN49" s="21"/>
      <c r="KHO49" s="21"/>
      <c r="KHP49" s="21"/>
      <c r="KHQ49" s="21"/>
      <c r="KHR49" s="21"/>
      <c r="KHS49" s="21"/>
      <c r="KHT49" s="21"/>
      <c r="KHU49" s="21"/>
      <c r="KHV49" s="21"/>
      <c r="KHW49" s="21"/>
      <c r="KHX49" s="21"/>
      <c r="KHY49" s="21"/>
      <c r="KHZ49" s="21"/>
      <c r="KIA49" s="21"/>
      <c r="KIB49" s="21"/>
      <c r="KIC49" s="21"/>
      <c r="KID49" s="21"/>
      <c r="KIE49" s="21"/>
      <c r="KIF49" s="21"/>
      <c r="KIG49" s="21"/>
      <c r="KIH49" s="21"/>
      <c r="KII49" s="21"/>
      <c r="KIJ49" s="21"/>
      <c r="KIK49" s="21"/>
      <c r="KIL49" s="21"/>
      <c r="KIM49" s="21"/>
      <c r="KIN49" s="21"/>
      <c r="KIO49" s="21"/>
      <c r="KIP49" s="21"/>
      <c r="KIQ49" s="21"/>
      <c r="KIR49" s="21"/>
      <c r="KIS49" s="21"/>
      <c r="KIT49" s="21"/>
      <c r="KIU49" s="21"/>
      <c r="KIV49" s="21"/>
      <c r="KIW49" s="21"/>
      <c r="KIX49" s="21"/>
      <c r="KIY49" s="21"/>
      <c r="KIZ49" s="21"/>
      <c r="KJA49" s="21"/>
      <c r="KJB49" s="21"/>
      <c r="KJC49" s="21"/>
      <c r="KJD49" s="21"/>
      <c r="KJE49" s="21"/>
      <c r="KJF49" s="21"/>
      <c r="KJG49" s="21"/>
      <c r="KJH49" s="21"/>
      <c r="KJI49" s="21"/>
      <c r="KJJ49" s="21"/>
      <c r="KJK49" s="21"/>
      <c r="KJL49" s="21"/>
      <c r="KJM49" s="21"/>
      <c r="KJN49" s="21"/>
      <c r="KJO49" s="21"/>
      <c r="KJP49" s="21"/>
      <c r="KJQ49" s="21"/>
      <c r="KJR49" s="21"/>
      <c r="KJS49" s="21"/>
      <c r="KJT49" s="21"/>
      <c r="KJU49" s="21"/>
      <c r="KJV49" s="21"/>
      <c r="KJW49" s="21"/>
      <c r="KJX49" s="21"/>
      <c r="KJY49" s="21"/>
      <c r="KJZ49" s="21"/>
      <c r="KKA49" s="21"/>
      <c r="KKB49" s="21"/>
      <c r="KKC49" s="21"/>
      <c r="KKD49" s="21"/>
      <c r="KKE49" s="21"/>
      <c r="KKF49" s="21"/>
      <c r="KKG49" s="21"/>
      <c r="KKH49" s="21"/>
      <c r="KKI49" s="21"/>
      <c r="KKJ49" s="21"/>
      <c r="KKK49" s="21"/>
      <c r="KKL49" s="21"/>
      <c r="KKM49" s="21"/>
      <c r="KKN49" s="21"/>
      <c r="KKO49" s="21"/>
      <c r="KKP49" s="21"/>
      <c r="KKQ49" s="21"/>
      <c r="KKR49" s="21"/>
      <c r="KKS49" s="21"/>
      <c r="KKT49" s="21"/>
      <c r="KKU49" s="21"/>
      <c r="KKV49" s="21"/>
      <c r="KKW49" s="21"/>
      <c r="KKX49" s="21"/>
      <c r="KKY49" s="21"/>
      <c r="KKZ49" s="21"/>
      <c r="KLA49" s="21"/>
      <c r="KLB49" s="21"/>
      <c r="KLC49" s="21"/>
      <c r="KLD49" s="21"/>
      <c r="KLE49" s="21"/>
      <c r="KLF49" s="21"/>
      <c r="KLG49" s="21"/>
      <c r="KLH49" s="21"/>
      <c r="KLI49" s="21"/>
      <c r="KLJ49" s="21"/>
      <c r="KLK49" s="21"/>
      <c r="KLL49" s="21"/>
      <c r="KLM49" s="21"/>
      <c r="KLN49" s="21"/>
      <c r="KLO49" s="21"/>
      <c r="KLP49" s="21"/>
      <c r="KLQ49" s="21"/>
      <c r="KLR49" s="21"/>
      <c r="KLS49" s="21"/>
      <c r="KLT49" s="21"/>
      <c r="KLU49" s="21"/>
      <c r="KLV49" s="21"/>
      <c r="KLW49" s="21"/>
      <c r="KLX49" s="21"/>
      <c r="KLY49" s="21"/>
      <c r="KLZ49" s="21"/>
      <c r="KMA49" s="21"/>
      <c r="KMB49" s="21"/>
      <c r="KMC49" s="21"/>
      <c r="KMD49" s="21"/>
      <c r="KME49" s="21"/>
      <c r="KMF49" s="21"/>
      <c r="KMG49" s="21"/>
      <c r="KMH49" s="21"/>
      <c r="KMI49" s="21"/>
      <c r="KMJ49" s="21"/>
      <c r="KMK49" s="21"/>
      <c r="KML49" s="21"/>
      <c r="KMM49" s="21"/>
      <c r="KMN49" s="21"/>
      <c r="KMO49" s="21"/>
      <c r="KMP49" s="21"/>
      <c r="KMQ49" s="21"/>
      <c r="KMR49" s="21"/>
      <c r="KMS49" s="21"/>
      <c r="KMT49" s="21"/>
      <c r="KMU49" s="21"/>
      <c r="KMV49" s="21"/>
      <c r="KMW49" s="21"/>
      <c r="KMX49" s="21"/>
      <c r="KMY49" s="21"/>
      <c r="KMZ49" s="21"/>
      <c r="KNA49" s="21"/>
      <c r="KNB49" s="21"/>
      <c r="KNC49" s="21"/>
      <c r="KND49" s="21"/>
      <c r="KNE49" s="21"/>
      <c r="KNF49" s="21"/>
      <c r="KNG49" s="21"/>
      <c r="KNH49" s="21"/>
      <c r="KNI49" s="21"/>
      <c r="KNJ49" s="21"/>
      <c r="KNK49" s="21"/>
      <c r="KNL49" s="21"/>
      <c r="KNM49" s="21"/>
      <c r="KNN49" s="21"/>
      <c r="KNO49" s="21"/>
      <c r="KNP49" s="21"/>
      <c r="KNQ49" s="21"/>
      <c r="KNR49" s="21"/>
      <c r="KNS49" s="21"/>
      <c r="KNT49" s="21"/>
      <c r="KNU49" s="21"/>
      <c r="KNV49" s="21"/>
      <c r="KNW49" s="21"/>
      <c r="KNX49" s="21"/>
      <c r="KNY49" s="21"/>
      <c r="KNZ49" s="21"/>
      <c r="KOA49" s="21"/>
      <c r="KOB49" s="21"/>
      <c r="KOC49" s="21"/>
      <c r="KOD49" s="21"/>
      <c r="KOE49" s="21"/>
      <c r="KOF49" s="21"/>
      <c r="KOG49" s="21"/>
      <c r="KOH49" s="21"/>
      <c r="KOI49" s="21"/>
      <c r="KOJ49" s="21"/>
      <c r="KOK49" s="21"/>
      <c r="KOL49" s="21"/>
      <c r="KOM49" s="21"/>
      <c r="KON49" s="21"/>
      <c r="KOO49" s="21"/>
      <c r="KOP49" s="21"/>
      <c r="KOQ49" s="21"/>
      <c r="KOR49" s="21"/>
      <c r="KOS49" s="21"/>
      <c r="KOT49" s="21"/>
      <c r="KOU49" s="21"/>
      <c r="KOV49" s="21"/>
      <c r="KOW49" s="21"/>
      <c r="KOX49" s="21"/>
      <c r="KOY49" s="21"/>
      <c r="KOZ49" s="21"/>
      <c r="KPA49" s="21"/>
      <c r="KPB49" s="21"/>
      <c r="KPC49" s="21"/>
      <c r="KPD49" s="21"/>
      <c r="KPE49" s="21"/>
      <c r="KPF49" s="21"/>
      <c r="KPG49" s="21"/>
      <c r="KPH49" s="21"/>
      <c r="KPI49" s="21"/>
      <c r="KPJ49" s="21"/>
      <c r="KPK49" s="21"/>
      <c r="KPL49" s="21"/>
      <c r="KPM49" s="21"/>
      <c r="KPN49" s="21"/>
      <c r="KPO49" s="21"/>
      <c r="KPP49" s="21"/>
      <c r="KPQ49" s="21"/>
      <c r="KPR49" s="21"/>
      <c r="KPS49" s="21"/>
      <c r="KPT49" s="21"/>
      <c r="KPU49" s="21"/>
      <c r="KPV49" s="21"/>
      <c r="KPW49" s="21"/>
      <c r="KPX49" s="21"/>
      <c r="KPY49" s="21"/>
      <c r="KPZ49" s="21"/>
      <c r="KQA49" s="21"/>
      <c r="KQB49" s="21"/>
      <c r="KQC49" s="21"/>
      <c r="KQD49" s="21"/>
      <c r="KQE49" s="21"/>
      <c r="KQF49" s="21"/>
      <c r="KQG49" s="21"/>
      <c r="KQH49" s="21"/>
      <c r="KQI49" s="21"/>
      <c r="KQJ49" s="21"/>
      <c r="KQK49" s="21"/>
      <c r="KQL49" s="21"/>
      <c r="KQM49" s="21"/>
      <c r="KQN49" s="21"/>
      <c r="KQO49" s="21"/>
      <c r="KQP49" s="21"/>
      <c r="KQQ49" s="21"/>
      <c r="KQR49" s="21"/>
      <c r="KQS49" s="21"/>
      <c r="KQT49" s="21"/>
      <c r="KQU49" s="21"/>
      <c r="KQV49" s="21"/>
      <c r="KQW49" s="21"/>
      <c r="KQX49" s="21"/>
      <c r="KQY49" s="21"/>
      <c r="KQZ49" s="21"/>
      <c r="KRA49" s="21"/>
      <c r="KRB49" s="21"/>
      <c r="KRC49" s="21"/>
      <c r="KRD49" s="21"/>
      <c r="KRE49" s="21"/>
      <c r="KRF49" s="21"/>
      <c r="KRG49" s="21"/>
      <c r="KRH49" s="21"/>
      <c r="KRI49" s="21"/>
      <c r="KRJ49" s="21"/>
      <c r="KRK49" s="21"/>
      <c r="KRL49" s="21"/>
      <c r="KRM49" s="21"/>
      <c r="KRN49" s="21"/>
      <c r="KRO49" s="21"/>
      <c r="KRP49" s="21"/>
      <c r="KRQ49" s="21"/>
      <c r="KRR49" s="21"/>
      <c r="KRS49" s="21"/>
      <c r="KRT49" s="21"/>
      <c r="KRU49" s="21"/>
      <c r="KRV49" s="21"/>
      <c r="KRW49" s="21"/>
      <c r="KRX49" s="21"/>
      <c r="KRY49" s="21"/>
      <c r="KRZ49" s="21"/>
      <c r="KSA49" s="21"/>
      <c r="KSB49" s="21"/>
      <c r="KSC49" s="21"/>
      <c r="KSD49" s="21"/>
      <c r="KSE49" s="21"/>
      <c r="KSF49" s="21"/>
      <c r="KSG49" s="21"/>
      <c r="KSH49" s="21"/>
      <c r="KSI49" s="21"/>
      <c r="KSJ49" s="21"/>
      <c r="KSK49" s="21"/>
      <c r="KSL49" s="21"/>
      <c r="KSM49" s="21"/>
      <c r="KSN49" s="21"/>
      <c r="KSO49" s="21"/>
      <c r="KSP49" s="21"/>
      <c r="KSQ49" s="21"/>
      <c r="KSR49" s="21"/>
      <c r="KSS49" s="21"/>
      <c r="KST49" s="21"/>
      <c r="KSU49" s="21"/>
      <c r="KSV49" s="21"/>
      <c r="KSW49" s="21"/>
      <c r="KSX49" s="21"/>
      <c r="KSY49" s="21"/>
      <c r="KSZ49" s="21"/>
      <c r="KTA49" s="21"/>
      <c r="KTB49" s="21"/>
      <c r="KTC49" s="21"/>
      <c r="KTD49" s="21"/>
      <c r="KTE49" s="21"/>
      <c r="KTF49" s="21"/>
      <c r="KTG49" s="21"/>
      <c r="KTH49" s="21"/>
      <c r="KTI49" s="21"/>
      <c r="KTJ49" s="21"/>
      <c r="KTK49" s="21"/>
      <c r="KTL49" s="21"/>
      <c r="KTM49" s="21"/>
      <c r="KTN49" s="21"/>
      <c r="KTO49" s="21"/>
      <c r="KTP49" s="21"/>
      <c r="KTQ49" s="21"/>
      <c r="KTR49" s="21"/>
      <c r="KTS49" s="21"/>
      <c r="KTT49" s="21"/>
      <c r="KTU49" s="21"/>
      <c r="KTV49" s="21"/>
      <c r="KTW49" s="21"/>
      <c r="KTX49" s="21"/>
      <c r="KTY49" s="21"/>
      <c r="KTZ49" s="21"/>
      <c r="KUA49" s="21"/>
      <c r="KUB49" s="21"/>
      <c r="KUC49" s="21"/>
      <c r="KUD49" s="21"/>
      <c r="KUE49" s="21"/>
      <c r="KUF49" s="21"/>
      <c r="KUG49" s="21"/>
      <c r="KUH49" s="21"/>
      <c r="KUI49" s="21"/>
      <c r="KUJ49" s="21"/>
      <c r="KUK49" s="21"/>
      <c r="KUL49" s="21"/>
      <c r="KUM49" s="21"/>
      <c r="KUN49" s="21"/>
      <c r="KUO49" s="21"/>
      <c r="KUP49" s="21"/>
      <c r="KUQ49" s="21"/>
      <c r="KUR49" s="21"/>
      <c r="KUS49" s="21"/>
      <c r="KUT49" s="21"/>
      <c r="KUU49" s="21"/>
      <c r="KUV49" s="21"/>
      <c r="KUW49" s="21"/>
      <c r="KUX49" s="21"/>
      <c r="KUY49" s="21"/>
      <c r="KUZ49" s="21"/>
      <c r="KVA49" s="21"/>
      <c r="KVB49" s="21"/>
      <c r="KVC49" s="21"/>
      <c r="KVD49" s="21"/>
      <c r="KVE49" s="21"/>
      <c r="KVF49" s="21"/>
      <c r="KVG49" s="21"/>
      <c r="KVH49" s="21"/>
      <c r="KVI49" s="21"/>
      <c r="KVJ49" s="21"/>
      <c r="KVK49" s="21"/>
      <c r="KVL49" s="21"/>
      <c r="KVM49" s="21"/>
      <c r="KVN49" s="21"/>
      <c r="KVO49" s="21"/>
      <c r="KVP49" s="21"/>
      <c r="KVQ49" s="21"/>
      <c r="KVR49" s="21"/>
      <c r="KVS49" s="21"/>
      <c r="KVT49" s="21"/>
      <c r="KVU49" s="21"/>
      <c r="KVV49" s="21"/>
      <c r="KVW49" s="21"/>
      <c r="KVX49" s="21"/>
      <c r="KVY49" s="21"/>
      <c r="KVZ49" s="21"/>
      <c r="KWA49" s="21"/>
      <c r="KWB49" s="21"/>
      <c r="KWC49" s="21"/>
      <c r="KWD49" s="21"/>
      <c r="KWE49" s="21"/>
      <c r="KWF49" s="21"/>
      <c r="KWG49" s="21"/>
      <c r="KWH49" s="21"/>
      <c r="KWI49" s="21"/>
      <c r="KWJ49" s="21"/>
      <c r="KWK49" s="21"/>
      <c r="KWL49" s="21"/>
      <c r="KWM49" s="21"/>
      <c r="KWN49" s="21"/>
      <c r="KWO49" s="21"/>
      <c r="KWP49" s="21"/>
      <c r="KWQ49" s="21"/>
      <c r="KWR49" s="21"/>
      <c r="KWS49" s="21"/>
      <c r="KWT49" s="21"/>
      <c r="KWU49" s="21"/>
      <c r="KWV49" s="21"/>
      <c r="KWW49" s="21"/>
      <c r="KWX49" s="21"/>
      <c r="KWY49" s="21"/>
      <c r="KWZ49" s="21"/>
      <c r="KXA49" s="21"/>
      <c r="KXB49" s="21"/>
      <c r="KXC49" s="21"/>
      <c r="KXD49" s="21"/>
      <c r="KXE49" s="21"/>
      <c r="KXF49" s="21"/>
      <c r="KXG49" s="21"/>
      <c r="KXH49" s="21"/>
      <c r="KXI49" s="21"/>
      <c r="KXJ49" s="21"/>
      <c r="KXK49" s="21"/>
      <c r="KXL49" s="21"/>
      <c r="KXM49" s="21"/>
      <c r="KXN49" s="21"/>
      <c r="KXO49" s="21"/>
      <c r="KXP49" s="21"/>
      <c r="KXQ49" s="21"/>
      <c r="KXR49" s="21"/>
      <c r="KXS49" s="21"/>
      <c r="KXT49" s="21"/>
      <c r="KXU49" s="21"/>
      <c r="KXV49" s="21"/>
      <c r="KXW49" s="21"/>
      <c r="KXX49" s="21"/>
      <c r="KXY49" s="21"/>
      <c r="KXZ49" s="21"/>
      <c r="KYA49" s="21"/>
      <c r="KYB49" s="21"/>
      <c r="KYC49" s="21"/>
      <c r="KYD49" s="21"/>
      <c r="KYE49" s="21"/>
      <c r="KYF49" s="21"/>
      <c r="KYG49" s="21"/>
      <c r="KYH49" s="21"/>
      <c r="KYI49" s="21"/>
      <c r="KYJ49" s="21"/>
      <c r="KYK49" s="21"/>
      <c r="KYL49" s="21"/>
      <c r="KYM49" s="21"/>
      <c r="KYN49" s="21"/>
      <c r="KYO49" s="21"/>
      <c r="KYP49" s="21"/>
      <c r="KYQ49" s="21"/>
      <c r="KYR49" s="21"/>
      <c r="KYS49" s="21"/>
      <c r="KYT49" s="21"/>
      <c r="KYU49" s="21"/>
      <c r="KYV49" s="21"/>
      <c r="KYW49" s="21"/>
      <c r="KYX49" s="21"/>
      <c r="KYY49" s="21"/>
      <c r="KYZ49" s="21"/>
      <c r="KZA49" s="21"/>
      <c r="KZB49" s="21"/>
      <c r="KZC49" s="21"/>
      <c r="KZD49" s="21"/>
      <c r="KZE49" s="21"/>
      <c r="KZF49" s="21"/>
      <c r="KZG49" s="21"/>
      <c r="KZH49" s="21"/>
      <c r="KZI49" s="21"/>
      <c r="KZJ49" s="21"/>
      <c r="KZK49" s="21"/>
      <c r="KZL49" s="21"/>
      <c r="KZM49" s="21"/>
      <c r="KZN49" s="21"/>
      <c r="KZO49" s="21"/>
      <c r="KZP49" s="21"/>
      <c r="KZQ49" s="21"/>
      <c r="KZR49" s="21"/>
      <c r="KZS49" s="21"/>
      <c r="KZT49" s="21"/>
      <c r="KZU49" s="21"/>
      <c r="KZV49" s="21"/>
      <c r="KZW49" s="21"/>
      <c r="KZX49" s="21"/>
      <c r="KZY49" s="21"/>
      <c r="KZZ49" s="21"/>
      <c r="LAA49" s="21"/>
      <c r="LAB49" s="21"/>
      <c r="LAC49" s="21"/>
      <c r="LAD49" s="21"/>
      <c r="LAE49" s="21"/>
      <c r="LAF49" s="21"/>
      <c r="LAG49" s="21"/>
      <c r="LAH49" s="21"/>
      <c r="LAI49" s="21"/>
      <c r="LAJ49" s="21"/>
      <c r="LAK49" s="21"/>
      <c r="LAL49" s="21"/>
      <c r="LAM49" s="21"/>
      <c r="LAN49" s="21"/>
      <c r="LAO49" s="21"/>
      <c r="LAP49" s="21"/>
      <c r="LAQ49" s="21"/>
      <c r="LAR49" s="21"/>
      <c r="LAS49" s="21"/>
      <c r="LAT49" s="21"/>
      <c r="LAU49" s="21"/>
      <c r="LAV49" s="21"/>
      <c r="LAW49" s="21"/>
      <c r="LAX49" s="21"/>
      <c r="LAY49" s="21"/>
      <c r="LAZ49" s="21"/>
      <c r="LBA49" s="21"/>
      <c r="LBB49" s="21"/>
      <c r="LBC49" s="21"/>
      <c r="LBD49" s="21"/>
      <c r="LBE49" s="21"/>
      <c r="LBF49" s="21"/>
      <c r="LBG49" s="21"/>
      <c r="LBH49" s="21"/>
      <c r="LBI49" s="21"/>
      <c r="LBJ49" s="21"/>
      <c r="LBK49" s="21"/>
      <c r="LBL49" s="21"/>
      <c r="LBM49" s="21"/>
      <c r="LBN49" s="21"/>
      <c r="LBO49" s="21"/>
      <c r="LBP49" s="21"/>
      <c r="LBQ49" s="21"/>
      <c r="LBR49" s="21"/>
      <c r="LBS49" s="21"/>
      <c r="LBT49" s="21"/>
      <c r="LBU49" s="21"/>
      <c r="LBV49" s="21"/>
      <c r="LBW49" s="21"/>
      <c r="LBX49" s="21"/>
      <c r="LBY49" s="21"/>
      <c r="LBZ49" s="21"/>
      <c r="LCA49" s="21"/>
      <c r="LCB49" s="21"/>
      <c r="LCC49" s="21"/>
      <c r="LCD49" s="21"/>
      <c r="LCE49" s="21"/>
      <c r="LCF49" s="21"/>
      <c r="LCG49" s="21"/>
      <c r="LCH49" s="21"/>
      <c r="LCI49" s="21"/>
      <c r="LCJ49" s="21"/>
      <c r="LCK49" s="21"/>
      <c r="LCL49" s="21"/>
      <c r="LCM49" s="21"/>
      <c r="LCN49" s="21"/>
      <c r="LCO49" s="21"/>
      <c r="LCP49" s="21"/>
      <c r="LCQ49" s="21"/>
      <c r="LCR49" s="21"/>
      <c r="LCS49" s="21"/>
      <c r="LCT49" s="21"/>
      <c r="LCU49" s="21"/>
      <c r="LCV49" s="21"/>
      <c r="LCW49" s="21"/>
      <c r="LCX49" s="21"/>
      <c r="LCY49" s="21"/>
      <c r="LCZ49" s="21"/>
      <c r="LDA49" s="21"/>
      <c r="LDB49" s="21"/>
      <c r="LDC49" s="21"/>
      <c r="LDD49" s="21"/>
      <c r="LDE49" s="21"/>
      <c r="LDF49" s="21"/>
      <c r="LDG49" s="21"/>
      <c r="LDH49" s="21"/>
      <c r="LDI49" s="21"/>
      <c r="LDJ49" s="21"/>
      <c r="LDK49" s="21"/>
      <c r="LDL49" s="21"/>
      <c r="LDM49" s="21"/>
      <c r="LDN49" s="21"/>
      <c r="LDO49" s="21"/>
      <c r="LDP49" s="21"/>
      <c r="LDQ49" s="21"/>
      <c r="LDR49" s="21"/>
      <c r="LDS49" s="21"/>
      <c r="LDT49" s="21"/>
      <c r="LDU49" s="21"/>
      <c r="LDV49" s="21"/>
      <c r="LDW49" s="21"/>
      <c r="LDX49" s="21"/>
      <c r="LDY49" s="21"/>
      <c r="LDZ49" s="21"/>
      <c r="LEA49" s="21"/>
      <c r="LEB49" s="21"/>
      <c r="LEC49" s="21"/>
      <c r="LED49" s="21"/>
      <c r="LEE49" s="21"/>
      <c r="LEF49" s="21"/>
      <c r="LEG49" s="21"/>
      <c r="LEH49" s="21"/>
      <c r="LEI49" s="21"/>
      <c r="LEJ49" s="21"/>
      <c r="LEK49" s="21"/>
      <c r="LEL49" s="21"/>
      <c r="LEM49" s="21"/>
      <c r="LEN49" s="21"/>
      <c r="LEO49" s="21"/>
      <c r="LEP49" s="21"/>
      <c r="LEQ49" s="21"/>
      <c r="LER49" s="21"/>
      <c r="LES49" s="21"/>
      <c r="LET49" s="21"/>
      <c r="LEU49" s="21"/>
      <c r="LEV49" s="21"/>
      <c r="LEW49" s="21"/>
      <c r="LEX49" s="21"/>
      <c r="LEY49" s="21"/>
      <c r="LEZ49" s="21"/>
      <c r="LFA49" s="21"/>
      <c r="LFB49" s="21"/>
      <c r="LFC49" s="21"/>
      <c r="LFD49" s="21"/>
      <c r="LFE49" s="21"/>
      <c r="LFF49" s="21"/>
      <c r="LFG49" s="21"/>
      <c r="LFH49" s="21"/>
      <c r="LFI49" s="21"/>
      <c r="LFJ49" s="21"/>
      <c r="LFK49" s="21"/>
      <c r="LFL49" s="21"/>
      <c r="LFM49" s="21"/>
      <c r="LFN49" s="21"/>
      <c r="LFO49" s="21"/>
      <c r="LFP49" s="21"/>
      <c r="LFQ49" s="21"/>
      <c r="LFR49" s="21"/>
      <c r="LFS49" s="21"/>
      <c r="LFT49" s="21"/>
      <c r="LFU49" s="21"/>
      <c r="LFV49" s="21"/>
      <c r="LFW49" s="21"/>
      <c r="LFX49" s="21"/>
      <c r="LFY49" s="21"/>
      <c r="LFZ49" s="21"/>
      <c r="LGA49" s="21"/>
      <c r="LGB49" s="21"/>
      <c r="LGC49" s="21"/>
      <c r="LGD49" s="21"/>
      <c r="LGE49" s="21"/>
      <c r="LGF49" s="21"/>
      <c r="LGG49" s="21"/>
      <c r="LGH49" s="21"/>
      <c r="LGI49" s="21"/>
      <c r="LGJ49" s="21"/>
      <c r="LGK49" s="21"/>
      <c r="LGL49" s="21"/>
      <c r="LGM49" s="21"/>
      <c r="LGN49" s="21"/>
      <c r="LGO49" s="21"/>
      <c r="LGP49" s="21"/>
      <c r="LGQ49" s="21"/>
      <c r="LGR49" s="21"/>
      <c r="LGS49" s="21"/>
      <c r="LGT49" s="21"/>
      <c r="LGU49" s="21"/>
      <c r="LGV49" s="21"/>
      <c r="LGW49" s="21"/>
      <c r="LGX49" s="21"/>
      <c r="LGY49" s="21"/>
      <c r="LGZ49" s="21"/>
      <c r="LHA49" s="21"/>
      <c r="LHB49" s="21"/>
      <c r="LHC49" s="21"/>
      <c r="LHD49" s="21"/>
      <c r="LHE49" s="21"/>
      <c r="LHF49" s="21"/>
      <c r="LHG49" s="21"/>
      <c r="LHH49" s="21"/>
      <c r="LHI49" s="21"/>
      <c r="LHJ49" s="21"/>
      <c r="LHK49" s="21"/>
      <c r="LHL49" s="21"/>
      <c r="LHM49" s="21"/>
      <c r="LHN49" s="21"/>
      <c r="LHO49" s="21"/>
      <c r="LHP49" s="21"/>
      <c r="LHQ49" s="21"/>
      <c r="LHR49" s="21"/>
      <c r="LHS49" s="21"/>
      <c r="LHT49" s="21"/>
      <c r="LHU49" s="21"/>
      <c r="LHV49" s="21"/>
      <c r="LHW49" s="21"/>
      <c r="LHX49" s="21"/>
      <c r="LHY49" s="21"/>
      <c r="LHZ49" s="21"/>
      <c r="LIA49" s="21"/>
      <c r="LIB49" s="21"/>
      <c r="LIC49" s="21"/>
      <c r="LID49" s="21"/>
      <c r="LIE49" s="21"/>
      <c r="LIF49" s="21"/>
      <c r="LIG49" s="21"/>
      <c r="LIH49" s="21"/>
      <c r="LII49" s="21"/>
      <c r="LIJ49" s="21"/>
      <c r="LIK49" s="21"/>
      <c r="LIL49" s="21"/>
      <c r="LIM49" s="21"/>
      <c r="LIN49" s="21"/>
      <c r="LIO49" s="21"/>
      <c r="LIP49" s="21"/>
      <c r="LIQ49" s="21"/>
      <c r="LIR49" s="21"/>
      <c r="LIS49" s="21"/>
      <c r="LIT49" s="21"/>
      <c r="LIU49" s="21"/>
      <c r="LIV49" s="21"/>
      <c r="LIW49" s="21"/>
      <c r="LIX49" s="21"/>
      <c r="LIY49" s="21"/>
      <c r="LIZ49" s="21"/>
      <c r="LJA49" s="21"/>
      <c r="LJB49" s="21"/>
      <c r="LJC49" s="21"/>
      <c r="LJD49" s="21"/>
      <c r="LJE49" s="21"/>
      <c r="LJF49" s="21"/>
      <c r="LJG49" s="21"/>
      <c r="LJH49" s="21"/>
      <c r="LJI49" s="21"/>
      <c r="LJJ49" s="21"/>
      <c r="LJK49" s="21"/>
      <c r="LJL49" s="21"/>
      <c r="LJM49" s="21"/>
      <c r="LJN49" s="21"/>
      <c r="LJO49" s="21"/>
      <c r="LJP49" s="21"/>
      <c r="LJQ49" s="21"/>
      <c r="LJR49" s="21"/>
      <c r="LJS49" s="21"/>
      <c r="LJT49" s="21"/>
      <c r="LJU49" s="21"/>
      <c r="LJV49" s="21"/>
      <c r="LJW49" s="21"/>
      <c r="LJX49" s="21"/>
      <c r="LJY49" s="21"/>
      <c r="LJZ49" s="21"/>
      <c r="LKA49" s="21"/>
      <c r="LKB49" s="21"/>
      <c r="LKC49" s="21"/>
      <c r="LKD49" s="21"/>
      <c r="LKE49" s="21"/>
      <c r="LKF49" s="21"/>
      <c r="LKG49" s="21"/>
      <c r="LKH49" s="21"/>
      <c r="LKI49" s="21"/>
      <c r="LKJ49" s="21"/>
      <c r="LKK49" s="21"/>
      <c r="LKL49" s="21"/>
      <c r="LKM49" s="21"/>
      <c r="LKN49" s="21"/>
      <c r="LKO49" s="21"/>
      <c r="LKP49" s="21"/>
      <c r="LKQ49" s="21"/>
      <c r="LKR49" s="21"/>
      <c r="LKS49" s="21"/>
      <c r="LKT49" s="21"/>
      <c r="LKU49" s="21"/>
      <c r="LKV49" s="21"/>
      <c r="LKW49" s="21"/>
      <c r="LKX49" s="21"/>
      <c r="LKY49" s="21"/>
      <c r="LKZ49" s="21"/>
      <c r="LLA49" s="21"/>
      <c r="LLB49" s="21"/>
      <c r="LLC49" s="21"/>
      <c r="LLD49" s="21"/>
      <c r="LLE49" s="21"/>
      <c r="LLF49" s="21"/>
      <c r="LLG49" s="21"/>
      <c r="LLH49" s="21"/>
      <c r="LLI49" s="21"/>
      <c r="LLJ49" s="21"/>
      <c r="LLK49" s="21"/>
      <c r="LLL49" s="21"/>
      <c r="LLM49" s="21"/>
      <c r="LLN49" s="21"/>
      <c r="LLO49" s="21"/>
      <c r="LLP49" s="21"/>
      <c r="LLQ49" s="21"/>
      <c r="LLR49" s="21"/>
      <c r="LLS49" s="21"/>
      <c r="LLT49" s="21"/>
      <c r="LLU49" s="21"/>
      <c r="LLV49" s="21"/>
      <c r="LLW49" s="21"/>
      <c r="LLX49" s="21"/>
      <c r="LLY49" s="21"/>
      <c r="LLZ49" s="21"/>
      <c r="LMA49" s="21"/>
      <c r="LMB49" s="21"/>
      <c r="LMC49" s="21"/>
      <c r="LMD49" s="21"/>
      <c r="LME49" s="21"/>
      <c r="LMF49" s="21"/>
      <c r="LMG49" s="21"/>
      <c r="LMH49" s="21"/>
      <c r="LMI49" s="21"/>
      <c r="LMJ49" s="21"/>
      <c r="LMK49" s="21"/>
      <c r="LML49" s="21"/>
      <c r="LMM49" s="21"/>
      <c r="LMN49" s="21"/>
      <c r="LMO49" s="21"/>
      <c r="LMP49" s="21"/>
      <c r="LMQ49" s="21"/>
      <c r="LMR49" s="21"/>
      <c r="LMS49" s="21"/>
      <c r="LMT49" s="21"/>
      <c r="LMU49" s="21"/>
      <c r="LMV49" s="21"/>
      <c r="LMW49" s="21"/>
      <c r="LMX49" s="21"/>
      <c r="LMY49" s="21"/>
      <c r="LMZ49" s="21"/>
      <c r="LNA49" s="21"/>
      <c r="LNB49" s="21"/>
      <c r="LNC49" s="21"/>
      <c r="LND49" s="21"/>
      <c r="LNE49" s="21"/>
      <c r="LNF49" s="21"/>
      <c r="LNG49" s="21"/>
      <c r="LNH49" s="21"/>
      <c r="LNI49" s="21"/>
      <c r="LNJ49" s="21"/>
      <c r="LNK49" s="21"/>
      <c r="LNL49" s="21"/>
      <c r="LNM49" s="21"/>
      <c r="LNN49" s="21"/>
      <c r="LNO49" s="21"/>
      <c r="LNP49" s="21"/>
      <c r="LNQ49" s="21"/>
      <c r="LNR49" s="21"/>
      <c r="LNS49" s="21"/>
      <c r="LNT49" s="21"/>
      <c r="LNU49" s="21"/>
      <c r="LNV49" s="21"/>
      <c r="LNW49" s="21"/>
      <c r="LNX49" s="21"/>
      <c r="LNY49" s="21"/>
      <c r="LNZ49" s="21"/>
      <c r="LOA49" s="21"/>
      <c r="LOB49" s="21"/>
      <c r="LOC49" s="21"/>
      <c r="LOD49" s="21"/>
      <c r="LOE49" s="21"/>
      <c r="LOF49" s="21"/>
      <c r="LOG49" s="21"/>
      <c r="LOH49" s="21"/>
      <c r="LOI49" s="21"/>
      <c r="LOJ49" s="21"/>
      <c r="LOK49" s="21"/>
      <c r="LOL49" s="21"/>
      <c r="LOM49" s="21"/>
      <c r="LON49" s="21"/>
      <c r="LOO49" s="21"/>
      <c r="LOP49" s="21"/>
      <c r="LOQ49" s="21"/>
      <c r="LOR49" s="21"/>
      <c r="LOS49" s="21"/>
      <c r="LOT49" s="21"/>
      <c r="LOU49" s="21"/>
      <c r="LOV49" s="21"/>
      <c r="LOW49" s="21"/>
      <c r="LOX49" s="21"/>
      <c r="LOY49" s="21"/>
      <c r="LOZ49" s="21"/>
      <c r="LPA49" s="21"/>
      <c r="LPB49" s="21"/>
      <c r="LPC49" s="21"/>
      <c r="LPD49" s="21"/>
      <c r="LPE49" s="21"/>
      <c r="LPF49" s="21"/>
      <c r="LPG49" s="21"/>
      <c r="LPH49" s="21"/>
      <c r="LPI49" s="21"/>
      <c r="LPJ49" s="21"/>
      <c r="LPK49" s="21"/>
      <c r="LPL49" s="21"/>
      <c r="LPM49" s="21"/>
      <c r="LPN49" s="21"/>
      <c r="LPO49" s="21"/>
      <c r="LPP49" s="21"/>
      <c r="LPQ49" s="21"/>
      <c r="LPR49" s="21"/>
      <c r="LPS49" s="21"/>
      <c r="LPT49" s="21"/>
      <c r="LPU49" s="21"/>
      <c r="LPV49" s="21"/>
      <c r="LPW49" s="21"/>
      <c r="LPX49" s="21"/>
      <c r="LPY49" s="21"/>
      <c r="LPZ49" s="21"/>
      <c r="LQA49" s="21"/>
      <c r="LQB49" s="21"/>
      <c r="LQC49" s="21"/>
      <c r="LQD49" s="21"/>
      <c r="LQE49" s="21"/>
      <c r="LQF49" s="21"/>
      <c r="LQG49" s="21"/>
      <c r="LQH49" s="21"/>
      <c r="LQI49" s="21"/>
      <c r="LQJ49" s="21"/>
      <c r="LQK49" s="21"/>
      <c r="LQL49" s="21"/>
      <c r="LQM49" s="21"/>
      <c r="LQN49" s="21"/>
      <c r="LQO49" s="21"/>
      <c r="LQP49" s="21"/>
      <c r="LQQ49" s="21"/>
      <c r="LQR49" s="21"/>
      <c r="LQS49" s="21"/>
      <c r="LQT49" s="21"/>
      <c r="LQU49" s="21"/>
      <c r="LQV49" s="21"/>
      <c r="LQW49" s="21"/>
      <c r="LQX49" s="21"/>
      <c r="LQY49" s="21"/>
      <c r="LQZ49" s="21"/>
      <c r="LRA49" s="21"/>
      <c r="LRB49" s="21"/>
      <c r="LRC49" s="21"/>
      <c r="LRD49" s="21"/>
      <c r="LRE49" s="21"/>
      <c r="LRF49" s="21"/>
      <c r="LRG49" s="21"/>
      <c r="LRH49" s="21"/>
      <c r="LRI49" s="21"/>
      <c r="LRJ49" s="21"/>
      <c r="LRK49" s="21"/>
      <c r="LRL49" s="21"/>
      <c r="LRM49" s="21"/>
      <c r="LRN49" s="21"/>
      <c r="LRO49" s="21"/>
      <c r="LRP49" s="21"/>
      <c r="LRQ49" s="21"/>
      <c r="LRR49" s="21"/>
      <c r="LRS49" s="21"/>
      <c r="LRT49" s="21"/>
      <c r="LRU49" s="21"/>
      <c r="LRV49" s="21"/>
      <c r="LRW49" s="21"/>
      <c r="LRX49" s="21"/>
      <c r="LRY49" s="21"/>
      <c r="LRZ49" s="21"/>
      <c r="LSA49" s="21"/>
      <c r="LSB49" s="21"/>
      <c r="LSC49" s="21"/>
      <c r="LSD49" s="21"/>
      <c r="LSE49" s="21"/>
      <c r="LSF49" s="21"/>
      <c r="LSG49" s="21"/>
      <c r="LSH49" s="21"/>
      <c r="LSI49" s="21"/>
      <c r="LSJ49" s="21"/>
      <c r="LSK49" s="21"/>
      <c r="LSL49" s="21"/>
      <c r="LSM49" s="21"/>
      <c r="LSN49" s="21"/>
      <c r="LSO49" s="21"/>
      <c r="LSP49" s="21"/>
      <c r="LSQ49" s="21"/>
      <c r="LSR49" s="21"/>
      <c r="LSS49" s="21"/>
      <c r="LST49" s="21"/>
      <c r="LSU49" s="21"/>
      <c r="LSV49" s="21"/>
      <c r="LSW49" s="21"/>
      <c r="LSX49" s="21"/>
      <c r="LSY49" s="21"/>
      <c r="LSZ49" s="21"/>
      <c r="LTA49" s="21"/>
      <c r="LTB49" s="21"/>
      <c r="LTC49" s="21"/>
      <c r="LTD49" s="21"/>
      <c r="LTE49" s="21"/>
      <c r="LTF49" s="21"/>
      <c r="LTG49" s="21"/>
      <c r="LTH49" s="21"/>
      <c r="LTI49" s="21"/>
      <c r="LTJ49" s="21"/>
      <c r="LTK49" s="21"/>
      <c r="LTL49" s="21"/>
      <c r="LTM49" s="21"/>
      <c r="LTN49" s="21"/>
      <c r="LTO49" s="21"/>
      <c r="LTP49" s="21"/>
      <c r="LTQ49" s="21"/>
      <c r="LTR49" s="21"/>
      <c r="LTS49" s="21"/>
      <c r="LTT49" s="21"/>
      <c r="LTU49" s="21"/>
      <c r="LTV49" s="21"/>
      <c r="LTW49" s="21"/>
      <c r="LTX49" s="21"/>
      <c r="LTY49" s="21"/>
      <c r="LTZ49" s="21"/>
      <c r="LUA49" s="21"/>
      <c r="LUB49" s="21"/>
      <c r="LUC49" s="21"/>
      <c r="LUD49" s="21"/>
      <c r="LUE49" s="21"/>
      <c r="LUF49" s="21"/>
      <c r="LUG49" s="21"/>
      <c r="LUH49" s="21"/>
      <c r="LUI49" s="21"/>
      <c r="LUJ49" s="21"/>
      <c r="LUK49" s="21"/>
      <c r="LUL49" s="21"/>
      <c r="LUM49" s="21"/>
      <c r="LUN49" s="21"/>
      <c r="LUO49" s="21"/>
      <c r="LUP49" s="21"/>
      <c r="LUQ49" s="21"/>
      <c r="LUR49" s="21"/>
      <c r="LUS49" s="21"/>
      <c r="LUT49" s="21"/>
      <c r="LUU49" s="21"/>
      <c r="LUV49" s="21"/>
      <c r="LUW49" s="21"/>
      <c r="LUX49" s="21"/>
      <c r="LUY49" s="21"/>
      <c r="LUZ49" s="21"/>
      <c r="LVA49" s="21"/>
      <c r="LVB49" s="21"/>
      <c r="LVC49" s="21"/>
      <c r="LVD49" s="21"/>
      <c r="LVE49" s="21"/>
      <c r="LVF49" s="21"/>
      <c r="LVG49" s="21"/>
      <c r="LVH49" s="21"/>
      <c r="LVI49" s="21"/>
      <c r="LVJ49" s="21"/>
      <c r="LVK49" s="21"/>
      <c r="LVL49" s="21"/>
      <c r="LVM49" s="21"/>
      <c r="LVN49" s="21"/>
      <c r="LVO49" s="21"/>
      <c r="LVP49" s="21"/>
      <c r="LVQ49" s="21"/>
      <c r="LVR49" s="21"/>
      <c r="LVS49" s="21"/>
      <c r="LVT49" s="21"/>
      <c r="LVU49" s="21"/>
      <c r="LVV49" s="21"/>
      <c r="LVW49" s="21"/>
      <c r="LVX49" s="21"/>
      <c r="LVY49" s="21"/>
      <c r="LVZ49" s="21"/>
      <c r="LWA49" s="21"/>
      <c r="LWB49" s="21"/>
      <c r="LWC49" s="21"/>
      <c r="LWD49" s="21"/>
      <c r="LWE49" s="21"/>
      <c r="LWF49" s="21"/>
      <c r="LWG49" s="21"/>
      <c r="LWH49" s="21"/>
      <c r="LWI49" s="21"/>
      <c r="LWJ49" s="21"/>
      <c r="LWK49" s="21"/>
      <c r="LWL49" s="21"/>
      <c r="LWM49" s="21"/>
      <c r="LWN49" s="21"/>
      <c r="LWO49" s="21"/>
      <c r="LWP49" s="21"/>
      <c r="LWQ49" s="21"/>
      <c r="LWR49" s="21"/>
      <c r="LWS49" s="21"/>
      <c r="LWT49" s="21"/>
      <c r="LWU49" s="21"/>
      <c r="LWV49" s="21"/>
      <c r="LWW49" s="21"/>
      <c r="LWX49" s="21"/>
      <c r="LWY49" s="21"/>
      <c r="LWZ49" s="21"/>
      <c r="LXA49" s="21"/>
      <c r="LXB49" s="21"/>
      <c r="LXC49" s="21"/>
      <c r="LXD49" s="21"/>
      <c r="LXE49" s="21"/>
      <c r="LXF49" s="21"/>
      <c r="LXG49" s="21"/>
      <c r="LXH49" s="21"/>
      <c r="LXI49" s="21"/>
      <c r="LXJ49" s="21"/>
      <c r="LXK49" s="21"/>
      <c r="LXL49" s="21"/>
      <c r="LXM49" s="21"/>
      <c r="LXN49" s="21"/>
      <c r="LXO49" s="21"/>
      <c r="LXP49" s="21"/>
      <c r="LXQ49" s="21"/>
      <c r="LXR49" s="21"/>
      <c r="LXS49" s="21"/>
      <c r="LXT49" s="21"/>
      <c r="LXU49" s="21"/>
      <c r="LXV49" s="21"/>
      <c r="LXW49" s="21"/>
      <c r="LXX49" s="21"/>
      <c r="LXY49" s="21"/>
      <c r="LXZ49" s="21"/>
      <c r="LYA49" s="21"/>
      <c r="LYB49" s="21"/>
      <c r="LYC49" s="21"/>
      <c r="LYD49" s="21"/>
      <c r="LYE49" s="21"/>
      <c r="LYF49" s="21"/>
      <c r="LYG49" s="21"/>
      <c r="LYH49" s="21"/>
      <c r="LYI49" s="21"/>
      <c r="LYJ49" s="21"/>
      <c r="LYK49" s="21"/>
      <c r="LYL49" s="21"/>
      <c r="LYM49" s="21"/>
      <c r="LYN49" s="21"/>
      <c r="LYO49" s="21"/>
      <c r="LYP49" s="21"/>
      <c r="LYQ49" s="21"/>
      <c r="LYR49" s="21"/>
      <c r="LYS49" s="21"/>
      <c r="LYT49" s="21"/>
      <c r="LYU49" s="21"/>
      <c r="LYV49" s="21"/>
      <c r="LYW49" s="21"/>
      <c r="LYX49" s="21"/>
      <c r="LYY49" s="21"/>
      <c r="LYZ49" s="21"/>
      <c r="LZA49" s="21"/>
      <c r="LZB49" s="21"/>
      <c r="LZC49" s="21"/>
      <c r="LZD49" s="21"/>
      <c r="LZE49" s="21"/>
      <c r="LZF49" s="21"/>
      <c r="LZG49" s="21"/>
      <c r="LZH49" s="21"/>
      <c r="LZI49" s="21"/>
      <c r="LZJ49" s="21"/>
      <c r="LZK49" s="21"/>
      <c r="LZL49" s="21"/>
      <c r="LZM49" s="21"/>
      <c r="LZN49" s="21"/>
      <c r="LZO49" s="21"/>
      <c r="LZP49" s="21"/>
      <c r="LZQ49" s="21"/>
      <c r="LZR49" s="21"/>
      <c r="LZS49" s="21"/>
      <c r="LZT49" s="21"/>
      <c r="LZU49" s="21"/>
      <c r="LZV49" s="21"/>
      <c r="LZW49" s="21"/>
      <c r="LZX49" s="21"/>
      <c r="LZY49" s="21"/>
      <c r="LZZ49" s="21"/>
      <c r="MAA49" s="21"/>
      <c r="MAB49" s="21"/>
      <c r="MAC49" s="21"/>
      <c r="MAD49" s="21"/>
      <c r="MAE49" s="21"/>
      <c r="MAF49" s="21"/>
      <c r="MAG49" s="21"/>
      <c r="MAH49" s="21"/>
      <c r="MAI49" s="21"/>
      <c r="MAJ49" s="21"/>
      <c r="MAK49" s="21"/>
      <c r="MAL49" s="21"/>
      <c r="MAM49" s="21"/>
      <c r="MAN49" s="21"/>
      <c r="MAO49" s="21"/>
      <c r="MAP49" s="21"/>
      <c r="MAQ49" s="21"/>
      <c r="MAR49" s="21"/>
      <c r="MAS49" s="21"/>
      <c r="MAT49" s="21"/>
      <c r="MAU49" s="21"/>
      <c r="MAV49" s="21"/>
      <c r="MAW49" s="21"/>
      <c r="MAX49" s="21"/>
      <c r="MAY49" s="21"/>
      <c r="MAZ49" s="21"/>
      <c r="MBA49" s="21"/>
      <c r="MBB49" s="21"/>
      <c r="MBC49" s="21"/>
      <c r="MBD49" s="21"/>
      <c r="MBE49" s="21"/>
      <c r="MBF49" s="21"/>
      <c r="MBG49" s="21"/>
      <c r="MBH49" s="21"/>
      <c r="MBI49" s="21"/>
      <c r="MBJ49" s="21"/>
      <c r="MBK49" s="21"/>
      <c r="MBL49" s="21"/>
      <c r="MBM49" s="21"/>
      <c r="MBN49" s="21"/>
      <c r="MBO49" s="21"/>
      <c r="MBP49" s="21"/>
      <c r="MBQ49" s="21"/>
      <c r="MBR49" s="21"/>
      <c r="MBS49" s="21"/>
      <c r="MBT49" s="21"/>
      <c r="MBU49" s="21"/>
      <c r="MBV49" s="21"/>
      <c r="MBW49" s="21"/>
      <c r="MBX49" s="21"/>
      <c r="MBY49" s="21"/>
      <c r="MBZ49" s="21"/>
      <c r="MCA49" s="21"/>
      <c r="MCB49" s="21"/>
      <c r="MCC49" s="21"/>
      <c r="MCD49" s="21"/>
      <c r="MCE49" s="21"/>
      <c r="MCF49" s="21"/>
      <c r="MCG49" s="21"/>
      <c r="MCH49" s="21"/>
      <c r="MCI49" s="21"/>
      <c r="MCJ49" s="21"/>
      <c r="MCK49" s="21"/>
      <c r="MCL49" s="21"/>
      <c r="MCM49" s="21"/>
      <c r="MCN49" s="21"/>
      <c r="MCO49" s="21"/>
      <c r="MCP49" s="21"/>
      <c r="MCQ49" s="21"/>
      <c r="MCR49" s="21"/>
      <c r="MCS49" s="21"/>
      <c r="MCT49" s="21"/>
      <c r="MCU49" s="21"/>
      <c r="MCV49" s="21"/>
      <c r="MCW49" s="21"/>
      <c r="MCX49" s="21"/>
      <c r="MCY49" s="21"/>
      <c r="MCZ49" s="21"/>
      <c r="MDA49" s="21"/>
      <c r="MDB49" s="21"/>
      <c r="MDC49" s="21"/>
      <c r="MDD49" s="21"/>
      <c r="MDE49" s="21"/>
      <c r="MDF49" s="21"/>
      <c r="MDG49" s="21"/>
      <c r="MDH49" s="21"/>
      <c r="MDI49" s="21"/>
      <c r="MDJ49" s="21"/>
      <c r="MDK49" s="21"/>
      <c r="MDL49" s="21"/>
      <c r="MDM49" s="21"/>
      <c r="MDN49" s="21"/>
      <c r="MDO49" s="21"/>
      <c r="MDP49" s="21"/>
      <c r="MDQ49" s="21"/>
      <c r="MDR49" s="21"/>
      <c r="MDS49" s="21"/>
      <c r="MDT49" s="21"/>
      <c r="MDU49" s="21"/>
      <c r="MDV49" s="21"/>
      <c r="MDW49" s="21"/>
      <c r="MDX49" s="21"/>
      <c r="MDY49" s="21"/>
      <c r="MDZ49" s="21"/>
      <c r="MEA49" s="21"/>
      <c r="MEB49" s="21"/>
      <c r="MEC49" s="21"/>
      <c r="MED49" s="21"/>
      <c r="MEE49" s="21"/>
      <c r="MEF49" s="21"/>
      <c r="MEG49" s="21"/>
      <c r="MEH49" s="21"/>
      <c r="MEI49" s="21"/>
      <c r="MEJ49" s="21"/>
      <c r="MEK49" s="21"/>
      <c r="MEL49" s="21"/>
      <c r="MEM49" s="21"/>
      <c r="MEN49" s="21"/>
      <c r="MEO49" s="21"/>
      <c r="MEP49" s="21"/>
      <c r="MEQ49" s="21"/>
      <c r="MER49" s="21"/>
      <c r="MES49" s="21"/>
      <c r="MET49" s="21"/>
      <c r="MEU49" s="21"/>
      <c r="MEV49" s="21"/>
      <c r="MEW49" s="21"/>
      <c r="MEX49" s="21"/>
      <c r="MEY49" s="21"/>
      <c r="MEZ49" s="21"/>
      <c r="MFA49" s="21"/>
      <c r="MFB49" s="21"/>
      <c r="MFC49" s="21"/>
      <c r="MFD49" s="21"/>
      <c r="MFE49" s="21"/>
      <c r="MFF49" s="21"/>
      <c r="MFG49" s="21"/>
      <c r="MFH49" s="21"/>
      <c r="MFI49" s="21"/>
      <c r="MFJ49" s="21"/>
      <c r="MFK49" s="21"/>
      <c r="MFL49" s="21"/>
      <c r="MFM49" s="21"/>
      <c r="MFN49" s="21"/>
      <c r="MFO49" s="21"/>
      <c r="MFP49" s="21"/>
      <c r="MFQ49" s="21"/>
      <c r="MFR49" s="21"/>
      <c r="MFS49" s="21"/>
      <c r="MFT49" s="21"/>
      <c r="MFU49" s="21"/>
      <c r="MFV49" s="21"/>
      <c r="MFW49" s="21"/>
      <c r="MFX49" s="21"/>
      <c r="MFY49" s="21"/>
      <c r="MFZ49" s="21"/>
      <c r="MGA49" s="21"/>
      <c r="MGB49" s="21"/>
      <c r="MGC49" s="21"/>
      <c r="MGD49" s="21"/>
      <c r="MGE49" s="21"/>
      <c r="MGF49" s="21"/>
      <c r="MGG49" s="21"/>
      <c r="MGH49" s="21"/>
      <c r="MGI49" s="21"/>
      <c r="MGJ49" s="21"/>
      <c r="MGK49" s="21"/>
      <c r="MGL49" s="21"/>
      <c r="MGM49" s="21"/>
      <c r="MGN49" s="21"/>
      <c r="MGO49" s="21"/>
      <c r="MGP49" s="21"/>
      <c r="MGQ49" s="21"/>
      <c r="MGR49" s="21"/>
      <c r="MGS49" s="21"/>
      <c r="MGT49" s="21"/>
      <c r="MGU49" s="21"/>
      <c r="MGV49" s="21"/>
      <c r="MGW49" s="21"/>
      <c r="MGX49" s="21"/>
      <c r="MGY49" s="21"/>
      <c r="MGZ49" s="21"/>
      <c r="MHA49" s="21"/>
      <c r="MHB49" s="21"/>
      <c r="MHC49" s="21"/>
      <c r="MHD49" s="21"/>
      <c r="MHE49" s="21"/>
      <c r="MHF49" s="21"/>
      <c r="MHG49" s="21"/>
      <c r="MHH49" s="21"/>
      <c r="MHI49" s="21"/>
      <c r="MHJ49" s="21"/>
      <c r="MHK49" s="21"/>
      <c r="MHL49" s="21"/>
      <c r="MHM49" s="21"/>
      <c r="MHN49" s="21"/>
      <c r="MHO49" s="21"/>
      <c r="MHP49" s="21"/>
      <c r="MHQ49" s="21"/>
      <c r="MHR49" s="21"/>
      <c r="MHS49" s="21"/>
      <c r="MHT49" s="21"/>
      <c r="MHU49" s="21"/>
      <c r="MHV49" s="21"/>
      <c r="MHW49" s="21"/>
      <c r="MHX49" s="21"/>
      <c r="MHY49" s="21"/>
      <c r="MHZ49" s="21"/>
      <c r="MIA49" s="21"/>
      <c r="MIB49" s="21"/>
      <c r="MIC49" s="21"/>
      <c r="MID49" s="21"/>
      <c r="MIE49" s="21"/>
      <c r="MIF49" s="21"/>
      <c r="MIG49" s="21"/>
      <c r="MIH49" s="21"/>
      <c r="MII49" s="21"/>
      <c r="MIJ49" s="21"/>
      <c r="MIK49" s="21"/>
      <c r="MIL49" s="21"/>
      <c r="MIM49" s="21"/>
      <c r="MIN49" s="21"/>
      <c r="MIO49" s="21"/>
      <c r="MIP49" s="21"/>
      <c r="MIQ49" s="21"/>
      <c r="MIR49" s="21"/>
      <c r="MIS49" s="21"/>
      <c r="MIT49" s="21"/>
      <c r="MIU49" s="21"/>
      <c r="MIV49" s="21"/>
      <c r="MIW49" s="21"/>
      <c r="MIX49" s="21"/>
      <c r="MIY49" s="21"/>
      <c r="MIZ49" s="21"/>
      <c r="MJA49" s="21"/>
      <c r="MJB49" s="21"/>
      <c r="MJC49" s="21"/>
      <c r="MJD49" s="21"/>
      <c r="MJE49" s="21"/>
      <c r="MJF49" s="21"/>
      <c r="MJG49" s="21"/>
      <c r="MJH49" s="21"/>
      <c r="MJI49" s="21"/>
      <c r="MJJ49" s="21"/>
      <c r="MJK49" s="21"/>
      <c r="MJL49" s="21"/>
      <c r="MJM49" s="21"/>
      <c r="MJN49" s="21"/>
      <c r="MJO49" s="21"/>
      <c r="MJP49" s="21"/>
      <c r="MJQ49" s="21"/>
      <c r="MJR49" s="21"/>
      <c r="MJS49" s="21"/>
      <c r="MJT49" s="21"/>
      <c r="MJU49" s="21"/>
      <c r="MJV49" s="21"/>
      <c r="MJW49" s="21"/>
      <c r="MJX49" s="21"/>
      <c r="MJY49" s="21"/>
      <c r="MJZ49" s="21"/>
      <c r="MKA49" s="21"/>
      <c r="MKB49" s="21"/>
      <c r="MKC49" s="21"/>
      <c r="MKD49" s="21"/>
      <c r="MKE49" s="21"/>
      <c r="MKF49" s="21"/>
      <c r="MKG49" s="21"/>
      <c r="MKH49" s="21"/>
      <c r="MKI49" s="21"/>
      <c r="MKJ49" s="21"/>
      <c r="MKK49" s="21"/>
      <c r="MKL49" s="21"/>
      <c r="MKM49" s="21"/>
      <c r="MKN49" s="21"/>
      <c r="MKO49" s="21"/>
      <c r="MKP49" s="21"/>
      <c r="MKQ49" s="21"/>
      <c r="MKR49" s="21"/>
      <c r="MKS49" s="21"/>
      <c r="MKT49" s="21"/>
      <c r="MKU49" s="21"/>
      <c r="MKV49" s="21"/>
      <c r="MKW49" s="21"/>
      <c r="MKX49" s="21"/>
      <c r="MKY49" s="21"/>
      <c r="MKZ49" s="21"/>
      <c r="MLA49" s="21"/>
      <c r="MLB49" s="21"/>
      <c r="MLC49" s="21"/>
      <c r="MLD49" s="21"/>
      <c r="MLE49" s="21"/>
      <c r="MLF49" s="21"/>
      <c r="MLG49" s="21"/>
      <c r="MLH49" s="21"/>
      <c r="MLI49" s="21"/>
      <c r="MLJ49" s="21"/>
      <c r="MLK49" s="21"/>
      <c r="MLL49" s="21"/>
      <c r="MLM49" s="21"/>
      <c r="MLN49" s="21"/>
      <c r="MLO49" s="21"/>
      <c r="MLP49" s="21"/>
      <c r="MLQ49" s="21"/>
      <c r="MLR49" s="21"/>
      <c r="MLS49" s="21"/>
      <c r="MLT49" s="21"/>
      <c r="MLU49" s="21"/>
      <c r="MLV49" s="21"/>
      <c r="MLW49" s="21"/>
      <c r="MLX49" s="21"/>
      <c r="MLY49" s="21"/>
      <c r="MLZ49" s="21"/>
      <c r="MMA49" s="21"/>
      <c r="MMB49" s="21"/>
      <c r="MMC49" s="21"/>
      <c r="MMD49" s="21"/>
      <c r="MME49" s="21"/>
      <c r="MMF49" s="21"/>
      <c r="MMG49" s="21"/>
      <c r="MMH49" s="21"/>
      <c r="MMI49" s="21"/>
      <c r="MMJ49" s="21"/>
      <c r="MMK49" s="21"/>
      <c r="MML49" s="21"/>
      <c r="MMM49" s="21"/>
      <c r="MMN49" s="21"/>
      <c r="MMO49" s="21"/>
      <c r="MMP49" s="21"/>
      <c r="MMQ49" s="21"/>
      <c r="MMR49" s="21"/>
      <c r="MMS49" s="21"/>
      <c r="MMT49" s="21"/>
      <c r="MMU49" s="21"/>
      <c r="MMV49" s="21"/>
      <c r="MMW49" s="21"/>
      <c r="MMX49" s="21"/>
      <c r="MMY49" s="21"/>
      <c r="MMZ49" s="21"/>
      <c r="MNA49" s="21"/>
      <c r="MNB49" s="21"/>
      <c r="MNC49" s="21"/>
      <c r="MND49" s="21"/>
      <c r="MNE49" s="21"/>
      <c r="MNF49" s="21"/>
      <c r="MNG49" s="21"/>
      <c r="MNH49" s="21"/>
      <c r="MNI49" s="21"/>
      <c r="MNJ49" s="21"/>
      <c r="MNK49" s="21"/>
      <c r="MNL49" s="21"/>
      <c r="MNM49" s="21"/>
      <c r="MNN49" s="21"/>
      <c r="MNO49" s="21"/>
      <c r="MNP49" s="21"/>
      <c r="MNQ49" s="21"/>
      <c r="MNR49" s="21"/>
      <c r="MNS49" s="21"/>
      <c r="MNT49" s="21"/>
      <c r="MNU49" s="21"/>
      <c r="MNV49" s="21"/>
      <c r="MNW49" s="21"/>
      <c r="MNX49" s="21"/>
      <c r="MNY49" s="21"/>
      <c r="MNZ49" s="21"/>
      <c r="MOA49" s="21"/>
      <c r="MOB49" s="21"/>
      <c r="MOC49" s="21"/>
      <c r="MOD49" s="21"/>
      <c r="MOE49" s="21"/>
      <c r="MOF49" s="21"/>
      <c r="MOG49" s="21"/>
      <c r="MOH49" s="21"/>
      <c r="MOI49" s="21"/>
      <c r="MOJ49" s="21"/>
      <c r="MOK49" s="21"/>
      <c r="MOL49" s="21"/>
      <c r="MOM49" s="21"/>
      <c r="MON49" s="21"/>
      <c r="MOO49" s="21"/>
      <c r="MOP49" s="21"/>
      <c r="MOQ49" s="21"/>
      <c r="MOR49" s="21"/>
      <c r="MOS49" s="21"/>
      <c r="MOT49" s="21"/>
      <c r="MOU49" s="21"/>
      <c r="MOV49" s="21"/>
      <c r="MOW49" s="21"/>
      <c r="MOX49" s="21"/>
      <c r="MOY49" s="21"/>
      <c r="MOZ49" s="21"/>
      <c r="MPA49" s="21"/>
      <c r="MPB49" s="21"/>
      <c r="MPC49" s="21"/>
      <c r="MPD49" s="21"/>
      <c r="MPE49" s="21"/>
      <c r="MPF49" s="21"/>
      <c r="MPG49" s="21"/>
      <c r="MPH49" s="21"/>
      <c r="MPI49" s="21"/>
      <c r="MPJ49" s="21"/>
      <c r="MPK49" s="21"/>
      <c r="MPL49" s="21"/>
      <c r="MPM49" s="21"/>
      <c r="MPN49" s="21"/>
      <c r="MPO49" s="21"/>
      <c r="MPP49" s="21"/>
      <c r="MPQ49" s="21"/>
      <c r="MPR49" s="21"/>
      <c r="MPS49" s="21"/>
      <c r="MPT49" s="21"/>
      <c r="MPU49" s="21"/>
      <c r="MPV49" s="21"/>
      <c r="MPW49" s="21"/>
      <c r="MPX49" s="21"/>
      <c r="MPY49" s="21"/>
      <c r="MPZ49" s="21"/>
      <c r="MQA49" s="21"/>
      <c r="MQB49" s="21"/>
      <c r="MQC49" s="21"/>
      <c r="MQD49" s="21"/>
      <c r="MQE49" s="21"/>
      <c r="MQF49" s="21"/>
      <c r="MQG49" s="21"/>
      <c r="MQH49" s="21"/>
      <c r="MQI49" s="21"/>
      <c r="MQJ49" s="21"/>
      <c r="MQK49" s="21"/>
      <c r="MQL49" s="21"/>
      <c r="MQM49" s="21"/>
      <c r="MQN49" s="21"/>
      <c r="MQO49" s="21"/>
      <c r="MQP49" s="21"/>
      <c r="MQQ49" s="21"/>
      <c r="MQR49" s="21"/>
      <c r="MQS49" s="21"/>
      <c r="MQT49" s="21"/>
      <c r="MQU49" s="21"/>
      <c r="MQV49" s="21"/>
      <c r="MQW49" s="21"/>
      <c r="MQX49" s="21"/>
      <c r="MQY49" s="21"/>
      <c r="MQZ49" s="21"/>
      <c r="MRA49" s="21"/>
      <c r="MRB49" s="21"/>
      <c r="MRC49" s="21"/>
      <c r="MRD49" s="21"/>
      <c r="MRE49" s="21"/>
      <c r="MRF49" s="21"/>
      <c r="MRG49" s="21"/>
      <c r="MRH49" s="21"/>
      <c r="MRI49" s="21"/>
      <c r="MRJ49" s="21"/>
      <c r="MRK49" s="21"/>
      <c r="MRL49" s="21"/>
      <c r="MRM49" s="21"/>
      <c r="MRN49" s="21"/>
      <c r="MRO49" s="21"/>
      <c r="MRP49" s="21"/>
      <c r="MRQ49" s="21"/>
      <c r="MRR49" s="21"/>
      <c r="MRS49" s="21"/>
      <c r="MRT49" s="21"/>
      <c r="MRU49" s="21"/>
      <c r="MRV49" s="21"/>
      <c r="MRW49" s="21"/>
      <c r="MRX49" s="21"/>
      <c r="MRY49" s="21"/>
      <c r="MRZ49" s="21"/>
      <c r="MSA49" s="21"/>
      <c r="MSB49" s="21"/>
      <c r="MSC49" s="21"/>
      <c r="MSD49" s="21"/>
      <c r="MSE49" s="21"/>
      <c r="MSF49" s="21"/>
      <c r="MSG49" s="21"/>
      <c r="MSH49" s="21"/>
      <c r="MSI49" s="21"/>
      <c r="MSJ49" s="21"/>
      <c r="MSK49" s="21"/>
      <c r="MSL49" s="21"/>
      <c r="MSM49" s="21"/>
      <c r="MSN49" s="21"/>
      <c r="MSO49" s="21"/>
      <c r="MSP49" s="21"/>
      <c r="MSQ49" s="21"/>
      <c r="MSR49" s="21"/>
      <c r="MSS49" s="21"/>
      <c r="MST49" s="21"/>
      <c r="MSU49" s="21"/>
      <c r="MSV49" s="21"/>
      <c r="MSW49" s="21"/>
      <c r="MSX49" s="21"/>
      <c r="MSY49" s="21"/>
      <c r="MSZ49" s="21"/>
      <c r="MTA49" s="21"/>
      <c r="MTB49" s="21"/>
      <c r="MTC49" s="21"/>
      <c r="MTD49" s="21"/>
      <c r="MTE49" s="21"/>
      <c r="MTF49" s="21"/>
      <c r="MTG49" s="21"/>
      <c r="MTH49" s="21"/>
      <c r="MTI49" s="21"/>
      <c r="MTJ49" s="21"/>
      <c r="MTK49" s="21"/>
      <c r="MTL49" s="21"/>
      <c r="MTM49" s="21"/>
      <c r="MTN49" s="21"/>
      <c r="MTO49" s="21"/>
      <c r="MTP49" s="21"/>
      <c r="MTQ49" s="21"/>
      <c r="MTR49" s="21"/>
      <c r="MTS49" s="21"/>
      <c r="MTT49" s="21"/>
      <c r="MTU49" s="21"/>
      <c r="MTV49" s="21"/>
      <c r="MTW49" s="21"/>
      <c r="MTX49" s="21"/>
      <c r="MTY49" s="21"/>
      <c r="MTZ49" s="21"/>
      <c r="MUA49" s="21"/>
      <c r="MUB49" s="21"/>
      <c r="MUC49" s="21"/>
      <c r="MUD49" s="21"/>
      <c r="MUE49" s="21"/>
      <c r="MUF49" s="21"/>
      <c r="MUG49" s="21"/>
      <c r="MUH49" s="21"/>
      <c r="MUI49" s="21"/>
      <c r="MUJ49" s="21"/>
      <c r="MUK49" s="21"/>
      <c r="MUL49" s="21"/>
      <c r="MUM49" s="21"/>
      <c r="MUN49" s="21"/>
      <c r="MUO49" s="21"/>
      <c r="MUP49" s="21"/>
      <c r="MUQ49" s="21"/>
      <c r="MUR49" s="21"/>
      <c r="MUS49" s="21"/>
      <c r="MUT49" s="21"/>
      <c r="MUU49" s="21"/>
      <c r="MUV49" s="21"/>
      <c r="MUW49" s="21"/>
      <c r="MUX49" s="21"/>
      <c r="MUY49" s="21"/>
      <c r="MUZ49" s="21"/>
      <c r="MVA49" s="21"/>
      <c r="MVB49" s="21"/>
      <c r="MVC49" s="21"/>
      <c r="MVD49" s="21"/>
      <c r="MVE49" s="21"/>
      <c r="MVF49" s="21"/>
      <c r="MVG49" s="21"/>
      <c r="MVH49" s="21"/>
      <c r="MVI49" s="21"/>
      <c r="MVJ49" s="21"/>
      <c r="MVK49" s="21"/>
      <c r="MVL49" s="21"/>
      <c r="MVM49" s="21"/>
      <c r="MVN49" s="21"/>
      <c r="MVO49" s="21"/>
      <c r="MVP49" s="21"/>
      <c r="MVQ49" s="21"/>
      <c r="MVR49" s="21"/>
      <c r="MVS49" s="21"/>
      <c r="MVT49" s="21"/>
      <c r="MVU49" s="21"/>
      <c r="MVV49" s="21"/>
      <c r="MVW49" s="21"/>
      <c r="MVX49" s="21"/>
      <c r="MVY49" s="21"/>
      <c r="MVZ49" s="21"/>
      <c r="MWA49" s="21"/>
      <c r="MWB49" s="21"/>
      <c r="MWC49" s="21"/>
      <c r="MWD49" s="21"/>
      <c r="MWE49" s="21"/>
      <c r="MWF49" s="21"/>
      <c r="MWG49" s="21"/>
      <c r="MWH49" s="21"/>
      <c r="MWI49" s="21"/>
      <c r="MWJ49" s="21"/>
      <c r="MWK49" s="21"/>
      <c r="MWL49" s="21"/>
      <c r="MWM49" s="21"/>
      <c r="MWN49" s="21"/>
      <c r="MWO49" s="21"/>
      <c r="MWP49" s="21"/>
      <c r="MWQ49" s="21"/>
      <c r="MWR49" s="21"/>
      <c r="MWS49" s="21"/>
      <c r="MWT49" s="21"/>
      <c r="MWU49" s="21"/>
      <c r="MWV49" s="21"/>
      <c r="MWW49" s="21"/>
      <c r="MWX49" s="21"/>
      <c r="MWY49" s="21"/>
      <c r="MWZ49" s="21"/>
      <c r="MXA49" s="21"/>
      <c r="MXB49" s="21"/>
      <c r="MXC49" s="21"/>
      <c r="MXD49" s="21"/>
      <c r="MXE49" s="21"/>
      <c r="MXF49" s="21"/>
      <c r="MXG49" s="21"/>
      <c r="MXH49" s="21"/>
      <c r="MXI49" s="21"/>
      <c r="MXJ49" s="21"/>
      <c r="MXK49" s="21"/>
      <c r="MXL49" s="21"/>
      <c r="MXM49" s="21"/>
      <c r="MXN49" s="21"/>
      <c r="MXO49" s="21"/>
      <c r="MXP49" s="21"/>
      <c r="MXQ49" s="21"/>
      <c r="MXR49" s="21"/>
      <c r="MXS49" s="21"/>
      <c r="MXT49" s="21"/>
      <c r="MXU49" s="21"/>
      <c r="MXV49" s="21"/>
      <c r="MXW49" s="21"/>
      <c r="MXX49" s="21"/>
      <c r="MXY49" s="21"/>
      <c r="MXZ49" s="21"/>
      <c r="MYA49" s="21"/>
      <c r="MYB49" s="21"/>
      <c r="MYC49" s="21"/>
      <c r="MYD49" s="21"/>
      <c r="MYE49" s="21"/>
      <c r="MYF49" s="21"/>
      <c r="MYG49" s="21"/>
      <c r="MYH49" s="21"/>
      <c r="MYI49" s="21"/>
      <c r="MYJ49" s="21"/>
      <c r="MYK49" s="21"/>
      <c r="MYL49" s="21"/>
      <c r="MYM49" s="21"/>
      <c r="MYN49" s="21"/>
      <c r="MYO49" s="21"/>
      <c r="MYP49" s="21"/>
      <c r="MYQ49" s="21"/>
      <c r="MYR49" s="21"/>
      <c r="MYS49" s="21"/>
      <c r="MYT49" s="21"/>
      <c r="MYU49" s="21"/>
      <c r="MYV49" s="21"/>
      <c r="MYW49" s="21"/>
      <c r="MYX49" s="21"/>
      <c r="MYY49" s="21"/>
      <c r="MYZ49" s="21"/>
      <c r="MZA49" s="21"/>
      <c r="MZB49" s="21"/>
      <c r="MZC49" s="21"/>
      <c r="MZD49" s="21"/>
      <c r="MZE49" s="21"/>
      <c r="MZF49" s="21"/>
      <c r="MZG49" s="21"/>
      <c r="MZH49" s="21"/>
      <c r="MZI49" s="21"/>
      <c r="MZJ49" s="21"/>
      <c r="MZK49" s="21"/>
      <c r="MZL49" s="21"/>
      <c r="MZM49" s="21"/>
      <c r="MZN49" s="21"/>
      <c r="MZO49" s="21"/>
      <c r="MZP49" s="21"/>
      <c r="MZQ49" s="21"/>
      <c r="MZR49" s="21"/>
      <c r="MZS49" s="21"/>
      <c r="MZT49" s="21"/>
      <c r="MZU49" s="21"/>
      <c r="MZV49" s="21"/>
      <c r="MZW49" s="21"/>
      <c r="MZX49" s="21"/>
      <c r="MZY49" s="21"/>
      <c r="MZZ49" s="21"/>
      <c r="NAA49" s="21"/>
      <c r="NAB49" s="21"/>
      <c r="NAC49" s="21"/>
      <c r="NAD49" s="21"/>
      <c r="NAE49" s="21"/>
      <c r="NAF49" s="21"/>
      <c r="NAG49" s="21"/>
      <c r="NAH49" s="21"/>
      <c r="NAI49" s="21"/>
      <c r="NAJ49" s="21"/>
      <c r="NAK49" s="21"/>
      <c r="NAL49" s="21"/>
      <c r="NAM49" s="21"/>
      <c r="NAN49" s="21"/>
      <c r="NAO49" s="21"/>
      <c r="NAP49" s="21"/>
      <c r="NAQ49" s="21"/>
      <c r="NAR49" s="21"/>
      <c r="NAS49" s="21"/>
      <c r="NAT49" s="21"/>
      <c r="NAU49" s="21"/>
      <c r="NAV49" s="21"/>
      <c r="NAW49" s="21"/>
      <c r="NAX49" s="21"/>
      <c r="NAY49" s="21"/>
      <c r="NAZ49" s="21"/>
      <c r="NBA49" s="21"/>
      <c r="NBB49" s="21"/>
      <c r="NBC49" s="21"/>
      <c r="NBD49" s="21"/>
      <c r="NBE49" s="21"/>
      <c r="NBF49" s="21"/>
      <c r="NBG49" s="21"/>
      <c r="NBH49" s="21"/>
      <c r="NBI49" s="21"/>
      <c r="NBJ49" s="21"/>
      <c r="NBK49" s="21"/>
      <c r="NBL49" s="21"/>
      <c r="NBM49" s="21"/>
      <c r="NBN49" s="21"/>
      <c r="NBO49" s="21"/>
      <c r="NBP49" s="21"/>
      <c r="NBQ49" s="21"/>
      <c r="NBR49" s="21"/>
      <c r="NBS49" s="21"/>
      <c r="NBT49" s="21"/>
      <c r="NBU49" s="21"/>
      <c r="NBV49" s="21"/>
      <c r="NBW49" s="21"/>
      <c r="NBX49" s="21"/>
      <c r="NBY49" s="21"/>
      <c r="NBZ49" s="21"/>
      <c r="NCA49" s="21"/>
      <c r="NCB49" s="21"/>
      <c r="NCC49" s="21"/>
      <c r="NCD49" s="21"/>
      <c r="NCE49" s="21"/>
      <c r="NCF49" s="21"/>
      <c r="NCG49" s="21"/>
      <c r="NCH49" s="21"/>
      <c r="NCI49" s="21"/>
      <c r="NCJ49" s="21"/>
      <c r="NCK49" s="21"/>
      <c r="NCL49" s="21"/>
      <c r="NCM49" s="21"/>
      <c r="NCN49" s="21"/>
      <c r="NCO49" s="21"/>
      <c r="NCP49" s="21"/>
      <c r="NCQ49" s="21"/>
      <c r="NCR49" s="21"/>
      <c r="NCS49" s="21"/>
      <c r="NCT49" s="21"/>
      <c r="NCU49" s="21"/>
      <c r="NCV49" s="21"/>
      <c r="NCW49" s="21"/>
      <c r="NCX49" s="21"/>
      <c r="NCY49" s="21"/>
      <c r="NCZ49" s="21"/>
      <c r="NDA49" s="21"/>
      <c r="NDB49" s="21"/>
      <c r="NDC49" s="21"/>
      <c r="NDD49" s="21"/>
      <c r="NDE49" s="21"/>
      <c r="NDF49" s="21"/>
      <c r="NDG49" s="21"/>
      <c r="NDH49" s="21"/>
      <c r="NDI49" s="21"/>
      <c r="NDJ49" s="21"/>
      <c r="NDK49" s="21"/>
      <c r="NDL49" s="21"/>
      <c r="NDM49" s="21"/>
      <c r="NDN49" s="21"/>
      <c r="NDO49" s="21"/>
      <c r="NDP49" s="21"/>
      <c r="NDQ49" s="21"/>
      <c r="NDR49" s="21"/>
      <c r="NDS49" s="21"/>
      <c r="NDT49" s="21"/>
      <c r="NDU49" s="21"/>
      <c r="NDV49" s="21"/>
      <c r="NDW49" s="21"/>
      <c r="NDX49" s="21"/>
      <c r="NDY49" s="21"/>
      <c r="NDZ49" s="21"/>
      <c r="NEA49" s="21"/>
      <c r="NEB49" s="21"/>
      <c r="NEC49" s="21"/>
      <c r="NED49" s="21"/>
      <c r="NEE49" s="21"/>
      <c r="NEF49" s="21"/>
      <c r="NEG49" s="21"/>
      <c r="NEH49" s="21"/>
      <c r="NEI49" s="21"/>
      <c r="NEJ49" s="21"/>
      <c r="NEK49" s="21"/>
      <c r="NEL49" s="21"/>
      <c r="NEM49" s="21"/>
      <c r="NEN49" s="21"/>
      <c r="NEO49" s="21"/>
      <c r="NEP49" s="21"/>
      <c r="NEQ49" s="21"/>
      <c r="NER49" s="21"/>
      <c r="NES49" s="21"/>
      <c r="NET49" s="21"/>
      <c r="NEU49" s="21"/>
      <c r="NEV49" s="21"/>
      <c r="NEW49" s="21"/>
      <c r="NEX49" s="21"/>
      <c r="NEY49" s="21"/>
      <c r="NEZ49" s="21"/>
      <c r="NFA49" s="21"/>
      <c r="NFB49" s="21"/>
      <c r="NFC49" s="21"/>
      <c r="NFD49" s="21"/>
      <c r="NFE49" s="21"/>
      <c r="NFF49" s="21"/>
      <c r="NFG49" s="21"/>
      <c r="NFH49" s="21"/>
      <c r="NFI49" s="21"/>
      <c r="NFJ49" s="21"/>
      <c r="NFK49" s="21"/>
      <c r="NFL49" s="21"/>
      <c r="NFM49" s="21"/>
      <c r="NFN49" s="21"/>
      <c r="NFO49" s="21"/>
      <c r="NFP49" s="21"/>
      <c r="NFQ49" s="21"/>
      <c r="NFR49" s="21"/>
      <c r="NFS49" s="21"/>
      <c r="NFT49" s="21"/>
      <c r="NFU49" s="21"/>
      <c r="NFV49" s="21"/>
      <c r="NFW49" s="21"/>
      <c r="NFX49" s="21"/>
      <c r="NFY49" s="21"/>
      <c r="NFZ49" s="21"/>
      <c r="NGA49" s="21"/>
      <c r="NGB49" s="21"/>
      <c r="NGC49" s="21"/>
      <c r="NGD49" s="21"/>
      <c r="NGE49" s="21"/>
      <c r="NGF49" s="21"/>
      <c r="NGG49" s="21"/>
      <c r="NGH49" s="21"/>
      <c r="NGI49" s="21"/>
      <c r="NGJ49" s="21"/>
      <c r="NGK49" s="21"/>
      <c r="NGL49" s="21"/>
      <c r="NGM49" s="21"/>
      <c r="NGN49" s="21"/>
      <c r="NGO49" s="21"/>
      <c r="NGP49" s="21"/>
      <c r="NGQ49" s="21"/>
      <c r="NGR49" s="21"/>
      <c r="NGS49" s="21"/>
      <c r="NGT49" s="21"/>
      <c r="NGU49" s="21"/>
      <c r="NGV49" s="21"/>
      <c r="NGW49" s="21"/>
      <c r="NGX49" s="21"/>
      <c r="NGY49" s="21"/>
      <c r="NGZ49" s="21"/>
      <c r="NHA49" s="21"/>
      <c r="NHB49" s="21"/>
      <c r="NHC49" s="21"/>
      <c r="NHD49" s="21"/>
      <c r="NHE49" s="21"/>
      <c r="NHF49" s="21"/>
      <c r="NHG49" s="21"/>
      <c r="NHH49" s="21"/>
      <c r="NHI49" s="21"/>
      <c r="NHJ49" s="21"/>
      <c r="NHK49" s="21"/>
      <c r="NHL49" s="21"/>
      <c r="NHM49" s="21"/>
      <c r="NHN49" s="21"/>
      <c r="NHO49" s="21"/>
      <c r="NHP49" s="21"/>
      <c r="NHQ49" s="21"/>
      <c r="NHR49" s="21"/>
      <c r="NHS49" s="21"/>
      <c r="NHT49" s="21"/>
      <c r="NHU49" s="21"/>
      <c r="NHV49" s="21"/>
      <c r="NHW49" s="21"/>
      <c r="NHX49" s="21"/>
      <c r="NHY49" s="21"/>
      <c r="NHZ49" s="21"/>
      <c r="NIA49" s="21"/>
      <c r="NIB49" s="21"/>
      <c r="NIC49" s="21"/>
      <c r="NID49" s="21"/>
      <c r="NIE49" s="21"/>
      <c r="NIF49" s="21"/>
      <c r="NIG49" s="21"/>
      <c r="NIH49" s="21"/>
      <c r="NII49" s="21"/>
      <c r="NIJ49" s="21"/>
      <c r="NIK49" s="21"/>
      <c r="NIL49" s="21"/>
      <c r="NIM49" s="21"/>
      <c r="NIN49" s="21"/>
      <c r="NIO49" s="21"/>
      <c r="NIP49" s="21"/>
      <c r="NIQ49" s="21"/>
      <c r="NIR49" s="21"/>
      <c r="NIS49" s="21"/>
      <c r="NIT49" s="21"/>
      <c r="NIU49" s="21"/>
      <c r="NIV49" s="21"/>
      <c r="NIW49" s="21"/>
      <c r="NIX49" s="21"/>
      <c r="NIY49" s="21"/>
      <c r="NIZ49" s="21"/>
      <c r="NJA49" s="21"/>
      <c r="NJB49" s="21"/>
      <c r="NJC49" s="21"/>
      <c r="NJD49" s="21"/>
      <c r="NJE49" s="21"/>
      <c r="NJF49" s="21"/>
      <c r="NJG49" s="21"/>
      <c r="NJH49" s="21"/>
      <c r="NJI49" s="21"/>
      <c r="NJJ49" s="21"/>
      <c r="NJK49" s="21"/>
      <c r="NJL49" s="21"/>
      <c r="NJM49" s="21"/>
      <c r="NJN49" s="21"/>
      <c r="NJO49" s="21"/>
      <c r="NJP49" s="21"/>
      <c r="NJQ49" s="21"/>
      <c r="NJR49" s="21"/>
      <c r="NJS49" s="21"/>
      <c r="NJT49" s="21"/>
      <c r="NJU49" s="21"/>
      <c r="NJV49" s="21"/>
      <c r="NJW49" s="21"/>
      <c r="NJX49" s="21"/>
      <c r="NJY49" s="21"/>
      <c r="NJZ49" s="21"/>
      <c r="NKA49" s="21"/>
      <c r="NKB49" s="21"/>
      <c r="NKC49" s="21"/>
      <c r="NKD49" s="21"/>
      <c r="NKE49" s="21"/>
      <c r="NKF49" s="21"/>
      <c r="NKG49" s="21"/>
      <c r="NKH49" s="21"/>
      <c r="NKI49" s="21"/>
      <c r="NKJ49" s="21"/>
      <c r="NKK49" s="21"/>
      <c r="NKL49" s="21"/>
      <c r="NKM49" s="21"/>
      <c r="NKN49" s="21"/>
      <c r="NKO49" s="21"/>
      <c r="NKP49" s="21"/>
      <c r="NKQ49" s="21"/>
      <c r="NKR49" s="21"/>
      <c r="NKS49" s="21"/>
      <c r="NKT49" s="21"/>
      <c r="NKU49" s="21"/>
      <c r="NKV49" s="21"/>
      <c r="NKW49" s="21"/>
      <c r="NKX49" s="21"/>
      <c r="NKY49" s="21"/>
      <c r="NKZ49" s="21"/>
      <c r="NLA49" s="21"/>
      <c r="NLB49" s="21"/>
      <c r="NLC49" s="21"/>
      <c r="NLD49" s="21"/>
      <c r="NLE49" s="21"/>
      <c r="NLF49" s="21"/>
      <c r="NLG49" s="21"/>
      <c r="NLH49" s="21"/>
      <c r="NLI49" s="21"/>
      <c r="NLJ49" s="21"/>
      <c r="NLK49" s="21"/>
      <c r="NLL49" s="21"/>
      <c r="NLM49" s="21"/>
      <c r="NLN49" s="21"/>
      <c r="NLO49" s="21"/>
      <c r="NLP49" s="21"/>
      <c r="NLQ49" s="21"/>
      <c r="NLR49" s="21"/>
      <c r="NLS49" s="21"/>
      <c r="NLT49" s="21"/>
      <c r="NLU49" s="21"/>
      <c r="NLV49" s="21"/>
      <c r="NLW49" s="21"/>
      <c r="NLX49" s="21"/>
      <c r="NLY49" s="21"/>
      <c r="NLZ49" s="21"/>
      <c r="NMA49" s="21"/>
      <c r="NMB49" s="21"/>
      <c r="NMC49" s="21"/>
      <c r="NMD49" s="21"/>
      <c r="NME49" s="21"/>
      <c r="NMF49" s="21"/>
      <c r="NMG49" s="21"/>
      <c r="NMH49" s="21"/>
      <c r="NMI49" s="21"/>
      <c r="NMJ49" s="21"/>
      <c r="NMK49" s="21"/>
      <c r="NML49" s="21"/>
      <c r="NMM49" s="21"/>
      <c r="NMN49" s="21"/>
      <c r="NMO49" s="21"/>
      <c r="NMP49" s="21"/>
      <c r="NMQ49" s="21"/>
      <c r="NMR49" s="21"/>
      <c r="NMS49" s="21"/>
      <c r="NMT49" s="21"/>
      <c r="NMU49" s="21"/>
      <c r="NMV49" s="21"/>
      <c r="NMW49" s="21"/>
      <c r="NMX49" s="21"/>
      <c r="NMY49" s="21"/>
      <c r="NMZ49" s="21"/>
      <c r="NNA49" s="21"/>
      <c r="NNB49" s="21"/>
      <c r="NNC49" s="21"/>
      <c r="NND49" s="21"/>
      <c r="NNE49" s="21"/>
      <c r="NNF49" s="21"/>
      <c r="NNG49" s="21"/>
      <c r="NNH49" s="21"/>
      <c r="NNI49" s="21"/>
      <c r="NNJ49" s="21"/>
      <c r="NNK49" s="21"/>
      <c r="NNL49" s="21"/>
      <c r="NNM49" s="21"/>
      <c r="NNN49" s="21"/>
      <c r="NNO49" s="21"/>
      <c r="NNP49" s="21"/>
      <c r="NNQ49" s="21"/>
      <c r="NNR49" s="21"/>
      <c r="NNS49" s="21"/>
      <c r="NNT49" s="21"/>
      <c r="NNU49" s="21"/>
      <c r="NNV49" s="21"/>
      <c r="NNW49" s="21"/>
      <c r="NNX49" s="21"/>
      <c r="NNY49" s="21"/>
      <c r="NNZ49" s="21"/>
      <c r="NOA49" s="21"/>
      <c r="NOB49" s="21"/>
      <c r="NOC49" s="21"/>
      <c r="NOD49" s="21"/>
      <c r="NOE49" s="21"/>
      <c r="NOF49" s="21"/>
      <c r="NOG49" s="21"/>
      <c r="NOH49" s="21"/>
      <c r="NOI49" s="21"/>
      <c r="NOJ49" s="21"/>
      <c r="NOK49" s="21"/>
      <c r="NOL49" s="21"/>
      <c r="NOM49" s="21"/>
      <c r="NON49" s="21"/>
      <c r="NOO49" s="21"/>
      <c r="NOP49" s="21"/>
      <c r="NOQ49" s="21"/>
      <c r="NOR49" s="21"/>
      <c r="NOS49" s="21"/>
      <c r="NOT49" s="21"/>
      <c r="NOU49" s="21"/>
      <c r="NOV49" s="21"/>
      <c r="NOW49" s="21"/>
      <c r="NOX49" s="21"/>
      <c r="NOY49" s="21"/>
      <c r="NOZ49" s="21"/>
      <c r="NPA49" s="21"/>
      <c r="NPB49" s="21"/>
      <c r="NPC49" s="21"/>
      <c r="NPD49" s="21"/>
      <c r="NPE49" s="21"/>
      <c r="NPF49" s="21"/>
      <c r="NPG49" s="21"/>
      <c r="NPH49" s="21"/>
      <c r="NPI49" s="21"/>
      <c r="NPJ49" s="21"/>
      <c r="NPK49" s="21"/>
      <c r="NPL49" s="21"/>
      <c r="NPM49" s="21"/>
      <c r="NPN49" s="21"/>
      <c r="NPO49" s="21"/>
      <c r="NPP49" s="21"/>
      <c r="NPQ49" s="21"/>
      <c r="NPR49" s="21"/>
      <c r="NPS49" s="21"/>
      <c r="NPT49" s="21"/>
      <c r="NPU49" s="21"/>
      <c r="NPV49" s="21"/>
      <c r="NPW49" s="21"/>
      <c r="NPX49" s="21"/>
      <c r="NPY49" s="21"/>
      <c r="NPZ49" s="21"/>
      <c r="NQA49" s="21"/>
      <c r="NQB49" s="21"/>
      <c r="NQC49" s="21"/>
      <c r="NQD49" s="21"/>
      <c r="NQE49" s="21"/>
      <c r="NQF49" s="21"/>
      <c r="NQG49" s="21"/>
      <c r="NQH49" s="21"/>
      <c r="NQI49" s="21"/>
      <c r="NQJ49" s="21"/>
      <c r="NQK49" s="21"/>
      <c r="NQL49" s="21"/>
      <c r="NQM49" s="21"/>
      <c r="NQN49" s="21"/>
      <c r="NQO49" s="21"/>
      <c r="NQP49" s="21"/>
      <c r="NQQ49" s="21"/>
      <c r="NQR49" s="21"/>
      <c r="NQS49" s="21"/>
      <c r="NQT49" s="21"/>
      <c r="NQU49" s="21"/>
      <c r="NQV49" s="21"/>
      <c r="NQW49" s="21"/>
      <c r="NQX49" s="21"/>
      <c r="NQY49" s="21"/>
      <c r="NQZ49" s="21"/>
      <c r="NRA49" s="21"/>
      <c r="NRB49" s="21"/>
      <c r="NRC49" s="21"/>
      <c r="NRD49" s="21"/>
      <c r="NRE49" s="21"/>
      <c r="NRF49" s="21"/>
      <c r="NRG49" s="21"/>
      <c r="NRH49" s="21"/>
      <c r="NRI49" s="21"/>
      <c r="NRJ49" s="21"/>
      <c r="NRK49" s="21"/>
      <c r="NRL49" s="21"/>
      <c r="NRM49" s="21"/>
      <c r="NRN49" s="21"/>
      <c r="NRO49" s="21"/>
      <c r="NRP49" s="21"/>
      <c r="NRQ49" s="21"/>
      <c r="NRR49" s="21"/>
      <c r="NRS49" s="21"/>
      <c r="NRT49" s="21"/>
      <c r="NRU49" s="21"/>
      <c r="NRV49" s="21"/>
      <c r="NRW49" s="21"/>
      <c r="NRX49" s="21"/>
      <c r="NRY49" s="21"/>
      <c r="NRZ49" s="21"/>
      <c r="NSA49" s="21"/>
      <c r="NSB49" s="21"/>
      <c r="NSC49" s="21"/>
      <c r="NSD49" s="21"/>
      <c r="NSE49" s="21"/>
      <c r="NSF49" s="21"/>
      <c r="NSG49" s="21"/>
      <c r="NSH49" s="21"/>
      <c r="NSI49" s="21"/>
      <c r="NSJ49" s="21"/>
      <c r="NSK49" s="21"/>
      <c r="NSL49" s="21"/>
      <c r="NSM49" s="21"/>
      <c r="NSN49" s="21"/>
      <c r="NSO49" s="21"/>
      <c r="NSP49" s="21"/>
      <c r="NSQ49" s="21"/>
      <c r="NSR49" s="21"/>
      <c r="NSS49" s="21"/>
      <c r="NST49" s="21"/>
      <c r="NSU49" s="21"/>
      <c r="NSV49" s="21"/>
      <c r="NSW49" s="21"/>
      <c r="NSX49" s="21"/>
      <c r="NSY49" s="21"/>
      <c r="NSZ49" s="21"/>
      <c r="NTA49" s="21"/>
      <c r="NTB49" s="21"/>
      <c r="NTC49" s="21"/>
      <c r="NTD49" s="21"/>
      <c r="NTE49" s="21"/>
      <c r="NTF49" s="21"/>
      <c r="NTG49" s="21"/>
      <c r="NTH49" s="21"/>
      <c r="NTI49" s="21"/>
      <c r="NTJ49" s="21"/>
      <c r="NTK49" s="21"/>
      <c r="NTL49" s="21"/>
      <c r="NTM49" s="21"/>
      <c r="NTN49" s="21"/>
      <c r="NTO49" s="21"/>
      <c r="NTP49" s="21"/>
      <c r="NTQ49" s="21"/>
      <c r="NTR49" s="21"/>
      <c r="NTS49" s="21"/>
      <c r="NTT49" s="21"/>
      <c r="NTU49" s="21"/>
      <c r="NTV49" s="21"/>
      <c r="NTW49" s="21"/>
      <c r="NTX49" s="21"/>
      <c r="NTY49" s="21"/>
      <c r="NTZ49" s="21"/>
      <c r="NUA49" s="21"/>
      <c r="NUB49" s="21"/>
      <c r="NUC49" s="21"/>
      <c r="NUD49" s="21"/>
      <c r="NUE49" s="21"/>
      <c r="NUF49" s="21"/>
      <c r="NUG49" s="21"/>
      <c r="NUH49" s="21"/>
      <c r="NUI49" s="21"/>
      <c r="NUJ49" s="21"/>
      <c r="NUK49" s="21"/>
      <c r="NUL49" s="21"/>
      <c r="NUM49" s="21"/>
      <c r="NUN49" s="21"/>
      <c r="NUO49" s="21"/>
      <c r="NUP49" s="21"/>
      <c r="NUQ49" s="21"/>
      <c r="NUR49" s="21"/>
      <c r="NUS49" s="21"/>
      <c r="NUT49" s="21"/>
      <c r="NUU49" s="21"/>
      <c r="NUV49" s="21"/>
      <c r="NUW49" s="21"/>
      <c r="NUX49" s="21"/>
      <c r="NUY49" s="21"/>
      <c r="NUZ49" s="21"/>
      <c r="NVA49" s="21"/>
      <c r="NVB49" s="21"/>
      <c r="NVC49" s="21"/>
      <c r="NVD49" s="21"/>
      <c r="NVE49" s="21"/>
      <c r="NVF49" s="21"/>
      <c r="NVG49" s="21"/>
      <c r="NVH49" s="21"/>
      <c r="NVI49" s="21"/>
      <c r="NVJ49" s="21"/>
      <c r="NVK49" s="21"/>
      <c r="NVL49" s="21"/>
      <c r="NVM49" s="21"/>
      <c r="NVN49" s="21"/>
      <c r="NVO49" s="21"/>
      <c r="NVP49" s="21"/>
      <c r="NVQ49" s="21"/>
      <c r="NVR49" s="21"/>
      <c r="NVS49" s="21"/>
      <c r="NVT49" s="21"/>
      <c r="NVU49" s="21"/>
      <c r="NVV49" s="21"/>
      <c r="NVW49" s="21"/>
      <c r="NVX49" s="21"/>
      <c r="NVY49" s="21"/>
      <c r="NVZ49" s="21"/>
      <c r="NWA49" s="21"/>
      <c r="NWB49" s="21"/>
      <c r="NWC49" s="21"/>
      <c r="NWD49" s="21"/>
      <c r="NWE49" s="21"/>
      <c r="NWF49" s="21"/>
      <c r="NWG49" s="21"/>
      <c r="NWH49" s="21"/>
      <c r="NWI49" s="21"/>
      <c r="NWJ49" s="21"/>
      <c r="NWK49" s="21"/>
      <c r="NWL49" s="21"/>
      <c r="NWM49" s="21"/>
      <c r="NWN49" s="21"/>
      <c r="NWO49" s="21"/>
      <c r="NWP49" s="21"/>
      <c r="NWQ49" s="21"/>
      <c r="NWR49" s="21"/>
      <c r="NWS49" s="21"/>
      <c r="NWT49" s="21"/>
      <c r="NWU49" s="21"/>
      <c r="NWV49" s="21"/>
      <c r="NWW49" s="21"/>
      <c r="NWX49" s="21"/>
      <c r="NWY49" s="21"/>
      <c r="NWZ49" s="21"/>
      <c r="NXA49" s="21"/>
      <c r="NXB49" s="21"/>
      <c r="NXC49" s="21"/>
      <c r="NXD49" s="21"/>
      <c r="NXE49" s="21"/>
      <c r="NXF49" s="21"/>
      <c r="NXG49" s="21"/>
      <c r="NXH49" s="21"/>
      <c r="NXI49" s="21"/>
      <c r="NXJ49" s="21"/>
      <c r="NXK49" s="21"/>
      <c r="NXL49" s="21"/>
      <c r="NXM49" s="21"/>
      <c r="NXN49" s="21"/>
      <c r="NXO49" s="21"/>
      <c r="NXP49" s="21"/>
      <c r="NXQ49" s="21"/>
      <c r="NXR49" s="21"/>
      <c r="NXS49" s="21"/>
      <c r="NXT49" s="21"/>
      <c r="NXU49" s="21"/>
      <c r="NXV49" s="21"/>
      <c r="NXW49" s="21"/>
      <c r="NXX49" s="21"/>
      <c r="NXY49" s="21"/>
      <c r="NXZ49" s="21"/>
      <c r="NYA49" s="21"/>
      <c r="NYB49" s="21"/>
      <c r="NYC49" s="21"/>
      <c r="NYD49" s="21"/>
      <c r="NYE49" s="21"/>
      <c r="NYF49" s="21"/>
      <c r="NYG49" s="21"/>
      <c r="NYH49" s="21"/>
      <c r="NYI49" s="21"/>
      <c r="NYJ49" s="21"/>
      <c r="NYK49" s="21"/>
      <c r="NYL49" s="21"/>
      <c r="NYM49" s="21"/>
      <c r="NYN49" s="21"/>
      <c r="NYO49" s="21"/>
      <c r="NYP49" s="21"/>
      <c r="NYQ49" s="21"/>
      <c r="NYR49" s="21"/>
      <c r="NYS49" s="21"/>
      <c r="NYT49" s="21"/>
      <c r="NYU49" s="21"/>
      <c r="NYV49" s="21"/>
      <c r="NYW49" s="21"/>
      <c r="NYX49" s="21"/>
      <c r="NYY49" s="21"/>
      <c r="NYZ49" s="21"/>
      <c r="NZA49" s="21"/>
      <c r="NZB49" s="21"/>
      <c r="NZC49" s="21"/>
      <c r="NZD49" s="21"/>
      <c r="NZE49" s="21"/>
      <c r="NZF49" s="21"/>
      <c r="NZG49" s="21"/>
      <c r="NZH49" s="21"/>
      <c r="NZI49" s="21"/>
      <c r="NZJ49" s="21"/>
      <c r="NZK49" s="21"/>
      <c r="NZL49" s="21"/>
      <c r="NZM49" s="21"/>
      <c r="NZN49" s="21"/>
      <c r="NZO49" s="21"/>
      <c r="NZP49" s="21"/>
      <c r="NZQ49" s="21"/>
      <c r="NZR49" s="21"/>
      <c r="NZS49" s="21"/>
      <c r="NZT49" s="21"/>
      <c r="NZU49" s="21"/>
      <c r="NZV49" s="21"/>
      <c r="NZW49" s="21"/>
      <c r="NZX49" s="21"/>
      <c r="NZY49" s="21"/>
      <c r="NZZ49" s="21"/>
      <c r="OAA49" s="21"/>
      <c r="OAB49" s="21"/>
      <c r="OAC49" s="21"/>
      <c r="OAD49" s="21"/>
      <c r="OAE49" s="21"/>
      <c r="OAF49" s="21"/>
      <c r="OAG49" s="21"/>
      <c r="OAH49" s="21"/>
      <c r="OAI49" s="21"/>
      <c r="OAJ49" s="21"/>
      <c r="OAK49" s="21"/>
      <c r="OAL49" s="21"/>
      <c r="OAM49" s="21"/>
      <c r="OAN49" s="21"/>
      <c r="OAO49" s="21"/>
      <c r="OAP49" s="21"/>
      <c r="OAQ49" s="21"/>
      <c r="OAR49" s="21"/>
      <c r="OAS49" s="21"/>
      <c r="OAT49" s="21"/>
      <c r="OAU49" s="21"/>
      <c r="OAV49" s="21"/>
      <c r="OAW49" s="21"/>
      <c r="OAX49" s="21"/>
      <c r="OAY49" s="21"/>
      <c r="OAZ49" s="21"/>
      <c r="OBA49" s="21"/>
      <c r="OBB49" s="21"/>
      <c r="OBC49" s="21"/>
      <c r="OBD49" s="21"/>
      <c r="OBE49" s="21"/>
      <c r="OBF49" s="21"/>
      <c r="OBG49" s="21"/>
      <c r="OBH49" s="21"/>
      <c r="OBI49" s="21"/>
      <c r="OBJ49" s="21"/>
      <c r="OBK49" s="21"/>
      <c r="OBL49" s="21"/>
      <c r="OBM49" s="21"/>
      <c r="OBN49" s="21"/>
      <c r="OBO49" s="21"/>
      <c r="OBP49" s="21"/>
      <c r="OBQ49" s="21"/>
      <c r="OBR49" s="21"/>
      <c r="OBS49" s="21"/>
      <c r="OBT49" s="21"/>
      <c r="OBU49" s="21"/>
      <c r="OBV49" s="21"/>
      <c r="OBW49" s="21"/>
      <c r="OBX49" s="21"/>
      <c r="OBY49" s="21"/>
      <c r="OBZ49" s="21"/>
      <c r="OCA49" s="21"/>
      <c r="OCB49" s="21"/>
      <c r="OCC49" s="21"/>
      <c r="OCD49" s="21"/>
      <c r="OCE49" s="21"/>
      <c r="OCF49" s="21"/>
      <c r="OCG49" s="21"/>
      <c r="OCH49" s="21"/>
      <c r="OCI49" s="21"/>
      <c r="OCJ49" s="21"/>
      <c r="OCK49" s="21"/>
      <c r="OCL49" s="21"/>
      <c r="OCM49" s="21"/>
      <c r="OCN49" s="21"/>
      <c r="OCO49" s="21"/>
      <c r="OCP49" s="21"/>
      <c r="OCQ49" s="21"/>
      <c r="OCR49" s="21"/>
      <c r="OCS49" s="21"/>
      <c r="OCT49" s="21"/>
      <c r="OCU49" s="21"/>
      <c r="OCV49" s="21"/>
      <c r="OCW49" s="21"/>
      <c r="OCX49" s="21"/>
      <c r="OCY49" s="21"/>
      <c r="OCZ49" s="21"/>
      <c r="ODA49" s="21"/>
      <c r="ODB49" s="21"/>
      <c r="ODC49" s="21"/>
      <c r="ODD49" s="21"/>
      <c r="ODE49" s="21"/>
      <c r="ODF49" s="21"/>
      <c r="ODG49" s="21"/>
      <c r="ODH49" s="21"/>
      <c r="ODI49" s="21"/>
      <c r="ODJ49" s="21"/>
      <c r="ODK49" s="21"/>
      <c r="ODL49" s="21"/>
      <c r="ODM49" s="21"/>
      <c r="ODN49" s="21"/>
      <c r="ODO49" s="21"/>
      <c r="ODP49" s="21"/>
      <c r="ODQ49" s="21"/>
      <c r="ODR49" s="21"/>
      <c r="ODS49" s="21"/>
      <c r="ODT49" s="21"/>
      <c r="ODU49" s="21"/>
      <c r="ODV49" s="21"/>
      <c r="ODW49" s="21"/>
      <c r="ODX49" s="21"/>
      <c r="ODY49" s="21"/>
      <c r="ODZ49" s="21"/>
      <c r="OEA49" s="21"/>
      <c r="OEB49" s="21"/>
      <c r="OEC49" s="21"/>
      <c r="OED49" s="21"/>
      <c r="OEE49" s="21"/>
      <c r="OEF49" s="21"/>
      <c r="OEG49" s="21"/>
      <c r="OEH49" s="21"/>
      <c r="OEI49" s="21"/>
      <c r="OEJ49" s="21"/>
      <c r="OEK49" s="21"/>
      <c r="OEL49" s="21"/>
      <c r="OEM49" s="21"/>
      <c r="OEN49" s="21"/>
      <c r="OEO49" s="21"/>
      <c r="OEP49" s="21"/>
      <c r="OEQ49" s="21"/>
      <c r="OER49" s="21"/>
      <c r="OES49" s="21"/>
      <c r="OET49" s="21"/>
      <c r="OEU49" s="21"/>
      <c r="OEV49" s="21"/>
      <c r="OEW49" s="21"/>
      <c r="OEX49" s="21"/>
      <c r="OEY49" s="21"/>
      <c r="OEZ49" s="21"/>
      <c r="OFA49" s="21"/>
      <c r="OFB49" s="21"/>
      <c r="OFC49" s="21"/>
      <c r="OFD49" s="21"/>
      <c r="OFE49" s="21"/>
      <c r="OFF49" s="21"/>
      <c r="OFG49" s="21"/>
      <c r="OFH49" s="21"/>
      <c r="OFI49" s="21"/>
      <c r="OFJ49" s="21"/>
      <c r="OFK49" s="21"/>
      <c r="OFL49" s="21"/>
      <c r="OFM49" s="21"/>
      <c r="OFN49" s="21"/>
      <c r="OFO49" s="21"/>
      <c r="OFP49" s="21"/>
      <c r="OFQ49" s="21"/>
      <c r="OFR49" s="21"/>
      <c r="OFS49" s="21"/>
      <c r="OFT49" s="21"/>
      <c r="OFU49" s="21"/>
      <c r="OFV49" s="21"/>
      <c r="OFW49" s="21"/>
      <c r="OFX49" s="21"/>
      <c r="OFY49" s="21"/>
      <c r="OFZ49" s="21"/>
      <c r="OGA49" s="21"/>
      <c r="OGB49" s="21"/>
      <c r="OGC49" s="21"/>
      <c r="OGD49" s="21"/>
      <c r="OGE49" s="21"/>
      <c r="OGF49" s="21"/>
      <c r="OGG49" s="21"/>
      <c r="OGH49" s="21"/>
      <c r="OGI49" s="21"/>
      <c r="OGJ49" s="21"/>
      <c r="OGK49" s="21"/>
      <c r="OGL49" s="21"/>
      <c r="OGM49" s="21"/>
      <c r="OGN49" s="21"/>
      <c r="OGO49" s="21"/>
      <c r="OGP49" s="21"/>
      <c r="OGQ49" s="21"/>
      <c r="OGR49" s="21"/>
      <c r="OGS49" s="21"/>
      <c r="OGT49" s="21"/>
      <c r="OGU49" s="21"/>
      <c r="OGV49" s="21"/>
      <c r="OGW49" s="21"/>
      <c r="OGX49" s="21"/>
      <c r="OGY49" s="21"/>
      <c r="OGZ49" s="21"/>
      <c r="OHA49" s="21"/>
      <c r="OHB49" s="21"/>
      <c r="OHC49" s="21"/>
      <c r="OHD49" s="21"/>
      <c r="OHE49" s="21"/>
      <c r="OHF49" s="21"/>
      <c r="OHG49" s="21"/>
      <c r="OHH49" s="21"/>
      <c r="OHI49" s="21"/>
      <c r="OHJ49" s="21"/>
      <c r="OHK49" s="21"/>
      <c r="OHL49" s="21"/>
      <c r="OHM49" s="21"/>
      <c r="OHN49" s="21"/>
      <c r="OHO49" s="21"/>
      <c r="OHP49" s="21"/>
      <c r="OHQ49" s="21"/>
      <c r="OHR49" s="21"/>
      <c r="OHS49" s="21"/>
      <c r="OHT49" s="21"/>
      <c r="OHU49" s="21"/>
      <c r="OHV49" s="21"/>
      <c r="OHW49" s="21"/>
      <c r="OHX49" s="21"/>
      <c r="OHY49" s="21"/>
      <c r="OHZ49" s="21"/>
      <c r="OIA49" s="21"/>
      <c r="OIB49" s="21"/>
      <c r="OIC49" s="21"/>
      <c r="OID49" s="21"/>
      <c r="OIE49" s="21"/>
      <c r="OIF49" s="21"/>
      <c r="OIG49" s="21"/>
      <c r="OIH49" s="21"/>
      <c r="OII49" s="21"/>
      <c r="OIJ49" s="21"/>
      <c r="OIK49" s="21"/>
      <c r="OIL49" s="21"/>
      <c r="OIM49" s="21"/>
      <c r="OIN49" s="21"/>
      <c r="OIO49" s="21"/>
      <c r="OIP49" s="21"/>
      <c r="OIQ49" s="21"/>
      <c r="OIR49" s="21"/>
      <c r="OIS49" s="21"/>
      <c r="OIT49" s="21"/>
      <c r="OIU49" s="21"/>
      <c r="OIV49" s="21"/>
      <c r="OIW49" s="21"/>
      <c r="OIX49" s="21"/>
      <c r="OIY49" s="21"/>
      <c r="OIZ49" s="21"/>
      <c r="OJA49" s="21"/>
      <c r="OJB49" s="21"/>
      <c r="OJC49" s="21"/>
      <c r="OJD49" s="21"/>
      <c r="OJE49" s="21"/>
      <c r="OJF49" s="21"/>
      <c r="OJG49" s="21"/>
      <c r="OJH49" s="21"/>
      <c r="OJI49" s="21"/>
      <c r="OJJ49" s="21"/>
      <c r="OJK49" s="21"/>
      <c r="OJL49" s="21"/>
      <c r="OJM49" s="21"/>
      <c r="OJN49" s="21"/>
      <c r="OJO49" s="21"/>
      <c r="OJP49" s="21"/>
      <c r="OJQ49" s="21"/>
      <c r="OJR49" s="21"/>
      <c r="OJS49" s="21"/>
      <c r="OJT49" s="21"/>
      <c r="OJU49" s="21"/>
      <c r="OJV49" s="21"/>
      <c r="OJW49" s="21"/>
      <c r="OJX49" s="21"/>
      <c r="OJY49" s="21"/>
      <c r="OJZ49" s="21"/>
      <c r="OKA49" s="21"/>
      <c r="OKB49" s="21"/>
      <c r="OKC49" s="21"/>
      <c r="OKD49" s="21"/>
      <c r="OKE49" s="21"/>
      <c r="OKF49" s="21"/>
      <c r="OKG49" s="21"/>
      <c r="OKH49" s="21"/>
      <c r="OKI49" s="21"/>
      <c r="OKJ49" s="21"/>
      <c r="OKK49" s="21"/>
      <c r="OKL49" s="21"/>
      <c r="OKM49" s="21"/>
      <c r="OKN49" s="21"/>
      <c r="OKO49" s="21"/>
      <c r="OKP49" s="21"/>
      <c r="OKQ49" s="21"/>
      <c r="OKR49" s="21"/>
      <c r="OKS49" s="21"/>
      <c r="OKT49" s="21"/>
      <c r="OKU49" s="21"/>
      <c r="OKV49" s="21"/>
      <c r="OKW49" s="21"/>
      <c r="OKX49" s="21"/>
      <c r="OKY49" s="21"/>
      <c r="OKZ49" s="21"/>
      <c r="OLA49" s="21"/>
      <c r="OLB49" s="21"/>
      <c r="OLC49" s="21"/>
      <c r="OLD49" s="21"/>
      <c r="OLE49" s="21"/>
      <c r="OLF49" s="21"/>
      <c r="OLG49" s="21"/>
      <c r="OLH49" s="21"/>
      <c r="OLI49" s="21"/>
      <c r="OLJ49" s="21"/>
      <c r="OLK49" s="21"/>
      <c r="OLL49" s="21"/>
      <c r="OLM49" s="21"/>
      <c r="OLN49" s="21"/>
      <c r="OLO49" s="21"/>
      <c r="OLP49" s="21"/>
      <c r="OLQ49" s="21"/>
      <c r="OLR49" s="21"/>
      <c r="OLS49" s="21"/>
      <c r="OLT49" s="21"/>
      <c r="OLU49" s="21"/>
      <c r="OLV49" s="21"/>
      <c r="OLW49" s="21"/>
      <c r="OLX49" s="21"/>
      <c r="OLY49" s="21"/>
      <c r="OLZ49" s="21"/>
      <c r="OMA49" s="21"/>
      <c r="OMB49" s="21"/>
      <c r="OMC49" s="21"/>
      <c r="OMD49" s="21"/>
      <c r="OME49" s="21"/>
      <c r="OMF49" s="21"/>
      <c r="OMG49" s="21"/>
      <c r="OMH49" s="21"/>
      <c r="OMI49" s="21"/>
      <c r="OMJ49" s="21"/>
      <c r="OMK49" s="21"/>
      <c r="OML49" s="21"/>
      <c r="OMM49" s="21"/>
      <c r="OMN49" s="21"/>
      <c r="OMO49" s="21"/>
      <c r="OMP49" s="21"/>
      <c r="OMQ49" s="21"/>
      <c r="OMR49" s="21"/>
      <c r="OMS49" s="21"/>
      <c r="OMT49" s="21"/>
      <c r="OMU49" s="21"/>
      <c r="OMV49" s="21"/>
      <c r="OMW49" s="21"/>
      <c r="OMX49" s="21"/>
      <c r="OMY49" s="21"/>
      <c r="OMZ49" s="21"/>
      <c r="ONA49" s="21"/>
      <c r="ONB49" s="21"/>
      <c r="ONC49" s="21"/>
      <c r="OND49" s="21"/>
      <c r="ONE49" s="21"/>
      <c r="ONF49" s="21"/>
      <c r="ONG49" s="21"/>
      <c r="ONH49" s="21"/>
      <c r="ONI49" s="21"/>
      <c r="ONJ49" s="21"/>
      <c r="ONK49" s="21"/>
      <c r="ONL49" s="21"/>
      <c r="ONM49" s="21"/>
      <c r="ONN49" s="21"/>
      <c r="ONO49" s="21"/>
      <c r="ONP49" s="21"/>
      <c r="ONQ49" s="21"/>
      <c r="ONR49" s="21"/>
      <c r="ONS49" s="21"/>
      <c r="ONT49" s="21"/>
      <c r="ONU49" s="21"/>
      <c r="ONV49" s="21"/>
      <c r="ONW49" s="21"/>
      <c r="ONX49" s="21"/>
      <c r="ONY49" s="21"/>
      <c r="ONZ49" s="21"/>
      <c r="OOA49" s="21"/>
      <c r="OOB49" s="21"/>
      <c r="OOC49" s="21"/>
      <c r="OOD49" s="21"/>
      <c r="OOE49" s="21"/>
      <c r="OOF49" s="21"/>
      <c r="OOG49" s="21"/>
      <c r="OOH49" s="21"/>
      <c r="OOI49" s="21"/>
      <c r="OOJ49" s="21"/>
      <c r="OOK49" s="21"/>
      <c r="OOL49" s="21"/>
      <c r="OOM49" s="21"/>
      <c r="OON49" s="21"/>
      <c r="OOO49" s="21"/>
      <c r="OOP49" s="21"/>
      <c r="OOQ49" s="21"/>
      <c r="OOR49" s="21"/>
      <c r="OOS49" s="21"/>
      <c r="OOT49" s="21"/>
      <c r="OOU49" s="21"/>
      <c r="OOV49" s="21"/>
      <c r="OOW49" s="21"/>
      <c r="OOX49" s="21"/>
      <c r="OOY49" s="21"/>
      <c r="OOZ49" s="21"/>
      <c r="OPA49" s="21"/>
      <c r="OPB49" s="21"/>
      <c r="OPC49" s="21"/>
      <c r="OPD49" s="21"/>
      <c r="OPE49" s="21"/>
      <c r="OPF49" s="21"/>
      <c r="OPG49" s="21"/>
      <c r="OPH49" s="21"/>
      <c r="OPI49" s="21"/>
      <c r="OPJ49" s="21"/>
      <c r="OPK49" s="21"/>
      <c r="OPL49" s="21"/>
      <c r="OPM49" s="21"/>
      <c r="OPN49" s="21"/>
      <c r="OPO49" s="21"/>
      <c r="OPP49" s="21"/>
      <c r="OPQ49" s="21"/>
      <c r="OPR49" s="21"/>
      <c r="OPS49" s="21"/>
      <c r="OPT49" s="21"/>
      <c r="OPU49" s="21"/>
      <c r="OPV49" s="21"/>
      <c r="OPW49" s="21"/>
      <c r="OPX49" s="21"/>
      <c r="OPY49" s="21"/>
      <c r="OPZ49" s="21"/>
      <c r="OQA49" s="21"/>
      <c r="OQB49" s="21"/>
      <c r="OQC49" s="21"/>
      <c r="OQD49" s="21"/>
      <c r="OQE49" s="21"/>
      <c r="OQF49" s="21"/>
      <c r="OQG49" s="21"/>
      <c r="OQH49" s="21"/>
      <c r="OQI49" s="21"/>
      <c r="OQJ49" s="21"/>
      <c r="OQK49" s="21"/>
      <c r="OQL49" s="21"/>
      <c r="OQM49" s="21"/>
      <c r="OQN49" s="21"/>
      <c r="OQO49" s="21"/>
      <c r="OQP49" s="21"/>
      <c r="OQQ49" s="21"/>
      <c r="OQR49" s="21"/>
      <c r="OQS49" s="21"/>
      <c r="OQT49" s="21"/>
      <c r="OQU49" s="21"/>
      <c r="OQV49" s="21"/>
      <c r="OQW49" s="21"/>
      <c r="OQX49" s="21"/>
      <c r="OQY49" s="21"/>
      <c r="OQZ49" s="21"/>
      <c r="ORA49" s="21"/>
      <c r="ORB49" s="21"/>
      <c r="ORC49" s="21"/>
      <c r="ORD49" s="21"/>
      <c r="ORE49" s="21"/>
      <c r="ORF49" s="21"/>
      <c r="ORG49" s="21"/>
      <c r="ORH49" s="21"/>
      <c r="ORI49" s="21"/>
      <c r="ORJ49" s="21"/>
      <c r="ORK49" s="21"/>
      <c r="ORL49" s="21"/>
      <c r="ORM49" s="21"/>
      <c r="ORN49" s="21"/>
      <c r="ORO49" s="21"/>
      <c r="ORP49" s="21"/>
      <c r="ORQ49" s="21"/>
      <c r="ORR49" s="21"/>
      <c r="ORS49" s="21"/>
      <c r="ORT49" s="21"/>
      <c r="ORU49" s="21"/>
      <c r="ORV49" s="21"/>
      <c r="ORW49" s="21"/>
      <c r="ORX49" s="21"/>
      <c r="ORY49" s="21"/>
      <c r="ORZ49" s="21"/>
      <c r="OSA49" s="21"/>
      <c r="OSB49" s="21"/>
      <c r="OSC49" s="21"/>
      <c r="OSD49" s="21"/>
      <c r="OSE49" s="21"/>
      <c r="OSF49" s="21"/>
      <c r="OSG49" s="21"/>
      <c r="OSH49" s="21"/>
      <c r="OSI49" s="21"/>
      <c r="OSJ49" s="21"/>
      <c r="OSK49" s="21"/>
      <c r="OSL49" s="21"/>
      <c r="OSM49" s="21"/>
      <c r="OSN49" s="21"/>
      <c r="OSO49" s="21"/>
      <c r="OSP49" s="21"/>
      <c r="OSQ49" s="21"/>
      <c r="OSR49" s="21"/>
      <c r="OSS49" s="21"/>
      <c r="OST49" s="21"/>
      <c r="OSU49" s="21"/>
      <c r="OSV49" s="21"/>
      <c r="OSW49" s="21"/>
      <c r="OSX49" s="21"/>
      <c r="OSY49" s="21"/>
      <c r="OSZ49" s="21"/>
      <c r="OTA49" s="21"/>
      <c r="OTB49" s="21"/>
      <c r="OTC49" s="21"/>
      <c r="OTD49" s="21"/>
      <c r="OTE49" s="21"/>
      <c r="OTF49" s="21"/>
      <c r="OTG49" s="21"/>
      <c r="OTH49" s="21"/>
      <c r="OTI49" s="21"/>
      <c r="OTJ49" s="21"/>
      <c r="OTK49" s="21"/>
      <c r="OTL49" s="21"/>
      <c r="OTM49" s="21"/>
      <c r="OTN49" s="21"/>
      <c r="OTO49" s="21"/>
      <c r="OTP49" s="21"/>
      <c r="OTQ49" s="21"/>
      <c r="OTR49" s="21"/>
      <c r="OTS49" s="21"/>
      <c r="OTT49" s="21"/>
      <c r="OTU49" s="21"/>
      <c r="OTV49" s="21"/>
      <c r="OTW49" s="21"/>
      <c r="OTX49" s="21"/>
      <c r="OTY49" s="21"/>
      <c r="OTZ49" s="21"/>
      <c r="OUA49" s="21"/>
      <c r="OUB49" s="21"/>
      <c r="OUC49" s="21"/>
      <c r="OUD49" s="21"/>
      <c r="OUE49" s="21"/>
      <c r="OUF49" s="21"/>
      <c r="OUG49" s="21"/>
      <c r="OUH49" s="21"/>
      <c r="OUI49" s="21"/>
      <c r="OUJ49" s="21"/>
      <c r="OUK49" s="21"/>
      <c r="OUL49" s="21"/>
      <c r="OUM49" s="21"/>
      <c r="OUN49" s="21"/>
      <c r="OUO49" s="21"/>
      <c r="OUP49" s="21"/>
      <c r="OUQ49" s="21"/>
      <c r="OUR49" s="21"/>
      <c r="OUS49" s="21"/>
      <c r="OUT49" s="21"/>
      <c r="OUU49" s="21"/>
      <c r="OUV49" s="21"/>
      <c r="OUW49" s="21"/>
      <c r="OUX49" s="21"/>
      <c r="OUY49" s="21"/>
      <c r="OUZ49" s="21"/>
      <c r="OVA49" s="21"/>
      <c r="OVB49" s="21"/>
      <c r="OVC49" s="21"/>
      <c r="OVD49" s="21"/>
      <c r="OVE49" s="21"/>
      <c r="OVF49" s="21"/>
      <c r="OVG49" s="21"/>
      <c r="OVH49" s="21"/>
      <c r="OVI49" s="21"/>
      <c r="OVJ49" s="21"/>
      <c r="OVK49" s="21"/>
      <c r="OVL49" s="21"/>
      <c r="OVM49" s="21"/>
      <c r="OVN49" s="21"/>
      <c r="OVO49" s="21"/>
      <c r="OVP49" s="21"/>
      <c r="OVQ49" s="21"/>
      <c r="OVR49" s="21"/>
      <c r="OVS49" s="21"/>
      <c r="OVT49" s="21"/>
      <c r="OVU49" s="21"/>
      <c r="OVV49" s="21"/>
      <c r="OVW49" s="21"/>
      <c r="OVX49" s="21"/>
      <c r="OVY49" s="21"/>
      <c r="OVZ49" s="21"/>
      <c r="OWA49" s="21"/>
      <c r="OWB49" s="21"/>
      <c r="OWC49" s="21"/>
      <c r="OWD49" s="21"/>
      <c r="OWE49" s="21"/>
      <c r="OWF49" s="21"/>
      <c r="OWG49" s="21"/>
      <c r="OWH49" s="21"/>
      <c r="OWI49" s="21"/>
      <c r="OWJ49" s="21"/>
      <c r="OWK49" s="21"/>
      <c r="OWL49" s="21"/>
      <c r="OWM49" s="21"/>
      <c r="OWN49" s="21"/>
      <c r="OWO49" s="21"/>
      <c r="OWP49" s="21"/>
      <c r="OWQ49" s="21"/>
      <c r="OWR49" s="21"/>
      <c r="OWS49" s="21"/>
      <c r="OWT49" s="21"/>
      <c r="OWU49" s="21"/>
      <c r="OWV49" s="21"/>
      <c r="OWW49" s="21"/>
      <c r="OWX49" s="21"/>
      <c r="OWY49" s="21"/>
      <c r="OWZ49" s="21"/>
      <c r="OXA49" s="21"/>
      <c r="OXB49" s="21"/>
      <c r="OXC49" s="21"/>
      <c r="OXD49" s="21"/>
      <c r="OXE49" s="21"/>
      <c r="OXF49" s="21"/>
      <c r="OXG49" s="21"/>
      <c r="OXH49" s="21"/>
      <c r="OXI49" s="21"/>
      <c r="OXJ49" s="21"/>
      <c r="OXK49" s="21"/>
      <c r="OXL49" s="21"/>
      <c r="OXM49" s="21"/>
      <c r="OXN49" s="21"/>
      <c r="OXO49" s="21"/>
      <c r="OXP49" s="21"/>
      <c r="OXQ49" s="21"/>
      <c r="OXR49" s="21"/>
      <c r="OXS49" s="21"/>
      <c r="OXT49" s="21"/>
      <c r="OXU49" s="21"/>
      <c r="OXV49" s="21"/>
      <c r="OXW49" s="21"/>
      <c r="OXX49" s="21"/>
      <c r="OXY49" s="21"/>
      <c r="OXZ49" s="21"/>
      <c r="OYA49" s="21"/>
      <c r="OYB49" s="21"/>
      <c r="OYC49" s="21"/>
      <c r="OYD49" s="21"/>
      <c r="OYE49" s="21"/>
      <c r="OYF49" s="21"/>
      <c r="OYG49" s="21"/>
      <c r="OYH49" s="21"/>
      <c r="OYI49" s="21"/>
      <c r="OYJ49" s="21"/>
      <c r="OYK49" s="21"/>
      <c r="OYL49" s="21"/>
      <c r="OYM49" s="21"/>
      <c r="OYN49" s="21"/>
      <c r="OYO49" s="21"/>
      <c r="OYP49" s="21"/>
      <c r="OYQ49" s="21"/>
      <c r="OYR49" s="21"/>
      <c r="OYS49" s="21"/>
      <c r="OYT49" s="21"/>
      <c r="OYU49" s="21"/>
      <c r="OYV49" s="21"/>
      <c r="OYW49" s="21"/>
      <c r="OYX49" s="21"/>
      <c r="OYY49" s="21"/>
      <c r="OYZ49" s="21"/>
      <c r="OZA49" s="21"/>
      <c r="OZB49" s="21"/>
      <c r="OZC49" s="21"/>
      <c r="OZD49" s="21"/>
      <c r="OZE49" s="21"/>
      <c r="OZF49" s="21"/>
      <c r="OZG49" s="21"/>
      <c r="OZH49" s="21"/>
      <c r="OZI49" s="21"/>
      <c r="OZJ49" s="21"/>
      <c r="OZK49" s="21"/>
      <c r="OZL49" s="21"/>
      <c r="OZM49" s="21"/>
      <c r="OZN49" s="21"/>
      <c r="OZO49" s="21"/>
      <c r="OZP49" s="21"/>
      <c r="OZQ49" s="21"/>
      <c r="OZR49" s="21"/>
      <c r="OZS49" s="21"/>
      <c r="OZT49" s="21"/>
      <c r="OZU49" s="21"/>
      <c r="OZV49" s="21"/>
      <c r="OZW49" s="21"/>
      <c r="OZX49" s="21"/>
      <c r="OZY49" s="21"/>
      <c r="OZZ49" s="21"/>
      <c r="PAA49" s="21"/>
      <c r="PAB49" s="21"/>
      <c r="PAC49" s="21"/>
      <c r="PAD49" s="21"/>
      <c r="PAE49" s="21"/>
      <c r="PAF49" s="21"/>
      <c r="PAG49" s="21"/>
      <c r="PAH49" s="21"/>
      <c r="PAI49" s="21"/>
      <c r="PAJ49" s="21"/>
      <c r="PAK49" s="21"/>
      <c r="PAL49" s="21"/>
      <c r="PAM49" s="21"/>
      <c r="PAN49" s="21"/>
      <c r="PAO49" s="21"/>
      <c r="PAP49" s="21"/>
      <c r="PAQ49" s="21"/>
      <c r="PAR49" s="21"/>
      <c r="PAS49" s="21"/>
      <c r="PAT49" s="21"/>
      <c r="PAU49" s="21"/>
      <c r="PAV49" s="21"/>
      <c r="PAW49" s="21"/>
      <c r="PAX49" s="21"/>
      <c r="PAY49" s="21"/>
      <c r="PAZ49" s="21"/>
      <c r="PBA49" s="21"/>
      <c r="PBB49" s="21"/>
      <c r="PBC49" s="21"/>
      <c r="PBD49" s="21"/>
      <c r="PBE49" s="21"/>
      <c r="PBF49" s="21"/>
      <c r="PBG49" s="21"/>
      <c r="PBH49" s="21"/>
      <c r="PBI49" s="21"/>
      <c r="PBJ49" s="21"/>
      <c r="PBK49" s="21"/>
      <c r="PBL49" s="21"/>
      <c r="PBM49" s="21"/>
      <c r="PBN49" s="21"/>
      <c r="PBO49" s="21"/>
      <c r="PBP49" s="21"/>
      <c r="PBQ49" s="21"/>
      <c r="PBR49" s="21"/>
      <c r="PBS49" s="21"/>
      <c r="PBT49" s="21"/>
      <c r="PBU49" s="21"/>
      <c r="PBV49" s="21"/>
      <c r="PBW49" s="21"/>
      <c r="PBX49" s="21"/>
      <c r="PBY49" s="21"/>
      <c r="PBZ49" s="21"/>
      <c r="PCA49" s="21"/>
      <c r="PCB49" s="21"/>
      <c r="PCC49" s="21"/>
      <c r="PCD49" s="21"/>
      <c r="PCE49" s="21"/>
      <c r="PCF49" s="21"/>
      <c r="PCG49" s="21"/>
      <c r="PCH49" s="21"/>
      <c r="PCI49" s="21"/>
      <c r="PCJ49" s="21"/>
      <c r="PCK49" s="21"/>
      <c r="PCL49" s="21"/>
      <c r="PCM49" s="21"/>
      <c r="PCN49" s="21"/>
      <c r="PCO49" s="21"/>
      <c r="PCP49" s="21"/>
      <c r="PCQ49" s="21"/>
      <c r="PCR49" s="21"/>
      <c r="PCS49" s="21"/>
      <c r="PCT49" s="21"/>
      <c r="PCU49" s="21"/>
      <c r="PCV49" s="21"/>
      <c r="PCW49" s="21"/>
      <c r="PCX49" s="21"/>
      <c r="PCY49" s="21"/>
      <c r="PCZ49" s="21"/>
      <c r="PDA49" s="21"/>
      <c r="PDB49" s="21"/>
      <c r="PDC49" s="21"/>
      <c r="PDD49" s="21"/>
      <c r="PDE49" s="21"/>
      <c r="PDF49" s="21"/>
      <c r="PDG49" s="21"/>
      <c r="PDH49" s="21"/>
      <c r="PDI49" s="21"/>
      <c r="PDJ49" s="21"/>
      <c r="PDK49" s="21"/>
      <c r="PDL49" s="21"/>
      <c r="PDM49" s="21"/>
      <c r="PDN49" s="21"/>
      <c r="PDO49" s="21"/>
      <c r="PDP49" s="21"/>
      <c r="PDQ49" s="21"/>
      <c r="PDR49" s="21"/>
      <c r="PDS49" s="21"/>
      <c r="PDT49" s="21"/>
      <c r="PDU49" s="21"/>
      <c r="PDV49" s="21"/>
      <c r="PDW49" s="21"/>
      <c r="PDX49" s="21"/>
      <c r="PDY49" s="21"/>
      <c r="PDZ49" s="21"/>
      <c r="PEA49" s="21"/>
      <c r="PEB49" s="21"/>
      <c r="PEC49" s="21"/>
      <c r="PED49" s="21"/>
      <c r="PEE49" s="21"/>
      <c r="PEF49" s="21"/>
      <c r="PEG49" s="21"/>
      <c r="PEH49" s="21"/>
      <c r="PEI49" s="21"/>
      <c r="PEJ49" s="21"/>
      <c r="PEK49" s="21"/>
      <c r="PEL49" s="21"/>
      <c r="PEM49" s="21"/>
      <c r="PEN49" s="21"/>
      <c r="PEO49" s="21"/>
      <c r="PEP49" s="21"/>
      <c r="PEQ49" s="21"/>
      <c r="PER49" s="21"/>
      <c r="PES49" s="21"/>
      <c r="PET49" s="21"/>
      <c r="PEU49" s="21"/>
      <c r="PEV49" s="21"/>
      <c r="PEW49" s="21"/>
      <c r="PEX49" s="21"/>
      <c r="PEY49" s="21"/>
      <c r="PEZ49" s="21"/>
      <c r="PFA49" s="21"/>
      <c r="PFB49" s="21"/>
      <c r="PFC49" s="21"/>
      <c r="PFD49" s="21"/>
      <c r="PFE49" s="21"/>
      <c r="PFF49" s="21"/>
      <c r="PFG49" s="21"/>
      <c r="PFH49" s="21"/>
      <c r="PFI49" s="21"/>
      <c r="PFJ49" s="21"/>
      <c r="PFK49" s="21"/>
      <c r="PFL49" s="21"/>
      <c r="PFM49" s="21"/>
      <c r="PFN49" s="21"/>
      <c r="PFO49" s="21"/>
      <c r="PFP49" s="21"/>
      <c r="PFQ49" s="21"/>
      <c r="PFR49" s="21"/>
      <c r="PFS49" s="21"/>
      <c r="PFT49" s="21"/>
      <c r="PFU49" s="21"/>
      <c r="PFV49" s="21"/>
      <c r="PFW49" s="21"/>
      <c r="PFX49" s="21"/>
      <c r="PFY49" s="21"/>
      <c r="PFZ49" s="21"/>
      <c r="PGA49" s="21"/>
      <c r="PGB49" s="21"/>
      <c r="PGC49" s="21"/>
      <c r="PGD49" s="21"/>
      <c r="PGE49" s="21"/>
      <c r="PGF49" s="21"/>
      <c r="PGG49" s="21"/>
      <c r="PGH49" s="21"/>
      <c r="PGI49" s="21"/>
      <c r="PGJ49" s="21"/>
      <c r="PGK49" s="21"/>
      <c r="PGL49" s="21"/>
      <c r="PGM49" s="21"/>
      <c r="PGN49" s="21"/>
      <c r="PGO49" s="21"/>
      <c r="PGP49" s="21"/>
      <c r="PGQ49" s="21"/>
      <c r="PGR49" s="21"/>
      <c r="PGS49" s="21"/>
      <c r="PGT49" s="21"/>
      <c r="PGU49" s="21"/>
      <c r="PGV49" s="21"/>
      <c r="PGW49" s="21"/>
      <c r="PGX49" s="21"/>
      <c r="PGY49" s="21"/>
      <c r="PGZ49" s="21"/>
      <c r="PHA49" s="21"/>
      <c r="PHB49" s="21"/>
      <c r="PHC49" s="21"/>
      <c r="PHD49" s="21"/>
      <c r="PHE49" s="21"/>
      <c r="PHF49" s="21"/>
      <c r="PHG49" s="21"/>
      <c r="PHH49" s="21"/>
      <c r="PHI49" s="21"/>
      <c r="PHJ49" s="21"/>
      <c r="PHK49" s="21"/>
      <c r="PHL49" s="21"/>
      <c r="PHM49" s="21"/>
      <c r="PHN49" s="21"/>
      <c r="PHO49" s="21"/>
      <c r="PHP49" s="21"/>
      <c r="PHQ49" s="21"/>
      <c r="PHR49" s="21"/>
      <c r="PHS49" s="21"/>
      <c r="PHT49" s="21"/>
      <c r="PHU49" s="21"/>
      <c r="PHV49" s="21"/>
      <c r="PHW49" s="21"/>
      <c r="PHX49" s="21"/>
      <c r="PHY49" s="21"/>
      <c r="PHZ49" s="21"/>
      <c r="PIA49" s="21"/>
      <c r="PIB49" s="21"/>
      <c r="PIC49" s="21"/>
      <c r="PID49" s="21"/>
      <c r="PIE49" s="21"/>
      <c r="PIF49" s="21"/>
      <c r="PIG49" s="21"/>
      <c r="PIH49" s="21"/>
      <c r="PII49" s="21"/>
      <c r="PIJ49" s="21"/>
      <c r="PIK49" s="21"/>
      <c r="PIL49" s="21"/>
      <c r="PIM49" s="21"/>
      <c r="PIN49" s="21"/>
      <c r="PIO49" s="21"/>
      <c r="PIP49" s="21"/>
      <c r="PIQ49" s="21"/>
      <c r="PIR49" s="21"/>
      <c r="PIS49" s="21"/>
      <c r="PIT49" s="21"/>
      <c r="PIU49" s="21"/>
      <c r="PIV49" s="21"/>
      <c r="PIW49" s="21"/>
      <c r="PIX49" s="21"/>
      <c r="PIY49" s="21"/>
      <c r="PIZ49" s="21"/>
      <c r="PJA49" s="21"/>
      <c r="PJB49" s="21"/>
      <c r="PJC49" s="21"/>
      <c r="PJD49" s="21"/>
      <c r="PJE49" s="21"/>
      <c r="PJF49" s="21"/>
      <c r="PJG49" s="21"/>
      <c r="PJH49" s="21"/>
      <c r="PJI49" s="21"/>
      <c r="PJJ49" s="21"/>
      <c r="PJK49" s="21"/>
      <c r="PJL49" s="21"/>
      <c r="PJM49" s="21"/>
      <c r="PJN49" s="21"/>
      <c r="PJO49" s="21"/>
      <c r="PJP49" s="21"/>
      <c r="PJQ49" s="21"/>
      <c r="PJR49" s="21"/>
      <c r="PJS49" s="21"/>
      <c r="PJT49" s="21"/>
      <c r="PJU49" s="21"/>
      <c r="PJV49" s="21"/>
      <c r="PJW49" s="21"/>
      <c r="PJX49" s="21"/>
      <c r="PJY49" s="21"/>
      <c r="PJZ49" s="21"/>
      <c r="PKA49" s="21"/>
      <c r="PKB49" s="21"/>
      <c r="PKC49" s="21"/>
      <c r="PKD49" s="21"/>
      <c r="PKE49" s="21"/>
      <c r="PKF49" s="21"/>
      <c r="PKG49" s="21"/>
      <c r="PKH49" s="21"/>
      <c r="PKI49" s="21"/>
      <c r="PKJ49" s="21"/>
      <c r="PKK49" s="21"/>
      <c r="PKL49" s="21"/>
      <c r="PKM49" s="21"/>
      <c r="PKN49" s="21"/>
      <c r="PKO49" s="21"/>
      <c r="PKP49" s="21"/>
      <c r="PKQ49" s="21"/>
      <c r="PKR49" s="21"/>
      <c r="PKS49" s="21"/>
      <c r="PKT49" s="21"/>
      <c r="PKU49" s="21"/>
      <c r="PKV49" s="21"/>
      <c r="PKW49" s="21"/>
      <c r="PKX49" s="21"/>
      <c r="PKY49" s="21"/>
      <c r="PKZ49" s="21"/>
      <c r="PLA49" s="21"/>
      <c r="PLB49" s="21"/>
      <c r="PLC49" s="21"/>
      <c r="PLD49" s="21"/>
      <c r="PLE49" s="21"/>
      <c r="PLF49" s="21"/>
      <c r="PLG49" s="21"/>
      <c r="PLH49" s="21"/>
      <c r="PLI49" s="21"/>
      <c r="PLJ49" s="21"/>
      <c r="PLK49" s="21"/>
      <c r="PLL49" s="21"/>
      <c r="PLM49" s="21"/>
      <c r="PLN49" s="21"/>
      <c r="PLO49" s="21"/>
      <c r="PLP49" s="21"/>
      <c r="PLQ49" s="21"/>
      <c r="PLR49" s="21"/>
      <c r="PLS49" s="21"/>
      <c r="PLT49" s="21"/>
      <c r="PLU49" s="21"/>
      <c r="PLV49" s="21"/>
      <c r="PLW49" s="21"/>
      <c r="PLX49" s="21"/>
      <c r="PLY49" s="21"/>
      <c r="PLZ49" s="21"/>
      <c r="PMA49" s="21"/>
      <c r="PMB49" s="21"/>
      <c r="PMC49" s="21"/>
      <c r="PMD49" s="21"/>
      <c r="PME49" s="21"/>
      <c r="PMF49" s="21"/>
      <c r="PMG49" s="21"/>
      <c r="PMH49" s="21"/>
      <c r="PMI49" s="21"/>
      <c r="PMJ49" s="21"/>
      <c r="PMK49" s="21"/>
      <c r="PML49" s="21"/>
      <c r="PMM49" s="21"/>
      <c r="PMN49" s="21"/>
      <c r="PMO49" s="21"/>
      <c r="PMP49" s="21"/>
      <c r="PMQ49" s="21"/>
      <c r="PMR49" s="21"/>
      <c r="PMS49" s="21"/>
      <c r="PMT49" s="21"/>
      <c r="PMU49" s="21"/>
      <c r="PMV49" s="21"/>
      <c r="PMW49" s="21"/>
      <c r="PMX49" s="21"/>
      <c r="PMY49" s="21"/>
      <c r="PMZ49" s="21"/>
      <c r="PNA49" s="21"/>
      <c r="PNB49" s="21"/>
      <c r="PNC49" s="21"/>
      <c r="PND49" s="21"/>
      <c r="PNE49" s="21"/>
      <c r="PNF49" s="21"/>
      <c r="PNG49" s="21"/>
      <c r="PNH49" s="21"/>
      <c r="PNI49" s="21"/>
      <c r="PNJ49" s="21"/>
      <c r="PNK49" s="21"/>
      <c r="PNL49" s="21"/>
      <c r="PNM49" s="21"/>
      <c r="PNN49" s="21"/>
      <c r="PNO49" s="21"/>
      <c r="PNP49" s="21"/>
      <c r="PNQ49" s="21"/>
      <c r="PNR49" s="21"/>
      <c r="PNS49" s="21"/>
      <c r="PNT49" s="21"/>
      <c r="PNU49" s="21"/>
      <c r="PNV49" s="21"/>
      <c r="PNW49" s="21"/>
      <c r="PNX49" s="21"/>
      <c r="PNY49" s="21"/>
      <c r="PNZ49" s="21"/>
      <c r="POA49" s="21"/>
      <c r="POB49" s="21"/>
      <c r="POC49" s="21"/>
      <c r="POD49" s="21"/>
      <c r="POE49" s="21"/>
      <c r="POF49" s="21"/>
      <c r="POG49" s="21"/>
      <c r="POH49" s="21"/>
      <c r="POI49" s="21"/>
      <c r="POJ49" s="21"/>
      <c r="POK49" s="21"/>
      <c r="POL49" s="21"/>
      <c r="POM49" s="21"/>
      <c r="PON49" s="21"/>
      <c r="POO49" s="21"/>
      <c r="POP49" s="21"/>
      <c r="POQ49" s="21"/>
      <c r="POR49" s="21"/>
      <c r="POS49" s="21"/>
      <c r="POT49" s="21"/>
      <c r="POU49" s="21"/>
      <c r="POV49" s="21"/>
      <c r="POW49" s="21"/>
      <c r="POX49" s="21"/>
      <c r="POY49" s="21"/>
      <c r="POZ49" s="21"/>
      <c r="PPA49" s="21"/>
      <c r="PPB49" s="21"/>
      <c r="PPC49" s="21"/>
      <c r="PPD49" s="21"/>
      <c r="PPE49" s="21"/>
      <c r="PPF49" s="21"/>
      <c r="PPG49" s="21"/>
      <c r="PPH49" s="21"/>
      <c r="PPI49" s="21"/>
      <c r="PPJ49" s="21"/>
      <c r="PPK49" s="21"/>
      <c r="PPL49" s="21"/>
      <c r="PPM49" s="21"/>
      <c r="PPN49" s="21"/>
      <c r="PPO49" s="21"/>
      <c r="PPP49" s="21"/>
      <c r="PPQ49" s="21"/>
      <c r="PPR49" s="21"/>
      <c r="PPS49" s="21"/>
      <c r="PPT49" s="21"/>
      <c r="PPU49" s="21"/>
      <c r="PPV49" s="21"/>
      <c r="PPW49" s="21"/>
      <c r="PPX49" s="21"/>
      <c r="PPY49" s="21"/>
      <c r="PPZ49" s="21"/>
      <c r="PQA49" s="21"/>
      <c r="PQB49" s="21"/>
      <c r="PQC49" s="21"/>
      <c r="PQD49" s="21"/>
      <c r="PQE49" s="21"/>
      <c r="PQF49" s="21"/>
      <c r="PQG49" s="21"/>
      <c r="PQH49" s="21"/>
      <c r="PQI49" s="21"/>
      <c r="PQJ49" s="21"/>
      <c r="PQK49" s="21"/>
      <c r="PQL49" s="21"/>
      <c r="PQM49" s="21"/>
      <c r="PQN49" s="21"/>
      <c r="PQO49" s="21"/>
      <c r="PQP49" s="21"/>
      <c r="PQQ49" s="21"/>
      <c r="PQR49" s="21"/>
      <c r="PQS49" s="21"/>
      <c r="PQT49" s="21"/>
      <c r="PQU49" s="21"/>
      <c r="PQV49" s="21"/>
      <c r="PQW49" s="21"/>
      <c r="PQX49" s="21"/>
      <c r="PQY49" s="21"/>
      <c r="PQZ49" s="21"/>
      <c r="PRA49" s="21"/>
      <c r="PRB49" s="21"/>
      <c r="PRC49" s="21"/>
      <c r="PRD49" s="21"/>
      <c r="PRE49" s="21"/>
      <c r="PRF49" s="21"/>
      <c r="PRG49" s="21"/>
      <c r="PRH49" s="21"/>
      <c r="PRI49" s="21"/>
      <c r="PRJ49" s="21"/>
      <c r="PRK49" s="21"/>
      <c r="PRL49" s="21"/>
      <c r="PRM49" s="21"/>
      <c r="PRN49" s="21"/>
      <c r="PRO49" s="21"/>
      <c r="PRP49" s="21"/>
      <c r="PRQ49" s="21"/>
      <c r="PRR49" s="21"/>
      <c r="PRS49" s="21"/>
      <c r="PRT49" s="21"/>
      <c r="PRU49" s="21"/>
      <c r="PRV49" s="21"/>
      <c r="PRW49" s="21"/>
      <c r="PRX49" s="21"/>
      <c r="PRY49" s="21"/>
      <c r="PRZ49" s="21"/>
      <c r="PSA49" s="21"/>
      <c r="PSB49" s="21"/>
      <c r="PSC49" s="21"/>
      <c r="PSD49" s="21"/>
      <c r="PSE49" s="21"/>
      <c r="PSF49" s="21"/>
      <c r="PSG49" s="21"/>
      <c r="PSH49" s="21"/>
      <c r="PSI49" s="21"/>
      <c r="PSJ49" s="21"/>
      <c r="PSK49" s="21"/>
      <c r="PSL49" s="21"/>
      <c r="PSM49" s="21"/>
      <c r="PSN49" s="21"/>
      <c r="PSO49" s="21"/>
      <c r="PSP49" s="21"/>
      <c r="PSQ49" s="21"/>
      <c r="PSR49" s="21"/>
      <c r="PSS49" s="21"/>
      <c r="PST49" s="21"/>
      <c r="PSU49" s="21"/>
      <c r="PSV49" s="21"/>
      <c r="PSW49" s="21"/>
      <c r="PSX49" s="21"/>
      <c r="PSY49" s="21"/>
      <c r="PSZ49" s="21"/>
      <c r="PTA49" s="21"/>
      <c r="PTB49" s="21"/>
      <c r="PTC49" s="21"/>
      <c r="PTD49" s="21"/>
      <c r="PTE49" s="21"/>
      <c r="PTF49" s="21"/>
      <c r="PTG49" s="21"/>
      <c r="PTH49" s="21"/>
      <c r="PTI49" s="21"/>
      <c r="PTJ49" s="21"/>
      <c r="PTK49" s="21"/>
      <c r="PTL49" s="21"/>
      <c r="PTM49" s="21"/>
      <c r="PTN49" s="21"/>
      <c r="PTO49" s="21"/>
      <c r="PTP49" s="21"/>
      <c r="PTQ49" s="21"/>
      <c r="PTR49" s="21"/>
      <c r="PTS49" s="21"/>
      <c r="PTT49" s="21"/>
      <c r="PTU49" s="21"/>
      <c r="PTV49" s="21"/>
      <c r="PTW49" s="21"/>
      <c r="PTX49" s="21"/>
      <c r="PTY49" s="21"/>
      <c r="PTZ49" s="21"/>
      <c r="PUA49" s="21"/>
      <c r="PUB49" s="21"/>
      <c r="PUC49" s="21"/>
      <c r="PUD49" s="21"/>
      <c r="PUE49" s="21"/>
      <c r="PUF49" s="21"/>
      <c r="PUG49" s="21"/>
      <c r="PUH49" s="21"/>
      <c r="PUI49" s="21"/>
      <c r="PUJ49" s="21"/>
      <c r="PUK49" s="21"/>
      <c r="PUL49" s="21"/>
      <c r="PUM49" s="21"/>
      <c r="PUN49" s="21"/>
      <c r="PUO49" s="21"/>
      <c r="PUP49" s="21"/>
      <c r="PUQ49" s="21"/>
      <c r="PUR49" s="21"/>
      <c r="PUS49" s="21"/>
      <c r="PUT49" s="21"/>
      <c r="PUU49" s="21"/>
      <c r="PUV49" s="21"/>
      <c r="PUW49" s="21"/>
      <c r="PUX49" s="21"/>
      <c r="PUY49" s="21"/>
      <c r="PUZ49" s="21"/>
      <c r="PVA49" s="21"/>
      <c r="PVB49" s="21"/>
      <c r="PVC49" s="21"/>
      <c r="PVD49" s="21"/>
      <c r="PVE49" s="21"/>
      <c r="PVF49" s="21"/>
      <c r="PVG49" s="21"/>
      <c r="PVH49" s="21"/>
      <c r="PVI49" s="21"/>
      <c r="PVJ49" s="21"/>
      <c r="PVK49" s="21"/>
      <c r="PVL49" s="21"/>
      <c r="PVM49" s="21"/>
      <c r="PVN49" s="21"/>
      <c r="PVO49" s="21"/>
      <c r="PVP49" s="21"/>
      <c r="PVQ49" s="21"/>
      <c r="PVR49" s="21"/>
      <c r="PVS49" s="21"/>
      <c r="PVT49" s="21"/>
      <c r="PVU49" s="21"/>
      <c r="PVV49" s="21"/>
      <c r="PVW49" s="21"/>
      <c r="PVX49" s="21"/>
      <c r="PVY49" s="21"/>
      <c r="PVZ49" s="21"/>
      <c r="PWA49" s="21"/>
      <c r="PWB49" s="21"/>
      <c r="PWC49" s="21"/>
      <c r="PWD49" s="21"/>
      <c r="PWE49" s="21"/>
      <c r="PWF49" s="21"/>
      <c r="PWG49" s="21"/>
      <c r="PWH49" s="21"/>
      <c r="PWI49" s="21"/>
      <c r="PWJ49" s="21"/>
      <c r="PWK49" s="21"/>
      <c r="PWL49" s="21"/>
      <c r="PWM49" s="21"/>
      <c r="PWN49" s="21"/>
      <c r="PWO49" s="21"/>
      <c r="PWP49" s="21"/>
      <c r="PWQ49" s="21"/>
      <c r="PWR49" s="21"/>
      <c r="PWS49" s="21"/>
      <c r="PWT49" s="21"/>
      <c r="PWU49" s="21"/>
      <c r="PWV49" s="21"/>
      <c r="PWW49" s="21"/>
      <c r="PWX49" s="21"/>
      <c r="PWY49" s="21"/>
      <c r="PWZ49" s="21"/>
      <c r="PXA49" s="21"/>
      <c r="PXB49" s="21"/>
      <c r="PXC49" s="21"/>
      <c r="PXD49" s="21"/>
      <c r="PXE49" s="21"/>
      <c r="PXF49" s="21"/>
      <c r="PXG49" s="21"/>
      <c r="PXH49" s="21"/>
      <c r="PXI49" s="21"/>
      <c r="PXJ49" s="21"/>
      <c r="PXK49" s="21"/>
      <c r="PXL49" s="21"/>
      <c r="PXM49" s="21"/>
      <c r="PXN49" s="21"/>
      <c r="PXO49" s="21"/>
      <c r="PXP49" s="21"/>
      <c r="PXQ49" s="21"/>
      <c r="PXR49" s="21"/>
      <c r="PXS49" s="21"/>
      <c r="PXT49" s="21"/>
      <c r="PXU49" s="21"/>
      <c r="PXV49" s="21"/>
      <c r="PXW49" s="21"/>
      <c r="PXX49" s="21"/>
      <c r="PXY49" s="21"/>
      <c r="PXZ49" s="21"/>
      <c r="PYA49" s="21"/>
      <c r="PYB49" s="21"/>
      <c r="PYC49" s="21"/>
      <c r="PYD49" s="21"/>
      <c r="PYE49" s="21"/>
      <c r="PYF49" s="21"/>
      <c r="PYG49" s="21"/>
      <c r="PYH49" s="21"/>
      <c r="PYI49" s="21"/>
      <c r="PYJ49" s="21"/>
      <c r="PYK49" s="21"/>
      <c r="PYL49" s="21"/>
      <c r="PYM49" s="21"/>
      <c r="PYN49" s="21"/>
      <c r="PYO49" s="21"/>
      <c r="PYP49" s="21"/>
      <c r="PYQ49" s="21"/>
      <c r="PYR49" s="21"/>
      <c r="PYS49" s="21"/>
      <c r="PYT49" s="21"/>
      <c r="PYU49" s="21"/>
      <c r="PYV49" s="21"/>
      <c r="PYW49" s="21"/>
      <c r="PYX49" s="21"/>
      <c r="PYY49" s="21"/>
      <c r="PYZ49" s="21"/>
      <c r="PZA49" s="21"/>
      <c r="PZB49" s="21"/>
      <c r="PZC49" s="21"/>
      <c r="PZD49" s="21"/>
      <c r="PZE49" s="21"/>
      <c r="PZF49" s="21"/>
      <c r="PZG49" s="21"/>
      <c r="PZH49" s="21"/>
      <c r="PZI49" s="21"/>
      <c r="PZJ49" s="21"/>
      <c r="PZK49" s="21"/>
      <c r="PZL49" s="21"/>
      <c r="PZM49" s="21"/>
      <c r="PZN49" s="21"/>
      <c r="PZO49" s="21"/>
      <c r="PZP49" s="21"/>
      <c r="PZQ49" s="21"/>
      <c r="PZR49" s="21"/>
      <c r="PZS49" s="21"/>
      <c r="PZT49" s="21"/>
      <c r="PZU49" s="21"/>
      <c r="PZV49" s="21"/>
      <c r="PZW49" s="21"/>
      <c r="PZX49" s="21"/>
      <c r="PZY49" s="21"/>
      <c r="PZZ49" s="21"/>
      <c r="QAA49" s="21"/>
      <c r="QAB49" s="21"/>
      <c r="QAC49" s="21"/>
      <c r="QAD49" s="21"/>
      <c r="QAE49" s="21"/>
      <c r="QAF49" s="21"/>
      <c r="QAG49" s="21"/>
      <c r="QAH49" s="21"/>
      <c r="QAI49" s="21"/>
      <c r="QAJ49" s="21"/>
      <c r="QAK49" s="21"/>
      <c r="QAL49" s="21"/>
      <c r="QAM49" s="21"/>
      <c r="QAN49" s="21"/>
      <c r="QAO49" s="21"/>
      <c r="QAP49" s="21"/>
      <c r="QAQ49" s="21"/>
      <c r="QAR49" s="21"/>
      <c r="QAS49" s="21"/>
      <c r="QAT49" s="21"/>
      <c r="QAU49" s="21"/>
      <c r="QAV49" s="21"/>
      <c r="QAW49" s="21"/>
      <c r="QAX49" s="21"/>
      <c r="QAY49" s="21"/>
      <c r="QAZ49" s="21"/>
      <c r="QBA49" s="21"/>
      <c r="QBB49" s="21"/>
      <c r="QBC49" s="21"/>
      <c r="QBD49" s="21"/>
      <c r="QBE49" s="21"/>
      <c r="QBF49" s="21"/>
      <c r="QBG49" s="21"/>
      <c r="QBH49" s="21"/>
      <c r="QBI49" s="21"/>
      <c r="QBJ49" s="21"/>
      <c r="QBK49" s="21"/>
      <c r="QBL49" s="21"/>
      <c r="QBM49" s="21"/>
      <c r="QBN49" s="21"/>
      <c r="QBO49" s="21"/>
      <c r="QBP49" s="21"/>
      <c r="QBQ49" s="21"/>
      <c r="QBR49" s="21"/>
      <c r="QBS49" s="21"/>
      <c r="QBT49" s="21"/>
      <c r="QBU49" s="21"/>
      <c r="QBV49" s="21"/>
      <c r="QBW49" s="21"/>
      <c r="QBX49" s="21"/>
      <c r="QBY49" s="21"/>
      <c r="QBZ49" s="21"/>
      <c r="QCA49" s="21"/>
      <c r="QCB49" s="21"/>
      <c r="QCC49" s="21"/>
      <c r="QCD49" s="21"/>
      <c r="QCE49" s="21"/>
      <c r="QCF49" s="21"/>
      <c r="QCG49" s="21"/>
      <c r="QCH49" s="21"/>
      <c r="QCI49" s="21"/>
      <c r="QCJ49" s="21"/>
      <c r="QCK49" s="21"/>
      <c r="QCL49" s="21"/>
      <c r="QCM49" s="21"/>
      <c r="QCN49" s="21"/>
      <c r="QCO49" s="21"/>
      <c r="QCP49" s="21"/>
      <c r="QCQ49" s="21"/>
      <c r="QCR49" s="21"/>
      <c r="QCS49" s="21"/>
      <c r="QCT49" s="21"/>
      <c r="QCU49" s="21"/>
      <c r="QCV49" s="21"/>
      <c r="QCW49" s="21"/>
      <c r="QCX49" s="21"/>
      <c r="QCY49" s="21"/>
      <c r="QCZ49" s="21"/>
      <c r="QDA49" s="21"/>
      <c r="QDB49" s="21"/>
      <c r="QDC49" s="21"/>
      <c r="QDD49" s="21"/>
      <c r="QDE49" s="21"/>
      <c r="QDF49" s="21"/>
      <c r="QDG49" s="21"/>
      <c r="QDH49" s="21"/>
      <c r="QDI49" s="21"/>
      <c r="QDJ49" s="21"/>
      <c r="QDK49" s="21"/>
      <c r="QDL49" s="21"/>
      <c r="QDM49" s="21"/>
      <c r="QDN49" s="21"/>
      <c r="QDO49" s="21"/>
      <c r="QDP49" s="21"/>
      <c r="QDQ49" s="21"/>
      <c r="QDR49" s="21"/>
      <c r="QDS49" s="21"/>
      <c r="QDT49" s="21"/>
      <c r="QDU49" s="21"/>
      <c r="QDV49" s="21"/>
      <c r="QDW49" s="21"/>
      <c r="QDX49" s="21"/>
      <c r="QDY49" s="21"/>
      <c r="QDZ49" s="21"/>
      <c r="QEA49" s="21"/>
      <c r="QEB49" s="21"/>
      <c r="QEC49" s="21"/>
      <c r="QED49" s="21"/>
      <c r="QEE49" s="21"/>
      <c r="QEF49" s="21"/>
      <c r="QEG49" s="21"/>
      <c r="QEH49" s="21"/>
      <c r="QEI49" s="21"/>
      <c r="QEJ49" s="21"/>
      <c r="QEK49" s="21"/>
      <c r="QEL49" s="21"/>
      <c r="QEM49" s="21"/>
      <c r="QEN49" s="21"/>
      <c r="QEO49" s="21"/>
      <c r="QEP49" s="21"/>
      <c r="QEQ49" s="21"/>
      <c r="QER49" s="21"/>
      <c r="QES49" s="21"/>
      <c r="QET49" s="21"/>
      <c r="QEU49" s="21"/>
      <c r="QEV49" s="21"/>
      <c r="QEW49" s="21"/>
      <c r="QEX49" s="21"/>
      <c r="QEY49" s="21"/>
      <c r="QEZ49" s="21"/>
      <c r="QFA49" s="21"/>
      <c r="QFB49" s="21"/>
      <c r="QFC49" s="21"/>
      <c r="QFD49" s="21"/>
      <c r="QFE49" s="21"/>
      <c r="QFF49" s="21"/>
      <c r="QFG49" s="21"/>
      <c r="QFH49" s="21"/>
      <c r="QFI49" s="21"/>
      <c r="QFJ49" s="21"/>
      <c r="QFK49" s="21"/>
      <c r="QFL49" s="21"/>
      <c r="QFM49" s="21"/>
      <c r="QFN49" s="21"/>
      <c r="QFO49" s="21"/>
      <c r="QFP49" s="21"/>
      <c r="QFQ49" s="21"/>
      <c r="QFR49" s="21"/>
      <c r="QFS49" s="21"/>
      <c r="QFT49" s="21"/>
      <c r="QFU49" s="21"/>
      <c r="QFV49" s="21"/>
      <c r="QFW49" s="21"/>
      <c r="QFX49" s="21"/>
      <c r="QFY49" s="21"/>
      <c r="QFZ49" s="21"/>
      <c r="QGA49" s="21"/>
      <c r="QGB49" s="21"/>
      <c r="QGC49" s="21"/>
      <c r="QGD49" s="21"/>
      <c r="QGE49" s="21"/>
      <c r="QGF49" s="21"/>
      <c r="QGG49" s="21"/>
      <c r="QGH49" s="21"/>
      <c r="QGI49" s="21"/>
      <c r="QGJ49" s="21"/>
      <c r="QGK49" s="21"/>
      <c r="QGL49" s="21"/>
      <c r="QGM49" s="21"/>
      <c r="QGN49" s="21"/>
      <c r="QGO49" s="21"/>
      <c r="QGP49" s="21"/>
      <c r="QGQ49" s="21"/>
      <c r="QGR49" s="21"/>
      <c r="QGS49" s="21"/>
      <c r="QGT49" s="21"/>
      <c r="QGU49" s="21"/>
      <c r="QGV49" s="21"/>
      <c r="QGW49" s="21"/>
      <c r="QGX49" s="21"/>
      <c r="QGY49" s="21"/>
      <c r="QGZ49" s="21"/>
      <c r="QHA49" s="21"/>
      <c r="QHB49" s="21"/>
      <c r="QHC49" s="21"/>
      <c r="QHD49" s="21"/>
      <c r="QHE49" s="21"/>
      <c r="QHF49" s="21"/>
      <c r="QHG49" s="21"/>
      <c r="QHH49" s="21"/>
      <c r="QHI49" s="21"/>
      <c r="QHJ49" s="21"/>
      <c r="QHK49" s="21"/>
      <c r="QHL49" s="21"/>
      <c r="QHM49" s="21"/>
      <c r="QHN49" s="21"/>
      <c r="QHO49" s="21"/>
      <c r="QHP49" s="21"/>
      <c r="QHQ49" s="21"/>
      <c r="QHR49" s="21"/>
      <c r="QHS49" s="21"/>
      <c r="QHT49" s="21"/>
      <c r="QHU49" s="21"/>
      <c r="QHV49" s="21"/>
      <c r="QHW49" s="21"/>
      <c r="QHX49" s="21"/>
      <c r="QHY49" s="21"/>
      <c r="QHZ49" s="21"/>
      <c r="QIA49" s="21"/>
      <c r="QIB49" s="21"/>
      <c r="QIC49" s="21"/>
      <c r="QID49" s="21"/>
      <c r="QIE49" s="21"/>
      <c r="QIF49" s="21"/>
      <c r="QIG49" s="21"/>
      <c r="QIH49" s="21"/>
      <c r="QII49" s="21"/>
      <c r="QIJ49" s="21"/>
      <c r="QIK49" s="21"/>
      <c r="QIL49" s="21"/>
      <c r="QIM49" s="21"/>
      <c r="QIN49" s="21"/>
      <c r="QIO49" s="21"/>
      <c r="QIP49" s="21"/>
      <c r="QIQ49" s="21"/>
      <c r="QIR49" s="21"/>
      <c r="QIS49" s="21"/>
      <c r="QIT49" s="21"/>
      <c r="QIU49" s="21"/>
      <c r="QIV49" s="21"/>
      <c r="QIW49" s="21"/>
      <c r="QIX49" s="21"/>
      <c r="QIY49" s="21"/>
      <c r="QIZ49" s="21"/>
      <c r="QJA49" s="21"/>
      <c r="QJB49" s="21"/>
      <c r="QJC49" s="21"/>
      <c r="QJD49" s="21"/>
      <c r="QJE49" s="21"/>
      <c r="QJF49" s="21"/>
      <c r="QJG49" s="21"/>
      <c r="QJH49" s="21"/>
      <c r="QJI49" s="21"/>
      <c r="QJJ49" s="21"/>
      <c r="QJK49" s="21"/>
      <c r="QJL49" s="21"/>
      <c r="QJM49" s="21"/>
      <c r="QJN49" s="21"/>
      <c r="QJO49" s="21"/>
      <c r="QJP49" s="21"/>
      <c r="QJQ49" s="21"/>
      <c r="QJR49" s="21"/>
      <c r="QJS49" s="21"/>
      <c r="QJT49" s="21"/>
      <c r="QJU49" s="21"/>
      <c r="QJV49" s="21"/>
      <c r="QJW49" s="21"/>
      <c r="QJX49" s="21"/>
      <c r="QJY49" s="21"/>
      <c r="QJZ49" s="21"/>
      <c r="QKA49" s="21"/>
      <c r="QKB49" s="21"/>
      <c r="QKC49" s="21"/>
      <c r="QKD49" s="21"/>
      <c r="QKE49" s="21"/>
      <c r="QKF49" s="21"/>
      <c r="QKG49" s="21"/>
      <c r="QKH49" s="21"/>
      <c r="QKI49" s="21"/>
      <c r="QKJ49" s="21"/>
      <c r="QKK49" s="21"/>
      <c r="QKL49" s="21"/>
      <c r="QKM49" s="21"/>
      <c r="QKN49" s="21"/>
      <c r="QKO49" s="21"/>
      <c r="QKP49" s="21"/>
      <c r="QKQ49" s="21"/>
      <c r="QKR49" s="21"/>
      <c r="QKS49" s="21"/>
      <c r="QKT49" s="21"/>
      <c r="QKU49" s="21"/>
      <c r="QKV49" s="21"/>
      <c r="QKW49" s="21"/>
      <c r="QKX49" s="21"/>
      <c r="QKY49" s="21"/>
      <c r="QKZ49" s="21"/>
      <c r="QLA49" s="21"/>
      <c r="QLB49" s="21"/>
      <c r="QLC49" s="21"/>
      <c r="QLD49" s="21"/>
      <c r="QLE49" s="21"/>
      <c r="QLF49" s="21"/>
      <c r="QLG49" s="21"/>
      <c r="QLH49" s="21"/>
      <c r="QLI49" s="21"/>
      <c r="QLJ49" s="21"/>
      <c r="QLK49" s="21"/>
      <c r="QLL49" s="21"/>
      <c r="QLM49" s="21"/>
      <c r="QLN49" s="21"/>
      <c r="QLO49" s="21"/>
      <c r="QLP49" s="21"/>
      <c r="QLQ49" s="21"/>
      <c r="QLR49" s="21"/>
      <c r="QLS49" s="21"/>
      <c r="QLT49" s="21"/>
      <c r="QLU49" s="21"/>
      <c r="QLV49" s="21"/>
      <c r="QLW49" s="21"/>
      <c r="QLX49" s="21"/>
      <c r="QLY49" s="21"/>
      <c r="QLZ49" s="21"/>
      <c r="QMA49" s="21"/>
      <c r="QMB49" s="21"/>
      <c r="QMC49" s="21"/>
      <c r="QMD49" s="21"/>
      <c r="QME49" s="21"/>
      <c r="QMF49" s="21"/>
      <c r="QMG49" s="21"/>
      <c r="QMH49" s="21"/>
      <c r="QMI49" s="21"/>
      <c r="QMJ49" s="21"/>
      <c r="QMK49" s="21"/>
      <c r="QML49" s="21"/>
      <c r="QMM49" s="21"/>
      <c r="QMN49" s="21"/>
      <c r="QMO49" s="21"/>
      <c r="QMP49" s="21"/>
      <c r="QMQ49" s="21"/>
      <c r="QMR49" s="21"/>
      <c r="QMS49" s="21"/>
      <c r="QMT49" s="21"/>
      <c r="QMU49" s="21"/>
      <c r="QMV49" s="21"/>
      <c r="QMW49" s="21"/>
      <c r="QMX49" s="21"/>
      <c r="QMY49" s="21"/>
      <c r="QMZ49" s="21"/>
      <c r="QNA49" s="21"/>
      <c r="QNB49" s="21"/>
      <c r="QNC49" s="21"/>
      <c r="QND49" s="21"/>
      <c r="QNE49" s="21"/>
      <c r="QNF49" s="21"/>
      <c r="QNG49" s="21"/>
      <c r="QNH49" s="21"/>
      <c r="QNI49" s="21"/>
      <c r="QNJ49" s="21"/>
      <c r="QNK49" s="21"/>
      <c r="QNL49" s="21"/>
      <c r="QNM49" s="21"/>
      <c r="QNN49" s="21"/>
      <c r="QNO49" s="21"/>
      <c r="QNP49" s="21"/>
      <c r="QNQ49" s="21"/>
      <c r="QNR49" s="21"/>
      <c r="QNS49" s="21"/>
      <c r="QNT49" s="21"/>
      <c r="QNU49" s="21"/>
      <c r="QNV49" s="21"/>
      <c r="QNW49" s="21"/>
      <c r="QNX49" s="21"/>
      <c r="QNY49" s="21"/>
      <c r="QNZ49" s="21"/>
      <c r="QOA49" s="21"/>
      <c r="QOB49" s="21"/>
      <c r="QOC49" s="21"/>
      <c r="QOD49" s="21"/>
      <c r="QOE49" s="21"/>
      <c r="QOF49" s="21"/>
      <c r="QOG49" s="21"/>
      <c r="QOH49" s="21"/>
      <c r="QOI49" s="21"/>
      <c r="QOJ49" s="21"/>
      <c r="QOK49" s="21"/>
      <c r="QOL49" s="21"/>
      <c r="QOM49" s="21"/>
      <c r="QON49" s="21"/>
      <c r="QOO49" s="21"/>
      <c r="QOP49" s="21"/>
      <c r="QOQ49" s="21"/>
      <c r="QOR49" s="21"/>
      <c r="QOS49" s="21"/>
      <c r="QOT49" s="21"/>
      <c r="QOU49" s="21"/>
      <c r="QOV49" s="21"/>
      <c r="QOW49" s="21"/>
      <c r="QOX49" s="21"/>
      <c r="QOY49" s="21"/>
      <c r="QOZ49" s="21"/>
      <c r="QPA49" s="21"/>
      <c r="QPB49" s="21"/>
      <c r="QPC49" s="21"/>
      <c r="QPD49" s="21"/>
      <c r="QPE49" s="21"/>
      <c r="QPF49" s="21"/>
      <c r="QPG49" s="21"/>
      <c r="QPH49" s="21"/>
      <c r="QPI49" s="21"/>
      <c r="QPJ49" s="21"/>
      <c r="QPK49" s="21"/>
      <c r="QPL49" s="21"/>
      <c r="QPM49" s="21"/>
      <c r="QPN49" s="21"/>
      <c r="QPO49" s="21"/>
      <c r="QPP49" s="21"/>
      <c r="QPQ49" s="21"/>
      <c r="QPR49" s="21"/>
      <c r="QPS49" s="21"/>
      <c r="QPT49" s="21"/>
      <c r="QPU49" s="21"/>
      <c r="QPV49" s="21"/>
      <c r="QPW49" s="21"/>
      <c r="QPX49" s="21"/>
      <c r="QPY49" s="21"/>
      <c r="QPZ49" s="21"/>
      <c r="QQA49" s="21"/>
      <c r="QQB49" s="21"/>
      <c r="QQC49" s="21"/>
      <c r="QQD49" s="21"/>
      <c r="QQE49" s="21"/>
      <c r="QQF49" s="21"/>
      <c r="QQG49" s="21"/>
      <c r="QQH49" s="21"/>
      <c r="QQI49" s="21"/>
      <c r="QQJ49" s="21"/>
      <c r="QQK49" s="21"/>
      <c r="QQL49" s="21"/>
      <c r="QQM49" s="21"/>
      <c r="QQN49" s="21"/>
      <c r="QQO49" s="21"/>
      <c r="QQP49" s="21"/>
      <c r="QQQ49" s="21"/>
      <c r="QQR49" s="21"/>
      <c r="QQS49" s="21"/>
      <c r="QQT49" s="21"/>
      <c r="QQU49" s="21"/>
      <c r="QQV49" s="21"/>
      <c r="QQW49" s="21"/>
      <c r="QQX49" s="21"/>
      <c r="QQY49" s="21"/>
      <c r="QQZ49" s="21"/>
      <c r="QRA49" s="21"/>
      <c r="QRB49" s="21"/>
      <c r="QRC49" s="21"/>
      <c r="QRD49" s="21"/>
      <c r="QRE49" s="21"/>
      <c r="QRF49" s="21"/>
      <c r="QRG49" s="21"/>
      <c r="QRH49" s="21"/>
      <c r="QRI49" s="21"/>
      <c r="QRJ49" s="21"/>
      <c r="QRK49" s="21"/>
      <c r="QRL49" s="21"/>
      <c r="QRM49" s="21"/>
      <c r="QRN49" s="21"/>
      <c r="QRO49" s="21"/>
      <c r="QRP49" s="21"/>
      <c r="QRQ49" s="21"/>
      <c r="QRR49" s="21"/>
      <c r="QRS49" s="21"/>
      <c r="QRT49" s="21"/>
      <c r="QRU49" s="21"/>
      <c r="QRV49" s="21"/>
      <c r="QRW49" s="21"/>
      <c r="QRX49" s="21"/>
      <c r="QRY49" s="21"/>
      <c r="QRZ49" s="21"/>
      <c r="QSA49" s="21"/>
      <c r="QSB49" s="21"/>
      <c r="QSC49" s="21"/>
      <c r="QSD49" s="21"/>
      <c r="QSE49" s="21"/>
      <c r="QSF49" s="21"/>
      <c r="QSG49" s="21"/>
      <c r="QSH49" s="21"/>
      <c r="QSI49" s="21"/>
      <c r="QSJ49" s="21"/>
      <c r="QSK49" s="21"/>
      <c r="QSL49" s="21"/>
      <c r="QSM49" s="21"/>
      <c r="QSN49" s="21"/>
      <c r="QSO49" s="21"/>
      <c r="QSP49" s="21"/>
      <c r="QSQ49" s="21"/>
      <c r="QSR49" s="21"/>
      <c r="QSS49" s="21"/>
      <c r="QST49" s="21"/>
      <c r="QSU49" s="21"/>
      <c r="QSV49" s="21"/>
      <c r="QSW49" s="21"/>
      <c r="QSX49" s="21"/>
      <c r="QSY49" s="21"/>
      <c r="QSZ49" s="21"/>
      <c r="QTA49" s="21"/>
      <c r="QTB49" s="21"/>
      <c r="QTC49" s="21"/>
      <c r="QTD49" s="21"/>
      <c r="QTE49" s="21"/>
      <c r="QTF49" s="21"/>
      <c r="QTG49" s="21"/>
      <c r="QTH49" s="21"/>
      <c r="QTI49" s="21"/>
      <c r="QTJ49" s="21"/>
      <c r="QTK49" s="21"/>
      <c r="QTL49" s="21"/>
      <c r="QTM49" s="21"/>
      <c r="QTN49" s="21"/>
      <c r="QTO49" s="21"/>
      <c r="QTP49" s="21"/>
      <c r="QTQ49" s="21"/>
      <c r="QTR49" s="21"/>
      <c r="QTS49" s="21"/>
      <c r="QTT49" s="21"/>
      <c r="QTU49" s="21"/>
      <c r="QTV49" s="21"/>
      <c r="QTW49" s="21"/>
      <c r="QTX49" s="21"/>
      <c r="QTY49" s="21"/>
      <c r="QTZ49" s="21"/>
      <c r="QUA49" s="21"/>
      <c r="QUB49" s="21"/>
      <c r="QUC49" s="21"/>
      <c r="QUD49" s="21"/>
      <c r="QUE49" s="21"/>
      <c r="QUF49" s="21"/>
      <c r="QUG49" s="21"/>
      <c r="QUH49" s="21"/>
      <c r="QUI49" s="21"/>
      <c r="QUJ49" s="21"/>
      <c r="QUK49" s="21"/>
      <c r="QUL49" s="21"/>
      <c r="QUM49" s="21"/>
      <c r="QUN49" s="21"/>
      <c r="QUO49" s="21"/>
      <c r="QUP49" s="21"/>
      <c r="QUQ49" s="21"/>
      <c r="QUR49" s="21"/>
      <c r="QUS49" s="21"/>
      <c r="QUT49" s="21"/>
      <c r="QUU49" s="21"/>
      <c r="QUV49" s="21"/>
      <c r="QUW49" s="21"/>
      <c r="QUX49" s="21"/>
      <c r="QUY49" s="21"/>
      <c r="QUZ49" s="21"/>
      <c r="QVA49" s="21"/>
      <c r="QVB49" s="21"/>
      <c r="QVC49" s="21"/>
      <c r="QVD49" s="21"/>
      <c r="QVE49" s="21"/>
      <c r="QVF49" s="21"/>
      <c r="QVG49" s="21"/>
      <c r="QVH49" s="21"/>
      <c r="QVI49" s="21"/>
      <c r="QVJ49" s="21"/>
      <c r="QVK49" s="21"/>
      <c r="QVL49" s="21"/>
      <c r="QVM49" s="21"/>
      <c r="QVN49" s="21"/>
      <c r="QVO49" s="21"/>
      <c r="QVP49" s="21"/>
      <c r="QVQ49" s="21"/>
      <c r="QVR49" s="21"/>
      <c r="QVS49" s="21"/>
      <c r="QVT49" s="21"/>
      <c r="QVU49" s="21"/>
      <c r="QVV49" s="21"/>
      <c r="QVW49" s="21"/>
      <c r="QVX49" s="21"/>
      <c r="QVY49" s="21"/>
      <c r="QVZ49" s="21"/>
      <c r="QWA49" s="21"/>
      <c r="QWB49" s="21"/>
      <c r="QWC49" s="21"/>
      <c r="QWD49" s="21"/>
      <c r="QWE49" s="21"/>
      <c r="QWF49" s="21"/>
      <c r="QWG49" s="21"/>
      <c r="QWH49" s="21"/>
      <c r="QWI49" s="21"/>
      <c r="QWJ49" s="21"/>
      <c r="QWK49" s="21"/>
      <c r="QWL49" s="21"/>
      <c r="QWM49" s="21"/>
      <c r="QWN49" s="21"/>
      <c r="QWO49" s="21"/>
      <c r="QWP49" s="21"/>
      <c r="QWQ49" s="21"/>
      <c r="QWR49" s="21"/>
      <c r="QWS49" s="21"/>
      <c r="QWT49" s="21"/>
      <c r="QWU49" s="21"/>
      <c r="QWV49" s="21"/>
      <c r="QWW49" s="21"/>
      <c r="QWX49" s="21"/>
      <c r="QWY49" s="21"/>
      <c r="QWZ49" s="21"/>
      <c r="QXA49" s="21"/>
      <c r="QXB49" s="21"/>
      <c r="QXC49" s="21"/>
      <c r="QXD49" s="21"/>
      <c r="QXE49" s="21"/>
      <c r="QXF49" s="21"/>
      <c r="QXG49" s="21"/>
      <c r="QXH49" s="21"/>
      <c r="QXI49" s="21"/>
      <c r="QXJ49" s="21"/>
      <c r="QXK49" s="21"/>
      <c r="QXL49" s="21"/>
      <c r="QXM49" s="21"/>
      <c r="QXN49" s="21"/>
      <c r="QXO49" s="21"/>
      <c r="QXP49" s="21"/>
      <c r="QXQ49" s="21"/>
      <c r="QXR49" s="21"/>
      <c r="QXS49" s="21"/>
      <c r="QXT49" s="21"/>
      <c r="QXU49" s="21"/>
      <c r="QXV49" s="21"/>
      <c r="QXW49" s="21"/>
      <c r="QXX49" s="21"/>
      <c r="QXY49" s="21"/>
      <c r="QXZ49" s="21"/>
      <c r="QYA49" s="21"/>
      <c r="QYB49" s="21"/>
      <c r="QYC49" s="21"/>
      <c r="QYD49" s="21"/>
      <c r="QYE49" s="21"/>
      <c r="QYF49" s="21"/>
      <c r="QYG49" s="21"/>
      <c r="QYH49" s="21"/>
      <c r="QYI49" s="21"/>
      <c r="QYJ49" s="21"/>
      <c r="QYK49" s="21"/>
      <c r="QYL49" s="21"/>
      <c r="QYM49" s="21"/>
      <c r="QYN49" s="21"/>
      <c r="QYO49" s="21"/>
      <c r="QYP49" s="21"/>
      <c r="QYQ49" s="21"/>
      <c r="QYR49" s="21"/>
      <c r="QYS49" s="21"/>
      <c r="QYT49" s="21"/>
      <c r="QYU49" s="21"/>
      <c r="QYV49" s="21"/>
      <c r="QYW49" s="21"/>
      <c r="QYX49" s="21"/>
      <c r="QYY49" s="21"/>
      <c r="QYZ49" s="21"/>
      <c r="QZA49" s="21"/>
      <c r="QZB49" s="21"/>
      <c r="QZC49" s="21"/>
      <c r="QZD49" s="21"/>
      <c r="QZE49" s="21"/>
      <c r="QZF49" s="21"/>
      <c r="QZG49" s="21"/>
      <c r="QZH49" s="21"/>
      <c r="QZI49" s="21"/>
      <c r="QZJ49" s="21"/>
      <c r="QZK49" s="21"/>
      <c r="QZL49" s="21"/>
      <c r="QZM49" s="21"/>
      <c r="QZN49" s="21"/>
      <c r="QZO49" s="21"/>
      <c r="QZP49" s="21"/>
      <c r="QZQ49" s="21"/>
      <c r="QZR49" s="21"/>
      <c r="QZS49" s="21"/>
      <c r="QZT49" s="21"/>
      <c r="QZU49" s="21"/>
      <c r="QZV49" s="21"/>
      <c r="QZW49" s="21"/>
      <c r="QZX49" s="21"/>
      <c r="QZY49" s="21"/>
      <c r="QZZ49" s="21"/>
      <c r="RAA49" s="21"/>
      <c r="RAB49" s="21"/>
      <c r="RAC49" s="21"/>
      <c r="RAD49" s="21"/>
      <c r="RAE49" s="21"/>
      <c r="RAF49" s="21"/>
      <c r="RAG49" s="21"/>
      <c r="RAH49" s="21"/>
      <c r="RAI49" s="21"/>
      <c r="RAJ49" s="21"/>
      <c r="RAK49" s="21"/>
      <c r="RAL49" s="21"/>
      <c r="RAM49" s="21"/>
      <c r="RAN49" s="21"/>
      <c r="RAO49" s="21"/>
      <c r="RAP49" s="21"/>
      <c r="RAQ49" s="21"/>
      <c r="RAR49" s="21"/>
      <c r="RAS49" s="21"/>
      <c r="RAT49" s="21"/>
      <c r="RAU49" s="21"/>
      <c r="RAV49" s="21"/>
      <c r="RAW49" s="21"/>
      <c r="RAX49" s="21"/>
      <c r="RAY49" s="21"/>
      <c r="RAZ49" s="21"/>
      <c r="RBA49" s="21"/>
      <c r="RBB49" s="21"/>
      <c r="RBC49" s="21"/>
      <c r="RBD49" s="21"/>
      <c r="RBE49" s="21"/>
      <c r="RBF49" s="21"/>
      <c r="RBG49" s="21"/>
      <c r="RBH49" s="21"/>
      <c r="RBI49" s="21"/>
      <c r="RBJ49" s="21"/>
      <c r="RBK49" s="21"/>
      <c r="RBL49" s="21"/>
      <c r="RBM49" s="21"/>
      <c r="RBN49" s="21"/>
      <c r="RBO49" s="21"/>
      <c r="RBP49" s="21"/>
      <c r="RBQ49" s="21"/>
      <c r="RBR49" s="21"/>
      <c r="RBS49" s="21"/>
      <c r="RBT49" s="21"/>
      <c r="RBU49" s="21"/>
      <c r="RBV49" s="21"/>
      <c r="RBW49" s="21"/>
      <c r="RBX49" s="21"/>
      <c r="RBY49" s="21"/>
      <c r="RBZ49" s="21"/>
      <c r="RCA49" s="21"/>
      <c r="RCB49" s="21"/>
      <c r="RCC49" s="21"/>
      <c r="RCD49" s="21"/>
      <c r="RCE49" s="21"/>
      <c r="RCF49" s="21"/>
      <c r="RCG49" s="21"/>
      <c r="RCH49" s="21"/>
      <c r="RCI49" s="21"/>
      <c r="RCJ49" s="21"/>
      <c r="RCK49" s="21"/>
      <c r="RCL49" s="21"/>
      <c r="RCM49" s="21"/>
      <c r="RCN49" s="21"/>
      <c r="RCO49" s="21"/>
      <c r="RCP49" s="21"/>
      <c r="RCQ49" s="21"/>
      <c r="RCR49" s="21"/>
      <c r="RCS49" s="21"/>
      <c r="RCT49" s="21"/>
      <c r="RCU49" s="21"/>
      <c r="RCV49" s="21"/>
      <c r="RCW49" s="21"/>
      <c r="RCX49" s="21"/>
      <c r="RCY49" s="21"/>
      <c r="RCZ49" s="21"/>
      <c r="RDA49" s="21"/>
      <c r="RDB49" s="21"/>
      <c r="RDC49" s="21"/>
      <c r="RDD49" s="21"/>
      <c r="RDE49" s="21"/>
      <c r="RDF49" s="21"/>
      <c r="RDG49" s="21"/>
      <c r="RDH49" s="21"/>
      <c r="RDI49" s="21"/>
      <c r="RDJ49" s="21"/>
      <c r="RDK49" s="21"/>
      <c r="RDL49" s="21"/>
      <c r="RDM49" s="21"/>
      <c r="RDN49" s="21"/>
      <c r="RDO49" s="21"/>
      <c r="RDP49" s="21"/>
      <c r="RDQ49" s="21"/>
      <c r="RDR49" s="21"/>
      <c r="RDS49" s="21"/>
      <c r="RDT49" s="21"/>
      <c r="RDU49" s="21"/>
      <c r="RDV49" s="21"/>
      <c r="RDW49" s="21"/>
      <c r="RDX49" s="21"/>
      <c r="RDY49" s="21"/>
      <c r="RDZ49" s="21"/>
      <c r="REA49" s="21"/>
      <c r="REB49" s="21"/>
      <c r="REC49" s="21"/>
      <c r="RED49" s="21"/>
      <c r="REE49" s="21"/>
      <c r="REF49" s="21"/>
      <c r="REG49" s="21"/>
      <c r="REH49" s="21"/>
      <c r="REI49" s="21"/>
      <c r="REJ49" s="21"/>
      <c r="REK49" s="21"/>
      <c r="REL49" s="21"/>
      <c r="REM49" s="21"/>
      <c r="REN49" s="21"/>
      <c r="REO49" s="21"/>
      <c r="REP49" s="21"/>
      <c r="REQ49" s="21"/>
      <c r="RER49" s="21"/>
      <c r="RES49" s="21"/>
      <c r="RET49" s="21"/>
      <c r="REU49" s="21"/>
      <c r="REV49" s="21"/>
      <c r="REW49" s="21"/>
      <c r="REX49" s="21"/>
      <c r="REY49" s="21"/>
      <c r="REZ49" s="21"/>
      <c r="RFA49" s="21"/>
      <c r="RFB49" s="21"/>
      <c r="RFC49" s="21"/>
      <c r="RFD49" s="21"/>
      <c r="RFE49" s="21"/>
      <c r="RFF49" s="21"/>
      <c r="RFG49" s="21"/>
      <c r="RFH49" s="21"/>
      <c r="RFI49" s="21"/>
      <c r="RFJ49" s="21"/>
      <c r="RFK49" s="21"/>
      <c r="RFL49" s="21"/>
      <c r="RFM49" s="21"/>
      <c r="RFN49" s="21"/>
      <c r="RFO49" s="21"/>
      <c r="RFP49" s="21"/>
      <c r="RFQ49" s="21"/>
      <c r="RFR49" s="21"/>
      <c r="RFS49" s="21"/>
      <c r="RFT49" s="21"/>
      <c r="RFU49" s="21"/>
      <c r="RFV49" s="21"/>
      <c r="RFW49" s="21"/>
      <c r="RFX49" s="21"/>
      <c r="RFY49" s="21"/>
      <c r="RFZ49" s="21"/>
      <c r="RGA49" s="21"/>
      <c r="RGB49" s="21"/>
      <c r="RGC49" s="21"/>
      <c r="RGD49" s="21"/>
      <c r="RGE49" s="21"/>
      <c r="RGF49" s="21"/>
      <c r="RGG49" s="21"/>
      <c r="RGH49" s="21"/>
      <c r="RGI49" s="21"/>
      <c r="RGJ49" s="21"/>
      <c r="RGK49" s="21"/>
      <c r="RGL49" s="21"/>
      <c r="RGM49" s="21"/>
      <c r="RGN49" s="21"/>
      <c r="RGO49" s="21"/>
      <c r="RGP49" s="21"/>
      <c r="RGQ49" s="21"/>
      <c r="RGR49" s="21"/>
      <c r="RGS49" s="21"/>
      <c r="RGT49" s="21"/>
      <c r="RGU49" s="21"/>
      <c r="RGV49" s="21"/>
      <c r="RGW49" s="21"/>
      <c r="RGX49" s="21"/>
      <c r="RGY49" s="21"/>
      <c r="RGZ49" s="21"/>
      <c r="RHA49" s="21"/>
      <c r="RHB49" s="21"/>
      <c r="RHC49" s="21"/>
      <c r="RHD49" s="21"/>
      <c r="RHE49" s="21"/>
      <c r="RHF49" s="21"/>
      <c r="RHG49" s="21"/>
      <c r="RHH49" s="21"/>
      <c r="RHI49" s="21"/>
      <c r="RHJ49" s="21"/>
      <c r="RHK49" s="21"/>
      <c r="RHL49" s="21"/>
      <c r="RHM49" s="21"/>
      <c r="RHN49" s="21"/>
      <c r="RHO49" s="21"/>
      <c r="RHP49" s="21"/>
      <c r="RHQ49" s="21"/>
      <c r="RHR49" s="21"/>
      <c r="RHS49" s="21"/>
      <c r="RHT49" s="21"/>
      <c r="RHU49" s="21"/>
      <c r="RHV49" s="21"/>
      <c r="RHW49" s="21"/>
      <c r="RHX49" s="21"/>
      <c r="RHY49" s="21"/>
      <c r="RHZ49" s="21"/>
      <c r="RIA49" s="21"/>
      <c r="RIB49" s="21"/>
      <c r="RIC49" s="21"/>
      <c r="RID49" s="21"/>
      <c r="RIE49" s="21"/>
      <c r="RIF49" s="21"/>
      <c r="RIG49" s="21"/>
      <c r="RIH49" s="21"/>
      <c r="RII49" s="21"/>
      <c r="RIJ49" s="21"/>
      <c r="RIK49" s="21"/>
      <c r="RIL49" s="21"/>
      <c r="RIM49" s="21"/>
      <c r="RIN49" s="21"/>
      <c r="RIO49" s="21"/>
      <c r="RIP49" s="21"/>
      <c r="RIQ49" s="21"/>
      <c r="RIR49" s="21"/>
      <c r="RIS49" s="21"/>
      <c r="RIT49" s="21"/>
      <c r="RIU49" s="21"/>
      <c r="RIV49" s="21"/>
      <c r="RIW49" s="21"/>
      <c r="RIX49" s="21"/>
      <c r="RIY49" s="21"/>
      <c r="RIZ49" s="21"/>
      <c r="RJA49" s="21"/>
      <c r="RJB49" s="21"/>
      <c r="RJC49" s="21"/>
      <c r="RJD49" s="21"/>
      <c r="RJE49" s="21"/>
      <c r="RJF49" s="21"/>
      <c r="RJG49" s="21"/>
      <c r="RJH49" s="21"/>
      <c r="RJI49" s="21"/>
      <c r="RJJ49" s="21"/>
      <c r="RJK49" s="21"/>
      <c r="RJL49" s="21"/>
      <c r="RJM49" s="21"/>
      <c r="RJN49" s="21"/>
      <c r="RJO49" s="21"/>
      <c r="RJP49" s="21"/>
      <c r="RJQ49" s="21"/>
      <c r="RJR49" s="21"/>
      <c r="RJS49" s="21"/>
      <c r="RJT49" s="21"/>
      <c r="RJU49" s="21"/>
      <c r="RJV49" s="21"/>
      <c r="RJW49" s="21"/>
      <c r="RJX49" s="21"/>
      <c r="RJY49" s="21"/>
      <c r="RJZ49" s="21"/>
      <c r="RKA49" s="21"/>
      <c r="RKB49" s="21"/>
      <c r="RKC49" s="21"/>
      <c r="RKD49" s="21"/>
      <c r="RKE49" s="21"/>
      <c r="RKF49" s="21"/>
      <c r="RKG49" s="21"/>
      <c r="RKH49" s="21"/>
      <c r="RKI49" s="21"/>
      <c r="RKJ49" s="21"/>
      <c r="RKK49" s="21"/>
      <c r="RKL49" s="21"/>
      <c r="RKM49" s="21"/>
      <c r="RKN49" s="21"/>
      <c r="RKO49" s="21"/>
      <c r="RKP49" s="21"/>
      <c r="RKQ49" s="21"/>
      <c r="RKR49" s="21"/>
      <c r="RKS49" s="21"/>
      <c r="RKT49" s="21"/>
      <c r="RKU49" s="21"/>
      <c r="RKV49" s="21"/>
      <c r="RKW49" s="21"/>
      <c r="RKX49" s="21"/>
      <c r="RKY49" s="21"/>
      <c r="RKZ49" s="21"/>
      <c r="RLA49" s="21"/>
      <c r="RLB49" s="21"/>
      <c r="RLC49" s="21"/>
      <c r="RLD49" s="21"/>
      <c r="RLE49" s="21"/>
      <c r="RLF49" s="21"/>
      <c r="RLG49" s="21"/>
      <c r="RLH49" s="21"/>
      <c r="RLI49" s="21"/>
      <c r="RLJ49" s="21"/>
      <c r="RLK49" s="21"/>
      <c r="RLL49" s="21"/>
      <c r="RLM49" s="21"/>
      <c r="RLN49" s="21"/>
      <c r="RLO49" s="21"/>
      <c r="RLP49" s="21"/>
      <c r="RLQ49" s="21"/>
      <c r="RLR49" s="21"/>
      <c r="RLS49" s="21"/>
      <c r="RLT49" s="21"/>
      <c r="RLU49" s="21"/>
      <c r="RLV49" s="21"/>
      <c r="RLW49" s="21"/>
      <c r="RLX49" s="21"/>
      <c r="RLY49" s="21"/>
      <c r="RLZ49" s="21"/>
      <c r="RMA49" s="21"/>
      <c r="RMB49" s="21"/>
      <c r="RMC49" s="21"/>
      <c r="RMD49" s="21"/>
      <c r="RME49" s="21"/>
      <c r="RMF49" s="21"/>
      <c r="RMG49" s="21"/>
      <c r="RMH49" s="21"/>
      <c r="RMI49" s="21"/>
      <c r="RMJ49" s="21"/>
      <c r="RMK49" s="21"/>
      <c r="RML49" s="21"/>
      <c r="RMM49" s="21"/>
      <c r="RMN49" s="21"/>
      <c r="RMO49" s="21"/>
      <c r="RMP49" s="21"/>
      <c r="RMQ49" s="21"/>
      <c r="RMR49" s="21"/>
      <c r="RMS49" s="21"/>
      <c r="RMT49" s="21"/>
      <c r="RMU49" s="21"/>
      <c r="RMV49" s="21"/>
      <c r="RMW49" s="21"/>
      <c r="RMX49" s="21"/>
      <c r="RMY49" s="21"/>
      <c r="RMZ49" s="21"/>
      <c r="RNA49" s="21"/>
      <c r="RNB49" s="21"/>
      <c r="RNC49" s="21"/>
      <c r="RND49" s="21"/>
      <c r="RNE49" s="21"/>
      <c r="RNF49" s="21"/>
      <c r="RNG49" s="21"/>
      <c r="RNH49" s="21"/>
      <c r="RNI49" s="21"/>
      <c r="RNJ49" s="21"/>
      <c r="RNK49" s="21"/>
      <c r="RNL49" s="21"/>
      <c r="RNM49" s="21"/>
      <c r="RNN49" s="21"/>
      <c r="RNO49" s="21"/>
      <c r="RNP49" s="21"/>
      <c r="RNQ49" s="21"/>
      <c r="RNR49" s="21"/>
      <c r="RNS49" s="21"/>
      <c r="RNT49" s="21"/>
      <c r="RNU49" s="21"/>
      <c r="RNV49" s="21"/>
      <c r="RNW49" s="21"/>
      <c r="RNX49" s="21"/>
      <c r="RNY49" s="21"/>
      <c r="RNZ49" s="21"/>
      <c r="ROA49" s="21"/>
      <c r="ROB49" s="21"/>
      <c r="ROC49" s="21"/>
      <c r="ROD49" s="21"/>
      <c r="ROE49" s="21"/>
      <c r="ROF49" s="21"/>
      <c r="ROG49" s="21"/>
      <c r="ROH49" s="21"/>
      <c r="ROI49" s="21"/>
      <c r="ROJ49" s="21"/>
      <c r="ROK49" s="21"/>
      <c r="ROL49" s="21"/>
      <c r="ROM49" s="21"/>
      <c r="RON49" s="21"/>
      <c r="ROO49" s="21"/>
      <c r="ROP49" s="21"/>
      <c r="ROQ49" s="21"/>
      <c r="ROR49" s="21"/>
      <c r="ROS49" s="21"/>
      <c r="ROT49" s="21"/>
      <c r="ROU49" s="21"/>
      <c r="ROV49" s="21"/>
      <c r="ROW49" s="21"/>
      <c r="ROX49" s="21"/>
      <c r="ROY49" s="21"/>
      <c r="ROZ49" s="21"/>
      <c r="RPA49" s="21"/>
      <c r="RPB49" s="21"/>
      <c r="RPC49" s="21"/>
      <c r="RPD49" s="21"/>
      <c r="RPE49" s="21"/>
      <c r="RPF49" s="21"/>
      <c r="RPG49" s="21"/>
      <c r="RPH49" s="21"/>
      <c r="RPI49" s="21"/>
      <c r="RPJ49" s="21"/>
      <c r="RPK49" s="21"/>
      <c r="RPL49" s="21"/>
      <c r="RPM49" s="21"/>
      <c r="RPN49" s="21"/>
      <c r="RPO49" s="21"/>
      <c r="RPP49" s="21"/>
      <c r="RPQ49" s="21"/>
      <c r="RPR49" s="21"/>
      <c r="RPS49" s="21"/>
      <c r="RPT49" s="21"/>
      <c r="RPU49" s="21"/>
      <c r="RPV49" s="21"/>
      <c r="RPW49" s="21"/>
      <c r="RPX49" s="21"/>
      <c r="RPY49" s="21"/>
      <c r="RPZ49" s="21"/>
      <c r="RQA49" s="21"/>
      <c r="RQB49" s="21"/>
      <c r="RQC49" s="21"/>
      <c r="RQD49" s="21"/>
      <c r="RQE49" s="21"/>
      <c r="RQF49" s="21"/>
      <c r="RQG49" s="21"/>
      <c r="RQH49" s="21"/>
      <c r="RQI49" s="21"/>
      <c r="RQJ49" s="21"/>
      <c r="RQK49" s="21"/>
      <c r="RQL49" s="21"/>
      <c r="RQM49" s="21"/>
      <c r="RQN49" s="21"/>
      <c r="RQO49" s="21"/>
      <c r="RQP49" s="21"/>
      <c r="RQQ49" s="21"/>
      <c r="RQR49" s="21"/>
      <c r="RQS49" s="21"/>
      <c r="RQT49" s="21"/>
      <c r="RQU49" s="21"/>
      <c r="RQV49" s="21"/>
      <c r="RQW49" s="21"/>
      <c r="RQX49" s="21"/>
      <c r="RQY49" s="21"/>
      <c r="RQZ49" s="21"/>
      <c r="RRA49" s="21"/>
      <c r="RRB49" s="21"/>
      <c r="RRC49" s="21"/>
      <c r="RRD49" s="21"/>
      <c r="RRE49" s="21"/>
      <c r="RRF49" s="21"/>
      <c r="RRG49" s="21"/>
      <c r="RRH49" s="21"/>
      <c r="RRI49" s="21"/>
      <c r="RRJ49" s="21"/>
      <c r="RRK49" s="21"/>
      <c r="RRL49" s="21"/>
      <c r="RRM49" s="21"/>
      <c r="RRN49" s="21"/>
      <c r="RRO49" s="21"/>
      <c r="RRP49" s="21"/>
      <c r="RRQ49" s="21"/>
      <c r="RRR49" s="21"/>
      <c r="RRS49" s="21"/>
      <c r="RRT49" s="21"/>
      <c r="RRU49" s="21"/>
      <c r="RRV49" s="21"/>
      <c r="RRW49" s="21"/>
      <c r="RRX49" s="21"/>
      <c r="RRY49" s="21"/>
      <c r="RRZ49" s="21"/>
      <c r="RSA49" s="21"/>
      <c r="RSB49" s="21"/>
      <c r="RSC49" s="21"/>
      <c r="RSD49" s="21"/>
      <c r="RSE49" s="21"/>
      <c r="RSF49" s="21"/>
      <c r="RSG49" s="21"/>
      <c r="RSH49" s="21"/>
      <c r="RSI49" s="21"/>
      <c r="RSJ49" s="21"/>
      <c r="RSK49" s="21"/>
      <c r="RSL49" s="21"/>
      <c r="RSM49" s="21"/>
      <c r="RSN49" s="21"/>
      <c r="RSO49" s="21"/>
      <c r="RSP49" s="21"/>
      <c r="RSQ49" s="21"/>
      <c r="RSR49" s="21"/>
      <c r="RSS49" s="21"/>
      <c r="RST49" s="21"/>
      <c r="RSU49" s="21"/>
      <c r="RSV49" s="21"/>
      <c r="RSW49" s="21"/>
      <c r="RSX49" s="21"/>
      <c r="RSY49" s="21"/>
      <c r="RSZ49" s="21"/>
      <c r="RTA49" s="21"/>
      <c r="RTB49" s="21"/>
      <c r="RTC49" s="21"/>
      <c r="RTD49" s="21"/>
      <c r="RTE49" s="21"/>
      <c r="RTF49" s="21"/>
      <c r="RTG49" s="21"/>
      <c r="RTH49" s="21"/>
      <c r="RTI49" s="21"/>
      <c r="RTJ49" s="21"/>
      <c r="RTK49" s="21"/>
      <c r="RTL49" s="21"/>
      <c r="RTM49" s="21"/>
      <c r="RTN49" s="21"/>
      <c r="RTO49" s="21"/>
      <c r="RTP49" s="21"/>
      <c r="RTQ49" s="21"/>
      <c r="RTR49" s="21"/>
      <c r="RTS49" s="21"/>
      <c r="RTT49" s="21"/>
      <c r="RTU49" s="21"/>
      <c r="RTV49" s="21"/>
      <c r="RTW49" s="21"/>
      <c r="RTX49" s="21"/>
      <c r="RTY49" s="21"/>
      <c r="RTZ49" s="21"/>
      <c r="RUA49" s="21"/>
      <c r="RUB49" s="21"/>
      <c r="RUC49" s="21"/>
      <c r="RUD49" s="21"/>
      <c r="RUE49" s="21"/>
      <c r="RUF49" s="21"/>
      <c r="RUG49" s="21"/>
      <c r="RUH49" s="21"/>
      <c r="RUI49" s="21"/>
      <c r="RUJ49" s="21"/>
      <c r="RUK49" s="21"/>
      <c r="RUL49" s="21"/>
      <c r="RUM49" s="21"/>
      <c r="RUN49" s="21"/>
      <c r="RUO49" s="21"/>
      <c r="RUP49" s="21"/>
      <c r="RUQ49" s="21"/>
      <c r="RUR49" s="21"/>
      <c r="RUS49" s="21"/>
      <c r="RUT49" s="21"/>
      <c r="RUU49" s="21"/>
      <c r="RUV49" s="21"/>
      <c r="RUW49" s="21"/>
      <c r="RUX49" s="21"/>
      <c r="RUY49" s="21"/>
      <c r="RUZ49" s="21"/>
      <c r="RVA49" s="21"/>
      <c r="RVB49" s="21"/>
      <c r="RVC49" s="21"/>
      <c r="RVD49" s="21"/>
      <c r="RVE49" s="21"/>
      <c r="RVF49" s="21"/>
      <c r="RVG49" s="21"/>
      <c r="RVH49" s="21"/>
      <c r="RVI49" s="21"/>
      <c r="RVJ49" s="21"/>
      <c r="RVK49" s="21"/>
      <c r="RVL49" s="21"/>
      <c r="RVM49" s="21"/>
      <c r="RVN49" s="21"/>
      <c r="RVO49" s="21"/>
      <c r="RVP49" s="21"/>
      <c r="RVQ49" s="21"/>
      <c r="RVR49" s="21"/>
      <c r="RVS49" s="21"/>
      <c r="RVT49" s="21"/>
      <c r="RVU49" s="21"/>
      <c r="RVV49" s="21"/>
      <c r="RVW49" s="21"/>
      <c r="RVX49" s="21"/>
      <c r="RVY49" s="21"/>
      <c r="RVZ49" s="21"/>
      <c r="RWA49" s="21"/>
      <c r="RWB49" s="21"/>
      <c r="RWC49" s="21"/>
      <c r="RWD49" s="21"/>
      <c r="RWE49" s="21"/>
      <c r="RWF49" s="21"/>
      <c r="RWG49" s="21"/>
      <c r="RWH49" s="21"/>
      <c r="RWI49" s="21"/>
      <c r="RWJ49" s="21"/>
      <c r="RWK49" s="21"/>
      <c r="RWL49" s="21"/>
      <c r="RWM49" s="21"/>
      <c r="RWN49" s="21"/>
      <c r="RWO49" s="21"/>
      <c r="RWP49" s="21"/>
      <c r="RWQ49" s="21"/>
      <c r="RWR49" s="21"/>
      <c r="RWS49" s="21"/>
      <c r="RWT49" s="21"/>
      <c r="RWU49" s="21"/>
      <c r="RWV49" s="21"/>
      <c r="RWW49" s="21"/>
      <c r="RWX49" s="21"/>
      <c r="RWY49" s="21"/>
      <c r="RWZ49" s="21"/>
      <c r="RXA49" s="21"/>
      <c r="RXB49" s="21"/>
      <c r="RXC49" s="21"/>
      <c r="RXD49" s="21"/>
      <c r="RXE49" s="21"/>
      <c r="RXF49" s="21"/>
      <c r="RXG49" s="21"/>
      <c r="RXH49" s="21"/>
      <c r="RXI49" s="21"/>
      <c r="RXJ49" s="21"/>
      <c r="RXK49" s="21"/>
      <c r="RXL49" s="21"/>
      <c r="RXM49" s="21"/>
      <c r="RXN49" s="21"/>
      <c r="RXO49" s="21"/>
      <c r="RXP49" s="21"/>
      <c r="RXQ49" s="21"/>
      <c r="RXR49" s="21"/>
      <c r="RXS49" s="21"/>
      <c r="RXT49" s="21"/>
      <c r="RXU49" s="21"/>
      <c r="RXV49" s="21"/>
      <c r="RXW49" s="21"/>
      <c r="RXX49" s="21"/>
      <c r="RXY49" s="21"/>
      <c r="RXZ49" s="21"/>
      <c r="RYA49" s="21"/>
      <c r="RYB49" s="21"/>
      <c r="RYC49" s="21"/>
      <c r="RYD49" s="21"/>
      <c r="RYE49" s="21"/>
      <c r="RYF49" s="21"/>
      <c r="RYG49" s="21"/>
      <c r="RYH49" s="21"/>
      <c r="RYI49" s="21"/>
      <c r="RYJ49" s="21"/>
      <c r="RYK49" s="21"/>
      <c r="RYL49" s="21"/>
      <c r="RYM49" s="21"/>
      <c r="RYN49" s="21"/>
      <c r="RYO49" s="21"/>
      <c r="RYP49" s="21"/>
      <c r="RYQ49" s="21"/>
      <c r="RYR49" s="21"/>
      <c r="RYS49" s="21"/>
      <c r="RYT49" s="21"/>
      <c r="RYU49" s="21"/>
      <c r="RYV49" s="21"/>
      <c r="RYW49" s="21"/>
      <c r="RYX49" s="21"/>
      <c r="RYY49" s="21"/>
      <c r="RYZ49" s="21"/>
      <c r="RZA49" s="21"/>
      <c r="RZB49" s="21"/>
      <c r="RZC49" s="21"/>
      <c r="RZD49" s="21"/>
      <c r="RZE49" s="21"/>
      <c r="RZF49" s="21"/>
      <c r="RZG49" s="21"/>
      <c r="RZH49" s="21"/>
      <c r="RZI49" s="21"/>
      <c r="RZJ49" s="21"/>
      <c r="RZK49" s="21"/>
      <c r="RZL49" s="21"/>
      <c r="RZM49" s="21"/>
      <c r="RZN49" s="21"/>
      <c r="RZO49" s="21"/>
      <c r="RZP49" s="21"/>
      <c r="RZQ49" s="21"/>
      <c r="RZR49" s="21"/>
      <c r="RZS49" s="21"/>
      <c r="RZT49" s="21"/>
      <c r="RZU49" s="21"/>
      <c r="RZV49" s="21"/>
      <c r="RZW49" s="21"/>
      <c r="RZX49" s="21"/>
      <c r="RZY49" s="21"/>
      <c r="RZZ49" s="21"/>
      <c r="SAA49" s="21"/>
      <c r="SAB49" s="21"/>
      <c r="SAC49" s="21"/>
      <c r="SAD49" s="21"/>
      <c r="SAE49" s="21"/>
      <c r="SAF49" s="21"/>
      <c r="SAG49" s="21"/>
      <c r="SAH49" s="21"/>
      <c r="SAI49" s="21"/>
      <c r="SAJ49" s="21"/>
      <c r="SAK49" s="21"/>
      <c r="SAL49" s="21"/>
      <c r="SAM49" s="21"/>
      <c r="SAN49" s="21"/>
      <c r="SAO49" s="21"/>
      <c r="SAP49" s="21"/>
      <c r="SAQ49" s="21"/>
      <c r="SAR49" s="21"/>
      <c r="SAS49" s="21"/>
      <c r="SAT49" s="21"/>
      <c r="SAU49" s="21"/>
      <c r="SAV49" s="21"/>
      <c r="SAW49" s="21"/>
      <c r="SAX49" s="21"/>
      <c r="SAY49" s="21"/>
      <c r="SAZ49" s="21"/>
      <c r="SBA49" s="21"/>
      <c r="SBB49" s="21"/>
      <c r="SBC49" s="21"/>
      <c r="SBD49" s="21"/>
      <c r="SBE49" s="21"/>
      <c r="SBF49" s="21"/>
      <c r="SBG49" s="21"/>
      <c r="SBH49" s="21"/>
      <c r="SBI49" s="21"/>
      <c r="SBJ49" s="21"/>
      <c r="SBK49" s="21"/>
      <c r="SBL49" s="21"/>
      <c r="SBM49" s="21"/>
      <c r="SBN49" s="21"/>
      <c r="SBO49" s="21"/>
      <c r="SBP49" s="21"/>
      <c r="SBQ49" s="21"/>
      <c r="SBR49" s="21"/>
      <c r="SBS49" s="21"/>
      <c r="SBT49" s="21"/>
      <c r="SBU49" s="21"/>
      <c r="SBV49" s="21"/>
      <c r="SBW49" s="21"/>
      <c r="SBX49" s="21"/>
      <c r="SBY49" s="21"/>
      <c r="SBZ49" s="21"/>
      <c r="SCA49" s="21"/>
      <c r="SCB49" s="21"/>
      <c r="SCC49" s="21"/>
      <c r="SCD49" s="21"/>
      <c r="SCE49" s="21"/>
      <c r="SCF49" s="21"/>
      <c r="SCG49" s="21"/>
      <c r="SCH49" s="21"/>
      <c r="SCI49" s="21"/>
      <c r="SCJ49" s="21"/>
      <c r="SCK49" s="21"/>
      <c r="SCL49" s="21"/>
      <c r="SCM49" s="21"/>
      <c r="SCN49" s="21"/>
      <c r="SCO49" s="21"/>
      <c r="SCP49" s="21"/>
      <c r="SCQ49" s="21"/>
      <c r="SCR49" s="21"/>
      <c r="SCS49" s="21"/>
      <c r="SCT49" s="21"/>
      <c r="SCU49" s="21"/>
      <c r="SCV49" s="21"/>
      <c r="SCW49" s="21"/>
      <c r="SCX49" s="21"/>
      <c r="SCY49" s="21"/>
      <c r="SCZ49" s="21"/>
      <c r="SDA49" s="21"/>
      <c r="SDB49" s="21"/>
      <c r="SDC49" s="21"/>
      <c r="SDD49" s="21"/>
      <c r="SDE49" s="21"/>
      <c r="SDF49" s="21"/>
      <c r="SDG49" s="21"/>
      <c r="SDH49" s="21"/>
      <c r="SDI49" s="21"/>
      <c r="SDJ49" s="21"/>
      <c r="SDK49" s="21"/>
      <c r="SDL49" s="21"/>
      <c r="SDM49" s="21"/>
      <c r="SDN49" s="21"/>
      <c r="SDO49" s="21"/>
      <c r="SDP49" s="21"/>
      <c r="SDQ49" s="21"/>
      <c r="SDR49" s="21"/>
      <c r="SDS49" s="21"/>
      <c r="SDT49" s="21"/>
      <c r="SDU49" s="21"/>
      <c r="SDV49" s="21"/>
      <c r="SDW49" s="21"/>
      <c r="SDX49" s="21"/>
      <c r="SDY49" s="21"/>
      <c r="SDZ49" s="21"/>
      <c r="SEA49" s="21"/>
      <c r="SEB49" s="21"/>
      <c r="SEC49" s="21"/>
      <c r="SED49" s="21"/>
      <c r="SEE49" s="21"/>
      <c r="SEF49" s="21"/>
      <c r="SEG49" s="21"/>
      <c r="SEH49" s="21"/>
      <c r="SEI49" s="21"/>
      <c r="SEJ49" s="21"/>
      <c r="SEK49" s="21"/>
      <c r="SEL49" s="21"/>
      <c r="SEM49" s="21"/>
      <c r="SEN49" s="21"/>
      <c r="SEO49" s="21"/>
      <c r="SEP49" s="21"/>
      <c r="SEQ49" s="21"/>
      <c r="SER49" s="21"/>
      <c r="SES49" s="21"/>
      <c r="SET49" s="21"/>
      <c r="SEU49" s="21"/>
      <c r="SEV49" s="21"/>
      <c r="SEW49" s="21"/>
      <c r="SEX49" s="21"/>
      <c r="SEY49" s="21"/>
      <c r="SEZ49" s="21"/>
      <c r="SFA49" s="21"/>
      <c r="SFB49" s="21"/>
      <c r="SFC49" s="21"/>
      <c r="SFD49" s="21"/>
      <c r="SFE49" s="21"/>
      <c r="SFF49" s="21"/>
      <c r="SFG49" s="21"/>
      <c r="SFH49" s="21"/>
      <c r="SFI49" s="21"/>
      <c r="SFJ49" s="21"/>
      <c r="SFK49" s="21"/>
      <c r="SFL49" s="21"/>
      <c r="SFM49" s="21"/>
      <c r="SFN49" s="21"/>
      <c r="SFO49" s="21"/>
      <c r="SFP49" s="21"/>
      <c r="SFQ49" s="21"/>
      <c r="SFR49" s="21"/>
      <c r="SFS49" s="21"/>
      <c r="SFT49" s="21"/>
      <c r="SFU49" s="21"/>
      <c r="SFV49" s="21"/>
      <c r="SFW49" s="21"/>
      <c r="SFX49" s="21"/>
      <c r="SFY49" s="21"/>
      <c r="SFZ49" s="21"/>
      <c r="SGA49" s="21"/>
      <c r="SGB49" s="21"/>
      <c r="SGC49" s="21"/>
      <c r="SGD49" s="21"/>
      <c r="SGE49" s="21"/>
      <c r="SGF49" s="21"/>
      <c r="SGG49" s="21"/>
      <c r="SGH49" s="21"/>
      <c r="SGI49" s="21"/>
      <c r="SGJ49" s="21"/>
      <c r="SGK49" s="21"/>
      <c r="SGL49" s="21"/>
      <c r="SGM49" s="21"/>
      <c r="SGN49" s="21"/>
      <c r="SGO49" s="21"/>
      <c r="SGP49" s="21"/>
      <c r="SGQ49" s="21"/>
      <c r="SGR49" s="21"/>
      <c r="SGS49" s="21"/>
      <c r="SGT49" s="21"/>
      <c r="SGU49" s="21"/>
      <c r="SGV49" s="21"/>
      <c r="SGW49" s="21"/>
      <c r="SGX49" s="21"/>
      <c r="SGY49" s="21"/>
      <c r="SGZ49" s="21"/>
      <c r="SHA49" s="21"/>
      <c r="SHB49" s="21"/>
      <c r="SHC49" s="21"/>
      <c r="SHD49" s="21"/>
      <c r="SHE49" s="21"/>
      <c r="SHF49" s="21"/>
      <c r="SHG49" s="21"/>
      <c r="SHH49" s="21"/>
      <c r="SHI49" s="21"/>
      <c r="SHJ49" s="21"/>
      <c r="SHK49" s="21"/>
      <c r="SHL49" s="21"/>
      <c r="SHM49" s="21"/>
      <c r="SHN49" s="21"/>
      <c r="SHO49" s="21"/>
      <c r="SHP49" s="21"/>
      <c r="SHQ49" s="21"/>
      <c r="SHR49" s="21"/>
      <c r="SHS49" s="21"/>
      <c r="SHT49" s="21"/>
      <c r="SHU49" s="21"/>
      <c r="SHV49" s="21"/>
      <c r="SHW49" s="21"/>
      <c r="SHX49" s="21"/>
      <c r="SHY49" s="21"/>
      <c r="SHZ49" s="21"/>
      <c r="SIA49" s="21"/>
      <c r="SIB49" s="21"/>
      <c r="SIC49" s="21"/>
      <c r="SID49" s="21"/>
      <c r="SIE49" s="21"/>
      <c r="SIF49" s="21"/>
      <c r="SIG49" s="21"/>
      <c r="SIH49" s="21"/>
      <c r="SII49" s="21"/>
      <c r="SIJ49" s="21"/>
      <c r="SIK49" s="21"/>
      <c r="SIL49" s="21"/>
      <c r="SIM49" s="21"/>
      <c r="SIN49" s="21"/>
      <c r="SIO49" s="21"/>
      <c r="SIP49" s="21"/>
      <c r="SIQ49" s="21"/>
      <c r="SIR49" s="21"/>
      <c r="SIS49" s="21"/>
      <c r="SIT49" s="21"/>
      <c r="SIU49" s="21"/>
      <c r="SIV49" s="21"/>
      <c r="SIW49" s="21"/>
      <c r="SIX49" s="21"/>
      <c r="SIY49" s="21"/>
      <c r="SIZ49" s="21"/>
      <c r="SJA49" s="21"/>
      <c r="SJB49" s="21"/>
      <c r="SJC49" s="21"/>
      <c r="SJD49" s="21"/>
      <c r="SJE49" s="21"/>
      <c r="SJF49" s="21"/>
      <c r="SJG49" s="21"/>
      <c r="SJH49" s="21"/>
      <c r="SJI49" s="21"/>
      <c r="SJJ49" s="21"/>
      <c r="SJK49" s="21"/>
      <c r="SJL49" s="21"/>
      <c r="SJM49" s="21"/>
      <c r="SJN49" s="21"/>
      <c r="SJO49" s="21"/>
      <c r="SJP49" s="21"/>
      <c r="SJQ49" s="21"/>
      <c r="SJR49" s="21"/>
      <c r="SJS49" s="21"/>
      <c r="SJT49" s="21"/>
      <c r="SJU49" s="21"/>
      <c r="SJV49" s="21"/>
      <c r="SJW49" s="21"/>
      <c r="SJX49" s="21"/>
      <c r="SJY49" s="21"/>
      <c r="SJZ49" s="21"/>
      <c r="SKA49" s="21"/>
      <c r="SKB49" s="21"/>
      <c r="SKC49" s="21"/>
      <c r="SKD49" s="21"/>
      <c r="SKE49" s="21"/>
      <c r="SKF49" s="21"/>
      <c r="SKG49" s="21"/>
      <c r="SKH49" s="21"/>
      <c r="SKI49" s="21"/>
      <c r="SKJ49" s="21"/>
      <c r="SKK49" s="21"/>
      <c r="SKL49" s="21"/>
      <c r="SKM49" s="21"/>
      <c r="SKN49" s="21"/>
      <c r="SKO49" s="21"/>
      <c r="SKP49" s="21"/>
      <c r="SKQ49" s="21"/>
      <c r="SKR49" s="21"/>
      <c r="SKS49" s="21"/>
      <c r="SKT49" s="21"/>
      <c r="SKU49" s="21"/>
      <c r="SKV49" s="21"/>
      <c r="SKW49" s="21"/>
      <c r="SKX49" s="21"/>
      <c r="SKY49" s="21"/>
      <c r="SKZ49" s="21"/>
      <c r="SLA49" s="21"/>
      <c r="SLB49" s="21"/>
      <c r="SLC49" s="21"/>
      <c r="SLD49" s="21"/>
      <c r="SLE49" s="21"/>
      <c r="SLF49" s="21"/>
      <c r="SLG49" s="21"/>
      <c r="SLH49" s="21"/>
      <c r="SLI49" s="21"/>
      <c r="SLJ49" s="21"/>
      <c r="SLK49" s="21"/>
      <c r="SLL49" s="21"/>
      <c r="SLM49" s="21"/>
      <c r="SLN49" s="21"/>
      <c r="SLO49" s="21"/>
      <c r="SLP49" s="21"/>
      <c r="SLQ49" s="21"/>
      <c r="SLR49" s="21"/>
      <c r="SLS49" s="21"/>
      <c r="SLT49" s="21"/>
      <c r="SLU49" s="21"/>
      <c r="SLV49" s="21"/>
      <c r="SLW49" s="21"/>
      <c r="SLX49" s="21"/>
      <c r="SLY49" s="21"/>
      <c r="SLZ49" s="21"/>
      <c r="SMA49" s="21"/>
      <c r="SMB49" s="21"/>
      <c r="SMC49" s="21"/>
      <c r="SMD49" s="21"/>
      <c r="SME49" s="21"/>
      <c r="SMF49" s="21"/>
      <c r="SMG49" s="21"/>
      <c r="SMH49" s="21"/>
      <c r="SMI49" s="21"/>
      <c r="SMJ49" s="21"/>
      <c r="SMK49" s="21"/>
      <c r="SML49" s="21"/>
      <c r="SMM49" s="21"/>
      <c r="SMN49" s="21"/>
      <c r="SMO49" s="21"/>
      <c r="SMP49" s="21"/>
      <c r="SMQ49" s="21"/>
      <c r="SMR49" s="21"/>
      <c r="SMS49" s="21"/>
      <c r="SMT49" s="21"/>
      <c r="SMU49" s="21"/>
      <c r="SMV49" s="21"/>
      <c r="SMW49" s="21"/>
      <c r="SMX49" s="21"/>
      <c r="SMY49" s="21"/>
      <c r="SMZ49" s="21"/>
      <c r="SNA49" s="21"/>
      <c r="SNB49" s="21"/>
      <c r="SNC49" s="21"/>
      <c r="SND49" s="21"/>
      <c r="SNE49" s="21"/>
      <c r="SNF49" s="21"/>
      <c r="SNG49" s="21"/>
      <c r="SNH49" s="21"/>
      <c r="SNI49" s="21"/>
      <c r="SNJ49" s="21"/>
      <c r="SNK49" s="21"/>
      <c r="SNL49" s="21"/>
      <c r="SNM49" s="21"/>
      <c r="SNN49" s="21"/>
      <c r="SNO49" s="21"/>
      <c r="SNP49" s="21"/>
      <c r="SNQ49" s="21"/>
      <c r="SNR49" s="21"/>
      <c r="SNS49" s="21"/>
      <c r="SNT49" s="21"/>
      <c r="SNU49" s="21"/>
      <c r="SNV49" s="21"/>
      <c r="SNW49" s="21"/>
      <c r="SNX49" s="21"/>
      <c r="SNY49" s="21"/>
      <c r="SNZ49" s="21"/>
      <c r="SOA49" s="21"/>
      <c r="SOB49" s="21"/>
      <c r="SOC49" s="21"/>
      <c r="SOD49" s="21"/>
      <c r="SOE49" s="21"/>
      <c r="SOF49" s="21"/>
      <c r="SOG49" s="21"/>
      <c r="SOH49" s="21"/>
      <c r="SOI49" s="21"/>
      <c r="SOJ49" s="21"/>
      <c r="SOK49" s="21"/>
      <c r="SOL49" s="21"/>
      <c r="SOM49" s="21"/>
      <c r="SON49" s="21"/>
      <c r="SOO49" s="21"/>
      <c r="SOP49" s="21"/>
      <c r="SOQ49" s="21"/>
      <c r="SOR49" s="21"/>
      <c r="SOS49" s="21"/>
      <c r="SOT49" s="21"/>
      <c r="SOU49" s="21"/>
      <c r="SOV49" s="21"/>
      <c r="SOW49" s="21"/>
      <c r="SOX49" s="21"/>
      <c r="SOY49" s="21"/>
      <c r="SOZ49" s="21"/>
      <c r="SPA49" s="21"/>
      <c r="SPB49" s="21"/>
      <c r="SPC49" s="21"/>
      <c r="SPD49" s="21"/>
      <c r="SPE49" s="21"/>
      <c r="SPF49" s="21"/>
      <c r="SPG49" s="21"/>
      <c r="SPH49" s="21"/>
      <c r="SPI49" s="21"/>
      <c r="SPJ49" s="21"/>
      <c r="SPK49" s="21"/>
      <c r="SPL49" s="21"/>
      <c r="SPM49" s="21"/>
      <c r="SPN49" s="21"/>
      <c r="SPO49" s="21"/>
      <c r="SPP49" s="21"/>
      <c r="SPQ49" s="21"/>
      <c r="SPR49" s="21"/>
      <c r="SPS49" s="21"/>
      <c r="SPT49" s="21"/>
      <c r="SPU49" s="21"/>
      <c r="SPV49" s="21"/>
      <c r="SPW49" s="21"/>
      <c r="SPX49" s="21"/>
      <c r="SPY49" s="21"/>
      <c r="SPZ49" s="21"/>
      <c r="SQA49" s="21"/>
      <c r="SQB49" s="21"/>
      <c r="SQC49" s="21"/>
      <c r="SQD49" s="21"/>
      <c r="SQE49" s="21"/>
      <c r="SQF49" s="21"/>
      <c r="SQG49" s="21"/>
      <c r="SQH49" s="21"/>
      <c r="SQI49" s="21"/>
      <c r="SQJ49" s="21"/>
      <c r="SQK49" s="21"/>
      <c r="SQL49" s="21"/>
      <c r="SQM49" s="21"/>
      <c r="SQN49" s="21"/>
      <c r="SQO49" s="21"/>
      <c r="SQP49" s="21"/>
      <c r="SQQ49" s="21"/>
      <c r="SQR49" s="21"/>
      <c r="SQS49" s="21"/>
      <c r="SQT49" s="21"/>
      <c r="SQU49" s="21"/>
      <c r="SQV49" s="21"/>
      <c r="SQW49" s="21"/>
      <c r="SQX49" s="21"/>
      <c r="SQY49" s="21"/>
      <c r="SQZ49" s="21"/>
      <c r="SRA49" s="21"/>
      <c r="SRB49" s="21"/>
      <c r="SRC49" s="21"/>
      <c r="SRD49" s="21"/>
      <c r="SRE49" s="21"/>
      <c r="SRF49" s="21"/>
      <c r="SRG49" s="21"/>
      <c r="SRH49" s="21"/>
      <c r="SRI49" s="21"/>
      <c r="SRJ49" s="21"/>
      <c r="SRK49" s="21"/>
      <c r="SRL49" s="21"/>
      <c r="SRM49" s="21"/>
      <c r="SRN49" s="21"/>
      <c r="SRO49" s="21"/>
      <c r="SRP49" s="21"/>
      <c r="SRQ49" s="21"/>
      <c r="SRR49" s="21"/>
      <c r="SRS49" s="21"/>
      <c r="SRT49" s="21"/>
      <c r="SRU49" s="21"/>
      <c r="SRV49" s="21"/>
      <c r="SRW49" s="21"/>
      <c r="SRX49" s="21"/>
      <c r="SRY49" s="21"/>
      <c r="SRZ49" s="21"/>
      <c r="SSA49" s="21"/>
      <c r="SSB49" s="21"/>
      <c r="SSC49" s="21"/>
      <c r="SSD49" s="21"/>
      <c r="SSE49" s="21"/>
      <c r="SSF49" s="21"/>
      <c r="SSG49" s="21"/>
      <c r="SSH49" s="21"/>
      <c r="SSI49" s="21"/>
      <c r="SSJ49" s="21"/>
      <c r="SSK49" s="21"/>
      <c r="SSL49" s="21"/>
      <c r="SSM49" s="21"/>
      <c r="SSN49" s="21"/>
      <c r="SSO49" s="21"/>
      <c r="SSP49" s="21"/>
      <c r="SSQ49" s="21"/>
      <c r="SSR49" s="21"/>
      <c r="SSS49" s="21"/>
      <c r="SST49" s="21"/>
      <c r="SSU49" s="21"/>
      <c r="SSV49" s="21"/>
      <c r="SSW49" s="21"/>
      <c r="SSX49" s="21"/>
      <c r="SSY49" s="21"/>
      <c r="SSZ49" s="21"/>
      <c r="STA49" s="21"/>
      <c r="STB49" s="21"/>
      <c r="STC49" s="21"/>
      <c r="STD49" s="21"/>
      <c r="STE49" s="21"/>
      <c r="STF49" s="21"/>
      <c r="STG49" s="21"/>
      <c r="STH49" s="21"/>
      <c r="STI49" s="21"/>
      <c r="STJ49" s="21"/>
      <c r="STK49" s="21"/>
      <c r="STL49" s="21"/>
      <c r="STM49" s="21"/>
      <c r="STN49" s="21"/>
      <c r="STO49" s="21"/>
      <c r="STP49" s="21"/>
      <c r="STQ49" s="21"/>
      <c r="STR49" s="21"/>
      <c r="STS49" s="21"/>
      <c r="STT49" s="21"/>
      <c r="STU49" s="21"/>
      <c r="STV49" s="21"/>
      <c r="STW49" s="21"/>
      <c r="STX49" s="21"/>
      <c r="STY49" s="21"/>
      <c r="STZ49" s="21"/>
      <c r="SUA49" s="21"/>
      <c r="SUB49" s="21"/>
      <c r="SUC49" s="21"/>
      <c r="SUD49" s="21"/>
      <c r="SUE49" s="21"/>
      <c r="SUF49" s="21"/>
      <c r="SUG49" s="21"/>
      <c r="SUH49" s="21"/>
      <c r="SUI49" s="21"/>
      <c r="SUJ49" s="21"/>
      <c r="SUK49" s="21"/>
      <c r="SUL49" s="21"/>
      <c r="SUM49" s="21"/>
      <c r="SUN49" s="21"/>
      <c r="SUO49" s="21"/>
      <c r="SUP49" s="21"/>
      <c r="SUQ49" s="21"/>
      <c r="SUR49" s="21"/>
      <c r="SUS49" s="21"/>
      <c r="SUT49" s="21"/>
      <c r="SUU49" s="21"/>
      <c r="SUV49" s="21"/>
      <c r="SUW49" s="21"/>
      <c r="SUX49" s="21"/>
      <c r="SUY49" s="21"/>
      <c r="SUZ49" s="21"/>
      <c r="SVA49" s="21"/>
      <c r="SVB49" s="21"/>
      <c r="SVC49" s="21"/>
      <c r="SVD49" s="21"/>
      <c r="SVE49" s="21"/>
      <c r="SVF49" s="21"/>
      <c r="SVG49" s="21"/>
      <c r="SVH49" s="21"/>
      <c r="SVI49" s="21"/>
      <c r="SVJ49" s="21"/>
      <c r="SVK49" s="21"/>
      <c r="SVL49" s="21"/>
      <c r="SVM49" s="21"/>
      <c r="SVN49" s="21"/>
      <c r="SVO49" s="21"/>
      <c r="SVP49" s="21"/>
      <c r="SVQ49" s="21"/>
      <c r="SVR49" s="21"/>
      <c r="SVS49" s="21"/>
      <c r="SVT49" s="21"/>
      <c r="SVU49" s="21"/>
      <c r="SVV49" s="21"/>
      <c r="SVW49" s="21"/>
      <c r="SVX49" s="21"/>
      <c r="SVY49" s="21"/>
      <c r="SVZ49" s="21"/>
      <c r="SWA49" s="21"/>
      <c r="SWB49" s="21"/>
      <c r="SWC49" s="21"/>
      <c r="SWD49" s="21"/>
      <c r="SWE49" s="21"/>
      <c r="SWF49" s="21"/>
      <c r="SWG49" s="21"/>
      <c r="SWH49" s="21"/>
      <c r="SWI49" s="21"/>
      <c r="SWJ49" s="21"/>
      <c r="SWK49" s="21"/>
      <c r="SWL49" s="21"/>
      <c r="SWM49" s="21"/>
      <c r="SWN49" s="21"/>
      <c r="SWO49" s="21"/>
      <c r="SWP49" s="21"/>
      <c r="SWQ49" s="21"/>
      <c r="SWR49" s="21"/>
      <c r="SWS49" s="21"/>
      <c r="SWT49" s="21"/>
      <c r="SWU49" s="21"/>
      <c r="SWV49" s="21"/>
      <c r="SWW49" s="21"/>
      <c r="SWX49" s="21"/>
      <c r="SWY49" s="21"/>
      <c r="SWZ49" s="21"/>
      <c r="SXA49" s="21"/>
      <c r="SXB49" s="21"/>
      <c r="SXC49" s="21"/>
      <c r="SXD49" s="21"/>
      <c r="SXE49" s="21"/>
      <c r="SXF49" s="21"/>
      <c r="SXG49" s="21"/>
      <c r="SXH49" s="21"/>
      <c r="SXI49" s="21"/>
      <c r="SXJ49" s="21"/>
      <c r="SXK49" s="21"/>
      <c r="SXL49" s="21"/>
      <c r="SXM49" s="21"/>
      <c r="SXN49" s="21"/>
      <c r="SXO49" s="21"/>
      <c r="SXP49" s="21"/>
      <c r="SXQ49" s="21"/>
      <c r="SXR49" s="21"/>
      <c r="SXS49" s="21"/>
      <c r="SXT49" s="21"/>
      <c r="SXU49" s="21"/>
      <c r="SXV49" s="21"/>
      <c r="SXW49" s="21"/>
      <c r="SXX49" s="21"/>
      <c r="SXY49" s="21"/>
      <c r="SXZ49" s="21"/>
      <c r="SYA49" s="21"/>
      <c r="SYB49" s="21"/>
      <c r="SYC49" s="21"/>
      <c r="SYD49" s="21"/>
      <c r="SYE49" s="21"/>
      <c r="SYF49" s="21"/>
      <c r="SYG49" s="21"/>
      <c r="SYH49" s="21"/>
      <c r="SYI49" s="21"/>
      <c r="SYJ49" s="21"/>
      <c r="SYK49" s="21"/>
      <c r="SYL49" s="21"/>
      <c r="SYM49" s="21"/>
      <c r="SYN49" s="21"/>
      <c r="SYO49" s="21"/>
      <c r="SYP49" s="21"/>
      <c r="SYQ49" s="21"/>
      <c r="SYR49" s="21"/>
      <c r="SYS49" s="21"/>
      <c r="SYT49" s="21"/>
      <c r="SYU49" s="21"/>
      <c r="SYV49" s="21"/>
      <c r="SYW49" s="21"/>
      <c r="SYX49" s="21"/>
      <c r="SYY49" s="21"/>
      <c r="SYZ49" s="21"/>
      <c r="SZA49" s="21"/>
      <c r="SZB49" s="21"/>
      <c r="SZC49" s="21"/>
      <c r="SZD49" s="21"/>
      <c r="SZE49" s="21"/>
      <c r="SZF49" s="21"/>
      <c r="SZG49" s="21"/>
      <c r="SZH49" s="21"/>
      <c r="SZI49" s="21"/>
      <c r="SZJ49" s="21"/>
      <c r="SZK49" s="21"/>
      <c r="SZL49" s="21"/>
      <c r="SZM49" s="21"/>
      <c r="SZN49" s="21"/>
      <c r="SZO49" s="21"/>
      <c r="SZP49" s="21"/>
      <c r="SZQ49" s="21"/>
      <c r="SZR49" s="21"/>
      <c r="SZS49" s="21"/>
      <c r="SZT49" s="21"/>
      <c r="SZU49" s="21"/>
      <c r="SZV49" s="21"/>
      <c r="SZW49" s="21"/>
      <c r="SZX49" s="21"/>
      <c r="SZY49" s="21"/>
      <c r="SZZ49" s="21"/>
      <c r="TAA49" s="21"/>
      <c r="TAB49" s="21"/>
      <c r="TAC49" s="21"/>
      <c r="TAD49" s="21"/>
      <c r="TAE49" s="21"/>
      <c r="TAF49" s="21"/>
      <c r="TAG49" s="21"/>
      <c r="TAH49" s="21"/>
      <c r="TAI49" s="21"/>
      <c r="TAJ49" s="21"/>
      <c r="TAK49" s="21"/>
      <c r="TAL49" s="21"/>
      <c r="TAM49" s="21"/>
      <c r="TAN49" s="21"/>
      <c r="TAO49" s="21"/>
      <c r="TAP49" s="21"/>
      <c r="TAQ49" s="21"/>
      <c r="TAR49" s="21"/>
      <c r="TAS49" s="21"/>
      <c r="TAT49" s="21"/>
      <c r="TAU49" s="21"/>
      <c r="TAV49" s="21"/>
      <c r="TAW49" s="21"/>
      <c r="TAX49" s="21"/>
      <c r="TAY49" s="21"/>
      <c r="TAZ49" s="21"/>
      <c r="TBA49" s="21"/>
      <c r="TBB49" s="21"/>
      <c r="TBC49" s="21"/>
      <c r="TBD49" s="21"/>
      <c r="TBE49" s="21"/>
      <c r="TBF49" s="21"/>
      <c r="TBG49" s="21"/>
      <c r="TBH49" s="21"/>
      <c r="TBI49" s="21"/>
      <c r="TBJ49" s="21"/>
      <c r="TBK49" s="21"/>
      <c r="TBL49" s="21"/>
      <c r="TBM49" s="21"/>
      <c r="TBN49" s="21"/>
      <c r="TBO49" s="21"/>
      <c r="TBP49" s="21"/>
      <c r="TBQ49" s="21"/>
      <c r="TBR49" s="21"/>
      <c r="TBS49" s="21"/>
      <c r="TBT49" s="21"/>
      <c r="TBU49" s="21"/>
      <c r="TBV49" s="21"/>
      <c r="TBW49" s="21"/>
      <c r="TBX49" s="21"/>
      <c r="TBY49" s="21"/>
      <c r="TBZ49" s="21"/>
      <c r="TCA49" s="21"/>
      <c r="TCB49" s="21"/>
      <c r="TCC49" s="21"/>
      <c r="TCD49" s="21"/>
      <c r="TCE49" s="21"/>
      <c r="TCF49" s="21"/>
      <c r="TCG49" s="21"/>
      <c r="TCH49" s="21"/>
      <c r="TCI49" s="21"/>
      <c r="TCJ49" s="21"/>
      <c r="TCK49" s="21"/>
      <c r="TCL49" s="21"/>
      <c r="TCM49" s="21"/>
      <c r="TCN49" s="21"/>
      <c r="TCO49" s="21"/>
      <c r="TCP49" s="21"/>
      <c r="TCQ49" s="21"/>
      <c r="TCR49" s="21"/>
      <c r="TCS49" s="21"/>
      <c r="TCT49" s="21"/>
      <c r="TCU49" s="21"/>
      <c r="TCV49" s="21"/>
      <c r="TCW49" s="21"/>
      <c r="TCX49" s="21"/>
      <c r="TCY49" s="21"/>
      <c r="TCZ49" s="21"/>
      <c r="TDA49" s="21"/>
      <c r="TDB49" s="21"/>
      <c r="TDC49" s="21"/>
      <c r="TDD49" s="21"/>
      <c r="TDE49" s="21"/>
      <c r="TDF49" s="21"/>
      <c r="TDG49" s="21"/>
      <c r="TDH49" s="21"/>
      <c r="TDI49" s="21"/>
      <c r="TDJ49" s="21"/>
      <c r="TDK49" s="21"/>
      <c r="TDL49" s="21"/>
      <c r="TDM49" s="21"/>
      <c r="TDN49" s="21"/>
      <c r="TDO49" s="21"/>
      <c r="TDP49" s="21"/>
      <c r="TDQ49" s="21"/>
      <c r="TDR49" s="21"/>
      <c r="TDS49" s="21"/>
      <c r="TDT49" s="21"/>
      <c r="TDU49" s="21"/>
      <c r="TDV49" s="21"/>
      <c r="TDW49" s="21"/>
      <c r="TDX49" s="21"/>
      <c r="TDY49" s="21"/>
      <c r="TDZ49" s="21"/>
      <c r="TEA49" s="21"/>
      <c r="TEB49" s="21"/>
      <c r="TEC49" s="21"/>
      <c r="TED49" s="21"/>
      <c r="TEE49" s="21"/>
      <c r="TEF49" s="21"/>
      <c r="TEG49" s="21"/>
      <c r="TEH49" s="21"/>
      <c r="TEI49" s="21"/>
      <c r="TEJ49" s="21"/>
      <c r="TEK49" s="21"/>
      <c r="TEL49" s="21"/>
      <c r="TEM49" s="21"/>
      <c r="TEN49" s="21"/>
      <c r="TEO49" s="21"/>
      <c r="TEP49" s="21"/>
      <c r="TEQ49" s="21"/>
      <c r="TER49" s="21"/>
      <c r="TES49" s="21"/>
      <c r="TET49" s="21"/>
      <c r="TEU49" s="21"/>
      <c r="TEV49" s="21"/>
      <c r="TEW49" s="21"/>
      <c r="TEX49" s="21"/>
      <c r="TEY49" s="21"/>
      <c r="TEZ49" s="21"/>
      <c r="TFA49" s="21"/>
      <c r="TFB49" s="21"/>
      <c r="TFC49" s="21"/>
      <c r="TFD49" s="21"/>
      <c r="TFE49" s="21"/>
      <c r="TFF49" s="21"/>
      <c r="TFG49" s="21"/>
      <c r="TFH49" s="21"/>
      <c r="TFI49" s="21"/>
      <c r="TFJ49" s="21"/>
      <c r="TFK49" s="21"/>
      <c r="TFL49" s="21"/>
      <c r="TFM49" s="21"/>
      <c r="TFN49" s="21"/>
      <c r="TFO49" s="21"/>
      <c r="TFP49" s="21"/>
      <c r="TFQ49" s="21"/>
      <c r="TFR49" s="21"/>
      <c r="TFS49" s="21"/>
      <c r="TFT49" s="21"/>
      <c r="TFU49" s="21"/>
      <c r="TFV49" s="21"/>
      <c r="TFW49" s="21"/>
      <c r="TFX49" s="21"/>
      <c r="TFY49" s="21"/>
      <c r="TFZ49" s="21"/>
      <c r="TGA49" s="21"/>
      <c r="TGB49" s="21"/>
      <c r="TGC49" s="21"/>
      <c r="TGD49" s="21"/>
      <c r="TGE49" s="21"/>
      <c r="TGF49" s="21"/>
      <c r="TGG49" s="21"/>
      <c r="TGH49" s="21"/>
      <c r="TGI49" s="21"/>
      <c r="TGJ49" s="21"/>
      <c r="TGK49" s="21"/>
      <c r="TGL49" s="21"/>
      <c r="TGM49" s="21"/>
      <c r="TGN49" s="21"/>
      <c r="TGO49" s="21"/>
      <c r="TGP49" s="21"/>
      <c r="TGQ49" s="21"/>
      <c r="TGR49" s="21"/>
      <c r="TGS49" s="21"/>
      <c r="TGT49" s="21"/>
      <c r="TGU49" s="21"/>
      <c r="TGV49" s="21"/>
      <c r="TGW49" s="21"/>
      <c r="TGX49" s="21"/>
      <c r="TGY49" s="21"/>
      <c r="TGZ49" s="21"/>
      <c r="THA49" s="21"/>
      <c r="THB49" s="21"/>
      <c r="THC49" s="21"/>
      <c r="THD49" s="21"/>
      <c r="THE49" s="21"/>
      <c r="THF49" s="21"/>
      <c r="THG49" s="21"/>
      <c r="THH49" s="21"/>
      <c r="THI49" s="21"/>
      <c r="THJ49" s="21"/>
      <c r="THK49" s="21"/>
      <c r="THL49" s="21"/>
      <c r="THM49" s="21"/>
      <c r="THN49" s="21"/>
      <c r="THO49" s="21"/>
      <c r="THP49" s="21"/>
      <c r="THQ49" s="21"/>
      <c r="THR49" s="21"/>
      <c r="THS49" s="21"/>
      <c r="THT49" s="21"/>
      <c r="THU49" s="21"/>
      <c r="THV49" s="21"/>
      <c r="THW49" s="21"/>
      <c r="THX49" s="21"/>
      <c r="THY49" s="21"/>
      <c r="THZ49" s="21"/>
      <c r="TIA49" s="21"/>
      <c r="TIB49" s="21"/>
      <c r="TIC49" s="21"/>
      <c r="TID49" s="21"/>
      <c r="TIE49" s="21"/>
      <c r="TIF49" s="21"/>
      <c r="TIG49" s="21"/>
      <c r="TIH49" s="21"/>
      <c r="TII49" s="21"/>
      <c r="TIJ49" s="21"/>
      <c r="TIK49" s="21"/>
      <c r="TIL49" s="21"/>
      <c r="TIM49" s="21"/>
      <c r="TIN49" s="21"/>
      <c r="TIO49" s="21"/>
      <c r="TIP49" s="21"/>
      <c r="TIQ49" s="21"/>
      <c r="TIR49" s="21"/>
      <c r="TIS49" s="21"/>
      <c r="TIT49" s="21"/>
      <c r="TIU49" s="21"/>
      <c r="TIV49" s="21"/>
      <c r="TIW49" s="21"/>
      <c r="TIX49" s="21"/>
      <c r="TIY49" s="21"/>
      <c r="TIZ49" s="21"/>
      <c r="TJA49" s="21"/>
      <c r="TJB49" s="21"/>
      <c r="TJC49" s="21"/>
      <c r="TJD49" s="21"/>
      <c r="TJE49" s="21"/>
      <c r="TJF49" s="21"/>
      <c r="TJG49" s="21"/>
      <c r="TJH49" s="21"/>
      <c r="TJI49" s="21"/>
      <c r="TJJ49" s="21"/>
      <c r="TJK49" s="21"/>
      <c r="TJL49" s="21"/>
      <c r="TJM49" s="21"/>
      <c r="TJN49" s="21"/>
      <c r="TJO49" s="21"/>
      <c r="TJP49" s="21"/>
      <c r="TJQ49" s="21"/>
      <c r="TJR49" s="21"/>
      <c r="TJS49" s="21"/>
      <c r="TJT49" s="21"/>
      <c r="TJU49" s="21"/>
      <c r="TJV49" s="21"/>
      <c r="TJW49" s="21"/>
      <c r="TJX49" s="21"/>
      <c r="TJY49" s="21"/>
      <c r="TJZ49" s="21"/>
      <c r="TKA49" s="21"/>
      <c r="TKB49" s="21"/>
      <c r="TKC49" s="21"/>
      <c r="TKD49" s="21"/>
      <c r="TKE49" s="21"/>
      <c r="TKF49" s="21"/>
      <c r="TKG49" s="21"/>
      <c r="TKH49" s="21"/>
      <c r="TKI49" s="21"/>
      <c r="TKJ49" s="21"/>
      <c r="TKK49" s="21"/>
      <c r="TKL49" s="21"/>
      <c r="TKM49" s="21"/>
      <c r="TKN49" s="21"/>
      <c r="TKO49" s="21"/>
      <c r="TKP49" s="21"/>
      <c r="TKQ49" s="21"/>
      <c r="TKR49" s="21"/>
      <c r="TKS49" s="21"/>
      <c r="TKT49" s="21"/>
      <c r="TKU49" s="21"/>
      <c r="TKV49" s="21"/>
      <c r="TKW49" s="21"/>
      <c r="TKX49" s="21"/>
      <c r="TKY49" s="21"/>
      <c r="TKZ49" s="21"/>
      <c r="TLA49" s="21"/>
      <c r="TLB49" s="21"/>
      <c r="TLC49" s="21"/>
      <c r="TLD49" s="21"/>
      <c r="TLE49" s="21"/>
      <c r="TLF49" s="21"/>
      <c r="TLG49" s="21"/>
      <c r="TLH49" s="21"/>
      <c r="TLI49" s="21"/>
      <c r="TLJ49" s="21"/>
      <c r="TLK49" s="21"/>
      <c r="TLL49" s="21"/>
      <c r="TLM49" s="21"/>
      <c r="TLN49" s="21"/>
      <c r="TLO49" s="21"/>
      <c r="TLP49" s="21"/>
      <c r="TLQ49" s="21"/>
      <c r="TLR49" s="21"/>
      <c r="TLS49" s="21"/>
      <c r="TLT49" s="21"/>
      <c r="TLU49" s="21"/>
      <c r="TLV49" s="21"/>
      <c r="TLW49" s="21"/>
      <c r="TLX49" s="21"/>
      <c r="TLY49" s="21"/>
      <c r="TLZ49" s="21"/>
      <c r="TMA49" s="21"/>
      <c r="TMB49" s="21"/>
      <c r="TMC49" s="21"/>
      <c r="TMD49" s="21"/>
      <c r="TME49" s="21"/>
      <c r="TMF49" s="21"/>
      <c r="TMG49" s="21"/>
      <c r="TMH49" s="21"/>
      <c r="TMI49" s="21"/>
      <c r="TMJ49" s="21"/>
      <c r="TMK49" s="21"/>
      <c r="TML49" s="21"/>
      <c r="TMM49" s="21"/>
      <c r="TMN49" s="21"/>
      <c r="TMO49" s="21"/>
      <c r="TMP49" s="21"/>
      <c r="TMQ49" s="21"/>
      <c r="TMR49" s="21"/>
      <c r="TMS49" s="21"/>
      <c r="TMT49" s="21"/>
      <c r="TMU49" s="21"/>
      <c r="TMV49" s="21"/>
      <c r="TMW49" s="21"/>
      <c r="TMX49" s="21"/>
      <c r="TMY49" s="21"/>
      <c r="TMZ49" s="21"/>
      <c r="TNA49" s="21"/>
      <c r="TNB49" s="21"/>
      <c r="TNC49" s="21"/>
      <c r="TND49" s="21"/>
      <c r="TNE49" s="21"/>
      <c r="TNF49" s="21"/>
      <c r="TNG49" s="21"/>
      <c r="TNH49" s="21"/>
      <c r="TNI49" s="21"/>
      <c r="TNJ49" s="21"/>
      <c r="TNK49" s="21"/>
      <c r="TNL49" s="21"/>
      <c r="TNM49" s="21"/>
      <c r="TNN49" s="21"/>
      <c r="TNO49" s="21"/>
      <c r="TNP49" s="21"/>
      <c r="TNQ49" s="21"/>
      <c r="TNR49" s="21"/>
      <c r="TNS49" s="21"/>
      <c r="TNT49" s="21"/>
      <c r="TNU49" s="21"/>
      <c r="TNV49" s="21"/>
      <c r="TNW49" s="21"/>
      <c r="TNX49" s="21"/>
      <c r="TNY49" s="21"/>
      <c r="TNZ49" s="21"/>
      <c r="TOA49" s="21"/>
      <c r="TOB49" s="21"/>
      <c r="TOC49" s="21"/>
      <c r="TOD49" s="21"/>
      <c r="TOE49" s="21"/>
      <c r="TOF49" s="21"/>
      <c r="TOG49" s="21"/>
      <c r="TOH49" s="21"/>
      <c r="TOI49" s="21"/>
      <c r="TOJ49" s="21"/>
      <c r="TOK49" s="21"/>
      <c r="TOL49" s="21"/>
      <c r="TOM49" s="21"/>
      <c r="TON49" s="21"/>
      <c r="TOO49" s="21"/>
      <c r="TOP49" s="21"/>
      <c r="TOQ49" s="21"/>
      <c r="TOR49" s="21"/>
      <c r="TOS49" s="21"/>
      <c r="TOT49" s="21"/>
      <c r="TOU49" s="21"/>
      <c r="TOV49" s="21"/>
      <c r="TOW49" s="21"/>
      <c r="TOX49" s="21"/>
      <c r="TOY49" s="21"/>
      <c r="TOZ49" s="21"/>
      <c r="TPA49" s="21"/>
      <c r="TPB49" s="21"/>
      <c r="TPC49" s="21"/>
      <c r="TPD49" s="21"/>
      <c r="TPE49" s="21"/>
      <c r="TPF49" s="21"/>
      <c r="TPG49" s="21"/>
      <c r="TPH49" s="21"/>
      <c r="TPI49" s="21"/>
      <c r="TPJ49" s="21"/>
      <c r="TPK49" s="21"/>
      <c r="TPL49" s="21"/>
      <c r="TPM49" s="21"/>
      <c r="TPN49" s="21"/>
      <c r="TPO49" s="21"/>
      <c r="TPP49" s="21"/>
      <c r="TPQ49" s="21"/>
      <c r="TPR49" s="21"/>
      <c r="TPS49" s="21"/>
      <c r="TPT49" s="21"/>
      <c r="TPU49" s="21"/>
      <c r="TPV49" s="21"/>
      <c r="TPW49" s="21"/>
      <c r="TPX49" s="21"/>
      <c r="TPY49" s="21"/>
      <c r="TPZ49" s="21"/>
      <c r="TQA49" s="21"/>
      <c r="TQB49" s="21"/>
      <c r="TQC49" s="21"/>
      <c r="TQD49" s="21"/>
      <c r="TQE49" s="21"/>
      <c r="TQF49" s="21"/>
      <c r="TQG49" s="21"/>
      <c r="TQH49" s="21"/>
      <c r="TQI49" s="21"/>
      <c r="TQJ49" s="21"/>
      <c r="TQK49" s="21"/>
      <c r="TQL49" s="21"/>
      <c r="TQM49" s="21"/>
      <c r="TQN49" s="21"/>
      <c r="TQO49" s="21"/>
      <c r="TQP49" s="21"/>
      <c r="TQQ49" s="21"/>
      <c r="TQR49" s="21"/>
      <c r="TQS49" s="21"/>
      <c r="TQT49" s="21"/>
      <c r="TQU49" s="21"/>
      <c r="TQV49" s="21"/>
      <c r="TQW49" s="21"/>
      <c r="TQX49" s="21"/>
      <c r="TQY49" s="21"/>
      <c r="TQZ49" s="21"/>
      <c r="TRA49" s="21"/>
      <c r="TRB49" s="21"/>
      <c r="TRC49" s="21"/>
      <c r="TRD49" s="21"/>
      <c r="TRE49" s="21"/>
      <c r="TRF49" s="21"/>
      <c r="TRG49" s="21"/>
      <c r="TRH49" s="21"/>
      <c r="TRI49" s="21"/>
      <c r="TRJ49" s="21"/>
      <c r="TRK49" s="21"/>
      <c r="TRL49" s="21"/>
      <c r="TRM49" s="21"/>
      <c r="TRN49" s="21"/>
      <c r="TRO49" s="21"/>
      <c r="TRP49" s="21"/>
      <c r="TRQ49" s="21"/>
      <c r="TRR49" s="21"/>
      <c r="TRS49" s="21"/>
      <c r="TRT49" s="21"/>
      <c r="TRU49" s="21"/>
      <c r="TRV49" s="21"/>
      <c r="TRW49" s="21"/>
      <c r="TRX49" s="21"/>
      <c r="TRY49" s="21"/>
      <c r="TRZ49" s="21"/>
      <c r="TSA49" s="21"/>
      <c r="TSB49" s="21"/>
      <c r="TSC49" s="21"/>
      <c r="TSD49" s="21"/>
      <c r="TSE49" s="21"/>
      <c r="TSF49" s="21"/>
      <c r="TSG49" s="21"/>
      <c r="TSH49" s="21"/>
      <c r="TSI49" s="21"/>
      <c r="TSJ49" s="21"/>
      <c r="TSK49" s="21"/>
      <c r="TSL49" s="21"/>
      <c r="TSM49" s="21"/>
      <c r="TSN49" s="21"/>
      <c r="TSO49" s="21"/>
      <c r="TSP49" s="21"/>
      <c r="TSQ49" s="21"/>
      <c r="TSR49" s="21"/>
      <c r="TSS49" s="21"/>
      <c r="TST49" s="21"/>
      <c r="TSU49" s="21"/>
      <c r="TSV49" s="21"/>
      <c r="TSW49" s="21"/>
      <c r="TSX49" s="21"/>
      <c r="TSY49" s="21"/>
      <c r="TSZ49" s="21"/>
      <c r="TTA49" s="21"/>
      <c r="TTB49" s="21"/>
      <c r="TTC49" s="21"/>
      <c r="TTD49" s="21"/>
      <c r="TTE49" s="21"/>
      <c r="TTF49" s="21"/>
      <c r="TTG49" s="21"/>
      <c r="TTH49" s="21"/>
      <c r="TTI49" s="21"/>
      <c r="TTJ49" s="21"/>
      <c r="TTK49" s="21"/>
      <c r="TTL49" s="21"/>
      <c r="TTM49" s="21"/>
      <c r="TTN49" s="21"/>
      <c r="TTO49" s="21"/>
      <c r="TTP49" s="21"/>
      <c r="TTQ49" s="21"/>
      <c r="TTR49" s="21"/>
      <c r="TTS49" s="21"/>
      <c r="TTT49" s="21"/>
      <c r="TTU49" s="21"/>
      <c r="TTV49" s="21"/>
      <c r="TTW49" s="21"/>
      <c r="TTX49" s="21"/>
      <c r="TTY49" s="21"/>
      <c r="TTZ49" s="21"/>
      <c r="TUA49" s="21"/>
      <c r="TUB49" s="21"/>
      <c r="TUC49" s="21"/>
      <c r="TUD49" s="21"/>
      <c r="TUE49" s="21"/>
      <c r="TUF49" s="21"/>
      <c r="TUG49" s="21"/>
      <c r="TUH49" s="21"/>
      <c r="TUI49" s="21"/>
      <c r="TUJ49" s="21"/>
      <c r="TUK49" s="21"/>
      <c r="TUL49" s="21"/>
      <c r="TUM49" s="21"/>
      <c r="TUN49" s="21"/>
      <c r="TUO49" s="21"/>
      <c r="TUP49" s="21"/>
      <c r="TUQ49" s="21"/>
      <c r="TUR49" s="21"/>
      <c r="TUS49" s="21"/>
      <c r="TUT49" s="21"/>
      <c r="TUU49" s="21"/>
      <c r="TUV49" s="21"/>
      <c r="TUW49" s="21"/>
      <c r="TUX49" s="21"/>
      <c r="TUY49" s="21"/>
      <c r="TUZ49" s="21"/>
      <c r="TVA49" s="21"/>
      <c r="TVB49" s="21"/>
      <c r="TVC49" s="21"/>
      <c r="TVD49" s="21"/>
      <c r="TVE49" s="21"/>
      <c r="TVF49" s="21"/>
      <c r="TVG49" s="21"/>
      <c r="TVH49" s="21"/>
      <c r="TVI49" s="21"/>
      <c r="TVJ49" s="21"/>
      <c r="TVK49" s="21"/>
      <c r="TVL49" s="21"/>
      <c r="TVM49" s="21"/>
      <c r="TVN49" s="21"/>
      <c r="TVO49" s="21"/>
      <c r="TVP49" s="21"/>
      <c r="TVQ49" s="21"/>
      <c r="TVR49" s="21"/>
      <c r="TVS49" s="21"/>
      <c r="TVT49" s="21"/>
      <c r="TVU49" s="21"/>
      <c r="TVV49" s="21"/>
      <c r="TVW49" s="21"/>
      <c r="TVX49" s="21"/>
      <c r="TVY49" s="21"/>
      <c r="TVZ49" s="21"/>
      <c r="TWA49" s="21"/>
      <c r="TWB49" s="21"/>
      <c r="TWC49" s="21"/>
      <c r="TWD49" s="21"/>
      <c r="TWE49" s="21"/>
      <c r="TWF49" s="21"/>
      <c r="TWG49" s="21"/>
      <c r="TWH49" s="21"/>
      <c r="TWI49" s="21"/>
      <c r="TWJ49" s="21"/>
      <c r="TWK49" s="21"/>
      <c r="TWL49" s="21"/>
      <c r="TWM49" s="21"/>
      <c r="TWN49" s="21"/>
      <c r="TWO49" s="21"/>
      <c r="TWP49" s="21"/>
      <c r="TWQ49" s="21"/>
      <c r="TWR49" s="21"/>
      <c r="TWS49" s="21"/>
      <c r="TWT49" s="21"/>
      <c r="TWU49" s="21"/>
      <c r="TWV49" s="21"/>
      <c r="TWW49" s="21"/>
      <c r="TWX49" s="21"/>
      <c r="TWY49" s="21"/>
      <c r="TWZ49" s="21"/>
      <c r="TXA49" s="21"/>
      <c r="TXB49" s="21"/>
      <c r="TXC49" s="21"/>
      <c r="TXD49" s="21"/>
      <c r="TXE49" s="21"/>
      <c r="TXF49" s="21"/>
      <c r="TXG49" s="21"/>
      <c r="TXH49" s="21"/>
      <c r="TXI49" s="21"/>
      <c r="TXJ49" s="21"/>
      <c r="TXK49" s="21"/>
      <c r="TXL49" s="21"/>
      <c r="TXM49" s="21"/>
      <c r="TXN49" s="21"/>
      <c r="TXO49" s="21"/>
      <c r="TXP49" s="21"/>
      <c r="TXQ49" s="21"/>
      <c r="TXR49" s="21"/>
      <c r="TXS49" s="21"/>
      <c r="TXT49" s="21"/>
      <c r="TXU49" s="21"/>
      <c r="TXV49" s="21"/>
      <c r="TXW49" s="21"/>
      <c r="TXX49" s="21"/>
      <c r="TXY49" s="21"/>
      <c r="TXZ49" s="21"/>
      <c r="TYA49" s="21"/>
      <c r="TYB49" s="21"/>
      <c r="TYC49" s="21"/>
      <c r="TYD49" s="21"/>
      <c r="TYE49" s="21"/>
      <c r="TYF49" s="21"/>
      <c r="TYG49" s="21"/>
      <c r="TYH49" s="21"/>
      <c r="TYI49" s="21"/>
      <c r="TYJ49" s="21"/>
      <c r="TYK49" s="21"/>
      <c r="TYL49" s="21"/>
      <c r="TYM49" s="21"/>
      <c r="TYN49" s="21"/>
      <c r="TYO49" s="21"/>
      <c r="TYP49" s="21"/>
      <c r="TYQ49" s="21"/>
      <c r="TYR49" s="21"/>
      <c r="TYS49" s="21"/>
      <c r="TYT49" s="21"/>
      <c r="TYU49" s="21"/>
      <c r="TYV49" s="21"/>
      <c r="TYW49" s="21"/>
      <c r="TYX49" s="21"/>
      <c r="TYY49" s="21"/>
      <c r="TYZ49" s="21"/>
      <c r="TZA49" s="21"/>
      <c r="TZB49" s="21"/>
      <c r="TZC49" s="21"/>
      <c r="TZD49" s="21"/>
      <c r="TZE49" s="21"/>
      <c r="TZF49" s="21"/>
      <c r="TZG49" s="21"/>
      <c r="TZH49" s="21"/>
      <c r="TZI49" s="21"/>
      <c r="TZJ49" s="21"/>
      <c r="TZK49" s="21"/>
      <c r="TZL49" s="21"/>
      <c r="TZM49" s="21"/>
      <c r="TZN49" s="21"/>
      <c r="TZO49" s="21"/>
      <c r="TZP49" s="21"/>
      <c r="TZQ49" s="21"/>
      <c r="TZR49" s="21"/>
      <c r="TZS49" s="21"/>
      <c r="TZT49" s="21"/>
      <c r="TZU49" s="21"/>
      <c r="TZV49" s="21"/>
      <c r="TZW49" s="21"/>
      <c r="TZX49" s="21"/>
      <c r="TZY49" s="21"/>
      <c r="TZZ49" s="21"/>
      <c r="UAA49" s="21"/>
      <c r="UAB49" s="21"/>
      <c r="UAC49" s="21"/>
      <c r="UAD49" s="21"/>
      <c r="UAE49" s="21"/>
      <c r="UAF49" s="21"/>
      <c r="UAG49" s="21"/>
      <c r="UAH49" s="21"/>
      <c r="UAI49" s="21"/>
      <c r="UAJ49" s="21"/>
      <c r="UAK49" s="21"/>
      <c r="UAL49" s="21"/>
      <c r="UAM49" s="21"/>
      <c r="UAN49" s="21"/>
      <c r="UAO49" s="21"/>
      <c r="UAP49" s="21"/>
      <c r="UAQ49" s="21"/>
      <c r="UAR49" s="21"/>
      <c r="UAS49" s="21"/>
      <c r="UAT49" s="21"/>
      <c r="UAU49" s="21"/>
      <c r="UAV49" s="21"/>
      <c r="UAW49" s="21"/>
      <c r="UAX49" s="21"/>
      <c r="UAY49" s="21"/>
      <c r="UAZ49" s="21"/>
      <c r="UBA49" s="21"/>
      <c r="UBB49" s="21"/>
      <c r="UBC49" s="21"/>
      <c r="UBD49" s="21"/>
      <c r="UBE49" s="21"/>
      <c r="UBF49" s="21"/>
      <c r="UBG49" s="21"/>
      <c r="UBH49" s="21"/>
      <c r="UBI49" s="21"/>
      <c r="UBJ49" s="21"/>
      <c r="UBK49" s="21"/>
      <c r="UBL49" s="21"/>
      <c r="UBM49" s="21"/>
      <c r="UBN49" s="21"/>
      <c r="UBO49" s="21"/>
      <c r="UBP49" s="21"/>
      <c r="UBQ49" s="21"/>
      <c r="UBR49" s="21"/>
      <c r="UBS49" s="21"/>
      <c r="UBT49" s="21"/>
      <c r="UBU49" s="21"/>
      <c r="UBV49" s="21"/>
      <c r="UBW49" s="21"/>
      <c r="UBX49" s="21"/>
      <c r="UBY49" s="21"/>
      <c r="UBZ49" s="21"/>
      <c r="UCA49" s="21"/>
      <c r="UCB49" s="21"/>
      <c r="UCC49" s="21"/>
      <c r="UCD49" s="21"/>
      <c r="UCE49" s="21"/>
      <c r="UCF49" s="21"/>
      <c r="UCG49" s="21"/>
      <c r="UCH49" s="21"/>
      <c r="UCI49" s="21"/>
      <c r="UCJ49" s="21"/>
      <c r="UCK49" s="21"/>
      <c r="UCL49" s="21"/>
      <c r="UCM49" s="21"/>
      <c r="UCN49" s="21"/>
      <c r="UCO49" s="21"/>
      <c r="UCP49" s="21"/>
      <c r="UCQ49" s="21"/>
      <c r="UCR49" s="21"/>
      <c r="UCS49" s="21"/>
      <c r="UCT49" s="21"/>
      <c r="UCU49" s="21"/>
      <c r="UCV49" s="21"/>
      <c r="UCW49" s="21"/>
      <c r="UCX49" s="21"/>
      <c r="UCY49" s="21"/>
      <c r="UCZ49" s="21"/>
      <c r="UDA49" s="21"/>
      <c r="UDB49" s="21"/>
      <c r="UDC49" s="21"/>
      <c r="UDD49" s="21"/>
      <c r="UDE49" s="21"/>
      <c r="UDF49" s="21"/>
      <c r="UDG49" s="21"/>
      <c r="UDH49" s="21"/>
      <c r="UDI49" s="21"/>
      <c r="UDJ49" s="21"/>
      <c r="UDK49" s="21"/>
      <c r="UDL49" s="21"/>
      <c r="UDM49" s="21"/>
      <c r="UDN49" s="21"/>
      <c r="UDO49" s="21"/>
      <c r="UDP49" s="21"/>
      <c r="UDQ49" s="21"/>
      <c r="UDR49" s="21"/>
      <c r="UDS49" s="21"/>
      <c r="UDT49" s="21"/>
      <c r="UDU49" s="21"/>
      <c r="UDV49" s="21"/>
      <c r="UDW49" s="21"/>
      <c r="UDX49" s="21"/>
      <c r="UDY49" s="21"/>
      <c r="UDZ49" s="21"/>
      <c r="UEA49" s="21"/>
      <c r="UEB49" s="21"/>
      <c r="UEC49" s="21"/>
      <c r="UED49" s="21"/>
      <c r="UEE49" s="21"/>
      <c r="UEF49" s="21"/>
      <c r="UEG49" s="21"/>
      <c r="UEH49" s="21"/>
      <c r="UEI49" s="21"/>
      <c r="UEJ49" s="21"/>
      <c r="UEK49" s="21"/>
      <c r="UEL49" s="21"/>
      <c r="UEM49" s="21"/>
      <c r="UEN49" s="21"/>
      <c r="UEO49" s="21"/>
      <c r="UEP49" s="21"/>
      <c r="UEQ49" s="21"/>
      <c r="UER49" s="21"/>
      <c r="UES49" s="21"/>
      <c r="UET49" s="21"/>
      <c r="UEU49" s="21"/>
      <c r="UEV49" s="21"/>
      <c r="UEW49" s="21"/>
      <c r="UEX49" s="21"/>
      <c r="UEY49" s="21"/>
      <c r="UEZ49" s="21"/>
      <c r="UFA49" s="21"/>
      <c r="UFB49" s="21"/>
      <c r="UFC49" s="21"/>
      <c r="UFD49" s="21"/>
      <c r="UFE49" s="21"/>
      <c r="UFF49" s="21"/>
      <c r="UFG49" s="21"/>
      <c r="UFH49" s="21"/>
      <c r="UFI49" s="21"/>
      <c r="UFJ49" s="21"/>
      <c r="UFK49" s="21"/>
      <c r="UFL49" s="21"/>
      <c r="UFM49" s="21"/>
      <c r="UFN49" s="21"/>
      <c r="UFO49" s="21"/>
      <c r="UFP49" s="21"/>
      <c r="UFQ49" s="21"/>
      <c r="UFR49" s="21"/>
      <c r="UFS49" s="21"/>
      <c r="UFT49" s="21"/>
      <c r="UFU49" s="21"/>
      <c r="UFV49" s="21"/>
      <c r="UFW49" s="21"/>
      <c r="UFX49" s="21"/>
      <c r="UFY49" s="21"/>
      <c r="UFZ49" s="21"/>
      <c r="UGA49" s="21"/>
      <c r="UGB49" s="21"/>
      <c r="UGC49" s="21"/>
      <c r="UGD49" s="21"/>
      <c r="UGE49" s="21"/>
      <c r="UGF49" s="21"/>
      <c r="UGG49" s="21"/>
      <c r="UGH49" s="21"/>
      <c r="UGI49" s="21"/>
      <c r="UGJ49" s="21"/>
      <c r="UGK49" s="21"/>
      <c r="UGL49" s="21"/>
      <c r="UGM49" s="21"/>
      <c r="UGN49" s="21"/>
      <c r="UGO49" s="21"/>
      <c r="UGP49" s="21"/>
      <c r="UGQ49" s="21"/>
      <c r="UGR49" s="21"/>
      <c r="UGS49" s="21"/>
      <c r="UGT49" s="21"/>
      <c r="UGU49" s="21"/>
      <c r="UGV49" s="21"/>
      <c r="UGW49" s="21"/>
      <c r="UGX49" s="21"/>
      <c r="UGY49" s="21"/>
      <c r="UGZ49" s="21"/>
      <c r="UHA49" s="21"/>
      <c r="UHB49" s="21"/>
      <c r="UHC49" s="21"/>
      <c r="UHD49" s="21"/>
      <c r="UHE49" s="21"/>
      <c r="UHF49" s="21"/>
      <c r="UHG49" s="21"/>
      <c r="UHH49" s="21"/>
      <c r="UHI49" s="21"/>
      <c r="UHJ49" s="21"/>
      <c r="UHK49" s="21"/>
      <c r="UHL49" s="21"/>
      <c r="UHM49" s="21"/>
      <c r="UHN49" s="21"/>
      <c r="UHO49" s="21"/>
      <c r="UHP49" s="21"/>
      <c r="UHQ49" s="21"/>
      <c r="UHR49" s="21"/>
      <c r="UHS49" s="21"/>
      <c r="UHT49" s="21"/>
      <c r="UHU49" s="21"/>
      <c r="UHV49" s="21"/>
      <c r="UHW49" s="21"/>
      <c r="UHX49" s="21"/>
      <c r="UHY49" s="21"/>
      <c r="UHZ49" s="21"/>
      <c r="UIA49" s="21"/>
      <c r="UIB49" s="21"/>
      <c r="UIC49" s="21"/>
      <c r="UID49" s="21"/>
      <c r="UIE49" s="21"/>
      <c r="UIF49" s="21"/>
      <c r="UIG49" s="21"/>
      <c r="UIH49" s="21"/>
      <c r="UII49" s="21"/>
      <c r="UIJ49" s="21"/>
      <c r="UIK49" s="21"/>
      <c r="UIL49" s="21"/>
      <c r="UIM49" s="21"/>
      <c r="UIN49" s="21"/>
      <c r="UIO49" s="21"/>
      <c r="UIP49" s="21"/>
      <c r="UIQ49" s="21"/>
      <c r="UIR49" s="21"/>
      <c r="UIS49" s="21"/>
      <c r="UIT49" s="21"/>
      <c r="UIU49" s="21"/>
      <c r="UIV49" s="21"/>
      <c r="UIW49" s="21"/>
      <c r="UIX49" s="21"/>
      <c r="UIY49" s="21"/>
      <c r="UIZ49" s="21"/>
      <c r="UJA49" s="21"/>
      <c r="UJB49" s="21"/>
      <c r="UJC49" s="21"/>
      <c r="UJD49" s="21"/>
      <c r="UJE49" s="21"/>
      <c r="UJF49" s="21"/>
      <c r="UJG49" s="21"/>
      <c r="UJH49" s="21"/>
      <c r="UJI49" s="21"/>
      <c r="UJJ49" s="21"/>
      <c r="UJK49" s="21"/>
      <c r="UJL49" s="21"/>
      <c r="UJM49" s="21"/>
      <c r="UJN49" s="21"/>
      <c r="UJO49" s="21"/>
      <c r="UJP49" s="21"/>
      <c r="UJQ49" s="21"/>
      <c r="UJR49" s="21"/>
      <c r="UJS49" s="21"/>
      <c r="UJT49" s="21"/>
      <c r="UJU49" s="21"/>
      <c r="UJV49" s="21"/>
      <c r="UJW49" s="21"/>
      <c r="UJX49" s="21"/>
      <c r="UJY49" s="21"/>
      <c r="UJZ49" s="21"/>
      <c r="UKA49" s="21"/>
      <c r="UKB49" s="21"/>
      <c r="UKC49" s="21"/>
      <c r="UKD49" s="21"/>
      <c r="UKE49" s="21"/>
      <c r="UKF49" s="21"/>
      <c r="UKG49" s="21"/>
      <c r="UKH49" s="21"/>
      <c r="UKI49" s="21"/>
      <c r="UKJ49" s="21"/>
      <c r="UKK49" s="21"/>
      <c r="UKL49" s="21"/>
      <c r="UKM49" s="21"/>
      <c r="UKN49" s="21"/>
      <c r="UKO49" s="21"/>
      <c r="UKP49" s="21"/>
      <c r="UKQ49" s="21"/>
      <c r="UKR49" s="21"/>
      <c r="UKS49" s="21"/>
      <c r="UKT49" s="21"/>
      <c r="UKU49" s="21"/>
      <c r="UKV49" s="21"/>
      <c r="UKW49" s="21"/>
      <c r="UKX49" s="21"/>
      <c r="UKY49" s="21"/>
      <c r="UKZ49" s="21"/>
      <c r="ULA49" s="21"/>
      <c r="ULB49" s="21"/>
      <c r="ULC49" s="21"/>
      <c r="ULD49" s="21"/>
      <c r="ULE49" s="21"/>
      <c r="ULF49" s="21"/>
      <c r="ULG49" s="21"/>
      <c r="ULH49" s="21"/>
      <c r="ULI49" s="21"/>
      <c r="ULJ49" s="21"/>
      <c r="ULK49" s="21"/>
      <c r="ULL49" s="21"/>
      <c r="ULM49" s="21"/>
      <c r="ULN49" s="21"/>
      <c r="ULO49" s="21"/>
      <c r="ULP49" s="21"/>
      <c r="ULQ49" s="21"/>
      <c r="ULR49" s="21"/>
      <c r="ULS49" s="21"/>
      <c r="ULT49" s="21"/>
      <c r="ULU49" s="21"/>
      <c r="ULV49" s="21"/>
      <c r="ULW49" s="21"/>
      <c r="ULX49" s="21"/>
      <c r="ULY49" s="21"/>
      <c r="ULZ49" s="21"/>
      <c r="UMA49" s="21"/>
      <c r="UMB49" s="21"/>
      <c r="UMC49" s="21"/>
      <c r="UMD49" s="21"/>
      <c r="UME49" s="21"/>
      <c r="UMF49" s="21"/>
      <c r="UMG49" s="21"/>
      <c r="UMH49" s="21"/>
      <c r="UMI49" s="21"/>
      <c r="UMJ49" s="21"/>
      <c r="UMK49" s="21"/>
      <c r="UML49" s="21"/>
      <c r="UMM49" s="21"/>
      <c r="UMN49" s="21"/>
      <c r="UMO49" s="21"/>
      <c r="UMP49" s="21"/>
      <c r="UMQ49" s="21"/>
      <c r="UMR49" s="21"/>
      <c r="UMS49" s="21"/>
      <c r="UMT49" s="21"/>
      <c r="UMU49" s="21"/>
      <c r="UMV49" s="21"/>
      <c r="UMW49" s="21"/>
      <c r="UMX49" s="21"/>
      <c r="UMY49" s="21"/>
      <c r="UMZ49" s="21"/>
      <c r="UNA49" s="21"/>
      <c r="UNB49" s="21"/>
      <c r="UNC49" s="21"/>
      <c r="UND49" s="21"/>
      <c r="UNE49" s="21"/>
      <c r="UNF49" s="21"/>
      <c r="UNG49" s="21"/>
      <c r="UNH49" s="21"/>
      <c r="UNI49" s="21"/>
      <c r="UNJ49" s="21"/>
      <c r="UNK49" s="21"/>
      <c r="UNL49" s="21"/>
      <c r="UNM49" s="21"/>
      <c r="UNN49" s="21"/>
      <c r="UNO49" s="21"/>
      <c r="UNP49" s="21"/>
      <c r="UNQ49" s="21"/>
      <c r="UNR49" s="21"/>
      <c r="UNS49" s="21"/>
      <c r="UNT49" s="21"/>
      <c r="UNU49" s="21"/>
      <c r="UNV49" s="21"/>
      <c r="UNW49" s="21"/>
      <c r="UNX49" s="21"/>
      <c r="UNY49" s="21"/>
      <c r="UNZ49" s="21"/>
      <c r="UOA49" s="21"/>
      <c r="UOB49" s="21"/>
      <c r="UOC49" s="21"/>
      <c r="UOD49" s="21"/>
      <c r="UOE49" s="21"/>
      <c r="UOF49" s="21"/>
      <c r="UOG49" s="21"/>
      <c r="UOH49" s="21"/>
      <c r="UOI49" s="21"/>
      <c r="UOJ49" s="21"/>
      <c r="UOK49" s="21"/>
      <c r="UOL49" s="21"/>
      <c r="UOM49" s="21"/>
      <c r="UON49" s="21"/>
      <c r="UOO49" s="21"/>
      <c r="UOP49" s="21"/>
      <c r="UOQ49" s="21"/>
      <c r="UOR49" s="21"/>
      <c r="UOS49" s="21"/>
      <c r="UOT49" s="21"/>
      <c r="UOU49" s="21"/>
      <c r="UOV49" s="21"/>
      <c r="UOW49" s="21"/>
      <c r="UOX49" s="21"/>
      <c r="UOY49" s="21"/>
      <c r="UOZ49" s="21"/>
      <c r="UPA49" s="21"/>
      <c r="UPB49" s="21"/>
      <c r="UPC49" s="21"/>
      <c r="UPD49" s="21"/>
      <c r="UPE49" s="21"/>
      <c r="UPF49" s="21"/>
      <c r="UPG49" s="21"/>
      <c r="UPH49" s="21"/>
      <c r="UPI49" s="21"/>
      <c r="UPJ49" s="21"/>
      <c r="UPK49" s="21"/>
      <c r="UPL49" s="21"/>
      <c r="UPM49" s="21"/>
      <c r="UPN49" s="21"/>
      <c r="UPO49" s="21"/>
      <c r="UPP49" s="21"/>
      <c r="UPQ49" s="21"/>
      <c r="UPR49" s="21"/>
      <c r="UPS49" s="21"/>
      <c r="UPT49" s="21"/>
      <c r="UPU49" s="21"/>
      <c r="UPV49" s="21"/>
      <c r="UPW49" s="21"/>
      <c r="UPX49" s="21"/>
      <c r="UPY49" s="21"/>
      <c r="UPZ49" s="21"/>
      <c r="UQA49" s="21"/>
      <c r="UQB49" s="21"/>
      <c r="UQC49" s="21"/>
      <c r="UQD49" s="21"/>
      <c r="UQE49" s="21"/>
      <c r="UQF49" s="21"/>
      <c r="UQG49" s="21"/>
      <c r="UQH49" s="21"/>
      <c r="UQI49" s="21"/>
      <c r="UQJ49" s="21"/>
      <c r="UQK49" s="21"/>
      <c r="UQL49" s="21"/>
      <c r="UQM49" s="21"/>
      <c r="UQN49" s="21"/>
      <c r="UQO49" s="21"/>
      <c r="UQP49" s="21"/>
      <c r="UQQ49" s="21"/>
      <c r="UQR49" s="21"/>
      <c r="UQS49" s="21"/>
      <c r="UQT49" s="21"/>
      <c r="UQU49" s="21"/>
      <c r="UQV49" s="21"/>
      <c r="UQW49" s="21"/>
      <c r="UQX49" s="21"/>
      <c r="UQY49" s="21"/>
      <c r="UQZ49" s="21"/>
      <c r="URA49" s="21"/>
      <c r="URB49" s="21"/>
      <c r="URC49" s="21"/>
      <c r="URD49" s="21"/>
      <c r="URE49" s="21"/>
      <c r="URF49" s="21"/>
      <c r="URG49" s="21"/>
      <c r="URH49" s="21"/>
      <c r="URI49" s="21"/>
      <c r="URJ49" s="21"/>
      <c r="URK49" s="21"/>
      <c r="URL49" s="21"/>
      <c r="URM49" s="21"/>
      <c r="URN49" s="21"/>
      <c r="URO49" s="21"/>
      <c r="URP49" s="21"/>
      <c r="URQ49" s="21"/>
      <c r="URR49" s="21"/>
      <c r="URS49" s="21"/>
      <c r="URT49" s="21"/>
      <c r="URU49" s="21"/>
      <c r="URV49" s="21"/>
      <c r="URW49" s="21"/>
      <c r="URX49" s="21"/>
      <c r="URY49" s="21"/>
      <c r="URZ49" s="21"/>
      <c r="USA49" s="21"/>
      <c r="USB49" s="21"/>
      <c r="USC49" s="21"/>
      <c r="USD49" s="21"/>
      <c r="USE49" s="21"/>
      <c r="USF49" s="21"/>
      <c r="USG49" s="21"/>
      <c r="USH49" s="21"/>
      <c r="USI49" s="21"/>
      <c r="USJ49" s="21"/>
      <c r="USK49" s="21"/>
      <c r="USL49" s="21"/>
      <c r="USM49" s="21"/>
      <c r="USN49" s="21"/>
      <c r="USO49" s="21"/>
      <c r="USP49" s="21"/>
      <c r="USQ49" s="21"/>
      <c r="USR49" s="21"/>
      <c r="USS49" s="21"/>
      <c r="UST49" s="21"/>
      <c r="USU49" s="21"/>
      <c r="USV49" s="21"/>
      <c r="USW49" s="21"/>
      <c r="USX49" s="21"/>
      <c r="USY49" s="21"/>
      <c r="USZ49" s="21"/>
      <c r="UTA49" s="21"/>
      <c r="UTB49" s="21"/>
      <c r="UTC49" s="21"/>
      <c r="UTD49" s="21"/>
      <c r="UTE49" s="21"/>
      <c r="UTF49" s="21"/>
      <c r="UTG49" s="21"/>
      <c r="UTH49" s="21"/>
      <c r="UTI49" s="21"/>
      <c r="UTJ49" s="21"/>
      <c r="UTK49" s="21"/>
      <c r="UTL49" s="21"/>
      <c r="UTM49" s="21"/>
      <c r="UTN49" s="21"/>
      <c r="UTO49" s="21"/>
      <c r="UTP49" s="21"/>
      <c r="UTQ49" s="21"/>
      <c r="UTR49" s="21"/>
      <c r="UTS49" s="21"/>
      <c r="UTT49" s="21"/>
      <c r="UTU49" s="21"/>
      <c r="UTV49" s="21"/>
      <c r="UTW49" s="21"/>
      <c r="UTX49" s="21"/>
      <c r="UTY49" s="21"/>
      <c r="UTZ49" s="21"/>
      <c r="UUA49" s="21"/>
      <c r="UUB49" s="21"/>
      <c r="UUC49" s="21"/>
      <c r="UUD49" s="21"/>
      <c r="UUE49" s="21"/>
      <c r="UUF49" s="21"/>
      <c r="UUG49" s="21"/>
      <c r="UUH49" s="21"/>
      <c r="UUI49" s="21"/>
      <c r="UUJ49" s="21"/>
      <c r="UUK49" s="21"/>
      <c r="UUL49" s="21"/>
      <c r="UUM49" s="21"/>
      <c r="UUN49" s="21"/>
      <c r="UUO49" s="21"/>
      <c r="UUP49" s="21"/>
      <c r="UUQ49" s="21"/>
      <c r="UUR49" s="21"/>
      <c r="UUS49" s="21"/>
      <c r="UUT49" s="21"/>
      <c r="UUU49" s="21"/>
      <c r="UUV49" s="21"/>
      <c r="UUW49" s="21"/>
      <c r="UUX49" s="21"/>
      <c r="UUY49" s="21"/>
      <c r="UUZ49" s="21"/>
      <c r="UVA49" s="21"/>
      <c r="UVB49" s="21"/>
      <c r="UVC49" s="21"/>
      <c r="UVD49" s="21"/>
      <c r="UVE49" s="21"/>
      <c r="UVF49" s="21"/>
      <c r="UVG49" s="21"/>
      <c r="UVH49" s="21"/>
      <c r="UVI49" s="21"/>
      <c r="UVJ49" s="21"/>
      <c r="UVK49" s="21"/>
      <c r="UVL49" s="21"/>
      <c r="UVM49" s="21"/>
      <c r="UVN49" s="21"/>
      <c r="UVO49" s="21"/>
      <c r="UVP49" s="21"/>
      <c r="UVQ49" s="21"/>
      <c r="UVR49" s="21"/>
      <c r="UVS49" s="21"/>
      <c r="UVT49" s="21"/>
      <c r="UVU49" s="21"/>
      <c r="UVV49" s="21"/>
      <c r="UVW49" s="21"/>
      <c r="UVX49" s="21"/>
      <c r="UVY49" s="21"/>
      <c r="UVZ49" s="21"/>
      <c r="UWA49" s="21"/>
      <c r="UWB49" s="21"/>
      <c r="UWC49" s="21"/>
      <c r="UWD49" s="21"/>
      <c r="UWE49" s="21"/>
      <c r="UWF49" s="21"/>
      <c r="UWG49" s="21"/>
      <c r="UWH49" s="21"/>
      <c r="UWI49" s="21"/>
      <c r="UWJ49" s="21"/>
      <c r="UWK49" s="21"/>
      <c r="UWL49" s="21"/>
      <c r="UWM49" s="21"/>
      <c r="UWN49" s="21"/>
      <c r="UWO49" s="21"/>
      <c r="UWP49" s="21"/>
      <c r="UWQ49" s="21"/>
      <c r="UWR49" s="21"/>
      <c r="UWS49" s="21"/>
      <c r="UWT49" s="21"/>
      <c r="UWU49" s="21"/>
      <c r="UWV49" s="21"/>
      <c r="UWW49" s="21"/>
      <c r="UWX49" s="21"/>
      <c r="UWY49" s="21"/>
      <c r="UWZ49" s="21"/>
      <c r="UXA49" s="21"/>
      <c r="UXB49" s="21"/>
      <c r="UXC49" s="21"/>
      <c r="UXD49" s="21"/>
      <c r="UXE49" s="21"/>
      <c r="UXF49" s="21"/>
      <c r="UXG49" s="21"/>
      <c r="UXH49" s="21"/>
      <c r="UXI49" s="21"/>
      <c r="UXJ49" s="21"/>
      <c r="UXK49" s="21"/>
      <c r="UXL49" s="21"/>
      <c r="UXM49" s="21"/>
      <c r="UXN49" s="21"/>
      <c r="UXO49" s="21"/>
      <c r="UXP49" s="21"/>
      <c r="UXQ49" s="21"/>
      <c r="UXR49" s="21"/>
      <c r="UXS49" s="21"/>
      <c r="UXT49" s="21"/>
      <c r="UXU49" s="21"/>
      <c r="UXV49" s="21"/>
      <c r="UXW49" s="21"/>
      <c r="UXX49" s="21"/>
      <c r="UXY49" s="21"/>
      <c r="UXZ49" s="21"/>
      <c r="UYA49" s="21"/>
      <c r="UYB49" s="21"/>
      <c r="UYC49" s="21"/>
      <c r="UYD49" s="21"/>
      <c r="UYE49" s="21"/>
      <c r="UYF49" s="21"/>
      <c r="UYG49" s="21"/>
      <c r="UYH49" s="21"/>
      <c r="UYI49" s="21"/>
      <c r="UYJ49" s="21"/>
      <c r="UYK49" s="21"/>
      <c r="UYL49" s="21"/>
      <c r="UYM49" s="21"/>
      <c r="UYN49" s="21"/>
      <c r="UYO49" s="21"/>
      <c r="UYP49" s="21"/>
      <c r="UYQ49" s="21"/>
      <c r="UYR49" s="21"/>
      <c r="UYS49" s="21"/>
      <c r="UYT49" s="21"/>
      <c r="UYU49" s="21"/>
      <c r="UYV49" s="21"/>
      <c r="UYW49" s="21"/>
      <c r="UYX49" s="21"/>
      <c r="UYY49" s="21"/>
      <c r="UYZ49" s="21"/>
      <c r="UZA49" s="21"/>
      <c r="UZB49" s="21"/>
      <c r="UZC49" s="21"/>
      <c r="UZD49" s="21"/>
      <c r="UZE49" s="21"/>
      <c r="UZF49" s="21"/>
      <c r="UZG49" s="21"/>
      <c r="UZH49" s="21"/>
      <c r="UZI49" s="21"/>
      <c r="UZJ49" s="21"/>
      <c r="UZK49" s="21"/>
      <c r="UZL49" s="21"/>
      <c r="UZM49" s="21"/>
      <c r="UZN49" s="21"/>
      <c r="UZO49" s="21"/>
      <c r="UZP49" s="21"/>
      <c r="UZQ49" s="21"/>
      <c r="UZR49" s="21"/>
      <c r="UZS49" s="21"/>
      <c r="UZT49" s="21"/>
      <c r="UZU49" s="21"/>
      <c r="UZV49" s="21"/>
      <c r="UZW49" s="21"/>
      <c r="UZX49" s="21"/>
      <c r="UZY49" s="21"/>
      <c r="UZZ49" s="21"/>
      <c r="VAA49" s="21"/>
      <c r="VAB49" s="21"/>
      <c r="VAC49" s="21"/>
      <c r="VAD49" s="21"/>
      <c r="VAE49" s="21"/>
      <c r="VAF49" s="21"/>
      <c r="VAG49" s="21"/>
      <c r="VAH49" s="21"/>
      <c r="VAI49" s="21"/>
      <c r="VAJ49" s="21"/>
      <c r="VAK49" s="21"/>
      <c r="VAL49" s="21"/>
      <c r="VAM49" s="21"/>
      <c r="VAN49" s="21"/>
      <c r="VAO49" s="21"/>
      <c r="VAP49" s="21"/>
      <c r="VAQ49" s="21"/>
      <c r="VAR49" s="21"/>
      <c r="VAS49" s="21"/>
      <c r="VAT49" s="21"/>
      <c r="VAU49" s="21"/>
      <c r="VAV49" s="21"/>
      <c r="VAW49" s="21"/>
      <c r="VAX49" s="21"/>
      <c r="VAY49" s="21"/>
      <c r="VAZ49" s="21"/>
      <c r="VBA49" s="21"/>
      <c r="VBB49" s="21"/>
      <c r="VBC49" s="21"/>
      <c r="VBD49" s="21"/>
      <c r="VBE49" s="21"/>
      <c r="VBF49" s="21"/>
      <c r="VBG49" s="21"/>
      <c r="VBH49" s="21"/>
      <c r="VBI49" s="21"/>
      <c r="VBJ49" s="21"/>
      <c r="VBK49" s="21"/>
      <c r="VBL49" s="21"/>
      <c r="VBM49" s="21"/>
      <c r="VBN49" s="21"/>
      <c r="VBO49" s="21"/>
      <c r="VBP49" s="21"/>
      <c r="VBQ49" s="21"/>
      <c r="VBR49" s="21"/>
      <c r="VBS49" s="21"/>
      <c r="VBT49" s="21"/>
      <c r="VBU49" s="21"/>
      <c r="VBV49" s="21"/>
      <c r="VBW49" s="21"/>
      <c r="VBX49" s="21"/>
      <c r="VBY49" s="21"/>
      <c r="VBZ49" s="21"/>
      <c r="VCA49" s="21"/>
      <c r="VCB49" s="21"/>
      <c r="VCC49" s="21"/>
      <c r="VCD49" s="21"/>
      <c r="VCE49" s="21"/>
      <c r="VCF49" s="21"/>
      <c r="VCG49" s="21"/>
      <c r="VCH49" s="21"/>
      <c r="VCI49" s="21"/>
      <c r="VCJ49" s="21"/>
      <c r="VCK49" s="21"/>
      <c r="VCL49" s="21"/>
      <c r="VCM49" s="21"/>
      <c r="VCN49" s="21"/>
      <c r="VCO49" s="21"/>
      <c r="VCP49" s="21"/>
      <c r="VCQ49" s="21"/>
      <c r="VCR49" s="21"/>
      <c r="VCS49" s="21"/>
      <c r="VCT49" s="21"/>
      <c r="VCU49" s="21"/>
      <c r="VCV49" s="21"/>
      <c r="VCW49" s="21"/>
      <c r="VCX49" s="21"/>
      <c r="VCY49" s="21"/>
      <c r="VCZ49" s="21"/>
      <c r="VDA49" s="21"/>
      <c r="VDB49" s="21"/>
      <c r="VDC49" s="21"/>
      <c r="VDD49" s="21"/>
      <c r="VDE49" s="21"/>
      <c r="VDF49" s="21"/>
      <c r="VDG49" s="21"/>
      <c r="VDH49" s="21"/>
      <c r="VDI49" s="21"/>
      <c r="VDJ49" s="21"/>
      <c r="VDK49" s="21"/>
      <c r="VDL49" s="21"/>
      <c r="VDM49" s="21"/>
      <c r="VDN49" s="21"/>
      <c r="VDO49" s="21"/>
      <c r="VDP49" s="21"/>
      <c r="VDQ49" s="21"/>
      <c r="VDR49" s="21"/>
      <c r="VDS49" s="21"/>
      <c r="VDT49" s="21"/>
      <c r="VDU49" s="21"/>
      <c r="VDV49" s="21"/>
      <c r="VDW49" s="21"/>
      <c r="VDX49" s="21"/>
      <c r="VDY49" s="21"/>
      <c r="VDZ49" s="21"/>
      <c r="VEA49" s="21"/>
      <c r="VEB49" s="21"/>
      <c r="VEC49" s="21"/>
      <c r="VED49" s="21"/>
      <c r="VEE49" s="21"/>
      <c r="VEF49" s="21"/>
      <c r="VEG49" s="21"/>
      <c r="VEH49" s="21"/>
      <c r="VEI49" s="21"/>
      <c r="VEJ49" s="21"/>
      <c r="VEK49" s="21"/>
      <c r="VEL49" s="21"/>
      <c r="VEM49" s="21"/>
      <c r="VEN49" s="21"/>
      <c r="VEO49" s="21"/>
      <c r="VEP49" s="21"/>
      <c r="VEQ49" s="21"/>
      <c r="VER49" s="21"/>
      <c r="VES49" s="21"/>
      <c r="VET49" s="21"/>
      <c r="VEU49" s="21"/>
      <c r="VEV49" s="21"/>
      <c r="VEW49" s="21"/>
      <c r="VEX49" s="21"/>
      <c r="VEY49" s="21"/>
      <c r="VEZ49" s="21"/>
      <c r="VFA49" s="21"/>
      <c r="VFB49" s="21"/>
      <c r="VFC49" s="21"/>
      <c r="VFD49" s="21"/>
      <c r="VFE49" s="21"/>
      <c r="VFF49" s="21"/>
      <c r="VFG49" s="21"/>
      <c r="VFH49" s="21"/>
      <c r="VFI49" s="21"/>
      <c r="VFJ49" s="21"/>
      <c r="VFK49" s="21"/>
      <c r="VFL49" s="21"/>
      <c r="VFM49" s="21"/>
      <c r="VFN49" s="21"/>
      <c r="VFO49" s="21"/>
      <c r="VFP49" s="21"/>
      <c r="VFQ49" s="21"/>
      <c r="VFR49" s="21"/>
      <c r="VFS49" s="21"/>
      <c r="VFT49" s="21"/>
      <c r="VFU49" s="21"/>
      <c r="VFV49" s="21"/>
      <c r="VFW49" s="21"/>
      <c r="VFX49" s="21"/>
      <c r="VFY49" s="21"/>
      <c r="VFZ49" s="21"/>
      <c r="VGA49" s="21"/>
      <c r="VGB49" s="21"/>
      <c r="VGC49" s="21"/>
      <c r="VGD49" s="21"/>
      <c r="VGE49" s="21"/>
      <c r="VGF49" s="21"/>
      <c r="VGG49" s="21"/>
      <c r="VGH49" s="21"/>
      <c r="VGI49" s="21"/>
      <c r="VGJ49" s="21"/>
      <c r="VGK49" s="21"/>
      <c r="VGL49" s="21"/>
      <c r="VGM49" s="21"/>
      <c r="VGN49" s="21"/>
      <c r="VGO49" s="21"/>
      <c r="VGP49" s="21"/>
      <c r="VGQ49" s="21"/>
      <c r="VGR49" s="21"/>
      <c r="VGS49" s="21"/>
      <c r="VGT49" s="21"/>
      <c r="VGU49" s="21"/>
      <c r="VGV49" s="21"/>
      <c r="VGW49" s="21"/>
      <c r="VGX49" s="21"/>
      <c r="VGY49" s="21"/>
      <c r="VGZ49" s="21"/>
      <c r="VHA49" s="21"/>
      <c r="VHB49" s="21"/>
      <c r="VHC49" s="21"/>
      <c r="VHD49" s="21"/>
      <c r="VHE49" s="21"/>
      <c r="VHF49" s="21"/>
      <c r="VHG49" s="21"/>
      <c r="VHH49" s="21"/>
      <c r="VHI49" s="21"/>
      <c r="VHJ49" s="21"/>
      <c r="VHK49" s="21"/>
      <c r="VHL49" s="21"/>
      <c r="VHM49" s="21"/>
      <c r="VHN49" s="21"/>
      <c r="VHO49" s="21"/>
      <c r="VHP49" s="21"/>
      <c r="VHQ49" s="21"/>
      <c r="VHR49" s="21"/>
      <c r="VHS49" s="21"/>
      <c r="VHT49" s="21"/>
      <c r="VHU49" s="21"/>
      <c r="VHV49" s="21"/>
      <c r="VHW49" s="21"/>
      <c r="VHX49" s="21"/>
      <c r="VHY49" s="21"/>
      <c r="VHZ49" s="21"/>
      <c r="VIA49" s="21"/>
      <c r="VIB49" s="21"/>
      <c r="VIC49" s="21"/>
      <c r="VID49" s="21"/>
      <c r="VIE49" s="21"/>
      <c r="VIF49" s="21"/>
      <c r="VIG49" s="21"/>
      <c r="VIH49" s="21"/>
      <c r="VII49" s="21"/>
      <c r="VIJ49" s="21"/>
      <c r="VIK49" s="21"/>
      <c r="VIL49" s="21"/>
      <c r="VIM49" s="21"/>
      <c r="VIN49" s="21"/>
      <c r="VIO49" s="21"/>
      <c r="VIP49" s="21"/>
      <c r="VIQ49" s="21"/>
      <c r="VIR49" s="21"/>
      <c r="VIS49" s="21"/>
      <c r="VIT49" s="21"/>
      <c r="VIU49" s="21"/>
      <c r="VIV49" s="21"/>
      <c r="VIW49" s="21"/>
      <c r="VIX49" s="21"/>
      <c r="VIY49" s="21"/>
      <c r="VIZ49" s="21"/>
      <c r="VJA49" s="21"/>
      <c r="VJB49" s="21"/>
      <c r="VJC49" s="21"/>
      <c r="VJD49" s="21"/>
      <c r="VJE49" s="21"/>
      <c r="VJF49" s="21"/>
      <c r="VJG49" s="21"/>
      <c r="VJH49" s="21"/>
      <c r="VJI49" s="21"/>
      <c r="VJJ49" s="21"/>
      <c r="VJK49" s="21"/>
      <c r="VJL49" s="21"/>
      <c r="VJM49" s="21"/>
      <c r="VJN49" s="21"/>
      <c r="VJO49" s="21"/>
      <c r="VJP49" s="21"/>
      <c r="VJQ49" s="21"/>
      <c r="VJR49" s="21"/>
      <c r="VJS49" s="21"/>
      <c r="VJT49" s="21"/>
      <c r="VJU49" s="21"/>
      <c r="VJV49" s="21"/>
      <c r="VJW49" s="21"/>
      <c r="VJX49" s="21"/>
      <c r="VJY49" s="21"/>
      <c r="VJZ49" s="21"/>
      <c r="VKA49" s="21"/>
      <c r="VKB49" s="21"/>
      <c r="VKC49" s="21"/>
      <c r="VKD49" s="21"/>
      <c r="VKE49" s="21"/>
      <c r="VKF49" s="21"/>
      <c r="VKG49" s="21"/>
      <c r="VKH49" s="21"/>
      <c r="VKI49" s="21"/>
      <c r="VKJ49" s="21"/>
      <c r="VKK49" s="21"/>
      <c r="VKL49" s="21"/>
      <c r="VKM49" s="21"/>
      <c r="VKN49" s="21"/>
      <c r="VKO49" s="21"/>
      <c r="VKP49" s="21"/>
      <c r="VKQ49" s="21"/>
      <c r="VKR49" s="21"/>
      <c r="VKS49" s="21"/>
      <c r="VKT49" s="21"/>
      <c r="VKU49" s="21"/>
      <c r="VKV49" s="21"/>
      <c r="VKW49" s="21"/>
      <c r="VKX49" s="21"/>
      <c r="VKY49" s="21"/>
      <c r="VKZ49" s="21"/>
      <c r="VLA49" s="21"/>
      <c r="VLB49" s="21"/>
      <c r="VLC49" s="21"/>
      <c r="VLD49" s="21"/>
      <c r="VLE49" s="21"/>
      <c r="VLF49" s="21"/>
      <c r="VLG49" s="21"/>
      <c r="VLH49" s="21"/>
      <c r="VLI49" s="21"/>
      <c r="VLJ49" s="21"/>
      <c r="VLK49" s="21"/>
      <c r="VLL49" s="21"/>
      <c r="VLM49" s="21"/>
      <c r="VLN49" s="21"/>
      <c r="VLO49" s="21"/>
      <c r="VLP49" s="21"/>
      <c r="VLQ49" s="21"/>
      <c r="VLR49" s="21"/>
      <c r="VLS49" s="21"/>
      <c r="VLT49" s="21"/>
      <c r="VLU49" s="21"/>
      <c r="VLV49" s="21"/>
      <c r="VLW49" s="21"/>
      <c r="VLX49" s="21"/>
      <c r="VLY49" s="21"/>
      <c r="VLZ49" s="21"/>
      <c r="VMA49" s="21"/>
      <c r="VMB49" s="21"/>
      <c r="VMC49" s="21"/>
      <c r="VMD49" s="21"/>
      <c r="VME49" s="21"/>
      <c r="VMF49" s="21"/>
      <c r="VMG49" s="21"/>
      <c r="VMH49" s="21"/>
      <c r="VMI49" s="21"/>
      <c r="VMJ49" s="21"/>
      <c r="VMK49" s="21"/>
      <c r="VML49" s="21"/>
      <c r="VMM49" s="21"/>
      <c r="VMN49" s="21"/>
      <c r="VMO49" s="21"/>
      <c r="VMP49" s="21"/>
      <c r="VMQ49" s="21"/>
      <c r="VMR49" s="21"/>
      <c r="VMS49" s="21"/>
      <c r="VMT49" s="21"/>
      <c r="VMU49" s="21"/>
      <c r="VMV49" s="21"/>
      <c r="VMW49" s="21"/>
      <c r="VMX49" s="21"/>
      <c r="VMY49" s="21"/>
      <c r="VMZ49" s="21"/>
      <c r="VNA49" s="21"/>
      <c r="VNB49" s="21"/>
      <c r="VNC49" s="21"/>
      <c r="VND49" s="21"/>
      <c r="VNE49" s="21"/>
      <c r="VNF49" s="21"/>
      <c r="VNG49" s="21"/>
      <c r="VNH49" s="21"/>
      <c r="VNI49" s="21"/>
      <c r="VNJ49" s="21"/>
      <c r="VNK49" s="21"/>
      <c r="VNL49" s="21"/>
      <c r="VNM49" s="21"/>
      <c r="VNN49" s="21"/>
      <c r="VNO49" s="21"/>
      <c r="VNP49" s="21"/>
      <c r="VNQ49" s="21"/>
      <c r="VNR49" s="21"/>
      <c r="VNS49" s="21"/>
      <c r="VNT49" s="21"/>
      <c r="VNU49" s="21"/>
      <c r="VNV49" s="21"/>
      <c r="VNW49" s="21"/>
      <c r="VNX49" s="21"/>
      <c r="VNY49" s="21"/>
      <c r="VNZ49" s="21"/>
      <c r="VOA49" s="21"/>
      <c r="VOB49" s="21"/>
      <c r="VOC49" s="21"/>
      <c r="VOD49" s="21"/>
      <c r="VOE49" s="21"/>
      <c r="VOF49" s="21"/>
      <c r="VOG49" s="21"/>
      <c r="VOH49" s="21"/>
      <c r="VOI49" s="21"/>
      <c r="VOJ49" s="21"/>
      <c r="VOK49" s="21"/>
      <c r="VOL49" s="21"/>
      <c r="VOM49" s="21"/>
      <c r="VON49" s="21"/>
      <c r="VOO49" s="21"/>
      <c r="VOP49" s="21"/>
      <c r="VOQ49" s="21"/>
      <c r="VOR49" s="21"/>
      <c r="VOS49" s="21"/>
      <c r="VOT49" s="21"/>
      <c r="VOU49" s="21"/>
      <c r="VOV49" s="21"/>
      <c r="VOW49" s="21"/>
      <c r="VOX49" s="21"/>
      <c r="VOY49" s="21"/>
      <c r="VOZ49" s="21"/>
      <c r="VPA49" s="21"/>
      <c r="VPB49" s="21"/>
      <c r="VPC49" s="21"/>
      <c r="VPD49" s="21"/>
      <c r="VPE49" s="21"/>
      <c r="VPF49" s="21"/>
      <c r="VPG49" s="21"/>
      <c r="VPH49" s="21"/>
      <c r="VPI49" s="21"/>
      <c r="VPJ49" s="21"/>
      <c r="VPK49" s="21"/>
      <c r="VPL49" s="21"/>
      <c r="VPM49" s="21"/>
      <c r="VPN49" s="21"/>
      <c r="VPO49" s="21"/>
      <c r="VPP49" s="21"/>
      <c r="VPQ49" s="21"/>
      <c r="VPR49" s="21"/>
      <c r="VPS49" s="21"/>
      <c r="VPT49" s="21"/>
      <c r="VPU49" s="21"/>
      <c r="VPV49" s="21"/>
      <c r="VPW49" s="21"/>
      <c r="VPX49" s="21"/>
      <c r="VPY49" s="21"/>
      <c r="VPZ49" s="21"/>
      <c r="VQA49" s="21"/>
      <c r="VQB49" s="21"/>
      <c r="VQC49" s="21"/>
      <c r="VQD49" s="21"/>
      <c r="VQE49" s="21"/>
      <c r="VQF49" s="21"/>
      <c r="VQG49" s="21"/>
      <c r="VQH49" s="21"/>
      <c r="VQI49" s="21"/>
      <c r="VQJ49" s="21"/>
      <c r="VQK49" s="21"/>
      <c r="VQL49" s="21"/>
      <c r="VQM49" s="21"/>
      <c r="VQN49" s="21"/>
      <c r="VQO49" s="21"/>
      <c r="VQP49" s="21"/>
      <c r="VQQ49" s="21"/>
      <c r="VQR49" s="21"/>
      <c r="VQS49" s="21"/>
      <c r="VQT49" s="21"/>
      <c r="VQU49" s="21"/>
      <c r="VQV49" s="21"/>
      <c r="VQW49" s="21"/>
      <c r="VQX49" s="21"/>
      <c r="VQY49" s="21"/>
      <c r="VQZ49" s="21"/>
      <c r="VRA49" s="21"/>
      <c r="VRB49" s="21"/>
      <c r="VRC49" s="21"/>
      <c r="VRD49" s="21"/>
      <c r="VRE49" s="21"/>
      <c r="VRF49" s="21"/>
      <c r="VRG49" s="21"/>
      <c r="VRH49" s="21"/>
      <c r="VRI49" s="21"/>
      <c r="VRJ49" s="21"/>
      <c r="VRK49" s="21"/>
      <c r="VRL49" s="21"/>
      <c r="VRM49" s="21"/>
      <c r="VRN49" s="21"/>
      <c r="VRO49" s="21"/>
      <c r="VRP49" s="21"/>
      <c r="VRQ49" s="21"/>
      <c r="VRR49" s="21"/>
      <c r="VRS49" s="21"/>
      <c r="VRT49" s="21"/>
      <c r="VRU49" s="21"/>
      <c r="VRV49" s="21"/>
      <c r="VRW49" s="21"/>
      <c r="VRX49" s="21"/>
      <c r="VRY49" s="21"/>
      <c r="VRZ49" s="21"/>
      <c r="VSA49" s="21"/>
      <c r="VSB49" s="21"/>
      <c r="VSC49" s="21"/>
      <c r="VSD49" s="21"/>
      <c r="VSE49" s="21"/>
      <c r="VSF49" s="21"/>
      <c r="VSG49" s="21"/>
      <c r="VSH49" s="21"/>
      <c r="VSI49" s="21"/>
      <c r="VSJ49" s="21"/>
      <c r="VSK49" s="21"/>
      <c r="VSL49" s="21"/>
      <c r="VSM49" s="21"/>
      <c r="VSN49" s="21"/>
      <c r="VSO49" s="21"/>
      <c r="VSP49" s="21"/>
      <c r="VSQ49" s="21"/>
      <c r="VSR49" s="21"/>
      <c r="VSS49" s="21"/>
      <c r="VST49" s="21"/>
      <c r="VSU49" s="21"/>
      <c r="VSV49" s="21"/>
      <c r="VSW49" s="21"/>
      <c r="VSX49" s="21"/>
      <c r="VSY49" s="21"/>
      <c r="VSZ49" s="21"/>
      <c r="VTA49" s="21"/>
      <c r="VTB49" s="21"/>
      <c r="VTC49" s="21"/>
      <c r="VTD49" s="21"/>
      <c r="VTE49" s="21"/>
      <c r="VTF49" s="21"/>
      <c r="VTG49" s="21"/>
      <c r="VTH49" s="21"/>
      <c r="VTI49" s="21"/>
      <c r="VTJ49" s="21"/>
      <c r="VTK49" s="21"/>
      <c r="VTL49" s="21"/>
      <c r="VTM49" s="21"/>
      <c r="VTN49" s="21"/>
      <c r="VTO49" s="21"/>
      <c r="VTP49" s="21"/>
      <c r="VTQ49" s="21"/>
      <c r="VTR49" s="21"/>
      <c r="VTS49" s="21"/>
      <c r="VTT49" s="21"/>
      <c r="VTU49" s="21"/>
      <c r="VTV49" s="21"/>
      <c r="VTW49" s="21"/>
      <c r="VTX49" s="21"/>
      <c r="VTY49" s="21"/>
      <c r="VTZ49" s="21"/>
      <c r="VUA49" s="21"/>
      <c r="VUB49" s="21"/>
      <c r="VUC49" s="21"/>
      <c r="VUD49" s="21"/>
      <c r="VUE49" s="21"/>
      <c r="VUF49" s="21"/>
      <c r="VUG49" s="21"/>
      <c r="VUH49" s="21"/>
      <c r="VUI49" s="21"/>
      <c r="VUJ49" s="21"/>
      <c r="VUK49" s="21"/>
      <c r="VUL49" s="21"/>
      <c r="VUM49" s="21"/>
      <c r="VUN49" s="21"/>
      <c r="VUO49" s="21"/>
      <c r="VUP49" s="21"/>
      <c r="VUQ49" s="21"/>
      <c r="VUR49" s="21"/>
      <c r="VUS49" s="21"/>
      <c r="VUT49" s="21"/>
      <c r="VUU49" s="21"/>
      <c r="VUV49" s="21"/>
      <c r="VUW49" s="21"/>
      <c r="VUX49" s="21"/>
      <c r="VUY49" s="21"/>
      <c r="VUZ49" s="21"/>
      <c r="VVA49" s="21"/>
      <c r="VVB49" s="21"/>
      <c r="VVC49" s="21"/>
      <c r="VVD49" s="21"/>
      <c r="VVE49" s="21"/>
      <c r="VVF49" s="21"/>
      <c r="VVG49" s="21"/>
      <c r="VVH49" s="21"/>
      <c r="VVI49" s="21"/>
      <c r="VVJ49" s="21"/>
      <c r="VVK49" s="21"/>
      <c r="VVL49" s="21"/>
      <c r="VVM49" s="21"/>
      <c r="VVN49" s="21"/>
      <c r="VVO49" s="21"/>
      <c r="VVP49" s="21"/>
      <c r="VVQ49" s="21"/>
      <c r="VVR49" s="21"/>
      <c r="VVS49" s="21"/>
      <c r="VVT49" s="21"/>
      <c r="VVU49" s="21"/>
      <c r="VVV49" s="21"/>
      <c r="VVW49" s="21"/>
      <c r="VVX49" s="21"/>
      <c r="VVY49" s="21"/>
      <c r="VVZ49" s="21"/>
      <c r="VWA49" s="21"/>
      <c r="VWB49" s="21"/>
      <c r="VWC49" s="21"/>
      <c r="VWD49" s="21"/>
      <c r="VWE49" s="21"/>
      <c r="VWF49" s="21"/>
      <c r="VWG49" s="21"/>
      <c r="VWH49" s="21"/>
      <c r="VWI49" s="21"/>
      <c r="VWJ49" s="21"/>
      <c r="VWK49" s="21"/>
      <c r="VWL49" s="21"/>
      <c r="VWM49" s="21"/>
      <c r="VWN49" s="21"/>
      <c r="VWO49" s="21"/>
      <c r="VWP49" s="21"/>
      <c r="VWQ49" s="21"/>
      <c r="VWR49" s="21"/>
      <c r="VWS49" s="21"/>
      <c r="VWT49" s="21"/>
      <c r="VWU49" s="21"/>
      <c r="VWV49" s="21"/>
      <c r="VWW49" s="21"/>
      <c r="VWX49" s="21"/>
      <c r="VWY49" s="21"/>
      <c r="VWZ49" s="21"/>
      <c r="VXA49" s="21"/>
      <c r="VXB49" s="21"/>
      <c r="VXC49" s="21"/>
      <c r="VXD49" s="21"/>
      <c r="VXE49" s="21"/>
      <c r="VXF49" s="21"/>
      <c r="VXG49" s="21"/>
      <c r="VXH49" s="21"/>
      <c r="VXI49" s="21"/>
      <c r="VXJ49" s="21"/>
      <c r="VXK49" s="21"/>
      <c r="VXL49" s="21"/>
      <c r="VXM49" s="21"/>
      <c r="VXN49" s="21"/>
      <c r="VXO49" s="21"/>
      <c r="VXP49" s="21"/>
      <c r="VXQ49" s="21"/>
      <c r="VXR49" s="21"/>
      <c r="VXS49" s="21"/>
      <c r="VXT49" s="21"/>
      <c r="VXU49" s="21"/>
      <c r="VXV49" s="21"/>
      <c r="VXW49" s="21"/>
      <c r="VXX49" s="21"/>
      <c r="VXY49" s="21"/>
      <c r="VXZ49" s="21"/>
      <c r="VYA49" s="21"/>
      <c r="VYB49" s="21"/>
      <c r="VYC49" s="21"/>
      <c r="VYD49" s="21"/>
      <c r="VYE49" s="21"/>
      <c r="VYF49" s="21"/>
      <c r="VYG49" s="21"/>
      <c r="VYH49" s="21"/>
      <c r="VYI49" s="21"/>
      <c r="VYJ49" s="21"/>
      <c r="VYK49" s="21"/>
      <c r="VYL49" s="21"/>
      <c r="VYM49" s="21"/>
      <c r="VYN49" s="21"/>
      <c r="VYO49" s="21"/>
      <c r="VYP49" s="21"/>
      <c r="VYQ49" s="21"/>
      <c r="VYR49" s="21"/>
      <c r="VYS49" s="21"/>
      <c r="VYT49" s="21"/>
      <c r="VYU49" s="21"/>
      <c r="VYV49" s="21"/>
      <c r="VYW49" s="21"/>
      <c r="VYX49" s="21"/>
      <c r="VYY49" s="21"/>
      <c r="VYZ49" s="21"/>
      <c r="VZA49" s="21"/>
      <c r="VZB49" s="21"/>
      <c r="VZC49" s="21"/>
      <c r="VZD49" s="21"/>
      <c r="VZE49" s="21"/>
      <c r="VZF49" s="21"/>
      <c r="VZG49" s="21"/>
      <c r="VZH49" s="21"/>
      <c r="VZI49" s="21"/>
      <c r="VZJ49" s="21"/>
      <c r="VZK49" s="21"/>
      <c r="VZL49" s="21"/>
      <c r="VZM49" s="21"/>
      <c r="VZN49" s="21"/>
      <c r="VZO49" s="21"/>
      <c r="VZP49" s="21"/>
      <c r="VZQ49" s="21"/>
      <c r="VZR49" s="21"/>
      <c r="VZS49" s="21"/>
      <c r="VZT49" s="21"/>
      <c r="VZU49" s="21"/>
      <c r="VZV49" s="21"/>
      <c r="VZW49" s="21"/>
      <c r="VZX49" s="21"/>
      <c r="VZY49" s="21"/>
      <c r="VZZ49" s="21"/>
      <c r="WAA49" s="21"/>
      <c r="WAB49" s="21"/>
      <c r="WAC49" s="21"/>
      <c r="WAD49" s="21"/>
      <c r="WAE49" s="21"/>
      <c r="WAF49" s="21"/>
      <c r="WAG49" s="21"/>
      <c r="WAH49" s="21"/>
      <c r="WAI49" s="21"/>
      <c r="WAJ49" s="21"/>
      <c r="WAK49" s="21"/>
      <c r="WAL49" s="21"/>
      <c r="WAM49" s="21"/>
      <c r="WAN49" s="21"/>
      <c r="WAO49" s="21"/>
      <c r="WAP49" s="21"/>
      <c r="WAQ49" s="21"/>
      <c r="WAR49" s="21"/>
      <c r="WAS49" s="21"/>
      <c r="WAT49" s="21"/>
      <c r="WAU49" s="21"/>
      <c r="WAV49" s="21"/>
      <c r="WAW49" s="21"/>
      <c r="WAX49" s="21"/>
      <c r="WAY49" s="21"/>
      <c r="WAZ49" s="21"/>
      <c r="WBA49" s="21"/>
      <c r="WBB49" s="21"/>
      <c r="WBC49" s="21"/>
      <c r="WBD49" s="21"/>
      <c r="WBE49" s="21"/>
      <c r="WBF49" s="21"/>
      <c r="WBG49" s="21"/>
      <c r="WBH49" s="21"/>
      <c r="WBI49" s="21"/>
      <c r="WBJ49" s="21"/>
      <c r="WBK49" s="21"/>
      <c r="WBL49" s="21"/>
      <c r="WBM49" s="21"/>
      <c r="WBN49" s="21"/>
      <c r="WBO49" s="21"/>
      <c r="WBP49" s="21"/>
      <c r="WBQ49" s="21"/>
      <c r="WBR49" s="21"/>
      <c r="WBS49" s="21"/>
      <c r="WBT49" s="21"/>
      <c r="WBU49" s="21"/>
      <c r="WBV49" s="21"/>
      <c r="WBW49" s="21"/>
      <c r="WBX49" s="21"/>
      <c r="WBY49" s="21"/>
      <c r="WBZ49" s="21"/>
      <c r="WCA49" s="21"/>
      <c r="WCB49" s="21"/>
      <c r="WCC49" s="21"/>
      <c r="WCD49" s="21"/>
      <c r="WCE49" s="21"/>
      <c r="WCF49" s="21"/>
      <c r="WCG49" s="21"/>
      <c r="WCH49" s="21"/>
      <c r="WCI49" s="21"/>
      <c r="WCJ49" s="21"/>
      <c r="WCK49" s="21"/>
      <c r="WCL49" s="21"/>
      <c r="WCM49" s="21"/>
      <c r="WCN49" s="21"/>
      <c r="WCO49" s="21"/>
      <c r="WCP49" s="21"/>
      <c r="WCQ49" s="21"/>
      <c r="WCR49" s="21"/>
      <c r="WCS49" s="21"/>
      <c r="WCT49" s="21"/>
      <c r="WCU49" s="21"/>
      <c r="WCV49" s="21"/>
      <c r="WCW49" s="21"/>
      <c r="WCX49" s="21"/>
      <c r="WCY49" s="21"/>
      <c r="WCZ49" s="21"/>
      <c r="WDA49" s="21"/>
      <c r="WDB49" s="21"/>
      <c r="WDC49" s="21"/>
      <c r="WDD49" s="21"/>
      <c r="WDE49" s="21"/>
      <c r="WDF49" s="21"/>
      <c r="WDG49" s="21"/>
      <c r="WDH49" s="21"/>
      <c r="WDI49" s="21"/>
      <c r="WDJ49" s="21"/>
      <c r="WDK49" s="21"/>
      <c r="WDL49" s="21"/>
      <c r="WDM49" s="21"/>
      <c r="WDN49" s="21"/>
      <c r="WDO49" s="21"/>
      <c r="WDP49" s="21"/>
      <c r="WDQ49" s="21"/>
      <c r="WDR49" s="21"/>
      <c r="WDS49" s="21"/>
      <c r="WDT49" s="21"/>
      <c r="WDU49" s="21"/>
      <c r="WDV49" s="21"/>
      <c r="WDW49" s="21"/>
      <c r="WDX49" s="21"/>
      <c r="WDY49" s="21"/>
      <c r="WDZ49" s="21"/>
      <c r="WEA49" s="21"/>
      <c r="WEB49" s="21"/>
      <c r="WEC49" s="21"/>
      <c r="WED49" s="21"/>
      <c r="WEE49" s="21"/>
      <c r="WEF49" s="21"/>
      <c r="WEG49" s="21"/>
      <c r="WEH49" s="21"/>
      <c r="WEI49" s="21"/>
      <c r="WEJ49" s="21"/>
      <c r="WEK49" s="21"/>
      <c r="WEL49" s="21"/>
      <c r="WEM49" s="21"/>
      <c r="WEN49" s="21"/>
      <c r="WEO49" s="21"/>
      <c r="WEP49" s="21"/>
      <c r="WEQ49" s="21"/>
      <c r="WER49" s="21"/>
      <c r="WES49" s="21"/>
      <c r="WET49" s="21"/>
      <c r="WEU49" s="21"/>
      <c r="WEV49" s="21"/>
      <c r="WEW49" s="21"/>
      <c r="WEX49" s="21"/>
      <c r="WEY49" s="21"/>
      <c r="WEZ49" s="21"/>
      <c r="WFA49" s="21"/>
      <c r="WFB49" s="21"/>
      <c r="WFC49" s="21"/>
      <c r="WFD49" s="21"/>
      <c r="WFE49" s="21"/>
      <c r="WFF49" s="21"/>
      <c r="WFG49" s="21"/>
      <c r="WFH49" s="21"/>
      <c r="WFI49" s="21"/>
      <c r="WFJ49" s="21"/>
      <c r="WFK49" s="21"/>
      <c r="WFL49" s="21"/>
      <c r="WFM49" s="21"/>
      <c r="WFN49" s="21"/>
      <c r="WFO49" s="21"/>
      <c r="WFP49" s="21"/>
      <c r="WFQ49" s="21"/>
      <c r="WFR49" s="21"/>
      <c r="WFS49" s="21"/>
      <c r="WFT49" s="21"/>
      <c r="WFU49" s="21"/>
      <c r="WFV49" s="21"/>
      <c r="WFW49" s="21"/>
      <c r="WFX49" s="21"/>
      <c r="WFY49" s="21"/>
      <c r="WFZ49" s="21"/>
      <c r="WGA49" s="21"/>
      <c r="WGB49" s="21"/>
      <c r="WGC49" s="21"/>
      <c r="WGD49" s="21"/>
      <c r="WGE49" s="21"/>
      <c r="WGF49" s="21"/>
      <c r="WGG49" s="21"/>
      <c r="WGH49" s="21"/>
      <c r="WGI49" s="21"/>
      <c r="WGJ49" s="21"/>
      <c r="WGK49" s="21"/>
      <c r="WGL49" s="21"/>
      <c r="WGM49" s="21"/>
      <c r="WGN49" s="21"/>
      <c r="WGO49" s="21"/>
      <c r="WGP49" s="21"/>
      <c r="WGQ49" s="21"/>
      <c r="WGR49" s="21"/>
      <c r="WGS49" s="21"/>
      <c r="WGT49" s="21"/>
      <c r="WGU49" s="21"/>
      <c r="WGV49" s="21"/>
      <c r="WGW49" s="21"/>
      <c r="WGX49" s="21"/>
      <c r="WGY49" s="21"/>
      <c r="WGZ49" s="21"/>
      <c r="WHA49" s="21"/>
      <c r="WHB49" s="21"/>
      <c r="WHC49" s="21"/>
      <c r="WHD49" s="21"/>
      <c r="WHE49" s="21"/>
      <c r="WHF49" s="21"/>
      <c r="WHG49" s="21"/>
      <c r="WHH49" s="21"/>
      <c r="WHI49" s="21"/>
      <c r="WHJ49" s="21"/>
      <c r="WHK49" s="21"/>
      <c r="WHL49" s="21"/>
      <c r="WHM49" s="21"/>
      <c r="WHN49" s="21"/>
      <c r="WHO49" s="21"/>
      <c r="WHP49" s="21"/>
      <c r="WHQ49" s="21"/>
      <c r="WHR49" s="21"/>
      <c r="WHS49" s="21"/>
      <c r="WHT49" s="21"/>
      <c r="WHU49" s="21"/>
      <c r="WHV49" s="21"/>
      <c r="WHW49" s="21"/>
      <c r="WHX49" s="21"/>
      <c r="WHY49" s="21"/>
      <c r="WHZ49" s="21"/>
      <c r="WIA49" s="21"/>
      <c r="WIB49" s="21"/>
      <c r="WIC49" s="21"/>
      <c r="WID49" s="21"/>
      <c r="WIE49" s="21"/>
      <c r="WIF49" s="21"/>
      <c r="WIG49" s="21"/>
      <c r="WIH49" s="21"/>
      <c r="WII49" s="21"/>
      <c r="WIJ49" s="21"/>
      <c r="WIK49" s="21"/>
      <c r="WIL49" s="21"/>
      <c r="WIM49" s="21"/>
      <c r="WIN49" s="21"/>
      <c r="WIO49" s="21"/>
      <c r="WIP49" s="21"/>
      <c r="WIQ49" s="21"/>
      <c r="WIR49" s="21"/>
      <c r="WIS49" s="21"/>
      <c r="WIT49" s="21"/>
      <c r="WIU49" s="21"/>
      <c r="WIV49" s="21"/>
      <c r="WIW49" s="21"/>
      <c r="WIX49" s="21"/>
      <c r="WIY49" s="21"/>
      <c r="WIZ49" s="21"/>
      <c r="WJA49" s="21"/>
      <c r="WJB49" s="21"/>
      <c r="WJC49" s="21"/>
      <c r="WJD49" s="21"/>
      <c r="WJE49" s="21"/>
      <c r="WJF49" s="21"/>
      <c r="WJG49" s="21"/>
      <c r="WJH49" s="21"/>
      <c r="WJI49" s="21"/>
      <c r="WJJ49" s="21"/>
      <c r="WJK49" s="21"/>
      <c r="WJL49" s="21"/>
      <c r="WJM49" s="21"/>
      <c r="WJN49" s="21"/>
      <c r="WJO49" s="21"/>
      <c r="WJP49" s="21"/>
      <c r="WJQ49" s="21"/>
      <c r="WJR49" s="21"/>
      <c r="WJS49" s="21"/>
      <c r="WJT49" s="21"/>
      <c r="WJU49" s="21"/>
      <c r="WJV49" s="21"/>
      <c r="WJW49" s="21"/>
      <c r="WJX49" s="21"/>
      <c r="WJY49" s="21"/>
      <c r="WJZ49" s="21"/>
      <c r="WKA49" s="21"/>
      <c r="WKB49" s="21"/>
      <c r="WKC49" s="21"/>
      <c r="WKD49" s="21"/>
      <c r="WKE49" s="21"/>
      <c r="WKF49" s="21"/>
      <c r="WKG49" s="21"/>
      <c r="WKH49" s="21"/>
      <c r="WKI49" s="21"/>
      <c r="WKJ49" s="21"/>
      <c r="WKK49" s="21"/>
      <c r="WKL49" s="21"/>
      <c r="WKM49" s="21"/>
      <c r="WKN49" s="21"/>
      <c r="WKO49" s="21"/>
      <c r="WKP49" s="21"/>
      <c r="WKQ49" s="21"/>
      <c r="WKR49" s="21"/>
      <c r="WKS49" s="21"/>
      <c r="WKT49" s="21"/>
      <c r="WKU49" s="21"/>
      <c r="WKV49" s="21"/>
      <c r="WKW49" s="21"/>
      <c r="WKX49" s="21"/>
      <c r="WKY49" s="21"/>
      <c r="WKZ49" s="21"/>
      <c r="WLA49" s="21"/>
      <c r="WLB49" s="21"/>
      <c r="WLC49" s="21"/>
      <c r="WLD49" s="21"/>
      <c r="WLE49" s="21"/>
      <c r="WLF49" s="21"/>
      <c r="WLG49" s="21"/>
      <c r="WLH49" s="21"/>
      <c r="WLI49" s="21"/>
      <c r="WLJ49" s="21"/>
      <c r="WLK49" s="21"/>
      <c r="WLL49" s="21"/>
      <c r="WLM49" s="21"/>
      <c r="WLN49" s="21"/>
      <c r="WLO49" s="21"/>
      <c r="WLP49" s="21"/>
      <c r="WLQ49" s="21"/>
      <c r="WLR49" s="21"/>
      <c r="WLS49" s="21"/>
      <c r="WLT49" s="21"/>
      <c r="WLU49" s="21"/>
      <c r="WLV49" s="21"/>
      <c r="WLW49" s="21"/>
      <c r="WLX49" s="21"/>
      <c r="WLY49" s="21"/>
      <c r="WLZ49" s="21"/>
      <c r="WMA49" s="21"/>
      <c r="WMB49" s="21"/>
      <c r="WMC49" s="21"/>
      <c r="WMD49" s="21"/>
      <c r="WME49" s="21"/>
      <c r="WMF49" s="21"/>
      <c r="WMG49" s="21"/>
      <c r="WMH49" s="21"/>
      <c r="WMI49" s="21"/>
      <c r="WMJ49" s="21"/>
      <c r="WMK49" s="21"/>
      <c r="WML49" s="21"/>
      <c r="WMM49" s="21"/>
      <c r="WMN49" s="21"/>
      <c r="WMO49" s="21"/>
      <c r="WMP49" s="21"/>
      <c r="WMQ49" s="21"/>
      <c r="WMR49" s="21"/>
      <c r="WMS49" s="21"/>
      <c r="WMT49" s="21"/>
      <c r="WMU49" s="21"/>
      <c r="WMV49" s="21"/>
      <c r="WMW49" s="21"/>
      <c r="WMX49" s="21"/>
      <c r="WMY49" s="21"/>
      <c r="WMZ49" s="21"/>
      <c r="WNA49" s="21"/>
      <c r="WNB49" s="21"/>
      <c r="WNC49" s="21"/>
      <c r="WND49" s="21"/>
      <c r="WNE49" s="21"/>
      <c r="WNF49" s="21"/>
      <c r="WNG49" s="21"/>
      <c r="WNH49" s="21"/>
      <c r="WNI49" s="21"/>
      <c r="WNJ49" s="21"/>
      <c r="WNK49" s="21"/>
      <c r="WNL49" s="21"/>
      <c r="WNM49" s="21"/>
      <c r="WNN49" s="21"/>
      <c r="WNO49" s="21"/>
      <c r="WNP49" s="21"/>
      <c r="WNQ49" s="21"/>
      <c r="WNR49" s="21"/>
      <c r="WNS49" s="21"/>
      <c r="WNT49" s="21"/>
      <c r="WNU49" s="21"/>
      <c r="WNV49" s="21"/>
      <c r="WNW49" s="21"/>
      <c r="WNX49" s="21"/>
      <c r="WNY49" s="21"/>
      <c r="WNZ49" s="21"/>
      <c r="WOA49" s="21"/>
      <c r="WOB49" s="21"/>
      <c r="WOC49" s="21"/>
      <c r="WOD49" s="21"/>
      <c r="WOE49" s="21"/>
      <c r="WOF49" s="21"/>
      <c r="WOG49" s="21"/>
      <c r="WOH49" s="21"/>
      <c r="WOI49" s="21"/>
      <c r="WOJ49" s="21"/>
      <c r="WOK49" s="21"/>
      <c r="WOL49" s="21"/>
      <c r="WOM49" s="21"/>
      <c r="WON49" s="21"/>
      <c r="WOO49" s="21"/>
      <c r="WOP49" s="21"/>
      <c r="WOQ49" s="21"/>
      <c r="WOR49" s="21"/>
      <c r="WOS49" s="21"/>
      <c r="WOT49" s="21"/>
      <c r="WOU49" s="21"/>
      <c r="WOV49" s="21"/>
      <c r="WOW49" s="21"/>
      <c r="WOX49" s="21"/>
      <c r="WOY49" s="21"/>
      <c r="WOZ49" s="21"/>
      <c r="WPA49" s="21"/>
      <c r="WPB49" s="21"/>
      <c r="WPC49" s="21"/>
      <c r="WPD49" s="21"/>
      <c r="WPE49" s="21"/>
      <c r="WPF49" s="21"/>
      <c r="WPG49" s="21"/>
      <c r="WPH49" s="21"/>
      <c r="WPI49" s="21"/>
      <c r="WPJ49" s="21"/>
      <c r="WPK49" s="21"/>
      <c r="WPL49" s="21"/>
      <c r="WPM49" s="21"/>
      <c r="WPN49" s="21"/>
      <c r="WPO49" s="21"/>
      <c r="WPP49" s="21"/>
      <c r="WPQ49" s="21"/>
      <c r="WPR49" s="21"/>
      <c r="WPS49" s="21"/>
      <c r="WPT49" s="21"/>
      <c r="WPU49" s="21"/>
      <c r="WPV49" s="21"/>
      <c r="WPW49" s="21"/>
      <c r="WPX49" s="21"/>
      <c r="WPY49" s="21"/>
      <c r="WPZ49" s="21"/>
      <c r="WQA49" s="21"/>
      <c r="WQB49" s="21"/>
      <c r="WQC49" s="21"/>
      <c r="WQD49" s="21"/>
      <c r="WQE49" s="21"/>
      <c r="WQF49" s="21"/>
      <c r="WQG49" s="21"/>
      <c r="WQH49" s="21"/>
      <c r="WQI49" s="21"/>
      <c r="WQJ49" s="21"/>
      <c r="WQK49" s="21"/>
      <c r="WQL49" s="21"/>
      <c r="WQM49" s="21"/>
      <c r="WQN49" s="21"/>
      <c r="WQO49" s="21"/>
      <c r="WQP49" s="21"/>
      <c r="WQQ49" s="21"/>
      <c r="WQR49" s="21"/>
      <c r="WQS49" s="21"/>
      <c r="WQT49" s="21"/>
      <c r="WQU49" s="21"/>
      <c r="WQV49" s="21"/>
      <c r="WQW49" s="21"/>
      <c r="WQX49" s="21"/>
      <c r="WQY49" s="21"/>
      <c r="WQZ49" s="21"/>
      <c r="WRA49" s="21"/>
      <c r="WRB49" s="21"/>
      <c r="WRC49" s="21"/>
      <c r="WRD49" s="21"/>
      <c r="WRE49" s="21"/>
      <c r="WRF49" s="21"/>
      <c r="WRG49" s="21"/>
      <c r="WRH49" s="21"/>
      <c r="WRI49" s="21"/>
      <c r="WRJ49" s="21"/>
      <c r="WRK49" s="21"/>
      <c r="WRL49" s="21"/>
      <c r="WRM49" s="21"/>
      <c r="WRN49" s="21"/>
      <c r="WRO49" s="21"/>
      <c r="WRP49" s="21"/>
      <c r="WRQ49" s="21"/>
      <c r="WRR49" s="21"/>
      <c r="WRS49" s="21"/>
      <c r="WRT49" s="21"/>
      <c r="WRU49" s="21"/>
      <c r="WRV49" s="21"/>
      <c r="WRW49" s="21"/>
      <c r="WRX49" s="21"/>
      <c r="WRY49" s="21"/>
      <c r="WRZ49" s="21"/>
      <c r="WSA49" s="21"/>
      <c r="WSB49" s="21"/>
      <c r="WSC49" s="21"/>
      <c r="WSD49" s="21"/>
      <c r="WSE49" s="21"/>
      <c r="WSF49" s="21"/>
      <c r="WSG49" s="21"/>
      <c r="WSH49" s="21"/>
      <c r="WSI49" s="21"/>
      <c r="WSJ49" s="21"/>
      <c r="WSK49" s="21"/>
      <c r="WSL49" s="21"/>
      <c r="WSM49" s="21"/>
      <c r="WSN49" s="21"/>
      <c r="WSO49" s="21"/>
      <c r="WSP49" s="21"/>
      <c r="WSQ49" s="21"/>
      <c r="WSR49" s="21"/>
      <c r="WSS49" s="21"/>
      <c r="WST49" s="21"/>
      <c r="WSU49" s="21"/>
      <c r="WSV49" s="21"/>
      <c r="WSW49" s="21"/>
      <c r="WSX49" s="21"/>
      <c r="WSY49" s="21"/>
      <c r="WSZ49" s="21"/>
      <c r="WTA49" s="21"/>
      <c r="WTB49" s="21"/>
      <c r="WTC49" s="21"/>
      <c r="WTD49" s="21"/>
      <c r="WTE49" s="21"/>
      <c r="WTF49" s="21"/>
      <c r="WTG49" s="21"/>
      <c r="WTH49" s="21"/>
      <c r="WTI49" s="21"/>
      <c r="WTJ49" s="21"/>
      <c r="WTK49" s="21"/>
      <c r="WTL49" s="21"/>
      <c r="WTM49" s="21"/>
      <c r="WTN49" s="21"/>
      <c r="WTO49" s="21"/>
      <c r="WTP49" s="21"/>
      <c r="WTQ49" s="21"/>
      <c r="WTR49" s="21"/>
      <c r="WTS49" s="21"/>
      <c r="WTT49" s="21"/>
      <c r="WTU49" s="21"/>
      <c r="WTV49" s="21"/>
      <c r="WTW49" s="21"/>
      <c r="WTX49" s="21"/>
      <c r="WTY49" s="21"/>
      <c r="WTZ49" s="21"/>
      <c r="WUA49" s="21"/>
      <c r="WUB49" s="21"/>
      <c r="WUC49" s="21"/>
      <c r="WUD49" s="21"/>
      <c r="WUE49" s="21"/>
      <c r="WUF49" s="21"/>
      <c r="WUG49" s="21"/>
      <c r="WUH49" s="21"/>
      <c r="WUI49" s="21"/>
      <c r="WUJ49" s="21"/>
      <c r="WUK49" s="21"/>
      <c r="WUL49" s="21"/>
      <c r="WUM49" s="21"/>
      <c r="WUN49" s="21"/>
      <c r="WUO49" s="21"/>
      <c r="WUP49" s="21"/>
      <c r="WUQ49" s="21"/>
      <c r="WUR49" s="21"/>
      <c r="WUS49" s="21"/>
      <c r="WUT49" s="21"/>
      <c r="WUU49" s="21"/>
      <c r="WUV49" s="21"/>
      <c r="WUW49" s="21"/>
      <c r="WUX49" s="21"/>
      <c r="WUY49" s="21"/>
      <c r="WUZ49" s="21"/>
      <c r="WVA49" s="21"/>
      <c r="WVB49" s="21"/>
      <c r="WVC49" s="21"/>
      <c r="WVD49" s="21"/>
      <c r="WVE49" s="21"/>
      <c r="WVF49" s="21"/>
      <c r="WVG49" s="21"/>
      <c r="WVH49" s="21"/>
      <c r="WVI49" s="21"/>
      <c r="WVJ49" s="21"/>
      <c r="WVK49" s="21"/>
      <c r="WVL49" s="21"/>
      <c r="WVM49" s="21"/>
      <c r="WVN49" s="21"/>
      <c r="WVO49" s="21"/>
      <c r="WVP49" s="21"/>
      <c r="WVQ49" s="21"/>
      <c r="WVR49" s="21"/>
      <c r="WVS49" s="21"/>
      <c r="WVT49" s="21"/>
    </row>
    <row r="50" spans="1:16140" s="22" customFormat="1" x14ac:dyDescent="0.2">
      <c r="A50" s="25"/>
      <c r="B50" s="28"/>
      <c r="C50" s="27"/>
      <c r="D50" s="26"/>
      <c r="E50" s="25"/>
      <c r="F50" s="25"/>
      <c r="G50" s="24"/>
      <c r="H50" s="24"/>
      <c r="I50" s="29"/>
      <c r="J50" s="23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  <c r="BPM50" s="21"/>
      <c r="BPN50" s="21"/>
      <c r="BPO50" s="21"/>
      <c r="BPP50" s="21"/>
      <c r="BPQ50" s="21"/>
      <c r="BPR50" s="21"/>
      <c r="BPS50" s="21"/>
      <c r="BPT50" s="21"/>
      <c r="BPU50" s="21"/>
      <c r="BPV50" s="21"/>
      <c r="BPW50" s="21"/>
      <c r="BPX50" s="21"/>
      <c r="BPY50" s="21"/>
      <c r="BPZ50" s="21"/>
      <c r="BQA50" s="21"/>
      <c r="BQB50" s="21"/>
      <c r="BQC50" s="21"/>
      <c r="BQD50" s="21"/>
      <c r="BQE50" s="21"/>
      <c r="BQF50" s="21"/>
      <c r="BQG50" s="21"/>
      <c r="BQH50" s="21"/>
      <c r="BQI50" s="21"/>
      <c r="BQJ50" s="21"/>
      <c r="BQK50" s="21"/>
      <c r="BQL50" s="21"/>
      <c r="BQM50" s="21"/>
      <c r="BQN50" s="21"/>
      <c r="BQO50" s="21"/>
      <c r="BQP50" s="21"/>
      <c r="BQQ50" s="21"/>
      <c r="BQR50" s="21"/>
      <c r="BQS50" s="21"/>
      <c r="BQT50" s="21"/>
      <c r="BQU50" s="21"/>
      <c r="BQV50" s="21"/>
      <c r="BQW50" s="21"/>
      <c r="BQX50" s="21"/>
      <c r="BQY50" s="21"/>
      <c r="BQZ50" s="21"/>
      <c r="BRA50" s="21"/>
      <c r="BRB50" s="21"/>
      <c r="BRC50" s="21"/>
      <c r="BRD50" s="21"/>
      <c r="BRE50" s="21"/>
      <c r="BRF50" s="21"/>
      <c r="BRG50" s="21"/>
      <c r="BRH50" s="21"/>
      <c r="BRI50" s="21"/>
      <c r="BRJ50" s="21"/>
      <c r="BRK50" s="21"/>
      <c r="BRL50" s="21"/>
      <c r="BRM50" s="21"/>
      <c r="BRN50" s="21"/>
      <c r="BRO50" s="21"/>
      <c r="BRP50" s="21"/>
      <c r="BRQ50" s="21"/>
      <c r="BRR50" s="21"/>
      <c r="BRS50" s="21"/>
      <c r="BRT50" s="21"/>
      <c r="BRU50" s="21"/>
      <c r="BRV50" s="21"/>
      <c r="BRW50" s="21"/>
      <c r="BRX50" s="21"/>
      <c r="BRY50" s="21"/>
      <c r="BRZ50" s="21"/>
      <c r="BSA50" s="21"/>
      <c r="BSB50" s="21"/>
      <c r="BSC50" s="21"/>
      <c r="BSD50" s="21"/>
      <c r="BSE50" s="21"/>
      <c r="BSF50" s="21"/>
      <c r="BSG50" s="21"/>
      <c r="BSH50" s="21"/>
      <c r="BSI50" s="21"/>
      <c r="BSJ50" s="21"/>
      <c r="BSK50" s="21"/>
      <c r="BSL50" s="21"/>
      <c r="BSM50" s="21"/>
      <c r="BSN50" s="21"/>
      <c r="BSO50" s="21"/>
      <c r="BSP50" s="21"/>
      <c r="BSQ50" s="21"/>
      <c r="BSR50" s="21"/>
      <c r="BSS50" s="21"/>
      <c r="BST50" s="21"/>
      <c r="BSU50" s="21"/>
      <c r="BSV50" s="21"/>
      <c r="BSW50" s="21"/>
      <c r="BSX50" s="21"/>
      <c r="BSY50" s="21"/>
      <c r="BSZ50" s="21"/>
      <c r="BTA50" s="21"/>
      <c r="BTB50" s="21"/>
      <c r="BTC50" s="21"/>
      <c r="BTD50" s="21"/>
      <c r="BTE50" s="21"/>
      <c r="BTF50" s="21"/>
      <c r="BTG50" s="21"/>
      <c r="BTH50" s="21"/>
      <c r="BTI50" s="21"/>
      <c r="BTJ50" s="21"/>
      <c r="BTK50" s="21"/>
      <c r="BTL50" s="21"/>
      <c r="BTM50" s="21"/>
      <c r="BTN50" s="21"/>
      <c r="BTO50" s="21"/>
      <c r="BTP50" s="21"/>
      <c r="BTQ50" s="21"/>
      <c r="BTR50" s="21"/>
      <c r="BTS50" s="21"/>
      <c r="BTT50" s="21"/>
      <c r="BTU50" s="21"/>
      <c r="BTV50" s="21"/>
      <c r="BTW50" s="21"/>
      <c r="BTX50" s="21"/>
      <c r="BTY50" s="21"/>
      <c r="BTZ50" s="21"/>
      <c r="BUA50" s="21"/>
      <c r="BUB50" s="21"/>
      <c r="BUC50" s="21"/>
      <c r="BUD50" s="21"/>
      <c r="BUE50" s="21"/>
      <c r="BUF50" s="21"/>
      <c r="BUG50" s="21"/>
      <c r="BUH50" s="21"/>
      <c r="BUI50" s="21"/>
      <c r="BUJ50" s="21"/>
      <c r="BUK50" s="21"/>
      <c r="BUL50" s="21"/>
      <c r="BUM50" s="21"/>
      <c r="BUN50" s="21"/>
      <c r="BUO50" s="21"/>
      <c r="BUP50" s="21"/>
      <c r="BUQ50" s="21"/>
      <c r="BUR50" s="21"/>
      <c r="BUS50" s="21"/>
      <c r="BUT50" s="21"/>
      <c r="BUU50" s="21"/>
      <c r="BUV50" s="21"/>
      <c r="BUW50" s="21"/>
      <c r="BUX50" s="21"/>
      <c r="BUY50" s="21"/>
      <c r="BUZ50" s="21"/>
      <c r="BVA50" s="21"/>
      <c r="BVB50" s="21"/>
      <c r="BVC50" s="21"/>
      <c r="BVD50" s="21"/>
      <c r="BVE50" s="21"/>
      <c r="BVF50" s="21"/>
      <c r="BVG50" s="21"/>
      <c r="BVH50" s="21"/>
      <c r="BVI50" s="21"/>
      <c r="BVJ50" s="21"/>
      <c r="BVK50" s="21"/>
      <c r="BVL50" s="21"/>
      <c r="BVM50" s="21"/>
      <c r="BVN50" s="21"/>
      <c r="BVO50" s="21"/>
      <c r="BVP50" s="21"/>
      <c r="BVQ50" s="21"/>
      <c r="BVR50" s="21"/>
      <c r="BVS50" s="21"/>
      <c r="BVT50" s="21"/>
      <c r="BVU50" s="21"/>
      <c r="BVV50" s="21"/>
      <c r="BVW50" s="21"/>
      <c r="BVX50" s="21"/>
      <c r="BVY50" s="21"/>
      <c r="BVZ50" s="21"/>
      <c r="BWA50" s="21"/>
      <c r="BWB50" s="21"/>
      <c r="BWC50" s="21"/>
      <c r="BWD50" s="21"/>
      <c r="BWE50" s="21"/>
      <c r="BWF50" s="21"/>
      <c r="BWG50" s="21"/>
      <c r="BWH50" s="21"/>
      <c r="BWI50" s="21"/>
      <c r="BWJ50" s="21"/>
      <c r="BWK50" s="21"/>
      <c r="BWL50" s="21"/>
      <c r="BWM50" s="21"/>
      <c r="BWN50" s="21"/>
      <c r="BWO50" s="21"/>
      <c r="BWP50" s="21"/>
      <c r="BWQ50" s="21"/>
      <c r="BWR50" s="21"/>
      <c r="BWS50" s="21"/>
      <c r="BWT50" s="21"/>
      <c r="BWU50" s="21"/>
      <c r="BWV50" s="21"/>
      <c r="BWW50" s="21"/>
      <c r="BWX50" s="21"/>
      <c r="BWY50" s="21"/>
      <c r="BWZ50" s="21"/>
      <c r="BXA50" s="21"/>
      <c r="BXB50" s="21"/>
      <c r="BXC50" s="21"/>
      <c r="BXD50" s="21"/>
      <c r="BXE50" s="21"/>
      <c r="BXF50" s="21"/>
      <c r="BXG50" s="21"/>
      <c r="BXH50" s="21"/>
      <c r="BXI50" s="21"/>
      <c r="BXJ50" s="21"/>
      <c r="BXK50" s="21"/>
      <c r="BXL50" s="21"/>
      <c r="BXM50" s="21"/>
      <c r="BXN50" s="21"/>
      <c r="BXO50" s="21"/>
      <c r="BXP50" s="21"/>
      <c r="BXQ50" s="21"/>
      <c r="BXR50" s="21"/>
      <c r="BXS50" s="21"/>
      <c r="BXT50" s="21"/>
      <c r="BXU50" s="21"/>
      <c r="BXV50" s="21"/>
      <c r="BXW50" s="21"/>
      <c r="BXX50" s="21"/>
      <c r="BXY50" s="21"/>
      <c r="BXZ50" s="21"/>
      <c r="BYA50" s="21"/>
      <c r="BYB50" s="21"/>
      <c r="BYC50" s="21"/>
      <c r="BYD50" s="21"/>
      <c r="BYE50" s="21"/>
      <c r="BYF50" s="21"/>
      <c r="BYG50" s="21"/>
      <c r="BYH50" s="21"/>
      <c r="BYI50" s="21"/>
      <c r="BYJ50" s="21"/>
      <c r="BYK50" s="21"/>
      <c r="BYL50" s="21"/>
      <c r="BYM50" s="21"/>
      <c r="BYN50" s="21"/>
      <c r="BYO50" s="21"/>
      <c r="BYP50" s="21"/>
      <c r="BYQ50" s="21"/>
      <c r="BYR50" s="21"/>
      <c r="BYS50" s="21"/>
      <c r="BYT50" s="21"/>
      <c r="BYU50" s="21"/>
      <c r="BYV50" s="21"/>
      <c r="BYW50" s="21"/>
      <c r="BYX50" s="21"/>
      <c r="BYY50" s="21"/>
      <c r="BYZ50" s="21"/>
      <c r="BZA50" s="21"/>
      <c r="BZB50" s="21"/>
      <c r="BZC50" s="21"/>
      <c r="BZD50" s="21"/>
      <c r="BZE50" s="21"/>
      <c r="BZF50" s="21"/>
      <c r="BZG50" s="21"/>
      <c r="BZH50" s="21"/>
      <c r="BZI50" s="21"/>
      <c r="BZJ50" s="21"/>
      <c r="BZK50" s="21"/>
      <c r="BZL50" s="21"/>
      <c r="BZM50" s="21"/>
      <c r="BZN50" s="21"/>
      <c r="BZO50" s="21"/>
      <c r="BZP50" s="21"/>
      <c r="BZQ50" s="21"/>
      <c r="BZR50" s="21"/>
      <c r="BZS50" s="21"/>
      <c r="BZT50" s="21"/>
      <c r="BZU50" s="21"/>
      <c r="BZV50" s="21"/>
      <c r="BZW50" s="21"/>
      <c r="BZX50" s="21"/>
      <c r="BZY50" s="21"/>
      <c r="BZZ50" s="21"/>
      <c r="CAA50" s="21"/>
      <c r="CAB50" s="21"/>
      <c r="CAC50" s="21"/>
      <c r="CAD50" s="21"/>
      <c r="CAE50" s="21"/>
      <c r="CAF50" s="21"/>
      <c r="CAG50" s="21"/>
      <c r="CAH50" s="21"/>
      <c r="CAI50" s="21"/>
      <c r="CAJ50" s="21"/>
      <c r="CAK50" s="21"/>
      <c r="CAL50" s="21"/>
      <c r="CAM50" s="21"/>
      <c r="CAN50" s="21"/>
      <c r="CAO50" s="21"/>
      <c r="CAP50" s="21"/>
      <c r="CAQ50" s="21"/>
      <c r="CAR50" s="21"/>
      <c r="CAS50" s="21"/>
      <c r="CAT50" s="21"/>
      <c r="CAU50" s="21"/>
      <c r="CAV50" s="21"/>
      <c r="CAW50" s="21"/>
      <c r="CAX50" s="21"/>
      <c r="CAY50" s="21"/>
      <c r="CAZ50" s="21"/>
      <c r="CBA50" s="21"/>
      <c r="CBB50" s="21"/>
      <c r="CBC50" s="21"/>
      <c r="CBD50" s="21"/>
      <c r="CBE50" s="21"/>
      <c r="CBF50" s="21"/>
      <c r="CBG50" s="21"/>
      <c r="CBH50" s="21"/>
      <c r="CBI50" s="21"/>
      <c r="CBJ50" s="21"/>
      <c r="CBK50" s="21"/>
      <c r="CBL50" s="21"/>
      <c r="CBM50" s="21"/>
      <c r="CBN50" s="21"/>
      <c r="CBO50" s="21"/>
      <c r="CBP50" s="21"/>
      <c r="CBQ50" s="21"/>
      <c r="CBR50" s="21"/>
      <c r="CBS50" s="21"/>
      <c r="CBT50" s="21"/>
      <c r="CBU50" s="21"/>
      <c r="CBV50" s="21"/>
      <c r="CBW50" s="21"/>
      <c r="CBX50" s="21"/>
      <c r="CBY50" s="21"/>
      <c r="CBZ50" s="21"/>
      <c r="CCA50" s="21"/>
      <c r="CCB50" s="21"/>
      <c r="CCC50" s="21"/>
      <c r="CCD50" s="21"/>
      <c r="CCE50" s="21"/>
      <c r="CCF50" s="21"/>
      <c r="CCG50" s="21"/>
      <c r="CCH50" s="21"/>
      <c r="CCI50" s="21"/>
      <c r="CCJ50" s="21"/>
      <c r="CCK50" s="21"/>
      <c r="CCL50" s="21"/>
      <c r="CCM50" s="21"/>
      <c r="CCN50" s="21"/>
      <c r="CCO50" s="21"/>
      <c r="CCP50" s="21"/>
      <c r="CCQ50" s="21"/>
      <c r="CCR50" s="21"/>
      <c r="CCS50" s="21"/>
      <c r="CCT50" s="21"/>
      <c r="CCU50" s="21"/>
      <c r="CCV50" s="21"/>
      <c r="CCW50" s="21"/>
      <c r="CCX50" s="21"/>
      <c r="CCY50" s="21"/>
      <c r="CCZ50" s="21"/>
      <c r="CDA50" s="21"/>
      <c r="CDB50" s="21"/>
      <c r="CDC50" s="21"/>
      <c r="CDD50" s="21"/>
      <c r="CDE50" s="21"/>
      <c r="CDF50" s="21"/>
      <c r="CDG50" s="21"/>
      <c r="CDH50" s="21"/>
      <c r="CDI50" s="21"/>
      <c r="CDJ50" s="21"/>
      <c r="CDK50" s="21"/>
      <c r="CDL50" s="21"/>
      <c r="CDM50" s="21"/>
      <c r="CDN50" s="21"/>
      <c r="CDO50" s="21"/>
      <c r="CDP50" s="21"/>
      <c r="CDQ50" s="21"/>
      <c r="CDR50" s="21"/>
      <c r="CDS50" s="21"/>
      <c r="CDT50" s="21"/>
      <c r="CDU50" s="21"/>
      <c r="CDV50" s="21"/>
      <c r="CDW50" s="21"/>
      <c r="CDX50" s="21"/>
      <c r="CDY50" s="21"/>
      <c r="CDZ50" s="21"/>
      <c r="CEA50" s="21"/>
      <c r="CEB50" s="21"/>
      <c r="CEC50" s="21"/>
      <c r="CED50" s="21"/>
      <c r="CEE50" s="21"/>
      <c r="CEF50" s="21"/>
      <c r="CEG50" s="21"/>
      <c r="CEH50" s="21"/>
      <c r="CEI50" s="21"/>
      <c r="CEJ50" s="21"/>
      <c r="CEK50" s="21"/>
      <c r="CEL50" s="21"/>
      <c r="CEM50" s="21"/>
      <c r="CEN50" s="21"/>
      <c r="CEO50" s="21"/>
      <c r="CEP50" s="21"/>
      <c r="CEQ50" s="21"/>
      <c r="CER50" s="21"/>
      <c r="CES50" s="21"/>
      <c r="CET50" s="21"/>
      <c r="CEU50" s="21"/>
      <c r="CEV50" s="21"/>
      <c r="CEW50" s="21"/>
      <c r="CEX50" s="21"/>
      <c r="CEY50" s="21"/>
      <c r="CEZ50" s="21"/>
      <c r="CFA50" s="21"/>
      <c r="CFB50" s="21"/>
      <c r="CFC50" s="21"/>
      <c r="CFD50" s="21"/>
      <c r="CFE50" s="21"/>
      <c r="CFF50" s="21"/>
      <c r="CFG50" s="21"/>
      <c r="CFH50" s="21"/>
      <c r="CFI50" s="21"/>
      <c r="CFJ50" s="21"/>
      <c r="CFK50" s="21"/>
      <c r="CFL50" s="21"/>
      <c r="CFM50" s="21"/>
      <c r="CFN50" s="21"/>
      <c r="CFO50" s="21"/>
      <c r="CFP50" s="21"/>
      <c r="CFQ50" s="21"/>
      <c r="CFR50" s="21"/>
      <c r="CFS50" s="21"/>
      <c r="CFT50" s="21"/>
      <c r="CFU50" s="21"/>
      <c r="CFV50" s="21"/>
      <c r="CFW50" s="21"/>
      <c r="CFX50" s="21"/>
      <c r="CFY50" s="21"/>
      <c r="CFZ50" s="21"/>
      <c r="CGA50" s="21"/>
      <c r="CGB50" s="21"/>
      <c r="CGC50" s="21"/>
      <c r="CGD50" s="21"/>
      <c r="CGE50" s="21"/>
      <c r="CGF50" s="21"/>
      <c r="CGG50" s="21"/>
      <c r="CGH50" s="21"/>
      <c r="CGI50" s="21"/>
      <c r="CGJ50" s="21"/>
      <c r="CGK50" s="21"/>
      <c r="CGL50" s="21"/>
      <c r="CGM50" s="21"/>
      <c r="CGN50" s="21"/>
      <c r="CGO50" s="21"/>
      <c r="CGP50" s="21"/>
      <c r="CGQ50" s="21"/>
      <c r="CGR50" s="21"/>
      <c r="CGS50" s="21"/>
      <c r="CGT50" s="21"/>
      <c r="CGU50" s="21"/>
      <c r="CGV50" s="21"/>
      <c r="CGW50" s="21"/>
      <c r="CGX50" s="21"/>
      <c r="CGY50" s="21"/>
      <c r="CGZ50" s="21"/>
      <c r="CHA50" s="21"/>
      <c r="CHB50" s="21"/>
      <c r="CHC50" s="21"/>
      <c r="CHD50" s="21"/>
      <c r="CHE50" s="21"/>
      <c r="CHF50" s="21"/>
      <c r="CHG50" s="21"/>
      <c r="CHH50" s="21"/>
      <c r="CHI50" s="21"/>
      <c r="CHJ50" s="21"/>
      <c r="CHK50" s="21"/>
      <c r="CHL50" s="21"/>
      <c r="CHM50" s="21"/>
      <c r="CHN50" s="21"/>
      <c r="CHO50" s="21"/>
      <c r="CHP50" s="21"/>
      <c r="CHQ50" s="21"/>
      <c r="CHR50" s="21"/>
      <c r="CHS50" s="21"/>
      <c r="CHT50" s="21"/>
      <c r="CHU50" s="21"/>
      <c r="CHV50" s="21"/>
      <c r="CHW50" s="21"/>
      <c r="CHX50" s="21"/>
      <c r="CHY50" s="21"/>
      <c r="CHZ50" s="21"/>
      <c r="CIA50" s="21"/>
      <c r="CIB50" s="21"/>
      <c r="CIC50" s="21"/>
      <c r="CID50" s="21"/>
      <c r="CIE50" s="21"/>
      <c r="CIF50" s="21"/>
      <c r="CIG50" s="21"/>
      <c r="CIH50" s="21"/>
      <c r="CII50" s="21"/>
      <c r="CIJ50" s="21"/>
      <c r="CIK50" s="21"/>
      <c r="CIL50" s="21"/>
      <c r="CIM50" s="21"/>
      <c r="CIN50" s="21"/>
      <c r="CIO50" s="21"/>
      <c r="CIP50" s="21"/>
      <c r="CIQ50" s="21"/>
      <c r="CIR50" s="21"/>
      <c r="CIS50" s="21"/>
      <c r="CIT50" s="21"/>
      <c r="CIU50" s="21"/>
      <c r="CIV50" s="21"/>
      <c r="CIW50" s="21"/>
      <c r="CIX50" s="21"/>
      <c r="CIY50" s="21"/>
      <c r="CIZ50" s="21"/>
      <c r="CJA50" s="21"/>
      <c r="CJB50" s="21"/>
      <c r="CJC50" s="21"/>
      <c r="CJD50" s="21"/>
      <c r="CJE50" s="21"/>
      <c r="CJF50" s="21"/>
      <c r="CJG50" s="21"/>
      <c r="CJH50" s="21"/>
      <c r="CJI50" s="21"/>
      <c r="CJJ50" s="21"/>
      <c r="CJK50" s="21"/>
      <c r="CJL50" s="21"/>
      <c r="CJM50" s="21"/>
      <c r="CJN50" s="21"/>
      <c r="CJO50" s="21"/>
      <c r="CJP50" s="21"/>
      <c r="CJQ50" s="21"/>
      <c r="CJR50" s="21"/>
      <c r="CJS50" s="21"/>
      <c r="CJT50" s="21"/>
      <c r="CJU50" s="21"/>
      <c r="CJV50" s="21"/>
      <c r="CJW50" s="21"/>
      <c r="CJX50" s="21"/>
      <c r="CJY50" s="21"/>
      <c r="CJZ50" s="21"/>
      <c r="CKA50" s="21"/>
      <c r="CKB50" s="21"/>
      <c r="CKC50" s="21"/>
      <c r="CKD50" s="21"/>
      <c r="CKE50" s="21"/>
      <c r="CKF50" s="21"/>
      <c r="CKG50" s="21"/>
      <c r="CKH50" s="21"/>
      <c r="CKI50" s="21"/>
      <c r="CKJ50" s="21"/>
      <c r="CKK50" s="21"/>
      <c r="CKL50" s="21"/>
      <c r="CKM50" s="21"/>
      <c r="CKN50" s="21"/>
      <c r="CKO50" s="21"/>
      <c r="CKP50" s="21"/>
      <c r="CKQ50" s="21"/>
      <c r="CKR50" s="21"/>
      <c r="CKS50" s="21"/>
      <c r="CKT50" s="21"/>
      <c r="CKU50" s="21"/>
      <c r="CKV50" s="21"/>
      <c r="CKW50" s="21"/>
      <c r="CKX50" s="21"/>
      <c r="CKY50" s="21"/>
      <c r="CKZ50" s="21"/>
      <c r="CLA50" s="21"/>
      <c r="CLB50" s="21"/>
      <c r="CLC50" s="21"/>
      <c r="CLD50" s="21"/>
      <c r="CLE50" s="21"/>
      <c r="CLF50" s="21"/>
      <c r="CLG50" s="21"/>
      <c r="CLH50" s="21"/>
      <c r="CLI50" s="21"/>
      <c r="CLJ50" s="21"/>
      <c r="CLK50" s="21"/>
      <c r="CLL50" s="21"/>
      <c r="CLM50" s="21"/>
      <c r="CLN50" s="21"/>
      <c r="CLO50" s="21"/>
      <c r="CLP50" s="21"/>
      <c r="CLQ50" s="21"/>
      <c r="CLR50" s="21"/>
      <c r="CLS50" s="21"/>
      <c r="CLT50" s="21"/>
      <c r="CLU50" s="21"/>
      <c r="CLV50" s="21"/>
      <c r="CLW50" s="21"/>
      <c r="CLX50" s="21"/>
      <c r="CLY50" s="21"/>
      <c r="CLZ50" s="21"/>
      <c r="CMA50" s="21"/>
      <c r="CMB50" s="21"/>
      <c r="CMC50" s="21"/>
      <c r="CMD50" s="21"/>
      <c r="CME50" s="21"/>
      <c r="CMF50" s="21"/>
      <c r="CMG50" s="21"/>
      <c r="CMH50" s="21"/>
      <c r="CMI50" s="21"/>
      <c r="CMJ50" s="21"/>
      <c r="CMK50" s="21"/>
      <c r="CML50" s="21"/>
      <c r="CMM50" s="21"/>
      <c r="CMN50" s="21"/>
      <c r="CMO50" s="21"/>
      <c r="CMP50" s="21"/>
      <c r="CMQ50" s="21"/>
      <c r="CMR50" s="21"/>
      <c r="CMS50" s="21"/>
      <c r="CMT50" s="21"/>
      <c r="CMU50" s="21"/>
      <c r="CMV50" s="21"/>
      <c r="CMW50" s="21"/>
      <c r="CMX50" s="21"/>
      <c r="CMY50" s="21"/>
      <c r="CMZ50" s="21"/>
      <c r="CNA50" s="21"/>
      <c r="CNB50" s="21"/>
      <c r="CNC50" s="21"/>
      <c r="CND50" s="21"/>
      <c r="CNE50" s="21"/>
      <c r="CNF50" s="21"/>
      <c r="CNG50" s="21"/>
      <c r="CNH50" s="21"/>
      <c r="CNI50" s="21"/>
      <c r="CNJ50" s="21"/>
      <c r="CNK50" s="21"/>
      <c r="CNL50" s="21"/>
      <c r="CNM50" s="21"/>
      <c r="CNN50" s="21"/>
      <c r="CNO50" s="21"/>
      <c r="CNP50" s="21"/>
      <c r="CNQ50" s="21"/>
      <c r="CNR50" s="21"/>
      <c r="CNS50" s="21"/>
      <c r="CNT50" s="21"/>
      <c r="CNU50" s="21"/>
      <c r="CNV50" s="21"/>
      <c r="CNW50" s="21"/>
      <c r="CNX50" s="21"/>
      <c r="CNY50" s="21"/>
      <c r="CNZ50" s="21"/>
      <c r="COA50" s="21"/>
      <c r="COB50" s="21"/>
      <c r="COC50" s="21"/>
      <c r="COD50" s="21"/>
      <c r="COE50" s="21"/>
      <c r="COF50" s="21"/>
      <c r="COG50" s="21"/>
      <c r="COH50" s="21"/>
      <c r="COI50" s="21"/>
      <c r="COJ50" s="21"/>
      <c r="COK50" s="21"/>
      <c r="COL50" s="21"/>
      <c r="COM50" s="21"/>
      <c r="CON50" s="21"/>
      <c r="COO50" s="21"/>
      <c r="COP50" s="21"/>
      <c r="COQ50" s="21"/>
      <c r="COR50" s="21"/>
      <c r="COS50" s="21"/>
      <c r="COT50" s="21"/>
      <c r="COU50" s="21"/>
      <c r="COV50" s="21"/>
      <c r="COW50" s="21"/>
      <c r="COX50" s="21"/>
      <c r="COY50" s="21"/>
      <c r="COZ50" s="21"/>
      <c r="CPA50" s="21"/>
      <c r="CPB50" s="21"/>
      <c r="CPC50" s="21"/>
      <c r="CPD50" s="21"/>
      <c r="CPE50" s="21"/>
      <c r="CPF50" s="21"/>
      <c r="CPG50" s="21"/>
      <c r="CPH50" s="21"/>
      <c r="CPI50" s="21"/>
      <c r="CPJ50" s="21"/>
      <c r="CPK50" s="21"/>
      <c r="CPL50" s="21"/>
      <c r="CPM50" s="21"/>
      <c r="CPN50" s="21"/>
      <c r="CPO50" s="21"/>
      <c r="CPP50" s="21"/>
      <c r="CPQ50" s="21"/>
      <c r="CPR50" s="21"/>
      <c r="CPS50" s="21"/>
      <c r="CPT50" s="21"/>
      <c r="CPU50" s="21"/>
      <c r="CPV50" s="21"/>
      <c r="CPW50" s="21"/>
      <c r="CPX50" s="21"/>
      <c r="CPY50" s="21"/>
      <c r="CPZ50" s="21"/>
      <c r="CQA50" s="21"/>
      <c r="CQB50" s="21"/>
      <c r="CQC50" s="21"/>
      <c r="CQD50" s="21"/>
      <c r="CQE50" s="21"/>
      <c r="CQF50" s="21"/>
      <c r="CQG50" s="21"/>
      <c r="CQH50" s="21"/>
      <c r="CQI50" s="21"/>
      <c r="CQJ50" s="21"/>
      <c r="CQK50" s="21"/>
      <c r="CQL50" s="21"/>
      <c r="CQM50" s="21"/>
      <c r="CQN50" s="21"/>
      <c r="CQO50" s="21"/>
      <c r="CQP50" s="21"/>
      <c r="CQQ50" s="21"/>
      <c r="CQR50" s="21"/>
      <c r="CQS50" s="21"/>
      <c r="CQT50" s="21"/>
      <c r="CQU50" s="21"/>
      <c r="CQV50" s="21"/>
      <c r="CQW50" s="21"/>
      <c r="CQX50" s="21"/>
      <c r="CQY50" s="21"/>
      <c r="CQZ50" s="21"/>
      <c r="CRA50" s="21"/>
      <c r="CRB50" s="21"/>
      <c r="CRC50" s="21"/>
      <c r="CRD50" s="21"/>
      <c r="CRE50" s="21"/>
      <c r="CRF50" s="21"/>
      <c r="CRG50" s="21"/>
      <c r="CRH50" s="21"/>
      <c r="CRI50" s="21"/>
      <c r="CRJ50" s="21"/>
      <c r="CRK50" s="21"/>
      <c r="CRL50" s="21"/>
      <c r="CRM50" s="21"/>
      <c r="CRN50" s="21"/>
      <c r="CRO50" s="21"/>
      <c r="CRP50" s="21"/>
      <c r="CRQ50" s="21"/>
      <c r="CRR50" s="21"/>
      <c r="CRS50" s="21"/>
      <c r="CRT50" s="21"/>
      <c r="CRU50" s="21"/>
      <c r="CRV50" s="21"/>
      <c r="CRW50" s="21"/>
      <c r="CRX50" s="21"/>
      <c r="CRY50" s="21"/>
      <c r="CRZ50" s="21"/>
      <c r="CSA50" s="21"/>
      <c r="CSB50" s="21"/>
      <c r="CSC50" s="21"/>
      <c r="CSD50" s="21"/>
      <c r="CSE50" s="21"/>
      <c r="CSF50" s="21"/>
      <c r="CSG50" s="21"/>
      <c r="CSH50" s="21"/>
      <c r="CSI50" s="21"/>
      <c r="CSJ50" s="21"/>
      <c r="CSK50" s="21"/>
      <c r="CSL50" s="21"/>
      <c r="CSM50" s="21"/>
      <c r="CSN50" s="21"/>
      <c r="CSO50" s="21"/>
      <c r="CSP50" s="21"/>
      <c r="CSQ50" s="21"/>
      <c r="CSR50" s="21"/>
      <c r="CSS50" s="21"/>
      <c r="CST50" s="21"/>
      <c r="CSU50" s="21"/>
      <c r="CSV50" s="21"/>
      <c r="CSW50" s="21"/>
      <c r="CSX50" s="21"/>
      <c r="CSY50" s="21"/>
      <c r="CSZ50" s="21"/>
      <c r="CTA50" s="21"/>
      <c r="CTB50" s="21"/>
      <c r="CTC50" s="21"/>
      <c r="CTD50" s="21"/>
      <c r="CTE50" s="21"/>
      <c r="CTF50" s="21"/>
      <c r="CTG50" s="21"/>
      <c r="CTH50" s="21"/>
      <c r="CTI50" s="21"/>
      <c r="CTJ50" s="21"/>
      <c r="CTK50" s="21"/>
      <c r="CTL50" s="21"/>
      <c r="CTM50" s="21"/>
      <c r="CTN50" s="21"/>
      <c r="CTO50" s="21"/>
      <c r="CTP50" s="21"/>
      <c r="CTQ50" s="21"/>
      <c r="CTR50" s="21"/>
      <c r="CTS50" s="21"/>
      <c r="CTT50" s="21"/>
      <c r="CTU50" s="21"/>
      <c r="CTV50" s="21"/>
      <c r="CTW50" s="21"/>
      <c r="CTX50" s="21"/>
      <c r="CTY50" s="21"/>
      <c r="CTZ50" s="21"/>
      <c r="CUA50" s="21"/>
      <c r="CUB50" s="21"/>
      <c r="CUC50" s="21"/>
      <c r="CUD50" s="21"/>
      <c r="CUE50" s="21"/>
      <c r="CUF50" s="21"/>
      <c r="CUG50" s="21"/>
      <c r="CUH50" s="21"/>
      <c r="CUI50" s="21"/>
      <c r="CUJ50" s="21"/>
      <c r="CUK50" s="21"/>
      <c r="CUL50" s="21"/>
      <c r="CUM50" s="21"/>
      <c r="CUN50" s="21"/>
      <c r="CUO50" s="21"/>
      <c r="CUP50" s="21"/>
      <c r="CUQ50" s="21"/>
      <c r="CUR50" s="21"/>
      <c r="CUS50" s="21"/>
      <c r="CUT50" s="21"/>
      <c r="CUU50" s="21"/>
      <c r="CUV50" s="21"/>
      <c r="CUW50" s="21"/>
      <c r="CUX50" s="21"/>
      <c r="CUY50" s="21"/>
      <c r="CUZ50" s="21"/>
      <c r="CVA50" s="21"/>
      <c r="CVB50" s="21"/>
      <c r="CVC50" s="21"/>
      <c r="CVD50" s="21"/>
      <c r="CVE50" s="21"/>
      <c r="CVF50" s="21"/>
      <c r="CVG50" s="21"/>
      <c r="CVH50" s="21"/>
      <c r="CVI50" s="21"/>
      <c r="CVJ50" s="21"/>
      <c r="CVK50" s="21"/>
      <c r="CVL50" s="21"/>
      <c r="CVM50" s="21"/>
      <c r="CVN50" s="21"/>
      <c r="CVO50" s="21"/>
      <c r="CVP50" s="21"/>
      <c r="CVQ50" s="21"/>
      <c r="CVR50" s="21"/>
      <c r="CVS50" s="21"/>
      <c r="CVT50" s="21"/>
      <c r="CVU50" s="21"/>
      <c r="CVV50" s="21"/>
      <c r="CVW50" s="21"/>
      <c r="CVX50" s="21"/>
      <c r="CVY50" s="21"/>
      <c r="CVZ50" s="21"/>
      <c r="CWA50" s="21"/>
      <c r="CWB50" s="21"/>
      <c r="CWC50" s="21"/>
      <c r="CWD50" s="21"/>
      <c r="CWE50" s="21"/>
      <c r="CWF50" s="21"/>
      <c r="CWG50" s="21"/>
      <c r="CWH50" s="21"/>
      <c r="CWI50" s="21"/>
      <c r="CWJ50" s="21"/>
      <c r="CWK50" s="21"/>
      <c r="CWL50" s="21"/>
      <c r="CWM50" s="21"/>
      <c r="CWN50" s="21"/>
      <c r="CWO50" s="21"/>
      <c r="CWP50" s="21"/>
      <c r="CWQ50" s="21"/>
      <c r="CWR50" s="21"/>
      <c r="CWS50" s="21"/>
      <c r="CWT50" s="21"/>
      <c r="CWU50" s="21"/>
      <c r="CWV50" s="21"/>
      <c r="CWW50" s="21"/>
      <c r="CWX50" s="21"/>
      <c r="CWY50" s="21"/>
      <c r="CWZ50" s="21"/>
      <c r="CXA50" s="21"/>
      <c r="CXB50" s="21"/>
      <c r="CXC50" s="21"/>
      <c r="CXD50" s="21"/>
      <c r="CXE50" s="21"/>
      <c r="CXF50" s="21"/>
      <c r="CXG50" s="21"/>
      <c r="CXH50" s="21"/>
      <c r="CXI50" s="21"/>
      <c r="CXJ50" s="21"/>
      <c r="CXK50" s="21"/>
      <c r="CXL50" s="21"/>
      <c r="CXM50" s="21"/>
      <c r="CXN50" s="21"/>
      <c r="CXO50" s="21"/>
      <c r="CXP50" s="21"/>
      <c r="CXQ50" s="21"/>
      <c r="CXR50" s="21"/>
      <c r="CXS50" s="21"/>
      <c r="CXT50" s="21"/>
      <c r="CXU50" s="21"/>
      <c r="CXV50" s="21"/>
      <c r="CXW50" s="21"/>
      <c r="CXX50" s="21"/>
      <c r="CXY50" s="21"/>
      <c r="CXZ50" s="21"/>
      <c r="CYA50" s="21"/>
      <c r="CYB50" s="21"/>
      <c r="CYC50" s="21"/>
      <c r="CYD50" s="21"/>
      <c r="CYE50" s="21"/>
      <c r="CYF50" s="21"/>
      <c r="CYG50" s="21"/>
      <c r="CYH50" s="21"/>
      <c r="CYI50" s="21"/>
      <c r="CYJ50" s="21"/>
      <c r="CYK50" s="21"/>
      <c r="CYL50" s="21"/>
      <c r="CYM50" s="21"/>
      <c r="CYN50" s="21"/>
      <c r="CYO50" s="21"/>
      <c r="CYP50" s="21"/>
      <c r="CYQ50" s="21"/>
      <c r="CYR50" s="21"/>
      <c r="CYS50" s="21"/>
      <c r="CYT50" s="21"/>
      <c r="CYU50" s="21"/>
      <c r="CYV50" s="21"/>
      <c r="CYW50" s="21"/>
      <c r="CYX50" s="21"/>
      <c r="CYY50" s="21"/>
      <c r="CYZ50" s="21"/>
      <c r="CZA50" s="21"/>
      <c r="CZB50" s="21"/>
      <c r="CZC50" s="21"/>
      <c r="CZD50" s="21"/>
      <c r="CZE50" s="21"/>
      <c r="CZF50" s="21"/>
      <c r="CZG50" s="21"/>
      <c r="CZH50" s="21"/>
      <c r="CZI50" s="21"/>
      <c r="CZJ50" s="21"/>
      <c r="CZK50" s="21"/>
      <c r="CZL50" s="21"/>
      <c r="CZM50" s="21"/>
      <c r="CZN50" s="21"/>
      <c r="CZO50" s="21"/>
      <c r="CZP50" s="21"/>
      <c r="CZQ50" s="21"/>
      <c r="CZR50" s="21"/>
      <c r="CZS50" s="21"/>
      <c r="CZT50" s="21"/>
      <c r="CZU50" s="21"/>
      <c r="CZV50" s="21"/>
      <c r="CZW50" s="21"/>
      <c r="CZX50" s="21"/>
      <c r="CZY50" s="21"/>
      <c r="CZZ50" s="21"/>
      <c r="DAA50" s="21"/>
      <c r="DAB50" s="21"/>
      <c r="DAC50" s="21"/>
      <c r="DAD50" s="21"/>
      <c r="DAE50" s="21"/>
      <c r="DAF50" s="21"/>
      <c r="DAG50" s="21"/>
      <c r="DAH50" s="21"/>
      <c r="DAI50" s="21"/>
      <c r="DAJ50" s="21"/>
      <c r="DAK50" s="21"/>
      <c r="DAL50" s="21"/>
      <c r="DAM50" s="21"/>
      <c r="DAN50" s="21"/>
      <c r="DAO50" s="21"/>
      <c r="DAP50" s="21"/>
      <c r="DAQ50" s="21"/>
      <c r="DAR50" s="21"/>
      <c r="DAS50" s="21"/>
      <c r="DAT50" s="21"/>
      <c r="DAU50" s="21"/>
      <c r="DAV50" s="21"/>
      <c r="DAW50" s="21"/>
      <c r="DAX50" s="21"/>
      <c r="DAY50" s="21"/>
      <c r="DAZ50" s="21"/>
      <c r="DBA50" s="21"/>
      <c r="DBB50" s="21"/>
      <c r="DBC50" s="21"/>
      <c r="DBD50" s="21"/>
      <c r="DBE50" s="21"/>
      <c r="DBF50" s="21"/>
      <c r="DBG50" s="21"/>
      <c r="DBH50" s="21"/>
      <c r="DBI50" s="21"/>
      <c r="DBJ50" s="21"/>
      <c r="DBK50" s="21"/>
      <c r="DBL50" s="21"/>
      <c r="DBM50" s="21"/>
      <c r="DBN50" s="21"/>
      <c r="DBO50" s="21"/>
      <c r="DBP50" s="21"/>
      <c r="DBQ50" s="21"/>
      <c r="DBR50" s="21"/>
      <c r="DBS50" s="21"/>
      <c r="DBT50" s="21"/>
      <c r="DBU50" s="21"/>
      <c r="DBV50" s="21"/>
      <c r="DBW50" s="21"/>
      <c r="DBX50" s="21"/>
      <c r="DBY50" s="21"/>
      <c r="DBZ50" s="21"/>
      <c r="DCA50" s="21"/>
      <c r="DCB50" s="21"/>
      <c r="DCC50" s="21"/>
      <c r="DCD50" s="21"/>
      <c r="DCE50" s="21"/>
      <c r="DCF50" s="21"/>
      <c r="DCG50" s="21"/>
      <c r="DCH50" s="21"/>
      <c r="DCI50" s="21"/>
      <c r="DCJ50" s="21"/>
      <c r="DCK50" s="21"/>
      <c r="DCL50" s="21"/>
      <c r="DCM50" s="21"/>
      <c r="DCN50" s="21"/>
      <c r="DCO50" s="21"/>
      <c r="DCP50" s="21"/>
      <c r="DCQ50" s="21"/>
      <c r="DCR50" s="21"/>
      <c r="DCS50" s="21"/>
      <c r="DCT50" s="21"/>
      <c r="DCU50" s="21"/>
      <c r="DCV50" s="21"/>
      <c r="DCW50" s="21"/>
      <c r="DCX50" s="21"/>
      <c r="DCY50" s="21"/>
      <c r="DCZ50" s="21"/>
      <c r="DDA50" s="21"/>
      <c r="DDB50" s="21"/>
      <c r="DDC50" s="21"/>
      <c r="DDD50" s="21"/>
      <c r="DDE50" s="21"/>
      <c r="DDF50" s="21"/>
      <c r="DDG50" s="21"/>
      <c r="DDH50" s="21"/>
      <c r="DDI50" s="21"/>
      <c r="DDJ50" s="21"/>
      <c r="DDK50" s="21"/>
      <c r="DDL50" s="21"/>
      <c r="DDM50" s="21"/>
      <c r="DDN50" s="21"/>
      <c r="DDO50" s="21"/>
      <c r="DDP50" s="21"/>
      <c r="DDQ50" s="21"/>
      <c r="DDR50" s="21"/>
      <c r="DDS50" s="21"/>
      <c r="DDT50" s="21"/>
      <c r="DDU50" s="21"/>
      <c r="DDV50" s="21"/>
      <c r="DDW50" s="21"/>
      <c r="DDX50" s="21"/>
      <c r="DDY50" s="21"/>
      <c r="DDZ50" s="21"/>
      <c r="DEA50" s="21"/>
      <c r="DEB50" s="21"/>
      <c r="DEC50" s="21"/>
      <c r="DED50" s="21"/>
      <c r="DEE50" s="21"/>
      <c r="DEF50" s="21"/>
      <c r="DEG50" s="21"/>
      <c r="DEH50" s="21"/>
      <c r="DEI50" s="21"/>
      <c r="DEJ50" s="21"/>
      <c r="DEK50" s="21"/>
      <c r="DEL50" s="21"/>
      <c r="DEM50" s="21"/>
      <c r="DEN50" s="21"/>
      <c r="DEO50" s="21"/>
      <c r="DEP50" s="21"/>
      <c r="DEQ50" s="21"/>
      <c r="DER50" s="21"/>
      <c r="DES50" s="21"/>
      <c r="DET50" s="21"/>
      <c r="DEU50" s="21"/>
      <c r="DEV50" s="21"/>
      <c r="DEW50" s="21"/>
      <c r="DEX50" s="21"/>
      <c r="DEY50" s="21"/>
      <c r="DEZ50" s="21"/>
      <c r="DFA50" s="21"/>
      <c r="DFB50" s="21"/>
      <c r="DFC50" s="21"/>
      <c r="DFD50" s="21"/>
      <c r="DFE50" s="21"/>
      <c r="DFF50" s="21"/>
      <c r="DFG50" s="21"/>
      <c r="DFH50" s="21"/>
      <c r="DFI50" s="21"/>
      <c r="DFJ50" s="21"/>
      <c r="DFK50" s="21"/>
      <c r="DFL50" s="21"/>
      <c r="DFM50" s="21"/>
      <c r="DFN50" s="21"/>
      <c r="DFO50" s="21"/>
      <c r="DFP50" s="21"/>
      <c r="DFQ50" s="21"/>
      <c r="DFR50" s="21"/>
      <c r="DFS50" s="21"/>
      <c r="DFT50" s="21"/>
      <c r="DFU50" s="21"/>
      <c r="DFV50" s="21"/>
      <c r="DFW50" s="21"/>
      <c r="DFX50" s="21"/>
      <c r="DFY50" s="21"/>
      <c r="DFZ50" s="21"/>
      <c r="DGA50" s="21"/>
      <c r="DGB50" s="21"/>
      <c r="DGC50" s="21"/>
      <c r="DGD50" s="21"/>
      <c r="DGE50" s="21"/>
      <c r="DGF50" s="21"/>
      <c r="DGG50" s="21"/>
      <c r="DGH50" s="21"/>
      <c r="DGI50" s="21"/>
      <c r="DGJ50" s="21"/>
      <c r="DGK50" s="21"/>
      <c r="DGL50" s="21"/>
      <c r="DGM50" s="21"/>
      <c r="DGN50" s="21"/>
      <c r="DGO50" s="21"/>
      <c r="DGP50" s="21"/>
      <c r="DGQ50" s="21"/>
      <c r="DGR50" s="21"/>
      <c r="DGS50" s="21"/>
      <c r="DGT50" s="21"/>
      <c r="DGU50" s="21"/>
      <c r="DGV50" s="21"/>
      <c r="DGW50" s="21"/>
      <c r="DGX50" s="21"/>
      <c r="DGY50" s="21"/>
      <c r="DGZ50" s="21"/>
      <c r="DHA50" s="21"/>
      <c r="DHB50" s="21"/>
      <c r="DHC50" s="21"/>
      <c r="DHD50" s="21"/>
      <c r="DHE50" s="21"/>
      <c r="DHF50" s="21"/>
      <c r="DHG50" s="21"/>
      <c r="DHH50" s="21"/>
      <c r="DHI50" s="21"/>
      <c r="DHJ50" s="21"/>
      <c r="DHK50" s="21"/>
      <c r="DHL50" s="21"/>
      <c r="DHM50" s="21"/>
      <c r="DHN50" s="21"/>
      <c r="DHO50" s="21"/>
      <c r="DHP50" s="21"/>
      <c r="DHQ50" s="21"/>
      <c r="DHR50" s="21"/>
      <c r="DHS50" s="21"/>
      <c r="DHT50" s="21"/>
      <c r="DHU50" s="21"/>
      <c r="DHV50" s="21"/>
      <c r="DHW50" s="21"/>
      <c r="DHX50" s="21"/>
      <c r="DHY50" s="21"/>
      <c r="DHZ50" s="21"/>
      <c r="DIA50" s="21"/>
      <c r="DIB50" s="21"/>
      <c r="DIC50" s="21"/>
      <c r="DID50" s="21"/>
      <c r="DIE50" s="21"/>
      <c r="DIF50" s="21"/>
      <c r="DIG50" s="21"/>
      <c r="DIH50" s="21"/>
      <c r="DII50" s="21"/>
      <c r="DIJ50" s="21"/>
      <c r="DIK50" s="21"/>
      <c r="DIL50" s="21"/>
      <c r="DIM50" s="21"/>
      <c r="DIN50" s="21"/>
      <c r="DIO50" s="21"/>
      <c r="DIP50" s="21"/>
      <c r="DIQ50" s="21"/>
      <c r="DIR50" s="21"/>
      <c r="DIS50" s="21"/>
      <c r="DIT50" s="21"/>
      <c r="DIU50" s="21"/>
      <c r="DIV50" s="21"/>
      <c r="DIW50" s="21"/>
      <c r="DIX50" s="21"/>
      <c r="DIY50" s="21"/>
      <c r="DIZ50" s="21"/>
      <c r="DJA50" s="21"/>
      <c r="DJB50" s="21"/>
      <c r="DJC50" s="21"/>
      <c r="DJD50" s="21"/>
      <c r="DJE50" s="21"/>
      <c r="DJF50" s="21"/>
      <c r="DJG50" s="21"/>
      <c r="DJH50" s="21"/>
      <c r="DJI50" s="21"/>
      <c r="DJJ50" s="21"/>
      <c r="DJK50" s="21"/>
      <c r="DJL50" s="21"/>
      <c r="DJM50" s="21"/>
      <c r="DJN50" s="21"/>
      <c r="DJO50" s="21"/>
      <c r="DJP50" s="21"/>
      <c r="DJQ50" s="21"/>
      <c r="DJR50" s="21"/>
      <c r="DJS50" s="21"/>
      <c r="DJT50" s="21"/>
      <c r="DJU50" s="21"/>
      <c r="DJV50" s="21"/>
      <c r="DJW50" s="21"/>
      <c r="DJX50" s="21"/>
      <c r="DJY50" s="21"/>
      <c r="DJZ50" s="21"/>
      <c r="DKA50" s="21"/>
      <c r="DKB50" s="21"/>
      <c r="DKC50" s="21"/>
      <c r="DKD50" s="21"/>
      <c r="DKE50" s="21"/>
      <c r="DKF50" s="21"/>
      <c r="DKG50" s="21"/>
      <c r="DKH50" s="21"/>
      <c r="DKI50" s="21"/>
      <c r="DKJ50" s="21"/>
      <c r="DKK50" s="21"/>
      <c r="DKL50" s="21"/>
      <c r="DKM50" s="21"/>
      <c r="DKN50" s="21"/>
      <c r="DKO50" s="21"/>
      <c r="DKP50" s="21"/>
      <c r="DKQ50" s="21"/>
      <c r="DKR50" s="21"/>
      <c r="DKS50" s="21"/>
      <c r="DKT50" s="21"/>
      <c r="DKU50" s="21"/>
      <c r="DKV50" s="21"/>
      <c r="DKW50" s="21"/>
      <c r="DKX50" s="21"/>
      <c r="DKY50" s="21"/>
      <c r="DKZ50" s="21"/>
      <c r="DLA50" s="21"/>
      <c r="DLB50" s="21"/>
      <c r="DLC50" s="21"/>
      <c r="DLD50" s="21"/>
      <c r="DLE50" s="21"/>
      <c r="DLF50" s="21"/>
      <c r="DLG50" s="21"/>
      <c r="DLH50" s="21"/>
      <c r="DLI50" s="21"/>
      <c r="DLJ50" s="21"/>
      <c r="DLK50" s="21"/>
      <c r="DLL50" s="21"/>
      <c r="DLM50" s="21"/>
      <c r="DLN50" s="21"/>
      <c r="DLO50" s="21"/>
      <c r="DLP50" s="21"/>
      <c r="DLQ50" s="21"/>
      <c r="DLR50" s="21"/>
      <c r="DLS50" s="21"/>
      <c r="DLT50" s="21"/>
      <c r="DLU50" s="21"/>
      <c r="DLV50" s="21"/>
      <c r="DLW50" s="21"/>
      <c r="DLX50" s="21"/>
      <c r="DLY50" s="21"/>
      <c r="DLZ50" s="21"/>
      <c r="DMA50" s="21"/>
      <c r="DMB50" s="21"/>
      <c r="DMC50" s="21"/>
      <c r="DMD50" s="21"/>
      <c r="DME50" s="21"/>
      <c r="DMF50" s="21"/>
      <c r="DMG50" s="21"/>
      <c r="DMH50" s="21"/>
      <c r="DMI50" s="21"/>
      <c r="DMJ50" s="21"/>
      <c r="DMK50" s="21"/>
      <c r="DML50" s="21"/>
      <c r="DMM50" s="21"/>
      <c r="DMN50" s="21"/>
      <c r="DMO50" s="21"/>
      <c r="DMP50" s="21"/>
      <c r="DMQ50" s="21"/>
      <c r="DMR50" s="21"/>
      <c r="DMS50" s="21"/>
      <c r="DMT50" s="21"/>
      <c r="DMU50" s="21"/>
      <c r="DMV50" s="21"/>
      <c r="DMW50" s="21"/>
      <c r="DMX50" s="21"/>
      <c r="DMY50" s="21"/>
      <c r="DMZ50" s="21"/>
      <c r="DNA50" s="21"/>
      <c r="DNB50" s="21"/>
      <c r="DNC50" s="21"/>
      <c r="DND50" s="21"/>
      <c r="DNE50" s="21"/>
      <c r="DNF50" s="21"/>
      <c r="DNG50" s="21"/>
      <c r="DNH50" s="21"/>
      <c r="DNI50" s="21"/>
      <c r="DNJ50" s="21"/>
      <c r="DNK50" s="21"/>
      <c r="DNL50" s="21"/>
      <c r="DNM50" s="21"/>
      <c r="DNN50" s="21"/>
      <c r="DNO50" s="21"/>
      <c r="DNP50" s="21"/>
      <c r="DNQ50" s="21"/>
      <c r="DNR50" s="21"/>
      <c r="DNS50" s="21"/>
      <c r="DNT50" s="21"/>
      <c r="DNU50" s="21"/>
      <c r="DNV50" s="21"/>
      <c r="DNW50" s="21"/>
      <c r="DNX50" s="21"/>
      <c r="DNY50" s="21"/>
      <c r="DNZ50" s="21"/>
      <c r="DOA50" s="21"/>
      <c r="DOB50" s="21"/>
      <c r="DOC50" s="21"/>
      <c r="DOD50" s="21"/>
      <c r="DOE50" s="21"/>
      <c r="DOF50" s="21"/>
      <c r="DOG50" s="21"/>
      <c r="DOH50" s="21"/>
      <c r="DOI50" s="21"/>
      <c r="DOJ50" s="21"/>
      <c r="DOK50" s="21"/>
      <c r="DOL50" s="21"/>
      <c r="DOM50" s="21"/>
      <c r="DON50" s="21"/>
      <c r="DOO50" s="21"/>
      <c r="DOP50" s="21"/>
      <c r="DOQ50" s="21"/>
      <c r="DOR50" s="21"/>
      <c r="DOS50" s="21"/>
      <c r="DOT50" s="21"/>
      <c r="DOU50" s="21"/>
      <c r="DOV50" s="21"/>
      <c r="DOW50" s="21"/>
      <c r="DOX50" s="21"/>
      <c r="DOY50" s="21"/>
      <c r="DOZ50" s="21"/>
      <c r="DPA50" s="21"/>
      <c r="DPB50" s="21"/>
      <c r="DPC50" s="21"/>
      <c r="DPD50" s="21"/>
      <c r="DPE50" s="21"/>
      <c r="DPF50" s="21"/>
      <c r="DPG50" s="21"/>
      <c r="DPH50" s="21"/>
      <c r="DPI50" s="21"/>
      <c r="DPJ50" s="21"/>
      <c r="DPK50" s="21"/>
      <c r="DPL50" s="21"/>
      <c r="DPM50" s="21"/>
      <c r="DPN50" s="21"/>
      <c r="DPO50" s="21"/>
      <c r="DPP50" s="21"/>
      <c r="DPQ50" s="21"/>
      <c r="DPR50" s="21"/>
      <c r="DPS50" s="21"/>
      <c r="DPT50" s="21"/>
      <c r="DPU50" s="21"/>
      <c r="DPV50" s="21"/>
      <c r="DPW50" s="21"/>
      <c r="DPX50" s="21"/>
      <c r="DPY50" s="21"/>
      <c r="DPZ50" s="21"/>
      <c r="DQA50" s="21"/>
      <c r="DQB50" s="21"/>
      <c r="DQC50" s="21"/>
      <c r="DQD50" s="21"/>
      <c r="DQE50" s="21"/>
      <c r="DQF50" s="21"/>
      <c r="DQG50" s="21"/>
      <c r="DQH50" s="21"/>
      <c r="DQI50" s="21"/>
      <c r="DQJ50" s="21"/>
      <c r="DQK50" s="21"/>
      <c r="DQL50" s="21"/>
      <c r="DQM50" s="21"/>
      <c r="DQN50" s="21"/>
      <c r="DQO50" s="21"/>
      <c r="DQP50" s="21"/>
      <c r="DQQ50" s="21"/>
      <c r="DQR50" s="21"/>
      <c r="DQS50" s="21"/>
      <c r="DQT50" s="21"/>
      <c r="DQU50" s="21"/>
      <c r="DQV50" s="21"/>
      <c r="DQW50" s="21"/>
      <c r="DQX50" s="21"/>
      <c r="DQY50" s="21"/>
      <c r="DQZ50" s="21"/>
      <c r="DRA50" s="21"/>
      <c r="DRB50" s="21"/>
      <c r="DRC50" s="21"/>
      <c r="DRD50" s="21"/>
      <c r="DRE50" s="21"/>
      <c r="DRF50" s="21"/>
      <c r="DRG50" s="21"/>
      <c r="DRH50" s="21"/>
      <c r="DRI50" s="21"/>
      <c r="DRJ50" s="21"/>
      <c r="DRK50" s="21"/>
      <c r="DRL50" s="21"/>
      <c r="DRM50" s="21"/>
      <c r="DRN50" s="21"/>
      <c r="DRO50" s="21"/>
      <c r="DRP50" s="21"/>
      <c r="DRQ50" s="21"/>
      <c r="DRR50" s="21"/>
      <c r="DRS50" s="21"/>
      <c r="DRT50" s="21"/>
      <c r="DRU50" s="21"/>
      <c r="DRV50" s="21"/>
      <c r="DRW50" s="21"/>
      <c r="DRX50" s="21"/>
      <c r="DRY50" s="21"/>
      <c r="DRZ50" s="21"/>
      <c r="DSA50" s="21"/>
      <c r="DSB50" s="21"/>
      <c r="DSC50" s="21"/>
      <c r="DSD50" s="21"/>
      <c r="DSE50" s="21"/>
      <c r="DSF50" s="21"/>
      <c r="DSG50" s="21"/>
      <c r="DSH50" s="21"/>
      <c r="DSI50" s="21"/>
      <c r="DSJ50" s="21"/>
      <c r="DSK50" s="21"/>
      <c r="DSL50" s="21"/>
      <c r="DSM50" s="21"/>
      <c r="DSN50" s="21"/>
      <c r="DSO50" s="21"/>
      <c r="DSP50" s="21"/>
      <c r="DSQ50" s="21"/>
      <c r="DSR50" s="21"/>
      <c r="DSS50" s="21"/>
      <c r="DST50" s="21"/>
      <c r="DSU50" s="21"/>
      <c r="DSV50" s="21"/>
      <c r="DSW50" s="21"/>
      <c r="DSX50" s="21"/>
      <c r="DSY50" s="21"/>
      <c r="DSZ50" s="21"/>
      <c r="DTA50" s="21"/>
      <c r="DTB50" s="21"/>
      <c r="DTC50" s="21"/>
      <c r="DTD50" s="21"/>
      <c r="DTE50" s="21"/>
      <c r="DTF50" s="21"/>
      <c r="DTG50" s="21"/>
      <c r="DTH50" s="21"/>
      <c r="DTI50" s="21"/>
      <c r="DTJ50" s="21"/>
      <c r="DTK50" s="21"/>
      <c r="DTL50" s="21"/>
      <c r="DTM50" s="21"/>
      <c r="DTN50" s="21"/>
      <c r="DTO50" s="21"/>
      <c r="DTP50" s="21"/>
      <c r="DTQ50" s="21"/>
      <c r="DTR50" s="21"/>
      <c r="DTS50" s="21"/>
      <c r="DTT50" s="21"/>
      <c r="DTU50" s="21"/>
      <c r="DTV50" s="21"/>
      <c r="DTW50" s="21"/>
      <c r="DTX50" s="21"/>
      <c r="DTY50" s="21"/>
      <c r="DTZ50" s="21"/>
      <c r="DUA50" s="21"/>
      <c r="DUB50" s="21"/>
      <c r="DUC50" s="21"/>
      <c r="DUD50" s="21"/>
      <c r="DUE50" s="21"/>
      <c r="DUF50" s="21"/>
      <c r="DUG50" s="21"/>
      <c r="DUH50" s="21"/>
      <c r="DUI50" s="21"/>
      <c r="DUJ50" s="21"/>
      <c r="DUK50" s="21"/>
      <c r="DUL50" s="21"/>
      <c r="DUM50" s="21"/>
      <c r="DUN50" s="21"/>
      <c r="DUO50" s="21"/>
      <c r="DUP50" s="21"/>
      <c r="DUQ50" s="21"/>
      <c r="DUR50" s="21"/>
      <c r="DUS50" s="21"/>
      <c r="DUT50" s="21"/>
      <c r="DUU50" s="21"/>
      <c r="DUV50" s="21"/>
      <c r="DUW50" s="21"/>
      <c r="DUX50" s="21"/>
      <c r="DUY50" s="21"/>
      <c r="DUZ50" s="21"/>
      <c r="DVA50" s="21"/>
      <c r="DVB50" s="21"/>
      <c r="DVC50" s="21"/>
      <c r="DVD50" s="21"/>
      <c r="DVE50" s="21"/>
      <c r="DVF50" s="21"/>
      <c r="DVG50" s="21"/>
      <c r="DVH50" s="21"/>
      <c r="DVI50" s="21"/>
      <c r="DVJ50" s="21"/>
      <c r="DVK50" s="21"/>
      <c r="DVL50" s="21"/>
      <c r="DVM50" s="21"/>
      <c r="DVN50" s="21"/>
      <c r="DVO50" s="21"/>
      <c r="DVP50" s="21"/>
      <c r="DVQ50" s="21"/>
      <c r="DVR50" s="21"/>
      <c r="DVS50" s="21"/>
      <c r="DVT50" s="21"/>
      <c r="DVU50" s="21"/>
      <c r="DVV50" s="21"/>
      <c r="DVW50" s="21"/>
      <c r="DVX50" s="21"/>
      <c r="DVY50" s="21"/>
      <c r="DVZ50" s="21"/>
      <c r="DWA50" s="21"/>
      <c r="DWB50" s="21"/>
      <c r="DWC50" s="21"/>
      <c r="DWD50" s="21"/>
      <c r="DWE50" s="21"/>
      <c r="DWF50" s="21"/>
      <c r="DWG50" s="21"/>
      <c r="DWH50" s="21"/>
      <c r="DWI50" s="21"/>
      <c r="DWJ50" s="21"/>
      <c r="DWK50" s="21"/>
      <c r="DWL50" s="21"/>
      <c r="DWM50" s="21"/>
      <c r="DWN50" s="21"/>
      <c r="DWO50" s="21"/>
      <c r="DWP50" s="21"/>
      <c r="DWQ50" s="21"/>
      <c r="DWR50" s="21"/>
      <c r="DWS50" s="21"/>
      <c r="DWT50" s="21"/>
      <c r="DWU50" s="21"/>
      <c r="DWV50" s="21"/>
      <c r="DWW50" s="21"/>
      <c r="DWX50" s="21"/>
      <c r="DWY50" s="21"/>
      <c r="DWZ50" s="21"/>
      <c r="DXA50" s="21"/>
      <c r="DXB50" s="21"/>
      <c r="DXC50" s="21"/>
      <c r="DXD50" s="21"/>
      <c r="DXE50" s="21"/>
      <c r="DXF50" s="21"/>
      <c r="DXG50" s="21"/>
      <c r="DXH50" s="21"/>
      <c r="DXI50" s="21"/>
      <c r="DXJ50" s="21"/>
      <c r="DXK50" s="21"/>
      <c r="DXL50" s="21"/>
      <c r="DXM50" s="21"/>
      <c r="DXN50" s="21"/>
      <c r="DXO50" s="21"/>
      <c r="DXP50" s="21"/>
      <c r="DXQ50" s="21"/>
      <c r="DXR50" s="21"/>
      <c r="DXS50" s="21"/>
      <c r="DXT50" s="21"/>
      <c r="DXU50" s="21"/>
      <c r="DXV50" s="21"/>
      <c r="DXW50" s="21"/>
      <c r="DXX50" s="21"/>
      <c r="DXY50" s="21"/>
      <c r="DXZ50" s="21"/>
      <c r="DYA50" s="21"/>
      <c r="DYB50" s="21"/>
      <c r="DYC50" s="21"/>
      <c r="DYD50" s="21"/>
      <c r="DYE50" s="21"/>
      <c r="DYF50" s="21"/>
      <c r="DYG50" s="21"/>
      <c r="DYH50" s="21"/>
      <c r="DYI50" s="21"/>
      <c r="DYJ50" s="21"/>
      <c r="DYK50" s="21"/>
      <c r="DYL50" s="21"/>
      <c r="DYM50" s="21"/>
      <c r="DYN50" s="21"/>
      <c r="DYO50" s="21"/>
      <c r="DYP50" s="21"/>
      <c r="DYQ50" s="21"/>
      <c r="DYR50" s="21"/>
      <c r="DYS50" s="21"/>
      <c r="DYT50" s="21"/>
      <c r="DYU50" s="21"/>
      <c r="DYV50" s="21"/>
      <c r="DYW50" s="21"/>
      <c r="DYX50" s="21"/>
      <c r="DYY50" s="21"/>
      <c r="DYZ50" s="21"/>
      <c r="DZA50" s="21"/>
      <c r="DZB50" s="21"/>
      <c r="DZC50" s="21"/>
      <c r="DZD50" s="21"/>
      <c r="DZE50" s="21"/>
      <c r="DZF50" s="21"/>
      <c r="DZG50" s="21"/>
      <c r="DZH50" s="21"/>
      <c r="DZI50" s="21"/>
      <c r="DZJ50" s="21"/>
      <c r="DZK50" s="21"/>
      <c r="DZL50" s="21"/>
      <c r="DZM50" s="21"/>
      <c r="DZN50" s="21"/>
      <c r="DZO50" s="21"/>
      <c r="DZP50" s="21"/>
      <c r="DZQ50" s="21"/>
      <c r="DZR50" s="21"/>
      <c r="DZS50" s="21"/>
      <c r="DZT50" s="21"/>
      <c r="DZU50" s="21"/>
      <c r="DZV50" s="21"/>
      <c r="DZW50" s="21"/>
      <c r="DZX50" s="21"/>
      <c r="DZY50" s="21"/>
      <c r="DZZ50" s="21"/>
      <c r="EAA50" s="21"/>
      <c r="EAB50" s="21"/>
      <c r="EAC50" s="21"/>
      <c r="EAD50" s="21"/>
      <c r="EAE50" s="21"/>
      <c r="EAF50" s="21"/>
      <c r="EAG50" s="21"/>
      <c r="EAH50" s="21"/>
      <c r="EAI50" s="21"/>
      <c r="EAJ50" s="21"/>
      <c r="EAK50" s="21"/>
      <c r="EAL50" s="21"/>
      <c r="EAM50" s="21"/>
      <c r="EAN50" s="21"/>
      <c r="EAO50" s="21"/>
      <c r="EAP50" s="21"/>
      <c r="EAQ50" s="21"/>
      <c r="EAR50" s="21"/>
      <c r="EAS50" s="21"/>
      <c r="EAT50" s="21"/>
      <c r="EAU50" s="21"/>
      <c r="EAV50" s="21"/>
      <c r="EAW50" s="21"/>
      <c r="EAX50" s="21"/>
      <c r="EAY50" s="21"/>
      <c r="EAZ50" s="21"/>
      <c r="EBA50" s="21"/>
      <c r="EBB50" s="21"/>
      <c r="EBC50" s="21"/>
      <c r="EBD50" s="21"/>
      <c r="EBE50" s="21"/>
      <c r="EBF50" s="21"/>
      <c r="EBG50" s="21"/>
      <c r="EBH50" s="21"/>
      <c r="EBI50" s="21"/>
      <c r="EBJ50" s="21"/>
      <c r="EBK50" s="21"/>
      <c r="EBL50" s="21"/>
      <c r="EBM50" s="21"/>
      <c r="EBN50" s="21"/>
      <c r="EBO50" s="21"/>
      <c r="EBP50" s="21"/>
      <c r="EBQ50" s="21"/>
      <c r="EBR50" s="21"/>
      <c r="EBS50" s="21"/>
      <c r="EBT50" s="21"/>
      <c r="EBU50" s="21"/>
      <c r="EBV50" s="21"/>
      <c r="EBW50" s="21"/>
      <c r="EBX50" s="21"/>
      <c r="EBY50" s="21"/>
      <c r="EBZ50" s="21"/>
      <c r="ECA50" s="21"/>
      <c r="ECB50" s="21"/>
      <c r="ECC50" s="21"/>
      <c r="ECD50" s="21"/>
      <c r="ECE50" s="21"/>
      <c r="ECF50" s="21"/>
      <c r="ECG50" s="21"/>
      <c r="ECH50" s="21"/>
      <c r="ECI50" s="21"/>
      <c r="ECJ50" s="21"/>
      <c r="ECK50" s="21"/>
      <c r="ECL50" s="21"/>
      <c r="ECM50" s="21"/>
      <c r="ECN50" s="21"/>
      <c r="ECO50" s="21"/>
      <c r="ECP50" s="21"/>
      <c r="ECQ50" s="21"/>
      <c r="ECR50" s="21"/>
      <c r="ECS50" s="21"/>
      <c r="ECT50" s="21"/>
      <c r="ECU50" s="21"/>
      <c r="ECV50" s="21"/>
      <c r="ECW50" s="21"/>
      <c r="ECX50" s="21"/>
      <c r="ECY50" s="21"/>
      <c r="ECZ50" s="21"/>
      <c r="EDA50" s="21"/>
      <c r="EDB50" s="21"/>
      <c r="EDC50" s="21"/>
      <c r="EDD50" s="21"/>
      <c r="EDE50" s="21"/>
      <c r="EDF50" s="21"/>
      <c r="EDG50" s="21"/>
      <c r="EDH50" s="21"/>
      <c r="EDI50" s="21"/>
      <c r="EDJ50" s="21"/>
      <c r="EDK50" s="21"/>
      <c r="EDL50" s="21"/>
      <c r="EDM50" s="21"/>
      <c r="EDN50" s="21"/>
      <c r="EDO50" s="21"/>
      <c r="EDP50" s="21"/>
      <c r="EDQ50" s="21"/>
      <c r="EDR50" s="21"/>
      <c r="EDS50" s="21"/>
      <c r="EDT50" s="21"/>
      <c r="EDU50" s="21"/>
      <c r="EDV50" s="21"/>
      <c r="EDW50" s="21"/>
      <c r="EDX50" s="21"/>
      <c r="EDY50" s="21"/>
      <c r="EDZ50" s="21"/>
      <c r="EEA50" s="21"/>
      <c r="EEB50" s="21"/>
      <c r="EEC50" s="21"/>
      <c r="EED50" s="21"/>
      <c r="EEE50" s="21"/>
      <c r="EEF50" s="21"/>
      <c r="EEG50" s="21"/>
      <c r="EEH50" s="21"/>
      <c r="EEI50" s="21"/>
      <c r="EEJ50" s="21"/>
      <c r="EEK50" s="21"/>
      <c r="EEL50" s="21"/>
      <c r="EEM50" s="21"/>
      <c r="EEN50" s="21"/>
      <c r="EEO50" s="21"/>
      <c r="EEP50" s="21"/>
      <c r="EEQ50" s="21"/>
      <c r="EER50" s="21"/>
      <c r="EES50" s="21"/>
      <c r="EET50" s="21"/>
      <c r="EEU50" s="21"/>
      <c r="EEV50" s="21"/>
      <c r="EEW50" s="21"/>
      <c r="EEX50" s="21"/>
      <c r="EEY50" s="21"/>
      <c r="EEZ50" s="21"/>
      <c r="EFA50" s="21"/>
      <c r="EFB50" s="21"/>
      <c r="EFC50" s="21"/>
      <c r="EFD50" s="21"/>
      <c r="EFE50" s="21"/>
      <c r="EFF50" s="21"/>
      <c r="EFG50" s="21"/>
      <c r="EFH50" s="21"/>
      <c r="EFI50" s="21"/>
      <c r="EFJ50" s="21"/>
      <c r="EFK50" s="21"/>
      <c r="EFL50" s="21"/>
      <c r="EFM50" s="21"/>
      <c r="EFN50" s="21"/>
      <c r="EFO50" s="21"/>
      <c r="EFP50" s="21"/>
      <c r="EFQ50" s="21"/>
      <c r="EFR50" s="21"/>
      <c r="EFS50" s="21"/>
      <c r="EFT50" s="21"/>
      <c r="EFU50" s="21"/>
      <c r="EFV50" s="21"/>
      <c r="EFW50" s="21"/>
      <c r="EFX50" s="21"/>
      <c r="EFY50" s="21"/>
      <c r="EFZ50" s="21"/>
      <c r="EGA50" s="21"/>
      <c r="EGB50" s="21"/>
      <c r="EGC50" s="21"/>
      <c r="EGD50" s="21"/>
      <c r="EGE50" s="21"/>
      <c r="EGF50" s="21"/>
      <c r="EGG50" s="21"/>
      <c r="EGH50" s="21"/>
      <c r="EGI50" s="21"/>
      <c r="EGJ50" s="21"/>
      <c r="EGK50" s="21"/>
      <c r="EGL50" s="21"/>
      <c r="EGM50" s="21"/>
      <c r="EGN50" s="21"/>
      <c r="EGO50" s="21"/>
      <c r="EGP50" s="21"/>
      <c r="EGQ50" s="21"/>
      <c r="EGR50" s="21"/>
      <c r="EGS50" s="21"/>
      <c r="EGT50" s="21"/>
      <c r="EGU50" s="21"/>
      <c r="EGV50" s="21"/>
      <c r="EGW50" s="21"/>
      <c r="EGX50" s="21"/>
      <c r="EGY50" s="21"/>
      <c r="EGZ50" s="21"/>
      <c r="EHA50" s="21"/>
      <c r="EHB50" s="21"/>
      <c r="EHC50" s="21"/>
      <c r="EHD50" s="21"/>
      <c r="EHE50" s="21"/>
      <c r="EHF50" s="21"/>
      <c r="EHG50" s="21"/>
      <c r="EHH50" s="21"/>
      <c r="EHI50" s="21"/>
      <c r="EHJ50" s="21"/>
      <c r="EHK50" s="21"/>
      <c r="EHL50" s="21"/>
      <c r="EHM50" s="21"/>
      <c r="EHN50" s="21"/>
      <c r="EHO50" s="21"/>
      <c r="EHP50" s="21"/>
      <c r="EHQ50" s="21"/>
      <c r="EHR50" s="21"/>
      <c r="EHS50" s="21"/>
      <c r="EHT50" s="21"/>
      <c r="EHU50" s="21"/>
      <c r="EHV50" s="21"/>
      <c r="EHW50" s="21"/>
      <c r="EHX50" s="21"/>
      <c r="EHY50" s="21"/>
      <c r="EHZ50" s="21"/>
      <c r="EIA50" s="21"/>
      <c r="EIB50" s="21"/>
      <c r="EIC50" s="21"/>
      <c r="EID50" s="21"/>
      <c r="EIE50" s="21"/>
      <c r="EIF50" s="21"/>
      <c r="EIG50" s="21"/>
      <c r="EIH50" s="21"/>
      <c r="EII50" s="21"/>
      <c r="EIJ50" s="21"/>
      <c r="EIK50" s="21"/>
      <c r="EIL50" s="21"/>
      <c r="EIM50" s="21"/>
      <c r="EIN50" s="21"/>
      <c r="EIO50" s="21"/>
      <c r="EIP50" s="21"/>
      <c r="EIQ50" s="21"/>
      <c r="EIR50" s="21"/>
      <c r="EIS50" s="21"/>
      <c r="EIT50" s="21"/>
      <c r="EIU50" s="21"/>
      <c r="EIV50" s="21"/>
      <c r="EIW50" s="21"/>
      <c r="EIX50" s="21"/>
      <c r="EIY50" s="21"/>
      <c r="EIZ50" s="21"/>
      <c r="EJA50" s="21"/>
      <c r="EJB50" s="21"/>
      <c r="EJC50" s="21"/>
      <c r="EJD50" s="21"/>
      <c r="EJE50" s="21"/>
      <c r="EJF50" s="21"/>
      <c r="EJG50" s="21"/>
      <c r="EJH50" s="21"/>
      <c r="EJI50" s="21"/>
      <c r="EJJ50" s="21"/>
      <c r="EJK50" s="21"/>
      <c r="EJL50" s="21"/>
      <c r="EJM50" s="21"/>
      <c r="EJN50" s="21"/>
      <c r="EJO50" s="21"/>
      <c r="EJP50" s="21"/>
      <c r="EJQ50" s="21"/>
      <c r="EJR50" s="21"/>
      <c r="EJS50" s="21"/>
      <c r="EJT50" s="21"/>
      <c r="EJU50" s="21"/>
      <c r="EJV50" s="21"/>
      <c r="EJW50" s="21"/>
      <c r="EJX50" s="21"/>
      <c r="EJY50" s="21"/>
      <c r="EJZ50" s="21"/>
      <c r="EKA50" s="21"/>
      <c r="EKB50" s="21"/>
      <c r="EKC50" s="21"/>
      <c r="EKD50" s="21"/>
      <c r="EKE50" s="21"/>
      <c r="EKF50" s="21"/>
      <c r="EKG50" s="21"/>
      <c r="EKH50" s="21"/>
      <c r="EKI50" s="21"/>
      <c r="EKJ50" s="21"/>
      <c r="EKK50" s="21"/>
      <c r="EKL50" s="21"/>
      <c r="EKM50" s="21"/>
      <c r="EKN50" s="21"/>
      <c r="EKO50" s="21"/>
      <c r="EKP50" s="21"/>
      <c r="EKQ50" s="21"/>
      <c r="EKR50" s="21"/>
      <c r="EKS50" s="21"/>
      <c r="EKT50" s="21"/>
      <c r="EKU50" s="21"/>
      <c r="EKV50" s="21"/>
      <c r="EKW50" s="21"/>
      <c r="EKX50" s="21"/>
      <c r="EKY50" s="21"/>
      <c r="EKZ50" s="21"/>
      <c r="ELA50" s="21"/>
      <c r="ELB50" s="21"/>
      <c r="ELC50" s="21"/>
      <c r="ELD50" s="21"/>
      <c r="ELE50" s="21"/>
      <c r="ELF50" s="21"/>
      <c r="ELG50" s="21"/>
      <c r="ELH50" s="21"/>
      <c r="ELI50" s="21"/>
      <c r="ELJ50" s="21"/>
      <c r="ELK50" s="21"/>
      <c r="ELL50" s="21"/>
      <c r="ELM50" s="21"/>
      <c r="ELN50" s="21"/>
      <c r="ELO50" s="21"/>
      <c r="ELP50" s="21"/>
      <c r="ELQ50" s="21"/>
      <c r="ELR50" s="21"/>
      <c r="ELS50" s="21"/>
      <c r="ELT50" s="21"/>
      <c r="ELU50" s="21"/>
      <c r="ELV50" s="21"/>
      <c r="ELW50" s="21"/>
      <c r="ELX50" s="21"/>
      <c r="ELY50" s="21"/>
      <c r="ELZ50" s="21"/>
      <c r="EMA50" s="21"/>
      <c r="EMB50" s="21"/>
      <c r="EMC50" s="21"/>
      <c r="EMD50" s="21"/>
      <c r="EME50" s="21"/>
      <c r="EMF50" s="21"/>
      <c r="EMG50" s="21"/>
      <c r="EMH50" s="21"/>
      <c r="EMI50" s="21"/>
      <c r="EMJ50" s="21"/>
      <c r="EMK50" s="21"/>
      <c r="EML50" s="21"/>
      <c r="EMM50" s="21"/>
      <c r="EMN50" s="21"/>
      <c r="EMO50" s="21"/>
      <c r="EMP50" s="21"/>
      <c r="EMQ50" s="21"/>
      <c r="EMR50" s="21"/>
      <c r="EMS50" s="21"/>
      <c r="EMT50" s="21"/>
      <c r="EMU50" s="21"/>
      <c r="EMV50" s="21"/>
      <c r="EMW50" s="21"/>
      <c r="EMX50" s="21"/>
      <c r="EMY50" s="21"/>
      <c r="EMZ50" s="21"/>
      <c r="ENA50" s="21"/>
      <c r="ENB50" s="21"/>
      <c r="ENC50" s="21"/>
      <c r="END50" s="21"/>
      <c r="ENE50" s="21"/>
      <c r="ENF50" s="21"/>
      <c r="ENG50" s="21"/>
      <c r="ENH50" s="21"/>
      <c r="ENI50" s="21"/>
      <c r="ENJ50" s="21"/>
      <c r="ENK50" s="21"/>
      <c r="ENL50" s="21"/>
      <c r="ENM50" s="21"/>
      <c r="ENN50" s="21"/>
      <c r="ENO50" s="21"/>
      <c r="ENP50" s="21"/>
      <c r="ENQ50" s="21"/>
      <c r="ENR50" s="21"/>
      <c r="ENS50" s="21"/>
      <c r="ENT50" s="21"/>
      <c r="ENU50" s="21"/>
      <c r="ENV50" s="21"/>
      <c r="ENW50" s="21"/>
      <c r="ENX50" s="21"/>
      <c r="ENY50" s="21"/>
      <c r="ENZ50" s="21"/>
      <c r="EOA50" s="21"/>
      <c r="EOB50" s="21"/>
      <c r="EOC50" s="21"/>
      <c r="EOD50" s="21"/>
      <c r="EOE50" s="21"/>
      <c r="EOF50" s="21"/>
      <c r="EOG50" s="21"/>
      <c r="EOH50" s="21"/>
      <c r="EOI50" s="21"/>
      <c r="EOJ50" s="21"/>
      <c r="EOK50" s="21"/>
      <c r="EOL50" s="21"/>
      <c r="EOM50" s="21"/>
      <c r="EON50" s="21"/>
      <c r="EOO50" s="21"/>
      <c r="EOP50" s="21"/>
      <c r="EOQ50" s="21"/>
      <c r="EOR50" s="21"/>
      <c r="EOS50" s="21"/>
      <c r="EOT50" s="21"/>
      <c r="EOU50" s="21"/>
      <c r="EOV50" s="21"/>
      <c r="EOW50" s="21"/>
      <c r="EOX50" s="21"/>
      <c r="EOY50" s="21"/>
      <c r="EOZ50" s="21"/>
      <c r="EPA50" s="21"/>
      <c r="EPB50" s="21"/>
      <c r="EPC50" s="21"/>
      <c r="EPD50" s="21"/>
      <c r="EPE50" s="21"/>
      <c r="EPF50" s="21"/>
      <c r="EPG50" s="21"/>
      <c r="EPH50" s="21"/>
      <c r="EPI50" s="21"/>
      <c r="EPJ50" s="21"/>
      <c r="EPK50" s="21"/>
      <c r="EPL50" s="21"/>
      <c r="EPM50" s="21"/>
      <c r="EPN50" s="21"/>
      <c r="EPO50" s="21"/>
      <c r="EPP50" s="21"/>
      <c r="EPQ50" s="21"/>
      <c r="EPR50" s="21"/>
      <c r="EPS50" s="21"/>
      <c r="EPT50" s="21"/>
      <c r="EPU50" s="21"/>
      <c r="EPV50" s="21"/>
      <c r="EPW50" s="21"/>
      <c r="EPX50" s="21"/>
      <c r="EPY50" s="21"/>
      <c r="EPZ50" s="21"/>
      <c r="EQA50" s="21"/>
      <c r="EQB50" s="21"/>
      <c r="EQC50" s="21"/>
      <c r="EQD50" s="21"/>
      <c r="EQE50" s="21"/>
      <c r="EQF50" s="21"/>
      <c r="EQG50" s="21"/>
      <c r="EQH50" s="21"/>
      <c r="EQI50" s="21"/>
      <c r="EQJ50" s="21"/>
      <c r="EQK50" s="21"/>
      <c r="EQL50" s="21"/>
      <c r="EQM50" s="21"/>
      <c r="EQN50" s="21"/>
      <c r="EQO50" s="21"/>
      <c r="EQP50" s="21"/>
      <c r="EQQ50" s="21"/>
      <c r="EQR50" s="21"/>
      <c r="EQS50" s="21"/>
      <c r="EQT50" s="21"/>
      <c r="EQU50" s="21"/>
      <c r="EQV50" s="21"/>
      <c r="EQW50" s="21"/>
      <c r="EQX50" s="21"/>
      <c r="EQY50" s="21"/>
      <c r="EQZ50" s="21"/>
      <c r="ERA50" s="21"/>
      <c r="ERB50" s="21"/>
      <c r="ERC50" s="21"/>
      <c r="ERD50" s="21"/>
      <c r="ERE50" s="21"/>
      <c r="ERF50" s="21"/>
      <c r="ERG50" s="21"/>
      <c r="ERH50" s="21"/>
      <c r="ERI50" s="21"/>
      <c r="ERJ50" s="21"/>
      <c r="ERK50" s="21"/>
      <c r="ERL50" s="21"/>
      <c r="ERM50" s="21"/>
      <c r="ERN50" s="21"/>
      <c r="ERO50" s="21"/>
      <c r="ERP50" s="21"/>
      <c r="ERQ50" s="21"/>
      <c r="ERR50" s="21"/>
      <c r="ERS50" s="21"/>
      <c r="ERT50" s="21"/>
      <c r="ERU50" s="21"/>
      <c r="ERV50" s="21"/>
      <c r="ERW50" s="21"/>
      <c r="ERX50" s="21"/>
      <c r="ERY50" s="21"/>
      <c r="ERZ50" s="21"/>
      <c r="ESA50" s="21"/>
      <c r="ESB50" s="21"/>
      <c r="ESC50" s="21"/>
      <c r="ESD50" s="21"/>
      <c r="ESE50" s="21"/>
      <c r="ESF50" s="21"/>
      <c r="ESG50" s="21"/>
      <c r="ESH50" s="21"/>
      <c r="ESI50" s="21"/>
      <c r="ESJ50" s="21"/>
      <c r="ESK50" s="21"/>
      <c r="ESL50" s="21"/>
      <c r="ESM50" s="21"/>
      <c r="ESN50" s="21"/>
      <c r="ESO50" s="21"/>
      <c r="ESP50" s="21"/>
      <c r="ESQ50" s="21"/>
      <c r="ESR50" s="21"/>
      <c r="ESS50" s="21"/>
      <c r="EST50" s="21"/>
      <c r="ESU50" s="21"/>
      <c r="ESV50" s="21"/>
      <c r="ESW50" s="21"/>
      <c r="ESX50" s="21"/>
      <c r="ESY50" s="21"/>
      <c r="ESZ50" s="21"/>
      <c r="ETA50" s="21"/>
      <c r="ETB50" s="21"/>
      <c r="ETC50" s="21"/>
      <c r="ETD50" s="21"/>
      <c r="ETE50" s="21"/>
      <c r="ETF50" s="21"/>
      <c r="ETG50" s="21"/>
      <c r="ETH50" s="21"/>
      <c r="ETI50" s="21"/>
      <c r="ETJ50" s="21"/>
      <c r="ETK50" s="21"/>
      <c r="ETL50" s="21"/>
      <c r="ETM50" s="21"/>
      <c r="ETN50" s="21"/>
      <c r="ETO50" s="21"/>
      <c r="ETP50" s="21"/>
      <c r="ETQ50" s="21"/>
      <c r="ETR50" s="21"/>
      <c r="ETS50" s="21"/>
      <c r="ETT50" s="21"/>
      <c r="ETU50" s="21"/>
      <c r="ETV50" s="21"/>
      <c r="ETW50" s="21"/>
      <c r="ETX50" s="21"/>
      <c r="ETY50" s="21"/>
      <c r="ETZ50" s="21"/>
      <c r="EUA50" s="21"/>
      <c r="EUB50" s="21"/>
      <c r="EUC50" s="21"/>
      <c r="EUD50" s="21"/>
      <c r="EUE50" s="21"/>
      <c r="EUF50" s="21"/>
      <c r="EUG50" s="21"/>
      <c r="EUH50" s="21"/>
      <c r="EUI50" s="21"/>
      <c r="EUJ50" s="21"/>
      <c r="EUK50" s="21"/>
      <c r="EUL50" s="21"/>
      <c r="EUM50" s="21"/>
      <c r="EUN50" s="21"/>
      <c r="EUO50" s="21"/>
      <c r="EUP50" s="21"/>
      <c r="EUQ50" s="21"/>
      <c r="EUR50" s="21"/>
      <c r="EUS50" s="21"/>
      <c r="EUT50" s="21"/>
      <c r="EUU50" s="21"/>
      <c r="EUV50" s="21"/>
      <c r="EUW50" s="21"/>
      <c r="EUX50" s="21"/>
      <c r="EUY50" s="21"/>
      <c r="EUZ50" s="21"/>
      <c r="EVA50" s="21"/>
      <c r="EVB50" s="21"/>
      <c r="EVC50" s="21"/>
      <c r="EVD50" s="21"/>
      <c r="EVE50" s="21"/>
      <c r="EVF50" s="21"/>
      <c r="EVG50" s="21"/>
      <c r="EVH50" s="21"/>
      <c r="EVI50" s="21"/>
      <c r="EVJ50" s="21"/>
      <c r="EVK50" s="21"/>
      <c r="EVL50" s="21"/>
      <c r="EVM50" s="21"/>
      <c r="EVN50" s="21"/>
      <c r="EVO50" s="21"/>
      <c r="EVP50" s="21"/>
      <c r="EVQ50" s="21"/>
      <c r="EVR50" s="21"/>
      <c r="EVS50" s="21"/>
      <c r="EVT50" s="21"/>
      <c r="EVU50" s="21"/>
      <c r="EVV50" s="21"/>
      <c r="EVW50" s="21"/>
      <c r="EVX50" s="21"/>
      <c r="EVY50" s="21"/>
      <c r="EVZ50" s="21"/>
      <c r="EWA50" s="21"/>
      <c r="EWB50" s="21"/>
      <c r="EWC50" s="21"/>
      <c r="EWD50" s="21"/>
      <c r="EWE50" s="21"/>
      <c r="EWF50" s="21"/>
      <c r="EWG50" s="21"/>
      <c r="EWH50" s="21"/>
      <c r="EWI50" s="21"/>
      <c r="EWJ50" s="21"/>
      <c r="EWK50" s="21"/>
      <c r="EWL50" s="21"/>
      <c r="EWM50" s="21"/>
      <c r="EWN50" s="21"/>
      <c r="EWO50" s="21"/>
      <c r="EWP50" s="21"/>
      <c r="EWQ50" s="21"/>
      <c r="EWR50" s="21"/>
      <c r="EWS50" s="21"/>
      <c r="EWT50" s="21"/>
      <c r="EWU50" s="21"/>
      <c r="EWV50" s="21"/>
      <c r="EWW50" s="21"/>
      <c r="EWX50" s="21"/>
      <c r="EWY50" s="21"/>
      <c r="EWZ50" s="21"/>
      <c r="EXA50" s="21"/>
      <c r="EXB50" s="21"/>
      <c r="EXC50" s="21"/>
      <c r="EXD50" s="21"/>
      <c r="EXE50" s="21"/>
      <c r="EXF50" s="21"/>
      <c r="EXG50" s="21"/>
      <c r="EXH50" s="21"/>
      <c r="EXI50" s="21"/>
      <c r="EXJ50" s="21"/>
      <c r="EXK50" s="21"/>
      <c r="EXL50" s="21"/>
      <c r="EXM50" s="21"/>
      <c r="EXN50" s="21"/>
      <c r="EXO50" s="21"/>
      <c r="EXP50" s="21"/>
      <c r="EXQ50" s="21"/>
      <c r="EXR50" s="21"/>
      <c r="EXS50" s="21"/>
      <c r="EXT50" s="21"/>
      <c r="EXU50" s="21"/>
      <c r="EXV50" s="21"/>
      <c r="EXW50" s="21"/>
      <c r="EXX50" s="21"/>
      <c r="EXY50" s="21"/>
      <c r="EXZ50" s="21"/>
      <c r="EYA50" s="21"/>
      <c r="EYB50" s="21"/>
      <c r="EYC50" s="21"/>
      <c r="EYD50" s="21"/>
      <c r="EYE50" s="21"/>
      <c r="EYF50" s="21"/>
      <c r="EYG50" s="21"/>
      <c r="EYH50" s="21"/>
      <c r="EYI50" s="21"/>
      <c r="EYJ50" s="21"/>
      <c r="EYK50" s="21"/>
      <c r="EYL50" s="21"/>
      <c r="EYM50" s="21"/>
      <c r="EYN50" s="21"/>
      <c r="EYO50" s="21"/>
      <c r="EYP50" s="21"/>
      <c r="EYQ50" s="21"/>
      <c r="EYR50" s="21"/>
      <c r="EYS50" s="21"/>
      <c r="EYT50" s="21"/>
      <c r="EYU50" s="21"/>
      <c r="EYV50" s="21"/>
      <c r="EYW50" s="21"/>
      <c r="EYX50" s="21"/>
      <c r="EYY50" s="21"/>
      <c r="EYZ50" s="21"/>
      <c r="EZA50" s="21"/>
      <c r="EZB50" s="21"/>
      <c r="EZC50" s="21"/>
      <c r="EZD50" s="21"/>
      <c r="EZE50" s="21"/>
      <c r="EZF50" s="21"/>
      <c r="EZG50" s="21"/>
      <c r="EZH50" s="21"/>
      <c r="EZI50" s="21"/>
      <c r="EZJ50" s="21"/>
      <c r="EZK50" s="21"/>
      <c r="EZL50" s="21"/>
      <c r="EZM50" s="21"/>
      <c r="EZN50" s="21"/>
      <c r="EZO50" s="21"/>
      <c r="EZP50" s="21"/>
      <c r="EZQ50" s="21"/>
      <c r="EZR50" s="21"/>
      <c r="EZS50" s="21"/>
      <c r="EZT50" s="21"/>
      <c r="EZU50" s="21"/>
      <c r="EZV50" s="21"/>
      <c r="EZW50" s="21"/>
      <c r="EZX50" s="21"/>
      <c r="EZY50" s="21"/>
      <c r="EZZ50" s="21"/>
      <c r="FAA50" s="21"/>
      <c r="FAB50" s="21"/>
      <c r="FAC50" s="21"/>
      <c r="FAD50" s="21"/>
      <c r="FAE50" s="21"/>
      <c r="FAF50" s="21"/>
      <c r="FAG50" s="21"/>
      <c r="FAH50" s="21"/>
      <c r="FAI50" s="21"/>
      <c r="FAJ50" s="21"/>
      <c r="FAK50" s="21"/>
      <c r="FAL50" s="21"/>
      <c r="FAM50" s="21"/>
      <c r="FAN50" s="21"/>
      <c r="FAO50" s="21"/>
      <c r="FAP50" s="21"/>
      <c r="FAQ50" s="21"/>
      <c r="FAR50" s="21"/>
      <c r="FAS50" s="21"/>
      <c r="FAT50" s="21"/>
      <c r="FAU50" s="21"/>
      <c r="FAV50" s="21"/>
      <c r="FAW50" s="21"/>
      <c r="FAX50" s="21"/>
      <c r="FAY50" s="21"/>
      <c r="FAZ50" s="21"/>
      <c r="FBA50" s="21"/>
      <c r="FBB50" s="21"/>
      <c r="FBC50" s="21"/>
      <c r="FBD50" s="21"/>
      <c r="FBE50" s="21"/>
      <c r="FBF50" s="21"/>
      <c r="FBG50" s="21"/>
      <c r="FBH50" s="21"/>
      <c r="FBI50" s="21"/>
      <c r="FBJ50" s="21"/>
      <c r="FBK50" s="21"/>
      <c r="FBL50" s="21"/>
      <c r="FBM50" s="21"/>
      <c r="FBN50" s="21"/>
      <c r="FBO50" s="21"/>
      <c r="FBP50" s="21"/>
      <c r="FBQ50" s="21"/>
      <c r="FBR50" s="21"/>
      <c r="FBS50" s="21"/>
      <c r="FBT50" s="21"/>
      <c r="FBU50" s="21"/>
      <c r="FBV50" s="21"/>
      <c r="FBW50" s="21"/>
      <c r="FBX50" s="21"/>
      <c r="FBY50" s="21"/>
      <c r="FBZ50" s="21"/>
      <c r="FCA50" s="21"/>
      <c r="FCB50" s="21"/>
      <c r="FCC50" s="21"/>
      <c r="FCD50" s="21"/>
      <c r="FCE50" s="21"/>
      <c r="FCF50" s="21"/>
      <c r="FCG50" s="21"/>
      <c r="FCH50" s="21"/>
      <c r="FCI50" s="21"/>
      <c r="FCJ50" s="21"/>
      <c r="FCK50" s="21"/>
      <c r="FCL50" s="21"/>
      <c r="FCM50" s="21"/>
      <c r="FCN50" s="21"/>
      <c r="FCO50" s="21"/>
      <c r="FCP50" s="21"/>
      <c r="FCQ50" s="21"/>
      <c r="FCR50" s="21"/>
      <c r="FCS50" s="21"/>
      <c r="FCT50" s="21"/>
      <c r="FCU50" s="21"/>
      <c r="FCV50" s="21"/>
      <c r="FCW50" s="21"/>
      <c r="FCX50" s="21"/>
      <c r="FCY50" s="21"/>
      <c r="FCZ50" s="21"/>
      <c r="FDA50" s="21"/>
      <c r="FDB50" s="21"/>
      <c r="FDC50" s="21"/>
      <c r="FDD50" s="21"/>
      <c r="FDE50" s="21"/>
      <c r="FDF50" s="21"/>
      <c r="FDG50" s="21"/>
      <c r="FDH50" s="21"/>
      <c r="FDI50" s="21"/>
      <c r="FDJ50" s="21"/>
      <c r="FDK50" s="21"/>
      <c r="FDL50" s="21"/>
      <c r="FDM50" s="21"/>
      <c r="FDN50" s="21"/>
      <c r="FDO50" s="21"/>
      <c r="FDP50" s="21"/>
      <c r="FDQ50" s="21"/>
      <c r="FDR50" s="21"/>
      <c r="FDS50" s="21"/>
      <c r="FDT50" s="21"/>
      <c r="FDU50" s="21"/>
      <c r="FDV50" s="21"/>
      <c r="FDW50" s="21"/>
      <c r="FDX50" s="21"/>
      <c r="FDY50" s="21"/>
      <c r="FDZ50" s="21"/>
      <c r="FEA50" s="21"/>
      <c r="FEB50" s="21"/>
      <c r="FEC50" s="21"/>
      <c r="FED50" s="21"/>
      <c r="FEE50" s="21"/>
      <c r="FEF50" s="21"/>
      <c r="FEG50" s="21"/>
      <c r="FEH50" s="21"/>
      <c r="FEI50" s="21"/>
      <c r="FEJ50" s="21"/>
      <c r="FEK50" s="21"/>
      <c r="FEL50" s="21"/>
      <c r="FEM50" s="21"/>
      <c r="FEN50" s="21"/>
      <c r="FEO50" s="21"/>
      <c r="FEP50" s="21"/>
      <c r="FEQ50" s="21"/>
      <c r="FER50" s="21"/>
      <c r="FES50" s="21"/>
      <c r="FET50" s="21"/>
      <c r="FEU50" s="21"/>
      <c r="FEV50" s="21"/>
      <c r="FEW50" s="21"/>
      <c r="FEX50" s="21"/>
      <c r="FEY50" s="21"/>
      <c r="FEZ50" s="21"/>
      <c r="FFA50" s="21"/>
      <c r="FFB50" s="21"/>
      <c r="FFC50" s="21"/>
      <c r="FFD50" s="21"/>
      <c r="FFE50" s="21"/>
      <c r="FFF50" s="21"/>
      <c r="FFG50" s="21"/>
      <c r="FFH50" s="21"/>
      <c r="FFI50" s="21"/>
      <c r="FFJ50" s="21"/>
      <c r="FFK50" s="21"/>
      <c r="FFL50" s="21"/>
      <c r="FFM50" s="21"/>
      <c r="FFN50" s="21"/>
      <c r="FFO50" s="21"/>
      <c r="FFP50" s="21"/>
      <c r="FFQ50" s="21"/>
      <c r="FFR50" s="21"/>
      <c r="FFS50" s="21"/>
      <c r="FFT50" s="21"/>
      <c r="FFU50" s="21"/>
      <c r="FFV50" s="21"/>
      <c r="FFW50" s="21"/>
      <c r="FFX50" s="21"/>
      <c r="FFY50" s="21"/>
      <c r="FFZ50" s="21"/>
      <c r="FGA50" s="21"/>
      <c r="FGB50" s="21"/>
      <c r="FGC50" s="21"/>
      <c r="FGD50" s="21"/>
      <c r="FGE50" s="21"/>
      <c r="FGF50" s="21"/>
      <c r="FGG50" s="21"/>
      <c r="FGH50" s="21"/>
      <c r="FGI50" s="21"/>
      <c r="FGJ50" s="21"/>
      <c r="FGK50" s="21"/>
      <c r="FGL50" s="21"/>
      <c r="FGM50" s="21"/>
      <c r="FGN50" s="21"/>
      <c r="FGO50" s="21"/>
      <c r="FGP50" s="21"/>
      <c r="FGQ50" s="21"/>
      <c r="FGR50" s="21"/>
      <c r="FGS50" s="21"/>
      <c r="FGT50" s="21"/>
      <c r="FGU50" s="21"/>
      <c r="FGV50" s="21"/>
      <c r="FGW50" s="21"/>
      <c r="FGX50" s="21"/>
      <c r="FGY50" s="21"/>
      <c r="FGZ50" s="21"/>
      <c r="FHA50" s="21"/>
      <c r="FHB50" s="21"/>
      <c r="FHC50" s="21"/>
      <c r="FHD50" s="21"/>
      <c r="FHE50" s="21"/>
      <c r="FHF50" s="21"/>
      <c r="FHG50" s="21"/>
      <c r="FHH50" s="21"/>
      <c r="FHI50" s="21"/>
      <c r="FHJ50" s="21"/>
      <c r="FHK50" s="21"/>
      <c r="FHL50" s="21"/>
      <c r="FHM50" s="21"/>
      <c r="FHN50" s="21"/>
      <c r="FHO50" s="21"/>
      <c r="FHP50" s="21"/>
      <c r="FHQ50" s="21"/>
      <c r="FHR50" s="21"/>
      <c r="FHS50" s="21"/>
      <c r="FHT50" s="21"/>
      <c r="FHU50" s="21"/>
      <c r="FHV50" s="21"/>
      <c r="FHW50" s="21"/>
      <c r="FHX50" s="21"/>
      <c r="FHY50" s="21"/>
      <c r="FHZ50" s="21"/>
      <c r="FIA50" s="21"/>
      <c r="FIB50" s="21"/>
      <c r="FIC50" s="21"/>
      <c r="FID50" s="21"/>
      <c r="FIE50" s="21"/>
      <c r="FIF50" s="21"/>
      <c r="FIG50" s="21"/>
      <c r="FIH50" s="21"/>
      <c r="FII50" s="21"/>
      <c r="FIJ50" s="21"/>
      <c r="FIK50" s="21"/>
      <c r="FIL50" s="21"/>
      <c r="FIM50" s="21"/>
      <c r="FIN50" s="21"/>
      <c r="FIO50" s="21"/>
      <c r="FIP50" s="21"/>
      <c r="FIQ50" s="21"/>
      <c r="FIR50" s="21"/>
      <c r="FIS50" s="21"/>
      <c r="FIT50" s="21"/>
      <c r="FIU50" s="21"/>
      <c r="FIV50" s="21"/>
      <c r="FIW50" s="21"/>
      <c r="FIX50" s="21"/>
      <c r="FIY50" s="21"/>
      <c r="FIZ50" s="21"/>
      <c r="FJA50" s="21"/>
      <c r="FJB50" s="21"/>
      <c r="FJC50" s="21"/>
      <c r="FJD50" s="21"/>
      <c r="FJE50" s="21"/>
      <c r="FJF50" s="21"/>
      <c r="FJG50" s="21"/>
      <c r="FJH50" s="21"/>
      <c r="FJI50" s="21"/>
      <c r="FJJ50" s="21"/>
      <c r="FJK50" s="21"/>
      <c r="FJL50" s="21"/>
      <c r="FJM50" s="21"/>
      <c r="FJN50" s="21"/>
      <c r="FJO50" s="21"/>
      <c r="FJP50" s="21"/>
      <c r="FJQ50" s="21"/>
      <c r="FJR50" s="21"/>
      <c r="FJS50" s="21"/>
      <c r="FJT50" s="21"/>
      <c r="FJU50" s="21"/>
      <c r="FJV50" s="21"/>
      <c r="FJW50" s="21"/>
      <c r="FJX50" s="21"/>
      <c r="FJY50" s="21"/>
      <c r="FJZ50" s="21"/>
      <c r="FKA50" s="21"/>
      <c r="FKB50" s="21"/>
      <c r="FKC50" s="21"/>
      <c r="FKD50" s="21"/>
      <c r="FKE50" s="21"/>
      <c r="FKF50" s="21"/>
      <c r="FKG50" s="21"/>
      <c r="FKH50" s="21"/>
      <c r="FKI50" s="21"/>
      <c r="FKJ50" s="21"/>
      <c r="FKK50" s="21"/>
      <c r="FKL50" s="21"/>
      <c r="FKM50" s="21"/>
      <c r="FKN50" s="21"/>
      <c r="FKO50" s="21"/>
      <c r="FKP50" s="21"/>
      <c r="FKQ50" s="21"/>
      <c r="FKR50" s="21"/>
      <c r="FKS50" s="21"/>
      <c r="FKT50" s="21"/>
      <c r="FKU50" s="21"/>
      <c r="FKV50" s="21"/>
      <c r="FKW50" s="21"/>
      <c r="FKX50" s="21"/>
      <c r="FKY50" s="21"/>
      <c r="FKZ50" s="21"/>
      <c r="FLA50" s="21"/>
      <c r="FLB50" s="21"/>
      <c r="FLC50" s="21"/>
      <c r="FLD50" s="21"/>
      <c r="FLE50" s="21"/>
      <c r="FLF50" s="21"/>
      <c r="FLG50" s="21"/>
      <c r="FLH50" s="21"/>
      <c r="FLI50" s="21"/>
      <c r="FLJ50" s="21"/>
      <c r="FLK50" s="21"/>
      <c r="FLL50" s="21"/>
      <c r="FLM50" s="21"/>
      <c r="FLN50" s="21"/>
      <c r="FLO50" s="21"/>
      <c r="FLP50" s="21"/>
      <c r="FLQ50" s="21"/>
      <c r="FLR50" s="21"/>
      <c r="FLS50" s="21"/>
      <c r="FLT50" s="21"/>
      <c r="FLU50" s="21"/>
      <c r="FLV50" s="21"/>
      <c r="FLW50" s="21"/>
      <c r="FLX50" s="21"/>
      <c r="FLY50" s="21"/>
      <c r="FLZ50" s="21"/>
      <c r="FMA50" s="21"/>
      <c r="FMB50" s="21"/>
      <c r="FMC50" s="21"/>
      <c r="FMD50" s="21"/>
      <c r="FME50" s="21"/>
      <c r="FMF50" s="21"/>
      <c r="FMG50" s="21"/>
      <c r="FMH50" s="21"/>
      <c r="FMI50" s="21"/>
      <c r="FMJ50" s="21"/>
      <c r="FMK50" s="21"/>
      <c r="FML50" s="21"/>
      <c r="FMM50" s="21"/>
      <c r="FMN50" s="21"/>
      <c r="FMO50" s="21"/>
      <c r="FMP50" s="21"/>
      <c r="FMQ50" s="21"/>
      <c r="FMR50" s="21"/>
      <c r="FMS50" s="21"/>
      <c r="FMT50" s="21"/>
      <c r="FMU50" s="21"/>
      <c r="FMV50" s="21"/>
      <c r="FMW50" s="21"/>
      <c r="FMX50" s="21"/>
      <c r="FMY50" s="21"/>
      <c r="FMZ50" s="21"/>
      <c r="FNA50" s="21"/>
      <c r="FNB50" s="21"/>
      <c r="FNC50" s="21"/>
      <c r="FND50" s="21"/>
      <c r="FNE50" s="21"/>
      <c r="FNF50" s="21"/>
      <c r="FNG50" s="21"/>
      <c r="FNH50" s="21"/>
      <c r="FNI50" s="21"/>
      <c r="FNJ50" s="21"/>
      <c r="FNK50" s="21"/>
      <c r="FNL50" s="21"/>
      <c r="FNM50" s="21"/>
      <c r="FNN50" s="21"/>
      <c r="FNO50" s="21"/>
      <c r="FNP50" s="21"/>
      <c r="FNQ50" s="21"/>
      <c r="FNR50" s="21"/>
      <c r="FNS50" s="21"/>
      <c r="FNT50" s="21"/>
      <c r="FNU50" s="21"/>
      <c r="FNV50" s="21"/>
      <c r="FNW50" s="21"/>
      <c r="FNX50" s="21"/>
      <c r="FNY50" s="21"/>
      <c r="FNZ50" s="21"/>
      <c r="FOA50" s="21"/>
      <c r="FOB50" s="21"/>
      <c r="FOC50" s="21"/>
      <c r="FOD50" s="21"/>
      <c r="FOE50" s="21"/>
      <c r="FOF50" s="21"/>
      <c r="FOG50" s="21"/>
      <c r="FOH50" s="21"/>
      <c r="FOI50" s="21"/>
      <c r="FOJ50" s="21"/>
      <c r="FOK50" s="21"/>
      <c r="FOL50" s="21"/>
      <c r="FOM50" s="21"/>
      <c r="FON50" s="21"/>
      <c r="FOO50" s="21"/>
      <c r="FOP50" s="21"/>
      <c r="FOQ50" s="21"/>
      <c r="FOR50" s="21"/>
      <c r="FOS50" s="21"/>
      <c r="FOT50" s="21"/>
      <c r="FOU50" s="21"/>
      <c r="FOV50" s="21"/>
      <c r="FOW50" s="21"/>
      <c r="FOX50" s="21"/>
      <c r="FOY50" s="21"/>
      <c r="FOZ50" s="21"/>
      <c r="FPA50" s="21"/>
      <c r="FPB50" s="21"/>
      <c r="FPC50" s="21"/>
      <c r="FPD50" s="21"/>
      <c r="FPE50" s="21"/>
      <c r="FPF50" s="21"/>
      <c r="FPG50" s="21"/>
      <c r="FPH50" s="21"/>
      <c r="FPI50" s="21"/>
      <c r="FPJ50" s="21"/>
      <c r="FPK50" s="21"/>
      <c r="FPL50" s="21"/>
      <c r="FPM50" s="21"/>
      <c r="FPN50" s="21"/>
      <c r="FPO50" s="21"/>
      <c r="FPP50" s="21"/>
      <c r="FPQ50" s="21"/>
      <c r="FPR50" s="21"/>
      <c r="FPS50" s="21"/>
      <c r="FPT50" s="21"/>
      <c r="FPU50" s="21"/>
      <c r="FPV50" s="21"/>
      <c r="FPW50" s="21"/>
      <c r="FPX50" s="21"/>
      <c r="FPY50" s="21"/>
      <c r="FPZ50" s="21"/>
      <c r="FQA50" s="21"/>
      <c r="FQB50" s="21"/>
      <c r="FQC50" s="21"/>
      <c r="FQD50" s="21"/>
      <c r="FQE50" s="21"/>
      <c r="FQF50" s="21"/>
      <c r="FQG50" s="21"/>
      <c r="FQH50" s="21"/>
      <c r="FQI50" s="21"/>
      <c r="FQJ50" s="21"/>
      <c r="FQK50" s="21"/>
      <c r="FQL50" s="21"/>
      <c r="FQM50" s="21"/>
      <c r="FQN50" s="21"/>
      <c r="FQO50" s="21"/>
      <c r="FQP50" s="21"/>
      <c r="FQQ50" s="21"/>
      <c r="FQR50" s="21"/>
      <c r="FQS50" s="21"/>
      <c r="FQT50" s="21"/>
      <c r="FQU50" s="21"/>
      <c r="FQV50" s="21"/>
      <c r="FQW50" s="21"/>
      <c r="FQX50" s="21"/>
      <c r="FQY50" s="21"/>
      <c r="FQZ50" s="21"/>
      <c r="FRA50" s="21"/>
      <c r="FRB50" s="21"/>
      <c r="FRC50" s="21"/>
      <c r="FRD50" s="21"/>
      <c r="FRE50" s="21"/>
      <c r="FRF50" s="21"/>
      <c r="FRG50" s="21"/>
      <c r="FRH50" s="21"/>
      <c r="FRI50" s="21"/>
      <c r="FRJ50" s="21"/>
      <c r="FRK50" s="21"/>
      <c r="FRL50" s="21"/>
      <c r="FRM50" s="21"/>
      <c r="FRN50" s="21"/>
      <c r="FRO50" s="21"/>
      <c r="FRP50" s="21"/>
      <c r="FRQ50" s="21"/>
      <c r="FRR50" s="21"/>
      <c r="FRS50" s="21"/>
      <c r="FRT50" s="21"/>
      <c r="FRU50" s="21"/>
      <c r="FRV50" s="21"/>
      <c r="FRW50" s="21"/>
      <c r="FRX50" s="21"/>
      <c r="FRY50" s="21"/>
      <c r="FRZ50" s="21"/>
      <c r="FSA50" s="21"/>
      <c r="FSB50" s="21"/>
      <c r="FSC50" s="21"/>
      <c r="FSD50" s="21"/>
      <c r="FSE50" s="21"/>
      <c r="FSF50" s="21"/>
      <c r="FSG50" s="21"/>
      <c r="FSH50" s="21"/>
      <c r="FSI50" s="21"/>
      <c r="FSJ50" s="21"/>
      <c r="FSK50" s="21"/>
      <c r="FSL50" s="21"/>
      <c r="FSM50" s="21"/>
      <c r="FSN50" s="21"/>
      <c r="FSO50" s="21"/>
      <c r="FSP50" s="21"/>
      <c r="FSQ50" s="21"/>
      <c r="FSR50" s="21"/>
      <c r="FSS50" s="21"/>
      <c r="FST50" s="21"/>
      <c r="FSU50" s="21"/>
      <c r="FSV50" s="21"/>
      <c r="FSW50" s="21"/>
      <c r="FSX50" s="21"/>
      <c r="FSY50" s="21"/>
      <c r="FSZ50" s="21"/>
      <c r="FTA50" s="21"/>
      <c r="FTB50" s="21"/>
      <c r="FTC50" s="21"/>
      <c r="FTD50" s="21"/>
      <c r="FTE50" s="21"/>
      <c r="FTF50" s="21"/>
      <c r="FTG50" s="21"/>
      <c r="FTH50" s="21"/>
      <c r="FTI50" s="21"/>
      <c r="FTJ50" s="21"/>
      <c r="FTK50" s="21"/>
      <c r="FTL50" s="21"/>
      <c r="FTM50" s="21"/>
      <c r="FTN50" s="21"/>
      <c r="FTO50" s="21"/>
      <c r="FTP50" s="21"/>
      <c r="FTQ50" s="21"/>
      <c r="FTR50" s="21"/>
      <c r="FTS50" s="21"/>
      <c r="FTT50" s="21"/>
      <c r="FTU50" s="21"/>
      <c r="FTV50" s="21"/>
      <c r="FTW50" s="21"/>
      <c r="FTX50" s="21"/>
      <c r="FTY50" s="21"/>
      <c r="FTZ50" s="21"/>
      <c r="FUA50" s="21"/>
      <c r="FUB50" s="21"/>
      <c r="FUC50" s="21"/>
      <c r="FUD50" s="21"/>
      <c r="FUE50" s="21"/>
      <c r="FUF50" s="21"/>
      <c r="FUG50" s="21"/>
      <c r="FUH50" s="21"/>
      <c r="FUI50" s="21"/>
      <c r="FUJ50" s="21"/>
      <c r="FUK50" s="21"/>
      <c r="FUL50" s="21"/>
      <c r="FUM50" s="21"/>
      <c r="FUN50" s="21"/>
      <c r="FUO50" s="21"/>
      <c r="FUP50" s="21"/>
      <c r="FUQ50" s="21"/>
      <c r="FUR50" s="21"/>
      <c r="FUS50" s="21"/>
      <c r="FUT50" s="21"/>
      <c r="FUU50" s="21"/>
      <c r="FUV50" s="21"/>
      <c r="FUW50" s="21"/>
      <c r="FUX50" s="21"/>
      <c r="FUY50" s="21"/>
      <c r="FUZ50" s="21"/>
      <c r="FVA50" s="21"/>
      <c r="FVB50" s="21"/>
      <c r="FVC50" s="21"/>
      <c r="FVD50" s="21"/>
      <c r="FVE50" s="21"/>
      <c r="FVF50" s="21"/>
      <c r="FVG50" s="21"/>
      <c r="FVH50" s="21"/>
      <c r="FVI50" s="21"/>
      <c r="FVJ50" s="21"/>
      <c r="FVK50" s="21"/>
      <c r="FVL50" s="21"/>
      <c r="FVM50" s="21"/>
      <c r="FVN50" s="21"/>
      <c r="FVO50" s="21"/>
      <c r="FVP50" s="21"/>
      <c r="FVQ50" s="21"/>
      <c r="FVR50" s="21"/>
      <c r="FVS50" s="21"/>
      <c r="FVT50" s="21"/>
      <c r="FVU50" s="21"/>
      <c r="FVV50" s="21"/>
      <c r="FVW50" s="21"/>
      <c r="FVX50" s="21"/>
      <c r="FVY50" s="21"/>
      <c r="FVZ50" s="21"/>
      <c r="FWA50" s="21"/>
      <c r="FWB50" s="21"/>
      <c r="FWC50" s="21"/>
      <c r="FWD50" s="21"/>
      <c r="FWE50" s="21"/>
      <c r="FWF50" s="21"/>
      <c r="FWG50" s="21"/>
      <c r="FWH50" s="21"/>
      <c r="FWI50" s="21"/>
      <c r="FWJ50" s="21"/>
      <c r="FWK50" s="21"/>
      <c r="FWL50" s="21"/>
      <c r="FWM50" s="21"/>
      <c r="FWN50" s="21"/>
      <c r="FWO50" s="21"/>
      <c r="FWP50" s="21"/>
      <c r="FWQ50" s="21"/>
      <c r="FWR50" s="21"/>
      <c r="FWS50" s="21"/>
      <c r="FWT50" s="21"/>
      <c r="FWU50" s="21"/>
      <c r="FWV50" s="21"/>
      <c r="FWW50" s="21"/>
      <c r="FWX50" s="21"/>
      <c r="FWY50" s="21"/>
      <c r="FWZ50" s="21"/>
      <c r="FXA50" s="21"/>
      <c r="FXB50" s="21"/>
      <c r="FXC50" s="21"/>
      <c r="FXD50" s="21"/>
      <c r="FXE50" s="21"/>
      <c r="FXF50" s="21"/>
      <c r="FXG50" s="21"/>
      <c r="FXH50" s="21"/>
      <c r="FXI50" s="21"/>
      <c r="FXJ50" s="21"/>
      <c r="FXK50" s="21"/>
      <c r="FXL50" s="21"/>
      <c r="FXM50" s="21"/>
      <c r="FXN50" s="21"/>
      <c r="FXO50" s="21"/>
      <c r="FXP50" s="21"/>
      <c r="FXQ50" s="21"/>
      <c r="FXR50" s="21"/>
      <c r="FXS50" s="21"/>
      <c r="FXT50" s="21"/>
      <c r="FXU50" s="21"/>
      <c r="FXV50" s="21"/>
      <c r="FXW50" s="21"/>
      <c r="FXX50" s="21"/>
      <c r="FXY50" s="21"/>
      <c r="FXZ50" s="21"/>
      <c r="FYA50" s="21"/>
      <c r="FYB50" s="21"/>
      <c r="FYC50" s="21"/>
      <c r="FYD50" s="21"/>
      <c r="FYE50" s="21"/>
      <c r="FYF50" s="21"/>
      <c r="FYG50" s="21"/>
      <c r="FYH50" s="21"/>
      <c r="FYI50" s="21"/>
      <c r="FYJ50" s="21"/>
      <c r="FYK50" s="21"/>
      <c r="FYL50" s="21"/>
      <c r="FYM50" s="21"/>
      <c r="FYN50" s="21"/>
      <c r="FYO50" s="21"/>
      <c r="FYP50" s="21"/>
      <c r="FYQ50" s="21"/>
      <c r="FYR50" s="21"/>
      <c r="FYS50" s="21"/>
      <c r="FYT50" s="21"/>
      <c r="FYU50" s="21"/>
      <c r="FYV50" s="21"/>
      <c r="FYW50" s="21"/>
      <c r="FYX50" s="21"/>
      <c r="FYY50" s="21"/>
      <c r="FYZ50" s="21"/>
      <c r="FZA50" s="21"/>
      <c r="FZB50" s="21"/>
      <c r="FZC50" s="21"/>
      <c r="FZD50" s="21"/>
      <c r="FZE50" s="21"/>
      <c r="FZF50" s="21"/>
      <c r="FZG50" s="21"/>
      <c r="FZH50" s="21"/>
      <c r="FZI50" s="21"/>
      <c r="FZJ50" s="21"/>
      <c r="FZK50" s="21"/>
      <c r="FZL50" s="21"/>
      <c r="FZM50" s="21"/>
      <c r="FZN50" s="21"/>
      <c r="FZO50" s="21"/>
      <c r="FZP50" s="21"/>
      <c r="FZQ50" s="21"/>
      <c r="FZR50" s="21"/>
      <c r="FZS50" s="21"/>
      <c r="FZT50" s="21"/>
      <c r="FZU50" s="21"/>
      <c r="FZV50" s="21"/>
      <c r="FZW50" s="21"/>
      <c r="FZX50" s="21"/>
      <c r="FZY50" s="21"/>
      <c r="FZZ50" s="21"/>
      <c r="GAA50" s="21"/>
      <c r="GAB50" s="21"/>
      <c r="GAC50" s="21"/>
      <c r="GAD50" s="21"/>
      <c r="GAE50" s="21"/>
      <c r="GAF50" s="21"/>
      <c r="GAG50" s="21"/>
      <c r="GAH50" s="21"/>
      <c r="GAI50" s="21"/>
      <c r="GAJ50" s="21"/>
      <c r="GAK50" s="21"/>
      <c r="GAL50" s="21"/>
      <c r="GAM50" s="21"/>
      <c r="GAN50" s="21"/>
      <c r="GAO50" s="21"/>
      <c r="GAP50" s="21"/>
      <c r="GAQ50" s="21"/>
      <c r="GAR50" s="21"/>
      <c r="GAS50" s="21"/>
      <c r="GAT50" s="21"/>
      <c r="GAU50" s="21"/>
      <c r="GAV50" s="21"/>
      <c r="GAW50" s="21"/>
      <c r="GAX50" s="21"/>
      <c r="GAY50" s="21"/>
      <c r="GAZ50" s="21"/>
      <c r="GBA50" s="21"/>
      <c r="GBB50" s="21"/>
      <c r="GBC50" s="21"/>
      <c r="GBD50" s="21"/>
      <c r="GBE50" s="21"/>
      <c r="GBF50" s="21"/>
      <c r="GBG50" s="21"/>
      <c r="GBH50" s="21"/>
      <c r="GBI50" s="21"/>
      <c r="GBJ50" s="21"/>
      <c r="GBK50" s="21"/>
      <c r="GBL50" s="21"/>
      <c r="GBM50" s="21"/>
      <c r="GBN50" s="21"/>
      <c r="GBO50" s="21"/>
      <c r="GBP50" s="21"/>
      <c r="GBQ50" s="21"/>
      <c r="GBR50" s="21"/>
      <c r="GBS50" s="21"/>
      <c r="GBT50" s="21"/>
      <c r="GBU50" s="21"/>
      <c r="GBV50" s="21"/>
      <c r="GBW50" s="21"/>
      <c r="GBX50" s="21"/>
      <c r="GBY50" s="21"/>
      <c r="GBZ50" s="21"/>
      <c r="GCA50" s="21"/>
      <c r="GCB50" s="21"/>
      <c r="GCC50" s="21"/>
      <c r="GCD50" s="21"/>
      <c r="GCE50" s="21"/>
      <c r="GCF50" s="21"/>
      <c r="GCG50" s="21"/>
      <c r="GCH50" s="21"/>
      <c r="GCI50" s="21"/>
      <c r="GCJ50" s="21"/>
      <c r="GCK50" s="21"/>
      <c r="GCL50" s="21"/>
      <c r="GCM50" s="21"/>
      <c r="GCN50" s="21"/>
      <c r="GCO50" s="21"/>
      <c r="GCP50" s="21"/>
      <c r="GCQ50" s="21"/>
      <c r="GCR50" s="21"/>
      <c r="GCS50" s="21"/>
      <c r="GCT50" s="21"/>
      <c r="GCU50" s="21"/>
      <c r="GCV50" s="21"/>
      <c r="GCW50" s="21"/>
      <c r="GCX50" s="21"/>
      <c r="GCY50" s="21"/>
      <c r="GCZ50" s="21"/>
      <c r="GDA50" s="21"/>
      <c r="GDB50" s="21"/>
      <c r="GDC50" s="21"/>
      <c r="GDD50" s="21"/>
      <c r="GDE50" s="21"/>
      <c r="GDF50" s="21"/>
      <c r="GDG50" s="21"/>
      <c r="GDH50" s="21"/>
      <c r="GDI50" s="21"/>
      <c r="GDJ50" s="21"/>
      <c r="GDK50" s="21"/>
      <c r="GDL50" s="21"/>
      <c r="GDM50" s="21"/>
      <c r="GDN50" s="21"/>
      <c r="GDO50" s="21"/>
      <c r="GDP50" s="21"/>
      <c r="GDQ50" s="21"/>
      <c r="GDR50" s="21"/>
      <c r="GDS50" s="21"/>
      <c r="GDT50" s="21"/>
      <c r="GDU50" s="21"/>
      <c r="GDV50" s="21"/>
      <c r="GDW50" s="21"/>
      <c r="GDX50" s="21"/>
      <c r="GDY50" s="21"/>
      <c r="GDZ50" s="21"/>
      <c r="GEA50" s="21"/>
      <c r="GEB50" s="21"/>
      <c r="GEC50" s="21"/>
      <c r="GED50" s="21"/>
      <c r="GEE50" s="21"/>
      <c r="GEF50" s="21"/>
      <c r="GEG50" s="21"/>
      <c r="GEH50" s="21"/>
      <c r="GEI50" s="21"/>
      <c r="GEJ50" s="21"/>
      <c r="GEK50" s="21"/>
      <c r="GEL50" s="21"/>
      <c r="GEM50" s="21"/>
      <c r="GEN50" s="21"/>
      <c r="GEO50" s="21"/>
      <c r="GEP50" s="21"/>
      <c r="GEQ50" s="21"/>
      <c r="GER50" s="21"/>
      <c r="GES50" s="21"/>
      <c r="GET50" s="21"/>
      <c r="GEU50" s="21"/>
      <c r="GEV50" s="21"/>
      <c r="GEW50" s="21"/>
      <c r="GEX50" s="21"/>
      <c r="GEY50" s="21"/>
      <c r="GEZ50" s="21"/>
      <c r="GFA50" s="21"/>
      <c r="GFB50" s="21"/>
      <c r="GFC50" s="21"/>
      <c r="GFD50" s="21"/>
      <c r="GFE50" s="21"/>
      <c r="GFF50" s="21"/>
      <c r="GFG50" s="21"/>
      <c r="GFH50" s="21"/>
      <c r="GFI50" s="21"/>
      <c r="GFJ50" s="21"/>
      <c r="GFK50" s="21"/>
      <c r="GFL50" s="21"/>
      <c r="GFM50" s="21"/>
      <c r="GFN50" s="21"/>
      <c r="GFO50" s="21"/>
      <c r="GFP50" s="21"/>
      <c r="GFQ50" s="21"/>
      <c r="GFR50" s="21"/>
      <c r="GFS50" s="21"/>
      <c r="GFT50" s="21"/>
      <c r="GFU50" s="21"/>
      <c r="GFV50" s="21"/>
      <c r="GFW50" s="21"/>
      <c r="GFX50" s="21"/>
      <c r="GFY50" s="21"/>
      <c r="GFZ50" s="21"/>
      <c r="GGA50" s="21"/>
      <c r="GGB50" s="21"/>
      <c r="GGC50" s="21"/>
      <c r="GGD50" s="21"/>
      <c r="GGE50" s="21"/>
      <c r="GGF50" s="21"/>
      <c r="GGG50" s="21"/>
      <c r="GGH50" s="21"/>
      <c r="GGI50" s="21"/>
      <c r="GGJ50" s="21"/>
      <c r="GGK50" s="21"/>
      <c r="GGL50" s="21"/>
      <c r="GGM50" s="21"/>
      <c r="GGN50" s="21"/>
      <c r="GGO50" s="21"/>
      <c r="GGP50" s="21"/>
      <c r="GGQ50" s="21"/>
      <c r="GGR50" s="21"/>
      <c r="GGS50" s="21"/>
      <c r="GGT50" s="21"/>
      <c r="GGU50" s="21"/>
      <c r="GGV50" s="21"/>
      <c r="GGW50" s="21"/>
      <c r="GGX50" s="21"/>
      <c r="GGY50" s="21"/>
      <c r="GGZ50" s="21"/>
      <c r="GHA50" s="21"/>
      <c r="GHB50" s="21"/>
      <c r="GHC50" s="21"/>
      <c r="GHD50" s="21"/>
      <c r="GHE50" s="21"/>
      <c r="GHF50" s="21"/>
      <c r="GHG50" s="21"/>
      <c r="GHH50" s="21"/>
      <c r="GHI50" s="21"/>
      <c r="GHJ50" s="21"/>
      <c r="GHK50" s="21"/>
      <c r="GHL50" s="21"/>
      <c r="GHM50" s="21"/>
      <c r="GHN50" s="21"/>
      <c r="GHO50" s="21"/>
      <c r="GHP50" s="21"/>
      <c r="GHQ50" s="21"/>
      <c r="GHR50" s="21"/>
      <c r="GHS50" s="21"/>
      <c r="GHT50" s="21"/>
      <c r="GHU50" s="21"/>
      <c r="GHV50" s="21"/>
      <c r="GHW50" s="21"/>
      <c r="GHX50" s="21"/>
      <c r="GHY50" s="21"/>
      <c r="GHZ50" s="21"/>
      <c r="GIA50" s="21"/>
      <c r="GIB50" s="21"/>
      <c r="GIC50" s="21"/>
      <c r="GID50" s="21"/>
      <c r="GIE50" s="21"/>
      <c r="GIF50" s="21"/>
      <c r="GIG50" s="21"/>
      <c r="GIH50" s="21"/>
      <c r="GII50" s="21"/>
      <c r="GIJ50" s="21"/>
      <c r="GIK50" s="21"/>
      <c r="GIL50" s="21"/>
      <c r="GIM50" s="21"/>
      <c r="GIN50" s="21"/>
      <c r="GIO50" s="21"/>
      <c r="GIP50" s="21"/>
      <c r="GIQ50" s="21"/>
      <c r="GIR50" s="21"/>
      <c r="GIS50" s="21"/>
      <c r="GIT50" s="21"/>
      <c r="GIU50" s="21"/>
      <c r="GIV50" s="21"/>
      <c r="GIW50" s="21"/>
      <c r="GIX50" s="21"/>
      <c r="GIY50" s="21"/>
      <c r="GIZ50" s="21"/>
      <c r="GJA50" s="21"/>
      <c r="GJB50" s="21"/>
      <c r="GJC50" s="21"/>
      <c r="GJD50" s="21"/>
      <c r="GJE50" s="21"/>
      <c r="GJF50" s="21"/>
      <c r="GJG50" s="21"/>
      <c r="GJH50" s="21"/>
      <c r="GJI50" s="21"/>
      <c r="GJJ50" s="21"/>
      <c r="GJK50" s="21"/>
      <c r="GJL50" s="21"/>
      <c r="GJM50" s="21"/>
      <c r="GJN50" s="21"/>
      <c r="GJO50" s="21"/>
      <c r="GJP50" s="21"/>
      <c r="GJQ50" s="21"/>
      <c r="GJR50" s="21"/>
      <c r="GJS50" s="21"/>
      <c r="GJT50" s="21"/>
      <c r="GJU50" s="21"/>
      <c r="GJV50" s="21"/>
      <c r="GJW50" s="21"/>
      <c r="GJX50" s="21"/>
      <c r="GJY50" s="21"/>
      <c r="GJZ50" s="21"/>
      <c r="GKA50" s="21"/>
      <c r="GKB50" s="21"/>
      <c r="GKC50" s="21"/>
      <c r="GKD50" s="21"/>
      <c r="GKE50" s="21"/>
      <c r="GKF50" s="21"/>
      <c r="GKG50" s="21"/>
      <c r="GKH50" s="21"/>
      <c r="GKI50" s="21"/>
      <c r="GKJ50" s="21"/>
      <c r="GKK50" s="21"/>
      <c r="GKL50" s="21"/>
      <c r="GKM50" s="21"/>
      <c r="GKN50" s="21"/>
      <c r="GKO50" s="21"/>
      <c r="GKP50" s="21"/>
      <c r="GKQ50" s="21"/>
      <c r="GKR50" s="21"/>
      <c r="GKS50" s="21"/>
      <c r="GKT50" s="21"/>
      <c r="GKU50" s="21"/>
      <c r="GKV50" s="21"/>
      <c r="GKW50" s="21"/>
      <c r="GKX50" s="21"/>
      <c r="GKY50" s="21"/>
      <c r="GKZ50" s="21"/>
      <c r="GLA50" s="21"/>
      <c r="GLB50" s="21"/>
      <c r="GLC50" s="21"/>
      <c r="GLD50" s="21"/>
      <c r="GLE50" s="21"/>
      <c r="GLF50" s="21"/>
      <c r="GLG50" s="21"/>
      <c r="GLH50" s="21"/>
      <c r="GLI50" s="21"/>
      <c r="GLJ50" s="21"/>
      <c r="GLK50" s="21"/>
      <c r="GLL50" s="21"/>
      <c r="GLM50" s="21"/>
      <c r="GLN50" s="21"/>
      <c r="GLO50" s="21"/>
      <c r="GLP50" s="21"/>
      <c r="GLQ50" s="21"/>
      <c r="GLR50" s="21"/>
      <c r="GLS50" s="21"/>
      <c r="GLT50" s="21"/>
      <c r="GLU50" s="21"/>
      <c r="GLV50" s="21"/>
      <c r="GLW50" s="21"/>
      <c r="GLX50" s="21"/>
      <c r="GLY50" s="21"/>
      <c r="GLZ50" s="21"/>
      <c r="GMA50" s="21"/>
      <c r="GMB50" s="21"/>
      <c r="GMC50" s="21"/>
      <c r="GMD50" s="21"/>
      <c r="GME50" s="21"/>
      <c r="GMF50" s="21"/>
      <c r="GMG50" s="21"/>
      <c r="GMH50" s="21"/>
      <c r="GMI50" s="21"/>
      <c r="GMJ50" s="21"/>
      <c r="GMK50" s="21"/>
      <c r="GML50" s="21"/>
      <c r="GMM50" s="21"/>
      <c r="GMN50" s="21"/>
      <c r="GMO50" s="21"/>
      <c r="GMP50" s="21"/>
      <c r="GMQ50" s="21"/>
      <c r="GMR50" s="21"/>
      <c r="GMS50" s="21"/>
      <c r="GMT50" s="21"/>
      <c r="GMU50" s="21"/>
      <c r="GMV50" s="21"/>
      <c r="GMW50" s="21"/>
      <c r="GMX50" s="21"/>
      <c r="GMY50" s="21"/>
      <c r="GMZ50" s="21"/>
      <c r="GNA50" s="21"/>
      <c r="GNB50" s="21"/>
      <c r="GNC50" s="21"/>
      <c r="GND50" s="21"/>
      <c r="GNE50" s="21"/>
      <c r="GNF50" s="21"/>
      <c r="GNG50" s="21"/>
      <c r="GNH50" s="21"/>
      <c r="GNI50" s="21"/>
      <c r="GNJ50" s="21"/>
      <c r="GNK50" s="21"/>
      <c r="GNL50" s="21"/>
      <c r="GNM50" s="21"/>
      <c r="GNN50" s="21"/>
      <c r="GNO50" s="21"/>
      <c r="GNP50" s="21"/>
      <c r="GNQ50" s="21"/>
      <c r="GNR50" s="21"/>
      <c r="GNS50" s="21"/>
      <c r="GNT50" s="21"/>
      <c r="GNU50" s="21"/>
      <c r="GNV50" s="21"/>
      <c r="GNW50" s="21"/>
      <c r="GNX50" s="21"/>
      <c r="GNY50" s="21"/>
      <c r="GNZ50" s="21"/>
      <c r="GOA50" s="21"/>
      <c r="GOB50" s="21"/>
      <c r="GOC50" s="21"/>
      <c r="GOD50" s="21"/>
      <c r="GOE50" s="21"/>
      <c r="GOF50" s="21"/>
      <c r="GOG50" s="21"/>
      <c r="GOH50" s="21"/>
      <c r="GOI50" s="21"/>
      <c r="GOJ50" s="21"/>
      <c r="GOK50" s="21"/>
      <c r="GOL50" s="21"/>
      <c r="GOM50" s="21"/>
      <c r="GON50" s="21"/>
      <c r="GOO50" s="21"/>
      <c r="GOP50" s="21"/>
      <c r="GOQ50" s="21"/>
      <c r="GOR50" s="21"/>
      <c r="GOS50" s="21"/>
      <c r="GOT50" s="21"/>
      <c r="GOU50" s="21"/>
      <c r="GOV50" s="21"/>
      <c r="GOW50" s="21"/>
      <c r="GOX50" s="21"/>
      <c r="GOY50" s="21"/>
      <c r="GOZ50" s="21"/>
      <c r="GPA50" s="21"/>
      <c r="GPB50" s="21"/>
      <c r="GPC50" s="21"/>
      <c r="GPD50" s="21"/>
      <c r="GPE50" s="21"/>
      <c r="GPF50" s="21"/>
      <c r="GPG50" s="21"/>
      <c r="GPH50" s="21"/>
      <c r="GPI50" s="21"/>
      <c r="GPJ50" s="21"/>
      <c r="GPK50" s="21"/>
      <c r="GPL50" s="21"/>
      <c r="GPM50" s="21"/>
      <c r="GPN50" s="21"/>
      <c r="GPO50" s="21"/>
      <c r="GPP50" s="21"/>
      <c r="GPQ50" s="21"/>
      <c r="GPR50" s="21"/>
      <c r="GPS50" s="21"/>
      <c r="GPT50" s="21"/>
      <c r="GPU50" s="21"/>
      <c r="GPV50" s="21"/>
      <c r="GPW50" s="21"/>
      <c r="GPX50" s="21"/>
      <c r="GPY50" s="21"/>
      <c r="GPZ50" s="21"/>
      <c r="GQA50" s="21"/>
      <c r="GQB50" s="21"/>
      <c r="GQC50" s="21"/>
      <c r="GQD50" s="21"/>
      <c r="GQE50" s="21"/>
      <c r="GQF50" s="21"/>
      <c r="GQG50" s="21"/>
      <c r="GQH50" s="21"/>
      <c r="GQI50" s="21"/>
      <c r="GQJ50" s="21"/>
      <c r="GQK50" s="21"/>
      <c r="GQL50" s="21"/>
      <c r="GQM50" s="21"/>
      <c r="GQN50" s="21"/>
      <c r="GQO50" s="21"/>
      <c r="GQP50" s="21"/>
      <c r="GQQ50" s="21"/>
      <c r="GQR50" s="21"/>
      <c r="GQS50" s="21"/>
      <c r="GQT50" s="21"/>
      <c r="GQU50" s="21"/>
      <c r="GQV50" s="21"/>
      <c r="GQW50" s="21"/>
      <c r="GQX50" s="21"/>
      <c r="GQY50" s="21"/>
      <c r="GQZ50" s="21"/>
      <c r="GRA50" s="21"/>
      <c r="GRB50" s="21"/>
      <c r="GRC50" s="21"/>
      <c r="GRD50" s="21"/>
      <c r="GRE50" s="21"/>
      <c r="GRF50" s="21"/>
      <c r="GRG50" s="21"/>
      <c r="GRH50" s="21"/>
      <c r="GRI50" s="21"/>
      <c r="GRJ50" s="21"/>
      <c r="GRK50" s="21"/>
      <c r="GRL50" s="21"/>
      <c r="GRM50" s="21"/>
      <c r="GRN50" s="21"/>
      <c r="GRO50" s="21"/>
      <c r="GRP50" s="21"/>
      <c r="GRQ50" s="21"/>
      <c r="GRR50" s="21"/>
      <c r="GRS50" s="21"/>
      <c r="GRT50" s="21"/>
      <c r="GRU50" s="21"/>
      <c r="GRV50" s="21"/>
      <c r="GRW50" s="21"/>
      <c r="GRX50" s="21"/>
      <c r="GRY50" s="21"/>
      <c r="GRZ50" s="21"/>
      <c r="GSA50" s="21"/>
      <c r="GSB50" s="21"/>
      <c r="GSC50" s="21"/>
      <c r="GSD50" s="21"/>
      <c r="GSE50" s="21"/>
      <c r="GSF50" s="21"/>
      <c r="GSG50" s="21"/>
      <c r="GSH50" s="21"/>
      <c r="GSI50" s="21"/>
      <c r="GSJ50" s="21"/>
      <c r="GSK50" s="21"/>
      <c r="GSL50" s="21"/>
      <c r="GSM50" s="21"/>
      <c r="GSN50" s="21"/>
      <c r="GSO50" s="21"/>
      <c r="GSP50" s="21"/>
      <c r="GSQ50" s="21"/>
      <c r="GSR50" s="21"/>
      <c r="GSS50" s="21"/>
      <c r="GST50" s="21"/>
      <c r="GSU50" s="21"/>
      <c r="GSV50" s="21"/>
      <c r="GSW50" s="21"/>
      <c r="GSX50" s="21"/>
      <c r="GSY50" s="21"/>
      <c r="GSZ50" s="21"/>
      <c r="GTA50" s="21"/>
      <c r="GTB50" s="21"/>
      <c r="GTC50" s="21"/>
      <c r="GTD50" s="21"/>
      <c r="GTE50" s="21"/>
      <c r="GTF50" s="21"/>
      <c r="GTG50" s="21"/>
      <c r="GTH50" s="21"/>
      <c r="GTI50" s="21"/>
      <c r="GTJ50" s="21"/>
      <c r="GTK50" s="21"/>
      <c r="GTL50" s="21"/>
      <c r="GTM50" s="21"/>
      <c r="GTN50" s="21"/>
      <c r="GTO50" s="21"/>
      <c r="GTP50" s="21"/>
      <c r="GTQ50" s="21"/>
      <c r="GTR50" s="21"/>
      <c r="GTS50" s="21"/>
      <c r="GTT50" s="21"/>
      <c r="GTU50" s="21"/>
      <c r="GTV50" s="21"/>
      <c r="GTW50" s="21"/>
      <c r="GTX50" s="21"/>
      <c r="GTY50" s="21"/>
      <c r="GTZ50" s="21"/>
      <c r="GUA50" s="21"/>
      <c r="GUB50" s="21"/>
      <c r="GUC50" s="21"/>
      <c r="GUD50" s="21"/>
      <c r="GUE50" s="21"/>
      <c r="GUF50" s="21"/>
      <c r="GUG50" s="21"/>
      <c r="GUH50" s="21"/>
      <c r="GUI50" s="21"/>
      <c r="GUJ50" s="21"/>
      <c r="GUK50" s="21"/>
      <c r="GUL50" s="21"/>
      <c r="GUM50" s="21"/>
      <c r="GUN50" s="21"/>
      <c r="GUO50" s="21"/>
      <c r="GUP50" s="21"/>
      <c r="GUQ50" s="21"/>
      <c r="GUR50" s="21"/>
      <c r="GUS50" s="21"/>
      <c r="GUT50" s="21"/>
      <c r="GUU50" s="21"/>
      <c r="GUV50" s="21"/>
      <c r="GUW50" s="21"/>
      <c r="GUX50" s="21"/>
      <c r="GUY50" s="21"/>
      <c r="GUZ50" s="21"/>
      <c r="GVA50" s="21"/>
      <c r="GVB50" s="21"/>
      <c r="GVC50" s="21"/>
      <c r="GVD50" s="21"/>
      <c r="GVE50" s="21"/>
      <c r="GVF50" s="21"/>
      <c r="GVG50" s="21"/>
      <c r="GVH50" s="21"/>
      <c r="GVI50" s="21"/>
      <c r="GVJ50" s="21"/>
      <c r="GVK50" s="21"/>
      <c r="GVL50" s="21"/>
      <c r="GVM50" s="21"/>
      <c r="GVN50" s="21"/>
      <c r="GVO50" s="21"/>
      <c r="GVP50" s="21"/>
      <c r="GVQ50" s="21"/>
      <c r="GVR50" s="21"/>
      <c r="GVS50" s="21"/>
      <c r="GVT50" s="21"/>
      <c r="GVU50" s="21"/>
      <c r="GVV50" s="21"/>
      <c r="GVW50" s="21"/>
      <c r="GVX50" s="21"/>
      <c r="GVY50" s="21"/>
      <c r="GVZ50" s="21"/>
      <c r="GWA50" s="21"/>
      <c r="GWB50" s="21"/>
      <c r="GWC50" s="21"/>
      <c r="GWD50" s="21"/>
      <c r="GWE50" s="21"/>
      <c r="GWF50" s="21"/>
      <c r="GWG50" s="21"/>
      <c r="GWH50" s="21"/>
      <c r="GWI50" s="21"/>
      <c r="GWJ50" s="21"/>
      <c r="GWK50" s="21"/>
      <c r="GWL50" s="21"/>
      <c r="GWM50" s="21"/>
      <c r="GWN50" s="21"/>
      <c r="GWO50" s="21"/>
      <c r="GWP50" s="21"/>
      <c r="GWQ50" s="21"/>
      <c r="GWR50" s="21"/>
      <c r="GWS50" s="21"/>
      <c r="GWT50" s="21"/>
      <c r="GWU50" s="21"/>
      <c r="GWV50" s="21"/>
      <c r="GWW50" s="21"/>
      <c r="GWX50" s="21"/>
      <c r="GWY50" s="21"/>
      <c r="GWZ50" s="21"/>
      <c r="GXA50" s="21"/>
      <c r="GXB50" s="21"/>
      <c r="GXC50" s="21"/>
      <c r="GXD50" s="21"/>
      <c r="GXE50" s="21"/>
      <c r="GXF50" s="21"/>
      <c r="GXG50" s="21"/>
      <c r="GXH50" s="21"/>
      <c r="GXI50" s="21"/>
      <c r="GXJ50" s="21"/>
      <c r="GXK50" s="21"/>
      <c r="GXL50" s="21"/>
      <c r="GXM50" s="21"/>
      <c r="GXN50" s="21"/>
      <c r="GXO50" s="21"/>
      <c r="GXP50" s="21"/>
      <c r="GXQ50" s="21"/>
      <c r="GXR50" s="21"/>
      <c r="GXS50" s="21"/>
      <c r="GXT50" s="21"/>
      <c r="GXU50" s="21"/>
      <c r="GXV50" s="21"/>
      <c r="GXW50" s="21"/>
      <c r="GXX50" s="21"/>
      <c r="GXY50" s="21"/>
      <c r="GXZ50" s="21"/>
      <c r="GYA50" s="21"/>
      <c r="GYB50" s="21"/>
      <c r="GYC50" s="21"/>
      <c r="GYD50" s="21"/>
      <c r="GYE50" s="21"/>
      <c r="GYF50" s="21"/>
      <c r="GYG50" s="21"/>
      <c r="GYH50" s="21"/>
      <c r="GYI50" s="21"/>
      <c r="GYJ50" s="21"/>
      <c r="GYK50" s="21"/>
      <c r="GYL50" s="21"/>
      <c r="GYM50" s="21"/>
      <c r="GYN50" s="21"/>
      <c r="GYO50" s="21"/>
      <c r="GYP50" s="21"/>
      <c r="GYQ50" s="21"/>
      <c r="GYR50" s="21"/>
      <c r="GYS50" s="21"/>
      <c r="GYT50" s="21"/>
      <c r="GYU50" s="21"/>
      <c r="GYV50" s="21"/>
      <c r="GYW50" s="21"/>
      <c r="GYX50" s="21"/>
      <c r="GYY50" s="21"/>
      <c r="GYZ50" s="21"/>
      <c r="GZA50" s="21"/>
      <c r="GZB50" s="21"/>
      <c r="GZC50" s="21"/>
      <c r="GZD50" s="21"/>
      <c r="GZE50" s="21"/>
      <c r="GZF50" s="21"/>
      <c r="GZG50" s="21"/>
      <c r="GZH50" s="21"/>
      <c r="GZI50" s="21"/>
      <c r="GZJ50" s="21"/>
      <c r="GZK50" s="21"/>
      <c r="GZL50" s="21"/>
      <c r="GZM50" s="21"/>
      <c r="GZN50" s="21"/>
      <c r="GZO50" s="21"/>
      <c r="GZP50" s="21"/>
      <c r="GZQ50" s="21"/>
      <c r="GZR50" s="21"/>
      <c r="GZS50" s="21"/>
      <c r="GZT50" s="21"/>
      <c r="GZU50" s="21"/>
      <c r="GZV50" s="21"/>
      <c r="GZW50" s="21"/>
      <c r="GZX50" s="21"/>
      <c r="GZY50" s="21"/>
      <c r="GZZ50" s="21"/>
      <c r="HAA50" s="21"/>
      <c r="HAB50" s="21"/>
      <c r="HAC50" s="21"/>
      <c r="HAD50" s="21"/>
      <c r="HAE50" s="21"/>
      <c r="HAF50" s="21"/>
      <c r="HAG50" s="21"/>
      <c r="HAH50" s="21"/>
      <c r="HAI50" s="21"/>
      <c r="HAJ50" s="21"/>
      <c r="HAK50" s="21"/>
      <c r="HAL50" s="21"/>
      <c r="HAM50" s="21"/>
      <c r="HAN50" s="21"/>
      <c r="HAO50" s="21"/>
      <c r="HAP50" s="21"/>
      <c r="HAQ50" s="21"/>
      <c r="HAR50" s="21"/>
      <c r="HAS50" s="21"/>
      <c r="HAT50" s="21"/>
      <c r="HAU50" s="21"/>
      <c r="HAV50" s="21"/>
      <c r="HAW50" s="21"/>
      <c r="HAX50" s="21"/>
      <c r="HAY50" s="21"/>
      <c r="HAZ50" s="21"/>
      <c r="HBA50" s="21"/>
      <c r="HBB50" s="21"/>
      <c r="HBC50" s="21"/>
      <c r="HBD50" s="21"/>
      <c r="HBE50" s="21"/>
      <c r="HBF50" s="21"/>
      <c r="HBG50" s="21"/>
      <c r="HBH50" s="21"/>
      <c r="HBI50" s="21"/>
      <c r="HBJ50" s="21"/>
      <c r="HBK50" s="21"/>
      <c r="HBL50" s="21"/>
      <c r="HBM50" s="21"/>
      <c r="HBN50" s="21"/>
      <c r="HBO50" s="21"/>
      <c r="HBP50" s="21"/>
      <c r="HBQ50" s="21"/>
      <c r="HBR50" s="21"/>
      <c r="HBS50" s="21"/>
      <c r="HBT50" s="21"/>
      <c r="HBU50" s="21"/>
      <c r="HBV50" s="21"/>
      <c r="HBW50" s="21"/>
      <c r="HBX50" s="21"/>
      <c r="HBY50" s="21"/>
      <c r="HBZ50" s="21"/>
      <c r="HCA50" s="21"/>
      <c r="HCB50" s="21"/>
      <c r="HCC50" s="21"/>
      <c r="HCD50" s="21"/>
      <c r="HCE50" s="21"/>
      <c r="HCF50" s="21"/>
      <c r="HCG50" s="21"/>
      <c r="HCH50" s="21"/>
      <c r="HCI50" s="21"/>
      <c r="HCJ50" s="21"/>
      <c r="HCK50" s="21"/>
      <c r="HCL50" s="21"/>
      <c r="HCM50" s="21"/>
      <c r="HCN50" s="21"/>
      <c r="HCO50" s="21"/>
      <c r="HCP50" s="21"/>
      <c r="HCQ50" s="21"/>
      <c r="HCR50" s="21"/>
      <c r="HCS50" s="21"/>
      <c r="HCT50" s="21"/>
      <c r="HCU50" s="21"/>
      <c r="HCV50" s="21"/>
      <c r="HCW50" s="21"/>
      <c r="HCX50" s="21"/>
      <c r="HCY50" s="21"/>
      <c r="HCZ50" s="21"/>
      <c r="HDA50" s="21"/>
      <c r="HDB50" s="21"/>
      <c r="HDC50" s="21"/>
      <c r="HDD50" s="21"/>
      <c r="HDE50" s="21"/>
      <c r="HDF50" s="21"/>
      <c r="HDG50" s="21"/>
      <c r="HDH50" s="21"/>
      <c r="HDI50" s="21"/>
      <c r="HDJ50" s="21"/>
      <c r="HDK50" s="21"/>
      <c r="HDL50" s="21"/>
      <c r="HDM50" s="21"/>
      <c r="HDN50" s="21"/>
      <c r="HDO50" s="21"/>
      <c r="HDP50" s="21"/>
      <c r="HDQ50" s="21"/>
      <c r="HDR50" s="21"/>
      <c r="HDS50" s="21"/>
      <c r="HDT50" s="21"/>
      <c r="HDU50" s="21"/>
      <c r="HDV50" s="21"/>
      <c r="HDW50" s="21"/>
      <c r="HDX50" s="21"/>
      <c r="HDY50" s="21"/>
      <c r="HDZ50" s="21"/>
      <c r="HEA50" s="21"/>
      <c r="HEB50" s="21"/>
      <c r="HEC50" s="21"/>
      <c r="HED50" s="21"/>
      <c r="HEE50" s="21"/>
      <c r="HEF50" s="21"/>
      <c r="HEG50" s="21"/>
      <c r="HEH50" s="21"/>
      <c r="HEI50" s="21"/>
      <c r="HEJ50" s="21"/>
      <c r="HEK50" s="21"/>
      <c r="HEL50" s="21"/>
      <c r="HEM50" s="21"/>
      <c r="HEN50" s="21"/>
      <c r="HEO50" s="21"/>
      <c r="HEP50" s="21"/>
      <c r="HEQ50" s="21"/>
      <c r="HER50" s="21"/>
      <c r="HES50" s="21"/>
      <c r="HET50" s="21"/>
      <c r="HEU50" s="21"/>
      <c r="HEV50" s="21"/>
      <c r="HEW50" s="21"/>
      <c r="HEX50" s="21"/>
      <c r="HEY50" s="21"/>
      <c r="HEZ50" s="21"/>
      <c r="HFA50" s="21"/>
      <c r="HFB50" s="21"/>
      <c r="HFC50" s="21"/>
      <c r="HFD50" s="21"/>
      <c r="HFE50" s="21"/>
      <c r="HFF50" s="21"/>
      <c r="HFG50" s="21"/>
      <c r="HFH50" s="21"/>
      <c r="HFI50" s="21"/>
      <c r="HFJ50" s="21"/>
      <c r="HFK50" s="21"/>
      <c r="HFL50" s="21"/>
      <c r="HFM50" s="21"/>
      <c r="HFN50" s="21"/>
      <c r="HFO50" s="21"/>
      <c r="HFP50" s="21"/>
      <c r="HFQ50" s="21"/>
      <c r="HFR50" s="21"/>
      <c r="HFS50" s="21"/>
      <c r="HFT50" s="21"/>
      <c r="HFU50" s="21"/>
      <c r="HFV50" s="21"/>
      <c r="HFW50" s="21"/>
      <c r="HFX50" s="21"/>
      <c r="HFY50" s="21"/>
      <c r="HFZ50" s="21"/>
      <c r="HGA50" s="21"/>
      <c r="HGB50" s="21"/>
      <c r="HGC50" s="21"/>
      <c r="HGD50" s="21"/>
      <c r="HGE50" s="21"/>
      <c r="HGF50" s="21"/>
      <c r="HGG50" s="21"/>
      <c r="HGH50" s="21"/>
      <c r="HGI50" s="21"/>
      <c r="HGJ50" s="21"/>
      <c r="HGK50" s="21"/>
      <c r="HGL50" s="21"/>
      <c r="HGM50" s="21"/>
      <c r="HGN50" s="21"/>
      <c r="HGO50" s="21"/>
      <c r="HGP50" s="21"/>
      <c r="HGQ50" s="21"/>
      <c r="HGR50" s="21"/>
      <c r="HGS50" s="21"/>
      <c r="HGT50" s="21"/>
      <c r="HGU50" s="21"/>
      <c r="HGV50" s="21"/>
      <c r="HGW50" s="21"/>
      <c r="HGX50" s="21"/>
      <c r="HGY50" s="21"/>
      <c r="HGZ50" s="21"/>
      <c r="HHA50" s="21"/>
      <c r="HHB50" s="21"/>
      <c r="HHC50" s="21"/>
      <c r="HHD50" s="21"/>
      <c r="HHE50" s="21"/>
      <c r="HHF50" s="21"/>
      <c r="HHG50" s="21"/>
      <c r="HHH50" s="21"/>
      <c r="HHI50" s="21"/>
      <c r="HHJ50" s="21"/>
      <c r="HHK50" s="21"/>
      <c r="HHL50" s="21"/>
      <c r="HHM50" s="21"/>
      <c r="HHN50" s="21"/>
      <c r="HHO50" s="21"/>
      <c r="HHP50" s="21"/>
      <c r="HHQ50" s="21"/>
      <c r="HHR50" s="21"/>
      <c r="HHS50" s="21"/>
      <c r="HHT50" s="21"/>
      <c r="HHU50" s="21"/>
      <c r="HHV50" s="21"/>
      <c r="HHW50" s="21"/>
      <c r="HHX50" s="21"/>
      <c r="HHY50" s="21"/>
      <c r="HHZ50" s="21"/>
      <c r="HIA50" s="21"/>
      <c r="HIB50" s="21"/>
      <c r="HIC50" s="21"/>
      <c r="HID50" s="21"/>
      <c r="HIE50" s="21"/>
      <c r="HIF50" s="21"/>
      <c r="HIG50" s="21"/>
      <c r="HIH50" s="21"/>
      <c r="HII50" s="21"/>
      <c r="HIJ50" s="21"/>
      <c r="HIK50" s="21"/>
      <c r="HIL50" s="21"/>
      <c r="HIM50" s="21"/>
      <c r="HIN50" s="21"/>
      <c r="HIO50" s="21"/>
      <c r="HIP50" s="21"/>
      <c r="HIQ50" s="21"/>
      <c r="HIR50" s="21"/>
      <c r="HIS50" s="21"/>
      <c r="HIT50" s="21"/>
      <c r="HIU50" s="21"/>
      <c r="HIV50" s="21"/>
      <c r="HIW50" s="21"/>
      <c r="HIX50" s="21"/>
      <c r="HIY50" s="21"/>
      <c r="HIZ50" s="21"/>
      <c r="HJA50" s="21"/>
      <c r="HJB50" s="21"/>
      <c r="HJC50" s="21"/>
      <c r="HJD50" s="21"/>
      <c r="HJE50" s="21"/>
      <c r="HJF50" s="21"/>
      <c r="HJG50" s="21"/>
      <c r="HJH50" s="21"/>
      <c r="HJI50" s="21"/>
      <c r="HJJ50" s="21"/>
      <c r="HJK50" s="21"/>
      <c r="HJL50" s="21"/>
      <c r="HJM50" s="21"/>
      <c r="HJN50" s="21"/>
      <c r="HJO50" s="21"/>
      <c r="HJP50" s="21"/>
      <c r="HJQ50" s="21"/>
      <c r="HJR50" s="21"/>
      <c r="HJS50" s="21"/>
      <c r="HJT50" s="21"/>
      <c r="HJU50" s="21"/>
      <c r="HJV50" s="21"/>
      <c r="HJW50" s="21"/>
      <c r="HJX50" s="21"/>
      <c r="HJY50" s="21"/>
      <c r="HJZ50" s="21"/>
      <c r="HKA50" s="21"/>
      <c r="HKB50" s="21"/>
      <c r="HKC50" s="21"/>
      <c r="HKD50" s="21"/>
      <c r="HKE50" s="21"/>
      <c r="HKF50" s="21"/>
      <c r="HKG50" s="21"/>
      <c r="HKH50" s="21"/>
      <c r="HKI50" s="21"/>
      <c r="HKJ50" s="21"/>
      <c r="HKK50" s="21"/>
      <c r="HKL50" s="21"/>
      <c r="HKM50" s="21"/>
      <c r="HKN50" s="21"/>
      <c r="HKO50" s="21"/>
      <c r="HKP50" s="21"/>
      <c r="HKQ50" s="21"/>
      <c r="HKR50" s="21"/>
      <c r="HKS50" s="21"/>
      <c r="HKT50" s="21"/>
      <c r="HKU50" s="21"/>
      <c r="HKV50" s="21"/>
      <c r="HKW50" s="21"/>
      <c r="HKX50" s="21"/>
      <c r="HKY50" s="21"/>
      <c r="HKZ50" s="21"/>
      <c r="HLA50" s="21"/>
      <c r="HLB50" s="21"/>
      <c r="HLC50" s="21"/>
      <c r="HLD50" s="21"/>
      <c r="HLE50" s="21"/>
      <c r="HLF50" s="21"/>
      <c r="HLG50" s="21"/>
      <c r="HLH50" s="21"/>
      <c r="HLI50" s="21"/>
      <c r="HLJ50" s="21"/>
      <c r="HLK50" s="21"/>
      <c r="HLL50" s="21"/>
      <c r="HLM50" s="21"/>
      <c r="HLN50" s="21"/>
      <c r="HLO50" s="21"/>
      <c r="HLP50" s="21"/>
      <c r="HLQ50" s="21"/>
      <c r="HLR50" s="21"/>
      <c r="HLS50" s="21"/>
      <c r="HLT50" s="21"/>
      <c r="HLU50" s="21"/>
      <c r="HLV50" s="21"/>
      <c r="HLW50" s="21"/>
      <c r="HLX50" s="21"/>
      <c r="HLY50" s="21"/>
      <c r="HLZ50" s="21"/>
      <c r="HMA50" s="21"/>
      <c r="HMB50" s="21"/>
      <c r="HMC50" s="21"/>
      <c r="HMD50" s="21"/>
      <c r="HME50" s="21"/>
      <c r="HMF50" s="21"/>
      <c r="HMG50" s="21"/>
      <c r="HMH50" s="21"/>
      <c r="HMI50" s="21"/>
      <c r="HMJ50" s="21"/>
      <c r="HMK50" s="21"/>
      <c r="HML50" s="21"/>
      <c r="HMM50" s="21"/>
      <c r="HMN50" s="21"/>
      <c r="HMO50" s="21"/>
      <c r="HMP50" s="21"/>
      <c r="HMQ50" s="21"/>
      <c r="HMR50" s="21"/>
      <c r="HMS50" s="21"/>
      <c r="HMT50" s="21"/>
      <c r="HMU50" s="21"/>
      <c r="HMV50" s="21"/>
      <c r="HMW50" s="21"/>
      <c r="HMX50" s="21"/>
      <c r="HMY50" s="21"/>
      <c r="HMZ50" s="21"/>
      <c r="HNA50" s="21"/>
      <c r="HNB50" s="21"/>
      <c r="HNC50" s="21"/>
      <c r="HND50" s="21"/>
      <c r="HNE50" s="21"/>
      <c r="HNF50" s="21"/>
      <c r="HNG50" s="21"/>
      <c r="HNH50" s="21"/>
      <c r="HNI50" s="21"/>
      <c r="HNJ50" s="21"/>
      <c r="HNK50" s="21"/>
      <c r="HNL50" s="21"/>
      <c r="HNM50" s="21"/>
      <c r="HNN50" s="21"/>
      <c r="HNO50" s="21"/>
      <c r="HNP50" s="21"/>
      <c r="HNQ50" s="21"/>
      <c r="HNR50" s="21"/>
      <c r="HNS50" s="21"/>
      <c r="HNT50" s="21"/>
      <c r="HNU50" s="21"/>
      <c r="HNV50" s="21"/>
      <c r="HNW50" s="21"/>
      <c r="HNX50" s="21"/>
      <c r="HNY50" s="21"/>
      <c r="HNZ50" s="21"/>
      <c r="HOA50" s="21"/>
      <c r="HOB50" s="21"/>
      <c r="HOC50" s="21"/>
      <c r="HOD50" s="21"/>
      <c r="HOE50" s="21"/>
      <c r="HOF50" s="21"/>
      <c r="HOG50" s="21"/>
      <c r="HOH50" s="21"/>
      <c r="HOI50" s="21"/>
      <c r="HOJ50" s="21"/>
      <c r="HOK50" s="21"/>
      <c r="HOL50" s="21"/>
      <c r="HOM50" s="21"/>
      <c r="HON50" s="21"/>
      <c r="HOO50" s="21"/>
      <c r="HOP50" s="21"/>
      <c r="HOQ50" s="21"/>
      <c r="HOR50" s="21"/>
      <c r="HOS50" s="21"/>
      <c r="HOT50" s="21"/>
      <c r="HOU50" s="21"/>
      <c r="HOV50" s="21"/>
      <c r="HOW50" s="21"/>
      <c r="HOX50" s="21"/>
      <c r="HOY50" s="21"/>
      <c r="HOZ50" s="21"/>
      <c r="HPA50" s="21"/>
      <c r="HPB50" s="21"/>
      <c r="HPC50" s="21"/>
      <c r="HPD50" s="21"/>
      <c r="HPE50" s="21"/>
      <c r="HPF50" s="21"/>
      <c r="HPG50" s="21"/>
      <c r="HPH50" s="21"/>
      <c r="HPI50" s="21"/>
      <c r="HPJ50" s="21"/>
      <c r="HPK50" s="21"/>
      <c r="HPL50" s="21"/>
      <c r="HPM50" s="21"/>
      <c r="HPN50" s="21"/>
      <c r="HPO50" s="21"/>
      <c r="HPP50" s="21"/>
      <c r="HPQ50" s="21"/>
      <c r="HPR50" s="21"/>
      <c r="HPS50" s="21"/>
      <c r="HPT50" s="21"/>
      <c r="HPU50" s="21"/>
      <c r="HPV50" s="21"/>
      <c r="HPW50" s="21"/>
      <c r="HPX50" s="21"/>
      <c r="HPY50" s="21"/>
      <c r="HPZ50" s="21"/>
      <c r="HQA50" s="21"/>
      <c r="HQB50" s="21"/>
      <c r="HQC50" s="21"/>
      <c r="HQD50" s="21"/>
      <c r="HQE50" s="21"/>
      <c r="HQF50" s="21"/>
      <c r="HQG50" s="21"/>
      <c r="HQH50" s="21"/>
      <c r="HQI50" s="21"/>
      <c r="HQJ50" s="21"/>
      <c r="HQK50" s="21"/>
      <c r="HQL50" s="21"/>
      <c r="HQM50" s="21"/>
      <c r="HQN50" s="21"/>
      <c r="HQO50" s="21"/>
      <c r="HQP50" s="21"/>
      <c r="HQQ50" s="21"/>
      <c r="HQR50" s="21"/>
      <c r="HQS50" s="21"/>
      <c r="HQT50" s="21"/>
      <c r="HQU50" s="21"/>
      <c r="HQV50" s="21"/>
      <c r="HQW50" s="21"/>
      <c r="HQX50" s="21"/>
      <c r="HQY50" s="21"/>
      <c r="HQZ50" s="21"/>
      <c r="HRA50" s="21"/>
      <c r="HRB50" s="21"/>
      <c r="HRC50" s="21"/>
      <c r="HRD50" s="21"/>
      <c r="HRE50" s="21"/>
      <c r="HRF50" s="21"/>
      <c r="HRG50" s="21"/>
      <c r="HRH50" s="21"/>
      <c r="HRI50" s="21"/>
      <c r="HRJ50" s="21"/>
      <c r="HRK50" s="21"/>
      <c r="HRL50" s="21"/>
      <c r="HRM50" s="21"/>
      <c r="HRN50" s="21"/>
      <c r="HRO50" s="21"/>
      <c r="HRP50" s="21"/>
      <c r="HRQ50" s="21"/>
      <c r="HRR50" s="21"/>
      <c r="HRS50" s="21"/>
      <c r="HRT50" s="21"/>
      <c r="HRU50" s="21"/>
      <c r="HRV50" s="21"/>
      <c r="HRW50" s="21"/>
      <c r="HRX50" s="21"/>
      <c r="HRY50" s="21"/>
      <c r="HRZ50" s="21"/>
      <c r="HSA50" s="21"/>
      <c r="HSB50" s="21"/>
      <c r="HSC50" s="21"/>
      <c r="HSD50" s="21"/>
      <c r="HSE50" s="21"/>
      <c r="HSF50" s="21"/>
      <c r="HSG50" s="21"/>
      <c r="HSH50" s="21"/>
      <c r="HSI50" s="21"/>
      <c r="HSJ50" s="21"/>
      <c r="HSK50" s="21"/>
      <c r="HSL50" s="21"/>
      <c r="HSM50" s="21"/>
      <c r="HSN50" s="21"/>
      <c r="HSO50" s="21"/>
      <c r="HSP50" s="21"/>
      <c r="HSQ50" s="21"/>
      <c r="HSR50" s="21"/>
      <c r="HSS50" s="21"/>
      <c r="HST50" s="21"/>
      <c r="HSU50" s="21"/>
      <c r="HSV50" s="21"/>
      <c r="HSW50" s="21"/>
      <c r="HSX50" s="21"/>
      <c r="HSY50" s="21"/>
      <c r="HSZ50" s="21"/>
      <c r="HTA50" s="21"/>
      <c r="HTB50" s="21"/>
      <c r="HTC50" s="21"/>
      <c r="HTD50" s="21"/>
      <c r="HTE50" s="21"/>
      <c r="HTF50" s="21"/>
      <c r="HTG50" s="21"/>
      <c r="HTH50" s="21"/>
      <c r="HTI50" s="21"/>
      <c r="HTJ50" s="21"/>
      <c r="HTK50" s="21"/>
      <c r="HTL50" s="21"/>
      <c r="HTM50" s="21"/>
      <c r="HTN50" s="21"/>
      <c r="HTO50" s="21"/>
      <c r="HTP50" s="21"/>
      <c r="HTQ50" s="21"/>
      <c r="HTR50" s="21"/>
      <c r="HTS50" s="21"/>
      <c r="HTT50" s="21"/>
      <c r="HTU50" s="21"/>
      <c r="HTV50" s="21"/>
      <c r="HTW50" s="21"/>
      <c r="HTX50" s="21"/>
      <c r="HTY50" s="21"/>
      <c r="HTZ50" s="21"/>
      <c r="HUA50" s="21"/>
      <c r="HUB50" s="21"/>
      <c r="HUC50" s="21"/>
      <c r="HUD50" s="21"/>
      <c r="HUE50" s="21"/>
      <c r="HUF50" s="21"/>
      <c r="HUG50" s="21"/>
      <c r="HUH50" s="21"/>
      <c r="HUI50" s="21"/>
      <c r="HUJ50" s="21"/>
      <c r="HUK50" s="21"/>
      <c r="HUL50" s="21"/>
      <c r="HUM50" s="21"/>
      <c r="HUN50" s="21"/>
      <c r="HUO50" s="21"/>
      <c r="HUP50" s="21"/>
      <c r="HUQ50" s="21"/>
      <c r="HUR50" s="21"/>
      <c r="HUS50" s="21"/>
      <c r="HUT50" s="21"/>
      <c r="HUU50" s="21"/>
      <c r="HUV50" s="21"/>
      <c r="HUW50" s="21"/>
      <c r="HUX50" s="21"/>
      <c r="HUY50" s="21"/>
      <c r="HUZ50" s="21"/>
      <c r="HVA50" s="21"/>
      <c r="HVB50" s="21"/>
      <c r="HVC50" s="21"/>
      <c r="HVD50" s="21"/>
      <c r="HVE50" s="21"/>
      <c r="HVF50" s="21"/>
      <c r="HVG50" s="21"/>
      <c r="HVH50" s="21"/>
      <c r="HVI50" s="21"/>
      <c r="HVJ50" s="21"/>
      <c r="HVK50" s="21"/>
      <c r="HVL50" s="21"/>
      <c r="HVM50" s="21"/>
      <c r="HVN50" s="21"/>
      <c r="HVO50" s="21"/>
      <c r="HVP50" s="21"/>
      <c r="HVQ50" s="21"/>
      <c r="HVR50" s="21"/>
      <c r="HVS50" s="21"/>
      <c r="HVT50" s="21"/>
      <c r="HVU50" s="21"/>
      <c r="HVV50" s="21"/>
      <c r="HVW50" s="21"/>
      <c r="HVX50" s="21"/>
      <c r="HVY50" s="21"/>
      <c r="HVZ50" s="21"/>
      <c r="HWA50" s="21"/>
      <c r="HWB50" s="21"/>
      <c r="HWC50" s="21"/>
      <c r="HWD50" s="21"/>
      <c r="HWE50" s="21"/>
      <c r="HWF50" s="21"/>
      <c r="HWG50" s="21"/>
      <c r="HWH50" s="21"/>
      <c r="HWI50" s="21"/>
      <c r="HWJ50" s="21"/>
      <c r="HWK50" s="21"/>
      <c r="HWL50" s="21"/>
      <c r="HWM50" s="21"/>
      <c r="HWN50" s="21"/>
      <c r="HWO50" s="21"/>
      <c r="HWP50" s="21"/>
      <c r="HWQ50" s="21"/>
      <c r="HWR50" s="21"/>
      <c r="HWS50" s="21"/>
      <c r="HWT50" s="21"/>
      <c r="HWU50" s="21"/>
      <c r="HWV50" s="21"/>
      <c r="HWW50" s="21"/>
      <c r="HWX50" s="21"/>
      <c r="HWY50" s="21"/>
      <c r="HWZ50" s="21"/>
      <c r="HXA50" s="21"/>
      <c r="HXB50" s="21"/>
      <c r="HXC50" s="21"/>
      <c r="HXD50" s="21"/>
      <c r="HXE50" s="21"/>
      <c r="HXF50" s="21"/>
      <c r="HXG50" s="21"/>
      <c r="HXH50" s="21"/>
      <c r="HXI50" s="21"/>
      <c r="HXJ50" s="21"/>
      <c r="HXK50" s="21"/>
      <c r="HXL50" s="21"/>
      <c r="HXM50" s="21"/>
      <c r="HXN50" s="21"/>
      <c r="HXO50" s="21"/>
      <c r="HXP50" s="21"/>
      <c r="HXQ50" s="21"/>
      <c r="HXR50" s="21"/>
      <c r="HXS50" s="21"/>
      <c r="HXT50" s="21"/>
      <c r="HXU50" s="21"/>
      <c r="HXV50" s="21"/>
      <c r="HXW50" s="21"/>
      <c r="HXX50" s="21"/>
      <c r="HXY50" s="21"/>
      <c r="HXZ50" s="21"/>
      <c r="HYA50" s="21"/>
      <c r="HYB50" s="21"/>
      <c r="HYC50" s="21"/>
      <c r="HYD50" s="21"/>
      <c r="HYE50" s="21"/>
      <c r="HYF50" s="21"/>
      <c r="HYG50" s="21"/>
      <c r="HYH50" s="21"/>
      <c r="HYI50" s="21"/>
      <c r="HYJ50" s="21"/>
      <c r="HYK50" s="21"/>
      <c r="HYL50" s="21"/>
      <c r="HYM50" s="21"/>
      <c r="HYN50" s="21"/>
      <c r="HYO50" s="21"/>
      <c r="HYP50" s="21"/>
      <c r="HYQ50" s="21"/>
      <c r="HYR50" s="21"/>
      <c r="HYS50" s="21"/>
      <c r="HYT50" s="21"/>
      <c r="HYU50" s="21"/>
      <c r="HYV50" s="21"/>
      <c r="HYW50" s="21"/>
      <c r="HYX50" s="21"/>
      <c r="HYY50" s="21"/>
      <c r="HYZ50" s="21"/>
      <c r="HZA50" s="21"/>
      <c r="HZB50" s="21"/>
      <c r="HZC50" s="21"/>
      <c r="HZD50" s="21"/>
      <c r="HZE50" s="21"/>
      <c r="HZF50" s="21"/>
      <c r="HZG50" s="21"/>
      <c r="HZH50" s="21"/>
      <c r="HZI50" s="21"/>
      <c r="HZJ50" s="21"/>
      <c r="HZK50" s="21"/>
      <c r="HZL50" s="21"/>
      <c r="HZM50" s="21"/>
      <c r="HZN50" s="21"/>
      <c r="HZO50" s="21"/>
      <c r="HZP50" s="21"/>
      <c r="HZQ50" s="21"/>
      <c r="HZR50" s="21"/>
      <c r="HZS50" s="21"/>
      <c r="HZT50" s="21"/>
      <c r="HZU50" s="21"/>
      <c r="HZV50" s="21"/>
      <c r="HZW50" s="21"/>
      <c r="HZX50" s="21"/>
      <c r="HZY50" s="21"/>
      <c r="HZZ50" s="21"/>
      <c r="IAA50" s="21"/>
      <c r="IAB50" s="21"/>
      <c r="IAC50" s="21"/>
      <c r="IAD50" s="21"/>
      <c r="IAE50" s="21"/>
      <c r="IAF50" s="21"/>
      <c r="IAG50" s="21"/>
      <c r="IAH50" s="21"/>
      <c r="IAI50" s="21"/>
      <c r="IAJ50" s="21"/>
      <c r="IAK50" s="21"/>
      <c r="IAL50" s="21"/>
      <c r="IAM50" s="21"/>
      <c r="IAN50" s="21"/>
      <c r="IAO50" s="21"/>
      <c r="IAP50" s="21"/>
      <c r="IAQ50" s="21"/>
      <c r="IAR50" s="21"/>
      <c r="IAS50" s="21"/>
      <c r="IAT50" s="21"/>
      <c r="IAU50" s="21"/>
      <c r="IAV50" s="21"/>
      <c r="IAW50" s="21"/>
      <c r="IAX50" s="21"/>
      <c r="IAY50" s="21"/>
      <c r="IAZ50" s="21"/>
      <c r="IBA50" s="21"/>
      <c r="IBB50" s="21"/>
      <c r="IBC50" s="21"/>
      <c r="IBD50" s="21"/>
      <c r="IBE50" s="21"/>
      <c r="IBF50" s="21"/>
      <c r="IBG50" s="21"/>
      <c r="IBH50" s="21"/>
      <c r="IBI50" s="21"/>
      <c r="IBJ50" s="21"/>
      <c r="IBK50" s="21"/>
      <c r="IBL50" s="21"/>
      <c r="IBM50" s="21"/>
      <c r="IBN50" s="21"/>
      <c r="IBO50" s="21"/>
      <c r="IBP50" s="21"/>
      <c r="IBQ50" s="21"/>
      <c r="IBR50" s="21"/>
      <c r="IBS50" s="21"/>
      <c r="IBT50" s="21"/>
      <c r="IBU50" s="21"/>
      <c r="IBV50" s="21"/>
      <c r="IBW50" s="21"/>
      <c r="IBX50" s="21"/>
      <c r="IBY50" s="21"/>
      <c r="IBZ50" s="21"/>
      <c r="ICA50" s="21"/>
      <c r="ICB50" s="21"/>
      <c r="ICC50" s="21"/>
      <c r="ICD50" s="21"/>
      <c r="ICE50" s="21"/>
      <c r="ICF50" s="21"/>
      <c r="ICG50" s="21"/>
      <c r="ICH50" s="21"/>
      <c r="ICI50" s="21"/>
      <c r="ICJ50" s="21"/>
      <c r="ICK50" s="21"/>
      <c r="ICL50" s="21"/>
      <c r="ICM50" s="21"/>
      <c r="ICN50" s="21"/>
      <c r="ICO50" s="21"/>
      <c r="ICP50" s="21"/>
      <c r="ICQ50" s="21"/>
      <c r="ICR50" s="21"/>
      <c r="ICS50" s="21"/>
      <c r="ICT50" s="21"/>
      <c r="ICU50" s="21"/>
      <c r="ICV50" s="21"/>
      <c r="ICW50" s="21"/>
      <c r="ICX50" s="21"/>
      <c r="ICY50" s="21"/>
      <c r="ICZ50" s="21"/>
      <c r="IDA50" s="21"/>
      <c r="IDB50" s="21"/>
      <c r="IDC50" s="21"/>
      <c r="IDD50" s="21"/>
      <c r="IDE50" s="21"/>
      <c r="IDF50" s="21"/>
      <c r="IDG50" s="21"/>
      <c r="IDH50" s="21"/>
      <c r="IDI50" s="21"/>
      <c r="IDJ50" s="21"/>
      <c r="IDK50" s="21"/>
      <c r="IDL50" s="21"/>
      <c r="IDM50" s="21"/>
      <c r="IDN50" s="21"/>
      <c r="IDO50" s="21"/>
      <c r="IDP50" s="21"/>
      <c r="IDQ50" s="21"/>
      <c r="IDR50" s="21"/>
      <c r="IDS50" s="21"/>
      <c r="IDT50" s="21"/>
      <c r="IDU50" s="21"/>
      <c r="IDV50" s="21"/>
      <c r="IDW50" s="21"/>
      <c r="IDX50" s="21"/>
      <c r="IDY50" s="21"/>
      <c r="IDZ50" s="21"/>
      <c r="IEA50" s="21"/>
      <c r="IEB50" s="21"/>
      <c r="IEC50" s="21"/>
      <c r="IED50" s="21"/>
      <c r="IEE50" s="21"/>
      <c r="IEF50" s="21"/>
      <c r="IEG50" s="21"/>
      <c r="IEH50" s="21"/>
      <c r="IEI50" s="21"/>
      <c r="IEJ50" s="21"/>
      <c r="IEK50" s="21"/>
      <c r="IEL50" s="21"/>
      <c r="IEM50" s="21"/>
      <c r="IEN50" s="21"/>
      <c r="IEO50" s="21"/>
      <c r="IEP50" s="21"/>
      <c r="IEQ50" s="21"/>
      <c r="IER50" s="21"/>
      <c r="IES50" s="21"/>
      <c r="IET50" s="21"/>
      <c r="IEU50" s="21"/>
      <c r="IEV50" s="21"/>
      <c r="IEW50" s="21"/>
      <c r="IEX50" s="21"/>
      <c r="IEY50" s="21"/>
      <c r="IEZ50" s="21"/>
      <c r="IFA50" s="21"/>
      <c r="IFB50" s="21"/>
      <c r="IFC50" s="21"/>
      <c r="IFD50" s="21"/>
      <c r="IFE50" s="21"/>
      <c r="IFF50" s="21"/>
      <c r="IFG50" s="21"/>
      <c r="IFH50" s="21"/>
      <c r="IFI50" s="21"/>
      <c r="IFJ50" s="21"/>
      <c r="IFK50" s="21"/>
      <c r="IFL50" s="21"/>
      <c r="IFM50" s="21"/>
      <c r="IFN50" s="21"/>
      <c r="IFO50" s="21"/>
      <c r="IFP50" s="21"/>
      <c r="IFQ50" s="21"/>
      <c r="IFR50" s="21"/>
      <c r="IFS50" s="21"/>
      <c r="IFT50" s="21"/>
      <c r="IFU50" s="21"/>
      <c r="IFV50" s="21"/>
      <c r="IFW50" s="21"/>
      <c r="IFX50" s="21"/>
      <c r="IFY50" s="21"/>
      <c r="IFZ50" s="21"/>
      <c r="IGA50" s="21"/>
      <c r="IGB50" s="21"/>
      <c r="IGC50" s="21"/>
      <c r="IGD50" s="21"/>
      <c r="IGE50" s="21"/>
      <c r="IGF50" s="21"/>
      <c r="IGG50" s="21"/>
      <c r="IGH50" s="21"/>
      <c r="IGI50" s="21"/>
      <c r="IGJ50" s="21"/>
      <c r="IGK50" s="21"/>
      <c r="IGL50" s="21"/>
      <c r="IGM50" s="21"/>
      <c r="IGN50" s="21"/>
      <c r="IGO50" s="21"/>
      <c r="IGP50" s="21"/>
      <c r="IGQ50" s="21"/>
      <c r="IGR50" s="21"/>
      <c r="IGS50" s="21"/>
      <c r="IGT50" s="21"/>
      <c r="IGU50" s="21"/>
      <c r="IGV50" s="21"/>
      <c r="IGW50" s="21"/>
      <c r="IGX50" s="21"/>
      <c r="IGY50" s="21"/>
      <c r="IGZ50" s="21"/>
      <c r="IHA50" s="21"/>
      <c r="IHB50" s="21"/>
      <c r="IHC50" s="21"/>
      <c r="IHD50" s="21"/>
      <c r="IHE50" s="21"/>
      <c r="IHF50" s="21"/>
      <c r="IHG50" s="21"/>
      <c r="IHH50" s="21"/>
      <c r="IHI50" s="21"/>
      <c r="IHJ50" s="21"/>
      <c r="IHK50" s="21"/>
      <c r="IHL50" s="21"/>
      <c r="IHM50" s="21"/>
      <c r="IHN50" s="21"/>
      <c r="IHO50" s="21"/>
      <c r="IHP50" s="21"/>
      <c r="IHQ50" s="21"/>
      <c r="IHR50" s="21"/>
      <c r="IHS50" s="21"/>
      <c r="IHT50" s="21"/>
      <c r="IHU50" s="21"/>
      <c r="IHV50" s="21"/>
      <c r="IHW50" s="21"/>
      <c r="IHX50" s="21"/>
      <c r="IHY50" s="21"/>
      <c r="IHZ50" s="21"/>
      <c r="IIA50" s="21"/>
      <c r="IIB50" s="21"/>
      <c r="IIC50" s="21"/>
      <c r="IID50" s="21"/>
      <c r="IIE50" s="21"/>
      <c r="IIF50" s="21"/>
      <c r="IIG50" s="21"/>
      <c r="IIH50" s="21"/>
      <c r="III50" s="21"/>
      <c r="IIJ50" s="21"/>
      <c r="IIK50" s="21"/>
      <c r="IIL50" s="21"/>
      <c r="IIM50" s="21"/>
      <c r="IIN50" s="21"/>
      <c r="IIO50" s="21"/>
      <c r="IIP50" s="21"/>
      <c r="IIQ50" s="21"/>
      <c r="IIR50" s="21"/>
      <c r="IIS50" s="21"/>
      <c r="IIT50" s="21"/>
      <c r="IIU50" s="21"/>
      <c r="IIV50" s="21"/>
      <c r="IIW50" s="21"/>
      <c r="IIX50" s="21"/>
      <c r="IIY50" s="21"/>
      <c r="IIZ50" s="21"/>
      <c r="IJA50" s="21"/>
      <c r="IJB50" s="21"/>
      <c r="IJC50" s="21"/>
      <c r="IJD50" s="21"/>
      <c r="IJE50" s="21"/>
      <c r="IJF50" s="21"/>
      <c r="IJG50" s="21"/>
      <c r="IJH50" s="21"/>
      <c r="IJI50" s="21"/>
      <c r="IJJ50" s="21"/>
      <c r="IJK50" s="21"/>
      <c r="IJL50" s="21"/>
      <c r="IJM50" s="21"/>
      <c r="IJN50" s="21"/>
      <c r="IJO50" s="21"/>
      <c r="IJP50" s="21"/>
      <c r="IJQ50" s="21"/>
      <c r="IJR50" s="21"/>
      <c r="IJS50" s="21"/>
      <c r="IJT50" s="21"/>
      <c r="IJU50" s="21"/>
      <c r="IJV50" s="21"/>
      <c r="IJW50" s="21"/>
      <c r="IJX50" s="21"/>
      <c r="IJY50" s="21"/>
      <c r="IJZ50" s="21"/>
      <c r="IKA50" s="21"/>
      <c r="IKB50" s="21"/>
      <c r="IKC50" s="21"/>
      <c r="IKD50" s="21"/>
      <c r="IKE50" s="21"/>
      <c r="IKF50" s="21"/>
      <c r="IKG50" s="21"/>
      <c r="IKH50" s="21"/>
      <c r="IKI50" s="21"/>
      <c r="IKJ50" s="21"/>
      <c r="IKK50" s="21"/>
      <c r="IKL50" s="21"/>
      <c r="IKM50" s="21"/>
      <c r="IKN50" s="21"/>
      <c r="IKO50" s="21"/>
      <c r="IKP50" s="21"/>
      <c r="IKQ50" s="21"/>
      <c r="IKR50" s="21"/>
      <c r="IKS50" s="21"/>
      <c r="IKT50" s="21"/>
      <c r="IKU50" s="21"/>
      <c r="IKV50" s="21"/>
      <c r="IKW50" s="21"/>
      <c r="IKX50" s="21"/>
      <c r="IKY50" s="21"/>
      <c r="IKZ50" s="21"/>
      <c r="ILA50" s="21"/>
      <c r="ILB50" s="21"/>
      <c r="ILC50" s="21"/>
      <c r="ILD50" s="21"/>
      <c r="ILE50" s="21"/>
      <c r="ILF50" s="21"/>
      <c r="ILG50" s="21"/>
      <c r="ILH50" s="21"/>
      <c r="ILI50" s="21"/>
      <c r="ILJ50" s="21"/>
      <c r="ILK50" s="21"/>
      <c r="ILL50" s="21"/>
      <c r="ILM50" s="21"/>
      <c r="ILN50" s="21"/>
      <c r="ILO50" s="21"/>
      <c r="ILP50" s="21"/>
      <c r="ILQ50" s="21"/>
      <c r="ILR50" s="21"/>
      <c r="ILS50" s="21"/>
      <c r="ILT50" s="21"/>
      <c r="ILU50" s="21"/>
      <c r="ILV50" s="21"/>
      <c r="ILW50" s="21"/>
      <c r="ILX50" s="21"/>
      <c r="ILY50" s="21"/>
      <c r="ILZ50" s="21"/>
      <c r="IMA50" s="21"/>
      <c r="IMB50" s="21"/>
      <c r="IMC50" s="21"/>
      <c r="IMD50" s="21"/>
      <c r="IME50" s="21"/>
      <c r="IMF50" s="21"/>
      <c r="IMG50" s="21"/>
      <c r="IMH50" s="21"/>
      <c r="IMI50" s="21"/>
      <c r="IMJ50" s="21"/>
      <c r="IMK50" s="21"/>
      <c r="IML50" s="21"/>
      <c r="IMM50" s="21"/>
      <c r="IMN50" s="21"/>
      <c r="IMO50" s="21"/>
      <c r="IMP50" s="21"/>
      <c r="IMQ50" s="21"/>
      <c r="IMR50" s="21"/>
      <c r="IMS50" s="21"/>
      <c r="IMT50" s="21"/>
      <c r="IMU50" s="21"/>
      <c r="IMV50" s="21"/>
      <c r="IMW50" s="21"/>
      <c r="IMX50" s="21"/>
      <c r="IMY50" s="21"/>
      <c r="IMZ50" s="21"/>
      <c r="INA50" s="21"/>
      <c r="INB50" s="21"/>
      <c r="INC50" s="21"/>
      <c r="IND50" s="21"/>
      <c r="INE50" s="21"/>
      <c r="INF50" s="21"/>
      <c r="ING50" s="21"/>
      <c r="INH50" s="21"/>
      <c r="INI50" s="21"/>
      <c r="INJ50" s="21"/>
      <c r="INK50" s="21"/>
      <c r="INL50" s="21"/>
      <c r="INM50" s="21"/>
      <c r="INN50" s="21"/>
      <c r="INO50" s="21"/>
      <c r="INP50" s="21"/>
      <c r="INQ50" s="21"/>
      <c r="INR50" s="21"/>
      <c r="INS50" s="21"/>
      <c r="INT50" s="21"/>
      <c r="INU50" s="21"/>
      <c r="INV50" s="21"/>
      <c r="INW50" s="21"/>
      <c r="INX50" s="21"/>
      <c r="INY50" s="21"/>
      <c r="INZ50" s="21"/>
      <c r="IOA50" s="21"/>
      <c r="IOB50" s="21"/>
      <c r="IOC50" s="21"/>
      <c r="IOD50" s="21"/>
      <c r="IOE50" s="21"/>
      <c r="IOF50" s="21"/>
      <c r="IOG50" s="21"/>
      <c r="IOH50" s="21"/>
      <c r="IOI50" s="21"/>
      <c r="IOJ50" s="21"/>
      <c r="IOK50" s="21"/>
      <c r="IOL50" s="21"/>
      <c r="IOM50" s="21"/>
      <c r="ION50" s="21"/>
      <c r="IOO50" s="21"/>
      <c r="IOP50" s="21"/>
      <c r="IOQ50" s="21"/>
      <c r="IOR50" s="21"/>
      <c r="IOS50" s="21"/>
      <c r="IOT50" s="21"/>
      <c r="IOU50" s="21"/>
      <c r="IOV50" s="21"/>
      <c r="IOW50" s="21"/>
      <c r="IOX50" s="21"/>
      <c r="IOY50" s="21"/>
      <c r="IOZ50" s="21"/>
      <c r="IPA50" s="21"/>
      <c r="IPB50" s="21"/>
      <c r="IPC50" s="21"/>
      <c r="IPD50" s="21"/>
      <c r="IPE50" s="21"/>
      <c r="IPF50" s="21"/>
      <c r="IPG50" s="21"/>
      <c r="IPH50" s="21"/>
      <c r="IPI50" s="21"/>
      <c r="IPJ50" s="21"/>
      <c r="IPK50" s="21"/>
      <c r="IPL50" s="21"/>
      <c r="IPM50" s="21"/>
      <c r="IPN50" s="21"/>
      <c r="IPO50" s="21"/>
      <c r="IPP50" s="21"/>
      <c r="IPQ50" s="21"/>
      <c r="IPR50" s="21"/>
      <c r="IPS50" s="21"/>
      <c r="IPT50" s="21"/>
      <c r="IPU50" s="21"/>
      <c r="IPV50" s="21"/>
      <c r="IPW50" s="21"/>
      <c r="IPX50" s="21"/>
      <c r="IPY50" s="21"/>
      <c r="IPZ50" s="21"/>
      <c r="IQA50" s="21"/>
      <c r="IQB50" s="21"/>
      <c r="IQC50" s="21"/>
      <c r="IQD50" s="21"/>
      <c r="IQE50" s="21"/>
      <c r="IQF50" s="21"/>
      <c r="IQG50" s="21"/>
      <c r="IQH50" s="21"/>
      <c r="IQI50" s="21"/>
      <c r="IQJ50" s="21"/>
      <c r="IQK50" s="21"/>
      <c r="IQL50" s="21"/>
      <c r="IQM50" s="21"/>
      <c r="IQN50" s="21"/>
      <c r="IQO50" s="21"/>
      <c r="IQP50" s="21"/>
      <c r="IQQ50" s="21"/>
      <c r="IQR50" s="21"/>
      <c r="IQS50" s="21"/>
      <c r="IQT50" s="21"/>
      <c r="IQU50" s="21"/>
      <c r="IQV50" s="21"/>
      <c r="IQW50" s="21"/>
      <c r="IQX50" s="21"/>
      <c r="IQY50" s="21"/>
      <c r="IQZ50" s="21"/>
      <c r="IRA50" s="21"/>
      <c r="IRB50" s="21"/>
      <c r="IRC50" s="21"/>
      <c r="IRD50" s="21"/>
      <c r="IRE50" s="21"/>
      <c r="IRF50" s="21"/>
      <c r="IRG50" s="21"/>
      <c r="IRH50" s="21"/>
      <c r="IRI50" s="21"/>
      <c r="IRJ50" s="21"/>
      <c r="IRK50" s="21"/>
      <c r="IRL50" s="21"/>
      <c r="IRM50" s="21"/>
      <c r="IRN50" s="21"/>
      <c r="IRO50" s="21"/>
      <c r="IRP50" s="21"/>
      <c r="IRQ50" s="21"/>
      <c r="IRR50" s="21"/>
      <c r="IRS50" s="21"/>
      <c r="IRT50" s="21"/>
      <c r="IRU50" s="21"/>
      <c r="IRV50" s="21"/>
      <c r="IRW50" s="21"/>
      <c r="IRX50" s="21"/>
      <c r="IRY50" s="21"/>
      <c r="IRZ50" s="21"/>
      <c r="ISA50" s="21"/>
      <c r="ISB50" s="21"/>
      <c r="ISC50" s="21"/>
      <c r="ISD50" s="21"/>
      <c r="ISE50" s="21"/>
      <c r="ISF50" s="21"/>
      <c r="ISG50" s="21"/>
      <c r="ISH50" s="21"/>
      <c r="ISI50" s="21"/>
      <c r="ISJ50" s="21"/>
      <c r="ISK50" s="21"/>
      <c r="ISL50" s="21"/>
      <c r="ISM50" s="21"/>
      <c r="ISN50" s="21"/>
      <c r="ISO50" s="21"/>
      <c r="ISP50" s="21"/>
      <c r="ISQ50" s="21"/>
      <c r="ISR50" s="21"/>
      <c r="ISS50" s="21"/>
      <c r="IST50" s="21"/>
      <c r="ISU50" s="21"/>
      <c r="ISV50" s="21"/>
      <c r="ISW50" s="21"/>
      <c r="ISX50" s="21"/>
      <c r="ISY50" s="21"/>
      <c r="ISZ50" s="21"/>
      <c r="ITA50" s="21"/>
      <c r="ITB50" s="21"/>
      <c r="ITC50" s="21"/>
      <c r="ITD50" s="21"/>
      <c r="ITE50" s="21"/>
      <c r="ITF50" s="21"/>
      <c r="ITG50" s="21"/>
      <c r="ITH50" s="21"/>
      <c r="ITI50" s="21"/>
      <c r="ITJ50" s="21"/>
      <c r="ITK50" s="21"/>
      <c r="ITL50" s="21"/>
      <c r="ITM50" s="21"/>
      <c r="ITN50" s="21"/>
      <c r="ITO50" s="21"/>
      <c r="ITP50" s="21"/>
      <c r="ITQ50" s="21"/>
      <c r="ITR50" s="21"/>
      <c r="ITS50" s="21"/>
      <c r="ITT50" s="21"/>
      <c r="ITU50" s="21"/>
      <c r="ITV50" s="21"/>
      <c r="ITW50" s="21"/>
      <c r="ITX50" s="21"/>
      <c r="ITY50" s="21"/>
      <c r="ITZ50" s="21"/>
      <c r="IUA50" s="21"/>
      <c r="IUB50" s="21"/>
      <c r="IUC50" s="21"/>
      <c r="IUD50" s="21"/>
      <c r="IUE50" s="21"/>
      <c r="IUF50" s="21"/>
      <c r="IUG50" s="21"/>
      <c r="IUH50" s="21"/>
      <c r="IUI50" s="21"/>
      <c r="IUJ50" s="21"/>
      <c r="IUK50" s="21"/>
      <c r="IUL50" s="21"/>
      <c r="IUM50" s="21"/>
      <c r="IUN50" s="21"/>
      <c r="IUO50" s="21"/>
      <c r="IUP50" s="21"/>
      <c r="IUQ50" s="21"/>
      <c r="IUR50" s="21"/>
      <c r="IUS50" s="21"/>
      <c r="IUT50" s="21"/>
      <c r="IUU50" s="21"/>
      <c r="IUV50" s="21"/>
      <c r="IUW50" s="21"/>
      <c r="IUX50" s="21"/>
      <c r="IUY50" s="21"/>
      <c r="IUZ50" s="21"/>
      <c r="IVA50" s="21"/>
      <c r="IVB50" s="21"/>
      <c r="IVC50" s="21"/>
      <c r="IVD50" s="21"/>
      <c r="IVE50" s="21"/>
      <c r="IVF50" s="21"/>
      <c r="IVG50" s="21"/>
      <c r="IVH50" s="21"/>
      <c r="IVI50" s="21"/>
      <c r="IVJ50" s="21"/>
      <c r="IVK50" s="21"/>
      <c r="IVL50" s="21"/>
      <c r="IVM50" s="21"/>
      <c r="IVN50" s="21"/>
      <c r="IVO50" s="21"/>
      <c r="IVP50" s="21"/>
      <c r="IVQ50" s="21"/>
      <c r="IVR50" s="21"/>
      <c r="IVS50" s="21"/>
      <c r="IVT50" s="21"/>
      <c r="IVU50" s="21"/>
      <c r="IVV50" s="21"/>
      <c r="IVW50" s="21"/>
      <c r="IVX50" s="21"/>
      <c r="IVY50" s="21"/>
      <c r="IVZ50" s="21"/>
      <c r="IWA50" s="21"/>
      <c r="IWB50" s="21"/>
      <c r="IWC50" s="21"/>
      <c r="IWD50" s="21"/>
      <c r="IWE50" s="21"/>
      <c r="IWF50" s="21"/>
      <c r="IWG50" s="21"/>
      <c r="IWH50" s="21"/>
      <c r="IWI50" s="21"/>
      <c r="IWJ50" s="21"/>
      <c r="IWK50" s="21"/>
      <c r="IWL50" s="21"/>
      <c r="IWM50" s="21"/>
      <c r="IWN50" s="21"/>
      <c r="IWO50" s="21"/>
      <c r="IWP50" s="21"/>
      <c r="IWQ50" s="21"/>
      <c r="IWR50" s="21"/>
      <c r="IWS50" s="21"/>
      <c r="IWT50" s="21"/>
      <c r="IWU50" s="21"/>
      <c r="IWV50" s="21"/>
      <c r="IWW50" s="21"/>
      <c r="IWX50" s="21"/>
      <c r="IWY50" s="21"/>
      <c r="IWZ50" s="21"/>
      <c r="IXA50" s="21"/>
      <c r="IXB50" s="21"/>
      <c r="IXC50" s="21"/>
      <c r="IXD50" s="21"/>
      <c r="IXE50" s="21"/>
      <c r="IXF50" s="21"/>
      <c r="IXG50" s="21"/>
      <c r="IXH50" s="21"/>
      <c r="IXI50" s="21"/>
      <c r="IXJ50" s="21"/>
      <c r="IXK50" s="21"/>
      <c r="IXL50" s="21"/>
      <c r="IXM50" s="21"/>
      <c r="IXN50" s="21"/>
      <c r="IXO50" s="21"/>
      <c r="IXP50" s="21"/>
      <c r="IXQ50" s="21"/>
      <c r="IXR50" s="21"/>
      <c r="IXS50" s="21"/>
      <c r="IXT50" s="21"/>
      <c r="IXU50" s="21"/>
      <c r="IXV50" s="21"/>
      <c r="IXW50" s="21"/>
      <c r="IXX50" s="21"/>
      <c r="IXY50" s="21"/>
      <c r="IXZ50" s="21"/>
      <c r="IYA50" s="21"/>
      <c r="IYB50" s="21"/>
      <c r="IYC50" s="21"/>
      <c r="IYD50" s="21"/>
      <c r="IYE50" s="21"/>
      <c r="IYF50" s="21"/>
      <c r="IYG50" s="21"/>
      <c r="IYH50" s="21"/>
      <c r="IYI50" s="21"/>
      <c r="IYJ50" s="21"/>
      <c r="IYK50" s="21"/>
      <c r="IYL50" s="21"/>
      <c r="IYM50" s="21"/>
      <c r="IYN50" s="21"/>
      <c r="IYO50" s="21"/>
      <c r="IYP50" s="21"/>
      <c r="IYQ50" s="21"/>
      <c r="IYR50" s="21"/>
      <c r="IYS50" s="21"/>
      <c r="IYT50" s="21"/>
      <c r="IYU50" s="21"/>
      <c r="IYV50" s="21"/>
      <c r="IYW50" s="21"/>
      <c r="IYX50" s="21"/>
      <c r="IYY50" s="21"/>
      <c r="IYZ50" s="21"/>
      <c r="IZA50" s="21"/>
      <c r="IZB50" s="21"/>
      <c r="IZC50" s="21"/>
      <c r="IZD50" s="21"/>
      <c r="IZE50" s="21"/>
      <c r="IZF50" s="21"/>
      <c r="IZG50" s="21"/>
      <c r="IZH50" s="21"/>
      <c r="IZI50" s="21"/>
      <c r="IZJ50" s="21"/>
      <c r="IZK50" s="21"/>
      <c r="IZL50" s="21"/>
      <c r="IZM50" s="21"/>
      <c r="IZN50" s="21"/>
      <c r="IZO50" s="21"/>
      <c r="IZP50" s="21"/>
      <c r="IZQ50" s="21"/>
      <c r="IZR50" s="21"/>
      <c r="IZS50" s="21"/>
      <c r="IZT50" s="21"/>
      <c r="IZU50" s="21"/>
      <c r="IZV50" s="21"/>
      <c r="IZW50" s="21"/>
      <c r="IZX50" s="21"/>
      <c r="IZY50" s="21"/>
      <c r="IZZ50" s="21"/>
      <c r="JAA50" s="21"/>
      <c r="JAB50" s="21"/>
      <c r="JAC50" s="21"/>
      <c r="JAD50" s="21"/>
      <c r="JAE50" s="21"/>
      <c r="JAF50" s="21"/>
      <c r="JAG50" s="21"/>
      <c r="JAH50" s="21"/>
      <c r="JAI50" s="21"/>
      <c r="JAJ50" s="21"/>
      <c r="JAK50" s="21"/>
      <c r="JAL50" s="21"/>
      <c r="JAM50" s="21"/>
      <c r="JAN50" s="21"/>
      <c r="JAO50" s="21"/>
      <c r="JAP50" s="21"/>
      <c r="JAQ50" s="21"/>
      <c r="JAR50" s="21"/>
      <c r="JAS50" s="21"/>
      <c r="JAT50" s="21"/>
      <c r="JAU50" s="21"/>
      <c r="JAV50" s="21"/>
      <c r="JAW50" s="21"/>
      <c r="JAX50" s="21"/>
      <c r="JAY50" s="21"/>
      <c r="JAZ50" s="21"/>
      <c r="JBA50" s="21"/>
      <c r="JBB50" s="21"/>
      <c r="JBC50" s="21"/>
      <c r="JBD50" s="21"/>
      <c r="JBE50" s="21"/>
      <c r="JBF50" s="21"/>
      <c r="JBG50" s="21"/>
      <c r="JBH50" s="21"/>
      <c r="JBI50" s="21"/>
      <c r="JBJ50" s="21"/>
      <c r="JBK50" s="21"/>
      <c r="JBL50" s="21"/>
      <c r="JBM50" s="21"/>
      <c r="JBN50" s="21"/>
      <c r="JBO50" s="21"/>
      <c r="JBP50" s="21"/>
      <c r="JBQ50" s="21"/>
      <c r="JBR50" s="21"/>
      <c r="JBS50" s="21"/>
      <c r="JBT50" s="21"/>
      <c r="JBU50" s="21"/>
      <c r="JBV50" s="21"/>
      <c r="JBW50" s="21"/>
      <c r="JBX50" s="21"/>
      <c r="JBY50" s="21"/>
      <c r="JBZ50" s="21"/>
      <c r="JCA50" s="21"/>
      <c r="JCB50" s="21"/>
      <c r="JCC50" s="21"/>
      <c r="JCD50" s="21"/>
      <c r="JCE50" s="21"/>
      <c r="JCF50" s="21"/>
      <c r="JCG50" s="21"/>
      <c r="JCH50" s="21"/>
      <c r="JCI50" s="21"/>
      <c r="JCJ50" s="21"/>
      <c r="JCK50" s="21"/>
      <c r="JCL50" s="21"/>
      <c r="JCM50" s="21"/>
      <c r="JCN50" s="21"/>
      <c r="JCO50" s="21"/>
      <c r="JCP50" s="21"/>
      <c r="JCQ50" s="21"/>
      <c r="JCR50" s="21"/>
      <c r="JCS50" s="21"/>
      <c r="JCT50" s="21"/>
      <c r="JCU50" s="21"/>
      <c r="JCV50" s="21"/>
      <c r="JCW50" s="21"/>
      <c r="JCX50" s="21"/>
      <c r="JCY50" s="21"/>
      <c r="JCZ50" s="21"/>
      <c r="JDA50" s="21"/>
      <c r="JDB50" s="21"/>
      <c r="JDC50" s="21"/>
      <c r="JDD50" s="21"/>
      <c r="JDE50" s="21"/>
      <c r="JDF50" s="21"/>
      <c r="JDG50" s="21"/>
      <c r="JDH50" s="21"/>
      <c r="JDI50" s="21"/>
      <c r="JDJ50" s="21"/>
      <c r="JDK50" s="21"/>
      <c r="JDL50" s="21"/>
      <c r="JDM50" s="21"/>
      <c r="JDN50" s="21"/>
      <c r="JDO50" s="21"/>
      <c r="JDP50" s="21"/>
      <c r="JDQ50" s="21"/>
      <c r="JDR50" s="21"/>
      <c r="JDS50" s="21"/>
      <c r="JDT50" s="21"/>
      <c r="JDU50" s="21"/>
      <c r="JDV50" s="21"/>
      <c r="JDW50" s="21"/>
      <c r="JDX50" s="21"/>
      <c r="JDY50" s="21"/>
      <c r="JDZ50" s="21"/>
      <c r="JEA50" s="21"/>
      <c r="JEB50" s="21"/>
      <c r="JEC50" s="21"/>
      <c r="JED50" s="21"/>
      <c r="JEE50" s="21"/>
      <c r="JEF50" s="21"/>
      <c r="JEG50" s="21"/>
      <c r="JEH50" s="21"/>
      <c r="JEI50" s="21"/>
      <c r="JEJ50" s="21"/>
      <c r="JEK50" s="21"/>
      <c r="JEL50" s="21"/>
      <c r="JEM50" s="21"/>
      <c r="JEN50" s="21"/>
      <c r="JEO50" s="21"/>
      <c r="JEP50" s="21"/>
      <c r="JEQ50" s="21"/>
      <c r="JER50" s="21"/>
      <c r="JES50" s="21"/>
      <c r="JET50" s="21"/>
      <c r="JEU50" s="21"/>
      <c r="JEV50" s="21"/>
      <c r="JEW50" s="21"/>
      <c r="JEX50" s="21"/>
      <c r="JEY50" s="21"/>
      <c r="JEZ50" s="21"/>
      <c r="JFA50" s="21"/>
      <c r="JFB50" s="21"/>
      <c r="JFC50" s="21"/>
      <c r="JFD50" s="21"/>
      <c r="JFE50" s="21"/>
      <c r="JFF50" s="21"/>
      <c r="JFG50" s="21"/>
      <c r="JFH50" s="21"/>
      <c r="JFI50" s="21"/>
      <c r="JFJ50" s="21"/>
      <c r="JFK50" s="21"/>
      <c r="JFL50" s="21"/>
      <c r="JFM50" s="21"/>
      <c r="JFN50" s="21"/>
      <c r="JFO50" s="21"/>
      <c r="JFP50" s="21"/>
      <c r="JFQ50" s="21"/>
      <c r="JFR50" s="21"/>
      <c r="JFS50" s="21"/>
      <c r="JFT50" s="21"/>
      <c r="JFU50" s="21"/>
      <c r="JFV50" s="21"/>
      <c r="JFW50" s="21"/>
      <c r="JFX50" s="21"/>
      <c r="JFY50" s="21"/>
      <c r="JFZ50" s="21"/>
      <c r="JGA50" s="21"/>
      <c r="JGB50" s="21"/>
      <c r="JGC50" s="21"/>
      <c r="JGD50" s="21"/>
      <c r="JGE50" s="21"/>
      <c r="JGF50" s="21"/>
      <c r="JGG50" s="21"/>
      <c r="JGH50" s="21"/>
      <c r="JGI50" s="21"/>
      <c r="JGJ50" s="21"/>
      <c r="JGK50" s="21"/>
      <c r="JGL50" s="21"/>
      <c r="JGM50" s="21"/>
      <c r="JGN50" s="21"/>
      <c r="JGO50" s="21"/>
      <c r="JGP50" s="21"/>
      <c r="JGQ50" s="21"/>
      <c r="JGR50" s="21"/>
      <c r="JGS50" s="21"/>
      <c r="JGT50" s="21"/>
      <c r="JGU50" s="21"/>
      <c r="JGV50" s="21"/>
      <c r="JGW50" s="21"/>
      <c r="JGX50" s="21"/>
      <c r="JGY50" s="21"/>
      <c r="JGZ50" s="21"/>
      <c r="JHA50" s="21"/>
      <c r="JHB50" s="21"/>
      <c r="JHC50" s="21"/>
      <c r="JHD50" s="21"/>
      <c r="JHE50" s="21"/>
      <c r="JHF50" s="21"/>
      <c r="JHG50" s="21"/>
      <c r="JHH50" s="21"/>
      <c r="JHI50" s="21"/>
      <c r="JHJ50" s="21"/>
      <c r="JHK50" s="21"/>
      <c r="JHL50" s="21"/>
      <c r="JHM50" s="21"/>
      <c r="JHN50" s="21"/>
      <c r="JHO50" s="21"/>
      <c r="JHP50" s="21"/>
      <c r="JHQ50" s="21"/>
      <c r="JHR50" s="21"/>
      <c r="JHS50" s="21"/>
      <c r="JHT50" s="21"/>
      <c r="JHU50" s="21"/>
      <c r="JHV50" s="21"/>
      <c r="JHW50" s="21"/>
      <c r="JHX50" s="21"/>
      <c r="JHY50" s="21"/>
      <c r="JHZ50" s="21"/>
      <c r="JIA50" s="21"/>
      <c r="JIB50" s="21"/>
      <c r="JIC50" s="21"/>
      <c r="JID50" s="21"/>
      <c r="JIE50" s="21"/>
      <c r="JIF50" s="21"/>
      <c r="JIG50" s="21"/>
      <c r="JIH50" s="21"/>
      <c r="JII50" s="21"/>
      <c r="JIJ50" s="21"/>
      <c r="JIK50" s="21"/>
      <c r="JIL50" s="21"/>
      <c r="JIM50" s="21"/>
      <c r="JIN50" s="21"/>
      <c r="JIO50" s="21"/>
      <c r="JIP50" s="21"/>
      <c r="JIQ50" s="21"/>
      <c r="JIR50" s="21"/>
      <c r="JIS50" s="21"/>
      <c r="JIT50" s="21"/>
      <c r="JIU50" s="21"/>
      <c r="JIV50" s="21"/>
      <c r="JIW50" s="21"/>
      <c r="JIX50" s="21"/>
      <c r="JIY50" s="21"/>
      <c r="JIZ50" s="21"/>
      <c r="JJA50" s="21"/>
      <c r="JJB50" s="21"/>
      <c r="JJC50" s="21"/>
      <c r="JJD50" s="21"/>
      <c r="JJE50" s="21"/>
      <c r="JJF50" s="21"/>
      <c r="JJG50" s="21"/>
      <c r="JJH50" s="21"/>
      <c r="JJI50" s="21"/>
      <c r="JJJ50" s="21"/>
      <c r="JJK50" s="21"/>
      <c r="JJL50" s="21"/>
      <c r="JJM50" s="21"/>
      <c r="JJN50" s="21"/>
      <c r="JJO50" s="21"/>
      <c r="JJP50" s="21"/>
      <c r="JJQ50" s="21"/>
      <c r="JJR50" s="21"/>
      <c r="JJS50" s="21"/>
      <c r="JJT50" s="21"/>
      <c r="JJU50" s="21"/>
      <c r="JJV50" s="21"/>
      <c r="JJW50" s="21"/>
      <c r="JJX50" s="21"/>
      <c r="JJY50" s="21"/>
      <c r="JJZ50" s="21"/>
      <c r="JKA50" s="21"/>
      <c r="JKB50" s="21"/>
      <c r="JKC50" s="21"/>
      <c r="JKD50" s="21"/>
      <c r="JKE50" s="21"/>
      <c r="JKF50" s="21"/>
      <c r="JKG50" s="21"/>
      <c r="JKH50" s="21"/>
      <c r="JKI50" s="21"/>
      <c r="JKJ50" s="21"/>
      <c r="JKK50" s="21"/>
      <c r="JKL50" s="21"/>
      <c r="JKM50" s="21"/>
      <c r="JKN50" s="21"/>
      <c r="JKO50" s="21"/>
      <c r="JKP50" s="21"/>
      <c r="JKQ50" s="21"/>
      <c r="JKR50" s="21"/>
      <c r="JKS50" s="21"/>
      <c r="JKT50" s="21"/>
      <c r="JKU50" s="21"/>
      <c r="JKV50" s="21"/>
      <c r="JKW50" s="21"/>
      <c r="JKX50" s="21"/>
      <c r="JKY50" s="21"/>
      <c r="JKZ50" s="21"/>
      <c r="JLA50" s="21"/>
      <c r="JLB50" s="21"/>
      <c r="JLC50" s="21"/>
      <c r="JLD50" s="21"/>
      <c r="JLE50" s="21"/>
      <c r="JLF50" s="21"/>
      <c r="JLG50" s="21"/>
      <c r="JLH50" s="21"/>
      <c r="JLI50" s="21"/>
      <c r="JLJ50" s="21"/>
      <c r="JLK50" s="21"/>
      <c r="JLL50" s="21"/>
      <c r="JLM50" s="21"/>
      <c r="JLN50" s="21"/>
      <c r="JLO50" s="21"/>
      <c r="JLP50" s="21"/>
      <c r="JLQ50" s="21"/>
      <c r="JLR50" s="21"/>
      <c r="JLS50" s="21"/>
      <c r="JLT50" s="21"/>
      <c r="JLU50" s="21"/>
      <c r="JLV50" s="21"/>
      <c r="JLW50" s="21"/>
      <c r="JLX50" s="21"/>
      <c r="JLY50" s="21"/>
      <c r="JLZ50" s="21"/>
      <c r="JMA50" s="21"/>
      <c r="JMB50" s="21"/>
      <c r="JMC50" s="21"/>
      <c r="JMD50" s="21"/>
      <c r="JME50" s="21"/>
      <c r="JMF50" s="21"/>
      <c r="JMG50" s="21"/>
      <c r="JMH50" s="21"/>
      <c r="JMI50" s="21"/>
      <c r="JMJ50" s="21"/>
      <c r="JMK50" s="21"/>
      <c r="JML50" s="21"/>
      <c r="JMM50" s="21"/>
      <c r="JMN50" s="21"/>
      <c r="JMO50" s="21"/>
      <c r="JMP50" s="21"/>
      <c r="JMQ50" s="21"/>
      <c r="JMR50" s="21"/>
      <c r="JMS50" s="21"/>
      <c r="JMT50" s="21"/>
      <c r="JMU50" s="21"/>
      <c r="JMV50" s="21"/>
      <c r="JMW50" s="21"/>
      <c r="JMX50" s="21"/>
      <c r="JMY50" s="21"/>
      <c r="JMZ50" s="21"/>
      <c r="JNA50" s="21"/>
      <c r="JNB50" s="21"/>
      <c r="JNC50" s="21"/>
      <c r="JND50" s="21"/>
      <c r="JNE50" s="21"/>
      <c r="JNF50" s="21"/>
      <c r="JNG50" s="21"/>
      <c r="JNH50" s="21"/>
      <c r="JNI50" s="21"/>
      <c r="JNJ50" s="21"/>
      <c r="JNK50" s="21"/>
      <c r="JNL50" s="21"/>
      <c r="JNM50" s="21"/>
      <c r="JNN50" s="21"/>
      <c r="JNO50" s="21"/>
      <c r="JNP50" s="21"/>
      <c r="JNQ50" s="21"/>
      <c r="JNR50" s="21"/>
      <c r="JNS50" s="21"/>
      <c r="JNT50" s="21"/>
      <c r="JNU50" s="21"/>
      <c r="JNV50" s="21"/>
      <c r="JNW50" s="21"/>
      <c r="JNX50" s="21"/>
      <c r="JNY50" s="21"/>
      <c r="JNZ50" s="21"/>
      <c r="JOA50" s="21"/>
      <c r="JOB50" s="21"/>
      <c r="JOC50" s="21"/>
      <c r="JOD50" s="21"/>
      <c r="JOE50" s="21"/>
      <c r="JOF50" s="21"/>
      <c r="JOG50" s="21"/>
      <c r="JOH50" s="21"/>
      <c r="JOI50" s="21"/>
      <c r="JOJ50" s="21"/>
      <c r="JOK50" s="21"/>
      <c r="JOL50" s="21"/>
      <c r="JOM50" s="21"/>
      <c r="JON50" s="21"/>
      <c r="JOO50" s="21"/>
      <c r="JOP50" s="21"/>
      <c r="JOQ50" s="21"/>
      <c r="JOR50" s="21"/>
      <c r="JOS50" s="21"/>
      <c r="JOT50" s="21"/>
      <c r="JOU50" s="21"/>
      <c r="JOV50" s="21"/>
      <c r="JOW50" s="21"/>
      <c r="JOX50" s="21"/>
      <c r="JOY50" s="21"/>
      <c r="JOZ50" s="21"/>
      <c r="JPA50" s="21"/>
      <c r="JPB50" s="21"/>
      <c r="JPC50" s="21"/>
      <c r="JPD50" s="21"/>
      <c r="JPE50" s="21"/>
      <c r="JPF50" s="21"/>
      <c r="JPG50" s="21"/>
      <c r="JPH50" s="21"/>
      <c r="JPI50" s="21"/>
      <c r="JPJ50" s="21"/>
      <c r="JPK50" s="21"/>
      <c r="JPL50" s="21"/>
      <c r="JPM50" s="21"/>
      <c r="JPN50" s="21"/>
      <c r="JPO50" s="21"/>
      <c r="JPP50" s="21"/>
      <c r="JPQ50" s="21"/>
      <c r="JPR50" s="21"/>
      <c r="JPS50" s="21"/>
      <c r="JPT50" s="21"/>
      <c r="JPU50" s="21"/>
      <c r="JPV50" s="21"/>
      <c r="JPW50" s="21"/>
      <c r="JPX50" s="21"/>
      <c r="JPY50" s="21"/>
      <c r="JPZ50" s="21"/>
      <c r="JQA50" s="21"/>
      <c r="JQB50" s="21"/>
      <c r="JQC50" s="21"/>
      <c r="JQD50" s="21"/>
      <c r="JQE50" s="21"/>
      <c r="JQF50" s="21"/>
      <c r="JQG50" s="21"/>
      <c r="JQH50" s="21"/>
      <c r="JQI50" s="21"/>
      <c r="JQJ50" s="21"/>
      <c r="JQK50" s="21"/>
      <c r="JQL50" s="21"/>
      <c r="JQM50" s="21"/>
      <c r="JQN50" s="21"/>
      <c r="JQO50" s="21"/>
      <c r="JQP50" s="21"/>
      <c r="JQQ50" s="21"/>
      <c r="JQR50" s="21"/>
      <c r="JQS50" s="21"/>
      <c r="JQT50" s="21"/>
      <c r="JQU50" s="21"/>
      <c r="JQV50" s="21"/>
      <c r="JQW50" s="21"/>
      <c r="JQX50" s="21"/>
      <c r="JQY50" s="21"/>
      <c r="JQZ50" s="21"/>
      <c r="JRA50" s="21"/>
      <c r="JRB50" s="21"/>
      <c r="JRC50" s="21"/>
      <c r="JRD50" s="21"/>
      <c r="JRE50" s="21"/>
      <c r="JRF50" s="21"/>
      <c r="JRG50" s="21"/>
      <c r="JRH50" s="21"/>
      <c r="JRI50" s="21"/>
      <c r="JRJ50" s="21"/>
      <c r="JRK50" s="21"/>
      <c r="JRL50" s="21"/>
      <c r="JRM50" s="21"/>
      <c r="JRN50" s="21"/>
      <c r="JRO50" s="21"/>
      <c r="JRP50" s="21"/>
      <c r="JRQ50" s="21"/>
      <c r="JRR50" s="21"/>
      <c r="JRS50" s="21"/>
      <c r="JRT50" s="21"/>
      <c r="JRU50" s="21"/>
      <c r="JRV50" s="21"/>
      <c r="JRW50" s="21"/>
      <c r="JRX50" s="21"/>
      <c r="JRY50" s="21"/>
      <c r="JRZ50" s="21"/>
      <c r="JSA50" s="21"/>
      <c r="JSB50" s="21"/>
      <c r="JSC50" s="21"/>
      <c r="JSD50" s="21"/>
      <c r="JSE50" s="21"/>
      <c r="JSF50" s="21"/>
      <c r="JSG50" s="21"/>
      <c r="JSH50" s="21"/>
      <c r="JSI50" s="21"/>
      <c r="JSJ50" s="21"/>
      <c r="JSK50" s="21"/>
      <c r="JSL50" s="21"/>
      <c r="JSM50" s="21"/>
      <c r="JSN50" s="21"/>
      <c r="JSO50" s="21"/>
      <c r="JSP50" s="21"/>
      <c r="JSQ50" s="21"/>
      <c r="JSR50" s="21"/>
      <c r="JSS50" s="21"/>
      <c r="JST50" s="21"/>
      <c r="JSU50" s="21"/>
      <c r="JSV50" s="21"/>
      <c r="JSW50" s="21"/>
      <c r="JSX50" s="21"/>
      <c r="JSY50" s="21"/>
      <c r="JSZ50" s="21"/>
      <c r="JTA50" s="21"/>
      <c r="JTB50" s="21"/>
      <c r="JTC50" s="21"/>
      <c r="JTD50" s="21"/>
      <c r="JTE50" s="21"/>
      <c r="JTF50" s="21"/>
      <c r="JTG50" s="21"/>
      <c r="JTH50" s="21"/>
      <c r="JTI50" s="21"/>
      <c r="JTJ50" s="21"/>
      <c r="JTK50" s="21"/>
      <c r="JTL50" s="21"/>
      <c r="JTM50" s="21"/>
      <c r="JTN50" s="21"/>
      <c r="JTO50" s="21"/>
      <c r="JTP50" s="21"/>
      <c r="JTQ50" s="21"/>
      <c r="JTR50" s="21"/>
      <c r="JTS50" s="21"/>
      <c r="JTT50" s="21"/>
      <c r="JTU50" s="21"/>
      <c r="JTV50" s="21"/>
      <c r="JTW50" s="21"/>
      <c r="JTX50" s="21"/>
      <c r="JTY50" s="21"/>
      <c r="JTZ50" s="21"/>
      <c r="JUA50" s="21"/>
      <c r="JUB50" s="21"/>
      <c r="JUC50" s="21"/>
      <c r="JUD50" s="21"/>
      <c r="JUE50" s="21"/>
      <c r="JUF50" s="21"/>
      <c r="JUG50" s="21"/>
      <c r="JUH50" s="21"/>
      <c r="JUI50" s="21"/>
      <c r="JUJ50" s="21"/>
      <c r="JUK50" s="21"/>
      <c r="JUL50" s="21"/>
      <c r="JUM50" s="21"/>
      <c r="JUN50" s="21"/>
      <c r="JUO50" s="21"/>
      <c r="JUP50" s="21"/>
      <c r="JUQ50" s="21"/>
      <c r="JUR50" s="21"/>
      <c r="JUS50" s="21"/>
      <c r="JUT50" s="21"/>
      <c r="JUU50" s="21"/>
      <c r="JUV50" s="21"/>
      <c r="JUW50" s="21"/>
      <c r="JUX50" s="21"/>
      <c r="JUY50" s="21"/>
      <c r="JUZ50" s="21"/>
      <c r="JVA50" s="21"/>
      <c r="JVB50" s="21"/>
      <c r="JVC50" s="21"/>
      <c r="JVD50" s="21"/>
      <c r="JVE50" s="21"/>
      <c r="JVF50" s="21"/>
      <c r="JVG50" s="21"/>
      <c r="JVH50" s="21"/>
      <c r="JVI50" s="21"/>
      <c r="JVJ50" s="21"/>
      <c r="JVK50" s="21"/>
      <c r="JVL50" s="21"/>
      <c r="JVM50" s="21"/>
      <c r="JVN50" s="21"/>
      <c r="JVO50" s="21"/>
      <c r="JVP50" s="21"/>
      <c r="JVQ50" s="21"/>
      <c r="JVR50" s="21"/>
      <c r="JVS50" s="21"/>
      <c r="JVT50" s="21"/>
      <c r="JVU50" s="21"/>
      <c r="JVV50" s="21"/>
      <c r="JVW50" s="21"/>
      <c r="JVX50" s="21"/>
      <c r="JVY50" s="21"/>
      <c r="JVZ50" s="21"/>
      <c r="JWA50" s="21"/>
      <c r="JWB50" s="21"/>
      <c r="JWC50" s="21"/>
      <c r="JWD50" s="21"/>
      <c r="JWE50" s="21"/>
      <c r="JWF50" s="21"/>
      <c r="JWG50" s="21"/>
      <c r="JWH50" s="21"/>
      <c r="JWI50" s="21"/>
      <c r="JWJ50" s="21"/>
      <c r="JWK50" s="21"/>
      <c r="JWL50" s="21"/>
      <c r="JWM50" s="21"/>
      <c r="JWN50" s="21"/>
      <c r="JWO50" s="21"/>
      <c r="JWP50" s="21"/>
      <c r="JWQ50" s="21"/>
      <c r="JWR50" s="21"/>
      <c r="JWS50" s="21"/>
      <c r="JWT50" s="21"/>
      <c r="JWU50" s="21"/>
      <c r="JWV50" s="21"/>
      <c r="JWW50" s="21"/>
      <c r="JWX50" s="21"/>
      <c r="JWY50" s="21"/>
      <c r="JWZ50" s="21"/>
      <c r="JXA50" s="21"/>
      <c r="JXB50" s="21"/>
      <c r="JXC50" s="21"/>
      <c r="JXD50" s="21"/>
      <c r="JXE50" s="21"/>
      <c r="JXF50" s="21"/>
      <c r="JXG50" s="21"/>
      <c r="JXH50" s="21"/>
      <c r="JXI50" s="21"/>
      <c r="JXJ50" s="21"/>
      <c r="JXK50" s="21"/>
      <c r="JXL50" s="21"/>
      <c r="JXM50" s="21"/>
      <c r="JXN50" s="21"/>
      <c r="JXO50" s="21"/>
      <c r="JXP50" s="21"/>
      <c r="JXQ50" s="21"/>
      <c r="JXR50" s="21"/>
      <c r="JXS50" s="21"/>
      <c r="JXT50" s="21"/>
      <c r="JXU50" s="21"/>
      <c r="JXV50" s="21"/>
      <c r="JXW50" s="21"/>
      <c r="JXX50" s="21"/>
      <c r="JXY50" s="21"/>
      <c r="JXZ50" s="21"/>
      <c r="JYA50" s="21"/>
      <c r="JYB50" s="21"/>
      <c r="JYC50" s="21"/>
      <c r="JYD50" s="21"/>
      <c r="JYE50" s="21"/>
      <c r="JYF50" s="21"/>
      <c r="JYG50" s="21"/>
      <c r="JYH50" s="21"/>
      <c r="JYI50" s="21"/>
      <c r="JYJ50" s="21"/>
      <c r="JYK50" s="21"/>
      <c r="JYL50" s="21"/>
      <c r="JYM50" s="21"/>
      <c r="JYN50" s="21"/>
      <c r="JYO50" s="21"/>
      <c r="JYP50" s="21"/>
      <c r="JYQ50" s="21"/>
      <c r="JYR50" s="21"/>
      <c r="JYS50" s="21"/>
      <c r="JYT50" s="21"/>
      <c r="JYU50" s="21"/>
      <c r="JYV50" s="21"/>
      <c r="JYW50" s="21"/>
      <c r="JYX50" s="21"/>
      <c r="JYY50" s="21"/>
      <c r="JYZ50" s="21"/>
      <c r="JZA50" s="21"/>
      <c r="JZB50" s="21"/>
      <c r="JZC50" s="21"/>
      <c r="JZD50" s="21"/>
      <c r="JZE50" s="21"/>
      <c r="JZF50" s="21"/>
      <c r="JZG50" s="21"/>
      <c r="JZH50" s="21"/>
      <c r="JZI50" s="21"/>
      <c r="JZJ50" s="21"/>
      <c r="JZK50" s="21"/>
      <c r="JZL50" s="21"/>
      <c r="JZM50" s="21"/>
      <c r="JZN50" s="21"/>
      <c r="JZO50" s="21"/>
      <c r="JZP50" s="21"/>
      <c r="JZQ50" s="21"/>
      <c r="JZR50" s="21"/>
      <c r="JZS50" s="21"/>
      <c r="JZT50" s="21"/>
      <c r="JZU50" s="21"/>
      <c r="JZV50" s="21"/>
      <c r="JZW50" s="21"/>
      <c r="JZX50" s="21"/>
      <c r="JZY50" s="21"/>
      <c r="JZZ50" s="21"/>
      <c r="KAA50" s="21"/>
      <c r="KAB50" s="21"/>
      <c r="KAC50" s="21"/>
      <c r="KAD50" s="21"/>
      <c r="KAE50" s="21"/>
      <c r="KAF50" s="21"/>
      <c r="KAG50" s="21"/>
      <c r="KAH50" s="21"/>
      <c r="KAI50" s="21"/>
      <c r="KAJ50" s="21"/>
      <c r="KAK50" s="21"/>
      <c r="KAL50" s="21"/>
      <c r="KAM50" s="21"/>
      <c r="KAN50" s="21"/>
      <c r="KAO50" s="21"/>
      <c r="KAP50" s="21"/>
      <c r="KAQ50" s="21"/>
      <c r="KAR50" s="21"/>
      <c r="KAS50" s="21"/>
      <c r="KAT50" s="21"/>
      <c r="KAU50" s="21"/>
      <c r="KAV50" s="21"/>
      <c r="KAW50" s="21"/>
      <c r="KAX50" s="21"/>
      <c r="KAY50" s="21"/>
      <c r="KAZ50" s="21"/>
      <c r="KBA50" s="21"/>
      <c r="KBB50" s="21"/>
      <c r="KBC50" s="21"/>
      <c r="KBD50" s="21"/>
      <c r="KBE50" s="21"/>
      <c r="KBF50" s="21"/>
      <c r="KBG50" s="21"/>
      <c r="KBH50" s="21"/>
      <c r="KBI50" s="21"/>
      <c r="KBJ50" s="21"/>
      <c r="KBK50" s="21"/>
      <c r="KBL50" s="21"/>
      <c r="KBM50" s="21"/>
      <c r="KBN50" s="21"/>
      <c r="KBO50" s="21"/>
      <c r="KBP50" s="21"/>
      <c r="KBQ50" s="21"/>
      <c r="KBR50" s="21"/>
      <c r="KBS50" s="21"/>
      <c r="KBT50" s="21"/>
      <c r="KBU50" s="21"/>
      <c r="KBV50" s="21"/>
      <c r="KBW50" s="21"/>
      <c r="KBX50" s="21"/>
      <c r="KBY50" s="21"/>
      <c r="KBZ50" s="21"/>
      <c r="KCA50" s="21"/>
      <c r="KCB50" s="21"/>
      <c r="KCC50" s="21"/>
      <c r="KCD50" s="21"/>
      <c r="KCE50" s="21"/>
      <c r="KCF50" s="21"/>
      <c r="KCG50" s="21"/>
      <c r="KCH50" s="21"/>
      <c r="KCI50" s="21"/>
      <c r="KCJ50" s="21"/>
      <c r="KCK50" s="21"/>
      <c r="KCL50" s="21"/>
      <c r="KCM50" s="21"/>
      <c r="KCN50" s="21"/>
      <c r="KCO50" s="21"/>
      <c r="KCP50" s="21"/>
      <c r="KCQ50" s="21"/>
      <c r="KCR50" s="21"/>
      <c r="KCS50" s="21"/>
      <c r="KCT50" s="21"/>
      <c r="KCU50" s="21"/>
      <c r="KCV50" s="21"/>
      <c r="KCW50" s="21"/>
      <c r="KCX50" s="21"/>
      <c r="KCY50" s="21"/>
      <c r="KCZ50" s="21"/>
      <c r="KDA50" s="21"/>
      <c r="KDB50" s="21"/>
      <c r="KDC50" s="21"/>
      <c r="KDD50" s="21"/>
      <c r="KDE50" s="21"/>
      <c r="KDF50" s="21"/>
      <c r="KDG50" s="21"/>
      <c r="KDH50" s="21"/>
      <c r="KDI50" s="21"/>
      <c r="KDJ50" s="21"/>
      <c r="KDK50" s="21"/>
      <c r="KDL50" s="21"/>
      <c r="KDM50" s="21"/>
      <c r="KDN50" s="21"/>
      <c r="KDO50" s="21"/>
      <c r="KDP50" s="21"/>
      <c r="KDQ50" s="21"/>
      <c r="KDR50" s="21"/>
      <c r="KDS50" s="21"/>
      <c r="KDT50" s="21"/>
      <c r="KDU50" s="21"/>
      <c r="KDV50" s="21"/>
      <c r="KDW50" s="21"/>
      <c r="KDX50" s="21"/>
      <c r="KDY50" s="21"/>
      <c r="KDZ50" s="21"/>
      <c r="KEA50" s="21"/>
      <c r="KEB50" s="21"/>
      <c r="KEC50" s="21"/>
      <c r="KED50" s="21"/>
      <c r="KEE50" s="21"/>
      <c r="KEF50" s="21"/>
      <c r="KEG50" s="21"/>
      <c r="KEH50" s="21"/>
      <c r="KEI50" s="21"/>
      <c r="KEJ50" s="21"/>
      <c r="KEK50" s="21"/>
      <c r="KEL50" s="21"/>
      <c r="KEM50" s="21"/>
      <c r="KEN50" s="21"/>
      <c r="KEO50" s="21"/>
      <c r="KEP50" s="21"/>
      <c r="KEQ50" s="21"/>
      <c r="KER50" s="21"/>
      <c r="KES50" s="21"/>
      <c r="KET50" s="21"/>
      <c r="KEU50" s="21"/>
      <c r="KEV50" s="21"/>
      <c r="KEW50" s="21"/>
      <c r="KEX50" s="21"/>
      <c r="KEY50" s="21"/>
      <c r="KEZ50" s="21"/>
      <c r="KFA50" s="21"/>
      <c r="KFB50" s="21"/>
      <c r="KFC50" s="21"/>
      <c r="KFD50" s="21"/>
      <c r="KFE50" s="21"/>
      <c r="KFF50" s="21"/>
      <c r="KFG50" s="21"/>
      <c r="KFH50" s="21"/>
      <c r="KFI50" s="21"/>
      <c r="KFJ50" s="21"/>
      <c r="KFK50" s="21"/>
      <c r="KFL50" s="21"/>
      <c r="KFM50" s="21"/>
      <c r="KFN50" s="21"/>
      <c r="KFO50" s="21"/>
      <c r="KFP50" s="21"/>
      <c r="KFQ50" s="21"/>
      <c r="KFR50" s="21"/>
      <c r="KFS50" s="21"/>
      <c r="KFT50" s="21"/>
      <c r="KFU50" s="21"/>
      <c r="KFV50" s="21"/>
      <c r="KFW50" s="21"/>
      <c r="KFX50" s="21"/>
      <c r="KFY50" s="21"/>
      <c r="KFZ50" s="21"/>
      <c r="KGA50" s="21"/>
      <c r="KGB50" s="21"/>
      <c r="KGC50" s="21"/>
      <c r="KGD50" s="21"/>
      <c r="KGE50" s="21"/>
      <c r="KGF50" s="21"/>
      <c r="KGG50" s="21"/>
      <c r="KGH50" s="21"/>
      <c r="KGI50" s="21"/>
      <c r="KGJ50" s="21"/>
      <c r="KGK50" s="21"/>
      <c r="KGL50" s="21"/>
      <c r="KGM50" s="21"/>
      <c r="KGN50" s="21"/>
      <c r="KGO50" s="21"/>
      <c r="KGP50" s="21"/>
      <c r="KGQ50" s="21"/>
      <c r="KGR50" s="21"/>
      <c r="KGS50" s="21"/>
      <c r="KGT50" s="21"/>
      <c r="KGU50" s="21"/>
      <c r="KGV50" s="21"/>
      <c r="KGW50" s="21"/>
      <c r="KGX50" s="21"/>
      <c r="KGY50" s="21"/>
      <c r="KGZ50" s="21"/>
      <c r="KHA50" s="21"/>
      <c r="KHB50" s="21"/>
      <c r="KHC50" s="21"/>
      <c r="KHD50" s="21"/>
      <c r="KHE50" s="21"/>
      <c r="KHF50" s="21"/>
      <c r="KHG50" s="21"/>
      <c r="KHH50" s="21"/>
      <c r="KHI50" s="21"/>
      <c r="KHJ50" s="21"/>
      <c r="KHK50" s="21"/>
      <c r="KHL50" s="21"/>
      <c r="KHM50" s="21"/>
      <c r="KHN50" s="21"/>
      <c r="KHO50" s="21"/>
      <c r="KHP50" s="21"/>
      <c r="KHQ50" s="21"/>
      <c r="KHR50" s="21"/>
      <c r="KHS50" s="21"/>
      <c r="KHT50" s="21"/>
      <c r="KHU50" s="21"/>
      <c r="KHV50" s="21"/>
      <c r="KHW50" s="21"/>
      <c r="KHX50" s="21"/>
      <c r="KHY50" s="21"/>
      <c r="KHZ50" s="21"/>
      <c r="KIA50" s="21"/>
      <c r="KIB50" s="21"/>
      <c r="KIC50" s="21"/>
      <c r="KID50" s="21"/>
      <c r="KIE50" s="21"/>
      <c r="KIF50" s="21"/>
      <c r="KIG50" s="21"/>
      <c r="KIH50" s="21"/>
      <c r="KII50" s="21"/>
      <c r="KIJ50" s="21"/>
      <c r="KIK50" s="21"/>
      <c r="KIL50" s="21"/>
      <c r="KIM50" s="21"/>
      <c r="KIN50" s="21"/>
      <c r="KIO50" s="21"/>
      <c r="KIP50" s="21"/>
      <c r="KIQ50" s="21"/>
      <c r="KIR50" s="21"/>
      <c r="KIS50" s="21"/>
      <c r="KIT50" s="21"/>
      <c r="KIU50" s="21"/>
      <c r="KIV50" s="21"/>
      <c r="KIW50" s="21"/>
      <c r="KIX50" s="21"/>
      <c r="KIY50" s="21"/>
      <c r="KIZ50" s="21"/>
      <c r="KJA50" s="21"/>
      <c r="KJB50" s="21"/>
      <c r="KJC50" s="21"/>
      <c r="KJD50" s="21"/>
      <c r="KJE50" s="21"/>
      <c r="KJF50" s="21"/>
      <c r="KJG50" s="21"/>
      <c r="KJH50" s="21"/>
      <c r="KJI50" s="21"/>
      <c r="KJJ50" s="21"/>
      <c r="KJK50" s="21"/>
      <c r="KJL50" s="21"/>
      <c r="KJM50" s="21"/>
      <c r="KJN50" s="21"/>
      <c r="KJO50" s="21"/>
      <c r="KJP50" s="21"/>
      <c r="KJQ50" s="21"/>
      <c r="KJR50" s="21"/>
      <c r="KJS50" s="21"/>
      <c r="KJT50" s="21"/>
      <c r="KJU50" s="21"/>
      <c r="KJV50" s="21"/>
      <c r="KJW50" s="21"/>
      <c r="KJX50" s="21"/>
      <c r="KJY50" s="21"/>
      <c r="KJZ50" s="21"/>
      <c r="KKA50" s="21"/>
      <c r="KKB50" s="21"/>
      <c r="KKC50" s="21"/>
      <c r="KKD50" s="21"/>
      <c r="KKE50" s="21"/>
      <c r="KKF50" s="21"/>
      <c r="KKG50" s="21"/>
      <c r="KKH50" s="21"/>
      <c r="KKI50" s="21"/>
      <c r="KKJ50" s="21"/>
      <c r="KKK50" s="21"/>
      <c r="KKL50" s="21"/>
      <c r="KKM50" s="21"/>
      <c r="KKN50" s="21"/>
      <c r="KKO50" s="21"/>
      <c r="KKP50" s="21"/>
      <c r="KKQ50" s="21"/>
      <c r="KKR50" s="21"/>
      <c r="KKS50" s="21"/>
      <c r="KKT50" s="21"/>
      <c r="KKU50" s="21"/>
      <c r="KKV50" s="21"/>
      <c r="KKW50" s="21"/>
      <c r="KKX50" s="21"/>
      <c r="KKY50" s="21"/>
      <c r="KKZ50" s="21"/>
      <c r="KLA50" s="21"/>
      <c r="KLB50" s="21"/>
      <c r="KLC50" s="21"/>
      <c r="KLD50" s="21"/>
      <c r="KLE50" s="21"/>
      <c r="KLF50" s="21"/>
      <c r="KLG50" s="21"/>
      <c r="KLH50" s="21"/>
      <c r="KLI50" s="21"/>
      <c r="KLJ50" s="21"/>
      <c r="KLK50" s="21"/>
      <c r="KLL50" s="21"/>
      <c r="KLM50" s="21"/>
      <c r="KLN50" s="21"/>
      <c r="KLO50" s="21"/>
      <c r="KLP50" s="21"/>
      <c r="KLQ50" s="21"/>
      <c r="KLR50" s="21"/>
      <c r="KLS50" s="21"/>
      <c r="KLT50" s="21"/>
      <c r="KLU50" s="21"/>
      <c r="KLV50" s="21"/>
      <c r="KLW50" s="21"/>
      <c r="KLX50" s="21"/>
      <c r="KLY50" s="21"/>
      <c r="KLZ50" s="21"/>
      <c r="KMA50" s="21"/>
      <c r="KMB50" s="21"/>
      <c r="KMC50" s="21"/>
      <c r="KMD50" s="21"/>
      <c r="KME50" s="21"/>
      <c r="KMF50" s="21"/>
      <c r="KMG50" s="21"/>
      <c r="KMH50" s="21"/>
      <c r="KMI50" s="21"/>
      <c r="KMJ50" s="21"/>
      <c r="KMK50" s="21"/>
      <c r="KML50" s="21"/>
      <c r="KMM50" s="21"/>
      <c r="KMN50" s="21"/>
      <c r="KMO50" s="21"/>
      <c r="KMP50" s="21"/>
      <c r="KMQ50" s="21"/>
      <c r="KMR50" s="21"/>
      <c r="KMS50" s="21"/>
      <c r="KMT50" s="21"/>
      <c r="KMU50" s="21"/>
      <c r="KMV50" s="21"/>
      <c r="KMW50" s="21"/>
      <c r="KMX50" s="21"/>
      <c r="KMY50" s="21"/>
      <c r="KMZ50" s="21"/>
      <c r="KNA50" s="21"/>
      <c r="KNB50" s="21"/>
      <c r="KNC50" s="21"/>
      <c r="KND50" s="21"/>
      <c r="KNE50" s="21"/>
      <c r="KNF50" s="21"/>
      <c r="KNG50" s="21"/>
      <c r="KNH50" s="21"/>
      <c r="KNI50" s="21"/>
      <c r="KNJ50" s="21"/>
      <c r="KNK50" s="21"/>
      <c r="KNL50" s="21"/>
      <c r="KNM50" s="21"/>
      <c r="KNN50" s="21"/>
      <c r="KNO50" s="21"/>
      <c r="KNP50" s="21"/>
      <c r="KNQ50" s="21"/>
      <c r="KNR50" s="21"/>
      <c r="KNS50" s="21"/>
      <c r="KNT50" s="21"/>
      <c r="KNU50" s="21"/>
      <c r="KNV50" s="21"/>
      <c r="KNW50" s="21"/>
      <c r="KNX50" s="21"/>
      <c r="KNY50" s="21"/>
      <c r="KNZ50" s="21"/>
      <c r="KOA50" s="21"/>
      <c r="KOB50" s="21"/>
      <c r="KOC50" s="21"/>
      <c r="KOD50" s="21"/>
      <c r="KOE50" s="21"/>
      <c r="KOF50" s="21"/>
      <c r="KOG50" s="21"/>
      <c r="KOH50" s="21"/>
      <c r="KOI50" s="21"/>
      <c r="KOJ50" s="21"/>
      <c r="KOK50" s="21"/>
      <c r="KOL50" s="21"/>
      <c r="KOM50" s="21"/>
      <c r="KON50" s="21"/>
      <c r="KOO50" s="21"/>
      <c r="KOP50" s="21"/>
      <c r="KOQ50" s="21"/>
      <c r="KOR50" s="21"/>
      <c r="KOS50" s="21"/>
      <c r="KOT50" s="21"/>
      <c r="KOU50" s="21"/>
      <c r="KOV50" s="21"/>
      <c r="KOW50" s="21"/>
      <c r="KOX50" s="21"/>
      <c r="KOY50" s="21"/>
      <c r="KOZ50" s="21"/>
      <c r="KPA50" s="21"/>
      <c r="KPB50" s="21"/>
      <c r="KPC50" s="21"/>
      <c r="KPD50" s="21"/>
      <c r="KPE50" s="21"/>
      <c r="KPF50" s="21"/>
      <c r="KPG50" s="21"/>
      <c r="KPH50" s="21"/>
      <c r="KPI50" s="21"/>
      <c r="KPJ50" s="21"/>
      <c r="KPK50" s="21"/>
      <c r="KPL50" s="21"/>
      <c r="KPM50" s="21"/>
      <c r="KPN50" s="21"/>
      <c r="KPO50" s="21"/>
      <c r="KPP50" s="21"/>
      <c r="KPQ50" s="21"/>
      <c r="KPR50" s="21"/>
      <c r="KPS50" s="21"/>
      <c r="KPT50" s="21"/>
      <c r="KPU50" s="21"/>
      <c r="KPV50" s="21"/>
      <c r="KPW50" s="21"/>
      <c r="KPX50" s="21"/>
      <c r="KPY50" s="21"/>
      <c r="KPZ50" s="21"/>
      <c r="KQA50" s="21"/>
      <c r="KQB50" s="21"/>
      <c r="KQC50" s="21"/>
      <c r="KQD50" s="21"/>
      <c r="KQE50" s="21"/>
      <c r="KQF50" s="21"/>
      <c r="KQG50" s="21"/>
      <c r="KQH50" s="21"/>
      <c r="KQI50" s="21"/>
      <c r="KQJ50" s="21"/>
      <c r="KQK50" s="21"/>
      <c r="KQL50" s="21"/>
      <c r="KQM50" s="21"/>
      <c r="KQN50" s="21"/>
      <c r="KQO50" s="21"/>
      <c r="KQP50" s="21"/>
      <c r="KQQ50" s="21"/>
      <c r="KQR50" s="21"/>
      <c r="KQS50" s="21"/>
      <c r="KQT50" s="21"/>
      <c r="KQU50" s="21"/>
      <c r="KQV50" s="21"/>
      <c r="KQW50" s="21"/>
      <c r="KQX50" s="21"/>
      <c r="KQY50" s="21"/>
      <c r="KQZ50" s="21"/>
      <c r="KRA50" s="21"/>
      <c r="KRB50" s="21"/>
      <c r="KRC50" s="21"/>
      <c r="KRD50" s="21"/>
      <c r="KRE50" s="21"/>
      <c r="KRF50" s="21"/>
      <c r="KRG50" s="21"/>
      <c r="KRH50" s="21"/>
      <c r="KRI50" s="21"/>
      <c r="KRJ50" s="21"/>
      <c r="KRK50" s="21"/>
      <c r="KRL50" s="21"/>
      <c r="KRM50" s="21"/>
      <c r="KRN50" s="21"/>
      <c r="KRO50" s="21"/>
      <c r="KRP50" s="21"/>
      <c r="KRQ50" s="21"/>
      <c r="KRR50" s="21"/>
      <c r="KRS50" s="21"/>
      <c r="KRT50" s="21"/>
      <c r="KRU50" s="21"/>
      <c r="KRV50" s="21"/>
      <c r="KRW50" s="21"/>
      <c r="KRX50" s="21"/>
      <c r="KRY50" s="21"/>
      <c r="KRZ50" s="21"/>
      <c r="KSA50" s="21"/>
      <c r="KSB50" s="21"/>
      <c r="KSC50" s="21"/>
      <c r="KSD50" s="21"/>
      <c r="KSE50" s="21"/>
      <c r="KSF50" s="21"/>
      <c r="KSG50" s="21"/>
      <c r="KSH50" s="21"/>
      <c r="KSI50" s="21"/>
      <c r="KSJ50" s="21"/>
      <c r="KSK50" s="21"/>
      <c r="KSL50" s="21"/>
      <c r="KSM50" s="21"/>
      <c r="KSN50" s="21"/>
      <c r="KSO50" s="21"/>
      <c r="KSP50" s="21"/>
      <c r="KSQ50" s="21"/>
      <c r="KSR50" s="21"/>
      <c r="KSS50" s="21"/>
      <c r="KST50" s="21"/>
      <c r="KSU50" s="21"/>
      <c r="KSV50" s="21"/>
      <c r="KSW50" s="21"/>
      <c r="KSX50" s="21"/>
      <c r="KSY50" s="21"/>
      <c r="KSZ50" s="21"/>
      <c r="KTA50" s="21"/>
      <c r="KTB50" s="21"/>
      <c r="KTC50" s="21"/>
      <c r="KTD50" s="21"/>
      <c r="KTE50" s="21"/>
      <c r="KTF50" s="21"/>
      <c r="KTG50" s="21"/>
      <c r="KTH50" s="21"/>
      <c r="KTI50" s="21"/>
      <c r="KTJ50" s="21"/>
      <c r="KTK50" s="21"/>
      <c r="KTL50" s="21"/>
      <c r="KTM50" s="21"/>
      <c r="KTN50" s="21"/>
      <c r="KTO50" s="21"/>
      <c r="KTP50" s="21"/>
      <c r="KTQ50" s="21"/>
      <c r="KTR50" s="21"/>
      <c r="KTS50" s="21"/>
      <c r="KTT50" s="21"/>
      <c r="KTU50" s="21"/>
      <c r="KTV50" s="21"/>
      <c r="KTW50" s="21"/>
      <c r="KTX50" s="21"/>
      <c r="KTY50" s="21"/>
      <c r="KTZ50" s="21"/>
      <c r="KUA50" s="21"/>
      <c r="KUB50" s="21"/>
      <c r="KUC50" s="21"/>
      <c r="KUD50" s="21"/>
      <c r="KUE50" s="21"/>
      <c r="KUF50" s="21"/>
      <c r="KUG50" s="21"/>
      <c r="KUH50" s="21"/>
      <c r="KUI50" s="21"/>
      <c r="KUJ50" s="21"/>
      <c r="KUK50" s="21"/>
      <c r="KUL50" s="21"/>
      <c r="KUM50" s="21"/>
      <c r="KUN50" s="21"/>
      <c r="KUO50" s="21"/>
      <c r="KUP50" s="21"/>
      <c r="KUQ50" s="21"/>
      <c r="KUR50" s="21"/>
      <c r="KUS50" s="21"/>
      <c r="KUT50" s="21"/>
      <c r="KUU50" s="21"/>
      <c r="KUV50" s="21"/>
      <c r="KUW50" s="21"/>
      <c r="KUX50" s="21"/>
      <c r="KUY50" s="21"/>
      <c r="KUZ50" s="21"/>
      <c r="KVA50" s="21"/>
      <c r="KVB50" s="21"/>
      <c r="KVC50" s="21"/>
      <c r="KVD50" s="21"/>
      <c r="KVE50" s="21"/>
      <c r="KVF50" s="21"/>
      <c r="KVG50" s="21"/>
      <c r="KVH50" s="21"/>
      <c r="KVI50" s="21"/>
      <c r="KVJ50" s="21"/>
      <c r="KVK50" s="21"/>
      <c r="KVL50" s="21"/>
      <c r="KVM50" s="21"/>
      <c r="KVN50" s="21"/>
      <c r="KVO50" s="21"/>
      <c r="KVP50" s="21"/>
      <c r="KVQ50" s="21"/>
      <c r="KVR50" s="21"/>
      <c r="KVS50" s="21"/>
      <c r="KVT50" s="21"/>
      <c r="KVU50" s="21"/>
      <c r="KVV50" s="21"/>
      <c r="KVW50" s="21"/>
      <c r="KVX50" s="21"/>
      <c r="KVY50" s="21"/>
      <c r="KVZ50" s="21"/>
      <c r="KWA50" s="21"/>
      <c r="KWB50" s="21"/>
      <c r="KWC50" s="21"/>
      <c r="KWD50" s="21"/>
      <c r="KWE50" s="21"/>
      <c r="KWF50" s="21"/>
      <c r="KWG50" s="21"/>
      <c r="KWH50" s="21"/>
      <c r="KWI50" s="21"/>
      <c r="KWJ50" s="21"/>
      <c r="KWK50" s="21"/>
      <c r="KWL50" s="21"/>
      <c r="KWM50" s="21"/>
      <c r="KWN50" s="21"/>
      <c r="KWO50" s="21"/>
      <c r="KWP50" s="21"/>
      <c r="KWQ50" s="21"/>
      <c r="KWR50" s="21"/>
      <c r="KWS50" s="21"/>
      <c r="KWT50" s="21"/>
      <c r="KWU50" s="21"/>
      <c r="KWV50" s="21"/>
      <c r="KWW50" s="21"/>
      <c r="KWX50" s="21"/>
      <c r="KWY50" s="21"/>
      <c r="KWZ50" s="21"/>
      <c r="KXA50" s="21"/>
      <c r="KXB50" s="21"/>
      <c r="KXC50" s="21"/>
      <c r="KXD50" s="21"/>
      <c r="KXE50" s="21"/>
      <c r="KXF50" s="21"/>
      <c r="KXG50" s="21"/>
      <c r="KXH50" s="21"/>
      <c r="KXI50" s="21"/>
      <c r="KXJ50" s="21"/>
      <c r="KXK50" s="21"/>
      <c r="KXL50" s="21"/>
      <c r="KXM50" s="21"/>
      <c r="KXN50" s="21"/>
      <c r="KXO50" s="21"/>
      <c r="KXP50" s="21"/>
      <c r="KXQ50" s="21"/>
      <c r="KXR50" s="21"/>
      <c r="KXS50" s="21"/>
      <c r="KXT50" s="21"/>
      <c r="KXU50" s="21"/>
      <c r="KXV50" s="21"/>
      <c r="KXW50" s="21"/>
      <c r="KXX50" s="21"/>
      <c r="KXY50" s="21"/>
      <c r="KXZ50" s="21"/>
      <c r="KYA50" s="21"/>
      <c r="KYB50" s="21"/>
      <c r="KYC50" s="21"/>
      <c r="KYD50" s="21"/>
      <c r="KYE50" s="21"/>
      <c r="KYF50" s="21"/>
      <c r="KYG50" s="21"/>
      <c r="KYH50" s="21"/>
      <c r="KYI50" s="21"/>
      <c r="KYJ50" s="21"/>
      <c r="KYK50" s="21"/>
      <c r="KYL50" s="21"/>
      <c r="KYM50" s="21"/>
      <c r="KYN50" s="21"/>
      <c r="KYO50" s="21"/>
      <c r="KYP50" s="21"/>
      <c r="KYQ50" s="21"/>
      <c r="KYR50" s="21"/>
      <c r="KYS50" s="21"/>
      <c r="KYT50" s="21"/>
      <c r="KYU50" s="21"/>
      <c r="KYV50" s="21"/>
      <c r="KYW50" s="21"/>
      <c r="KYX50" s="21"/>
      <c r="KYY50" s="21"/>
      <c r="KYZ50" s="21"/>
      <c r="KZA50" s="21"/>
      <c r="KZB50" s="21"/>
      <c r="KZC50" s="21"/>
      <c r="KZD50" s="21"/>
      <c r="KZE50" s="21"/>
      <c r="KZF50" s="21"/>
      <c r="KZG50" s="21"/>
      <c r="KZH50" s="21"/>
      <c r="KZI50" s="21"/>
      <c r="KZJ50" s="21"/>
      <c r="KZK50" s="21"/>
      <c r="KZL50" s="21"/>
      <c r="KZM50" s="21"/>
      <c r="KZN50" s="21"/>
      <c r="KZO50" s="21"/>
      <c r="KZP50" s="21"/>
      <c r="KZQ50" s="21"/>
      <c r="KZR50" s="21"/>
      <c r="KZS50" s="21"/>
      <c r="KZT50" s="21"/>
      <c r="KZU50" s="21"/>
      <c r="KZV50" s="21"/>
      <c r="KZW50" s="21"/>
      <c r="KZX50" s="21"/>
      <c r="KZY50" s="21"/>
      <c r="KZZ50" s="21"/>
      <c r="LAA50" s="21"/>
      <c r="LAB50" s="21"/>
      <c r="LAC50" s="21"/>
      <c r="LAD50" s="21"/>
      <c r="LAE50" s="21"/>
      <c r="LAF50" s="21"/>
      <c r="LAG50" s="21"/>
      <c r="LAH50" s="21"/>
      <c r="LAI50" s="21"/>
      <c r="LAJ50" s="21"/>
      <c r="LAK50" s="21"/>
      <c r="LAL50" s="21"/>
      <c r="LAM50" s="21"/>
      <c r="LAN50" s="21"/>
      <c r="LAO50" s="21"/>
      <c r="LAP50" s="21"/>
      <c r="LAQ50" s="21"/>
      <c r="LAR50" s="21"/>
      <c r="LAS50" s="21"/>
      <c r="LAT50" s="21"/>
      <c r="LAU50" s="21"/>
      <c r="LAV50" s="21"/>
      <c r="LAW50" s="21"/>
      <c r="LAX50" s="21"/>
      <c r="LAY50" s="21"/>
      <c r="LAZ50" s="21"/>
      <c r="LBA50" s="21"/>
      <c r="LBB50" s="21"/>
      <c r="LBC50" s="21"/>
      <c r="LBD50" s="21"/>
      <c r="LBE50" s="21"/>
      <c r="LBF50" s="21"/>
      <c r="LBG50" s="21"/>
      <c r="LBH50" s="21"/>
      <c r="LBI50" s="21"/>
      <c r="LBJ50" s="21"/>
      <c r="LBK50" s="21"/>
      <c r="LBL50" s="21"/>
      <c r="LBM50" s="21"/>
      <c r="LBN50" s="21"/>
      <c r="LBO50" s="21"/>
      <c r="LBP50" s="21"/>
      <c r="LBQ50" s="21"/>
      <c r="LBR50" s="21"/>
      <c r="LBS50" s="21"/>
      <c r="LBT50" s="21"/>
      <c r="LBU50" s="21"/>
      <c r="LBV50" s="21"/>
      <c r="LBW50" s="21"/>
      <c r="LBX50" s="21"/>
      <c r="LBY50" s="21"/>
      <c r="LBZ50" s="21"/>
      <c r="LCA50" s="21"/>
      <c r="LCB50" s="21"/>
      <c r="LCC50" s="21"/>
      <c r="LCD50" s="21"/>
      <c r="LCE50" s="21"/>
      <c r="LCF50" s="21"/>
      <c r="LCG50" s="21"/>
      <c r="LCH50" s="21"/>
      <c r="LCI50" s="21"/>
      <c r="LCJ50" s="21"/>
      <c r="LCK50" s="21"/>
      <c r="LCL50" s="21"/>
      <c r="LCM50" s="21"/>
      <c r="LCN50" s="21"/>
      <c r="LCO50" s="21"/>
      <c r="LCP50" s="21"/>
      <c r="LCQ50" s="21"/>
      <c r="LCR50" s="21"/>
      <c r="LCS50" s="21"/>
      <c r="LCT50" s="21"/>
      <c r="LCU50" s="21"/>
      <c r="LCV50" s="21"/>
      <c r="LCW50" s="21"/>
      <c r="LCX50" s="21"/>
      <c r="LCY50" s="21"/>
      <c r="LCZ50" s="21"/>
      <c r="LDA50" s="21"/>
      <c r="LDB50" s="21"/>
      <c r="LDC50" s="21"/>
      <c r="LDD50" s="21"/>
      <c r="LDE50" s="21"/>
      <c r="LDF50" s="21"/>
      <c r="LDG50" s="21"/>
      <c r="LDH50" s="21"/>
      <c r="LDI50" s="21"/>
      <c r="LDJ50" s="21"/>
      <c r="LDK50" s="21"/>
      <c r="LDL50" s="21"/>
      <c r="LDM50" s="21"/>
      <c r="LDN50" s="21"/>
      <c r="LDO50" s="21"/>
      <c r="LDP50" s="21"/>
      <c r="LDQ50" s="21"/>
      <c r="LDR50" s="21"/>
      <c r="LDS50" s="21"/>
      <c r="LDT50" s="21"/>
      <c r="LDU50" s="21"/>
      <c r="LDV50" s="21"/>
      <c r="LDW50" s="21"/>
      <c r="LDX50" s="21"/>
      <c r="LDY50" s="21"/>
      <c r="LDZ50" s="21"/>
      <c r="LEA50" s="21"/>
      <c r="LEB50" s="21"/>
      <c r="LEC50" s="21"/>
      <c r="LED50" s="21"/>
      <c r="LEE50" s="21"/>
      <c r="LEF50" s="21"/>
      <c r="LEG50" s="21"/>
      <c r="LEH50" s="21"/>
      <c r="LEI50" s="21"/>
      <c r="LEJ50" s="21"/>
      <c r="LEK50" s="21"/>
      <c r="LEL50" s="21"/>
      <c r="LEM50" s="21"/>
      <c r="LEN50" s="21"/>
      <c r="LEO50" s="21"/>
      <c r="LEP50" s="21"/>
      <c r="LEQ50" s="21"/>
      <c r="LER50" s="21"/>
      <c r="LES50" s="21"/>
      <c r="LET50" s="21"/>
      <c r="LEU50" s="21"/>
      <c r="LEV50" s="21"/>
      <c r="LEW50" s="21"/>
      <c r="LEX50" s="21"/>
      <c r="LEY50" s="21"/>
      <c r="LEZ50" s="21"/>
      <c r="LFA50" s="21"/>
      <c r="LFB50" s="21"/>
      <c r="LFC50" s="21"/>
      <c r="LFD50" s="21"/>
      <c r="LFE50" s="21"/>
      <c r="LFF50" s="21"/>
      <c r="LFG50" s="21"/>
      <c r="LFH50" s="21"/>
      <c r="LFI50" s="21"/>
      <c r="LFJ50" s="21"/>
      <c r="LFK50" s="21"/>
      <c r="LFL50" s="21"/>
      <c r="LFM50" s="21"/>
      <c r="LFN50" s="21"/>
      <c r="LFO50" s="21"/>
      <c r="LFP50" s="21"/>
      <c r="LFQ50" s="21"/>
      <c r="LFR50" s="21"/>
      <c r="LFS50" s="21"/>
      <c r="LFT50" s="21"/>
      <c r="LFU50" s="21"/>
      <c r="LFV50" s="21"/>
      <c r="LFW50" s="21"/>
      <c r="LFX50" s="21"/>
      <c r="LFY50" s="21"/>
      <c r="LFZ50" s="21"/>
      <c r="LGA50" s="21"/>
      <c r="LGB50" s="21"/>
      <c r="LGC50" s="21"/>
      <c r="LGD50" s="21"/>
      <c r="LGE50" s="21"/>
      <c r="LGF50" s="21"/>
      <c r="LGG50" s="21"/>
      <c r="LGH50" s="21"/>
      <c r="LGI50" s="21"/>
      <c r="LGJ50" s="21"/>
      <c r="LGK50" s="21"/>
      <c r="LGL50" s="21"/>
      <c r="LGM50" s="21"/>
      <c r="LGN50" s="21"/>
      <c r="LGO50" s="21"/>
      <c r="LGP50" s="21"/>
      <c r="LGQ50" s="21"/>
      <c r="LGR50" s="21"/>
      <c r="LGS50" s="21"/>
      <c r="LGT50" s="21"/>
      <c r="LGU50" s="21"/>
      <c r="LGV50" s="21"/>
      <c r="LGW50" s="21"/>
      <c r="LGX50" s="21"/>
      <c r="LGY50" s="21"/>
      <c r="LGZ50" s="21"/>
      <c r="LHA50" s="21"/>
      <c r="LHB50" s="21"/>
      <c r="LHC50" s="21"/>
      <c r="LHD50" s="21"/>
      <c r="LHE50" s="21"/>
      <c r="LHF50" s="21"/>
      <c r="LHG50" s="21"/>
      <c r="LHH50" s="21"/>
      <c r="LHI50" s="21"/>
      <c r="LHJ50" s="21"/>
      <c r="LHK50" s="21"/>
      <c r="LHL50" s="21"/>
      <c r="LHM50" s="21"/>
      <c r="LHN50" s="21"/>
      <c r="LHO50" s="21"/>
      <c r="LHP50" s="21"/>
      <c r="LHQ50" s="21"/>
      <c r="LHR50" s="21"/>
      <c r="LHS50" s="21"/>
      <c r="LHT50" s="21"/>
      <c r="LHU50" s="21"/>
      <c r="LHV50" s="21"/>
      <c r="LHW50" s="21"/>
      <c r="LHX50" s="21"/>
      <c r="LHY50" s="21"/>
      <c r="LHZ50" s="21"/>
      <c r="LIA50" s="21"/>
      <c r="LIB50" s="21"/>
      <c r="LIC50" s="21"/>
      <c r="LID50" s="21"/>
      <c r="LIE50" s="21"/>
      <c r="LIF50" s="21"/>
      <c r="LIG50" s="21"/>
      <c r="LIH50" s="21"/>
      <c r="LII50" s="21"/>
      <c r="LIJ50" s="21"/>
      <c r="LIK50" s="21"/>
      <c r="LIL50" s="21"/>
      <c r="LIM50" s="21"/>
      <c r="LIN50" s="21"/>
      <c r="LIO50" s="21"/>
      <c r="LIP50" s="21"/>
      <c r="LIQ50" s="21"/>
      <c r="LIR50" s="21"/>
      <c r="LIS50" s="21"/>
      <c r="LIT50" s="21"/>
      <c r="LIU50" s="21"/>
      <c r="LIV50" s="21"/>
      <c r="LIW50" s="21"/>
      <c r="LIX50" s="21"/>
      <c r="LIY50" s="21"/>
      <c r="LIZ50" s="21"/>
      <c r="LJA50" s="21"/>
      <c r="LJB50" s="21"/>
      <c r="LJC50" s="21"/>
      <c r="LJD50" s="21"/>
      <c r="LJE50" s="21"/>
      <c r="LJF50" s="21"/>
      <c r="LJG50" s="21"/>
      <c r="LJH50" s="21"/>
      <c r="LJI50" s="21"/>
      <c r="LJJ50" s="21"/>
      <c r="LJK50" s="21"/>
      <c r="LJL50" s="21"/>
      <c r="LJM50" s="21"/>
      <c r="LJN50" s="21"/>
      <c r="LJO50" s="21"/>
      <c r="LJP50" s="21"/>
      <c r="LJQ50" s="21"/>
      <c r="LJR50" s="21"/>
      <c r="LJS50" s="21"/>
      <c r="LJT50" s="21"/>
      <c r="LJU50" s="21"/>
      <c r="LJV50" s="21"/>
      <c r="LJW50" s="21"/>
      <c r="LJX50" s="21"/>
      <c r="LJY50" s="21"/>
      <c r="LJZ50" s="21"/>
      <c r="LKA50" s="21"/>
      <c r="LKB50" s="21"/>
      <c r="LKC50" s="21"/>
      <c r="LKD50" s="21"/>
      <c r="LKE50" s="21"/>
      <c r="LKF50" s="21"/>
      <c r="LKG50" s="21"/>
      <c r="LKH50" s="21"/>
      <c r="LKI50" s="21"/>
      <c r="LKJ50" s="21"/>
      <c r="LKK50" s="21"/>
      <c r="LKL50" s="21"/>
      <c r="LKM50" s="21"/>
      <c r="LKN50" s="21"/>
      <c r="LKO50" s="21"/>
      <c r="LKP50" s="21"/>
      <c r="LKQ50" s="21"/>
      <c r="LKR50" s="21"/>
      <c r="LKS50" s="21"/>
      <c r="LKT50" s="21"/>
      <c r="LKU50" s="21"/>
      <c r="LKV50" s="21"/>
      <c r="LKW50" s="21"/>
      <c r="LKX50" s="21"/>
      <c r="LKY50" s="21"/>
      <c r="LKZ50" s="21"/>
      <c r="LLA50" s="21"/>
      <c r="LLB50" s="21"/>
      <c r="LLC50" s="21"/>
      <c r="LLD50" s="21"/>
      <c r="LLE50" s="21"/>
      <c r="LLF50" s="21"/>
      <c r="LLG50" s="21"/>
      <c r="LLH50" s="21"/>
      <c r="LLI50" s="21"/>
      <c r="LLJ50" s="21"/>
      <c r="LLK50" s="21"/>
      <c r="LLL50" s="21"/>
      <c r="LLM50" s="21"/>
      <c r="LLN50" s="21"/>
      <c r="LLO50" s="21"/>
      <c r="LLP50" s="21"/>
      <c r="LLQ50" s="21"/>
      <c r="LLR50" s="21"/>
      <c r="LLS50" s="21"/>
      <c r="LLT50" s="21"/>
      <c r="LLU50" s="21"/>
      <c r="LLV50" s="21"/>
      <c r="LLW50" s="21"/>
      <c r="LLX50" s="21"/>
      <c r="LLY50" s="21"/>
      <c r="LLZ50" s="21"/>
      <c r="LMA50" s="21"/>
      <c r="LMB50" s="21"/>
      <c r="LMC50" s="21"/>
      <c r="LMD50" s="21"/>
      <c r="LME50" s="21"/>
      <c r="LMF50" s="21"/>
      <c r="LMG50" s="21"/>
      <c r="LMH50" s="21"/>
      <c r="LMI50" s="21"/>
      <c r="LMJ50" s="21"/>
      <c r="LMK50" s="21"/>
      <c r="LML50" s="21"/>
      <c r="LMM50" s="21"/>
      <c r="LMN50" s="21"/>
      <c r="LMO50" s="21"/>
      <c r="LMP50" s="21"/>
      <c r="LMQ50" s="21"/>
      <c r="LMR50" s="21"/>
      <c r="LMS50" s="21"/>
      <c r="LMT50" s="21"/>
      <c r="LMU50" s="21"/>
      <c r="LMV50" s="21"/>
      <c r="LMW50" s="21"/>
      <c r="LMX50" s="21"/>
      <c r="LMY50" s="21"/>
      <c r="LMZ50" s="21"/>
      <c r="LNA50" s="21"/>
      <c r="LNB50" s="21"/>
      <c r="LNC50" s="21"/>
      <c r="LND50" s="21"/>
      <c r="LNE50" s="21"/>
      <c r="LNF50" s="21"/>
      <c r="LNG50" s="21"/>
      <c r="LNH50" s="21"/>
      <c r="LNI50" s="21"/>
      <c r="LNJ50" s="21"/>
      <c r="LNK50" s="21"/>
      <c r="LNL50" s="21"/>
      <c r="LNM50" s="21"/>
      <c r="LNN50" s="21"/>
      <c r="LNO50" s="21"/>
      <c r="LNP50" s="21"/>
      <c r="LNQ50" s="21"/>
      <c r="LNR50" s="21"/>
      <c r="LNS50" s="21"/>
      <c r="LNT50" s="21"/>
      <c r="LNU50" s="21"/>
      <c r="LNV50" s="21"/>
      <c r="LNW50" s="21"/>
      <c r="LNX50" s="21"/>
      <c r="LNY50" s="21"/>
      <c r="LNZ50" s="21"/>
      <c r="LOA50" s="21"/>
      <c r="LOB50" s="21"/>
      <c r="LOC50" s="21"/>
      <c r="LOD50" s="21"/>
      <c r="LOE50" s="21"/>
      <c r="LOF50" s="21"/>
      <c r="LOG50" s="21"/>
      <c r="LOH50" s="21"/>
      <c r="LOI50" s="21"/>
      <c r="LOJ50" s="21"/>
      <c r="LOK50" s="21"/>
      <c r="LOL50" s="21"/>
      <c r="LOM50" s="21"/>
      <c r="LON50" s="21"/>
      <c r="LOO50" s="21"/>
      <c r="LOP50" s="21"/>
      <c r="LOQ50" s="21"/>
      <c r="LOR50" s="21"/>
      <c r="LOS50" s="21"/>
      <c r="LOT50" s="21"/>
      <c r="LOU50" s="21"/>
      <c r="LOV50" s="21"/>
      <c r="LOW50" s="21"/>
      <c r="LOX50" s="21"/>
      <c r="LOY50" s="21"/>
      <c r="LOZ50" s="21"/>
      <c r="LPA50" s="21"/>
      <c r="LPB50" s="21"/>
      <c r="LPC50" s="21"/>
      <c r="LPD50" s="21"/>
      <c r="LPE50" s="21"/>
      <c r="LPF50" s="21"/>
      <c r="LPG50" s="21"/>
      <c r="LPH50" s="21"/>
      <c r="LPI50" s="21"/>
      <c r="LPJ50" s="21"/>
      <c r="LPK50" s="21"/>
      <c r="LPL50" s="21"/>
      <c r="LPM50" s="21"/>
      <c r="LPN50" s="21"/>
      <c r="LPO50" s="21"/>
      <c r="LPP50" s="21"/>
      <c r="LPQ50" s="21"/>
      <c r="LPR50" s="21"/>
      <c r="LPS50" s="21"/>
      <c r="LPT50" s="21"/>
      <c r="LPU50" s="21"/>
      <c r="LPV50" s="21"/>
      <c r="LPW50" s="21"/>
      <c r="LPX50" s="21"/>
      <c r="LPY50" s="21"/>
      <c r="LPZ50" s="21"/>
      <c r="LQA50" s="21"/>
      <c r="LQB50" s="21"/>
      <c r="LQC50" s="21"/>
      <c r="LQD50" s="21"/>
      <c r="LQE50" s="21"/>
      <c r="LQF50" s="21"/>
      <c r="LQG50" s="21"/>
      <c r="LQH50" s="21"/>
      <c r="LQI50" s="21"/>
      <c r="LQJ50" s="21"/>
      <c r="LQK50" s="21"/>
      <c r="LQL50" s="21"/>
      <c r="LQM50" s="21"/>
      <c r="LQN50" s="21"/>
      <c r="LQO50" s="21"/>
      <c r="LQP50" s="21"/>
      <c r="LQQ50" s="21"/>
      <c r="LQR50" s="21"/>
      <c r="LQS50" s="21"/>
      <c r="LQT50" s="21"/>
      <c r="LQU50" s="21"/>
      <c r="LQV50" s="21"/>
      <c r="LQW50" s="21"/>
      <c r="LQX50" s="21"/>
      <c r="LQY50" s="21"/>
      <c r="LQZ50" s="21"/>
      <c r="LRA50" s="21"/>
      <c r="LRB50" s="21"/>
      <c r="LRC50" s="21"/>
      <c r="LRD50" s="21"/>
      <c r="LRE50" s="21"/>
      <c r="LRF50" s="21"/>
      <c r="LRG50" s="21"/>
      <c r="LRH50" s="21"/>
      <c r="LRI50" s="21"/>
      <c r="LRJ50" s="21"/>
      <c r="LRK50" s="21"/>
      <c r="LRL50" s="21"/>
      <c r="LRM50" s="21"/>
      <c r="LRN50" s="21"/>
      <c r="LRO50" s="21"/>
      <c r="LRP50" s="21"/>
      <c r="LRQ50" s="21"/>
      <c r="LRR50" s="21"/>
      <c r="LRS50" s="21"/>
      <c r="LRT50" s="21"/>
      <c r="LRU50" s="21"/>
      <c r="LRV50" s="21"/>
      <c r="LRW50" s="21"/>
      <c r="LRX50" s="21"/>
      <c r="LRY50" s="21"/>
      <c r="LRZ50" s="21"/>
      <c r="LSA50" s="21"/>
      <c r="LSB50" s="21"/>
      <c r="LSC50" s="21"/>
      <c r="LSD50" s="21"/>
      <c r="LSE50" s="21"/>
      <c r="LSF50" s="21"/>
      <c r="LSG50" s="21"/>
      <c r="LSH50" s="21"/>
      <c r="LSI50" s="21"/>
      <c r="LSJ50" s="21"/>
      <c r="LSK50" s="21"/>
      <c r="LSL50" s="21"/>
      <c r="LSM50" s="21"/>
      <c r="LSN50" s="21"/>
      <c r="LSO50" s="21"/>
      <c r="LSP50" s="21"/>
      <c r="LSQ50" s="21"/>
      <c r="LSR50" s="21"/>
      <c r="LSS50" s="21"/>
      <c r="LST50" s="21"/>
      <c r="LSU50" s="21"/>
      <c r="LSV50" s="21"/>
      <c r="LSW50" s="21"/>
      <c r="LSX50" s="21"/>
      <c r="LSY50" s="21"/>
      <c r="LSZ50" s="21"/>
      <c r="LTA50" s="21"/>
      <c r="LTB50" s="21"/>
      <c r="LTC50" s="21"/>
      <c r="LTD50" s="21"/>
      <c r="LTE50" s="21"/>
      <c r="LTF50" s="21"/>
      <c r="LTG50" s="21"/>
      <c r="LTH50" s="21"/>
      <c r="LTI50" s="21"/>
      <c r="LTJ50" s="21"/>
      <c r="LTK50" s="21"/>
      <c r="LTL50" s="21"/>
      <c r="LTM50" s="21"/>
      <c r="LTN50" s="21"/>
      <c r="LTO50" s="21"/>
      <c r="LTP50" s="21"/>
      <c r="LTQ50" s="21"/>
      <c r="LTR50" s="21"/>
      <c r="LTS50" s="21"/>
      <c r="LTT50" s="21"/>
      <c r="LTU50" s="21"/>
      <c r="LTV50" s="21"/>
      <c r="LTW50" s="21"/>
      <c r="LTX50" s="21"/>
      <c r="LTY50" s="21"/>
      <c r="LTZ50" s="21"/>
      <c r="LUA50" s="21"/>
      <c r="LUB50" s="21"/>
      <c r="LUC50" s="21"/>
      <c r="LUD50" s="21"/>
      <c r="LUE50" s="21"/>
      <c r="LUF50" s="21"/>
      <c r="LUG50" s="21"/>
      <c r="LUH50" s="21"/>
      <c r="LUI50" s="21"/>
      <c r="LUJ50" s="21"/>
      <c r="LUK50" s="21"/>
      <c r="LUL50" s="21"/>
      <c r="LUM50" s="21"/>
      <c r="LUN50" s="21"/>
      <c r="LUO50" s="21"/>
      <c r="LUP50" s="21"/>
      <c r="LUQ50" s="21"/>
      <c r="LUR50" s="21"/>
      <c r="LUS50" s="21"/>
      <c r="LUT50" s="21"/>
      <c r="LUU50" s="21"/>
      <c r="LUV50" s="21"/>
      <c r="LUW50" s="21"/>
      <c r="LUX50" s="21"/>
      <c r="LUY50" s="21"/>
      <c r="LUZ50" s="21"/>
      <c r="LVA50" s="21"/>
      <c r="LVB50" s="21"/>
      <c r="LVC50" s="21"/>
      <c r="LVD50" s="21"/>
      <c r="LVE50" s="21"/>
      <c r="LVF50" s="21"/>
      <c r="LVG50" s="21"/>
      <c r="LVH50" s="21"/>
      <c r="LVI50" s="21"/>
      <c r="LVJ50" s="21"/>
      <c r="LVK50" s="21"/>
      <c r="LVL50" s="21"/>
      <c r="LVM50" s="21"/>
      <c r="LVN50" s="21"/>
      <c r="LVO50" s="21"/>
      <c r="LVP50" s="21"/>
      <c r="LVQ50" s="21"/>
      <c r="LVR50" s="21"/>
      <c r="LVS50" s="21"/>
      <c r="LVT50" s="21"/>
      <c r="LVU50" s="21"/>
      <c r="LVV50" s="21"/>
      <c r="LVW50" s="21"/>
      <c r="LVX50" s="21"/>
      <c r="LVY50" s="21"/>
      <c r="LVZ50" s="21"/>
      <c r="LWA50" s="21"/>
      <c r="LWB50" s="21"/>
      <c r="LWC50" s="21"/>
      <c r="LWD50" s="21"/>
      <c r="LWE50" s="21"/>
      <c r="LWF50" s="21"/>
      <c r="LWG50" s="21"/>
      <c r="LWH50" s="21"/>
      <c r="LWI50" s="21"/>
      <c r="LWJ50" s="21"/>
      <c r="LWK50" s="21"/>
      <c r="LWL50" s="21"/>
      <c r="LWM50" s="21"/>
      <c r="LWN50" s="21"/>
      <c r="LWO50" s="21"/>
      <c r="LWP50" s="21"/>
      <c r="LWQ50" s="21"/>
      <c r="LWR50" s="21"/>
      <c r="LWS50" s="21"/>
      <c r="LWT50" s="21"/>
      <c r="LWU50" s="21"/>
      <c r="LWV50" s="21"/>
      <c r="LWW50" s="21"/>
      <c r="LWX50" s="21"/>
      <c r="LWY50" s="21"/>
      <c r="LWZ50" s="21"/>
      <c r="LXA50" s="21"/>
      <c r="LXB50" s="21"/>
      <c r="LXC50" s="21"/>
      <c r="LXD50" s="21"/>
      <c r="LXE50" s="21"/>
      <c r="LXF50" s="21"/>
      <c r="LXG50" s="21"/>
      <c r="LXH50" s="21"/>
      <c r="LXI50" s="21"/>
      <c r="LXJ50" s="21"/>
      <c r="LXK50" s="21"/>
      <c r="LXL50" s="21"/>
      <c r="LXM50" s="21"/>
      <c r="LXN50" s="21"/>
      <c r="LXO50" s="21"/>
      <c r="LXP50" s="21"/>
      <c r="LXQ50" s="21"/>
      <c r="LXR50" s="21"/>
      <c r="LXS50" s="21"/>
      <c r="LXT50" s="21"/>
      <c r="LXU50" s="21"/>
      <c r="LXV50" s="21"/>
      <c r="LXW50" s="21"/>
      <c r="LXX50" s="21"/>
      <c r="LXY50" s="21"/>
      <c r="LXZ50" s="21"/>
      <c r="LYA50" s="21"/>
      <c r="LYB50" s="21"/>
      <c r="LYC50" s="21"/>
      <c r="LYD50" s="21"/>
      <c r="LYE50" s="21"/>
      <c r="LYF50" s="21"/>
      <c r="LYG50" s="21"/>
      <c r="LYH50" s="21"/>
      <c r="LYI50" s="21"/>
      <c r="LYJ50" s="21"/>
      <c r="LYK50" s="21"/>
      <c r="LYL50" s="21"/>
      <c r="LYM50" s="21"/>
      <c r="LYN50" s="21"/>
      <c r="LYO50" s="21"/>
      <c r="LYP50" s="21"/>
      <c r="LYQ50" s="21"/>
      <c r="LYR50" s="21"/>
      <c r="LYS50" s="21"/>
      <c r="LYT50" s="21"/>
      <c r="LYU50" s="21"/>
      <c r="LYV50" s="21"/>
      <c r="LYW50" s="21"/>
      <c r="LYX50" s="21"/>
      <c r="LYY50" s="21"/>
      <c r="LYZ50" s="21"/>
      <c r="LZA50" s="21"/>
      <c r="LZB50" s="21"/>
      <c r="LZC50" s="21"/>
      <c r="LZD50" s="21"/>
      <c r="LZE50" s="21"/>
      <c r="LZF50" s="21"/>
      <c r="LZG50" s="21"/>
      <c r="LZH50" s="21"/>
      <c r="LZI50" s="21"/>
      <c r="LZJ50" s="21"/>
      <c r="LZK50" s="21"/>
      <c r="LZL50" s="21"/>
      <c r="LZM50" s="21"/>
      <c r="LZN50" s="21"/>
      <c r="LZO50" s="21"/>
      <c r="LZP50" s="21"/>
      <c r="LZQ50" s="21"/>
      <c r="LZR50" s="21"/>
      <c r="LZS50" s="21"/>
      <c r="LZT50" s="21"/>
      <c r="LZU50" s="21"/>
      <c r="LZV50" s="21"/>
      <c r="LZW50" s="21"/>
      <c r="LZX50" s="21"/>
      <c r="LZY50" s="21"/>
      <c r="LZZ50" s="21"/>
      <c r="MAA50" s="21"/>
      <c r="MAB50" s="21"/>
      <c r="MAC50" s="21"/>
      <c r="MAD50" s="21"/>
      <c r="MAE50" s="21"/>
      <c r="MAF50" s="21"/>
      <c r="MAG50" s="21"/>
      <c r="MAH50" s="21"/>
      <c r="MAI50" s="21"/>
      <c r="MAJ50" s="21"/>
      <c r="MAK50" s="21"/>
      <c r="MAL50" s="21"/>
      <c r="MAM50" s="21"/>
      <c r="MAN50" s="21"/>
      <c r="MAO50" s="21"/>
      <c r="MAP50" s="21"/>
      <c r="MAQ50" s="21"/>
      <c r="MAR50" s="21"/>
      <c r="MAS50" s="21"/>
      <c r="MAT50" s="21"/>
      <c r="MAU50" s="21"/>
      <c r="MAV50" s="21"/>
      <c r="MAW50" s="21"/>
      <c r="MAX50" s="21"/>
      <c r="MAY50" s="21"/>
      <c r="MAZ50" s="21"/>
      <c r="MBA50" s="21"/>
      <c r="MBB50" s="21"/>
      <c r="MBC50" s="21"/>
      <c r="MBD50" s="21"/>
      <c r="MBE50" s="21"/>
      <c r="MBF50" s="21"/>
      <c r="MBG50" s="21"/>
      <c r="MBH50" s="21"/>
      <c r="MBI50" s="21"/>
      <c r="MBJ50" s="21"/>
      <c r="MBK50" s="21"/>
      <c r="MBL50" s="21"/>
      <c r="MBM50" s="21"/>
      <c r="MBN50" s="21"/>
      <c r="MBO50" s="21"/>
      <c r="MBP50" s="21"/>
      <c r="MBQ50" s="21"/>
      <c r="MBR50" s="21"/>
      <c r="MBS50" s="21"/>
      <c r="MBT50" s="21"/>
      <c r="MBU50" s="21"/>
      <c r="MBV50" s="21"/>
      <c r="MBW50" s="21"/>
      <c r="MBX50" s="21"/>
      <c r="MBY50" s="21"/>
      <c r="MBZ50" s="21"/>
      <c r="MCA50" s="21"/>
      <c r="MCB50" s="21"/>
      <c r="MCC50" s="21"/>
      <c r="MCD50" s="21"/>
      <c r="MCE50" s="21"/>
      <c r="MCF50" s="21"/>
      <c r="MCG50" s="21"/>
      <c r="MCH50" s="21"/>
      <c r="MCI50" s="21"/>
      <c r="MCJ50" s="21"/>
      <c r="MCK50" s="21"/>
      <c r="MCL50" s="21"/>
      <c r="MCM50" s="21"/>
      <c r="MCN50" s="21"/>
      <c r="MCO50" s="21"/>
      <c r="MCP50" s="21"/>
      <c r="MCQ50" s="21"/>
      <c r="MCR50" s="21"/>
      <c r="MCS50" s="21"/>
      <c r="MCT50" s="21"/>
      <c r="MCU50" s="21"/>
      <c r="MCV50" s="21"/>
      <c r="MCW50" s="21"/>
      <c r="MCX50" s="21"/>
      <c r="MCY50" s="21"/>
      <c r="MCZ50" s="21"/>
      <c r="MDA50" s="21"/>
      <c r="MDB50" s="21"/>
      <c r="MDC50" s="21"/>
      <c r="MDD50" s="21"/>
      <c r="MDE50" s="21"/>
      <c r="MDF50" s="21"/>
      <c r="MDG50" s="21"/>
      <c r="MDH50" s="21"/>
      <c r="MDI50" s="21"/>
      <c r="MDJ50" s="21"/>
      <c r="MDK50" s="21"/>
      <c r="MDL50" s="21"/>
      <c r="MDM50" s="21"/>
      <c r="MDN50" s="21"/>
      <c r="MDO50" s="21"/>
      <c r="MDP50" s="21"/>
      <c r="MDQ50" s="21"/>
      <c r="MDR50" s="21"/>
      <c r="MDS50" s="21"/>
      <c r="MDT50" s="21"/>
      <c r="MDU50" s="21"/>
      <c r="MDV50" s="21"/>
      <c r="MDW50" s="21"/>
      <c r="MDX50" s="21"/>
      <c r="MDY50" s="21"/>
      <c r="MDZ50" s="21"/>
      <c r="MEA50" s="21"/>
      <c r="MEB50" s="21"/>
      <c r="MEC50" s="21"/>
      <c r="MED50" s="21"/>
      <c r="MEE50" s="21"/>
      <c r="MEF50" s="21"/>
      <c r="MEG50" s="21"/>
      <c r="MEH50" s="21"/>
      <c r="MEI50" s="21"/>
      <c r="MEJ50" s="21"/>
      <c r="MEK50" s="21"/>
      <c r="MEL50" s="21"/>
      <c r="MEM50" s="21"/>
      <c r="MEN50" s="21"/>
      <c r="MEO50" s="21"/>
      <c r="MEP50" s="21"/>
      <c r="MEQ50" s="21"/>
      <c r="MER50" s="21"/>
      <c r="MES50" s="21"/>
      <c r="MET50" s="21"/>
      <c r="MEU50" s="21"/>
      <c r="MEV50" s="21"/>
      <c r="MEW50" s="21"/>
      <c r="MEX50" s="21"/>
      <c r="MEY50" s="21"/>
      <c r="MEZ50" s="21"/>
      <c r="MFA50" s="21"/>
      <c r="MFB50" s="21"/>
      <c r="MFC50" s="21"/>
      <c r="MFD50" s="21"/>
      <c r="MFE50" s="21"/>
      <c r="MFF50" s="21"/>
      <c r="MFG50" s="21"/>
      <c r="MFH50" s="21"/>
      <c r="MFI50" s="21"/>
      <c r="MFJ50" s="21"/>
      <c r="MFK50" s="21"/>
      <c r="MFL50" s="21"/>
      <c r="MFM50" s="21"/>
      <c r="MFN50" s="21"/>
      <c r="MFO50" s="21"/>
      <c r="MFP50" s="21"/>
      <c r="MFQ50" s="21"/>
      <c r="MFR50" s="21"/>
      <c r="MFS50" s="21"/>
      <c r="MFT50" s="21"/>
      <c r="MFU50" s="21"/>
      <c r="MFV50" s="21"/>
      <c r="MFW50" s="21"/>
      <c r="MFX50" s="21"/>
      <c r="MFY50" s="21"/>
      <c r="MFZ50" s="21"/>
      <c r="MGA50" s="21"/>
      <c r="MGB50" s="21"/>
      <c r="MGC50" s="21"/>
      <c r="MGD50" s="21"/>
      <c r="MGE50" s="21"/>
      <c r="MGF50" s="21"/>
      <c r="MGG50" s="21"/>
      <c r="MGH50" s="21"/>
      <c r="MGI50" s="21"/>
      <c r="MGJ50" s="21"/>
      <c r="MGK50" s="21"/>
      <c r="MGL50" s="21"/>
      <c r="MGM50" s="21"/>
      <c r="MGN50" s="21"/>
      <c r="MGO50" s="21"/>
      <c r="MGP50" s="21"/>
      <c r="MGQ50" s="21"/>
      <c r="MGR50" s="21"/>
      <c r="MGS50" s="21"/>
      <c r="MGT50" s="21"/>
      <c r="MGU50" s="21"/>
      <c r="MGV50" s="21"/>
      <c r="MGW50" s="21"/>
      <c r="MGX50" s="21"/>
      <c r="MGY50" s="21"/>
      <c r="MGZ50" s="21"/>
      <c r="MHA50" s="21"/>
      <c r="MHB50" s="21"/>
      <c r="MHC50" s="21"/>
      <c r="MHD50" s="21"/>
      <c r="MHE50" s="21"/>
      <c r="MHF50" s="21"/>
      <c r="MHG50" s="21"/>
      <c r="MHH50" s="21"/>
      <c r="MHI50" s="21"/>
      <c r="MHJ50" s="21"/>
      <c r="MHK50" s="21"/>
      <c r="MHL50" s="21"/>
      <c r="MHM50" s="21"/>
      <c r="MHN50" s="21"/>
      <c r="MHO50" s="21"/>
      <c r="MHP50" s="21"/>
      <c r="MHQ50" s="21"/>
      <c r="MHR50" s="21"/>
      <c r="MHS50" s="21"/>
      <c r="MHT50" s="21"/>
      <c r="MHU50" s="21"/>
      <c r="MHV50" s="21"/>
      <c r="MHW50" s="21"/>
      <c r="MHX50" s="21"/>
      <c r="MHY50" s="21"/>
      <c r="MHZ50" s="21"/>
      <c r="MIA50" s="21"/>
      <c r="MIB50" s="21"/>
      <c r="MIC50" s="21"/>
      <c r="MID50" s="21"/>
      <c r="MIE50" s="21"/>
      <c r="MIF50" s="21"/>
      <c r="MIG50" s="21"/>
      <c r="MIH50" s="21"/>
      <c r="MII50" s="21"/>
      <c r="MIJ50" s="21"/>
      <c r="MIK50" s="21"/>
      <c r="MIL50" s="21"/>
      <c r="MIM50" s="21"/>
      <c r="MIN50" s="21"/>
      <c r="MIO50" s="21"/>
      <c r="MIP50" s="21"/>
      <c r="MIQ50" s="21"/>
      <c r="MIR50" s="21"/>
      <c r="MIS50" s="21"/>
      <c r="MIT50" s="21"/>
      <c r="MIU50" s="21"/>
      <c r="MIV50" s="21"/>
      <c r="MIW50" s="21"/>
      <c r="MIX50" s="21"/>
      <c r="MIY50" s="21"/>
      <c r="MIZ50" s="21"/>
      <c r="MJA50" s="21"/>
      <c r="MJB50" s="21"/>
      <c r="MJC50" s="21"/>
      <c r="MJD50" s="21"/>
      <c r="MJE50" s="21"/>
      <c r="MJF50" s="21"/>
      <c r="MJG50" s="21"/>
      <c r="MJH50" s="21"/>
      <c r="MJI50" s="21"/>
      <c r="MJJ50" s="21"/>
      <c r="MJK50" s="21"/>
      <c r="MJL50" s="21"/>
      <c r="MJM50" s="21"/>
      <c r="MJN50" s="21"/>
      <c r="MJO50" s="21"/>
      <c r="MJP50" s="21"/>
      <c r="MJQ50" s="21"/>
      <c r="MJR50" s="21"/>
      <c r="MJS50" s="21"/>
      <c r="MJT50" s="21"/>
      <c r="MJU50" s="21"/>
      <c r="MJV50" s="21"/>
      <c r="MJW50" s="21"/>
      <c r="MJX50" s="21"/>
      <c r="MJY50" s="21"/>
      <c r="MJZ50" s="21"/>
      <c r="MKA50" s="21"/>
      <c r="MKB50" s="21"/>
      <c r="MKC50" s="21"/>
      <c r="MKD50" s="21"/>
      <c r="MKE50" s="21"/>
      <c r="MKF50" s="21"/>
      <c r="MKG50" s="21"/>
      <c r="MKH50" s="21"/>
      <c r="MKI50" s="21"/>
      <c r="MKJ50" s="21"/>
      <c r="MKK50" s="21"/>
      <c r="MKL50" s="21"/>
      <c r="MKM50" s="21"/>
      <c r="MKN50" s="21"/>
      <c r="MKO50" s="21"/>
      <c r="MKP50" s="21"/>
      <c r="MKQ50" s="21"/>
      <c r="MKR50" s="21"/>
      <c r="MKS50" s="21"/>
      <c r="MKT50" s="21"/>
      <c r="MKU50" s="21"/>
      <c r="MKV50" s="21"/>
      <c r="MKW50" s="21"/>
      <c r="MKX50" s="21"/>
      <c r="MKY50" s="21"/>
      <c r="MKZ50" s="21"/>
      <c r="MLA50" s="21"/>
      <c r="MLB50" s="21"/>
      <c r="MLC50" s="21"/>
      <c r="MLD50" s="21"/>
      <c r="MLE50" s="21"/>
      <c r="MLF50" s="21"/>
      <c r="MLG50" s="21"/>
      <c r="MLH50" s="21"/>
      <c r="MLI50" s="21"/>
      <c r="MLJ50" s="21"/>
      <c r="MLK50" s="21"/>
      <c r="MLL50" s="21"/>
      <c r="MLM50" s="21"/>
      <c r="MLN50" s="21"/>
      <c r="MLO50" s="21"/>
      <c r="MLP50" s="21"/>
      <c r="MLQ50" s="21"/>
      <c r="MLR50" s="21"/>
      <c r="MLS50" s="21"/>
      <c r="MLT50" s="21"/>
      <c r="MLU50" s="21"/>
      <c r="MLV50" s="21"/>
      <c r="MLW50" s="21"/>
      <c r="MLX50" s="21"/>
      <c r="MLY50" s="21"/>
      <c r="MLZ50" s="21"/>
      <c r="MMA50" s="21"/>
      <c r="MMB50" s="21"/>
      <c r="MMC50" s="21"/>
      <c r="MMD50" s="21"/>
      <c r="MME50" s="21"/>
      <c r="MMF50" s="21"/>
      <c r="MMG50" s="21"/>
      <c r="MMH50" s="21"/>
      <c r="MMI50" s="21"/>
      <c r="MMJ50" s="21"/>
      <c r="MMK50" s="21"/>
      <c r="MML50" s="21"/>
      <c r="MMM50" s="21"/>
      <c r="MMN50" s="21"/>
      <c r="MMO50" s="21"/>
      <c r="MMP50" s="21"/>
      <c r="MMQ50" s="21"/>
      <c r="MMR50" s="21"/>
      <c r="MMS50" s="21"/>
      <c r="MMT50" s="21"/>
      <c r="MMU50" s="21"/>
      <c r="MMV50" s="21"/>
      <c r="MMW50" s="21"/>
      <c r="MMX50" s="21"/>
      <c r="MMY50" s="21"/>
      <c r="MMZ50" s="21"/>
      <c r="MNA50" s="21"/>
      <c r="MNB50" s="21"/>
      <c r="MNC50" s="21"/>
      <c r="MND50" s="21"/>
      <c r="MNE50" s="21"/>
      <c r="MNF50" s="21"/>
      <c r="MNG50" s="21"/>
      <c r="MNH50" s="21"/>
      <c r="MNI50" s="21"/>
      <c r="MNJ50" s="21"/>
      <c r="MNK50" s="21"/>
      <c r="MNL50" s="21"/>
      <c r="MNM50" s="21"/>
      <c r="MNN50" s="21"/>
      <c r="MNO50" s="21"/>
      <c r="MNP50" s="21"/>
      <c r="MNQ50" s="21"/>
      <c r="MNR50" s="21"/>
      <c r="MNS50" s="21"/>
      <c r="MNT50" s="21"/>
      <c r="MNU50" s="21"/>
      <c r="MNV50" s="21"/>
      <c r="MNW50" s="21"/>
      <c r="MNX50" s="21"/>
      <c r="MNY50" s="21"/>
      <c r="MNZ50" s="21"/>
      <c r="MOA50" s="21"/>
      <c r="MOB50" s="21"/>
      <c r="MOC50" s="21"/>
      <c r="MOD50" s="21"/>
      <c r="MOE50" s="21"/>
      <c r="MOF50" s="21"/>
      <c r="MOG50" s="21"/>
      <c r="MOH50" s="21"/>
      <c r="MOI50" s="21"/>
      <c r="MOJ50" s="21"/>
      <c r="MOK50" s="21"/>
      <c r="MOL50" s="21"/>
      <c r="MOM50" s="21"/>
      <c r="MON50" s="21"/>
      <c r="MOO50" s="21"/>
      <c r="MOP50" s="21"/>
      <c r="MOQ50" s="21"/>
      <c r="MOR50" s="21"/>
      <c r="MOS50" s="21"/>
      <c r="MOT50" s="21"/>
      <c r="MOU50" s="21"/>
      <c r="MOV50" s="21"/>
      <c r="MOW50" s="21"/>
      <c r="MOX50" s="21"/>
      <c r="MOY50" s="21"/>
      <c r="MOZ50" s="21"/>
      <c r="MPA50" s="21"/>
      <c r="MPB50" s="21"/>
      <c r="MPC50" s="21"/>
      <c r="MPD50" s="21"/>
      <c r="MPE50" s="21"/>
      <c r="MPF50" s="21"/>
      <c r="MPG50" s="21"/>
      <c r="MPH50" s="21"/>
      <c r="MPI50" s="21"/>
      <c r="MPJ50" s="21"/>
      <c r="MPK50" s="21"/>
      <c r="MPL50" s="21"/>
      <c r="MPM50" s="21"/>
      <c r="MPN50" s="21"/>
      <c r="MPO50" s="21"/>
      <c r="MPP50" s="21"/>
      <c r="MPQ50" s="21"/>
      <c r="MPR50" s="21"/>
      <c r="MPS50" s="21"/>
      <c r="MPT50" s="21"/>
      <c r="MPU50" s="21"/>
      <c r="MPV50" s="21"/>
      <c r="MPW50" s="21"/>
      <c r="MPX50" s="21"/>
      <c r="MPY50" s="21"/>
      <c r="MPZ50" s="21"/>
      <c r="MQA50" s="21"/>
      <c r="MQB50" s="21"/>
      <c r="MQC50" s="21"/>
      <c r="MQD50" s="21"/>
      <c r="MQE50" s="21"/>
      <c r="MQF50" s="21"/>
      <c r="MQG50" s="21"/>
      <c r="MQH50" s="21"/>
      <c r="MQI50" s="21"/>
      <c r="MQJ50" s="21"/>
      <c r="MQK50" s="21"/>
      <c r="MQL50" s="21"/>
      <c r="MQM50" s="21"/>
      <c r="MQN50" s="21"/>
      <c r="MQO50" s="21"/>
      <c r="MQP50" s="21"/>
      <c r="MQQ50" s="21"/>
      <c r="MQR50" s="21"/>
      <c r="MQS50" s="21"/>
      <c r="MQT50" s="21"/>
      <c r="MQU50" s="21"/>
      <c r="MQV50" s="21"/>
      <c r="MQW50" s="21"/>
      <c r="MQX50" s="21"/>
      <c r="MQY50" s="21"/>
      <c r="MQZ50" s="21"/>
      <c r="MRA50" s="21"/>
      <c r="MRB50" s="21"/>
      <c r="MRC50" s="21"/>
      <c r="MRD50" s="21"/>
      <c r="MRE50" s="21"/>
      <c r="MRF50" s="21"/>
      <c r="MRG50" s="21"/>
      <c r="MRH50" s="21"/>
      <c r="MRI50" s="21"/>
      <c r="MRJ50" s="21"/>
      <c r="MRK50" s="21"/>
      <c r="MRL50" s="21"/>
      <c r="MRM50" s="21"/>
      <c r="MRN50" s="21"/>
      <c r="MRO50" s="21"/>
      <c r="MRP50" s="21"/>
      <c r="MRQ50" s="21"/>
      <c r="MRR50" s="21"/>
      <c r="MRS50" s="21"/>
      <c r="MRT50" s="21"/>
      <c r="MRU50" s="21"/>
      <c r="MRV50" s="21"/>
      <c r="MRW50" s="21"/>
      <c r="MRX50" s="21"/>
      <c r="MRY50" s="21"/>
      <c r="MRZ50" s="21"/>
      <c r="MSA50" s="21"/>
      <c r="MSB50" s="21"/>
      <c r="MSC50" s="21"/>
      <c r="MSD50" s="21"/>
      <c r="MSE50" s="21"/>
      <c r="MSF50" s="21"/>
      <c r="MSG50" s="21"/>
      <c r="MSH50" s="21"/>
      <c r="MSI50" s="21"/>
      <c r="MSJ50" s="21"/>
      <c r="MSK50" s="21"/>
      <c r="MSL50" s="21"/>
      <c r="MSM50" s="21"/>
      <c r="MSN50" s="21"/>
      <c r="MSO50" s="21"/>
      <c r="MSP50" s="21"/>
      <c r="MSQ50" s="21"/>
      <c r="MSR50" s="21"/>
      <c r="MSS50" s="21"/>
      <c r="MST50" s="21"/>
      <c r="MSU50" s="21"/>
      <c r="MSV50" s="21"/>
      <c r="MSW50" s="21"/>
      <c r="MSX50" s="21"/>
      <c r="MSY50" s="21"/>
      <c r="MSZ50" s="21"/>
      <c r="MTA50" s="21"/>
      <c r="MTB50" s="21"/>
      <c r="MTC50" s="21"/>
      <c r="MTD50" s="21"/>
      <c r="MTE50" s="21"/>
      <c r="MTF50" s="21"/>
      <c r="MTG50" s="21"/>
      <c r="MTH50" s="21"/>
      <c r="MTI50" s="21"/>
      <c r="MTJ50" s="21"/>
      <c r="MTK50" s="21"/>
      <c r="MTL50" s="21"/>
      <c r="MTM50" s="21"/>
      <c r="MTN50" s="21"/>
      <c r="MTO50" s="21"/>
      <c r="MTP50" s="21"/>
      <c r="MTQ50" s="21"/>
      <c r="MTR50" s="21"/>
      <c r="MTS50" s="21"/>
      <c r="MTT50" s="21"/>
      <c r="MTU50" s="21"/>
      <c r="MTV50" s="21"/>
      <c r="MTW50" s="21"/>
      <c r="MTX50" s="21"/>
      <c r="MTY50" s="21"/>
      <c r="MTZ50" s="21"/>
      <c r="MUA50" s="21"/>
      <c r="MUB50" s="21"/>
      <c r="MUC50" s="21"/>
      <c r="MUD50" s="21"/>
      <c r="MUE50" s="21"/>
      <c r="MUF50" s="21"/>
      <c r="MUG50" s="21"/>
      <c r="MUH50" s="21"/>
      <c r="MUI50" s="21"/>
      <c r="MUJ50" s="21"/>
      <c r="MUK50" s="21"/>
      <c r="MUL50" s="21"/>
      <c r="MUM50" s="21"/>
      <c r="MUN50" s="21"/>
      <c r="MUO50" s="21"/>
      <c r="MUP50" s="21"/>
      <c r="MUQ50" s="21"/>
      <c r="MUR50" s="21"/>
      <c r="MUS50" s="21"/>
      <c r="MUT50" s="21"/>
      <c r="MUU50" s="21"/>
      <c r="MUV50" s="21"/>
      <c r="MUW50" s="21"/>
      <c r="MUX50" s="21"/>
      <c r="MUY50" s="21"/>
      <c r="MUZ50" s="21"/>
      <c r="MVA50" s="21"/>
      <c r="MVB50" s="21"/>
      <c r="MVC50" s="21"/>
      <c r="MVD50" s="21"/>
      <c r="MVE50" s="21"/>
      <c r="MVF50" s="21"/>
      <c r="MVG50" s="21"/>
      <c r="MVH50" s="21"/>
      <c r="MVI50" s="21"/>
      <c r="MVJ50" s="21"/>
      <c r="MVK50" s="21"/>
      <c r="MVL50" s="21"/>
      <c r="MVM50" s="21"/>
      <c r="MVN50" s="21"/>
      <c r="MVO50" s="21"/>
      <c r="MVP50" s="21"/>
      <c r="MVQ50" s="21"/>
      <c r="MVR50" s="21"/>
      <c r="MVS50" s="21"/>
      <c r="MVT50" s="21"/>
      <c r="MVU50" s="21"/>
      <c r="MVV50" s="21"/>
      <c r="MVW50" s="21"/>
      <c r="MVX50" s="21"/>
      <c r="MVY50" s="21"/>
      <c r="MVZ50" s="21"/>
      <c r="MWA50" s="21"/>
      <c r="MWB50" s="21"/>
      <c r="MWC50" s="21"/>
      <c r="MWD50" s="21"/>
      <c r="MWE50" s="21"/>
      <c r="MWF50" s="21"/>
      <c r="MWG50" s="21"/>
      <c r="MWH50" s="21"/>
      <c r="MWI50" s="21"/>
      <c r="MWJ50" s="21"/>
      <c r="MWK50" s="21"/>
      <c r="MWL50" s="21"/>
      <c r="MWM50" s="21"/>
      <c r="MWN50" s="21"/>
      <c r="MWO50" s="21"/>
      <c r="MWP50" s="21"/>
      <c r="MWQ50" s="21"/>
      <c r="MWR50" s="21"/>
      <c r="MWS50" s="21"/>
      <c r="MWT50" s="21"/>
      <c r="MWU50" s="21"/>
      <c r="MWV50" s="21"/>
      <c r="MWW50" s="21"/>
      <c r="MWX50" s="21"/>
      <c r="MWY50" s="21"/>
      <c r="MWZ50" s="21"/>
      <c r="MXA50" s="21"/>
      <c r="MXB50" s="21"/>
      <c r="MXC50" s="21"/>
      <c r="MXD50" s="21"/>
      <c r="MXE50" s="21"/>
      <c r="MXF50" s="21"/>
      <c r="MXG50" s="21"/>
      <c r="MXH50" s="21"/>
      <c r="MXI50" s="21"/>
      <c r="MXJ50" s="21"/>
      <c r="MXK50" s="21"/>
      <c r="MXL50" s="21"/>
      <c r="MXM50" s="21"/>
      <c r="MXN50" s="21"/>
      <c r="MXO50" s="21"/>
      <c r="MXP50" s="21"/>
      <c r="MXQ50" s="21"/>
      <c r="MXR50" s="21"/>
      <c r="MXS50" s="21"/>
      <c r="MXT50" s="21"/>
      <c r="MXU50" s="21"/>
      <c r="MXV50" s="21"/>
      <c r="MXW50" s="21"/>
      <c r="MXX50" s="21"/>
      <c r="MXY50" s="21"/>
      <c r="MXZ50" s="21"/>
      <c r="MYA50" s="21"/>
      <c r="MYB50" s="21"/>
      <c r="MYC50" s="21"/>
      <c r="MYD50" s="21"/>
      <c r="MYE50" s="21"/>
      <c r="MYF50" s="21"/>
      <c r="MYG50" s="21"/>
      <c r="MYH50" s="21"/>
      <c r="MYI50" s="21"/>
      <c r="MYJ50" s="21"/>
      <c r="MYK50" s="21"/>
      <c r="MYL50" s="21"/>
      <c r="MYM50" s="21"/>
      <c r="MYN50" s="21"/>
      <c r="MYO50" s="21"/>
      <c r="MYP50" s="21"/>
      <c r="MYQ50" s="21"/>
      <c r="MYR50" s="21"/>
      <c r="MYS50" s="21"/>
      <c r="MYT50" s="21"/>
      <c r="MYU50" s="21"/>
      <c r="MYV50" s="21"/>
      <c r="MYW50" s="21"/>
      <c r="MYX50" s="21"/>
      <c r="MYY50" s="21"/>
      <c r="MYZ50" s="21"/>
      <c r="MZA50" s="21"/>
      <c r="MZB50" s="21"/>
      <c r="MZC50" s="21"/>
      <c r="MZD50" s="21"/>
      <c r="MZE50" s="21"/>
      <c r="MZF50" s="21"/>
      <c r="MZG50" s="21"/>
      <c r="MZH50" s="21"/>
      <c r="MZI50" s="21"/>
      <c r="MZJ50" s="21"/>
      <c r="MZK50" s="21"/>
      <c r="MZL50" s="21"/>
      <c r="MZM50" s="21"/>
      <c r="MZN50" s="21"/>
      <c r="MZO50" s="21"/>
      <c r="MZP50" s="21"/>
      <c r="MZQ50" s="21"/>
      <c r="MZR50" s="21"/>
      <c r="MZS50" s="21"/>
      <c r="MZT50" s="21"/>
      <c r="MZU50" s="21"/>
      <c r="MZV50" s="21"/>
      <c r="MZW50" s="21"/>
      <c r="MZX50" s="21"/>
      <c r="MZY50" s="21"/>
      <c r="MZZ50" s="21"/>
      <c r="NAA50" s="21"/>
      <c r="NAB50" s="21"/>
      <c r="NAC50" s="21"/>
      <c r="NAD50" s="21"/>
      <c r="NAE50" s="21"/>
      <c r="NAF50" s="21"/>
      <c r="NAG50" s="21"/>
      <c r="NAH50" s="21"/>
      <c r="NAI50" s="21"/>
      <c r="NAJ50" s="21"/>
      <c r="NAK50" s="21"/>
      <c r="NAL50" s="21"/>
      <c r="NAM50" s="21"/>
      <c r="NAN50" s="21"/>
      <c r="NAO50" s="21"/>
      <c r="NAP50" s="21"/>
      <c r="NAQ50" s="21"/>
      <c r="NAR50" s="21"/>
      <c r="NAS50" s="21"/>
      <c r="NAT50" s="21"/>
      <c r="NAU50" s="21"/>
      <c r="NAV50" s="21"/>
      <c r="NAW50" s="21"/>
      <c r="NAX50" s="21"/>
      <c r="NAY50" s="21"/>
      <c r="NAZ50" s="21"/>
      <c r="NBA50" s="21"/>
      <c r="NBB50" s="21"/>
      <c r="NBC50" s="21"/>
      <c r="NBD50" s="21"/>
      <c r="NBE50" s="21"/>
      <c r="NBF50" s="21"/>
      <c r="NBG50" s="21"/>
      <c r="NBH50" s="21"/>
      <c r="NBI50" s="21"/>
      <c r="NBJ50" s="21"/>
      <c r="NBK50" s="21"/>
      <c r="NBL50" s="21"/>
      <c r="NBM50" s="21"/>
      <c r="NBN50" s="21"/>
      <c r="NBO50" s="21"/>
      <c r="NBP50" s="21"/>
      <c r="NBQ50" s="21"/>
      <c r="NBR50" s="21"/>
      <c r="NBS50" s="21"/>
      <c r="NBT50" s="21"/>
      <c r="NBU50" s="21"/>
      <c r="NBV50" s="21"/>
      <c r="NBW50" s="21"/>
      <c r="NBX50" s="21"/>
      <c r="NBY50" s="21"/>
      <c r="NBZ50" s="21"/>
      <c r="NCA50" s="21"/>
      <c r="NCB50" s="21"/>
      <c r="NCC50" s="21"/>
      <c r="NCD50" s="21"/>
      <c r="NCE50" s="21"/>
      <c r="NCF50" s="21"/>
      <c r="NCG50" s="21"/>
      <c r="NCH50" s="21"/>
      <c r="NCI50" s="21"/>
      <c r="NCJ50" s="21"/>
      <c r="NCK50" s="21"/>
      <c r="NCL50" s="21"/>
      <c r="NCM50" s="21"/>
      <c r="NCN50" s="21"/>
      <c r="NCO50" s="21"/>
      <c r="NCP50" s="21"/>
      <c r="NCQ50" s="21"/>
      <c r="NCR50" s="21"/>
      <c r="NCS50" s="21"/>
      <c r="NCT50" s="21"/>
      <c r="NCU50" s="21"/>
      <c r="NCV50" s="21"/>
      <c r="NCW50" s="21"/>
      <c r="NCX50" s="21"/>
      <c r="NCY50" s="21"/>
      <c r="NCZ50" s="21"/>
      <c r="NDA50" s="21"/>
      <c r="NDB50" s="21"/>
      <c r="NDC50" s="21"/>
      <c r="NDD50" s="21"/>
      <c r="NDE50" s="21"/>
      <c r="NDF50" s="21"/>
      <c r="NDG50" s="21"/>
      <c r="NDH50" s="21"/>
      <c r="NDI50" s="21"/>
      <c r="NDJ50" s="21"/>
      <c r="NDK50" s="21"/>
      <c r="NDL50" s="21"/>
      <c r="NDM50" s="21"/>
      <c r="NDN50" s="21"/>
      <c r="NDO50" s="21"/>
      <c r="NDP50" s="21"/>
      <c r="NDQ50" s="21"/>
      <c r="NDR50" s="21"/>
      <c r="NDS50" s="21"/>
      <c r="NDT50" s="21"/>
      <c r="NDU50" s="21"/>
      <c r="NDV50" s="21"/>
      <c r="NDW50" s="21"/>
      <c r="NDX50" s="21"/>
      <c r="NDY50" s="21"/>
      <c r="NDZ50" s="21"/>
      <c r="NEA50" s="21"/>
      <c r="NEB50" s="21"/>
      <c r="NEC50" s="21"/>
      <c r="NED50" s="21"/>
      <c r="NEE50" s="21"/>
      <c r="NEF50" s="21"/>
      <c r="NEG50" s="21"/>
      <c r="NEH50" s="21"/>
      <c r="NEI50" s="21"/>
      <c r="NEJ50" s="21"/>
      <c r="NEK50" s="21"/>
      <c r="NEL50" s="21"/>
      <c r="NEM50" s="21"/>
      <c r="NEN50" s="21"/>
      <c r="NEO50" s="21"/>
      <c r="NEP50" s="21"/>
      <c r="NEQ50" s="21"/>
      <c r="NER50" s="21"/>
      <c r="NES50" s="21"/>
      <c r="NET50" s="21"/>
      <c r="NEU50" s="21"/>
      <c r="NEV50" s="21"/>
      <c r="NEW50" s="21"/>
      <c r="NEX50" s="21"/>
      <c r="NEY50" s="21"/>
      <c r="NEZ50" s="21"/>
      <c r="NFA50" s="21"/>
      <c r="NFB50" s="21"/>
      <c r="NFC50" s="21"/>
      <c r="NFD50" s="21"/>
      <c r="NFE50" s="21"/>
      <c r="NFF50" s="21"/>
      <c r="NFG50" s="21"/>
      <c r="NFH50" s="21"/>
      <c r="NFI50" s="21"/>
      <c r="NFJ50" s="21"/>
      <c r="NFK50" s="21"/>
      <c r="NFL50" s="21"/>
      <c r="NFM50" s="21"/>
      <c r="NFN50" s="21"/>
      <c r="NFO50" s="21"/>
      <c r="NFP50" s="21"/>
      <c r="NFQ50" s="21"/>
      <c r="NFR50" s="21"/>
      <c r="NFS50" s="21"/>
      <c r="NFT50" s="21"/>
      <c r="NFU50" s="21"/>
      <c r="NFV50" s="21"/>
      <c r="NFW50" s="21"/>
      <c r="NFX50" s="21"/>
      <c r="NFY50" s="21"/>
      <c r="NFZ50" s="21"/>
      <c r="NGA50" s="21"/>
      <c r="NGB50" s="21"/>
      <c r="NGC50" s="21"/>
      <c r="NGD50" s="21"/>
      <c r="NGE50" s="21"/>
      <c r="NGF50" s="21"/>
      <c r="NGG50" s="21"/>
      <c r="NGH50" s="21"/>
      <c r="NGI50" s="21"/>
      <c r="NGJ50" s="21"/>
      <c r="NGK50" s="21"/>
      <c r="NGL50" s="21"/>
      <c r="NGM50" s="21"/>
      <c r="NGN50" s="21"/>
      <c r="NGO50" s="21"/>
      <c r="NGP50" s="21"/>
      <c r="NGQ50" s="21"/>
      <c r="NGR50" s="21"/>
      <c r="NGS50" s="21"/>
      <c r="NGT50" s="21"/>
      <c r="NGU50" s="21"/>
      <c r="NGV50" s="21"/>
      <c r="NGW50" s="21"/>
      <c r="NGX50" s="21"/>
      <c r="NGY50" s="21"/>
      <c r="NGZ50" s="21"/>
      <c r="NHA50" s="21"/>
      <c r="NHB50" s="21"/>
      <c r="NHC50" s="21"/>
      <c r="NHD50" s="21"/>
      <c r="NHE50" s="21"/>
      <c r="NHF50" s="21"/>
      <c r="NHG50" s="21"/>
      <c r="NHH50" s="21"/>
      <c r="NHI50" s="21"/>
      <c r="NHJ50" s="21"/>
      <c r="NHK50" s="21"/>
      <c r="NHL50" s="21"/>
      <c r="NHM50" s="21"/>
      <c r="NHN50" s="21"/>
      <c r="NHO50" s="21"/>
      <c r="NHP50" s="21"/>
      <c r="NHQ50" s="21"/>
      <c r="NHR50" s="21"/>
      <c r="NHS50" s="21"/>
      <c r="NHT50" s="21"/>
      <c r="NHU50" s="21"/>
      <c r="NHV50" s="21"/>
      <c r="NHW50" s="21"/>
      <c r="NHX50" s="21"/>
      <c r="NHY50" s="21"/>
      <c r="NHZ50" s="21"/>
      <c r="NIA50" s="21"/>
      <c r="NIB50" s="21"/>
      <c r="NIC50" s="21"/>
      <c r="NID50" s="21"/>
      <c r="NIE50" s="21"/>
      <c r="NIF50" s="21"/>
      <c r="NIG50" s="21"/>
      <c r="NIH50" s="21"/>
      <c r="NII50" s="21"/>
      <c r="NIJ50" s="21"/>
      <c r="NIK50" s="21"/>
      <c r="NIL50" s="21"/>
      <c r="NIM50" s="21"/>
      <c r="NIN50" s="21"/>
      <c r="NIO50" s="21"/>
      <c r="NIP50" s="21"/>
      <c r="NIQ50" s="21"/>
      <c r="NIR50" s="21"/>
      <c r="NIS50" s="21"/>
      <c r="NIT50" s="21"/>
      <c r="NIU50" s="21"/>
      <c r="NIV50" s="21"/>
      <c r="NIW50" s="21"/>
      <c r="NIX50" s="21"/>
      <c r="NIY50" s="21"/>
      <c r="NIZ50" s="21"/>
      <c r="NJA50" s="21"/>
      <c r="NJB50" s="21"/>
      <c r="NJC50" s="21"/>
      <c r="NJD50" s="21"/>
      <c r="NJE50" s="21"/>
      <c r="NJF50" s="21"/>
      <c r="NJG50" s="21"/>
      <c r="NJH50" s="21"/>
      <c r="NJI50" s="21"/>
      <c r="NJJ50" s="21"/>
      <c r="NJK50" s="21"/>
      <c r="NJL50" s="21"/>
      <c r="NJM50" s="21"/>
      <c r="NJN50" s="21"/>
      <c r="NJO50" s="21"/>
      <c r="NJP50" s="21"/>
      <c r="NJQ50" s="21"/>
      <c r="NJR50" s="21"/>
      <c r="NJS50" s="21"/>
      <c r="NJT50" s="21"/>
      <c r="NJU50" s="21"/>
      <c r="NJV50" s="21"/>
      <c r="NJW50" s="21"/>
      <c r="NJX50" s="21"/>
      <c r="NJY50" s="21"/>
      <c r="NJZ50" s="21"/>
      <c r="NKA50" s="21"/>
      <c r="NKB50" s="21"/>
      <c r="NKC50" s="21"/>
      <c r="NKD50" s="21"/>
      <c r="NKE50" s="21"/>
      <c r="NKF50" s="21"/>
      <c r="NKG50" s="21"/>
      <c r="NKH50" s="21"/>
      <c r="NKI50" s="21"/>
      <c r="NKJ50" s="21"/>
      <c r="NKK50" s="21"/>
      <c r="NKL50" s="21"/>
      <c r="NKM50" s="21"/>
      <c r="NKN50" s="21"/>
      <c r="NKO50" s="21"/>
      <c r="NKP50" s="21"/>
      <c r="NKQ50" s="21"/>
      <c r="NKR50" s="21"/>
      <c r="NKS50" s="21"/>
      <c r="NKT50" s="21"/>
      <c r="NKU50" s="21"/>
      <c r="NKV50" s="21"/>
      <c r="NKW50" s="21"/>
      <c r="NKX50" s="21"/>
      <c r="NKY50" s="21"/>
      <c r="NKZ50" s="21"/>
      <c r="NLA50" s="21"/>
      <c r="NLB50" s="21"/>
      <c r="NLC50" s="21"/>
      <c r="NLD50" s="21"/>
      <c r="NLE50" s="21"/>
      <c r="NLF50" s="21"/>
      <c r="NLG50" s="21"/>
      <c r="NLH50" s="21"/>
      <c r="NLI50" s="21"/>
      <c r="NLJ50" s="21"/>
      <c r="NLK50" s="21"/>
      <c r="NLL50" s="21"/>
      <c r="NLM50" s="21"/>
      <c r="NLN50" s="21"/>
      <c r="NLO50" s="21"/>
      <c r="NLP50" s="21"/>
      <c r="NLQ50" s="21"/>
      <c r="NLR50" s="21"/>
      <c r="NLS50" s="21"/>
      <c r="NLT50" s="21"/>
      <c r="NLU50" s="21"/>
      <c r="NLV50" s="21"/>
      <c r="NLW50" s="21"/>
      <c r="NLX50" s="21"/>
      <c r="NLY50" s="21"/>
      <c r="NLZ50" s="21"/>
      <c r="NMA50" s="21"/>
      <c r="NMB50" s="21"/>
      <c r="NMC50" s="21"/>
      <c r="NMD50" s="21"/>
      <c r="NME50" s="21"/>
      <c r="NMF50" s="21"/>
      <c r="NMG50" s="21"/>
      <c r="NMH50" s="21"/>
      <c r="NMI50" s="21"/>
      <c r="NMJ50" s="21"/>
      <c r="NMK50" s="21"/>
      <c r="NML50" s="21"/>
      <c r="NMM50" s="21"/>
      <c r="NMN50" s="21"/>
      <c r="NMO50" s="21"/>
      <c r="NMP50" s="21"/>
      <c r="NMQ50" s="21"/>
      <c r="NMR50" s="21"/>
      <c r="NMS50" s="21"/>
      <c r="NMT50" s="21"/>
      <c r="NMU50" s="21"/>
      <c r="NMV50" s="21"/>
      <c r="NMW50" s="21"/>
      <c r="NMX50" s="21"/>
      <c r="NMY50" s="21"/>
      <c r="NMZ50" s="21"/>
      <c r="NNA50" s="21"/>
      <c r="NNB50" s="21"/>
      <c r="NNC50" s="21"/>
      <c r="NND50" s="21"/>
      <c r="NNE50" s="21"/>
      <c r="NNF50" s="21"/>
      <c r="NNG50" s="21"/>
      <c r="NNH50" s="21"/>
      <c r="NNI50" s="21"/>
      <c r="NNJ50" s="21"/>
      <c r="NNK50" s="21"/>
      <c r="NNL50" s="21"/>
      <c r="NNM50" s="21"/>
      <c r="NNN50" s="21"/>
      <c r="NNO50" s="21"/>
      <c r="NNP50" s="21"/>
      <c r="NNQ50" s="21"/>
      <c r="NNR50" s="21"/>
      <c r="NNS50" s="21"/>
      <c r="NNT50" s="21"/>
      <c r="NNU50" s="21"/>
      <c r="NNV50" s="21"/>
      <c r="NNW50" s="21"/>
      <c r="NNX50" s="21"/>
      <c r="NNY50" s="21"/>
      <c r="NNZ50" s="21"/>
      <c r="NOA50" s="21"/>
      <c r="NOB50" s="21"/>
      <c r="NOC50" s="21"/>
      <c r="NOD50" s="21"/>
      <c r="NOE50" s="21"/>
      <c r="NOF50" s="21"/>
      <c r="NOG50" s="21"/>
      <c r="NOH50" s="21"/>
      <c r="NOI50" s="21"/>
      <c r="NOJ50" s="21"/>
      <c r="NOK50" s="21"/>
      <c r="NOL50" s="21"/>
      <c r="NOM50" s="21"/>
      <c r="NON50" s="21"/>
      <c r="NOO50" s="21"/>
      <c r="NOP50" s="21"/>
      <c r="NOQ50" s="21"/>
      <c r="NOR50" s="21"/>
      <c r="NOS50" s="21"/>
      <c r="NOT50" s="21"/>
      <c r="NOU50" s="21"/>
      <c r="NOV50" s="21"/>
      <c r="NOW50" s="21"/>
      <c r="NOX50" s="21"/>
      <c r="NOY50" s="21"/>
      <c r="NOZ50" s="21"/>
      <c r="NPA50" s="21"/>
      <c r="NPB50" s="21"/>
      <c r="NPC50" s="21"/>
      <c r="NPD50" s="21"/>
      <c r="NPE50" s="21"/>
      <c r="NPF50" s="21"/>
      <c r="NPG50" s="21"/>
      <c r="NPH50" s="21"/>
      <c r="NPI50" s="21"/>
      <c r="NPJ50" s="21"/>
      <c r="NPK50" s="21"/>
      <c r="NPL50" s="21"/>
      <c r="NPM50" s="21"/>
      <c r="NPN50" s="21"/>
      <c r="NPO50" s="21"/>
      <c r="NPP50" s="21"/>
      <c r="NPQ50" s="21"/>
      <c r="NPR50" s="21"/>
      <c r="NPS50" s="21"/>
      <c r="NPT50" s="21"/>
      <c r="NPU50" s="21"/>
      <c r="NPV50" s="21"/>
      <c r="NPW50" s="21"/>
      <c r="NPX50" s="21"/>
      <c r="NPY50" s="21"/>
      <c r="NPZ50" s="21"/>
      <c r="NQA50" s="21"/>
      <c r="NQB50" s="21"/>
      <c r="NQC50" s="21"/>
      <c r="NQD50" s="21"/>
      <c r="NQE50" s="21"/>
      <c r="NQF50" s="21"/>
      <c r="NQG50" s="21"/>
      <c r="NQH50" s="21"/>
      <c r="NQI50" s="21"/>
      <c r="NQJ50" s="21"/>
      <c r="NQK50" s="21"/>
      <c r="NQL50" s="21"/>
      <c r="NQM50" s="21"/>
      <c r="NQN50" s="21"/>
      <c r="NQO50" s="21"/>
      <c r="NQP50" s="21"/>
      <c r="NQQ50" s="21"/>
      <c r="NQR50" s="21"/>
      <c r="NQS50" s="21"/>
      <c r="NQT50" s="21"/>
      <c r="NQU50" s="21"/>
      <c r="NQV50" s="21"/>
      <c r="NQW50" s="21"/>
      <c r="NQX50" s="21"/>
      <c r="NQY50" s="21"/>
      <c r="NQZ50" s="21"/>
      <c r="NRA50" s="21"/>
      <c r="NRB50" s="21"/>
      <c r="NRC50" s="21"/>
      <c r="NRD50" s="21"/>
      <c r="NRE50" s="21"/>
      <c r="NRF50" s="21"/>
      <c r="NRG50" s="21"/>
      <c r="NRH50" s="21"/>
      <c r="NRI50" s="21"/>
      <c r="NRJ50" s="21"/>
      <c r="NRK50" s="21"/>
      <c r="NRL50" s="21"/>
      <c r="NRM50" s="21"/>
      <c r="NRN50" s="21"/>
      <c r="NRO50" s="21"/>
      <c r="NRP50" s="21"/>
      <c r="NRQ50" s="21"/>
      <c r="NRR50" s="21"/>
      <c r="NRS50" s="21"/>
      <c r="NRT50" s="21"/>
      <c r="NRU50" s="21"/>
      <c r="NRV50" s="21"/>
      <c r="NRW50" s="21"/>
      <c r="NRX50" s="21"/>
      <c r="NRY50" s="21"/>
      <c r="NRZ50" s="21"/>
      <c r="NSA50" s="21"/>
      <c r="NSB50" s="21"/>
      <c r="NSC50" s="21"/>
      <c r="NSD50" s="21"/>
      <c r="NSE50" s="21"/>
      <c r="NSF50" s="21"/>
      <c r="NSG50" s="21"/>
      <c r="NSH50" s="21"/>
      <c r="NSI50" s="21"/>
      <c r="NSJ50" s="21"/>
      <c r="NSK50" s="21"/>
      <c r="NSL50" s="21"/>
      <c r="NSM50" s="21"/>
      <c r="NSN50" s="21"/>
      <c r="NSO50" s="21"/>
      <c r="NSP50" s="21"/>
      <c r="NSQ50" s="21"/>
      <c r="NSR50" s="21"/>
      <c r="NSS50" s="21"/>
      <c r="NST50" s="21"/>
      <c r="NSU50" s="21"/>
      <c r="NSV50" s="21"/>
      <c r="NSW50" s="21"/>
      <c r="NSX50" s="21"/>
      <c r="NSY50" s="21"/>
      <c r="NSZ50" s="21"/>
      <c r="NTA50" s="21"/>
      <c r="NTB50" s="21"/>
      <c r="NTC50" s="21"/>
      <c r="NTD50" s="21"/>
      <c r="NTE50" s="21"/>
      <c r="NTF50" s="21"/>
      <c r="NTG50" s="21"/>
      <c r="NTH50" s="21"/>
      <c r="NTI50" s="21"/>
      <c r="NTJ50" s="21"/>
      <c r="NTK50" s="21"/>
      <c r="NTL50" s="21"/>
      <c r="NTM50" s="21"/>
      <c r="NTN50" s="21"/>
      <c r="NTO50" s="21"/>
      <c r="NTP50" s="21"/>
      <c r="NTQ50" s="21"/>
      <c r="NTR50" s="21"/>
      <c r="NTS50" s="21"/>
      <c r="NTT50" s="21"/>
      <c r="NTU50" s="21"/>
      <c r="NTV50" s="21"/>
      <c r="NTW50" s="21"/>
      <c r="NTX50" s="21"/>
      <c r="NTY50" s="21"/>
      <c r="NTZ50" s="21"/>
      <c r="NUA50" s="21"/>
      <c r="NUB50" s="21"/>
      <c r="NUC50" s="21"/>
      <c r="NUD50" s="21"/>
      <c r="NUE50" s="21"/>
      <c r="NUF50" s="21"/>
      <c r="NUG50" s="21"/>
      <c r="NUH50" s="21"/>
      <c r="NUI50" s="21"/>
      <c r="NUJ50" s="21"/>
      <c r="NUK50" s="21"/>
      <c r="NUL50" s="21"/>
      <c r="NUM50" s="21"/>
      <c r="NUN50" s="21"/>
      <c r="NUO50" s="21"/>
      <c r="NUP50" s="21"/>
      <c r="NUQ50" s="21"/>
      <c r="NUR50" s="21"/>
      <c r="NUS50" s="21"/>
      <c r="NUT50" s="21"/>
      <c r="NUU50" s="21"/>
      <c r="NUV50" s="21"/>
      <c r="NUW50" s="21"/>
      <c r="NUX50" s="21"/>
      <c r="NUY50" s="21"/>
      <c r="NUZ50" s="21"/>
      <c r="NVA50" s="21"/>
      <c r="NVB50" s="21"/>
      <c r="NVC50" s="21"/>
      <c r="NVD50" s="21"/>
      <c r="NVE50" s="21"/>
      <c r="NVF50" s="21"/>
      <c r="NVG50" s="21"/>
      <c r="NVH50" s="21"/>
      <c r="NVI50" s="21"/>
      <c r="NVJ50" s="21"/>
      <c r="NVK50" s="21"/>
      <c r="NVL50" s="21"/>
      <c r="NVM50" s="21"/>
      <c r="NVN50" s="21"/>
      <c r="NVO50" s="21"/>
      <c r="NVP50" s="21"/>
      <c r="NVQ50" s="21"/>
      <c r="NVR50" s="21"/>
      <c r="NVS50" s="21"/>
      <c r="NVT50" s="21"/>
      <c r="NVU50" s="21"/>
      <c r="NVV50" s="21"/>
      <c r="NVW50" s="21"/>
      <c r="NVX50" s="21"/>
      <c r="NVY50" s="21"/>
      <c r="NVZ50" s="21"/>
      <c r="NWA50" s="21"/>
      <c r="NWB50" s="21"/>
      <c r="NWC50" s="21"/>
      <c r="NWD50" s="21"/>
      <c r="NWE50" s="21"/>
      <c r="NWF50" s="21"/>
      <c r="NWG50" s="21"/>
      <c r="NWH50" s="21"/>
      <c r="NWI50" s="21"/>
      <c r="NWJ50" s="21"/>
      <c r="NWK50" s="21"/>
      <c r="NWL50" s="21"/>
      <c r="NWM50" s="21"/>
      <c r="NWN50" s="21"/>
      <c r="NWO50" s="21"/>
      <c r="NWP50" s="21"/>
      <c r="NWQ50" s="21"/>
      <c r="NWR50" s="21"/>
      <c r="NWS50" s="21"/>
      <c r="NWT50" s="21"/>
      <c r="NWU50" s="21"/>
      <c r="NWV50" s="21"/>
      <c r="NWW50" s="21"/>
      <c r="NWX50" s="21"/>
      <c r="NWY50" s="21"/>
      <c r="NWZ50" s="21"/>
      <c r="NXA50" s="21"/>
      <c r="NXB50" s="21"/>
      <c r="NXC50" s="21"/>
      <c r="NXD50" s="21"/>
      <c r="NXE50" s="21"/>
      <c r="NXF50" s="21"/>
      <c r="NXG50" s="21"/>
      <c r="NXH50" s="21"/>
      <c r="NXI50" s="21"/>
      <c r="NXJ50" s="21"/>
      <c r="NXK50" s="21"/>
      <c r="NXL50" s="21"/>
      <c r="NXM50" s="21"/>
      <c r="NXN50" s="21"/>
      <c r="NXO50" s="21"/>
      <c r="NXP50" s="21"/>
      <c r="NXQ50" s="21"/>
      <c r="NXR50" s="21"/>
      <c r="NXS50" s="21"/>
      <c r="NXT50" s="21"/>
      <c r="NXU50" s="21"/>
      <c r="NXV50" s="21"/>
      <c r="NXW50" s="21"/>
      <c r="NXX50" s="21"/>
      <c r="NXY50" s="21"/>
      <c r="NXZ50" s="21"/>
      <c r="NYA50" s="21"/>
      <c r="NYB50" s="21"/>
      <c r="NYC50" s="21"/>
      <c r="NYD50" s="21"/>
      <c r="NYE50" s="21"/>
      <c r="NYF50" s="21"/>
      <c r="NYG50" s="21"/>
      <c r="NYH50" s="21"/>
      <c r="NYI50" s="21"/>
      <c r="NYJ50" s="21"/>
      <c r="NYK50" s="21"/>
      <c r="NYL50" s="21"/>
      <c r="NYM50" s="21"/>
      <c r="NYN50" s="21"/>
      <c r="NYO50" s="21"/>
      <c r="NYP50" s="21"/>
      <c r="NYQ50" s="21"/>
      <c r="NYR50" s="21"/>
      <c r="NYS50" s="21"/>
      <c r="NYT50" s="21"/>
      <c r="NYU50" s="21"/>
      <c r="NYV50" s="21"/>
      <c r="NYW50" s="21"/>
      <c r="NYX50" s="21"/>
      <c r="NYY50" s="21"/>
      <c r="NYZ50" s="21"/>
      <c r="NZA50" s="21"/>
      <c r="NZB50" s="21"/>
      <c r="NZC50" s="21"/>
      <c r="NZD50" s="21"/>
      <c r="NZE50" s="21"/>
      <c r="NZF50" s="21"/>
      <c r="NZG50" s="21"/>
      <c r="NZH50" s="21"/>
      <c r="NZI50" s="21"/>
      <c r="NZJ50" s="21"/>
      <c r="NZK50" s="21"/>
      <c r="NZL50" s="21"/>
      <c r="NZM50" s="21"/>
      <c r="NZN50" s="21"/>
      <c r="NZO50" s="21"/>
      <c r="NZP50" s="21"/>
      <c r="NZQ50" s="21"/>
      <c r="NZR50" s="21"/>
      <c r="NZS50" s="21"/>
      <c r="NZT50" s="21"/>
      <c r="NZU50" s="21"/>
      <c r="NZV50" s="21"/>
      <c r="NZW50" s="21"/>
      <c r="NZX50" s="21"/>
      <c r="NZY50" s="21"/>
      <c r="NZZ50" s="21"/>
      <c r="OAA50" s="21"/>
      <c r="OAB50" s="21"/>
      <c r="OAC50" s="21"/>
      <c r="OAD50" s="21"/>
      <c r="OAE50" s="21"/>
      <c r="OAF50" s="21"/>
      <c r="OAG50" s="21"/>
      <c r="OAH50" s="21"/>
      <c r="OAI50" s="21"/>
      <c r="OAJ50" s="21"/>
      <c r="OAK50" s="21"/>
      <c r="OAL50" s="21"/>
      <c r="OAM50" s="21"/>
      <c r="OAN50" s="21"/>
      <c r="OAO50" s="21"/>
      <c r="OAP50" s="21"/>
      <c r="OAQ50" s="21"/>
      <c r="OAR50" s="21"/>
      <c r="OAS50" s="21"/>
      <c r="OAT50" s="21"/>
      <c r="OAU50" s="21"/>
      <c r="OAV50" s="21"/>
      <c r="OAW50" s="21"/>
      <c r="OAX50" s="21"/>
      <c r="OAY50" s="21"/>
      <c r="OAZ50" s="21"/>
      <c r="OBA50" s="21"/>
      <c r="OBB50" s="21"/>
      <c r="OBC50" s="21"/>
      <c r="OBD50" s="21"/>
      <c r="OBE50" s="21"/>
      <c r="OBF50" s="21"/>
      <c r="OBG50" s="21"/>
      <c r="OBH50" s="21"/>
      <c r="OBI50" s="21"/>
      <c r="OBJ50" s="21"/>
      <c r="OBK50" s="21"/>
      <c r="OBL50" s="21"/>
      <c r="OBM50" s="21"/>
      <c r="OBN50" s="21"/>
      <c r="OBO50" s="21"/>
      <c r="OBP50" s="21"/>
      <c r="OBQ50" s="21"/>
      <c r="OBR50" s="21"/>
      <c r="OBS50" s="21"/>
      <c r="OBT50" s="21"/>
      <c r="OBU50" s="21"/>
      <c r="OBV50" s="21"/>
      <c r="OBW50" s="21"/>
      <c r="OBX50" s="21"/>
      <c r="OBY50" s="21"/>
      <c r="OBZ50" s="21"/>
      <c r="OCA50" s="21"/>
      <c r="OCB50" s="21"/>
      <c r="OCC50" s="21"/>
      <c r="OCD50" s="21"/>
      <c r="OCE50" s="21"/>
      <c r="OCF50" s="21"/>
      <c r="OCG50" s="21"/>
      <c r="OCH50" s="21"/>
      <c r="OCI50" s="21"/>
      <c r="OCJ50" s="21"/>
      <c r="OCK50" s="21"/>
      <c r="OCL50" s="21"/>
      <c r="OCM50" s="21"/>
      <c r="OCN50" s="21"/>
      <c r="OCO50" s="21"/>
      <c r="OCP50" s="21"/>
      <c r="OCQ50" s="21"/>
      <c r="OCR50" s="21"/>
      <c r="OCS50" s="21"/>
      <c r="OCT50" s="21"/>
      <c r="OCU50" s="21"/>
      <c r="OCV50" s="21"/>
      <c r="OCW50" s="21"/>
      <c r="OCX50" s="21"/>
      <c r="OCY50" s="21"/>
      <c r="OCZ50" s="21"/>
      <c r="ODA50" s="21"/>
      <c r="ODB50" s="21"/>
      <c r="ODC50" s="21"/>
      <c r="ODD50" s="21"/>
      <c r="ODE50" s="21"/>
      <c r="ODF50" s="21"/>
      <c r="ODG50" s="21"/>
      <c r="ODH50" s="21"/>
      <c r="ODI50" s="21"/>
      <c r="ODJ50" s="21"/>
      <c r="ODK50" s="21"/>
      <c r="ODL50" s="21"/>
      <c r="ODM50" s="21"/>
      <c r="ODN50" s="21"/>
      <c r="ODO50" s="21"/>
      <c r="ODP50" s="21"/>
      <c r="ODQ50" s="21"/>
      <c r="ODR50" s="21"/>
      <c r="ODS50" s="21"/>
      <c r="ODT50" s="21"/>
      <c r="ODU50" s="21"/>
      <c r="ODV50" s="21"/>
      <c r="ODW50" s="21"/>
      <c r="ODX50" s="21"/>
      <c r="ODY50" s="21"/>
      <c r="ODZ50" s="21"/>
      <c r="OEA50" s="21"/>
      <c r="OEB50" s="21"/>
      <c r="OEC50" s="21"/>
      <c r="OED50" s="21"/>
      <c r="OEE50" s="21"/>
      <c r="OEF50" s="21"/>
      <c r="OEG50" s="21"/>
      <c r="OEH50" s="21"/>
      <c r="OEI50" s="21"/>
      <c r="OEJ50" s="21"/>
      <c r="OEK50" s="21"/>
      <c r="OEL50" s="21"/>
      <c r="OEM50" s="21"/>
      <c r="OEN50" s="21"/>
      <c r="OEO50" s="21"/>
      <c r="OEP50" s="21"/>
      <c r="OEQ50" s="21"/>
      <c r="OER50" s="21"/>
      <c r="OES50" s="21"/>
      <c r="OET50" s="21"/>
      <c r="OEU50" s="21"/>
      <c r="OEV50" s="21"/>
      <c r="OEW50" s="21"/>
      <c r="OEX50" s="21"/>
      <c r="OEY50" s="21"/>
      <c r="OEZ50" s="21"/>
      <c r="OFA50" s="21"/>
      <c r="OFB50" s="21"/>
      <c r="OFC50" s="21"/>
      <c r="OFD50" s="21"/>
      <c r="OFE50" s="21"/>
      <c r="OFF50" s="21"/>
      <c r="OFG50" s="21"/>
      <c r="OFH50" s="21"/>
      <c r="OFI50" s="21"/>
      <c r="OFJ50" s="21"/>
      <c r="OFK50" s="21"/>
      <c r="OFL50" s="21"/>
      <c r="OFM50" s="21"/>
      <c r="OFN50" s="21"/>
      <c r="OFO50" s="21"/>
      <c r="OFP50" s="21"/>
      <c r="OFQ50" s="21"/>
      <c r="OFR50" s="21"/>
      <c r="OFS50" s="21"/>
      <c r="OFT50" s="21"/>
      <c r="OFU50" s="21"/>
      <c r="OFV50" s="21"/>
      <c r="OFW50" s="21"/>
      <c r="OFX50" s="21"/>
      <c r="OFY50" s="21"/>
      <c r="OFZ50" s="21"/>
      <c r="OGA50" s="21"/>
      <c r="OGB50" s="21"/>
      <c r="OGC50" s="21"/>
      <c r="OGD50" s="21"/>
      <c r="OGE50" s="21"/>
      <c r="OGF50" s="21"/>
      <c r="OGG50" s="21"/>
      <c r="OGH50" s="21"/>
      <c r="OGI50" s="21"/>
      <c r="OGJ50" s="21"/>
      <c r="OGK50" s="21"/>
      <c r="OGL50" s="21"/>
      <c r="OGM50" s="21"/>
      <c r="OGN50" s="21"/>
      <c r="OGO50" s="21"/>
      <c r="OGP50" s="21"/>
      <c r="OGQ50" s="21"/>
      <c r="OGR50" s="21"/>
      <c r="OGS50" s="21"/>
      <c r="OGT50" s="21"/>
      <c r="OGU50" s="21"/>
      <c r="OGV50" s="21"/>
      <c r="OGW50" s="21"/>
      <c r="OGX50" s="21"/>
      <c r="OGY50" s="21"/>
      <c r="OGZ50" s="21"/>
      <c r="OHA50" s="21"/>
      <c r="OHB50" s="21"/>
      <c r="OHC50" s="21"/>
      <c r="OHD50" s="21"/>
      <c r="OHE50" s="21"/>
      <c r="OHF50" s="21"/>
      <c r="OHG50" s="21"/>
      <c r="OHH50" s="21"/>
      <c r="OHI50" s="21"/>
      <c r="OHJ50" s="21"/>
      <c r="OHK50" s="21"/>
      <c r="OHL50" s="21"/>
      <c r="OHM50" s="21"/>
      <c r="OHN50" s="21"/>
      <c r="OHO50" s="21"/>
      <c r="OHP50" s="21"/>
      <c r="OHQ50" s="21"/>
      <c r="OHR50" s="21"/>
      <c r="OHS50" s="21"/>
      <c r="OHT50" s="21"/>
      <c r="OHU50" s="21"/>
      <c r="OHV50" s="21"/>
      <c r="OHW50" s="21"/>
      <c r="OHX50" s="21"/>
      <c r="OHY50" s="21"/>
      <c r="OHZ50" s="21"/>
      <c r="OIA50" s="21"/>
      <c r="OIB50" s="21"/>
      <c r="OIC50" s="21"/>
      <c r="OID50" s="21"/>
      <c r="OIE50" s="21"/>
      <c r="OIF50" s="21"/>
      <c r="OIG50" s="21"/>
      <c r="OIH50" s="21"/>
      <c r="OII50" s="21"/>
      <c r="OIJ50" s="21"/>
      <c r="OIK50" s="21"/>
      <c r="OIL50" s="21"/>
      <c r="OIM50" s="21"/>
      <c r="OIN50" s="21"/>
      <c r="OIO50" s="21"/>
      <c r="OIP50" s="21"/>
      <c r="OIQ50" s="21"/>
      <c r="OIR50" s="21"/>
      <c r="OIS50" s="21"/>
      <c r="OIT50" s="21"/>
      <c r="OIU50" s="21"/>
      <c r="OIV50" s="21"/>
      <c r="OIW50" s="21"/>
      <c r="OIX50" s="21"/>
      <c r="OIY50" s="21"/>
      <c r="OIZ50" s="21"/>
      <c r="OJA50" s="21"/>
      <c r="OJB50" s="21"/>
      <c r="OJC50" s="21"/>
      <c r="OJD50" s="21"/>
      <c r="OJE50" s="21"/>
      <c r="OJF50" s="21"/>
      <c r="OJG50" s="21"/>
      <c r="OJH50" s="21"/>
      <c r="OJI50" s="21"/>
      <c r="OJJ50" s="21"/>
      <c r="OJK50" s="21"/>
      <c r="OJL50" s="21"/>
      <c r="OJM50" s="21"/>
      <c r="OJN50" s="21"/>
      <c r="OJO50" s="21"/>
      <c r="OJP50" s="21"/>
      <c r="OJQ50" s="21"/>
      <c r="OJR50" s="21"/>
      <c r="OJS50" s="21"/>
      <c r="OJT50" s="21"/>
      <c r="OJU50" s="21"/>
      <c r="OJV50" s="21"/>
      <c r="OJW50" s="21"/>
      <c r="OJX50" s="21"/>
      <c r="OJY50" s="21"/>
      <c r="OJZ50" s="21"/>
      <c r="OKA50" s="21"/>
      <c r="OKB50" s="21"/>
      <c r="OKC50" s="21"/>
      <c r="OKD50" s="21"/>
      <c r="OKE50" s="21"/>
      <c r="OKF50" s="21"/>
      <c r="OKG50" s="21"/>
      <c r="OKH50" s="21"/>
      <c r="OKI50" s="21"/>
      <c r="OKJ50" s="21"/>
      <c r="OKK50" s="21"/>
      <c r="OKL50" s="21"/>
      <c r="OKM50" s="21"/>
      <c r="OKN50" s="21"/>
      <c r="OKO50" s="21"/>
      <c r="OKP50" s="21"/>
      <c r="OKQ50" s="21"/>
      <c r="OKR50" s="21"/>
      <c r="OKS50" s="21"/>
      <c r="OKT50" s="21"/>
      <c r="OKU50" s="21"/>
      <c r="OKV50" s="21"/>
      <c r="OKW50" s="21"/>
      <c r="OKX50" s="21"/>
      <c r="OKY50" s="21"/>
      <c r="OKZ50" s="21"/>
      <c r="OLA50" s="21"/>
      <c r="OLB50" s="21"/>
      <c r="OLC50" s="21"/>
      <c r="OLD50" s="21"/>
      <c r="OLE50" s="21"/>
      <c r="OLF50" s="21"/>
      <c r="OLG50" s="21"/>
      <c r="OLH50" s="21"/>
      <c r="OLI50" s="21"/>
      <c r="OLJ50" s="21"/>
      <c r="OLK50" s="21"/>
      <c r="OLL50" s="21"/>
      <c r="OLM50" s="21"/>
      <c r="OLN50" s="21"/>
      <c r="OLO50" s="21"/>
      <c r="OLP50" s="21"/>
      <c r="OLQ50" s="21"/>
      <c r="OLR50" s="21"/>
      <c r="OLS50" s="21"/>
      <c r="OLT50" s="21"/>
      <c r="OLU50" s="21"/>
      <c r="OLV50" s="21"/>
      <c r="OLW50" s="21"/>
      <c r="OLX50" s="21"/>
      <c r="OLY50" s="21"/>
      <c r="OLZ50" s="21"/>
      <c r="OMA50" s="21"/>
      <c r="OMB50" s="21"/>
      <c r="OMC50" s="21"/>
      <c r="OMD50" s="21"/>
      <c r="OME50" s="21"/>
      <c r="OMF50" s="21"/>
      <c r="OMG50" s="21"/>
      <c r="OMH50" s="21"/>
      <c r="OMI50" s="21"/>
      <c r="OMJ50" s="21"/>
      <c r="OMK50" s="21"/>
      <c r="OML50" s="21"/>
      <c r="OMM50" s="21"/>
      <c r="OMN50" s="21"/>
      <c r="OMO50" s="21"/>
      <c r="OMP50" s="21"/>
      <c r="OMQ50" s="21"/>
      <c r="OMR50" s="21"/>
      <c r="OMS50" s="21"/>
      <c r="OMT50" s="21"/>
      <c r="OMU50" s="21"/>
      <c r="OMV50" s="21"/>
      <c r="OMW50" s="21"/>
      <c r="OMX50" s="21"/>
      <c r="OMY50" s="21"/>
      <c r="OMZ50" s="21"/>
      <c r="ONA50" s="21"/>
      <c r="ONB50" s="21"/>
      <c r="ONC50" s="21"/>
      <c r="OND50" s="21"/>
      <c r="ONE50" s="21"/>
      <c r="ONF50" s="21"/>
      <c r="ONG50" s="21"/>
      <c r="ONH50" s="21"/>
      <c r="ONI50" s="21"/>
      <c r="ONJ50" s="21"/>
      <c r="ONK50" s="21"/>
      <c r="ONL50" s="21"/>
      <c r="ONM50" s="21"/>
      <c r="ONN50" s="21"/>
      <c r="ONO50" s="21"/>
      <c r="ONP50" s="21"/>
      <c r="ONQ50" s="21"/>
      <c r="ONR50" s="21"/>
      <c r="ONS50" s="21"/>
      <c r="ONT50" s="21"/>
      <c r="ONU50" s="21"/>
      <c r="ONV50" s="21"/>
      <c r="ONW50" s="21"/>
      <c r="ONX50" s="21"/>
      <c r="ONY50" s="21"/>
      <c r="ONZ50" s="21"/>
      <c r="OOA50" s="21"/>
      <c r="OOB50" s="21"/>
      <c r="OOC50" s="21"/>
      <c r="OOD50" s="21"/>
      <c r="OOE50" s="21"/>
      <c r="OOF50" s="21"/>
      <c r="OOG50" s="21"/>
      <c r="OOH50" s="21"/>
      <c r="OOI50" s="21"/>
      <c r="OOJ50" s="21"/>
      <c r="OOK50" s="21"/>
      <c r="OOL50" s="21"/>
      <c r="OOM50" s="21"/>
      <c r="OON50" s="21"/>
      <c r="OOO50" s="21"/>
      <c r="OOP50" s="21"/>
      <c r="OOQ50" s="21"/>
      <c r="OOR50" s="21"/>
      <c r="OOS50" s="21"/>
      <c r="OOT50" s="21"/>
      <c r="OOU50" s="21"/>
      <c r="OOV50" s="21"/>
      <c r="OOW50" s="21"/>
      <c r="OOX50" s="21"/>
      <c r="OOY50" s="21"/>
      <c r="OOZ50" s="21"/>
      <c r="OPA50" s="21"/>
      <c r="OPB50" s="21"/>
      <c r="OPC50" s="21"/>
      <c r="OPD50" s="21"/>
      <c r="OPE50" s="21"/>
      <c r="OPF50" s="21"/>
      <c r="OPG50" s="21"/>
      <c r="OPH50" s="21"/>
      <c r="OPI50" s="21"/>
      <c r="OPJ50" s="21"/>
      <c r="OPK50" s="21"/>
      <c r="OPL50" s="21"/>
      <c r="OPM50" s="21"/>
      <c r="OPN50" s="21"/>
      <c r="OPO50" s="21"/>
      <c r="OPP50" s="21"/>
      <c r="OPQ50" s="21"/>
      <c r="OPR50" s="21"/>
      <c r="OPS50" s="21"/>
      <c r="OPT50" s="21"/>
      <c r="OPU50" s="21"/>
      <c r="OPV50" s="21"/>
      <c r="OPW50" s="21"/>
      <c r="OPX50" s="21"/>
      <c r="OPY50" s="21"/>
      <c r="OPZ50" s="21"/>
      <c r="OQA50" s="21"/>
      <c r="OQB50" s="21"/>
      <c r="OQC50" s="21"/>
      <c r="OQD50" s="21"/>
      <c r="OQE50" s="21"/>
      <c r="OQF50" s="21"/>
      <c r="OQG50" s="21"/>
      <c r="OQH50" s="21"/>
      <c r="OQI50" s="21"/>
      <c r="OQJ50" s="21"/>
      <c r="OQK50" s="21"/>
      <c r="OQL50" s="21"/>
      <c r="OQM50" s="21"/>
      <c r="OQN50" s="21"/>
      <c r="OQO50" s="21"/>
      <c r="OQP50" s="21"/>
      <c r="OQQ50" s="21"/>
      <c r="OQR50" s="21"/>
      <c r="OQS50" s="21"/>
      <c r="OQT50" s="21"/>
      <c r="OQU50" s="21"/>
      <c r="OQV50" s="21"/>
      <c r="OQW50" s="21"/>
      <c r="OQX50" s="21"/>
      <c r="OQY50" s="21"/>
      <c r="OQZ50" s="21"/>
      <c r="ORA50" s="21"/>
      <c r="ORB50" s="21"/>
      <c r="ORC50" s="21"/>
      <c r="ORD50" s="21"/>
      <c r="ORE50" s="21"/>
      <c r="ORF50" s="21"/>
      <c r="ORG50" s="21"/>
      <c r="ORH50" s="21"/>
      <c r="ORI50" s="21"/>
      <c r="ORJ50" s="21"/>
      <c r="ORK50" s="21"/>
      <c r="ORL50" s="21"/>
      <c r="ORM50" s="21"/>
      <c r="ORN50" s="21"/>
      <c r="ORO50" s="21"/>
      <c r="ORP50" s="21"/>
      <c r="ORQ50" s="21"/>
      <c r="ORR50" s="21"/>
      <c r="ORS50" s="21"/>
      <c r="ORT50" s="21"/>
      <c r="ORU50" s="21"/>
      <c r="ORV50" s="21"/>
      <c r="ORW50" s="21"/>
      <c r="ORX50" s="21"/>
      <c r="ORY50" s="21"/>
      <c r="ORZ50" s="21"/>
      <c r="OSA50" s="21"/>
      <c r="OSB50" s="21"/>
      <c r="OSC50" s="21"/>
      <c r="OSD50" s="21"/>
      <c r="OSE50" s="21"/>
      <c r="OSF50" s="21"/>
      <c r="OSG50" s="21"/>
      <c r="OSH50" s="21"/>
      <c r="OSI50" s="21"/>
      <c r="OSJ50" s="21"/>
      <c r="OSK50" s="21"/>
      <c r="OSL50" s="21"/>
      <c r="OSM50" s="21"/>
      <c r="OSN50" s="21"/>
      <c r="OSO50" s="21"/>
      <c r="OSP50" s="21"/>
      <c r="OSQ50" s="21"/>
      <c r="OSR50" s="21"/>
      <c r="OSS50" s="21"/>
      <c r="OST50" s="21"/>
      <c r="OSU50" s="21"/>
      <c r="OSV50" s="21"/>
      <c r="OSW50" s="21"/>
      <c r="OSX50" s="21"/>
      <c r="OSY50" s="21"/>
      <c r="OSZ50" s="21"/>
      <c r="OTA50" s="21"/>
      <c r="OTB50" s="21"/>
      <c r="OTC50" s="21"/>
      <c r="OTD50" s="21"/>
      <c r="OTE50" s="21"/>
      <c r="OTF50" s="21"/>
      <c r="OTG50" s="21"/>
      <c r="OTH50" s="21"/>
      <c r="OTI50" s="21"/>
      <c r="OTJ50" s="21"/>
      <c r="OTK50" s="21"/>
      <c r="OTL50" s="21"/>
      <c r="OTM50" s="21"/>
      <c r="OTN50" s="21"/>
      <c r="OTO50" s="21"/>
      <c r="OTP50" s="21"/>
      <c r="OTQ50" s="21"/>
      <c r="OTR50" s="21"/>
      <c r="OTS50" s="21"/>
      <c r="OTT50" s="21"/>
      <c r="OTU50" s="21"/>
      <c r="OTV50" s="21"/>
      <c r="OTW50" s="21"/>
      <c r="OTX50" s="21"/>
      <c r="OTY50" s="21"/>
      <c r="OTZ50" s="21"/>
      <c r="OUA50" s="21"/>
      <c r="OUB50" s="21"/>
      <c r="OUC50" s="21"/>
      <c r="OUD50" s="21"/>
      <c r="OUE50" s="21"/>
      <c r="OUF50" s="21"/>
      <c r="OUG50" s="21"/>
      <c r="OUH50" s="21"/>
      <c r="OUI50" s="21"/>
      <c r="OUJ50" s="21"/>
      <c r="OUK50" s="21"/>
      <c r="OUL50" s="21"/>
      <c r="OUM50" s="21"/>
      <c r="OUN50" s="21"/>
      <c r="OUO50" s="21"/>
      <c r="OUP50" s="21"/>
      <c r="OUQ50" s="21"/>
      <c r="OUR50" s="21"/>
      <c r="OUS50" s="21"/>
      <c r="OUT50" s="21"/>
      <c r="OUU50" s="21"/>
      <c r="OUV50" s="21"/>
      <c r="OUW50" s="21"/>
      <c r="OUX50" s="21"/>
      <c r="OUY50" s="21"/>
      <c r="OUZ50" s="21"/>
      <c r="OVA50" s="21"/>
      <c r="OVB50" s="21"/>
      <c r="OVC50" s="21"/>
      <c r="OVD50" s="21"/>
      <c r="OVE50" s="21"/>
      <c r="OVF50" s="21"/>
      <c r="OVG50" s="21"/>
      <c r="OVH50" s="21"/>
      <c r="OVI50" s="21"/>
      <c r="OVJ50" s="21"/>
      <c r="OVK50" s="21"/>
      <c r="OVL50" s="21"/>
      <c r="OVM50" s="21"/>
      <c r="OVN50" s="21"/>
      <c r="OVO50" s="21"/>
      <c r="OVP50" s="21"/>
      <c r="OVQ50" s="21"/>
      <c r="OVR50" s="21"/>
      <c r="OVS50" s="21"/>
      <c r="OVT50" s="21"/>
      <c r="OVU50" s="21"/>
      <c r="OVV50" s="21"/>
      <c r="OVW50" s="21"/>
      <c r="OVX50" s="21"/>
      <c r="OVY50" s="21"/>
      <c r="OVZ50" s="21"/>
      <c r="OWA50" s="21"/>
      <c r="OWB50" s="21"/>
      <c r="OWC50" s="21"/>
      <c r="OWD50" s="21"/>
      <c r="OWE50" s="21"/>
      <c r="OWF50" s="21"/>
      <c r="OWG50" s="21"/>
      <c r="OWH50" s="21"/>
      <c r="OWI50" s="21"/>
      <c r="OWJ50" s="21"/>
      <c r="OWK50" s="21"/>
      <c r="OWL50" s="21"/>
      <c r="OWM50" s="21"/>
      <c r="OWN50" s="21"/>
      <c r="OWO50" s="21"/>
      <c r="OWP50" s="21"/>
      <c r="OWQ50" s="21"/>
      <c r="OWR50" s="21"/>
      <c r="OWS50" s="21"/>
      <c r="OWT50" s="21"/>
      <c r="OWU50" s="21"/>
      <c r="OWV50" s="21"/>
      <c r="OWW50" s="21"/>
      <c r="OWX50" s="21"/>
      <c r="OWY50" s="21"/>
      <c r="OWZ50" s="21"/>
      <c r="OXA50" s="21"/>
      <c r="OXB50" s="21"/>
      <c r="OXC50" s="21"/>
      <c r="OXD50" s="21"/>
      <c r="OXE50" s="21"/>
      <c r="OXF50" s="21"/>
      <c r="OXG50" s="21"/>
      <c r="OXH50" s="21"/>
      <c r="OXI50" s="21"/>
      <c r="OXJ50" s="21"/>
      <c r="OXK50" s="21"/>
      <c r="OXL50" s="21"/>
      <c r="OXM50" s="21"/>
      <c r="OXN50" s="21"/>
      <c r="OXO50" s="21"/>
      <c r="OXP50" s="21"/>
      <c r="OXQ50" s="21"/>
      <c r="OXR50" s="21"/>
      <c r="OXS50" s="21"/>
      <c r="OXT50" s="21"/>
      <c r="OXU50" s="21"/>
      <c r="OXV50" s="21"/>
      <c r="OXW50" s="21"/>
      <c r="OXX50" s="21"/>
      <c r="OXY50" s="21"/>
      <c r="OXZ50" s="21"/>
      <c r="OYA50" s="21"/>
      <c r="OYB50" s="21"/>
      <c r="OYC50" s="21"/>
      <c r="OYD50" s="21"/>
      <c r="OYE50" s="21"/>
      <c r="OYF50" s="21"/>
      <c r="OYG50" s="21"/>
      <c r="OYH50" s="21"/>
      <c r="OYI50" s="21"/>
      <c r="OYJ50" s="21"/>
      <c r="OYK50" s="21"/>
      <c r="OYL50" s="21"/>
      <c r="OYM50" s="21"/>
      <c r="OYN50" s="21"/>
      <c r="OYO50" s="21"/>
      <c r="OYP50" s="21"/>
      <c r="OYQ50" s="21"/>
      <c r="OYR50" s="21"/>
      <c r="OYS50" s="21"/>
      <c r="OYT50" s="21"/>
      <c r="OYU50" s="21"/>
      <c r="OYV50" s="21"/>
      <c r="OYW50" s="21"/>
      <c r="OYX50" s="21"/>
      <c r="OYY50" s="21"/>
      <c r="OYZ50" s="21"/>
      <c r="OZA50" s="21"/>
      <c r="OZB50" s="21"/>
      <c r="OZC50" s="21"/>
      <c r="OZD50" s="21"/>
      <c r="OZE50" s="21"/>
      <c r="OZF50" s="21"/>
      <c r="OZG50" s="21"/>
      <c r="OZH50" s="21"/>
      <c r="OZI50" s="21"/>
      <c r="OZJ50" s="21"/>
      <c r="OZK50" s="21"/>
      <c r="OZL50" s="21"/>
      <c r="OZM50" s="21"/>
      <c r="OZN50" s="21"/>
      <c r="OZO50" s="21"/>
      <c r="OZP50" s="21"/>
      <c r="OZQ50" s="21"/>
      <c r="OZR50" s="21"/>
      <c r="OZS50" s="21"/>
      <c r="OZT50" s="21"/>
      <c r="OZU50" s="21"/>
      <c r="OZV50" s="21"/>
      <c r="OZW50" s="21"/>
      <c r="OZX50" s="21"/>
      <c r="OZY50" s="21"/>
      <c r="OZZ50" s="21"/>
      <c r="PAA50" s="21"/>
      <c r="PAB50" s="21"/>
      <c r="PAC50" s="21"/>
      <c r="PAD50" s="21"/>
      <c r="PAE50" s="21"/>
      <c r="PAF50" s="21"/>
      <c r="PAG50" s="21"/>
      <c r="PAH50" s="21"/>
      <c r="PAI50" s="21"/>
      <c r="PAJ50" s="21"/>
      <c r="PAK50" s="21"/>
      <c r="PAL50" s="21"/>
      <c r="PAM50" s="21"/>
      <c r="PAN50" s="21"/>
      <c r="PAO50" s="21"/>
      <c r="PAP50" s="21"/>
      <c r="PAQ50" s="21"/>
      <c r="PAR50" s="21"/>
      <c r="PAS50" s="21"/>
      <c r="PAT50" s="21"/>
      <c r="PAU50" s="21"/>
      <c r="PAV50" s="21"/>
      <c r="PAW50" s="21"/>
      <c r="PAX50" s="21"/>
      <c r="PAY50" s="21"/>
      <c r="PAZ50" s="21"/>
      <c r="PBA50" s="21"/>
      <c r="PBB50" s="21"/>
      <c r="PBC50" s="21"/>
      <c r="PBD50" s="21"/>
      <c r="PBE50" s="21"/>
      <c r="PBF50" s="21"/>
      <c r="PBG50" s="21"/>
      <c r="PBH50" s="21"/>
      <c r="PBI50" s="21"/>
      <c r="PBJ50" s="21"/>
      <c r="PBK50" s="21"/>
      <c r="PBL50" s="21"/>
      <c r="PBM50" s="21"/>
      <c r="PBN50" s="21"/>
      <c r="PBO50" s="21"/>
      <c r="PBP50" s="21"/>
      <c r="PBQ50" s="21"/>
      <c r="PBR50" s="21"/>
      <c r="PBS50" s="21"/>
      <c r="PBT50" s="21"/>
      <c r="PBU50" s="21"/>
      <c r="PBV50" s="21"/>
      <c r="PBW50" s="21"/>
      <c r="PBX50" s="21"/>
      <c r="PBY50" s="21"/>
      <c r="PBZ50" s="21"/>
      <c r="PCA50" s="21"/>
      <c r="PCB50" s="21"/>
      <c r="PCC50" s="21"/>
      <c r="PCD50" s="21"/>
      <c r="PCE50" s="21"/>
      <c r="PCF50" s="21"/>
      <c r="PCG50" s="21"/>
      <c r="PCH50" s="21"/>
      <c r="PCI50" s="21"/>
      <c r="PCJ50" s="21"/>
      <c r="PCK50" s="21"/>
      <c r="PCL50" s="21"/>
      <c r="PCM50" s="21"/>
      <c r="PCN50" s="21"/>
      <c r="PCO50" s="21"/>
      <c r="PCP50" s="21"/>
      <c r="PCQ50" s="21"/>
      <c r="PCR50" s="21"/>
      <c r="PCS50" s="21"/>
      <c r="PCT50" s="21"/>
      <c r="PCU50" s="21"/>
      <c r="PCV50" s="21"/>
      <c r="PCW50" s="21"/>
      <c r="PCX50" s="21"/>
      <c r="PCY50" s="21"/>
      <c r="PCZ50" s="21"/>
      <c r="PDA50" s="21"/>
      <c r="PDB50" s="21"/>
      <c r="PDC50" s="21"/>
      <c r="PDD50" s="21"/>
      <c r="PDE50" s="21"/>
      <c r="PDF50" s="21"/>
      <c r="PDG50" s="21"/>
      <c r="PDH50" s="21"/>
      <c r="PDI50" s="21"/>
      <c r="PDJ50" s="21"/>
      <c r="PDK50" s="21"/>
      <c r="PDL50" s="21"/>
      <c r="PDM50" s="21"/>
      <c r="PDN50" s="21"/>
      <c r="PDO50" s="21"/>
      <c r="PDP50" s="21"/>
      <c r="PDQ50" s="21"/>
      <c r="PDR50" s="21"/>
      <c r="PDS50" s="21"/>
      <c r="PDT50" s="21"/>
      <c r="PDU50" s="21"/>
      <c r="PDV50" s="21"/>
      <c r="PDW50" s="21"/>
      <c r="PDX50" s="21"/>
      <c r="PDY50" s="21"/>
      <c r="PDZ50" s="21"/>
      <c r="PEA50" s="21"/>
      <c r="PEB50" s="21"/>
      <c r="PEC50" s="21"/>
      <c r="PED50" s="21"/>
      <c r="PEE50" s="21"/>
      <c r="PEF50" s="21"/>
      <c r="PEG50" s="21"/>
      <c r="PEH50" s="21"/>
      <c r="PEI50" s="21"/>
      <c r="PEJ50" s="21"/>
      <c r="PEK50" s="21"/>
      <c r="PEL50" s="21"/>
      <c r="PEM50" s="21"/>
      <c r="PEN50" s="21"/>
      <c r="PEO50" s="21"/>
      <c r="PEP50" s="21"/>
      <c r="PEQ50" s="21"/>
      <c r="PER50" s="21"/>
      <c r="PES50" s="21"/>
      <c r="PET50" s="21"/>
      <c r="PEU50" s="21"/>
      <c r="PEV50" s="21"/>
      <c r="PEW50" s="21"/>
      <c r="PEX50" s="21"/>
      <c r="PEY50" s="21"/>
      <c r="PEZ50" s="21"/>
      <c r="PFA50" s="21"/>
      <c r="PFB50" s="21"/>
      <c r="PFC50" s="21"/>
      <c r="PFD50" s="21"/>
      <c r="PFE50" s="21"/>
      <c r="PFF50" s="21"/>
      <c r="PFG50" s="21"/>
      <c r="PFH50" s="21"/>
      <c r="PFI50" s="21"/>
      <c r="PFJ50" s="21"/>
      <c r="PFK50" s="21"/>
      <c r="PFL50" s="21"/>
      <c r="PFM50" s="21"/>
      <c r="PFN50" s="21"/>
      <c r="PFO50" s="21"/>
      <c r="PFP50" s="21"/>
      <c r="PFQ50" s="21"/>
      <c r="PFR50" s="21"/>
      <c r="PFS50" s="21"/>
      <c r="PFT50" s="21"/>
      <c r="PFU50" s="21"/>
      <c r="PFV50" s="21"/>
      <c r="PFW50" s="21"/>
      <c r="PFX50" s="21"/>
      <c r="PFY50" s="21"/>
      <c r="PFZ50" s="21"/>
      <c r="PGA50" s="21"/>
      <c r="PGB50" s="21"/>
      <c r="PGC50" s="21"/>
      <c r="PGD50" s="21"/>
      <c r="PGE50" s="21"/>
      <c r="PGF50" s="21"/>
      <c r="PGG50" s="21"/>
      <c r="PGH50" s="21"/>
      <c r="PGI50" s="21"/>
      <c r="PGJ50" s="21"/>
      <c r="PGK50" s="21"/>
      <c r="PGL50" s="21"/>
      <c r="PGM50" s="21"/>
      <c r="PGN50" s="21"/>
      <c r="PGO50" s="21"/>
      <c r="PGP50" s="21"/>
      <c r="PGQ50" s="21"/>
      <c r="PGR50" s="21"/>
      <c r="PGS50" s="21"/>
      <c r="PGT50" s="21"/>
      <c r="PGU50" s="21"/>
      <c r="PGV50" s="21"/>
      <c r="PGW50" s="21"/>
      <c r="PGX50" s="21"/>
      <c r="PGY50" s="21"/>
      <c r="PGZ50" s="21"/>
      <c r="PHA50" s="21"/>
      <c r="PHB50" s="21"/>
      <c r="PHC50" s="21"/>
      <c r="PHD50" s="21"/>
      <c r="PHE50" s="21"/>
      <c r="PHF50" s="21"/>
      <c r="PHG50" s="21"/>
      <c r="PHH50" s="21"/>
      <c r="PHI50" s="21"/>
      <c r="PHJ50" s="21"/>
      <c r="PHK50" s="21"/>
      <c r="PHL50" s="21"/>
      <c r="PHM50" s="21"/>
      <c r="PHN50" s="21"/>
      <c r="PHO50" s="21"/>
      <c r="PHP50" s="21"/>
      <c r="PHQ50" s="21"/>
      <c r="PHR50" s="21"/>
      <c r="PHS50" s="21"/>
      <c r="PHT50" s="21"/>
      <c r="PHU50" s="21"/>
      <c r="PHV50" s="21"/>
      <c r="PHW50" s="21"/>
      <c r="PHX50" s="21"/>
      <c r="PHY50" s="21"/>
      <c r="PHZ50" s="21"/>
      <c r="PIA50" s="21"/>
      <c r="PIB50" s="21"/>
      <c r="PIC50" s="21"/>
      <c r="PID50" s="21"/>
      <c r="PIE50" s="21"/>
      <c r="PIF50" s="21"/>
      <c r="PIG50" s="21"/>
      <c r="PIH50" s="21"/>
      <c r="PII50" s="21"/>
      <c r="PIJ50" s="21"/>
      <c r="PIK50" s="21"/>
      <c r="PIL50" s="21"/>
      <c r="PIM50" s="21"/>
      <c r="PIN50" s="21"/>
      <c r="PIO50" s="21"/>
      <c r="PIP50" s="21"/>
      <c r="PIQ50" s="21"/>
      <c r="PIR50" s="21"/>
      <c r="PIS50" s="21"/>
      <c r="PIT50" s="21"/>
      <c r="PIU50" s="21"/>
      <c r="PIV50" s="21"/>
      <c r="PIW50" s="21"/>
      <c r="PIX50" s="21"/>
      <c r="PIY50" s="21"/>
      <c r="PIZ50" s="21"/>
      <c r="PJA50" s="21"/>
      <c r="PJB50" s="21"/>
      <c r="PJC50" s="21"/>
      <c r="PJD50" s="21"/>
      <c r="PJE50" s="21"/>
      <c r="PJF50" s="21"/>
      <c r="PJG50" s="21"/>
      <c r="PJH50" s="21"/>
      <c r="PJI50" s="21"/>
      <c r="PJJ50" s="21"/>
      <c r="PJK50" s="21"/>
      <c r="PJL50" s="21"/>
      <c r="PJM50" s="21"/>
      <c r="PJN50" s="21"/>
      <c r="PJO50" s="21"/>
      <c r="PJP50" s="21"/>
      <c r="PJQ50" s="21"/>
      <c r="PJR50" s="21"/>
      <c r="PJS50" s="21"/>
      <c r="PJT50" s="21"/>
      <c r="PJU50" s="21"/>
      <c r="PJV50" s="21"/>
      <c r="PJW50" s="21"/>
      <c r="PJX50" s="21"/>
      <c r="PJY50" s="21"/>
      <c r="PJZ50" s="21"/>
      <c r="PKA50" s="21"/>
      <c r="PKB50" s="21"/>
      <c r="PKC50" s="21"/>
      <c r="PKD50" s="21"/>
      <c r="PKE50" s="21"/>
      <c r="PKF50" s="21"/>
      <c r="PKG50" s="21"/>
      <c r="PKH50" s="21"/>
      <c r="PKI50" s="21"/>
      <c r="PKJ50" s="21"/>
      <c r="PKK50" s="21"/>
      <c r="PKL50" s="21"/>
      <c r="PKM50" s="21"/>
      <c r="PKN50" s="21"/>
      <c r="PKO50" s="21"/>
      <c r="PKP50" s="21"/>
      <c r="PKQ50" s="21"/>
      <c r="PKR50" s="21"/>
      <c r="PKS50" s="21"/>
      <c r="PKT50" s="21"/>
      <c r="PKU50" s="21"/>
      <c r="PKV50" s="21"/>
      <c r="PKW50" s="21"/>
      <c r="PKX50" s="21"/>
      <c r="PKY50" s="21"/>
      <c r="PKZ50" s="21"/>
      <c r="PLA50" s="21"/>
      <c r="PLB50" s="21"/>
      <c r="PLC50" s="21"/>
      <c r="PLD50" s="21"/>
      <c r="PLE50" s="21"/>
      <c r="PLF50" s="21"/>
      <c r="PLG50" s="21"/>
      <c r="PLH50" s="21"/>
      <c r="PLI50" s="21"/>
      <c r="PLJ50" s="21"/>
      <c r="PLK50" s="21"/>
      <c r="PLL50" s="21"/>
      <c r="PLM50" s="21"/>
      <c r="PLN50" s="21"/>
      <c r="PLO50" s="21"/>
      <c r="PLP50" s="21"/>
      <c r="PLQ50" s="21"/>
      <c r="PLR50" s="21"/>
      <c r="PLS50" s="21"/>
      <c r="PLT50" s="21"/>
      <c r="PLU50" s="21"/>
      <c r="PLV50" s="21"/>
      <c r="PLW50" s="21"/>
      <c r="PLX50" s="21"/>
      <c r="PLY50" s="21"/>
      <c r="PLZ50" s="21"/>
      <c r="PMA50" s="21"/>
      <c r="PMB50" s="21"/>
      <c r="PMC50" s="21"/>
      <c r="PMD50" s="21"/>
      <c r="PME50" s="21"/>
      <c r="PMF50" s="21"/>
      <c r="PMG50" s="21"/>
      <c r="PMH50" s="21"/>
      <c r="PMI50" s="21"/>
      <c r="PMJ50" s="21"/>
      <c r="PMK50" s="21"/>
      <c r="PML50" s="21"/>
      <c r="PMM50" s="21"/>
      <c r="PMN50" s="21"/>
      <c r="PMO50" s="21"/>
      <c r="PMP50" s="21"/>
      <c r="PMQ50" s="21"/>
      <c r="PMR50" s="21"/>
      <c r="PMS50" s="21"/>
      <c r="PMT50" s="21"/>
      <c r="PMU50" s="21"/>
      <c r="PMV50" s="21"/>
      <c r="PMW50" s="21"/>
      <c r="PMX50" s="21"/>
      <c r="PMY50" s="21"/>
      <c r="PMZ50" s="21"/>
      <c r="PNA50" s="21"/>
      <c r="PNB50" s="21"/>
      <c r="PNC50" s="21"/>
      <c r="PND50" s="21"/>
      <c r="PNE50" s="21"/>
      <c r="PNF50" s="21"/>
      <c r="PNG50" s="21"/>
      <c r="PNH50" s="21"/>
      <c r="PNI50" s="21"/>
      <c r="PNJ50" s="21"/>
      <c r="PNK50" s="21"/>
      <c r="PNL50" s="21"/>
      <c r="PNM50" s="21"/>
      <c r="PNN50" s="21"/>
      <c r="PNO50" s="21"/>
      <c r="PNP50" s="21"/>
      <c r="PNQ50" s="21"/>
      <c r="PNR50" s="21"/>
      <c r="PNS50" s="21"/>
      <c r="PNT50" s="21"/>
      <c r="PNU50" s="21"/>
      <c r="PNV50" s="21"/>
      <c r="PNW50" s="21"/>
      <c r="PNX50" s="21"/>
      <c r="PNY50" s="21"/>
      <c r="PNZ50" s="21"/>
      <c r="POA50" s="21"/>
      <c r="POB50" s="21"/>
      <c r="POC50" s="21"/>
      <c r="POD50" s="21"/>
      <c r="POE50" s="21"/>
      <c r="POF50" s="21"/>
      <c r="POG50" s="21"/>
      <c r="POH50" s="21"/>
      <c r="POI50" s="21"/>
      <c r="POJ50" s="21"/>
      <c r="POK50" s="21"/>
      <c r="POL50" s="21"/>
      <c r="POM50" s="21"/>
      <c r="PON50" s="21"/>
      <c r="POO50" s="21"/>
      <c r="POP50" s="21"/>
      <c r="POQ50" s="21"/>
      <c r="POR50" s="21"/>
      <c r="POS50" s="21"/>
      <c r="POT50" s="21"/>
      <c r="POU50" s="21"/>
      <c r="POV50" s="21"/>
      <c r="POW50" s="21"/>
      <c r="POX50" s="21"/>
      <c r="POY50" s="21"/>
      <c r="POZ50" s="21"/>
      <c r="PPA50" s="21"/>
      <c r="PPB50" s="21"/>
      <c r="PPC50" s="21"/>
      <c r="PPD50" s="21"/>
      <c r="PPE50" s="21"/>
      <c r="PPF50" s="21"/>
      <c r="PPG50" s="21"/>
      <c r="PPH50" s="21"/>
      <c r="PPI50" s="21"/>
      <c r="PPJ50" s="21"/>
      <c r="PPK50" s="21"/>
      <c r="PPL50" s="21"/>
      <c r="PPM50" s="21"/>
      <c r="PPN50" s="21"/>
      <c r="PPO50" s="21"/>
      <c r="PPP50" s="21"/>
      <c r="PPQ50" s="21"/>
      <c r="PPR50" s="21"/>
      <c r="PPS50" s="21"/>
      <c r="PPT50" s="21"/>
      <c r="PPU50" s="21"/>
      <c r="PPV50" s="21"/>
      <c r="PPW50" s="21"/>
      <c r="PPX50" s="21"/>
      <c r="PPY50" s="21"/>
      <c r="PPZ50" s="21"/>
      <c r="PQA50" s="21"/>
      <c r="PQB50" s="21"/>
      <c r="PQC50" s="21"/>
      <c r="PQD50" s="21"/>
      <c r="PQE50" s="21"/>
      <c r="PQF50" s="21"/>
      <c r="PQG50" s="21"/>
      <c r="PQH50" s="21"/>
      <c r="PQI50" s="21"/>
      <c r="PQJ50" s="21"/>
      <c r="PQK50" s="21"/>
      <c r="PQL50" s="21"/>
      <c r="PQM50" s="21"/>
      <c r="PQN50" s="21"/>
      <c r="PQO50" s="21"/>
      <c r="PQP50" s="21"/>
      <c r="PQQ50" s="21"/>
      <c r="PQR50" s="21"/>
      <c r="PQS50" s="21"/>
      <c r="PQT50" s="21"/>
      <c r="PQU50" s="21"/>
      <c r="PQV50" s="21"/>
      <c r="PQW50" s="21"/>
      <c r="PQX50" s="21"/>
      <c r="PQY50" s="21"/>
      <c r="PQZ50" s="21"/>
      <c r="PRA50" s="21"/>
      <c r="PRB50" s="21"/>
      <c r="PRC50" s="21"/>
      <c r="PRD50" s="21"/>
      <c r="PRE50" s="21"/>
      <c r="PRF50" s="21"/>
      <c r="PRG50" s="21"/>
      <c r="PRH50" s="21"/>
      <c r="PRI50" s="21"/>
      <c r="PRJ50" s="21"/>
      <c r="PRK50" s="21"/>
      <c r="PRL50" s="21"/>
      <c r="PRM50" s="21"/>
      <c r="PRN50" s="21"/>
      <c r="PRO50" s="21"/>
      <c r="PRP50" s="21"/>
      <c r="PRQ50" s="21"/>
      <c r="PRR50" s="21"/>
      <c r="PRS50" s="21"/>
      <c r="PRT50" s="21"/>
      <c r="PRU50" s="21"/>
      <c r="PRV50" s="21"/>
      <c r="PRW50" s="21"/>
      <c r="PRX50" s="21"/>
      <c r="PRY50" s="21"/>
      <c r="PRZ50" s="21"/>
      <c r="PSA50" s="21"/>
      <c r="PSB50" s="21"/>
      <c r="PSC50" s="21"/>
      <c r="PSD50" s="21"/>
      <c r="PSE50" s="21"/>
      <c r="PSF50" s="21"/>
      <c r="PSG50" s="21"/>
      <c r="PSH50" s="21"/>
      <c r="PSI50" s="21"/>
      <c r="PSJ50" s="21"/>
      <c r="PSK50" s="21"/>
      <c r="PSL50" s="21"/>
      <c r="PSM50" s="21"/>
      <c r="PSN50" s="21"/>
      <c r="PSO50" s="21"/>
      <c r="PSP50" s="21"/>
      <c r="PSQ50" s="21"/>
      <c r="PSR50" s="21"/>
      <c r="PSS50" s="21"/>
      <c r="PST50" s="21"/>
      <c r="PSU50" s="21"/>
      <c r="PSV50" s="21"/>
      <c r="PSW50" s="21"/>
      <c r="PSX50" s="21"/>
      <c r="PSY50" s="21"/>
      <c r="PSZ50" s="21"/>
      <c r="PTA50" s="21"/>
      <c r="PTB50" s="21"/>
      <c r="PTC50" s="21"/>
      <c r="PTD50" s="21"/>
      <c r="PTE50" s="21"/>
      <c r="PTF50" s="21"/>
      <c r="PTG50" s="21"/>
      <c r="PTH50" s="21"/>
      <c r="PTI50" s="21"/>
      <c r="PTJ50" s="21"/>
      <c r="PTK50" s="21"/>
      <c r="PTL50" s="21"/>
      <c r="PTM50" s="21"/>
      <c r="PTN50" s="21"/>
      <c r="PTO50" s="21"/>
      <c r="PTP50" s="21"/>
      <c r="PTQ50" s="21"/>
      <c r="PTR50" s="21"/>
      <c r="PTS50" s="21"/>
      <c r="PTT50" s="21"/>
      <c r="PTU50" s="21"/>
      <c r="PTV50" s="21"/>
      <c r="PTW50" s="21"/>
      <c r="PTX50" s="21"/>
      <c r="PTY50" s="21"/>
      <c r="PTZ50" s="21"/>
      <c r="PUA50" s="21"/>
      <c r="PUB50" s="21"/>
      <c r="PUC50" s="21"/>
      <c r="PUD50" s="21"/>
      <c r="PUE50" s="21"/>
      <c r="PUF50" s="21"/>
      <c r="PUG50" s="21"/>
      <c r="PUH50" s="21"/>
      <c r="PUI50" s="21"/>
      <c r="PUJ50" s="21"/>
      <c r="PUK50" s="21"/>
      <c r="PUL50" s="21"/>
      <c r="PUM50" s="21"/>
      <c r="PUN50" s="21"/>
      <c r="PUO50" s="21"/>
      <c r="PUP50" s="21"/>
      <c r="PUQ50" s="21"/>
      <c r="PUR50" s="21"/>
      <c r="PUS50" s="21"/>
      <c r="PUT50" s="21"/>
      <c r="PUU50" s="21"/>
      <c r="PUV50" s="21"/>
      <c r="PUW50" s="21"/>
      <c r="PUX50" s="21"/>
      <c r="PUY50" s="21"/>
      <c r="PUZ50" s="21"/>
      <c r="PVA50" s="21"/>
      <c r="PVB50" s="21"/>
      <c r="PVC50" s="21"/>
      <c r="PVD50" s="21"/>
      <c r="PVE50" s="21"/>
      <c r="PVF50" s="21"/>
      <c r="PVG50" s="21"/>
      <c r="PVH50" s="21"/>
      <c r="PVI50" s="21"/>
      <c r="PVJ50" s="21"/>
      <c r="PVK50" s="21"/>
      <c r="PVL50" s="21"/>
      <c r="PVM50" s="21"/>
      <c r="PVN50" s="21"/>
      <c r="PVO50" s="21"/>
      <c r="PVP50" s="21"/>
      <c r="PVQ50" s="21"/>
      <c r="PVR50" s="21"/>
      <c r="PVS50" s="21"/>
      <c r="PVT50" s="21"/>
      <c r="PVU50" s="21"/>
      <c r="PVV50" s="21"/>
      <c r="PVW50" s="21"/>
      <c r="PVX50" s="21"/>
      <c r="PVY50" s="21"/>
      <c r="PVZ50" s="21"/>
      <c r="PWA50" s="21"/>
      <c r="PWB50" s="21"/>
      <c r="PWC50" s="21"/>
      <c r="PWD50" s="21"/>
      <c r="PWE50" s="21"/>
      <c r="PWF50" s="21"/>
      <c r="PWG50" s="21"/>
      <c r="PWH50" s="21"/>
      <c r="PWI50" s="21"/>
      <c r="PWJ50" s="21"/>
      <c r="PWK50" s="21"/>
      <c r="PWL50" s="21"/>
      <c r="PWM50" s="21"/>
      <c r="PWN50" s="21"/>
      <c r="PWO50" s="21"/>
      <c r="PWP50" s="21"/>
      <c r="PWQ50" s="21"/>
      <c r="PWR50" s="21"/>
      <c r="PWS50" s="21"/>
      <c r="PWT50" s="21"/>
      <c r="PWU50" s="21"/>
      <c r="PWV50" s="21"/>
      <c r="PWW50" s="21"/>
      <c r="PWX50" s="21"/>
      <c r="PWY50" s="21"/>
      <c r="PWZ50" s="21"/>
      <c r="PXA50" s="21"/>
      <c r="PXB50" s="21"/>
      <c r="PXC50" s="21"/>
      <c r="PXD50" s="21"/>
      <c r="PXE50" s="21"/>
      <c r="PXF50" s="21"/>
      <c r="PXG50" s="21"/>
      <c r="PXH50" s="21"/>
      <c r="PXI50" s="21"/>
      <c r="PXJ50" s="21"/>
      <c r="PXK50" s="21"/>
      <c r="PXL50" s="21"/>
      <c r="PXM50" s="21"/>
      <c r="PXN50" s="21"/>
      <c r="PXO50" s="21"/>
      <c r="PXP50" s="21"/>
      <c r="PXQ50" s="21"/>
      <c r="PXR50" s="21"/>
      <c r="PXS50" s="21"/>
      <c r="PXT50" s="21"/>
      <c r="PXU50" s="21"/>
      <c r="PXV50" s="21"/>
      <c r="PXW50" s="21"/>
      <c r="PXX50" s="21"/>
      <c r="PXY50" s="21"/>
      <c r="PXZ50" s="21"/>
      <c r="PYA50" s="21"/>
      <c r="PYB50" s="21"/>
      <c r="PYC50" s="21"/>
      <c r="PYD50" s="21"/>
      <c r="PYE50" s="21"/>
      <c r="PYF50" s="21"/>
      <c r="PYG50" s="21"/>
      <c r="PYH50" s="21"/>
      <c r="PYI50" s="21"/>
      <c r="PYJ50" s="21"/>
      <c r="PYK50" s="21"/>
      <c r="PYL50" s="21"/>
      <c r="PYM50" s="21"/>
      <c r="PYN50" s="21"/>
      <c r="PYO50" s="21"/>
      <c r="PYP50" s="21"/>
      <c r="PYQ50" s="21"/>
      <c r="PYR50" s="21"/>
      <c r="PYS50" s="21"/>
      <c r="PYT50" s="21"/>
      <c r="PYU50" s="21"/>
      <c r="PYV50" s="21"/>
      <c r="PYW50" s="21"/>
      <c r="PYX50" s="21"/>
      <c r="PYY50" s="21"/>
      <c r="PYZ50" s="21"/>
      <c r="PZA50" s="21"/>
      <c r="PZB50" s="21"/>
      <c r="PZC50" s="21"/>
      <c r="PZD50" s="21"/>
      <c r="PZE50" s="21"/>
      <c r="PZF50" s="21"/>
      <c r="PZG50" s="21"/>
      <c r="PZH50" s="21"/>
      <c r="PZI50" s="21"/>
      <c r="PZJ50" s="21"/>
      <c r="PZK50" s="21"/>
      <c r="PZL50" s="21"/>
      <c r="PZM50" s="21"/>
      <c r="PZN50" s="21"/>
      <c r="PZO50" s="21"/>
      <c r="PZP50" s="21"/>
      <c r="PZQ50" s="21"/>
      <c r="PZR50" s="21"/>
      <c r="PZS50" s="21"/>
      <c r="PZT50" s="21"/>
      <c r="PZU50" s="21"/>
      <c r="PZV50" s="21"/>
      <c r="PZW50" s="21"/>
      <c r="PZX50" s="21"/>
      <c r="PZY50" s="21"/>
      <c r="PZZ50" s="21"/>
      <c r="QAA50" s="21"/>
      <c r="QAB50" s="21"/>
      <c r="QAC50" s="21"/>
      <c r="QAD50" s="21"/>
      <c r="QAE50" s="21"/>
      <c r="QAF50" s="21"/>
      <c r="QAG50" s="21"/>
      <c r="QAH50" s="21"/>
      <c r="QAI50" s="21"/>
      <c r="QAJ50" s="21"/>
      <c r="QAK50" s="21"/>
      <c r="QAL50" s="21"/>
      <c r="QAM50" s="21"/>
      <c r="QAN50" s="21"/>
      <c r="QAO50" s="21"/>
      <c r="QAP50" s="21"/>
      <c r="QAQ50" s="21"/>
      <c r="QAR50" s="21"/>
      <c r="QAS50" s="21"/>
      <c r="QAT50" s="21"/>
      <c r="QAU50" s="21"/>
      <c r="QAV50" s="21"/>
      <c r="QAW50" s="21"/>
      <c r="QAX50" s="21"/>
      <c r="QAY50" s="21"/>
      <c r="QAZ50" s="21"/>
      <c r="QBA50" s="21"/>
      <c r="QBB50" s="21"/>
      <c r="QBC50" s="21"/>
      <c r="QBD50" s="21"/>
      <c r="QBE50" s="21"/>
      <c r="QBF50" s="21"/>
      <c r="QBG50" s="21"/>
      <c r="QBH50" s="21"/>
      <c r="QBI50" s="21"/>
      <c r="QBJ50" s="21"/>
      <c r="QBK50" s="21"/>
      <c r="QBL50" s="21"/>
      <c r="QBM50" s="21"/>
      <c r="QBN50" s="21"/>
      <c r="QBO50" s="21"/>
      <c r="QBP50" s="21"/>
      <c r="QBQ50" s="21"/>
      <c r="QBR50" s="21"/>
      <c r="QBS50" s="21"/>
      <c r="QBT50" s="21"/>
      <c r="QBU50" s="21"/>
      <c r="QBV50" s="21"/>
      <c r="QBW50" s="21"/>
      <c r="QBX50" s="21"/>
      <c r="QBY50" s="21"/>
      <c r="QBZ50" s="21"/>
      <c r="QCA50" s="21"/>
      <c r="QCB50" s="21"/>
      <c r="QCC50" s="21"/>
      <c r="QCD50" s="21"/>
      <c r="QCE50" s="21"/>
      <c r="QCF50" s="21"/>
      <c r="QCG50" s="21"/>
      <c r="QCH50" s="21"/>
      <c r="QCI50" s="21"/>
      <c r="QCJ50" s="21"/>
      <c r="QCK50" s="21"/>
      <c r="QCL50" s="21"/>
      <c r="QCM50" s="21"/>
      <c r="QCN50" s="21"/>
      <c r="QCO50" s="21"/>
      <c r="QCP50" s="21"/>
      <c r="QCQ50" s="21"/>
      <c r="QCR50" s="21"/>
      <c r="QCS50" s="21"/>
      <c r="QCT50" s="21"/>
      <c r="QCU50" s="21"/>
      <c r="QCV50" s="21"/>
      <c r="QCW50" s="21"/>
      <c r="QCX50" s="21"/>
      <c r="QCY50" s="21"/>
      <c r="QCZ50" s="21"/>
      <c r="QDA50" s="21"/>
      <c r="QDB50" s="21"/>
      <c r="QDC50" s="21"/>
      <c r="QDD50" s="21"/>
      <c r="QDE50" s="21"/>
      <c r="QDF50" s="21"/>
      <c r="QDG50" s="21"/>
      <c r="QDH50" s="21"/>
      <c r="QDI50" s="21"/>
      <c r="QDJ50" s="21"/>
      <c r="QDK50" s="21"/>
      <c r="QDL50" s="21"/>
      <c r="QDM50" s="21"/>
      <c r="QDN50" s="21"/>
      <c r="QDO50" s="21"/>
      <c r="QDP50" s="21"/>
      <c r="QDQ50" s="21"/>
      <c r="QDR50" s="21"/>
      <c r="QDS50" s="21"/>
      <c r="QDT50" s="21"/>
      <c r="QDU50" s="21"/>
      <c r="QDV50" s="21"/>
      <c r="QDW50" s="21"/>
      <c r="QDX50" s="21"/>
      <c r="QDY50" s="21"/>
      <c r="QDZ50" s="21"/>
      <c r="QEA50" s="21"/>
      <c r="QEB50" s="21"/>
      <c r="QEC50" s="21"/>
      <c r="QED50" s="21"/>
      <c r="QEE50" s="21"/>
      <c r="QEF50" s="21"/>
      <c r="QEG50" s="21"/>
      <c r="QEH50" s="21"/>
      <c r="QEI50" s="21"/>
      <c r="QEJ50" s="21"/>
      <c r="QEK50" s="21"/>
      <c r="QEL50" s="21"/>
      <c r="QEM50" s="21"/>
      <c r="QEN50" s="21"/>
      <c r="QEO50" s="21"/>
      <c r="QEP50" s="21"/>
      <c r="QEQ50" s="21"/>
      <c r="QER50" s="21"/>
      <c r="QES50" s="21"/>
      <c r="QET50" s="21"/>
      <c r="QEU50" s="21"/>
      <c r="QEV50" s="21"/>
      <c r="QEW50" s="21"/>
      <c r="QEX50" s="21"/>
      <c r="QEY50" s="21"/>
      <c r="QEZ50" s="21"/>
      <c r="QFA50" s="21"/>
      <c r="QFB50" s="21"/>
      <c r="QFC50" s="21"/>
      <c r="QFD50" s="21"/>
      <c r="QFE50" s="21"/>
      <c r="QFF50" s="21"/>
      <c r="QFG50" s="21"/>
      <c r="QFH50" s="21"/>
      <c r="QFI50" s="21"/>
      <c r="QFJ50" s="21"/>
      <c r="QFK50" s="21"/>
      <c r="QFL50" s="21"/>
      <c r="QFM50" s="21"/>
      <c r="QFN50" s="21"/>
      <c r="QFO50" s="21"/>
      <c r="QFP50" s="21"/>
      <c r="QFQ50" s="21"/>
      <c r="QFR50" s="21"/>
      <c r="QFS50" s="21"/>
      <c r="QFT50" s="21"/>
      <c r="QFU50" s="21"/>
      <c r="QFV50" s="21"/>
      <c r="QFW50" s="21"/>
      <c r="QFX50" s="21"/>
      <c r="QFY50" s="21"/>
      <c r="QFZ50" s="21"/>
      <c r="QGA50" s="21"/>
      <c r="QGB50" s="21"/>
      <c r="QGC50" s="21"/>
      <c r="QGD50" s="21"/>
      <c r="QGE50" s="21"/>
      <c r="QGF50" s="21"/>
      <c r="QGG50" s="21"/>
      <c r="QGH50" s="21"/>
      <c r="QGI50" s="21"/>
      <c r="QGJ50" s="21"/>
      <c r="QGK50" s="21"/>
      <c r="QGL50" s="21"/>
      <c r="QGM50" s="21"/>
      <c r="QGN50" s="21"/>
      <c r="QGO50" s="21"/>
      <c r="QGP50" s="21"/>
      <c r="QGQ50" s="21"/>
      <c r="QGR50" s="21"/>
      <c r="QGS50" s="21"/>
      <c r="QGT50" s="21"/>
      <c r="QGU50" s="21"/>
      <c r="QGV50" s="21"/>
      <c r="QGW50" s="21"/>
      <c r="QGX50" s="21"/>
      <c r="QGY50" s="21"/>
      <c r="QGZ50" s="21"/>
      <c r="QHA50" s="21"/>
      <c r="QHB50" s="21"/>
      <c r="QHC50" s="21"/>
      <c r="QHD50" s="21"/>
      <c r="QHE50" s="21"/>
      <c r="QHF50" s="21"/>
      <c r="QHG50" s="21"/>
      <c r="QHH50" s="21"/>
      <c r="QHI50" s="21"/>
      <c r="QHJ50" s="21"/>
      <c r="QHK50" s="21"/>
      <c r="QHL50" s="21"/>
      <c r="QHM50" s="21"/>
      <c r="QHN50" s="21"/>
      <c r="QHO50" s="21"/>
      <c r="QHP50" s="21"/>
      <c r="QHQ50" s="21"/>
      <c r="QHR50" s="21"/>
      <c r="QHS50" s="21"/>
      <c r="QHT50" s="21"/>
      <c r="QHU50" s="21"/>
      <c r="QHV50" s="21"/>
      <c r="QHW50" s="21"/>
      <c r="QHX50" s="21"/>
      <c r="QHY50" s="21"/>
      <c r="QHZ50" s="21"/>
      <c r="QIA50" s="21"/>
      <c r="QIB50" s="21"/>
      <c r="QIC50" s="21"/>
      <c r="QID50" s="21"/>
      <c r="QIE50" s="21"/>
      <c r="QIF50" s="21"/>
      <c r="QIG50" s="21"/>
      <c r="QIH50" s="21"/>
      <c r="QII50" s="21"/>
      <c r="QIJ50" s="21"/>
      <c r="QIK50" s="21"/>
      <c r="QIL50" s="21"/>
      <c r="QIM50" s="21"/>
      <c r="QIN50" s="21"/>
      <c r="QIO50" s="21"/>
      <c r="QIP50" s="21"/>
      <c r="QIQ50" s="21"/>
      <c r="QIR50" s="21"/>
      <c r="QIS50" s="21"/>
      <c r="QIT50" s="21"/>
      <c r="QIU50" s="21"/>
      <c r="QIV50" s="21"/>
      <c r="QIW50" s="21"/>
      <c r="QIX50" s="21"/>
      <c r="QIY50" s="21"/>
      <c r="QIZ50" s="21"/>
      <c r="QJA50" s="21"/>
      <c r="QJB50" s="21"/>
      <c r="QJC50" s="21"/>
      <c r="QJD50" s="21"/>
      <c r="QJE50" s="21"/>
      <c r="QJF50" s="21"/>
      <c r="QJG50" s="21"/>
      <c r="QJH50" s="21"/>
      <c r="QJI50" s="21"/>
      <c r="QJJ50" s="21"/>
      <c r="QJK50" s="21"/>
      <c r="QJL50" s="21"/>
      <c r="QJM50" s="21"/>
      <c r="QJN50" s="21"/>
      <c r="QJO50" s="21"/>
      <c r="QJP50" s="21"/>
      <c r="QJQ50" s="21"/>
      <c r="QJR50" s="21"/>
      <c r="QJS50" s="21"/>
      <c r="QJT50" s="21"/>
      <c r="QJU50" s="21"/>
      <c r="QJV50" s="21"/>
      <c r="QJW50" s="21"/>
      <c r="QJX50" s="21"/>
      <c r="QJY50" s="21"/>
      <c r="QJZ50" s="21"/>
      <c r="QKA50" s="21"/>
      <c r="QKB50" s="21"/>
      <c r="QKC50" s="21"/>
      <c r="QKD50" s="21"/>
      <c r="QKE50" s="21"/>
      <c r="QKF50" s="21"/>
      <c r="QKG50" s="21"/>
      <c r="QKH50" s="21"/>
      <c r="QKI50" s="21"/>
      <c r="QKJ50" s="21"/>
      <c r="QKK50" s="21"/>
      <c r="QKL50" s="21"/>
      <c r="QKM50" s="21"/>
      <c r="QKN50" s="21"/>
      <c r="QKO50" s="21"/>
      <c r="QKP50" s="21"/>
      <c r="QKQ50" s="21"/>
      <c r="QKR50" s="21"/>
      <c r="QKS50" s="21"/>
      <c r="QKT50" s="21"/>
      <c r="QKU50" s="21"/>
      <c r="QKV50" s="21"/>
      <c r="QKW50" s="21"/>
      <c r="QKX50" s="21"/>
      <c r="QKY50" s="21"/>
      <c r="QKZ50" s="21"/>
      <c r="QLA50" s="21"/>
      <c r="QLB50" s="21"/>
      <c r="QLC50" s="21"/>
      <c r="QLD50" s="21"/>
      <c r="QLE50" s="21"/>
      <c r="QLF50" s="21"/>
      <c r="QLG50" s="21"/>
      <c r="QLH50" s="21"/>
      <c r="QLI50" s="21"/>
      <c r="QLJ50" s="21"/>
      <c r="QLK50" s="21"/>
      <c r="QLL50" s="21"/>
      <c r="QLM50" s="21"/>
      <c r="QLN50" s="21"/>
      <c r="QLO50" s="21"/>
      <c r="QLP50" s="21"/>
      <c r="QLQ50" s="21"/>
      <c r="QLR50" s="21"/>
      <c r="QLS50" s="21"/>
      <c r="QLT50" s="21"/>
      <c r="QLU50" s="21"/>
      <c r="QLV50" s="21"/>
      <c r="QLW50" s="21"/>
      <c r="QLX50" s="21"/>
      <c r="QLY50" s="21"/>
      <c r="QLZ50" s="21"/>
      <c r="QMA50" s="21"/>
      <c r="QMB50" s="21"/>
      <c r="QMC50" s="21"/>
      <c r="QMD50" s="21"/>
      <c r="QME50" s="21"/>
      <c r="QMF50" s="21"/>
      <c r="QMG50" s="21"/>
      <c r="QMH50" s="21"/>
      <c r="QMI50" s="21"/>
      <c r="QMJ50" s="21"/>
      <c r="QMK50" s="21"/>
      <c r="QML50" s="21"/>
      <c r="QMM50" s="21"/>
      <c r="QMN50" s="21"/>
      <c r="QMO50" s="21"/>
      <c r="QMP50" s="21"/>
      <c r="QMQ50" s="21"/>
      <c r="QMR50" s="21"/>
      <c r="QMS50" s="21"/>
      <c r="QMT50" s="21"/>
      <c r="QMU50" s="21"/>
      <c r="QMV50" s="21"/>
      <c r="QMW50" s="21"/>
      <c r="QMX50" s="21"/>
      <c r="QMY50" s="21"/>
      <c r="QMZ50" s="21"/>
      <c r="QNA50" s="21"/>
      <c r="QNB50" s="21"/>
      <c r="QNC50" s="21"/>
      <c r="QND50" s="21"/>
      <c r="QNE50" s="21"/>
      <c r="QNF50" s="21"/>
      <c r="QNG50" s="21"/>
      <c r="QNH50" s="21"/>
      <c r="QNI50" s="21"/>
      <c r="QNJ50" s="21"/>
      <c r="QNK50" s="21"/>
      <c r="QNL50" s="21"/>
      <c r="QNM50" s="21"/>
      <c r="QNN50" s="21"/>
      <c r="QNO50" s="21"/>
      <c r="QNP50" s="21"/>
      <c r="QNQ50" s="21"/>
      <c r="QNR50" s="21"/>
      <c r="QNS50" s="21"/>
      <c r="QNT50" s="21"/>
      <c r="QNU50" s="21"/>
      <c r="QNV50" s="21"/>
      <c r="QNW50" s="21"/>
      <c r="QNX50" s="21"/>
      <c r="QNY50" s="21"/>
      <c r="QNZ50" s="21"/>
      <c r="QOA50" s="21"/>
      <c r="QOB50" s="21"/>
      <c r="QOC50" s="21"/>
      <c r="QOD50" s="21"/>
      <c r="QOE50" s="21"/>
      <c r="QOF50" s="21"/>
      <c r="QOG50" s="21"/>
      <c r="QOH50" s="21"/>
      <c r="QOI50" s="21"/>
      <c r="QOJ50" s="21"/>
      <c r="QOK50" s="21"/>
      <c r="QOL50" s="21"/>
      <c r="QOM50" s="21"/>
      <c r="QON50" s="21"/>
      <c r="QOO50" s="21"/>
      <c r="QOP50" s="21"/>
      <c r="QOQ50" s="21"/>
      <c r="QOR50" s="21"/>
      <c r="QOS50" s="21"/>
      <c r="QOT50" s="21"/>
      <c r="QOU50" s="21"/>
      <c r="QOV50" s="21"/>
      <c r="QOW50" s="21"/>
      <c r="QOX50" s="21"/>
      <c r="QOY50" s="21"/>
      <c r="QOZ50" s="21"/>
      <c r="QPA50" s="21"/>
      <c r="QPB50" s="21"/>
      <c r="QPC50" s="21"/>
      <c r="QPD50" s="21"/>
      <c r="QPE50" s="21"/>
      <c r="QPF50" s="21"/>
      <c r="QPG50" s="21"/>
      <c r="QPH50" s="21"/>
      <c r="QPI50" s="21"/>
      <c r="QPJ50" s="21"/>
      <c r="QPK50" s="21"/>
      <c r="QPL50" s="21"/>
      <c r="QPM50" s="21"/>
      <c r="QPN50" s="21"/>
      <c r="QPO50" s="21"/>
      <c r="QPP50" s="21"/>
      <c r="QPQ50" s="21"/>
      <c r="QPR50" s="21"/>
      <c r="QPS50" s="21"/>
      <c r="QPT50" s="21"/>
      <c r="QPU50" s="21"/>
      <c r="QPV50" s="21"/>
      <c r="QPW50" s="21"/>
      <c r="QPX50" s="21"/>
      <c r="QPY50" s="21"/>
      <c r="QPZ50" s="21"/>
      <c r="QQA50" s="21"/>
      <c r="QQB50" s="21"/>
      <c r="QQC50" s="21"/>
      <c r="QQD50" s="21"/>
      <c r="QQE50" s="21"/>
      <c r="QQF50" s="21"/>
      <c r="QQG50" s="21"/>
      <c r="QQH50" s="21"/>
      <c r="QQI50" s="21"/>
      <c r="QQJ50" s="21"/>
      <c r="QQK50" s="21"/>
      <c r="QQL50" s="21"/>
      <c r="QQM50" s="21"/>
      <c r="QQN50" s="21"/>
      <c r="QQO50" s="21"/>
      <c r="QQP50" s="21"/>
      <c r="QQQ50" s="21"/>
      <c r="QQR50" s="21"/>
      <c r="QQS50" s="21"/>
      <c r="QQT50" s="21"/>
      <c r="QQU50" s="21"/>
      <c r="QQV50" s="21"/>
      <c r="QQW50" s="21"/>
      <c r="QQX50" s="21"/>
      <c r="QQY50" s="21"/>
      <c r="QQZ50" s="21"/>
      <c r="QRA50" s="21"/>
      <c r="QRB50" s="21"/>
      <c r="QRC50" s="21"/>
      <c r="QRD50" s="21"/>
      <c r="QRE50" s="21"/>
      <c r="QRF50" s="21"/>
      <c r="QRG50" s="21"/>
      <c r="QRH50" s="21"/>
      <c r="QRI50" s="21"/>
      <c r="QRJ50" s="21"/>
      <c r="QRK50" s="21"/>
      <c r="QRL50" s="21"/>
      <c r="QRM50" s="21"/>
      <c r="QRN50" s="21"/>
      <c r="QRO50" s="21"/>
      <c r="QRP50" s="21"/>
      <c r="QRQ50" s="21"/>
      <c r="QRR50" s="21"/>
      <c r="QRS50" s="21"/>
      <c r="QRT50" s="21"/>
      <c r="QRU50" s="21"/>
      <c r="QRV50" s="21"/>
      <c r="QRW50" s="21"/>
      <c r="QRX50" s="21"/>
      <c r="QRY50" s="21"/>
      <c r="QRZ50" s="21"/>
      <c r="QSA50" s="21"/>
      <c r="QSB50" s="21"/>
      <c r="QSC50" s="21"/>
      <c r="QSD50" s="21"/>
      <c r="QSE50" s="21"/>
      <c r="QSF50" s="21"/>
      <c r="QSG50" s="21"/>
      <c r="QSH50" s="21"/>
      <c r="QSI50" s="21"/>
      <c r="QSJ50" s="21"/>
      <c r="QSK50" s="21"/>
      <c r="QSL50" s="21"/>
      <c r="QSM50" s="21"/>
      <c r="QSN50" s="21"/>
      <c r="QSO50" s="21"/>
      <c r="QSP50" s="21"/>
      <c r="QSQ50" s="21"/>
      <c r="QSR50" s="21"/>
      <c r="QSS50" s="21"/>
      <c r="QST50" s="21"/>
      <c r="QSU50" s="21"/>
      <c r="QSV50" s="21"/>
      <c r="QSW50" s="21"/>
      <c r="QSX50" s="21"/>
      <c r="QSY50" s="21"/>
      <c r="QSZ50" s="21"/>
      <c r="QTA50" s="21"/>
      <c r="QTB50" s="21"/>
      <c r="QTC50" s="21"/>
      <c r="QTD50" s="21"/>
      <c r="QTE50" s="21"/>
      <c r="QTF50" s="21"/>
      <c r="QTG50" s="21"/>
      <c r="QTH50" s="21"/>
      <c r="QTI50" s="21"/>
      <c r="QTJ50" s="21"/>
      <c r="QTK50" s="21"/>
      <c r="QTL50" s="21"/>
      <c r="QTM50" s="21"/>
      <c r="QTN50" s="21"/>
      <c r="QTO50" s="21"/>
      <c r="QTP50" s="21"/>
      <c r="QTQ50" s="21"/>
      <c r="QTR50" s="21"/>
      <c r="QTS50" s="21"/>
      <c r="QTT50" s="21"/>
      <c r="QTU50" s="21"/>
      <c r="QTV50" s="21"/>
      <c r="QTW50" s="21"/>
      <c r="QTX50" s="21"/>
      <c r="QTY50" s="21"/>
      <c r="QTZ50" s="21"/>
      <c r="QUA50" s="21"/>
      <c r="QUB50" s="21"/>
      <c r="QUC50" s="21"/>
      <c r="QUD50" s="21"/>
      <c r="QUE50" s="21"/>
      <c r="QUF50" s="21"/>
      <c r="QUG50" s="21"/>
      <c r="QUH50" s="21"/>
      <c r="QUI50" s="21"/>
      <c r="QUJ50" s="21"/>
      <c r="QUK50" s="21"/>
      <c r="QUL50" s="21"/>
      <c r="QUM50" s="21"/>
      <c r="QUN50" s="21"/>
      <c r="QUO50" s="21"/>
      <c r="QUP50" s="21"/>
      <c r="QUQ50" s="21"/>
      <c r="QUR50" s="21"/>
      <c r="QUS50" s="21"/>
      <c r="QUT50" s="21"/>
      <c r="QUU50" s="21"/>
      <c r="QUV50" s="21"/>
      <c r="QUW50" s="21"/>
      <c r="QUX50" s="21"/>
      <c r="QUY50" s="21"/>
      <c r="QUZ50" s="21"/>
      <c r="QVA50" s="21"/>
      <c r="QVB50" s="21"/>
      <c r="QVC50" s="21"/>
      <c r="QVD50" s="21"/>
      <c r="QVE50" s="21"/>
      <c r="QVF50" s="21"/>
      <c r="QVG50" s="21"/>
      <c r="QVH50" s="21"/>
      <c r="QVI50" s="21"/>
      <c r="QVJ50" s="21"/>
      <c r="QVK50" s="21"/>
      <c r="QVL50" s="21"/>
      <c r="QVM50" s="21"/>
      <c r="QVN50" s="21"/>
      <c r="QVO50" s="21"/>
      <c r="QVP50" s="21"/>
      <c r="QVQ50" s="21"/>
      <c r="QVR50" s="21"/>
      <c r="QVS50" s="21"/>
      <c r="QVT50" s="21"/>
      <c r="QVU50" s="21"/>
      <c r="QVV50" s="21"/>
      <c r="QVW50" s="21"/>
      <c r="QVX50" s="21"/>
      <c r="QVY50" s="21"/>
      <c r="QVZ50" s="21"/>
      <c r="QWA50" s="21"/>
      <c r="QWB50" s="21"/>
      <c r="QWC50" s="21"/>
      <c r="QWD50" s="21"/>
      <c r="QWE50" s="21"/>
      <c r="QWF50" s="21"/>
      <c r="QWG50" s="21"/>
      <c r="QWH50" s="21"/>
      <c r="QWI50" s="21"/>
      <c r="QWJ50" s="21"/>
      <c r="QWK50" s="21"/>
      <c r="QWL50" s="21"/>
      <c r="QWM50" s="21"/>
      <c r="QWN50" s="21"/>
      <c r="QWO50" s="21"/>
      <c r="QWP50" s="21"/>
      <c r="QWQ50" s="21"/>
      <c r="QWR50" s="21"/>
      <c r="QWS50" s="21"/>
      <c r="QWT50" s="21"/>
      <c r="QWU50" s="21"/>
      <c r="QWV50" s="21"/>
      <c r="QWW50" s="21"/>
      <c r="QWX50" s="21"/>
      <c r="QWY50" s="21"/>
      <c r="QWZ50" s="21"/>
      <c r="QXA50" s="21"/>
      <c r="QXB50" s="21"/>
      <c r="QXC50" s="21"/>
      <c r="QXD50" s="21"/>
      <c r="QXE50" s="21"/>
      <c r="QXF50" s="21"/>
      <c r="QXG50" s="21"/>
      <c r="QXH50" s="21"/>
      <c r="QXI50" s="21"/>
      <c r="QXJ50" s="21"/>
      <c r="QXK50" s="21"/>
      <c r="QXL50" s="21"/>
      <c r="QXM50" s="21"/>
      <c r="QXN50" s="21"/>
      <c r="QXO50" s="21"/>
      <c r="QXP50" s="21"/>
      <c r="QXQ50" s="21"/>
      <c r="QXR50" s="21"/>
      <c r="QXS50" s="21"/>
      <c r="QXT50" s="21"/>
      <c r="QXU50" s="21"/>
      <c r="QXV50" s="21"/>
      <c r="QXW50" s="21"/>
      <c r="QXX50" s="21"/>
      <c r="QXY50" s="21"/>
      <c r="QXZ50" s="21"/>
      <c r="QYA50" s="21"/>
      <c r="QYB50" s="21"/>
      <c r="QYC50" s="21"/>
      <c r="QYD50" s="21"/>
      <c r="QYE50" s="21"/>
      <c r="QYF50" s="21"/>
      <c r="QYG50" s="21"/>
      <c r="QYH50" s="21"/>
      <c r="QYI50" s="21"/>
      <c r="QYJ50" s="21"/>
      <c r="QYK50" s="21"/>
      <c r="QYL50" s="21"/>
      <c r="QYM50" s="21"/>
      <c r="QYN50" s="21"/>
      <c r="QYO50" s="21"/>
      <c r="QYP50" s="21"/>
      <c r="QYQ50" s="21"/>
      <c r="QYR50" s="21"/>
      <c r="QYS50" s="21"/>
      <c r="QYT50" s="21"/>
      <c r="QYU50" s="21"/>
      <c r="QYV50" s="21"/>
      <c r="QYW50" s="21"/>
      <c r="QYX50" s="21"/>
      <c r="QYY50" s="21"/>
      <c r="QYZ50" s="21"/>
      <c r="QZA50" s="21"/>
      <c r="QZB50" s="21"/>
      <c r="QZC50" s="21"/>
      <c r="QZD50" s="21"/>
      <c r="QZE50" s="21"/>
      <c r="QZF50" s="21"/>
      <c r="QZG50" s="21"/>
      <c r="QZH50" s="21"/>
      <c r="QZI50" s="21"/>
      <c r="QZJ50" s="21"/>
      <c r="QZK50" s="21"/>
      <c r="QZL50" s="21"/>
      <c r="QZM50" s="21"/>
      <c r="QZN50" s="21"/>
      <c r="QZO50" s="21"/>
      <c r="QZP50" s="21"/>
      <c r="QZQ50" s="21"/>
      <c r="QZR50" s="21"/>
      <c r="QZS50" s="21"/>
      <c r="QZT50" s="21"/>
      <c r="QZU50" s="21"/>
      <c r="QZV50" s="21"/>
      <c r="QZW50" s="21"/>
      <c r="QZX50" s="21"/>
      <c r="QZY50" s="21"/>
      <c r="QZZ50" s="21"/>
      <c r="RAA50" s="21"/>
      <c r="RAB50" s="21"/>
      <c r="RAC50" s="21"/>
      <c r="RAD50" s="21"/>
      <c r="RAE50" s="21"/>
      <c r="RAF50" s="21"/>
      <c r="RAG50" s="21"/>
      <c r="RAH50" s="21"/>
      <c r="RAI50" s="21"/>
      <c r="RAJ50" s="21"/>
      <c r="RAK50" s="21"/>
      <c r="RAL50" s="21"/>
      <c r="RAM50" s="21"/>
      <c r="RAN50" s="21"/>
      <c r="RAO50" s="21"/>
      <c r="RAP50" s="21"/>
      <c r="RAQ50" s="21"/>
      <c r="RAR50" s="21"/>
      <c r="RAS50" s="21"/>
      <c r="RAT50" s="21"/>
      <c r="RAU50" s="21"/>
      <c r="RAV50" s="21"/>
      <c r="RAW50" s="21"/>
      <c r="RAX50" s="21"/>
      <c r="RAY50" s="21"/>
      <c r="RAZ50" s="21"/>
      <c r="RBA50" s="21"/>
      <c r="RBB50" s="21"/>
      <c r="RBC50" s="21"/>
      <c r="RBD50" s="21"/>
      <c r="RBE50" s="21"/>
      <c r="RBF50" s="21"/>
      <c r="RBG50" s="21"/>
      <c r="RBH50" s="21"/>
      <c r="RBI50" s="21"/>
      <c r="RBJ50" s="21"/>
      <c r="RBK50" s="21"/>
      <c r="RBL50" s="21"/>
      <c r="RBM50" s="21"/>
      <c r="RBN50" s="21"/>
      <c r="RBO50" s="21"/>
      <c r="RBP50" s="21"/>
      <c r="RBQ50" s="21"/>
      <c r="RBR50" s="21"/>
      <c r="RBS50" s="21"/>
      <c r="RBT50" s="21"/>
      <c r="RBU50" s="21"/>
      <c r="RBV50" s="21"/>
      <c r="RBW50" s="21"/>
      <c r="RBX50" s="21"/>
      <c r="RBY50" s="21"/>
      <c r="RBZ50" s="21"/>
      <c r="RCA50" s="21"/>
      <c r="RCB50" s="21"/>
      <c r="RCC50" s="21"/>
      <c r="RCD50" s="21"/>
      <c r="RCE50" s="21"/>
      <c r="RCF50" s="21"/>
      <c r="RCG50" s="21"/>
      <c r="RCH50" s="21"/>
      <c r="RCI50" s="21"/>
      <c r="RCJ50" s="21"/>
      <c r="RCK50" s="21"/>
      <c r="RCL50" s="21"/>
      <c r="RCM50" s="21"/>
      <c r="RCN50" s="21"/>
      <c r="RCO50" s="21"/>
      <c r="RCP50" s="21"/>
      <c r="RCQ50" s="21"/>
      <c r="RCR50" s="21"/>
      <c r="RCS50" s="21"/>
      <c r="RCT50" s="21"/>
      <c r="RCU50" s="21"/>
      <c r="RCV50" s="21"/>
      <c r="RCW50" s="21"/>
      <c r="RCX50" s="21"/>
      <c r="RCY50" s="21"/>
      <c r="RCZ50" s="21"/>
      <c r="RDA50" s="21"/>
      <c r="RDB50" s="21"/>
      <c r="RDC50" s="21"/>
      <c r="RDD50" s="21"/>
      <c r="RDE50" s="21"/>
      <c r="RDF50" s="21"/>
      <c r="RDG50" s="21"/>
      <c r="RDH50" s="21"/>
      <c r="RDI50" s="21"/>
      <c r="RDJ50" s="21"/>
      <c r="RDK50" s="21"/>
      <c r="RDL50" s="21"/>
      <c r="RDM50" s="21"/>
      <c r="RDN50" s="21"/>
      <c r="RDO50" s="21"/>
      <c r="RDP50" s="21"/>
      <c r="RDQ50" s="21"/>
      <c r="RDR50" s="21"/>
      <c r="RDS50" s="21"/>
      <c r="RDT50" s="21"/>
      <c r="RDU50" s="21"/>
      <c r="RDV50" s="21"/>
      <c r="RDW50" s="21"/>
      <c r="RDX50" s="21"/>
      <c r="RDY50" s="21"/>
      <c r="RDZ50" s="21"/>
      <c r="REA50" s="21"/>
      <c r="REB50" s="21"/>
      <c r="REC50" s="21"/>
      <c r="RED50" s="21"/>
      <c r="REE50" s="21"/>
      <c r="REF50" s="21"/>
      <c r="REG50" s="21"/>
      <c r="REH50" s="21"/>
      <c r="REI50" s="21"/>
      <c r="REJ50" s="21"/>
      <c r="REK50" s="21"/>
      <c r="REL50" s="21"/>
      <c r="REM50" s="21"/>
      <c r="REN50" s="21"/>
      <c r="REO50" s="21"/>
      <c r="REP50" s="21"/>
      <c r="REQ50" s="21"/>
      <c r="RER50" s="21"/>
      <c r="RES50" s="21"/>
      <c r="RET50" s="21"/>
      <c r="REU50" s="21"/>
      <c r="REV50" s="21"/>
      <c r="REW50" s="21"/>
      <c r="REX50" s="21"/>
      <c r="REY50" s="21"/>
      <c r="REZ50" s="21"/>
      <c r="RFA50" s="21"/>
      <c r="RFB50" s="21"/>
      <c r="RFC50" s="21"/>
      <c r="RFD50" s="21"/>
      <c r="RFE50" s="21"/>
      <c r="RFF50" s="21"/>
      <c r="RFG50" s="21"/>
      <c r="RFH50" s="21"/>
      <c r="RFI50" s="21"/>
      <c r="RFJ50" s="21"/>
      <c r="RFK50" s="21"/>
      <c r="RFL50" s="21"/>
      <c r="RFM50" s="21"/>
      <c r="RFN50" s="21"/>
      <c r="RFO50" s="21"/>
      <c r="RFP50" s="21"/>
      <c r="RFQ50" s="21"/>
      <c r="RFR50" s="21"/>
      <c r="RFS50" s="21"/>
      <c r="RFT50" s="21"/>
      <c r="RFU50" s="21"/>
      <c r="RFV50" s="21"/>
      <c r="RFW50" s="21"/>
      <c r="RFX50" s="21"/>
      <c r="RFY50" s="21"/>
      <c r="RFZ50" s="21"/>
      <c r="RGA50" s="21"/>
      <c r="RGB50" s="21"/>
      <c r="RGC50" s="21"/>
      <c r="RGD50" s="21"/>
      <c r="RGE50" s="21"/>
      <c r="RGF50" s="21"/>
      <c r="RGG50" s="21"/>
      <c r="RGH50" s="21"/>
      <c r="RGI50" s="21"/>
      <c r="RGJ50" s="21"/>
      <c r="RGK50" s="21"/>
      <c r="RGL50" s="21"/>
      <c r="RGM50" s="21"/>
      <c r="RGN50" s="21"/>
      <c r="RGO50" s="21"/>
      <c r="RGP50" s="21"/>
      <c r="RGQ50" s="21"/>
      <c r="RGR50" s="21"/>
      <c r="RGS50" s="21"/>
      <c r="RGT50" s="21"/>
      <c r="RGU50" s="21"/>
      <c r="RGV50" s="21"/>
      <c r="RGW50" s="21"/>
      <c r="RGX50" s="21"/>
      <c r="RGY50" s="21"/>
      <c r="RGZ50" s="21"/>
      <c r="RHA50" s="21"/>
      <c r="RHB50" s="21"/>
      <c r="RHC50" s="21"/>
      <c r="RHD50" s="21"/>
      <c r="RHE50" s="21"/>
      <c r="RHF50" s="21"/>
      <c r="RHG50" s="21"/>
      <c r="RHH50" s="21"/>
      <c r="RHI50" s="21"/>
      <c r="RHJ50" s="21"/>
      <c r="RHK50" s="21"/>
      <c r="RHL50" s="21"/>
      <c r="RHM50" s="21"/>
      <c r="RHN50" s="21"/>
      <c r="RHO50" s="21"/>
      <c r="RHP50" s="21"/>
      <c r="RHQ50" s="21"/>
      <c r="RHR50" s="21"/>
      <c r="RHS50" s="21"/>
      <c r="RHT50" s="21"/>
      <c r="RHU50" s="21"/>
      <c r="RHV50" s="21"/>
      <c r="RHW50" s="21"/>
      <c r="RHX50" s="21"/>
      <c r="RHY50" s="21"/>
      <c r="RHZ50" s="21"/>
      <c r="RIA50" s="21"/>
      <c r="RIB50" s="21"/>
      <c r="RIC50" s="21"/>
      <c r="RID50" s="21"/>
      <c r="RIE50" s="21"/>
      <c r="RIF50" s="21"/>
      <c r="RIG50" s="21"/>
      <c r="RIH50" s="21"/>
      <c r="RII50" s="21"/>
      <c r="RIJ50" s="21"/>
      <c r="RIK50" s="21"/>
      <c r="RIL50" s="21"/>
      <c r="RIM50" s="21"/>
      <c r="RIN50" s="21"/>
      <c r="RIO50" s="21"/>
      <c r="RIP50" s="21"/>
      <c r="RIQ50" s="21"/>
      <c r="RIR50" s="21"/>
      <c r="RIS50" s="21"/>
      <c r="RIT50" s="21"/>
      <c r="RIU50" s="21"/>
      <c r="RIV50" s="21"/>
      <c r="RIW50" s="21"/>
      <c r="RIX50" s="21"/>
      <c r="RIY50" s="21"/>
      <c r="RIZ50" s="21"/>
      <c r="RJA50" s="21"/>
      <c r="RJB50" s="21"/>
      <c r="RJC50" s="21"/>
      <c r="RJD50" s="21"/>
      <c r="RJE50" s="21"/>
      <c r="RJF50" s="21"/>
      <c r="RJG50" s="21"/>
      <c r="RJH50" s="21"/>
      <c r="RJI50" s="21"/>
      <c r="RJJ50" s="21"/>
      <c r="RJK50" s="21"/>
      <c r="RJL50" s="21"/>
      <c r="RJM50" s="21"/>
      <c r="RJN50" s="21"/>
      <c r="RJO50" s="21"/>
      <c r="RJP50" s="21"/>
      <c r="RJQ50" s="21"/>
      <c r="RJR50" s="21"/>
      <c r="RJS50" s="21"/>
      <c r="RJT50" s="21"/>
      <c r="RJU50" s="21"/>
      <c r="RJV50" s="21"/>
      <c r="RJW50" s="21"/>
      <c r="RJX50" s="21"/>
      <c r="RJY50" s="21"/>
      <c r="RJZ50" s="21"/>
      <c r="RKA50" s="21"/>
      <c r="RKB50" s="21"/>
      <c r="RKC50" s="21"/>
      <c r="RKD50" s="21"/>
      <c r="RKE50" s="21"/>
      <c r="RKF50" s="21"/>
      <c r="RKG50" s="21"/>
      <c r="RKH50" s="21"/>
      <c r="RKI50" s="21"/>
      <c r="RKJ50" s="21"/>
      <c r="RKK50" s="21"/>
      <c r="RKL50" s="21"/>
      <c r="RKM50" s="21"/>
      <c r="RKN50" s="21"/>
      <c r="RKO50" s="21"/>
      <c r="RKP50" s="21"/>
      <c r="RKQ50" s="21"/>
      <c r="RKR50" s="21"/>
      <c r="RKS50" s="21"/>
      <c r="RKT50" s="21"/>
      <c r="RKU50" s="21"/>
      <c r="RKV50" s="21"/>
      <c r="RKW50" s="21"/>
      <c r="RKX50" s="21"/>
      <c r="RKY50" s="21"/>
      <c r="RKZ50" s="21"/>
      <c r="RLA50" s="21"/>
      <c r="RLB50" s="21"/>
      <c r="RLC50" s="21"/>
      <c r="RLD50" s="21"/>
      <c r="RLE50" s="21"/>
      <c r="RLF50" s="21"/>
      <c r="RLG50" s="21"/>
      <c r="RLH50" s="21"/>
      <c r="RLI50" s="21"/>
      <c r="RLJ50" s="21"/>
      <c r="RLK50" s="21"/>
      <c r="RLL50" s="21"/>
      <c r="RLM50" s="21"/>
      <c r="RLN50" s="21"/>
      <c r="RLO50" s="21"/>
      <c r="RLP50" s="21"/>
      <c r="RLQ50" s="21"/>
      <c r="RLR50" s="21"/>
      <c r="RLS50" s="21"/>
      <c r="RLT50" s="21"/>
      <c r="RLU50" s="21"/>
      <c r="RLV50" s="21"/>
      <c r="RLW50" s="21"/>
      <c r="RLX50" s="21"/>
      <c r="RLY50" s="21"/>
      <c r="RLZ50" s="21"/>
      <c r="RMA50" s="21"/>
      <c r="RMB50" s="21"/>
      <c r="RMC50" s="21"/>
      <c r="RMD50" s="21"/>
      <c r="RME50" s="21"/>
      <c r="RMF50" s="21"/>
      <c r="RMG50" s="21"/>
      <c r="RMH50" s="21"/>
      <c r="RMI50" s="21"/>
      <c r="RMJ50" s="21"/>
      <c r="RMK50" s="21"/>
      <c r="RML50" s="21"/>
      <c r="RMM50" s="21"/>
      <c r="RMN50" s="21"/>
      <c r="RMO50" s="21"/>
      <c r="RMP50" s="21"/>
      <c r="RMQ50" s="21"/>
      <c r="RMR50" s="21"/>
      <c r="RMS50" s="21"/>
      <c r="RMT50" s="21"/>
      <c r="RMU50" s="21"/>
      <c r="RMV50" s="21"/>
      <c r="RMW50" s="21"/>
      <c r="RMX50" s="21"/>
      <c r="RMY50" s="21"/>
      <c r="RMZ50" s="21"/>
      <c r="RNA50" s="21"/>
      <c r="RNB50" s="21"/>
      <c r="RNC50" s="21"/>
      <c r="RND50" s="21"/>
      <c r="RNE50" s="21"/>
      <c r="RNF50" s="21"/>
      <c r="RNG50" s="21"/>
      <c r="RNH50" s="21"/>
      <c r="RNI50" s="21"/>
      <c r="RNJ50" s="21"/>
      <c r="RNK50" s="21"/>
      <c r="RNL50" s="21"/>
      <c r="RNM50" s="21"/>
      <c r="RNN50" s="21"/>
      <c r="RNO50" s="21"/>
      <c r="RNP50" s="21"/>
      <c r="RNQ50" s="21"/>
      <c r="RNR50" s="21"/>
      <c r="RNS50" s="21"/>
      <c r="RNT50" s="21"/>
      <c r="RNU50" s="21"/>
      <c r="RNV50" s="21"/>
      <c r="RNW50" s="21"/>
      <c r="RNX50" s="21"/>
      <c r="RNY50" s="21"/>
      <c r="RNZ50" s="21"/>
      <c r="ROA50" s="21"/>
      <c r="ROB50" s="21"/>
      <c r="ROC50" s="21"/>
      <c r="ROD50" s="21"/>
      <c r="ROE50" s="21"/>
      <c r="ROF50" s="21"/>
      <c r="ROG50" s="21"/>
      <c r="ROH50" s="21"/>
      <c r="ROI50" s="21"/>
      <c r="ROJ50" s="21"/>
      <c r="ROK50" s="21"/>
      <c r="ROL50" s="21"/>
      <c r="ROM50" s="21"/>
      <c r="RON50" s="21"/>
      <c r="ROO50" s="21"/>
      <c r="ROP50" s="21"/>
      <c r="ROQ50" s="21"/>
      <c r="ROR50" s="21"/>
      <c r="ROS50" s="21"/>
      <c r="ROT50" s="21"/>
      <c r="ROU50" s="21"/>
      <c r="ROV50" s="21"/>
      <c r="ROW50" s="21"/>
      <c r="ROX50" s="21"/>
      <c r="ROY50" s="21"/>
      <c r="ROZ50" s="21"/>
      <c r="RPA50" s="21"/>
      <c r="RPB50" s="21"/>
      <c r="RPC50" s="21"/>
      <c r="RPD50" s="21"/>
      <c r="RPE50" s="21"/>
      <c r="RPF50" s="21"/>
      <c r="RPG50" s="21"/>
      <c r="RPH50" s="21"/>
      <c r="RPI50" s="21"/>
      <c r="RPJ50" s="21"/>
      <c r="RPK50" s="21"/>
      <c r="RPL50" s="21"/>
      <c r="RPM50" s="21"/>
      <c r="RPN50" s="21"/>
      <c r="RPO50" s="21"/>
      <c r="RPP50" s="21"/>
      <c r="RPQ50" s="21"/>
      <c r="RPR50" s="21"/>
      <c r="RPS50" s="21"/>
      <c r="RPT50" s="21"/>
      <c r="RPU50" s="21"/>
      <c r="RPV50" s="21"/>
      <c r="RPW50" s="21"/>
      <c r="RPX50" s="21"/>
      <c r="RPY50" s="21"/>
      <c r="RPZ50" s="21"/>
      <c r="RQA50" s="21"/>
      <c r="RQB50" s="21"/>
      <c r="RQC50" s="21"/>
      <c r="RQD50" s="21"/>
      <c r="RQE50" s="21"/>
      <c r="RQF50" s="21"/>
      <c r="RQG50" s="21"/>
      <c r="RQH50" s="21"/>
      <c r="RQI50" s="21"/>
      <c r="RQJ50" s="21"/>
      <c r="RQK50" s="21"/>
      <c r="RQL50" s="21"/>
      <c r="RQM50" s="21"/>
      <c r="RQN50" s="21"/>
      <c r="RQO50" s="21"/>
      <c r="RQP50" s="21"/>
      <c r="RQQ50" s="21"/>
      <c r="RQR50" s="21"/>
      <c r="RQS50" s="21"/>
      <c r="RQT50" s="21"/>
      <c r="RQU50" s="21"/>
      <c r="RQV50" s="21"/>
      <c r="RQW50" s="21"/>
      <c r="RQX50" s="21"/>
      <c r="RQY50" s="21"/>
      <c r="RQZ50" s="21"/>
      <c r="RRA50" s="21"/>
      <c r="RRB50" s="21"/>
      <c r="RRC50" s="21"/>
      <c r="RRD50" s="21"/>
      <c r="RRE50" s="21"/>
      <c r="RRF50" s="21"/>
      <c r="RRG50" s="21"/>
      <c r="RRH50" s="21"/>
      <c r="RRI50" s="21"/>
      <c r="RRJ50" s="21"/>
      <c r="RRK50" s="21"/>
      <c r="RRL50" s="21"/>
      <c r="RRM50" s="21"/>
      <c r="RRN50" s="21"/>
      <c r="RRO50" s="21"/>
      <c r="RRP50" s="21"/>
      <c r="RRQ50" s="21"/>
      <c r="RRR50" s="21"/>
      <c r="RRS50" s="21"/>
      <c r="RRT50" s="21"/>
      <c r="RRU50" s="21"/>
      <c r="RRV50" s="21"/>
      <c r="RRW50" s="21"/>
      <c r="RRX50" s="21"/>
      <c r="RRY50" s="21"/>
      <c r="RRZ50" s="21"/>
      <c r="RSA50" s="21"/>
      <c r="RSB50" s="21"/>
      <c r="RSC50" s="21"/>
      <c r="RSD50" s="21"/>
      <c r="RSE50" s="21"/>
      <c r="RSF50" s="21"/>
      <c r="RSG50" s="21"/>
      <c r="RSH50" s="21"/>
      <c r="RSI50" s="21"/>
      <c r="RSJ50" s="21"/>
      <c r="RSK50" s="21"/>
      <c r="RSL50" s="21"/>
      <c r="RSM50" s="21"/>
      <c r="RSN50" s="21"/>
      <c r="RSO50" s="21"/>
      <c r="RSP50" s="21"/>
      <c r="RSQ50" s="21"/>
      <c r="RSR50" s="21"/>
      <c r="RSS50" s="21"/>
      <c r="RST50" s="21"/>
      <c r="RSU50" s="21"/>
      <c r="RSV50" s="21"/>
      <c r="RSW50" s="21"/>
      <c r="RSX50" s="21"/>
      <c r="RSY50" s="21"/>
      <c r="RSZ50" s="21"/>
      <c r="RTA50" s="21"/>
      <c r="RTB50" s="21"/>
      <c r="RTC50" s="21"/>
      <c r="RTD50" s="21"/>
      <c r="RTE50" s="21"/>
      <c r="RTF50" s="21"/>
      <c r="RTG50" s="21"/>
      <c r="RTH50" s="21"/>
      <c r="RTI50" s="21"/>
      <c r="RTJ50" s="21"/>
      <c r="RTK50" s="21"/>
      <c r="RTL50" s="21"/>
      <c r="RTM50" s="21"/>
      <c r="RTN50" s="21"/>
      <c r="RTO50" s="21"/>
      <c r="RTP50" s="21"/>
      <c r="RTQ50" s="21"/>
      <c r="RTR50" s="21"/>
      <c r="RTS50" s="21"/>
      <c r="RTT50" s="21"/>
      <c r="RTU50" s="21"/>
      <c r="RTV50" s="21"/>
      <c r="RTW50" s="21"/>
      <c r="RTX50" s="21"/>
      <c r="RTY50" s="21"/>
      <c r="RTZ50" s="21"/>
      <c r="RUA50" s="21"/>
      <c r="RUB50" s="21"/>
      <c r="RUC50" s="21"/>
      <c r="RUD50" s="21"/>
      <c r="RUE50" s="21"/>
      <c r="RUF50" s="21"/>
      <c r="RUG50" s="21"/>
      <c r="RUH50" s="21"/>
      <c r="RUI50" s="21"/>
      <c r="RUJ50" s="21"/>
      <c r="RUK50" s="21"/>
      <c r="RUL50" s="21"/>
      <c r="RUM50" s="21"/>
      <c r="RUN50" s="21"/>
      <c r="RUO50" s="21"/>
      <c r="RUP50" s="21"/>
      <c r="RUQ50" s="21"/>
      <c r="RUR50" s="21"/>
      <c r="RUS50" s="21"/>
      <c r="RUT50" s="21"/>
      <c r="RUU50" s="21"/>
      <c r="RUV50" s="21"/>
      <c r="RUW50" s="21"/>
      <c r="RUX50" s="21"/>
      <c r="RUY50" s="21"/>
      <c r="RUZ50" s="21"/>
      <c r="RVA50" s="21"/>
      <c r="RVB50" s="21"/>
      <c r="RVC50" s="21"/>
      <c r="RVD50" s="21"/>
      <c r="RVE50" s="21"/>
      <c r="RVF50" s="21"/>
      <c r="RVG50" s="21"/>
      <c r="RVH50" s="21"/>
      <c r="RVI50" s="21"/>
      <c r="RVJ50" s="21"/>
      <c r="RVK50" s="21"/>
      <c r="RVL50" s="21"/>
      <c r="RVM50" s="21"/>
      <c r="RVN50" s="21"/>
      <c r="RVO50" s="21"/>
      <c r="RVP50" s="21"/>
      <c r="RVQ50" s="21"/>
      <c r="RVR50" s="21"/>
      <c r="RVS50" s="21"/>
      <c r="RVT50" s="21"/>
      <c r="RVU50" s="21"/>
      <c r="RVV50" s="21"/>
      <c r="RVW50" s="21"/>
      <c r="RVX50" s="21"/>
      <c r="RVY50" s="21"/>
      <c r="RVZ50" s="21"/>
      <c r="RWA50" s="21"/>
      <c r="RWB50" s="21"/>
      <c r="RWC50" s="21"/>
      <c r="RWD50" s="21"/>
      <c r="RWE50" s="21"/>
      <c r="RWF50" s="21"/>
      <c r="RWG50" s="21"/>
      <c r="RWH50" s="21"/>
      <c r="RWI50" s="21"/>
      <c r="RWJ50" s="21"/>
      <c r="RWK50" s="21"/>
      <c r="RWL50" s="21"/>
      <c r="RWM50" s="21"/>
      <c r="RWN50" s="21"/>
      <c r="RWO50" s="21"/>
      <c r="RWP50" s="21"/>
      <c r="RWQ50" s="21"/>
      <c r="RWR50" s="21"/>
      <c r="RWS50" s="21"/>
      <c r="RWT50" s="21"/>
      <c r="RWU50" s="21"/>
      <c r="RWV50" s="21"/>
      <c r="RWW50" s="21"/>
      <c r="RWX50" s="21"/>
      <c r="RWY50" s="21"/>
      <c r="RWZ50" s="21"/>
      <c r="RXA50" s="21"/>
      <c r="RXB50" s="21"/>
      <c r="RXC50" s="21"/>
      <c r="RXD50" s="21"/>
      <c r="RXE50" s="21"/>
      <c r="RXF50" s="21"/>
      <c r="RXG50" s="21"/>
      <c r="RXH50" s="21"/>
      <c r="RXI50" s="21"/>
      <c r="RXJ50" s="21"/>
      <c r="RXK50" s="21"/>
      <c r="RXL50" s="21"/>
      <c r="RXM50" s="21"/>
      <c r="RXN50" s="21"/>
      <c r="RXO50" s="21"/>
      <c r="RXP50" s="21"/>
      <c r="RXQ50" s="21"/>
      <c r="RXR50" s="21"/>
      <c r="RXS50" s="21"/>
      <c r="RXT50" s="21"/>
      <c r="RXU50" s="21"/>
      <c r="RXV50" s="21"/>
      <c r="RXW50" s="21"/>
      <c r="RXX50" s="21"/>
      <c r="RXY50" s="21"/>
      <c r="RXZ50" s="21"/>
      <c r="RYA50" s="21"/>
      <c r="RYB50" s="21"/>
      <c r="RYC50" s="21"/>
      <c r="RYD50" s="21"/>
      <c r="RYE50" s="21"/>
      <c r="RYF50" s="21"/>
      <c r="RYG50" s="21"/>
      <c r="RYH50" s="21"/>
      <c r="RYI50" s="21"/>
      <c r="RYJ50" s="21"/>
      <c r="RYK50" s="21"/>
      <c r="RYL50" s="21"/>
      <c r="RYM50" s="21"/>
      <c r="RYN50" s="21"/>
      <c r="RYO50" s="21"/>
      <c r="RYP50" s="21"/>
      <c r="RYQ50" s="21"/>
      <c r="RYR50" s="21"/>
      <c r="RYS50" s="21"/>
      <c r="RYT50" s="21"/>
      <c r="RYU50" s="21"/>
      <c r="RYV50" s="21"/>
      <c r="RYW50" s="21"/>
      <c r="RYX50" s="21"/>
      <c r="RYY50" s="21"/>
      <c r="RYZ50" s="21"/>
      <c r="RZA50" s="21"/>
      <c r="RZB50" s="21"/>
      <c r="RZC50" s="21"/>
      <c r="RZD50" s="21"/>
      <c r="RZE50" s="21"/>
      <c r="RZF50" s="21"/>
      <c r="RZG50" s="21"/>
      <c r="RZH50" s="21"/>
      <c r="RZI50" s="21"/>
      <c r="RZJ50" s="21"/>
      <c r="RZK50" s="21"/>
      <c r="RZL50" s="21"/>
      <c r="RZM50" s="21"/>
      <c r="RZN50" s="21"/>
      <c r="RZO50" s="21"/>
      <c r="RZP50" s="21"/>
      <c r="RZQ50" s="21"/>
      <c r="RZR50" s="21"/>
      <c r="RZS50" s="21"/>
      <c r="RZT50" s="21"/>
      <c r="RZU50" s="21"/>
      <c r="RZV50" s="21"/>
      <c r="RZW50" s="21"/>
      <c r="RZX50" s="21"/>
      <c r="RZY50" s="21"/>
      <c r="RZZ50" s="21"/>
      <c r="SAA50" s="21"/>
      <c r="SAB50" s="21"/>
      <c r="SAC50" s="21"/>
      <c r="SAD50" s="21"/>
      <c r="SAE50" s="21"/>
      <c r="SAF50" s="21"/>
      <c r="SAG50" s="21"/>
      <c r="SAH50" s="21"/>
      <c r="SAI50" s="21"/>
      <c r="SAJ50" s="21"/>
      <c r="SAK50" s="21"/>
      <c r="SAL50" s="21"/>
      <c r="SAM50" s="21"/>
      <c r="SAN50" s="21"/>
      <c r="SAO50" s="21"/>
      <c r="SAP50" s="21"/>
      <c r="SAQ50" s="21"/>
      <c r="SAR50" s="21"/>
      <c r="SAS50" s="21"/>
      <c r="SAT50" s="21"/>
      <c r="SAU50" s="21"/>
      <c r="SAV50" s="21"/>
      <c r="SAW50" s="21"/>
      <c r="SAX50" s="21"/>
      <c r="SAY50" s="21"/>
      <c r="SAZ50" s="21"/>
      <c r="SBA50" s="21"/>
      <c r="SBB50" s="21"/>
      <c r="SBC50" s="21"/>
      <c r="SBD50" s="21"/>
      <c r="SBE50" s="21"/>
      <c r="SBF50" s="21"/>
      <c r="SBG50" s="21"/>
      <c r="SBH50" s="21"/>
      <c r="SBI50" s="21"/>
      <c r="SBJ50" s="21"/>
      <c r="SBK50" s="21"/>
      <c r="SBL50" s="21"/>
      <c r="SBM50" s="21"/>
      <c r="SBN50" s="21"/>
      <c r="SBO50" s="21"/>
      <c r="SBP50" s="21"/>
      <c r="SBQ50" s="21"/>
      <c r="SBR50" s="21"/>
      <c r="SBS50" s="21"/>
      <c r="SBT50" s="21"/>
      <c r="SBU50" s="21"/>
      <c r="SBV50" s="21"/>
      <c r="SBW50" s="21"/>
      <c r="SBX50" s="21"/>
      <c r="SBY50" s="21"/>
      <c r="SBZ50" s="21"/>
      <c r="SCA50" s="21"/>
      <c r="SCB50" s="21"/>
      <c r="SCC50" s="21"/>
      <c r="SCD50" s="21"/>
      <c r="SCE50" s="21"/>
      <c r="SCF50" s="21"/>
      <c r="SCG50" s="21"/>
      <c r="SCH50" s="21"/>
      <c r="SCI50" s="21"/>
      <c r="SCJ50" s="21"/>
      <c r="SCK50" s="21"/>
      <c r="SCL50" s="21"/>
      <c r="SCM50" s="21"/>
      <c r="SCN50" s="21"/>
      <c r="SCO50" s="21"/>
      <c r="SCP50" s="21"/>
      <c r="SCQ50" s="21"/>
      <c r="SCR50" s="21"/>
      <c r="SCS50" s="21"/>
      <c r="SCT50" s="21"/>
      <c r="SCU50" s="21"/>
      <c r="SCV50" s="21"/>
      <c r="SCW50" s="21"/>
      <c r="SCX50" s="21"/>
      <c r="SCY50" s="21"/>
      <c r="SCZ50" s="21"/>
      <c r="SDA50" s="21"/>
      <c r="SDB50" s="21"/>
      <c r="SDC50" s="21"/>
      <c r="SDD50" s="21"/>
      <c r="SDE50" s="21"/>
      <c r="SDF50" s="21"/>
      <c r="SDG50" s="21"/>
      <c r="SDH50" s="21"/>
      <c r="SDI50" s="21"/>
      <c r="SDJ50" s="21"/>
      <c r="SDK50" s="21"/>
      <c r="SDL50" s="21"/>
      <c r="SDM50" s="21"/>
      <c r="SDN50" s="21"/>
      <c r="SDO50" s="21"/>
      <c r="SDP50" s="21"/>
      <c r="SDQ50" s="21"/>
      <c r="SDR50" s="21"/>
      <c r="SDS50" s="21"/>
      <c r="SDT50" s="21"/>
      <c r="SDU50" s="21"/>
      <c r="SDV50" s="21"/>
      <c r="SDW50" s="21"/>
      <c r="SDX50" s="21"/>
      <c r="SDY50" s="21"/>
      <c r="SDZ50" s="21"/>
      <c r="SEA50" s="21"/>
      <c r="SEB50" s="21"/>
      <c r="SEC50" s="21"/>
      <c r="SED50" s="21"/>
      <c r="SEE50" s="21"/>
      <c r="SEF50" s="21"/>
      <c r="SEG50" s="21"/>
      <c r="SEH50" s="21"/>
      <c r="SEI50" s="21"/>
      <c r="SEJ50" s="21"/>
      <c r="SEK50" s="21"/>
      <c r="SEL50" s="21"/>
      <c r="SEM50" s="21"/>
      <c r="SEN50" s="21"/>
      <c r="SEO50" s="21"/>
      <c r="SEP50" s="21"/>
      <c r="SEQ50" s="21"/>
      <c r="SER50" s="21"/>
      <c r="SES50" s="21"/>
      <c r="SET50" s="21"/>
      <c r="SEU50" s="21"/>
      <c r="SEV50" s="21"/>
      <c r="SEW50" s="21"/>
      <c r="SEX50" s="21"/>
      <c r="SEY50" s="21"/>
      <c r="SEZ50" s="21"/>
      <c r="SFA50" s="21"/>
      <c r="SFB50" s="21"/>
      <c r="SFC50" s="21"/>
      <c r="SFD50" s="21"/>
      <c r="SFE50" s="21"/>
      <c r="SFF50" s="21"/>
      <c r="SFG50" s="21"/>
      <c r="SFH50" s="21"/>
      <c r="SFI50" s="21"/>
      <c r="SFJ50" s="21"/>
      <c r="SFK50" s="21"/>
      <c r="SFL50" s="21"/>
      <c r="SFM50" s="21"/>
      <c r="SFN50" s="21"/>
      <c r="SFO50" s="21"/>
      <c r="SFP50" s="21"/>
      <c r="SFQ50" s="21"/>
      <c r="SFR50" s="21"/>
      <c r="SFS50" s="21"/>
      <c r="SFT50" s="21"/>
      <c r="SFU50" s="21"/>
      <c r="SFV50" s="21"/>
      <c r="SFW50" s="21"/>
      <c r="SFX50" s="21"/>
      <c r="SFY50" s="21"/>
      <c r="SFZ50" s="21"/>
      <c r="SGA50" s="21"/>
      <c r="SGB50" s="21"/>
      <c r="SGC50" s="21"/>
      <c r="SGD50" s="21"/>
      <c r="SGE50" s="21"/>
      <c r="SGF50" s="21"/>
      <c r="SGG50" s="21"/>
      <c r="SGH50" s="21"/>
      <c r="SGI50" s="21"/>
      <c r="SGJ50" s="21"/>
      <c r="SGK50" s="21"/>
      <c r="SGL50" s="21"/>
      <c r="SGM50" s="21"/>
      <c r="SGN50" s="21"/>
      <c r="SGO50" s="21"/>
      <c r="SGP50" s="21"/>
      <c r="SGQ50" s="21"/>
      <c r="SGR50" s="21"/>
      <c r="SGS50" s="21"/>
      <c r="SGT50" s="21"/>
      <c r="SGU50" s="21"/>
      <c r="SGV50" s="21"/>
      <c r="SGW50" s="21"/>
      <c r="SGX50" s="21"/>
      <c r="SGY50" s="21"/>
      <c r="SGZ50" s="21"/>
      <c r="SHA50" s="21"/>
      <c r="SHB50" s="21"/>
      <c r="SHC50" s="21"/>
      <c r="SHD50" s="21"/>
      <c r="SHE50" s="21"/>
      <c r="SHF50" s="21"/>
      <c r="SHG50" s="21"/>
      <c r="SHH50" s="21"/>
      <c r="SHI50" s="21"/>
      <c r="SHJ50" s="21"/>
      <c r="SHK50" s="21"/>
      <c r="SHL50" s="21"/>
      <c r="SHM50" s="21"/>
      <c r="SHN50" s="21"/>
      <c r="SHO50" s="21"/>
      <c r="SHP50" s="21"/>
      <c r="SHQ50" s="21"/>
      <c r="SHR50" s="21"/>
      <c r="SHS50" s="21"/>
      <c r="SHT50" s="21"/>
      <c r="SHU50" s="21"/>
      <c r="SHV50" s="21"/>
      <c r="SHW50" s="21"/>
      <c r="SHX50" s="21"/>
      <c r="SHY50" s="21"/>
      <c r="SHZ50" s="21"/>
      <c r="SIA50" s="21"/>
      <c r="SIB50" s="21"/>
      <c r="SIC50" s="21"/>
      <c r="SID50" s="21"/>
      <c r="SIE50" s="21"/>
      <c r="SIF50" s="21"/>
      <c r="SIG50" s="21"/>
      <c r="SIH50" s="21"/>
      <c r="SII50" s="21"/>
      <c r="SIJ50" s="21"/>
      <c r="SIK50" s="21"/>
      <c r="SIL50" s="21"/>
      <c r="SIM50" s="21"/>
      <c r="SIN50" s="21"/>
      <c r="SIO50" s="21"/>
      <c r="SIP50" s="21"/>
      <c r="SIQ50" s="21"/>
      <c r="SIR50" s="21"/>
      <c r="SIS50" s="21"/>
      <c r="SIT50" s="21"/>
      <c r="SIU50" s="21"/>
      <c r="SIV50" s="21"/>
      <c r="SIW50" s="21"/>
      <c r="SIX50" s="21"/>
      <c r="SIY50" s="21"/>
      <c r="SIZ50" s="21"/>
      <c r="SJA50" s="21"/>
      <c r="SJB50" s="21"/>
      <c r="SJC50" s="21"/>
      <c r="SJD50" s="21"/>
      <c r="SJE50" s="21"/>
      <c r="SJF50" s="21"/>
      <c r="SJG50" s="21"/>
      <c r="SJH50" s="21"/>
      <c r="SJI50" s="21"/>
      <c r="SJJ50" s="21"/>
      <c r="SJK50" s="21"/>
      <c r="SJL50" s="21"/>
      <c r="SJM50" s="21"/>
      <c r="SJN50" s="21"/>
      <c r="SJO50" s="21"/>
      <c r="SJP50" s="21"/>
      <c r="SJQ50" s="21"/>
      <c r="SJR50" s="21"/>
      <c r="SJS50" s="21"/>
      <c r="SJT50" s="21"/>
      <c r="SJU50" s="21"/>
      <c r="SJV50" s="21"/>
      <c r="SJW50" s="21"/>
      <c r="SJX50" s="21"/>
      <c r="SJY50" s="21"/>
      <c r="SJZ50" s="21"/>
      <c r="SKA50" s="21"/>
      <c r="SKB50" s="21"/>
      <c r="SKC50" s="21"/>
      <c r="SKD50" s="21"/>
      <c r="SKE50" s="21"/>
      <c r="SKF50" s="21"/>
      <c r="SKG50" s="21"/>
      <c r="SKH50" s="21"/>
      <c r="SKI50" s="21"/>
      <c r="SKJ50" s="21"/>
      <c r="SKK50" s="21"/>
      <c r="SKL50" s="21"/>
      <c r="SKM50" s="21"/>
      <c r="SKN50" s="21"/>
      <c r="SKO50" s="21"/>
      <c r="SKP50" s="21"/>
      <c r="SKQ50" s="21"/>
      <c r="SKR50" s="21"/>
      <c r="SKS50" s="21"/>
      <c r="SKT50" s="21"/>
      <c r="SKU50" s="21"/>
      <c r="SKV50" s="21"/>
      <c r="SKW50" s="21"/>
      <c r="SKX50" s="21"/>
      <c r="SKY50" s="21"/>
      <c r="SKZ50" s="21"/>
      <c r="SLA50" s="21"/>
      <c r="SLB50" s="21"/>
      <c r="SLC50" s="21"/>
      <c r="SLD50" s="21"/>
      <c r="SLE50" s="21"/>
      <c r="SLF50" s="21"/>
      <c r="SLG50" s="21"/>
      <c r="SLH50" s="21"/>
      <c r="SLI50" s="21"/>
      <c r="SLJ50" s="21"/>
      <c r="SLK50" s="21"/>
      <c r="SLL50" s="21"/>
      <c r="SLM50" s="21"/>
      <c r="SLN50" s="21"/>
      <c r="SLO50" s="21"/>
      <c r="SLP50" s="21"/>
      <c r="SLQ50" s="21"/>
      <c r="SLR50" s="21"/>
      <c r="SLS50" s="21"/>
      <c r="SLT50" s="21"/>
      <c r="SLU50" s="21"/>
      <c r="SLV50" s="21"/>
      <c r="SLW50" s="21"/>
      <c r="SLX50" s="21"/>
      <c r="SLY50" s="21"/>
      <c r="SLZ50" s="21"/>
      <c r="SMA50" s="21"/>
      <c r="SMB50" s="21"/>
      <c r="SMC50" s="21"/>
      <c r="SMD50" s="21"/>
      <c r="SME50" s="21"/>
      <c r="SMF50" s="21"/>
      <c r="SMG50" s="21"/>
      <c r="SMH50" s="21"/>
      <c r="SMI50" s="21"/>
      <c r="SMJ50" s="21"/>
      <c r="SMK50" s="21"/>
      <c r="SML50" s="21"/>
      <c r="SMM50" s="21"/>
      <c r="SMN50" s="21"/>
      <c r="SMO50" s="21"/>
      <c r="SMP50" s="21"/>
      <c r="SMQ50" s="21"/>
      <c r="SMR50" s="21"/>
      <c r="SMS50" s="21"/>
      <c r="SMT50" s="21"/>
      <c r="SMU50" s="21"/>
      <c r="SMV50" s="21"/>
      <c r="SMW50" s="21"/>
      <c r="SMX50" s="21"/>
      <c r="SMY50" s="21"/>
      <c r="SMZ50" s="21"/>
      <c r="SNA50" s="21"/>
      <c r="SNB50" s="21"/>
      <c r="SNC50" s="21"/>
      <c r="SND50" s="21"/>
      <c r="SNE50" s="21"/>
      <c r="SNF50" s="21"/>
      <c r="SNG50" s="21"/>
      <c r="SNH50" s="21"/>
      <c r="SNI50" s="21"/>
      <c r="SNJ50" s="21"/>
      <c r="SNK50" s="21"/>
      <c r="SNL50" s="21"/>
      <c r="SNM50" s="21"/>
      <c r="SNN50" s="21"/>
      <c r="SNO50" s="21"/>
      <c r="SNP50" s="21"/>
      <c r="SNQ50" s="21"/>
      <c r="SNR50" s="21"/>
      <c r="SNS50" s="21"/>
      <c r="SNT50" s="21"/>
      <c r="SNU50" s="21"/>
      <c r="SNV50" s="21"/>
      <c r="SNW50" s="21"/>
      <c r="SNX50" s="21"/>
      <c r="SNY50" s="21"/>
      <c r="SNZ50" s="21"/>
      <c r="SOA50" s="21"/>
      <c r="SOB50" s="21"/>
      <c r="SOC50" s="21"/>
      <c r="SOD50" s="21"/>
      <c r="SOE50" s="21"/>
      <c r="SOF50" s="21"/>
      <c r="SOG50" s="21"/>
      <c r="SOH50" s="21"/>
      <c r="SOI50" s="21"/>
      <c r="SOJ50" s="21"/>
      <c r="SOK50" s="21"/>
      <c r="SOL50" s="21"/>
      <c r="SOM50" s="21"/>
      <c r="SON50" s="21"/>
      <c r="SOO50" s="21"/>
      <c r="SOP50" s="21"/>
      <c r="SOQ50" s="21"/>
      <c r="SOR50" s="21"/>
      <c r="SOS50" s="21"/>
      <c r="SOT50" s="21"/>
      <c r="SOU50" s="21"/>
      <c r="SOV50" s="21"/>
      <c r="SOW50" s="21"/>
      <c r="SOX50" s="21"/>
      <c r="SOY50" s="21"/>
      <c r="SOZ50" s="21"/>
      <c r="SPA50" s="21"/>
      <c r="SPB50" s="21"/>
      <c r="SPC50" s="21"/>
      <c r="SPD50" s="21"/>
      <c r="SPE50" s="21"/>
      <c r="SPF50" s="21"/>
      <c r="SPG50" s="21"/>
      <c r="SPH50" s="21"/>
      <c r="SPI50" s="21"/>
      <c r="SPJ50" s="21"/>
      <c r="SPK50" s="21"/>
      <c r="SPL50" s="21"/>
      <c r="SPM50" s="21"/>
      <c r="SPN50" s="21"/>
      <c r="SPO50" s="21"/>
      <c r="SPP50" s="21"/>
      <c r="SPQ50" s="21"/>
      <c r="SPR50" s="21"/>
      <c r="SPS50" s="21"/>
      <c r="SPT50" s="21"/>
      <c r="SPU50" s="21"/>
      <c r="SPV50" s="21"/>
      <c r="SPW50" s="21"/>
      <c r="SPX50" s="21"/>
      <c r="SPY50" s="21"/>
      <c r="SPZ50" s="21"/>
      <c r="SQA50" s="21"/>
      <c r="SQB50" s="21"/>
      <c r="SQC50" s="21"/>
      <c r="SQD50" s="21"/>
      <c r="SQE50" s="21"/>
      <c r="SQF50" s="21"/>
      <c r="SQG50" s="21"/>
      <c r="SQH50" s="21"/>
      <c r="SQI50" s="21"/>
      <c r="SQJ50" s="21"/>
      <c r="SQK50" s="21"/>
      <c r="SQL50" s="21"/>
      <c r="SQM50" s="21"/>
      <c r="SQN50" s="21"/>
      <c r="SQO50" s="21"/>
      <c r="SQP50" s="21"/>
      <c r="SQQ50" s="21"/>
      <c r="SQR50" s="21"/>
      <c r="SQS50" s="21"/>
      <c r="SQT50" s="21"/>
      <c r="SQU50" s="21"/>
      <c r="SQV50" s="21"/>
      <c r="SQW50" s="21"/>
      <c r="SQX50" s="21"/>
      <c r="SQY50" s="21"/>
      <c r="SQZ50" s="21"/>
      <c r="SRA50" s="21"/>
      <c r="SRB50" s="21"/>
      <c r="SRC50" s="21"/>
      <c r="SRD50" s="21"/>
      <c r="SRE50" s="21"/>
      <c r="SRF50" s="21"/>
      <c r="SRG50" s="21"/>
      <c r="SRH50" s="21"/>
      <c r="SRI50" s="21"/>
      <c r="SRJ50" s="21"/>
      <c r="SRK50" s="21"/>
      <c r="SRL50" s="21"/>
      <c r="SRM50" s="21"/>
      <c r="SRN50" s="21"/>
      <c r="SRO50" s="21"/>
      <c r="SRP50" s="21"/>
      <c r="SRQ50" s="21"/>
      <c r="SRR50" s="21"/>
      <c r="SRS50" s="21"/>
      <c r="SRT50" s="21"/>
      <c r="SRU50" s="21"/>
      <c r="SRV50" s="21"/>
      <c r="SRW50" s="21"/>
      <c r="SRX50" s="21"/>
      <c r="SRY50" s="21"/>
      <c r="SRZ50" s="21"/>
      <c r="SSA50" s="21"/>
      <c r="SSB50" s="21"/>
      <c r="SSC50" s="21"/>
      <c r="SSD50" s="21"/>
      <c r="SSE50" s="21"/>
      <c r="SSF50" s="21"/>
      <c r="SSG50" s="21"/>
      <c r="SSH50" s="21"/>
      <c r="SSI50" s="21"/>
      <c r="SSJ50" s="21"/>
      <c r="SSK50" s="21"/>
      <c r="SSL50" s="21"/>
      <c r="SSM50" s="21"/>
      <c r="SSN50" s="21"/>
      <c r="SSO50" s="21"/>
      <c r="SSP50" s="21"/>
      <c r="SSQ50" s="21"/>
      <c r="SSR50" s="21"/>
      <c r="SSS50" s="21"/>
      <c r="SST50" s="21"/>
      <c r="SSU50" s="21"/>
      <c r="SSV50" s="21"/>
      <c r="SSW50" s="21"/>
      <c r="SSX50" s="21"/>
      <c r="SSY50" s="21"/>
      <c r="SSZ50" s="21"/>
      <c r="STA50" s="21"/>
      <c r="STB50" s="21"/>
      <c r="STC50" s="21"/>
      <c r="STD50" s="21"/>
      <c r="STE50" s="21"/>
      <c r="STF50" s="21"/>
      <c r="STG50" s="21"/>
      <c r="STH50" s="21"/>
      <c r="STI50" s="21"/>
      <c r="STJ50" s="21"/>
      <c r="STK50" s="21"/>
      <c r="STL50" s="21"/>
      <c r="STM50" s="21"/>
      <c r="STN50" s="21"/>
      <c r="STO50" s="21"/>
      <c r="STP50" s="21"/>
      <c r="STQ50" s="21"/>
      <c r="STR50" s="21"/>
      <c r="STS50" s="21"/>
      <c r="STT50" s="21"/>
      <c r="STU50" s="21"/>
      <c r="STV50" s="21"/>
      <c r="STW50" s="21"/>
      <c r="STX50" s="21"/>
      <c r="STY50" s="21"/>
      <c r="STZ50" s="21"/>
      <c r="SUA50" s="21"/>
      <c r="SUB50" s="21"/>
      <c r="SUC50" s="21"/>
      <c r="SUD50" s="21"/>
      <c r="SUE50" s="21"/>
      <c r="SUF50" s="21"/>
      <c r="SUG50" s="21"/>
      <c r="SUH50" s="21"/>
      <c r="SUI50" s="21"/>
      <c r="SUJ50" s="21"/>
      <c r="SUK50" s="21"/>
      <c r="SUL50" s="21"/>
      <c r="SUM50" s="21"/>
      <c r="SUN50" s="21"/>
      <c r="SUO50" s="21"/>
      <c r="SUP50" s="21"/>
      <c r="SUQ50" s="21"/>
      <c r="SUR50" s="21"/>
      <c r="SUS50" s="21"/>
      <c r="SUT50" s="21"/>
      <c r="SUU50" s="21"/>
      <c r="SUV50" s="21"/>
      <c r="SUW50" s="21"/>
      <c r="SUX50" s="21"/>
      <c r="SUY50" s="21"/>
      <c r="SUZ50" s="21"/>
      <c r="SVA50" s="21"/>
      <c r="SVB50" s="21"/>
      <c r="SVC50" s="21"/>
      <c r="SVD50" s="21"/>
      <c r="SVE50" s="21"/>
      <c r="SVF50" s="21"/>
      <c r="SVG50" s="21"/>
      <c r="SVH50" s="21"/>
      <c r="SVI50" s="21"/>
      <c r="SVJ50" s="21"/>
      <c r="SVK50" s="21"/>
      <c r="SVL50" s="21"/>
      <c r="SVM50" s="21"/>
      <c r="SVN50" s="21"/>
      <c r="SVO50" s="21"/>
      <c r="SVP50" s="21"/>
      <c r="SVQ50" s="21"/>
      <c r="SVR50" s="21"/>
      <c r="SVS50" s="21"/>
      <c r="SVT50" s="21"/>
      <c r="SVU50" s="21"/>
      <c r="SVV50" s="21"/>
      <c r="SVW50" s="21"/>
      <c r="SVX50" s="21"/>
      <c r="SVY50" s="21"/>
      <c r="SVZ50" s="21"/>
      <c r="SWA50" s="21"/>
      <c r="SWB50" s="21"/>
      <c r="SWC50" s="21"/>
      <c r="SWD50" s="21"/>
      <c r="SWE50" s="21"/>
      <c r="SWF50" s="21"/>
      <c r="SWG50" s="21"/>
      <c r="SWH50" s="21"/>
      <c r="SWI50" s="21"/>
      <c r="SWJ50" s="21"/>
      <c r="SWK50" s="21"/>
      <c r="SWL50" s="21"/>
      <c r="SWM50" s="21"/>
      <c r="SWN50" s="21"/>
      <c r="SWO50" s="21"/>
      <c r="SWP50" s="21"/>
      <c r="SWQ50" s="21"/>
      <c r="SWR50" s="21"/>
      <c r="SWS50" s="21"/>
      <c r="SWT50" s="21"/>
      <c r="SWU50" s="21"/>
      <c r="SWV50" s="21"/>
      <c r="SWW50" s="21"/>
      <c r="SWX50" s="21"/>
      <c r="SWY50" s="21"/>
      <c r="SWZ50" s="21"/>
      <c r="SXA50" s="21"/>
      <c r="SXB50" s="21"/>
      <c r="SXC50" s="21"/>
      <c r="SXD50" s="21"/>
      <c r="SXE50" s="21"/>
      <c r="SXF50" s="21"/>
      <c r="SXG50" s="21"/>
      <c r="SXH50" s="21"/>
      <c r="SXI50" s="21"/>
      <c r="SXJ50" s="21"/>
      <c r="SXK50" s="21"/>
      <c r="SXL50" s="21"/>
      <c r="SXM50" s="21"/>
      <c r="SXN50" s="21"/>
      <c r="SXO50" s="21"/>
      <c r="SXP50" s="21"/>
      <c r="SXQ50" s="21"/>
      <c r="SXR50" s="21"/>
      <c r="SXS50" s="21"/>
      <c r="SXT50" s="21"/>
      <c r="SXU50" s="21"/>
      <c r="SXV50" s="21"/>
      <c r="SXW50" s="21"/>
      <c r="SXX50" s="21"/>
      <c r="SXY50" s="21"/>
      <c r="SXZ50" s="21"/>
      <c r="SYA50" s="21"/>
      <c r="SYB50" s="21"/>
      <c r="SYC50" s="21"/>
      <c r="SYD50" s="21"/>
      <c r="SYE50" s="21"/>
      <c r="SYF50" s="21"/>
      <c r="SYG50" s="21"/>
      <c r="SYH50" s="21"/>
      <c r="SYI50" s="21"/>
      <c r="SYJ50" s="21"/>
      <c r="SYK50" s="21"/>
      <c r="SYL50" s="21"/>
      <c r="SYM50" s="21"/>
      <c r="SYN50" s="21"/>
      <c r="SYO50" s="21"/>
      <c r="SYP50" s="21"/>
      <c r="SYQ50" s="21"/>
      <c r="SYR50" s="21"/>
      <c r="SYS50" s="21"/>
      <c r="SYT50" s="21"/>
      <c r="SYU50" s="21"/>
      <c r="SYV50" s="21"/>
      <c r="SYW50" s="21"/>
      <c r="SYX50" s="21"/>
      <c r="SYY50" s="21"/>
      <c r="SYZ50" s="21"/>
      <c r="SZA50" s="21"/>
      <c r="SZB50" s="21"/>
      <c r="SZC50" s="21"/>
      <c r="SZD50" s="21"/>
      <c r="SZE50" s="21"/>
      <c r="SZF50" s="21"/>
      <c r="SZG50" s="21"/>
      <c r="SZH50" s="21"/>
      <c r="SZI50" s="21"/>
      <c r="SZJ50" s="21"/>
      <c r="SZK50" s="21"/>
      <c r="SZL50" s="21"/>
      <c r="SZM50" s="21"/>
      <c r="SZN50" s="21"/>
      <c r="SZO50" s="21"/>
      <c r="SZP50" s="21"/>
      <c r="SZQ50" s="21"/>
      <c r="SZR50" s="21"/>
      <c r="SZS50" s="21"/>
      <c r="SZT50" s="21"/>
      <c r="SZU50" s="21"/>
      <c r="SZV50" s="21"/>
      <c r="SZW50" s="21"/>
      <c r="SZX50" s="21"/>
      <c r="SZY50" s="21"/>
      <c r="SZZ50" s="21"/>
      <c r="TAA50" s="21"/>
      <c r="TAB50" s="21"/>
      <c r="TAC50" s="21"/>
      <c r="TAD50" s="21"/>
      <c r="TAE50" s="21"/>
      <c r="TAF50" s="21"/>
      <c r="TAG50" s="21"/>
      <c r="TAH50" s="21"/>
      <c r="TAI50" s="21"/>
      <c r="TAJ50" s="21"/>
      <c r="TAK50" s="21"/>
      <c r="TAL50" s="21"/>
      <c r="TAM50" s="21"/>
      <c r="TAN50" s="21"/>
      <c r="TAO50" s="21"/>
      <c r="TAP50" s="21"/>
      <c r="TAQ50" s="21"/>
      <c r="TAR50" s="21"/>
      <c r="TAS50" s="21"/>
      <c r="TAT50" s="21"/>
      <c r="TAU50" s="21"/>
      <c r="TAV50" s="21"/>
      <c r="TAW50" s="21"/>
      <c r="TAX50" s="21"/>
      <c r="TAY50" s="21"/>
      <c r="TAZ50" s="21"/>
      <c r="TBA50" s="21"/>
      <c r="TBB50" s="21"/>
      <c r="TBC50" s="21"/>
      <c r="TBD50" s="21"/>
      <c r="TBE50" s="21"/>
      <c r="TBF50" s="21"/>
      <c r="TBG50" s="21"/>
      <c r="TBH50" s="21"/>
      <c r="TBI50" s="21"/>
      <c r="TBJ50" s="21"/>
      <c r="TBK50" s="21"/>
      <c r="TBL50" s="21"/>
      <c r="TBM50" s="21"/>
      <c r="TBN50" s="21"/>
      <c r="TBO50" s="21"/>
      <c r="TBP50" s="21"/>
      <c r="TBQ50" s="21"/>
      <c r="TBR50" s="21"/>
      <c r="TBS50" s="21"/>
      <c r="TBT50" s="21"/>
      <c r="TBU50" s="21"/>
      <c r="TBV50" s="21"/>
      <c r="TBW50" s="21"/>
      <c r="TBX50" s="21"/>
      <c r="TBY50" s="21"/>
      <c r="TBZ50" s="21"/>
      <c r="TCA50" s="21"/>
      <c r="TCB50" s="21"/>
      <c r="TCC50" s="21"/>
      <c r="TCD50" s="21"/>
      <c r="TCE50" s="21"/>
      <c r="TCF50" s="21"/>
      <c r="TCG50" s="21"/>
      <c r="TCH50" s="21"/>
      <c r="TCI50" s="21"/>
      <c r="TCJ50" s="21"/>
      <c r="TCK50" s="21"/>
      <c r="TCL50" s="21"/>
      <c r="TCM50" s="21"/>
      <c r="TCN50" s="21"/>
      <c r="TCO50" s="21"/>
      <c r="TCP50" s="21"/>
      <c r="TCQ50" s="21"/>
      <c r="TCR50" s="21"/>
      <c r="TCS50" s="21"/>
      <c r="TCT50" s="21"/>
      <c r="TCU50" s="21"/>
      <c r="TCV50" s="21"/>
      <c r="TCW50" s="21"/>
      <c r="TCX50" s="21"/>
      <c r="TCY50" s="21"/>
      <c r="TCZ50" s="21"/>
      <c r="TDA50" s="21"/>
      <c r="TDB50" s="21"/>
      <c r="TDC50" s="21"/>
      <c r="TDD50" s="21"/>
      <c r="TDE50" s="21"/>
      <c r="TDF50" s="21"/>
      <c r="TDG50" s="21"/>
      <c r="TDH50" s="21"/>
      <c r="TDI50" s="21"/>
      <c r="TDJ50" s="21"/>
      <c r="TDK50" s="21"/>
      <c r="TDL50" s="21"/>
      <c r="TDM50" s="21"/>
      <c r="TDN50" s="21"/>
      <c r="TDO50" s="21"/>
      <c r="TDP50" s="21"/>
      <c r="TDQ50" s="21"/>
      <c r="TDR50" s="21"/>
      <c r="TDS50" s="21"/>
      <c r="TDT50" s="21"/>
      <c r="TDU50" s="21"/>
      <c r="TDV50" s="21"/>
      <c r="TDW50" s="21"/>
      <c r="TDX50" s="21"/>
      <c r="TDY50" s="21"/>
      <c r="TDZ50" s="21"/>
      <c r="TEA50" s="21"/>
      <c r="TEB50" s="21"/>
      <c r="TEC50" s="21"/>
      <c r="TED50" s="21"/>
      <c r="TEE50" s="21"/>
      <c r="TEF50" s="21"/>
      <c r="TEG50" s="21"/>
      <c r="TEH50" s="21"/>
      <c r="TEI50" s="21"/>
      <c r="TEJ50" s="21"/>
      <c r="TEK50" s="21"/>
      <c r="TEL50" s="21"/>
      <c r="TEM50" s="21"/>
      <c r="TEN50" s="21"/>
      <c r="TEO50" s="21"/>
      <c r="TEP50" s="21"/>
      <c r="TEQ50" s="21"/>
      <c r="TER50" s="21"/>
      <c r="TES50" s="21"/>
      <c r="TET50" s="21"/>
      <c r="TEU50" s="21"/>
      <c r="TEV50" s="21"/>
      <c r="TEW50" s="21"/>
      <c r="TEX50" s="21"/>
      <c r="TEY50" s="21"/>
      <c r="TEZ50" s="21"/>
      <c r="TFA50" s="21"/>
      <c r="TFB50" s="21"/>
      <c r="TFC50" s="21"/>
      <c r="TFD50" s="21"/>
      <c r="TFE50" s="21"/>
      <c r="TFF50" s="21"/>
      <c r="TFG50" s="21"/>
      <c r="TFH50" s="21"/>
      <c r="TFI50" s="21"/>
      <c r="TFJ50" s="21"/>
      <c r="TFK50" s="21"/>
      <c r="TFL50" s="21"/>
      <c r="TFM50" s="21"/>
      <c r="TFN50" s="21"/>
      <c r="TFO50" s="21"/>
      <c r="TFP50" s="21"/>
      <c r="TFQ50" s="21"/>
      <c r="TFR50" s="21"/>
      <c r="TFS50" s="21"/>
      <c r="TFT50" s="21"/>
      <c r="TFU50" s="21"/>
      <c r="TFV50" s="21"/>
      <c r="TFW50" s="21"/>
      <c r="TFX50" s="21"/>
      <c r="TFY50" s="21"/>
      <c r="TFZ50" s="21"/>
      <c r="TGA50" s="21"/>
      <c r="TGB50" s="21"/>
      <c r="TGC50" s="21"/>
      <c r="TGD50" s="21"/>
      <c r="TGE50" s="21"/>
      <c r="TGF50" s="21"/>
      <c r="TGG50" s="21"/>
      <c r="TGH50" s="21"/>
      <c r="TGI50" s="21"/>
      <c r="TGJ50" s="21"/>
      <c r="TGK50" s="21"/>
      <c r="TGL50" s="21"/>
      <c r="TGM50" s="21"/>
      <c r="TGN50" s="21"/>
      <c r="TGO50" s="21"/>
      <c r="TGP50" s="21"/>
      <c r="TGQ50" s="21"/>
      <c r="TGR50" s="21"/>
      <c r="TGS50" s="21"/>
      <c r="TGT50" s="21"/>
      <c r="TGU50" s="21"/>
      <c r="TGV50" s="21"/>
      <c r="TGW50" s="21"/>
      <c r="TGX50" s="21"/>
      <c r="TGY50" s="21"/>
      <c r="TGZ50" s="21"/>
      <c r="THA50" s="21"/>
      <c r="THB50" s="21"/>
      <c r="THC50" s="21"/>
      <c r="THD50" s="21"/>
      <c r="THE50" s="21"/>
      <c r="THF50" s="21"/>
      <c r="THG50" s="21"/>
      <c r="THH50" s="21"/>
      <c r="THI50" s="21"/>
      <c r="THJ50" s="21"/>
      <c r="THK50" s="21"/>
      <c r="THL50" s="21"/>
      <c r="THM50" s="21"/>
      <c r="THN50" s="21"/>
      <c r="THO50" s="21"/>
      <c r="THP50" s="21"/>
      <c r="THQ50" s="21"/>
      <c r="THR50" s="21"/>
      <c r="THS50" s="21"/>
      <c r="THT50" s="21"/>
      <c r="THU50" s="21"/>
      <c r="THV50" s="21"/>
      <c r="THW50" s="21"/>
      <c r="THX50" s="21"/>
      <c r="THY50" s="21"/>
      <c r="THZ50" s="21"/>
      <c r="TIA50" s="21"/>
      <c r="TIB50" s="21"/>
      <c r="TIC50" s="21"/>
      <c r="TID50" s="21"/>
      <c r="TIE50" s="21"/>
      <c r="TIF50" s="21"/>
      <c r="TIG50" s="21"/>
      <c r="TIH50" s="21"/>
      <c r="TII50" s="21"/>
      <c r="TIJ50" s="21"/>
      <c r="TIK50" s="21"/>
      <c r="TIL50" s="21"/>
      <c r="TIM50" s="21"/>
      <c r="TIN50" s="21"/>
      <c r="TIO50" s="21"/>
      <c r="TIP50" s="21"/>
      <c r="TIQ50" s="21"/>
      <c r="TIR50" s="21"/>
      <c r="TIS50" s="21"/>
      <c r="TIT50" s="21"/>
      <c r="TIU50" s="21"/>
      <c r="TIV50" s="21"/>
      <c r="TIW50" s="21"/>
      <c r="TIX50" s="21"/>
      <c r="TIY50" s="21"/>
      <c r="TIZ50" s="21"/>
      <c r="TJA50" s="21"/>
      <c r="TJB50" s="21"/>
      <c r="TJC50" s="21"/>
      <c r="TJD50" s="21"/>
      <c r="TJE50" s="21"/>
      <c r="TJF50" s="21"/>
      <c r="TJG50" s="21"/>
      <c r="TJH50" s="21"/>
      <c r="TJI50" s="21"/>
      <c r="TJJ50" s="21"/>
      <c r="TJK50" s="21"/>
      <c r="TJL50" s="21"/>
      <c r="TJM50" s="21"/>
      <c r="TJN50" s="21"/>
      <c r="TJO50" s="21"/>
      <c r="TJP50" s="21"/>
      <c r="TJQ50" s="21"/>
      <c r="TJR50" s="21"/>
      <c r="TJS50" s="21"/>
      <c r="TJT50" s="21"/>
      <c r="TJU50" s="21"/>
      <c r="TJV50" s="21"/>
      <c r="TJW50" s="21"/>
      <c r="TJX50" s="21"/>
      <c r="TJY50" s="21"/>
      <c r="TJZ50" s="21"/>
      <c r="TKA50" s="21"/>
      <c r="TKB50" s="21"/>
      <c r="TKC50" s="21"/>
      <c r="TKD50" s="21"/>
      <c r="TKE50" s="21"/>
      <c r="TKF50" s="21"/>
      <c r="TKG50" s="21"/>
      <c r="TKH50" s="21"/>
      <c r="TKI50" s="21"/>
      <c r="TKJ50" s="21"/>
      <c r="TKK50" s="21"/>
      <c r="TKL50" s="21"/>
      <c r="TKM50" s="21"/>
      <c r="TKN50" s="21"/>
      <c r="TKO50" s="21"/>
      <c r="TKP50" s="21"/>
      <c r="TKQ50" s="21"/>
      <c r="TKR50" s="21"/>
      <c r="TKS50" s="21"/>
      <c r="TKT50" s="21"/>
      <c r="TKU50" s="21"/>
      <c r="TKV50" s="21"/>
      <c r="TKW50" s="21"/>
      <c r="TKX50" s="21"/>
      <c r="TKY50" s="21"/>
      <c r="TKZ50" s="21"/>
      <c r="TLA50" s="21"/>
      <c r="TLB50" s="21"/>
      <c r="TLC50" s="21"/>
      <c r="TLD50" s="21"/>
      <c r="TLE50" s="21"/>
      <c r="TLF50" s="21"/>
      <c r="TLG50" s="21"/>
      <c r="TLH50" s="21"/>
      <c r="TLI50" s="21"/>
      <c r="TLJ50" s="21"/>
      <c r="TLK50" s="21"/>
      <c r="TLL50" s="21"/>
      <c r="TLM50" s="21"/>
      <c r="TLN50" s="21"/>
      <c r="TLO50" s="21"/>
      <c r="TLP50" s="21"/>
      <c r="TLQ50" s="21"/>
      <c r="TLR50" s="21"/>
      <c r="TLS50" s="21"/>
      <c r="TLT50" s="21"/>
      <c r="TLU50" s="21"/>
      <c r="TLV50" s="21"/>
      <c r="TLW50" s="21"/>
      <c r="TLX50" s="21"/>
      <c r="TLY50" s="21"/>
      <c r="TLZ50" s="21"/>
      <c r="TMA50" s="21"/>
      <c r="TMB50" s="21"/>
      <c r="TMC50" s="21"/>
      <c r="TMD50" s="21"/>
      <c r="TME50" s="21"/>
      <c r="TMF50" s="21"/>
      <c r="TMG50" s="21"/>
      <c r="TMH50" s="21"/>
      <c r="TMI50" s="21"/>
      <c r="TMJ50" s="21"/>
      <c r="TMK50" s="21"/>
      <c r="TML50" s="21"/>
      <c r="TMM50" s="21"/>
      <c r="TMN50" s="21"/>
      <c r="TMO50" s="21"/>
      <c r="TMP50" s="21"/>
      <c r="TMQ50" s="21"/>
      <c r="TMR50" s="21"/>
      <c r="TMS50" s="21"/>
      <c r="TMT50" s="21"/>
      <c r="TMU50" s="21"/>
      <c r="TMV50" s="21"/>
      <c r="TMW50" s="21"/>
      <c r="TMX50" s="21"/>
      <c r="TMY50" s="21"/>
      <c r="TMZ50" s="21"/>
      <c r="TNA50" s="21"/>
      <c r="TNB50" s="21"/>
      <c r="TNC50" s="21"/>
      <c r="TND50" s="21"/>
      <c r="TNE50" s="21"/>
      <c r="TNF50" s="21"/>
      <c r="TNG50" s="21"/>
      <c r="TNH50" s="21"/>
      <c r="TNI50" s="21"/>
      <c r="TNJ50" s="21"/>
      <c r="TNK50" s="21"/>
      <c r="TNL50" s="21"/>
      <c r="TNM50" s="21"/>
      <c r="TNN50" s="21"/>
      <c r="TNO50" s="21"/>
      <c r="TNP50" s="21"/>
      <c r="TNQ50" s="21"/>
      <c r="TNR50" s="21"/>
      <c r="TNS50" s="21"/>
      <c r="TNT50" s="21"/>
      <c r="TNU50" s="21"/>
      <c r="TNV50" s="21"/>
      <c r="TNW50" s="21"/>
      <c r="TNX50" s="21"/>
      <c r="TNY50" s="21"/>
      <c r="TNZ50" s="21"/>
      <c r="TOA50" s="21"/>
      <c r="TOB50" s="21"/>
      <c r="TOC50" s="21"/>
      <c r="TOD50" s="21"/>
      <c r="TOE50" s="21"/>
      <c r="TOF50" s="21"/>
      <c r="TOG50" s="21"/>
      <c r="TOH50" s="21"/>
      <c r="TOI50" s="21"/>
      <c r="TOJ50" s="21"/>
      <c r="TOK50" s="21"/>
      <c r="TOL50" s="21"/>
      <c r="TOM50" s="21"/>
      <c r="TON50" s="21"/>
      <c r="TOO50" s="21"/>
      <c r="TOP50" s="21"/>
      <c r="TOQ50" s="21"/>
      <c r="TOR50" s="21"/>
      <c r="TOS50" s="21"/>
      <c r="TOT50" s="21"/>
      <c r="TOU50" s="21"/>
      <c r="TOV50" s="21"/>
      <c r="TOW50" s="21"/>
      <c r="TOX50" s="21"/>
      <c r="TOY50" s="21"/>
      <c r="TOZ50" s="21"/>
      <c r="TPA50" s="21"/>
      <c r="TPB50" s="21"/>
      <c r="TPC50" s="21"/>
      <c r="TPD50" s="21"/>
      <c r="TPE50" s="21"/>
      <c r="TPF50" s="21"/>
      <c r="TPG50" s="21"/>
      <c r="TPH50" s="21"/>
      <c r="TPI50" s="21"/>
      <c r="TPJ50" s="21"/>
      <c r="TPK50" s="21"/>
      <c r="TPL50" s="21"/>
      <c r="TPM50" s="21"/>
      <c r="TPN50" s="21"/>
      <c r="TPO50" s="21"/>
      <c r="TPP50" s="21"/>
      <c r="TPQ50" s="21"/>
      <c r="TPR50" s="21"/>
      <c r="TPS50" s="21"/>
      <c r="TPT50" s="21"/>
      <c r="TPU50" s="21"/>
      <c r="TPV50" s="21"/>
      <c r="TPW50" s="21"/>
      <c r="TPX50" s="21"/>
      <c r="TPY50" s="21"/>
      <c r="TPZ50" s="21"/>
      <c r="TQA50" s="21"/>
      <c r="TQB50" s="21"/>
      <c r="TQC50" s="21"/>
      <c r="TQD50" s="21"/>
      <c r="TQE50" s="21"/>
      <c r="TQF50" s="21"/>
      <c r="TQG50" s="21"/>
      <c r="TQH50" s="21"/>
      <c r="TQI50" s="21"/>
      <c r="TQJ50" s="21"/>
      <c r="TQK50" s="21"/>
      <c r="TQL50" s="21"/>
      <c r="TQM50" s="21"/>
      <c r="TQN50" s="21"/>
      <c r="TQO50" s="21"/>
      <c r="TQP50" s="21"/>
      <c r="TQQ50" s="21"/>
      <c r="TQR50" s="21"/>
      <c r="TQS50" s="21"/>
      <c r="TQT50" s="21"/>
      <c r="TQU50" s="21"/>
      <c r="TQV50" s="21"/>
      <c r="TQW50" s="21"/>
      <c r="TQX50" s="21"/>
      <c r="TQY50" s="21"/>
      <c r="TQZ50" s="21"/>
      <c r="TRA50" s="21"/>
      <c r="TRB50" s="21"/>
      <c r="TRC50" s="21"/>
      <c r="TRD50" s="21"/>
      <c r="TRE50" s="21"/>
      <c r="TRF50" s="21"/>
      <c r="TRG50" s="21"/>
      <c r="TRH50" s="21"/>
      <c r="TRI50" s="21"/>
      <c r="TRJ50" s="21"/>
      <c r="TRK50" s="21"/>
      <c r="TRL50" s="21"/>
      <c r="TRM50" s="21"/>
      <c r="TRN50" s="21"/>
      <c r="TRO50" s="21"/>
      <c r="TRP50" s="21"/>
      <c r="TRQ50" s="21"/>
      <c r="TRR50" s="21"/>
      <c r="TRS50" s="21"/>
      <c r="TRT50" s="21"/>
      <c r="TRU50" s="21"/>
      <c r="TRV50" s="21"/>
      <c r="TRW50" s="21"/>
      <c r="TRX50" s="21"/>
      <c r="TRY50" s="21"/>
      <c r="TRZ50" s="21"/>
      <c r="TSA50" s="21"/>
      <c r="TSB50" s="21"/>
      <c r="TSC50" s="21"/>
      <c r="TSD50" s="21"/>
      <c r="TSE50" s="21"/>
      <c r="TSF50" s="21"/>
      <c r="TSG50" s="21"/>
      <c r="TSH50" s="21"/>
      <c r="TSI50" s="21"/>
      <c r="TSJ50" s="21"/>
      <c r="TSK50" s="21"/>
      <c r="TSL50" s="21"/>
      <c r="TSM50" s="21"/>
      <c r="TSN50" s="21"/>
      <c r="TSO50" s="21"/>
      <c r="TSP50" s="21"/>
      <c r="TSQ50" s="21"/>
      <c r="TSR50" s="21"/>
      <c r="TSS50" s="21"/>
      <c r="TST50" s="21"/>
      <c r="TSU50" s="21"/>
      <c r="TSV50" s="21"/>
      <c r="TSW50" s="21"/>
      <c r="TSX50" s="21"/>
      <c r="TSY50" s="21"/>
      <c r="TSZ50" s="21"/>
      <c r="TTA50" s="21"/>
      <c r="TTB50" s="21"/>
      <c r="TTC50" s="21"/>
      <c r="TTD50" s="21"/>
      <c r="TTE50" s="21"/>
      <c r="TTF50" s="21"/>
      <c r="TTG50" s="21"/>
      <c r="TTH50" s="21"/>
      <c r="TTI50" s="21"/>
      <c r="TTJ50" s="21"/>
      <c r="TTK50" s="21"/>
      <c r="TTL50" s="21"/>
      <c r="TTM50" s="21"/>
      <c r="TTN50" s="21"/>
      <c r="TTO50" s="21"/>
      <c r="TTP50" s="21"/>
      <c r="TTQ50" s="21"/>
      <c r="TTR50" s="21"/>
      <c r="TTS50" s="21"/>
      <c r="TTT50" s="21"/>
      <c r="TTU50" s="21"/>
      <c r="TTV50" s="21"/>
      <c r="TTW50" s="21"/>
      <c r="TTX50" s="21"/>
      <c r="TTY50" s="21"/>
      <c r="TTZ50" s="21"/>
      <c r="TUA50" s="21"/>
      <c r="TUB50" s="21"/>
      <c r="TUC50" s="21"/>
      <c r="TUD50" s="21"/>
      <c r="TUE50" s="21"/>
      <c r="TUF50" s="21"/>
      <c r="TUG50" s="21"/>
      <c r="TUH50" s="21"/>
      <c r="TUI50" s="21"/>
      <c r="TUJ50" s="21"/>
      <c r="TUK50" s="21"/>
      <c r="TUL50" s="21"/>
      <c r="TUM50" s="21"/>
      <c r="TUN50" s="21"/>
      <c r="TUO50" s="21"/>
      <c r="TUP50" s="21"/>
      <c r="TUQ50" s="21"/>
      <c r="TUR50" s="21"/>
      <c r="TUS50" s="21"/>
      <c r="TUT50" s="21"/>
      <c r="TUU50" s="21"/>
      <c r="TUV50" s="21"/>
      <c r="TUW50" s="21"/>
      <c r="TUX50" s="21"/>
      <c r="TUY50" s="21"/>
      <c r="TUZ50" s="21"/>
      <c r="TVA50" s="21"/>
      <c r="TVB50" s="21"/>
      <c r="TVC50" s="21"/>
      <c r="TVD50" s="21"/>
      <c r="TVE50" s="21"/>
      <c r="TVF50" s="21"/>
      <c r="TVG50" s="21"/>
      <c r="TVH50" s="21"/>
      <c r="TVI50" s="21"/>
      <c r="TVJ50" s="21"/>
      <c r="TVK50" s="21"/>
      <c r="TVL50" s="21"/>
      <c r="TVM50" s="21"/>
      <c r="TVN50" s="21"/>
      <c r="TVO50" s="21"/>
      <c r="TVP50" s="21"/>
      <c r="TVQ50" s="21"/>
      <c r="TVR50" s="21"/>
      <c r="TVS50" s="21"/>
      <c r="TVT50" s="21"/>
      <c r="TVU50" s="21"/>
      <c r="TVV50" s="21"/>
      <c r="TVW50" s="21"/>
      <c r="TVX50" s="21"/>
      <c r="TVY50" s="21"/>
      <c r="TVZ50" s="21"/>
      <c r="TWA50" s="21"/>
      <c r="TWB50" s="21"/>
      <c r="TWC50" s="21"/>
      <c r="TWD50" s="21"/>
      <c r="TWE50" s="21"/>
      <c r="TWF50" s="21"/>
      <c r="TWG50" s="21"/>
      <c r="TWH50" s="21"/>
      <c r="TWI50" s="21"/>
      <c r="TWJ50" s="21"/>
      <c r="TWK50" s="21"/>
      <c r="TWL50" s="21"/>
      <c r="TWM50" s="21"/>
      <c r="TWN50" s="21"/>
      <c r="TWO50" s="21"/>
      <c r="TWP50" s="21"/>
      <c r="TWQ50" s="21"/>
      <c r="TWR50" s="21"/>
      <c r="TWS50" s="21"/>
      <c r="TWT50" s="21"/>
      <c r="TWU50" s="21"/>
      <c r="TWV50" s="21"/>
      <c r="TWW50" s="21"/>
      <c r="TWX50" s="21"/>
      <c r="TWY50" s="21"/>
      <c r="TWZ50" s="21"/>
      <c r="TXA50" s="21"/>
      <c r="TXB50" s="21"/>
      <c r="TXC50" s="21"/>
      <c r="TXD50" s="21"/>
      <c r="TXE50" s="21"/>
      <c r="TXF50" s="21"/>
      <c r="TXG50" s="21"/>
      <c r="TXH50" s="21"/>
      <c r="TXI50" s="21"/>
      <c r="TXJ50" s="21"/>
      <c r="TXK50" s="21"/>
      <c r="TXL50" s="21"/>
      <c r="TXM50" s="21"/>
      <c r="TXN50" s="21"/>
      <c r="TXO50" s="21"/>
      <c r="TXP50" s="21"/>
      <c r="TXQ50" s="21"/>
      <c r="TXR50" s="21"/>
      <c r="TXS50" s="21"/>
      <c r="TXT50" s="21"/>
      <c r="TXU50" s="21"/>
      <c r="TXV50" s="21"/>
      <c r="TXW50" s="21"/>
      <c r="TXX50" s="21"/>
      <c r="TXY50" s="21"/>
      <c r="TXZ50" s="21"/>
      <c r="TYA50" s="21"/>
      <c r="TYB50" s="21"/>
      <c r="TYC50" s="21"/>
      <c r="TYD50" s="21"/>
      <c r="TYE50" s="21"/>
      <c r="TYF50" s="21"/>
      <c r="TYG50" s="21"/>
      <c r="TYH50" s="21"/>
      <c r="TYI50" s="21"/>
      <c r="TYJ50" s="21"/>
      <c r="TYK50" s="21"/>
      <c r="TYL50" s="21"/>
      <c r="TYM50" s="21"/>
      <c r="TYN50" s="21"/>
      <c r="TYO50" s="21"/>
      <c r="TYP50" s="21"/>
      <c r="TYQ50" s="21"/>
      <c r="TYR50" s="21"/>
      <c r="TYS50" s="21"/>
      <c r="TYT50" s="21"/>
      <c r="TYU50" s="21"/>
      <c r="TYV50" s="21"/>
      <c r="TYW50" s="21"/>
      <c r="TYX50" s="21"/>
      <c r="TYY50" s="21"/>
      <c r="TYZ50" s="21"/>
      <c r="TZA50" s="21"/>
      <c r="TZB50" s="21"/>
      <c r="TZC50" s="21"/>
      <c r="TZD50" s="21"/>
      <c r="TZE50" s="21"/>
      <c r="TZF50" s="21"/>
      <c r="TZG50" s="21"/>
      <c r="TZH50" s="21"/>
      <c r="TZI50" s="21"/>
      <c r="TZJ50" s="21"/>
      <c r="TZK50" s="21"/>
      <c r="TZL50" s="21"/>
      <c r="TZM50" s="21"/>
      <c r="TZN50" s="21"/>
      <c r="TZO50" s="21"/>
      <c r="TZP50" s="21"/>
      <c r="TZQ50" s="21"/>
      <c r="TZR50" s="21"/>
      <c r="TZS50" s="21"/>
      <c r="TZT50" s="21"/>
      <c r="TZU50" s="21"/>
      <c r="TZV50" s="21"/>
      <c r="TZW50" s="21"/>
      <c r="TZX50" s="21"/>
      <c r="TZY50" s="21"/>
      <c r="TZZ50" s="21"/>
      <c r="UAA50" s="21"/>
      <c r="UAB50" s="21"/>
      <c r="UAC50" s="21"/>
      <c r="UAD50" s="21"/>
      <c r="UAE50" s="21"/>
      <c r="UAF50" s="21"/>
      <c r="UAG50" s="21"/>
      <c r="UAH50" s="21"/>
      <c r="UAI50" s="21"/>
      <c r="UAJ50" s="21"/>
      <c r="UAK50" s="21"/>
      <c r="UAL50" s="21"/>
      <c r="UAM50" s="21"/>
      <c r="UAN50" s="21"/>
      <c r="UAO50" s="21"/>
      <c r="UAP50" s="21"/>
      <c r="UAQ50" s="21"/>
      <c r="UAR50" s="21"/>
      <c r="UAS50" s="21"/>
      <c r="UAT50" s="21"/>
      <c r="UAU50" s="21"/>
      <c r="UAV50" s="21"/>
      <c r="UAW50" s="21"/>
      <c r="UAX50" s="21"/>
      <c r="UAY50" s="21"/>
      <c r="UAZ50" s="21"/>
      <c r="UBA50" s="21"/>
      <c r="UBB50" s="21"/>
      <c r="UBC50" s="21"/>
      <c r="UBD50" s="21"/>
      <c r="UBE50" s="21"/>
      <c r="UBF50" s="21"/>
      <c r="UBG50" s="21"/>
      <c r="UBH50" s="21"/>
      <c r="UBI50" s="21"/>
      <c r="UBJ50" s="21"/>
      <c r="UBK50" s="21"/>
      <c r="UBL50" s="21"/>
      <c r="UBM50" s="21"/>
      <c r="UBN50" s="21"/>
      <c r="UBO50" s="21"/>
      <c r="UBP50" s="21"/>
      <c r="UBQ50" s="21"/>
      <c r="UBR50" s="21"/>
      <c r="UBS50" s="21"/>
      <c r="UBT50" s="21"/>
      <c r="UBU50" s="21"/>
      <c r="UBV50" s="21"/>
      <c r="UBW50" s="21"/>
      <c r="UBX50" s="21"/>
      <c r="UBY50" s="21"/>
      <c r="UBZ50" s="21"/>
      <c r="UCA50" s="21"/>
      <c r="UCB50" s="21"/>
      <c r="UCC50" s="21"/>
      <c r="UCD50" s="21"/>
      <c r="UCE50" s="21"/>
      <c r="UCF50" s="21"/>
      <c r="UCG50" s="21"/>
      <c r="UCH50" s="21"/>
      <c r="UCI50" s="21"/>
      <c r="UCJ50" s="21"/>
      <c r="UCK50" s="21"/>
      <c r="UCL50" s="21"/>
      <c r="UCM50" s="21"/>
      <c r="UCN50" s="21"/>
      <c r="UCO50" s="21"/>
      <c r="UCP50" s="21"/>
      <c r="UCQ50" s="21"/>
      <c r="UCR50" s="21"/>
      <c r="UCS50" s="21"/>
      <c r="UCT50" s="21"/>
      <c r="UCU50" s="21"/>
      <c r="UCV50" s="21"/>
      <c r="UCW50" s="21"/>
      <c r="UCX50" s="21"/>
      <c r="UCY50" s="21"/>
      <c r="UCZ50" s="21"/>
      <c r="UDA50" s="21"/>
      <c r="UDB50" s="21"/>
      <c r="UDC50" s="21"/>
      <c r="UDD50" s="21"/>
      <c r="UDE50" s="21"/>
      <c r="UDF50" s="21"/>
      <c r="UDG50" s="21"/>
      <c r="UDH50" s="21"/>
      <c r="UDI50" s="21"/>
      <c r="UDJ50" s="21"/>
      <c r="UDK50" s="21"/>
      <c r="UDL50" s="21"/>
      <c r="UDM50" s="21"/>
      <c r="UDN50" s="21"/>
      <c r="UDO50" s="21"/>
      <c r="UDP50" s="21"/>
      <c r="UDQ50" s="21"/>
      <c r="UDR50" s="21"/>
      <c r="UDS50" s="21"/>
      <c r="UDT50" s="21"/>
      <c r="UDU50" s="21"/>
      <c r="UDV50" s="21"/>
      <c r="UDW50" s="21"/>
      <c r="UDX50" s="21"/>
      <c r="UDY50" s="21"/>
      <c r="UDZ50" s="21"/>
      <c r="UEA50" s="21"/>
      <c r="UEB50" s="21"/>
      <c r="UEC50" s="21"/>
      <c r="UED50" s="21"/>
      <c r="UEE50" s="21"/>
      <c r="UEF50" s="21"/>
      <c r="UEG50" s="21"/>
      <c r="UEH50" s="21"/>
      <c r="UEI50" s="21"/>
      <c r="UEJ50" s="21"/>
      <c r="UEK50" s="21"/>
      <c r="UEL50" s="21"/>
      <c r="UEM50" s="21"/>
      <c r="UEN50" s="21"/>
      <c r="UEO50" s="21"/>
      <c r="UEP50" s="21"/>
      <c r="UEQ50" s="21"/>
      <c r="UER50" s="21"/>
      <c r="UES50" s="21"/>
      <c r="UET50" s="21"/>
      <c r="UEU50" s="21"/>
      <c r="UEV50" s="21"/>
      <c r="UEW50" s="21"/>
      <c r="UEX50" s="21"/>
      <c r="UEY50" s="21"/>
      <c r="UEZ50" s="21"/>
      <c r="UFA50" s="21"/>
      <c r="UFB50" s="21"/>
      <c r="UFC50" s="21"/>
      <c r="UFD50" s="21"/>
      <c r="UFE50" s="21"/>
      <c r="UFF50" s="21"/>
      <c r="UFG50" s="21"/>
      <c r="UFH50" s="21"/>
      <c r="UFI50" s="21"/>
      <c r="UFJ50" s="21"/>
      <c r="UFK50" s="21"/>
      <c r="UFL50" s="21"/>
      <c r="UFM50" s="21"/>
      <c r="UFN50" s="21"/>
      <c r="UFO50" s="21"/>
      <c r="UFP50" s="21"/>
      <c r="UFQ50" s="21"/>
      <c r="UFR50" s="21"/>
      <c r="UFS50" s="21"/>
      <c r="UFT50" s="21"/>
      <c r="UFU50" s="21"/>
      <c r="UFV50" s="21"/>
      <c r="UFW50" s="21"/>
      <c r="UFX50" s="21"/>
      <c r="UFY50" s="21"/>
      <c r="UFZ50" s="21"/>
      <c r="UGA50" s="21"/>
      <c r="UGB50" s="21"/>
      <c r="UGC50" s="21"/>
      <c r="UGD50" s="21"/>
      <c r="UGE50" s="21"/>
      <c r="UGF50" s="21"/>
      <c r="UGG50" s="21"/>
      <c r="UGH50" s="21"/>
      <c r="UGI50" s="21"/>
      <c r="UGJ50" s="21"/>
      <c r="UGK50" s="21"/>
      <c r="UGL50" s="21"/>
      <c r="UGM50" s="21"/>
      <c r="UGN50" s="21"/>
      <c r="UGO50" s="21"/>
      <c r="UGP50" s="21"/>
      <c r="UGQ50" s="21"/>
      <c r="UGR50" s="21"/>
      <c r="UGS50" s="21"/>
      <c r="UGT50" s="21"/>
      <c r="UGU50" s="21"/>
      <c r="UGV50" s="21"/>
      <c r="UGW50" s="21"/>
      <c r="UGX50" s="21"/>
      <c r="UGY50" s="21"/>
      <c r="UGZ50" s="21"/>
      <c r="UHA50" s="21"/>
      <c r="UHB50" s="21"/>
      <c r="UHC50" s="21"/>
      <c r="UHD50" s="21"/>
      <c r="UHE50" s="21"/>
      <c r="UHF50" s="21"/>
      <c r="UHG50" s="21"/>
      <c r="UHH50" s="21"/>
      <c r="UHI50" s="21"/>
      <c r="UHJ50" s="21"/>
      <c r="UHK50" s="21"/>
      <c r="UHL50" s="21"/>
      <c r="UHM50" s="21"/>
      <c r="UHN50" s="21"/>
      <c r="UHO50" s="21"/>
      <c r="UHP50" s="21"/>
      <c r="UHQ50" s="21"/>
      <c r="UHR50" s="21"/>
      <c r="UHS50" s="21"/>
      <c r="UHT50" s="21"/>
      <c r="UHU50" s="21"/>
      <c r="UHV50" s="21"/>
      <c r="UHW50" s="21"/>
      <c r="UHX50" s="21"/>
      <c r="UHY50" s="21"/>
      <c r="UHZ50" s="21"/>
      <c r="UIA50" s="21"/>
      <c r="UIB50" s="21"/>
      <c r="UIC50" s="21"/>
      <c r="UID50" s="21"/>
      <c r="UIE50" s="21"/>
      <c r="UIF50" s="21"/>
      <c r="UIG50" s="21"/>
      <c r="UIH50" s="21"/>
      <c r="UII50" s="21"/>
      <c r="UIJ50" s="21"/>
      <c r="UIK50" s="21"/>
      <c r="UIL50" s="21"/>
      <c r="UIM50" s="21"/>
      <c r="UIN50" s="21"/>
      <c r="UIO50" s="21"/>
      <c r="UIP50" s="21"/>
      <c r="UIQ50" s="21"/>
      <c r="UIR50" s="21"/>
      <c r="UIS50" s="21"/>
      <c r="UIT50" s="21"/>
      <c r="UIU50" s="21"/>
      <c r="UIV50" s="21"/>
      <c r="UIW50" s="21"/>
      <c r="UIX50" s="21"/>
      <c r="UIY50" s="21"/>
      <c r="UIZ50" s="21"/>
      <c r="UJA50" s="21"/>
      <c r="UJB50" s="21"/>
      <c r="UJC50" s="21"/>
      <c r="UJD50" s="21"/>
      <c r="UJE50" s="21"/>
      <c r="UJF50" s="21"/>
      <c r="UJG50" s="21"/>
      <c r="UJH50" s="21"/>
      <c r="UJI50" s="21"/>
      <c r="UJJ50" s="21"/>
      <c r="UJK50" s="21"/>
      <c r="UJL50" s="21"/>
      <c r="UJM50" s="21"/>
      <c r="UJN50" s="21"/>
      <c r="UJO50" s="21"/>
      <c r="UJP50" s="21"/>
      <c r="UJQ50" s="21"/>
      <c r="UJR50" s="21"/>
      <c r="UJS50" s="21"/>
      <c r="UJT50" s="21"/>
      <c r="UJU50" s="21"/>
      <c r="UJV50" s="21"/>
      <c r="UJW50" s="21"/>
      <c r="UJX50" s="21"/>
      <c r="UJY50" s="21"/>
      <c r="UJZ50" s="21"/>
      <c r="UKA50" s="21"/>
      <c r="UKB50" s="21"/>
      <c r="UKC50" s="21"/>
      <c r="UKD50" s="21"/>
      <c r="UKE50" s="21"/>
      <c r="UKF50" s="21"/>
      <c r="UKG50" s="21"/>
      <c r="UKH50" s="21"/>
      <c r="UKI50" s="21"/>
      <c r="UKJ50" s="21"/>
      <c r="UKK50" s="21"/>
      <c r="UKL50" s="21"/>
      <c r="UKM50" s="21"/>
      <c r="UKN50" s="21"/>
      <c r="UKO50" s="21"/>
      <c r="UKP50" s="21"/>
      <c r="UKQ50" s="21"/>
      <c r="UKR50" s="21"/>
      <c r="UKS50" s="21"/>
      <c r="UKT50" s="21"/>
      <c r="UKU50" s="21"/>
      <c r="UKV50" s="21"/>
      <c r="UKW50" s="21"/>
      <c r="UKX50" s="21"/>
      <c r="UKY50" s="21"/>
      <c r="UKZ50" s="21"/>
      <c r="ULA50" s="21"/>
      <c r="ULB50" s="21"/>
      <c r="ULC50" s="21"/>
      <c r="ULD50" s="21"/>
      <c r="ULE50" s="21"/>
      <c r="ULF50" s="21"/>
      <c r="ULG50" s="21"/>
      <c r="ULH50" s="21"/>
      <c r="ULI50" s="21"/>
      <c r="ULJ50" s="21"/>
      <c r="ULK50" s="21"/>
      <c r="ULL50" s="21"/>
      <c r="ULM50" s="21"/>
      <c r="ULN50" s="21"/>
      <c r="ULO50" s="21"/>
      <c r="ULP50" s="21"/>
      <c r="ULQ50" s="21"/>
      <c r="ULR50" s="21"/>
      <c r="ULS50" s="21"/>
      <c r="ULT50" s="21"/>
      <c r="ULU50" s="21"/>
      <c r="ULV50" s="21"/>
      <c r="ULW50" s="21"/>
      <c r="ULX50" s="21"/>
      <c r="ULY50" s="21"/>
      <c r="ULZ50" s="21"/>
      <c r="UMA50" s="21"/>
      <c r="UMB50" s="21"/>
      <c r="UMC50" s="21"/>
      <c r="UMD50" s="21"/>
      <c r="UME50" s="21"/>
      <c r="UMF50" s="21"/>
      <c r="UMG50" s="21"/>
      <c r="UMH50" s="21"/>
      <c r="UMI50" s="21"/>
      <c r="UMJ50" s="21"/>
      <c r="UMK50" s="21"/>
      <c r="UML50" s="21"/>
      <c r="UMM50" s="21"/>
      <c r="UMN50" s="21"/>
      <c r="UMO50" s="21"/>
      <c r="UMP50" s="21"/>
      <c r="UMQ50" s="21"/>
      <c r="UMR50" s="21"/>
      <c r="UMS50" s="21"/>
      <c r="UMT50" s="21"/>
      <c r="UMU50" s="21"/>
      <c r="UMV50" s="21"/>
      <c r="UMW50" s="21"/>
      <c r="UMX50" s="21"/>
      <c r="UMY50" s="21"/>
      <c r="UMZ50" s="21"/>
      <c r="UNA50" s="21"/>
      <c r="UNB50" s="21"/>
      <c r="UNC50" s="21"/>
      <c r="UND50" s="21"/>
      <c r="UNE50" s="21"/>
      <c r="UNF50" s="21"/>
      <c r="UNG50" s="21"/>
      <c r="UNH50" s="21"/>
      <c r="UNI50" s="21"/>
      <c r="UNJ50" s="21"/>
      <c r="UNK50" s="21"/>
      <c r="UNL50" s="21"/>
      <c r="UNM50" s="21"/>
      <c r="UNN50" s="21"/>
      <c r="UNO50" s="21"/>
      <c r="UNP50" s="21"/>
      <c r="UNQ50" s="21"/>
      <c r="UNR50" s="21"/>
      <c r="UNS50" s="21"/>
      <c r="UNT50" s="21"/>
      <c r="UNU50" s="21"/>
      <c r="UNV50" s="21"/>
      <c r="UNW50" s="21"/>
      <c r="UNX50" s="21"/>
      <c r="UNY50" s="21"/>
      <c r="UNZ50" s="21"/>
      <c r="UOA50" s="21"/>
      <c r="UOB50" s="21"/>
      <c r="UOC50" s="21"/>
      <c r="UOD50" s="21"/>
      <c r="UOE50" s="21"/>
      <c r="UOF50" s="21"/>
      <c r="UOG50" s="21"/>
      <c r="UOH50" s="21"/>
      <c r="UOI50" s="21"/>
      <c r="UOJ50" s="21"/>
      <c r="UOK50" s="21"/>
      <c r="UOL50" s="21"/>
      <c r="UOM50" s="21"/>
      <c r="UON50" s="21"/>
      <c r="UOO50" s="21"/>
      <c r="UOP50" s="21"/>
      <c r="UOQ50" s="21"/>
      <c r="UOR50" s="21"/>
      <c r="UOS50" s="21"/>
      <c r="UOT50" s="21"/>
      <c r="UOU50" s="21"/>
      <c r="UOV50" s="21"/>
      <c r="UOW50" s="21"/>
      <c r="UOX50" s="21"/>
      <c r="UOY50" s="21"/>
      <c r="UOZ50" s="21"/>
      <c r="UPA50" s="21"/>
      <c r="UPB50" s="21"/>
      <c r="UPC50" s="21"/>
      <c r="UPD50" s="21"/>
      <c r="UPE50" s="21"/>
      <c r="UPF50" s="21"/>
      <c r="UPG50" s="21"/>
      <c r="UPH50" s="21"/>
      <c r="UPI50" s="21"/>
      <c r="UPJ50" s="21"/>
      <c r="UPK50" s="21"/>
      <c r="UPL50" s="21"/>
      <c r="UPM50" s="21"/>
      <c r="UPN50" s="21"/>
      <c r="UPO50" s="21"/>
      <c r="UPP50" s="21"/>
      <c r="UPQ50" s="21"/>
      <c r="UPR50" s="21"/>
      <c r="UPS50" s="21"/>
      <c r="UPT50" s="21"/>
      <c r="UPU50" s="21"/>
      <c r="UPV50" s="21"/>
      <c r="UPW50" s="21"/>
      <c r="UPX50" s="21"/>
      <c r="UPY50" s="21"/>
      <c r="UPZ50" s="21"/>
      <c r="UQA50" s="21"/>
      <c r="UQB50" s="21"/>
      <c r="UQC50" s="21"/>
      <c r="UQD50" s="21"/>
      <c r="UQE50" s="21"/>
      <c r="UQF50" s="21"/>
      <c r="UQG50" s="21"/>
      <c r="UQH50" s="21"/>
      <c r="UQI50" s="21"/>
      <c r="UQJ50" s="21"/>
      <c r="UQK50" s="21"/>
      <c r="UQL50" s="21"/>
      <c r="UQM50" s="21"/>
      <c r="UQN50" s="21"/>
      <c r="UQO50" s="21"/>
      <c r="UQP50" s="21"/>
      <c r="UQQ50" s="21"/>
      <c r="UQR50" s="21"/>
      <c r="UQS50" s="21"/>
      <c r="UQT50" s="21"/>
      <c r="UQU50" s="21"/>
      <c r="UQV50" s="21"/>
      <c r="UQW50" s="21"/>
      <c r="UQX50" s="21"/>
      <c r="UQY50" s="21"/>
      <c r="UQZ50" s="21"/>
      <c r="URA50" s="21"/>
      <c r="URB50" s="21"/>
      <c r="URC50" s="21"/>
      <c r="URD50" s="21"/>
      <c r="URE50" s="21"/>
      <c r="URF50" s="21"/>
      <c r="URG50" s="21"/>
      <c r="URH50" s="21"/>
      <c r="URI50" s="21"/>
      <c r="URJ50" s="21"/>
      <c r="URK50" s="21"/>
      <c r="URL50" s="21"/>
      <c r="URM50" s="21"/>
      <c r="URN50" s="21"/>
      <c r="URO50" s="21"/>
      <c r="URP50" s="21"/>
      <c r="URQ50" s="21"/>
      <c r="URR50" s="21"/>
      <c r="URS50" s="21"/>
      <c r="URT50" s="21"/>
      <c r="URU50" s="21"/>
      <c r="URV50" s="21"/>
      <c r="URW50" s="21"/>
      <c r="URX50" s="21"/>
      <c r="URY50" s="21"/>
      <c r="URZ50" s="21"/>
      <c r="USA50" s="21"/>
      <c r="USB50" s="21"/>
      <c r="USC50" s="21"/>
      <c r="USD50" s="21"/>
      <c r="USE50" s="21"/>
      <c r="USF50" s="21"/>
      <c r="USG50" s="21"/>
      <c r="USH50" s="21"/>
      <c r="USI50" s="21"/>
      <c r="USJ50" s="21"/>
      <c r="USK50" s="21"/>
      <c r="USL50" s="21"/>
      <c r="USM50" s="21"/>
      <c r="USN50" s="21"/>
      <c r="USO50" s="21"/>
      <c r="USP50" s="21"/>
      <c r="USQ50" s="21"/>
      <c r="USR50" s="21"/>
      <c r="USS50" s="21"/>
      <c r="UST50" s="21"/>
      <c r="USU50" s="21"/>
      <c r="USV50" s="21"/>
      <c r="USW50" s="21"/>
      <c r="USX50" s="21"/>
      <c r="USY50" s="21"/>
      <c r="USZ50" s="21"/>
      <c r="UTA50" s="21"/>
      <c r="UTB50" s="21"/>
      <c r="UTC50" s="21"/>
      <c r="UTD50" s="21"/>
      <c r="UTE50" s="21"/>
      <c r="UTF50" s="21"/>
      <c r="UTG50" s="21"/>
      <c r="UTH50" s="21"/>
      <c r="UTI50" s="21"/>
      <c r="UTJ50" s="21"/>
      <c r="UTK50" s="21"/>
      <c r="UTL50" s="21"/>
      <c r="UTM50" s="21"/>
      <c r="UTN50" s="21"/>
      <c r="UTO50" s="21"/>
      <c r="UTP50" s="21"/>
      <c r="UTQ50" s="21"/>
      <c r="UTR50" s="21"/>
      <c r="UTS50" s="21"/>
      <c r="UTT50" s="21"/>
      <c r="UTU50" s="21"/>
      <c r="UTV50" s="21"/>
      <c r="UTW50" s="21"/>
      <c r="UTX50" s="21"/>
      <c r="UTY50" s="21"/>
      <c r="UTZ50" s="21"/>
      <c r="UUA50" s="21"/>
      <c r="UUB50" s="21"/>
      <c r="UUC50" s="21"/>
      <c r="UUD50" s="21"/>
      <c r="UUE50" s="21"/>
      <c r="UUF50" s="21"/>
      <c r="UUG50" s="21"/>
      <c r="UUH50" s="21"/>
      <c r="UUI50" s="21"/>
      <c r="UUJ50" s="21"/>
      <c r="UUK50" s="21"/>
      <c r="UUL50" s="21"/>
      <c r="UUM50" s="21"/>
      <c r="UUN50" s="21"/>
      <c r="UUO50" s="21"/>
      <c r="UUP50" s="21"/>
      <c r="UUQ50" s="21"/>
      <c r="UUR50" s="21"/>
      <c r="UUS50" s="21"/>
      <c r="UUT50" s="21"/>
      <c r="UUU50" s="21"/>
      <c r="UUV50" s="21"/>
      <c r="UUW50" s="21"/>
      <c r="UUX50" s="21"/>
      <c r="UUY50" s="21"/>
      <c r="UUZ50" s="21"/>
      <c r="UVA50" s="21"/>
      <c r="UVB50" s="21"/>
      <c r="UVC50" s="21"/>
      <c r="UVD50" s="21"/>
      <c r="UVE50" s="21"/>
      <c r="UVF50" s="21"/>
      <c r="UVG50" s="21"/>
      <c r="UVH50" s="21"/>
      <c r="UVI50" s="21"/>
      <c r="UVJ50" s="21"/>
      <c r="UVK50" s="21"/>
      <c r="UVL50" s="21"/>
      <c r="UVM50" s="21"/>
      <c r="UVN50" s="21"/>
      <c r="UVO50" s="21"/>
      <c r="UVP50" s="21"/>
      <c r="UVQ50" s="21"/>
      <c r="UVR50" s="21"/>
      <c r="UVS50" s="21"/>
      <c r="UVT50" s="21"/>
      <c r="UVU50" s="21"/>
      <c r="UVV50" s="21"/>
      <c r="UVW50" s="21"/>
      <c r="UVX50" s="21"/>
      <c r="UVY50" s="21"/>
      <c r="UVZ50" s="21"/>
      <c r="UWA50" s="21"/>
      <c r="UWB50" s="21"/>
      <c r="UWC50" s="21"/>
      <c r="UWD50" s="21"/>
      <c r="UWE50" s="21"/>
      <c r="UWF50" s="21"/>
      <c r="UWG50" s="21"/>
      <c r="UWH50" s="21"/>
      <c r="UWI50" s="21"/>
      <c r="UWJ50" s="21"/>
      <c r="UWK50" s="21"/>
      <c r="UWL50" s="21"/>
      <c r="UWM50" s="21"/>
      <c r="UWN50" s="21"/>
      <c r="UWO50" s="21"/>
      <c r="UWP50" s="21"/>
      <c r="UWQ50" s="21"/>
      <c r="UWR50" s="21"/>
      <c r="UWS50" s="21"/>
      <c r="UWT50" s="21"/>
      <c r="UWU50" s="21"/>
      <c r="UWV50" s="21"/>
      <c r="UWW50" s="21"/>
      <c r="UWX50" s="21"/>
      <c r="UWY50" s="21"/>
      <c r="UWZ50" s="21"/>
      <c r="UXA50" s="21"/>
      <c r="UXB50" s="21"/>
      <c r="UXC50" s="21"/>
      <c r="UXD50" s="21"/>
      <c r="UXE50" s="21"/>
      <c r="UXF50" s="21"/>
      <c r="UXG50" s="21"/>
      <c r="UXH50" s="21"/>
      <c r="UXI50" s="21"/>
      <c r="UXJ50" s="21"/>
      <c r="UXK50" s="21"/>
      <c r="UXL50" s="21"/>
      <c r="UXM50" s="21"/>
      <c r="UXN50" s="21"/>
      <c r="UXO50" s="21"/>
      <c r="UXP50" s="21"/>
      <c r="UXQ50" s="21"/>
      <c r="UXR50" s="21"/>
      <c r="UXS50" s="21"/>
      <c r="UXT50" s="21"/>
      <c r="UXU50" s="21"/>
      <c r="UXV50" s="21"/>
      <c r="UXW50" s="21"/>
      <c r="UXX50" s="21"/>
      <c r="UXY50" s="21"/>
      <c r="UXZ50" s="21"/>
      <c r="UYA50" s="21"/>
      <c r="UYB50" s="21"/>
      <c r="UYC50" s="21"/>
      <c r="UYD50" s="21"/>
      <c r="UYE50" s="21"/>
      <c r="UYF50" s="21"/>
      <c r="UYG50" s="21"/>
      <c r="UYH50" s="21"/>
      <c r="UYI50" s="21"/>
      <c r="UYJ50" s="21"/>
      <c r="UYK50" s="21"/>
      <c r="UYL50" s="21"/>
      <c r="UYM50" s="21"/>
      <c r="UYN50" s="21"/>
      <c r="UYO50" s="21"/>
      <c r="UYP50" s="21"/>
      <c r="UYQ50" s="21"/>
      <c r="UYR50" s="21"/>
      <c r="UYS50" s="21"/>
      <c r="UYT50" s="21"/>
      <c r="UYU50" s="21"/>
      <c r="UYV50" s="21"/>
      <c r="UYW50" s="21"/>
      <c r="UYX50" s="21"/>
      <c r="UYY50" s="21"/>
      <c r="UYZ50" s="21"/>
      <c r="UZA50" s="21"/>
      <c r="UZB50" s="21"/>
      <c r="UZC50" s="21"/>
      <c r="UZD50" s="21"/>
      <c r="UZE50" s="21"/>
      <c r="UZF50" s="21"/>
      <c r="UZG50" s="21"/>
      <c r="UZH50" s="21"/>
      <c r="UZI50" s="21"/>
      <c r="UZJ50" s="21"/>
      <c r="UZK50" s="21"/>
      <c r="UZL50" s="21"/>
      <c r="UZM50" s="21"/>
      <c r="UZN50" s="21"/>
      <c r="UZO50" s="21"/>
      <c r="UZP50" s="21"/>
      <c r="UZQ50" s="21"/>
      <c r="UZR50" s="21"/>
      <c r="UZS50" s="21"/>
      <c r="UZT50" s="21"/>
      <c r="UZU50" s="21"/>
      <c r="UZV50" s="21"/>
      <c r="UZW50" s="21"/>
      <c r="UZX50" s="21"/>
      <c r="UZY50" s="21"/>
      <c r="UZZ50" s="21"/>
      <c r="VAA50" s="21"/>
      <c r="VAB50" s="21"/>
      <c r="VAC50" s="21"/>
      <c r="VAD50" s="21"/>
      <c r="VAE50" s="21"/>
      <c r="VAF50" s="21"/>
      <c r="VAG50" s="21"/>
      <c r="VAH50" s="21"/>
      <c r="VAI50" s="21"/>
      <c r="VAJ50" s="21"/>
      <c r="VAK50" s="21"/>
      <c r="VAL50" s="21"/>
      <c r="VAM50" s="21"/>
      <c r="VAN50" s="21"/>
      <c r="VAO50" s="21"/>
      <c r="VAP50" s="21"/>
      <c r="VAQ50" s="21"/>
      <c r="VAR50" s="21"/>
      <c r="VAS50" s="21"/>
      <c r="VAT50" s="21"/>
      <c r="VAU50" s="21"/>
      <c r="VAV50" s="21"/>
      <c r="VAW50" s="21"/>
      <c r="VAX50" s="21"/>
      <c r="VAY50" s="21"/>
      <c r="VAZ50" s="21"/>
      <c r="VBA50" s="21"/>
      <c r="VBB50" s="21"/>
      <c r="VBC50" s="21"/>
      <c r="VBD50" s="21"/>
      <c r="VBE50" s="21"/>
      <c r="VBF50" s="21"/>
      <c r="VBG50" s="21"/>
      <c r="VBH50" s="21"/>
      <c r="VBI50" s="21"/>
      <c r="VBJ50" s="21"/>
      <c r="VBK50" s="21"/>
      <c r="VBL50" s="21"/>
      <c r="VBM50" s="21"/>
      <c r="VBN50" s="21"/>
      <c r="VBO50" s="21"/>
      <c r="VBP50" s="21"/>
      <c r="VBQ50" s="21"/>
      <c r="VBR50" s="21"/>
      <c r="VBS50" s="21"/>
      <c r="VBT50" s="21"/>
      <c r="VBU50" s="21"/>
      <c r="VBV50" s="21"/>
      <c r="VBW50" s="21"/>
      <c r="VBX50" s="21"/>
      <c r="VBY50" s="21"/>
      <c r="VBZ50" s="21"/>
      <c r="VCA50" s="21"/>
      <c r="VCB50" s="21"/>
      <c r="VCC50" s="21"/>
      <c r="VCD50" s="21"/>
      <c r="VCE50" s="21"/>
      <c r="VCF50" s="21"/>
      <c r="VCG50" s="21"/>
      <c r="VCH50" s="21"/>
      <c r="VCI50" s="21"/>
      <c r="VCJ50" s="21"/>
      <c r="VCK50" s="21"/>
      <c r="VCL50" s="21"/>
      <c r="VCM50" s="21"/>
      <c r="VCN50" s="21"/>
      <c r="VCO50" s="21"/>
      <c r="VCP50" s="21"/>
      <c r="VCQ50" s="21"/>
      <c r="VCR50" s="21"/>
      <c r="VCS50" s="21"/>
      <c r="VCT50" s="21"/>
      <c r="VCU50" s="21"/>
      <c r="VCV50" s="21"/>
      <c r="VCW50" s="21"/>
      <c r="VCX50" s="21"/>
      <c r="VCY50" s="21"/>
      <c r="VCZ50" s="21"/>
      <c r="VDA50" s="21"/>
      <c r="VDB50" s="21"/>
      <c r="VDC50" s="21"/>
      <c r="VDD50" s="21"/>
      <c r="VDE50" s="21"/>
      <c r="VDF50" s="21"/>
      <c r="VDG50" s="21"/>
      <c r="VDH50" s="21"/>
      <c r="VDI50" s="21"/>
      <c r="VDJ50" s="21"/>
      <c r="VDK50" s="21"/>
      <c r="VDL50" s="21"/>
      <c r="VDM50" s="21"/>
      <c r="VDN50" s="21"/>
      <c r="VDO50" s="21"/>
      <c r="VDP50" s="21"/>
      <c r="VDQ50" s="21"/>
      <c r="VDR50" s="21"/>
      <c r="VDS50" s="21"/>
      <c r="VDT50" s="21"/>
      <c r="VDU50" s="21"/>
      <c r="VDV50" s="21"/>
      <c r="VDW50" s="21"/>
      <c r="VDX50" s="21"/>
      <c r="VDY50" s="21"/>
      <c r="VDZ50" s="21"/>
      <c r="VEA50" s="21"/>
      <c r="VEB50" s="21"/>
      <c r="VEC50" s="21"/>
      <c r="VED50" s="21"/>
      <c r="VEE50" s="21"/>
      <c r="VEF50" s="21"/>
      <c r="VEG50" s="21"/>
      <c r="VEH50" s="21"/>
      <c r="VEI50" s="21"/>
      <c r="VEJ50" s="21"/>
      <c r="VEK50" s="21"/>
      <c r="VEL50" s="21"/>
      <c r="VEM50" s="21"/>
      <c r="VEN50" s="21"/>
      <c r="VEO50" s="21"/>
      <c r="VEP50" s="21"/>
      <c r="VEQ50" s="21"/>
      <c r="VER50" s="21"/>
      <c r="VES50" s="21"/>
      <c r="VET50" s="21"/>
      <c r="VEU50" s="21"/>
      <c r="VEV50" s="21"/>
      <c r="VEW50" s="21"/>
      <c r="VEX50" s="21"/>
      <c r="VEY50" s="21"/>
      <c r="VEZ50" s="21"/>
      <c r="VFA50" s="21"/>
      <c r="VFB50" s="21"/>
      <c r="VFC50" s="21"/>
      <c r="VFD50" s="21"/>
      <c r="VFE50" s="21"/>
      <c r="VFF50" s="21"/>
      <c r="VFG50" s="21"/>
      <c r="VFH50" s="21"/>
      <c r="VFI50" s="21"/>
      <c r="VFJ50" s="21"/>
      <c r="VFK50" s="21"/>
      <c r="VFL50" s="21"/>
      <c r="VFM50" s="21"/>
      <c r="VFN50" s="21"/>
      <c r="VFO50" s="21"/>
      <c r="VFP50" s="21"/>
      <c r="VFQ50" s="21"/>
      <c r="VFR50" s="21"/>
      <c r="VFS50" s="21"/>
      <c r="VFT50" s="21"/>
      <c r="VFU50" s="21"/>
      <c r="VFV50" s="21"/>
      <c r="VFW50" s="21"/>
      <c r="VFX50" s="21"/>
      <c r="VFY50" s="21"/>
      <c r="VFZ50" s="21"/>
      <c r="VGA50" s="21"/>
      <c r="VGB50" s="21"/>
      <c r="VGC50" s="21"/>
      <c r="VGD50" s="21"/>
      <c r="VGE50" s="21"/>
      <c r="VGF50" s="21"/>
      <c r="VGG50" s="21"/>
      <c r="VGH50" s="21"/>
      <c r="VGI50" s="21"/>
      <c r="VGJ50" s="21"/>
      <c r="VGK50" s="21"/>
      <c r="VGL50" s="21"/>
      <c r="VGM50" s="21"/>
      <c r="VGN50" s="21"/>
      <c r="VGO50" s="21"/>
      <c r="VGP50" s="21"/>
      <c r="VGQ50" s="21"/>
      <c r="VGR50" s="21"/>
      <c r="VGS50" s="21"/>
      <c r="VGT50" s="21"/>
      <c r="VGU50" s="21"/>
      <c r="VGV50" s="21"/>
      <c r="VGW50" s="21"/>
      <c r="VGX50" s="21"/>
      <c r="VGY50" s="21"/>
      <c r="VGZ50" s="21"/>
      <c r="VHA50" s="21"/>
      <c r="VHB50" s="21"/>
      <c r="VHC50" s="21"/>
      <c r="VHD50" s="21"/>
      <c r="VHE50" s="21"/>
      <c r="VHF50" s="21"/>
      <c r="VHG50" s="21"/>
      <c r="VHH50" s="21"/>
      <c r="VHI50" s="21"/>
      <c r="VHJ50" s="21"/>
      <c r="VHK50" s="21"/>
      <c r="VHL50" s="21"/>
      <c r="VHM50" s="21"/>
      <c r="VHN50" s="21"/>
      <c r="VHO50" s="21"/>
      <c r="VHP50" s="21"/>
      <c r="VHQ50" s="21"/>
      <c r="VHR50" s="21"/>
      <c r="VHS50" s="21"/>
      <c r="VHT50" s="21"/>
      <c r="VHU50" s="21"/>
      <c r="VHV50" s="21"/>
      <c r="VHW50" s="21"/>
      <c r="VHX50" s="21"/>
      <c r="VHY50" s="21"/>
      <c r="VHZ50" s="21"/>
      <c r="VIA50" s="21"/>
      <c r="VIB50" s="21"/>
      <c r="VIC50" s="21"/>
      <c r="VID50" s="21"/>
      <c r="VIE50" s="21"/>
      <c r="VIF50" s="21"/>
      <c r="VIG50" s="21"/>
      <c r="VIH50" s="21"/>
      <c r="VII50" s="21"/>
      <c r="VIJ50" s="21"/>
      <c r="VIK50" s="21"/>
      <c r="VIL50" s="21"/>
      <c r="VIM50" s="21"/>
      <c r="VIN50" s="21"/>
      <c r="VIO50" s="21"/>
      <c r="VIP50" s="21"/>
      <c r="VIQ50" s="21"/>
      <c r="VIR50" s="21"/>
      <c r="VIS50" s="21"/>
      <c r="VIT50" s="21"/>
      <c r="VIU50" s="21"/>
      <c r="VIV50" s="21"/>
      <c r="VIW50" s="21"/>
      <c r="VIX50" s="21"/>
      <c r="VIY50" s="21"/>
      <c r="VIZ50" s="21"/>
      <c r="VJA50" s="21"/>
      <c r="VJB50" s="21"/>
      <c r="VJC50" s="21"/>
      <c r="VJD50" s="21"/>
      <c r="VJE50" s="21"/>
      <c r="VJF50" s="21"/>
      <c r="VJG50" s="21"/>
      <c r="VJH50" s="21"/>
      <c r="VJI50" s="21"/>
      <c r="VJJ50" s="21"/>
      <c r="VJK50" s="21"/>
      <c r="VJL50" s="21"/>
      <c r="VJM50" s="21"/>
      <c r="VJN50" s="21"/>
      <c r="VJO50" s="21"/>
      <c r="VJP50" s="21"/>
      <c r="VJQ50" s="21"/>
      <c r="VJR50" s="21"/>
      <c r="VJS50" s="21"/>
      <c r="VJT50" s="21"/>
      <c r="VJU50" s="21"/>
      <c r="VJV50" s="21"/>
      <c r="VJW50" s="21"/>
      <c r="VJX50" s="21"/>
      <c r="VJY50" s="21"/>
      <c r="VJZ50" s="21"/>
      <c r="VKA50" s="21"/>
      <c r="VKB50" s="21"/>
      <c r="VKC50" s="21"/>
      <c r="VKD50" s="21"/>
      <c r="VKE50" s="21"/>
      <c r="VKF50" s="21"/>
      <c r="VKG50" s="21"/>
      <c r="VKH50" s="21"/>
      <c r="VKI50" s="21"/>
      <c r="VKJ50" s="21"/>
      <c r="VKK50" s="21"/>
      <c r="VKL50" s="21"/>
      <c r="VKM50" s="21"/>
      <c r="VKN50" s="21"/>
      <c r="VKO50" s="21"/>
      <c r="VKP50" s="21"/>
      <c r="VKQ50" s="21"/>
      <c r="VKR50" s="21"/>
      <c r="VKS50" s="21"/>
      <c r="VKT50" s="21"/>
      <c r="VKU50" s="21"/>
      <c r="VKV50" s="21"/>
      <c r="VKW50" s="21"/>
      <c r="VKX50" s="21"/>
      <c r="VKY50" s="21"/>
      <c r="VKZ50" s="21"/>
      <c r="VLA50" s="21"/>
      <c r="VLB50" s="21"/>
      <c r="VLC50" s="21"/>
      <c r="VLD50" s="21"/>
      <c r="VLE50" s="21"/>
      <c r="VLF50" s="21"/>
      <c r="VLG50" s="21"/>
      <c r="VLH50" s="21"/>
      <c r="VLI50" s="21"/>
      <c r="VLJ50" s="21"/>
      <c r="VLK50" s="21"/>
      <c r="VLL50" s="21"/>
      <c r="VLM50" s="21"/>
      <c r="VLN50" s="21"/>
      <c r="VLO50" s="21"/>
      <c r="VLP50" s="21"/>
      <c r="VLQ50" s="21"/>
      <c r="VLR50" s="21"/>
      <c r="VLS50" s="21"/>
      <c r="VLT50" s="21"/>
      <c r="VLU50" s="21"/>
      <c r="VLV50" s="21"/>
      <c r="VLW50" s="21"/>
      <c r="VLX50" s="21"/>
      <c r="VLY50" s="21"/>
      <c r="VLZ50" s="21"/>
      <c r="VMA50" s="21"/>
      <c r="VMB50" s="21"/>
      <c r="VMC50" s="21"/>
      <c r="VMD50" s="21"/>
      <c r="VME50" s="21"/>
      <c r="VMF50" s="21"/>
      <c r="VMG50" s="21"/>
      <c r="VMH50" s="21"/>
      <c r="VMI50" s="21"/>
      <c r="VMJ50" s="21"/>
      <c r="VMK50" s="21"/>
      <c r="VML50" s="21"/>
      <c r="VMM50" s="21"/>
      <c r="VMN50" s="21"/>
      <c r="VMO50" s="21"/>
      <c r="VMP50" s="21"/>
      <c r="VMQ50" s="21"/>
      <c r="VMR50" s="21"/>
      <c r="VMS50" s="21"/>
      <c r="VMT50" s="21"/>
      <c r="VMU50" s="21"/>
      <c r="VMV50" s="21"/>
      <c r="VMW50" s="21"/>
      <c r="VMX50" s="21"/>
      <c r="VMY50" s="21"/>
      <c r="VMZ50" s="21"/>
      <c r="VNA50" s="21"/>
      <c r="VNB50" s="21"/>
      <c r="VNC50" s="21"/>
      <c r="VND50" s="21"/>
      <c r="VNE50" s="21"/>
      <c r="VNF50" s="21"/>
      <c r="VNG50" s="21"/>
      <c r="VNH50" s="21"/>
      <c r="VNI50" s="21"/>
      <c r="VNJ50" s="21"/>
      <c r="VNK50" s="21"/>
      <c r="VNL50" s="21"/>
      <c r="VNM50" s="21"/>
      <c r="VNN50" s="21"/>
      <c r="VNO50" s="21"/>
      <c r="VNP50" s="21"/>
      <c r="VNQ50" s="21"/>
      <c r="VNR50" s="21"/>
      <c r="VNS50" s="21"/>
      <c r="VNT50" s="21"/>
      <c r="VNU50" s="21"/>
      <c r="VNV50" s="21"/>
      <c r="VNW50" s="21"/>
      <c r="VNX50" s="21"/>
      <c r="VNY50" s="21"/>
      <c r="VNZ50" s="21"/>
      <c r="VOA50" s="21"/>
      <c r="VOB50" s="21"/>
      <c r="VOC50" s="21"/>
      <c r="VOD50" s="21"/>
      <c r="VOE50" s="21"/>
      <c r="VOF50" s="21"/>
      <c r="VOG50" s="21"/>
      <c r="VOH50" s="21"/>
      <c r="VOI50" s="21"/>
      <c r="VOJ50" s="21"/>
      <c r="VOK50" s="21"/>
      <c r="VOL50" s="21"/>
      <c r="VOM50" s="21"/>
      <c r="VON50" s="21"/>
      <c r="VOO50" s="21"/>
      <c r="VOP50" s="21"/>
      <c r="VOQ50" s="21"/>
      <c r="VOR50" s="21"/>
      <c r="VOS50" s="21"/>
      <c r="VOT50" s="21"/>
      <c r="VOU50" s="21"/>
      <c r="VOV50" s="21"/>
      <c r="VOW50" s="21"/>
      <c r="VOX50" s="21"/>
      <c r="VOY50" s="21"/>
      <c r="VOZ50" s="21"/>
      <c r="VPA50" s="21"/>
      <c r="VPB50" s="21"/>
      <c r="VPC50" s="21"/>
      <c r="VPD50" s="21"/>
      <c r="VPE50" s="21"/>
      <c r="VPF50" s="21"/>
      <c r="VPG50" s="21"/>
      <c r="VPH50" s="21"/>
      <c r="VPI50" s="21"/>
      <c r="VPJ50" s="21"/>
      <c r="VPK50" s="21"/>
      <c r="VPL50" s="21"/>
      <c r="VPM50" s="21"/>
      <c r="VPN50" s="21"/>
      <c r="VPO50" s="21"/>
      <c r="VPP50" s="21"/>
      <c r="VPQ50" s="21"/>
      <c r="VPR50" s="21"/>
      <c r="VPS50" s="21"/>
      <c r="VPT50" s="21"/>
      <c r="VPU50" s="21"/>
      <c r="VPV50" s="21"/>
      <c r="VPW50" s="21"/>
      <c r="VPX50" s="21"/>
      <c r="VPY50" s="21"/>
      <c r="VPZ50" s="21"/>
      <c r="VQA50" s="21"/>
      <c r="VQB50" s="21"/>
      <c r="VQC50" s="21"/>
      <c r="VQD50" s="21"/>
      <c r="VQE50" s="21"/>
      <c r="VQF50" s="21"/>
      <c r="VQG50" s="21"/>
      <c r="VQH50" s="21"/>
      <c r="VQI50" s="21"/>
      <c r="VQJ50" s="21"/>
      <c r="VQK50" s="21"/>
      <c r="VQL50" s="21"/>
      <c r="VQM50" s="21"/>
      <c r="VQN50" s="21"/>
      <c r="VQO50" s="21"/>
      <c r="VQP50" s="21"/>
      <c r="VQQ50" s="21"/>
      <c r="VQR50" s="21"/>
      <c r="VQS50" s="21"/>
      <c r="VQT50" s="21"/>
      <c r="VQU50" s="21"/>
      <c r="VQV50" s="21"/>
      <c r="VQW50" s="21"/>
      <c r="VQX50" s="21"/>
      <c r="VQY50" s="21"/>
      <c r="VQZ50" s="21"/>
      <c r="VRA50" s="21"/>
      <c r="VRB50" s="21"/>
      <c r="VRC50" s="21"/>
      <c r="VRD50" s="21"/>
      <c r="VRE50" s="21"/>
      <c r="VRF50" s="21"/>
      <c r="VRG50" s="21"/>
      <c r="VRH50" s="21"/>
      <c r="VRI50" s="21"/>
      <c r="VRJ50" s="21"/>
      <c r="VRK50" s="21"/>
      <c r="VRL50" s="21"/>
      <c r="VRM50" s="21"/>
      <c r="VRN50" s="21"/>
      <c r="VRO50" s="21"/>
      <c r="VRP50" s="21"/>
      <c r="VRQ50" s="21"/>
      <c r="VRR50" s="21"/>
      <c r="VRS50" s="21"/>
      <c r="VRT50" s="21"/>
      <c r="VRU50" s="21"/>
      <c r="VRV50" s="21"/>
      <c r="VRW50" s="21"/>
      <c r="VRX50" s="21"/>
      <c r="VRY50" s="21"/>
      <c r="VRZ50" s="21"/>
      <c r="VSA50" s="21"/>
      <c r="VSB50" s="21"/>
      <c r="VSC50" s="21"/>
      <c r="VSD50" s="21"/>
      <c r="VSE50" s="21"/>
      <c r="VSF50" s="21"/>
      <c r="VSG50" s="21"/>
      <c r="VSH50" s="21"/>
      <c r="VSI50" s="21"/>
      <c r="VSJ50" s="21"/>
      <c r="VSK50" s="21"/>
      <c r="VSL50" s="21"/>
      <c r="VSM50" s="21"/>
      <c r="VSN50" s="21"/>
      <c r="VSO50" s="21"/>
      <c r="VSP50" s="21"/>
      <c r="VSQ50" s="21"/>
      <c r="VSR50" s="21"/>
      <c r="VSS50" s="21"/>
      <c r="VST50" s="21"/>
      <c r="VSU50" s="21"/>
      <c r="VSV50" s="21"/>
      <c r="VSW50" s="21"/>
      <c r="VSX50" s="21"/>
      <c r="VSY50" s="21"/>
      <c r="VSZ50" s="21"/>
      <c r="VTA50" s="21"/>
      <c r="VTB50" s="21"/>
      <c r="VTC50" s="21"/>
      <c r="VTD50" s="21"/>
      <c r="VTE50" s="21"/>
      <c r="VTF50" s="21"/>
      <c r="VTG50" s="21"/>
      <c r="VTH50" s="21"/>
      <c r="VTI50" s="21"/>
      <c r="VTJ50" s="21"/>
      <c r="VTK50" s="21"/>
      <c r="VTL50" s="21"/>
      <c r="VTM50" s="21"/>
      <c r="VTN50" s="21"/>
      <c r="VTO50" s="21"/>
      <c r="VTP50" s="21"/>
      <c r="VTQ50" s="21"/>
      <c r="VTR50" s="21"/>
      <c r="VTS50" s="21"/>
      <c r="VTT50" s="21"/>
      <c r="VTU50" s="21"/>
      <c r="VTV50" s="21"/>
      <c r="VTW50" s="21"/>
      <c r="VTX50" s="21"/>
      <c r="VTY50" s="21"/>
      <c r="VTZ50" s="21"/>
      <c r="VUA50" s="21"/>
      <c r="VUB50" s="21"/>
      <c r="VUC50" s="21"/>
      <c r="VUD50" s="21"/>
      <c r="VUE50" s="21"/>
      <c r="VUF50" s="21"/>
      <c r="VUG50" s="21"/>
      <c r="VUH50" s="21"/>
      <c r="VUI50" s="21"/>
      <c r="VUJ50" s="21"/>
      <c r="VUK50" s="21"/>
      <c r="VUL50" s="21"/>
      <c r="VUM50" s="21"/>
      <c r="VUN50" s="21"/>
      <c r="VUO50" s="21"/>
      <c r="VUP50" s="21"/>
      <c r="VUQ50" s="21"/>
      <c r="VUR50" s="21"/>
      <c r="VUS50" s="21"/>
      <c r="VUT50" s="21"/>
      <c r="VUU50" s="21"/>
      <c r="VUV50" s="21"/>
      <c r="VUW50" s="21"/>
      <c r="VUX50" s="21"/>
      <c r="VUY50" s="21"/>
      <c r="VUZ50" s="21"/>
      <c r="VVA50" s="21"/>
      <c r="VVB50" s="21"/>
      <c r="VVC50" s="21"/>
      <c r="VVD50" s="21"/>
      <c r="VVE50" s="21"/>
      <c r="VVF50" s="21"/>
      <c r="VVG50" s="21"/>
      <c r="VVH50" s="21"/>
      <c r="VVI50" s="21"/>
      <c r="VVJ50" s="21"/>
      <c r="VVK50" s="21"/>
      <c r="VVL50" s="21"/>
      <c r="VVM50" s="21"/>
      <c r="VVN50" s="21"/>
      <c r="VVO50" s="21"/>
      <c r="VVP50" s="21"/>
      <c r="VVQ50" s="21"/>
      <c r="VVR50" s="21"/>
      <c r="VVS50" s="21"/>
      <c r="VVT50" s="21"/>
      <c r="VVU50" s="21"/>
      <c r="VVV50" s="21"/>
      <c r="VVW50" s="21"/>
      <c r="VVX50" s="21"/>
      <c r="VVY50" s="21"/>
      <c r="VVZ50" s="21"/>
      <c r="VWA50" s="21"/>
      <c r="VWB50" s="21"/>
      <c r="VWC50" s="21"/>
      <c r="VWD50" s="21"/>
      <c r="VWE50" s="21"/>
      <c r="VWF50" s="21"/>
      <c r="VWG50" s="21"/>
      <c r="VWH50" s="21"/>
      <c r="VWI50" s="21"/>
      <c r="VWJ50" s="21"/>
      <c r="VWK50" s="21"/>
      <c r="VWL50" s="21"/>
      <c r="VWM50" s="21"/>
      <c r="VWN50" s="21"/>
      <c r="VWO50" s="21"/>
      <c r="VWP50" s="21"/>
      <c r="VWQ50" s="21"/>
      <c r="VWR50" s="21"/>
      <c r="VWS50" s="21"/>
      <c r="VWT50" s="21"/>
      <c r="VWU50" s="21"/>
      <c r="VWV50" s="21"/>
      <c r="VWW50" s="21"/>
      <c r="VWX50" s="21"/>
      <c r="VWY50" s="21"/>
      <c r="VWZ50" s="21"/>
      <c r="VXA50" s="21"/>
      <c r="VXB50" s="21"/>
      <c r="VXC50" s="21"/>
      <c r="VXD50" s="21"/>
      <c r="VXE50" s="21"/>
      <c r="VXF50" s="21"/>
      <c r="VXG50" s="21"/>
      <c r="VXH50" s="21"/>
      <c r="VXI50" s="21"/>
      <c r="VXJ50" s="21"/>
      <c r="VXK50" s="21"/>
      <c r="VXL50" s="21"/>
      <c r="VXM50" s="21"/>
      <c r="VXN50" s="21"/>
      <c r="VXO50" s="21"/>
      <c r="VXP50" s="21"/>
      <c r="VXQ50" s="21"/>
      <c r="VXR50" s="21"/>
      <c r="VXS50" s="21"/>
      <c r="VXT50" s="21"/>
      <c r="VXU50" s="21"/>
      <c r="VXV50" s="21"/>
      <c r="VXW50" s="21"/>
      <c r="VXX50" s="21"/>
      <c r="VXY50" s="21"/>
      <c r="VXZ50" s="21"/>
      <c r="VYA50" s="21"/>
      <c r="VYB50" s="21"/>
      <c r="VYC50" s="21"/>
      <c r="VYD50" s="21"/>
      <c r="VYE50" s="21"/>
      <c r="VYF50" s="21"/>
      <c r="VYG50" s="21"/>
      <c r="VYH50" s="21"/>
      <c r="VYI50" s="21"/>
      <c r="VYJ50" s="21"/>
      <c r="VYK50" s="21"/>
      <c r="VYL50" s="21"/>
      <c r="VYM50" s="21"/>
      <c r="VYN50" s="21"/>
      <c r="VYO50" s="21"/>
      <c r="VYP50" s="21"/>
      <c r="VYQ50" s="21"/>
      <c r="VYR50" s="21"/>
      <c r="VYS50" s="21"/>
      <c r="VYT50" s="21"/>
      <c r="VYU50" s="21"/>
      <c r="VYV50" s="21"/>
      <c r="VYW50" s="21"/>
      <c r="VYX50" s="21"/>
      <c r="VYY50" s="21"/>
      <c r="VYZ50" s="21"/>
      <c r="VZA50" s="21"/>
      <c r="VZB50" s="21"/>
      <c r="VZC50" s="21"/>
      <c r="VZD50" s="21"/>
      <c r="VZE50" s="21"/>
      <c r="VZF50" s="21"/>
      <c r="VZG50" s="21"/>
      <c r="VZH50" s="21"/>
      <c r="VZI50" s="21"/>
      <c r="VZJ50" s="21"/>
      <c r="VZK50" s="21"/>
      <c r="VZL50" s="21"/>
      <c r="VZM50" s="21"/>
      <c r="VZN50" s="21"/>
      <c r="VZO50" s="21"/>
      <c r="VZP50" s="21"/>
      <c r="VZQ50" s="21"/>
      <c r="VZR50" s="21"/>
      <c r="VZS50" s="21"/>
      <c r="VZT50" s="21"/>
      <c r="VZU50" s="21"/>
      <c r="VZV50" s="21"/>
      <c r="VZW50" s="21"/>
      <c r="VZX50" s="21"/>
      <c r="VZY50" s="21"/>
      <c r="VZZ50" s="21"/>
      <c r="WAA50" s="21"/>
      <c r="WAB50" s="21"/>
      <c r="WAC50" s="21"/>
      <c r="WAD50" s="21"/>
      <c r="WAE50" s="21"/>
      <c r="WAF50" s="21"/>
      <c r="WAG50" s="21"/>
      <c r="WAH50" s="21"/>
      <c r="WAI50" s="21"/>
      <c r="WAJ50" s="21"/>
      <c r="WAK50" s="21"/>
      <c r="WAL50" s="21"/>
      <c r="WAM50" s="21"/>
      <c r="WAN50" s="21"/>
      <c r="WAO50" s="21"/>
      <c r="WAP50" s="21"/>
      <c r="WAQ50" s="21"/>
      <c r="WAR50" s="21"/>
      <c r="WAS50" s="21"/>
      <c r="WAT50" s="21"/>
      <c r="WAU50" s="21"/>
      <c r="WAV50" s="21"/>
      <c r="WAW50" s="21"/>
      <c r="WAX50" s="21"/>
      <c r="WAY50" s="21"/>
      <c r="WAZ50" s="21"/>
      <c r="WBA50" s="21"/>
      <c r="WBB50" s="21"/>
      <c r="WBC50" s="21"/>
      <c r="WBD50" s="21"/>
      <c r="WBE50" s="21"/>
      <c r="WBF50" s="21"/>
      <c r="WBG50" s="21"/>
      <c r="WBH50" s="21"/>
      <c r="WBI50" s="21"/>
      <c r="WBJ50" s="21"/>
      <c r="WBK50" s="21"/>
      <c r="WBL50" s="21"/>
      <c r="WBM50" s="21"/>
      <c r="WBN50" s="21"/>
      <c r="WBO50" s="21"/>
      <c r="WBP50" s="21"/>
      <c r="WBQ50" s="21"/>
      <c r="WBR50" s="21"/>
      <c r="WBS50" s="21"/>
      <c r="WBT50" s="21"/>
      <c r="WBU50" s="21"/>
      <c r="WBV50" s="21"/>
      <c r="WBW50" s="21"/>
      <c r="WBX50" s="21"/>
      <c r="WBY50" s="21"/>
      <c r="WBZ50" s="21"/>
      <c r="WCA50" s="21"/>
      <c r="WCB50" s="21"/>
      <c r="WCC50" s="21"/>
      <c r="WCD50" s="21"/>
      <c r="WCE50" s="21"/>
      <c r="WCF50" s="21"/>
      <c r="WCG50" s="21"/>
      <c r="WCH50" s="21"/>
      <c r="WCI50" s="21"/>
      <c r="WCJ50" s="21"/>
      <c r="WCK50" s="21"/>
      <c r="WCL50" s="21"/>
      <c r="WCM50" s="21"/>
      <c r="WCN50" s="21"/>
      <c r="WCO50" s="21"/>
      <c r="WCP50" s="21"/>
      <c r="WCQ50" s="21"/>
      <c r="WCR50" s="21"/>
      <c r="WCS50" s="21"/>
      <c r="WCT50" s="21"/>
      <c r="WCU50" s="21"/>
      <c r="WCV50" s="21"/>
      <c r="WCW50" s="21"/>
      <c r="WCX50" s="21"/>
      <c r="WCY50" s="21"/>
      <c r="WCZ50" s="21"/>
      <c r="WDA50" s="21"/>
      <c r="WDB50" s="21"/>
      <c r="WDC50" s="21"/>
      <c r="WDD50" s="21"/>
      <c r="WDE50" s="21"/>
      <c r="WDF50" s="21"/>
      <c r="WDG50" s="21"/>
      <c r="WDH50" s="21"/>
      <c r="WDI50" s="21"/>
      <c r="WDJ50" s="21"/>
      <c r="WDK50" s="21"/>
      <c r="WDL50" s="21"/>
      <c r="WDM50" s="21"/>
      <c r="WDN50" s="21"/>
      <c r="WDO50" s="21"/>
      <c r="WDP50" s="21"/>
      <c r="WDQ50" s="21"/>
      <c r="WDR50" s="21"/>
      <c r="WDS50" s="21"/>
      <c r="WDT50" s="21"/>
      <c r="WDU50" s="21"/>
      <c r="WDV50" s="21"/>
      <c r="WDW50" s="21"/>
      <c r="WDX50" s="21"/>
      <c r="WDY50" s="21"/>
      <c r="WDZ50" s="21"/>
      <c r="WEA50" s="21"/>
      <c r="WEB50" s="21"/>
      <c r="WEC50" s="21"/>
      <c r="WED50" s="21"/>
      <c r="WEE50" s="21"/>
      <c r="WEF50" s="21"/>
      <c r="WEG50" s="21"/>
      <c r="WEH50" s="21"/>
      <c r="WEI50" s="21"/>
      <c r="WEJ50" s="21"/>
      <c r="WEK50" s="21"/>
      <c r="WEL50" s="21"/>
      <c r="WEM50" s="21"/>
      <c r="WEN50" s="21"/>
      <c r="WEO50" s="21"/>
      <c r="WEP50" s="21"/>
      <c r="WEQ50" s="21"/>
      <c r="WER50" s="21"/>
      <c r="WES50" s="21"/>
      <c r="WET50" s="21"/>
      <c r="WEU50" s="21"/>
      <c r="WEV50" s="21"/>
      <c r="WEW50" s="21"/>
      <c r="WEX50" s="21"/>
      <c r="WEY50" s="21"/>
      <c r="WEZ50" s="21"/>
      <c r="WFA50" s="21"/>
      <c r="WFB50" s="21"/>
      <c r="WFC50" s="21"/>
      <c r="WFD50" s="21"/>
      <c r="WFE50" s="21"/>
      <c r="WFF50" s="21"/>
      <c r="WFG50" s="21"/>
      <c r="WFH50" s="21"/>
      <c r="WFI50" s="21"/>
      <c r="WFJ50" s="21"/>
      <c r="WFK50" s="21"/>
      <c r="WFL50" s="21"/>
      <c r="WFM50" s="21"/>
      <c r="WFN50" s="21"/>
      <c r="WFO50" s="21"/>
      <c r="WFP50" s="21"/>
      <c r="WFQ50" s="21"/>
      <c r="WFR50" s="21"/>
      <c r="WFS50" s="21"/>
      <c r="WFT50" s="21"/>
      <c r="WFU50" s="21"/>
      <c r="WFV50" s="21"/>
      <c r="WFW50" s="21"/>
      <c r="WFX50" s="21"/>
      <c r="WFY50" s="21"/>
      <c r="WFZ50" s="21"/>
      <c r="WGA50" s="21"/>
      <c r="WGB50" s="21"/>
      <c r="WGC50" s="21"/>
      <c r="WGD50" s="21"/>
      <c r="WGE50" s="21"/>
      <c r="WGF50" s="21"/>
      <c r="WGG50" s="21"/>
      <c r="WGH50" s="21"/>
      <c r="WGI50" s="21"/>
      <c r="WGJ50" s="21"/>
      <c r="WGK50" s="21"/>
      <c r="WGL50" s="21"/>
      <c r="WGM50" s="21"/>
      <c r="WGN50" s="21"/>
      <c r="WGO50" s="21"/>
      <c r="WGP50" s="21"/>
      <c r="WGQ50" s="21"/>
      <c r="WGR50" s="21"/>
      <c r="WGS50" s="21"/>
      <c r="WGT50" s="21"/>
      <c r="WGU50" s="21"/>
      <c r="WGV50" s="21"/>
      <c r="WGW50" s="21"/>
      <c r="WGX50" s="21"/>
      <c r="WGY50" s="21"/>
      <c r="WGZ50" s="21"/>
      <c r="WHA50" s="21"/>
      <c r="WHB50" s="21"/>
      <c r="WHC50" s="21"/>
      <c r="WHD50" s="21"/>
      <c r="WHE50" s="21"/>
      <c r="WHF50" s="21"/>
      <c r="WHG50" s="21"/>
      <c r="WHH50" s="21"/>
      <c r="WHI50" s="21"/>
      <c r="WHJ50" s="21"/>
      <c r="WHK50" s="21"/>
      <c r="WHL50" s="21"/>
      <c r="WHM50" s="21"/>
      <c r="WHN50" s="21"/>
      <c r="WHO50" s="21"/>
      <c r="WHP50" s="21"/>
      <c r="WHQ50" s="21"/>
      <c r="WHR50" s="21"/>
      <c r="WHS50" s="21"/>
      <c r="WHT50" s="21"/>
      <c r="WHU50" s="21"/>
      <c r="WHV50" s="21"/>
      <c r="WHW50" s="21"/>
      <c r="WHX50" s="21"/>
      <c r="WHY50" s="21"/>
      <c r="WHZ50" s="21"/>
      <c r="WIA50" s="21"/>
      <c r="WIB50" s="21"/>
      <c r="WIC50" s="21"/>
      <c r="WID50" s="21"/>
      <c r="WIE50" s="21"/>
      <c r="WIF50" s="21"/>
      <c r="WIG50" s="21"/>
      <c r="WIH50" s="21"/>
      <c r="WII50" s="21"/>
      <c r="WIJ50" s="21"/>
      <c r="WIK50" s="21"/>
      <c r="WIL50" s="21"/>
      <c r="WIM50" s="21"/>
      <c r="WIN50" s="21"/>
      <c r="WIO50" s="21"/>
      <c r="WIP50" s="21"/>
      <c r="WIQ50" s="21"/>
      <c r="WIR50" s="21"/>
      <c r="WIS50" s="21"/>
      <c r="WIT50" s="21"/>
      <c r="WIU50" s="21"/>
      <c r="WIV50" s="21"/>
      <c r="WIW50" s="21"/>
      <c r="WIX50" s="21"/>
      <c r="WIY50" s="21"/>
      <c r="WIZ50" s="21"/>
      <c r="WJA50" s="21"/>
      <c r="WJB50" s="21"/>
      <c r="WJC50" s="21"/>
      <c r="WJD50" s="21"/>
      <c r="WJE50" s="21"/>
      <c r="WJF50" s="21"/>
      <c r="WJG50" s="21"/>
      <c r="WJH50" s="21"/>
      <c r="WJI50" s="21"/>
      <c r="WJJ50" s="21"/>
      <c r="WJK50" s="21"/>
      <c r="WJL50" s="21"/>
      <c r="WJM50" s="21"/>
      <c r="WJN50" s="21"/>
      <c r="WJO50" s="21"/>
      <c r="WJP50" s="21"/>
      <c r="WJQ50" s="21"/>
      <c r="WJR50" s="21"/>
      <c r="WJS50" s="21"/>
      <c r="WJT50" s="21"/>
      <c r="WJU50" s="21"/>
      <c r="WJV50" s="21"/>
      <c r="WJW50" s="21"/>
      <c r="WJX50" s="21"/>
      <c r="WJY50" s="21"/>
      <c r="WJZ50" s="21"/>
      <c r="WKA50" s="21"/>
      <c r="WKB50" s="21"/>
      <c r="WKC50" s="21"/>
      <c r="WKD50" s="21"/>
      <c r="WKE50" s="21"/>
      <c r="WKF50" s="21"/>
      <c r="WKG50" s="21"/>
      <c r="WKH50" s="21"/>
      <c r="WKI50" s="21"/>
      <c r="WKJ50" s="21"/>
      <c r="WKK50" s="21"/>
      <c r="WKL50" s="21"/>
      <c r="WKM50" s="21"/>
      <c r="WKN50" s="21"/>
      <c r="WKO50" s="21"/>
      <c r="WKP50" s="21"/>
      <c r="WKQ50" s="21"/>
      <c r="WKR50" s="21"/>
      <c r="WKS50" s="21"/>
      <c r="WKT50" s="21"/>
      <c r="WKU50" s="21"/>
      <c r="WKV50" s="21"/>
      <c r="WKW50" s="21"/>
      <c r="WKX50" s="21"/>
      <c r="WKY50" s="21"/>
      <c r="WKZ50" s="21"/>
      <c r="WLA50" s="21"/>
      <c r="WLB50" s="21"/>
      <c r="WLC50" s="21"/>
      <c r="WLD50" s="21"/>
      <c r="WLE50" s="21"/>
      <c r="WLF50" s="21"/>
      <c r="WLG50" s="21"/>
      <c r="WLH50" s="21"/>
      <c r="WLI50" s="21"/>
      <c r="WLJ50" s="21"/>
      <c r="WLK50" s="21"/>
      <c r="WLL50" s="21"/>
      <c r="WLM50" s="21"/>
      <c r="WLN50" s="21"/>
      <c r="WLO50" s="21"/>
      <c r="WLP50" s="21"/>
      <c r="WLQ50" s="21"/>
      <c r="WLR50" s="21"/>
      <c r="WLS50" s="21"/>
      <c r="WLT50" s="21"/>
      <c r="WLU50" s="21"/>
      <c r="WLV50" s="21"/>
      <c r="WLW50" s="21"/>
      <c r="WLX50" s="21"/>
      <c r="WLY50" s="21"/>
      <c r="WLZ50" s="21"/>
      <c r="WMA50" s="21"/>
      <c r="WMB50" s="21"/>
      <c r="WMC50" s="21"/>
      <c r="WMD50" s="21"/>
      <c r="WME50" s="21"/>
      <c r="WMF50" s="21"/>
      <c r="WMG50" s="21"/>
      <c r="WMH50" s="21"/>
      <c r="WMI50" s="21"/>
      <c r="WMJ50" s="21"/>
      <c r="WMK50" s="21"/>
      <c r="WML50" s="21"/>
      <c r="WMM50" s="21"/>
      <c r="WMN50" s="21"/>
      <c r="WMO50" s="21"/>
      <c r="WMP50" s="21"/>
      <c r="WMQ50" s="21"/>
      <c r="WMR50" s="21"/>
      <c r="WMS50" s="21"/>
      <c r="WMT50" s="21"/>
      <c r="WMU50" s="21"/>
      <c r="WMV50" s="21"/>
      <c r="WMW50" s="21"/>
      <c r="WMX50" s="21"/>
      <c r="WMY50" s="21"/>
      <c r="WMZ50" s="21"/>
      <c r="WNA50" s="21"/>
      <c r="WNB50" s="21"/>
      <c r="WNC50" s="21"/>
      <c r="WND50" s="21"/>
      <c r="WNE50" s="21"/>
      <c r="WNF50" s="21"/>
      <c r="WNG50" s="21"/>
      <c r="WNH50" s="21"/>
      <c r="WNI50" s="21"/>
      <c r="WNJ50" s="21"/>
      <c r="WNK50" s="21"/>
      <c r="WNL50" s="21"/>
      <c r="WNM50" s="21"/>
      <c r="WNN50" s="21"/>
      <c r="WNO50" s="21"/>
      <c r="WNP50" s="21"/>
      <c r="WNQ50" s="21"/>
      <c r="WNR50" s="21"/>
      <c r="WNS50" s="21"/>
      <c r="WNT50" s="21"/>
      <c r="WNU50" s="21"/>
      <c r="WNV50" s="21"/>
      <c r="WNW50" s="21"/>
      <c r="WNX50" s="21"/>
      <c r="WNY50" s="21"/>
      <c r="WNZ50" s="21"/>
      <c r="WOA50" s="21"/>
      <c r="WOB50" s="21"/>
      <c r="WOC50" s="21"/>
      <c r="WOD50" s="21"/>
      <c r="WOE50" s="21"/>
      <c r="WOF50" s="21"/>
      <c r="WOG50" s="21"/>
      <c r="WOH50" s="21"/>
      <c r="WOI50" s="21"/>
      <c r="WOJ50" s="21"/>
      <c r="WOK50" s="21"/>
      <c r="WOL50" s="21"/>
      <c r="WOM50" s="21"/>
      <c r="WON50" s="21"/>
      <c r="WOO50" s="21"/>
      <c r="WOP50" s="21"/>
      <c r="WOQ50" s="21"/>
      <c r="WOR50" s="21"/>
      <c r="WOS50" s="21"/>
      <c r="WOT50" s="21"/>
      <c r="WOU50" s="21"/>
      <c r="WOV50" s="21"/>
      <c r="WOW50" s="21"/>
      <c r="WOX50" s="21"/>
      <c r="WOY50" s="21"/>
      <c r="WOZ50" s="21"/>
      <c r="WPA50" s="21"/>
      <c r="WPB50" s="21"/>
      <c r="WPC50" s="21"/>
      <c r="WPD50" s="21"/>
      <c r="WPE50" s="21"/>
      <c r="WPF50" s="21"/>
      <c r="WPG50" s="21"/>
      <c r="WPH50" s="21"/>
      <c r="WPI50" s="21"/>
      <c r="WPJ50" s="21"/>
      <c r="WPK50" s="21"/>
      <c r="WPL50" s="21"/>
      <c r="WPM50" s="21"/>
      <c r="WPN50" s="21"/>
      <c r="WPO50" s="21"/>
      <c r="WPP50" s="21"/>
      <c r="WPQ50" s="21"/>
      <c r="WPR50" s="21"/>
      <c r="WPS50" s="21"/>
      <c r="WPT50" s="21"/>
      <c r="WPU50" s="21"/>
      <c r="WPV50" s="21"/>
      <c r="WPW50" s="21"/>
      <c r="WPX50" s="21"/>
      <c r="WPY50" s="21"/>
      <c r="WPZ50" s="21"/>
      <c r="WQA50" s="21"/>
      <c r="WQB50" s="21"/>
      <c r="WQC50" s="21"/>
      <c r="WQD50" s="21"/>
      <c r="WQE50" s="21"/>
      <c r="WQF50" s="21"/>
      <c r="WQG50" s="21"/>
      <c r="WQH50" s="21"/>
      <c r="WQI50" s="21"/>
      <c r="WQJ50" s="21"/>
      <c r="WQK50" s="21"/>
      <c r="WQL50" s="21"/>
      <c r="WQM50" s="21"/>
      <c r="WQN50" s="21"/>
      <c r="WQO50" s="21"/>
      <c r="WQP50" s="21"/>
      <c r="WQQ50" s="21"/>
      <c r="WQR50" s="21"/>
      <c r="WQS50" s="21"/>
      <c r="WQT50" s="21"/>
      <c r="WQU50" s="21"/>
      <c r="WQV50" s="21"/>
      <c r="WQW50" s="21"/>
      <c r="WQX50" s="21"/>
      <c r="WQY50" s="21"/>
      <c r="WQZ50" s="21"/>
      <c r="WRA50" s="21"/>
      <c r="WRB50" s="21"/>
      <c r="WRC50" s="21"/>
      <c r="WRD50" s="21"/>
      <c r="WRE50" s="21"/>
      <c r="WRF50" s="21"/>
      <c r="WRG50" s="21"/>
      <c r="WRH50" s="21"/>
      <c r="WRI50" s="21"/>
      <c r="WRJ50" s="21"/>
      <c r="WRK50" s="21"/>
      <c r="WRL50" s="21"/>
      <c r="WRM50" s="21"/>
      <c r="WRN50" s="21"/>
      <c r="WRO50" s="21"/>
      <c r="WRP50" s="21"/>
      <c r="WRQ50" s="21"/>
      <c r="WRR50" s="21"/>
      <c r="WRS50" s="21"/>
      <c r="WRT50" s="21"/>
      <c r="WRU50" s="21"/>
      <c r="WRV50" s="21"/>
      <c r="WRW50" s="21"/>
      <c r="WRX50" s="21"/>
      <c r="WRY50" s="21"/>
      <c r="WRZ50" s="21"/>
      <c r="WSA50" s="21"/>
      <c r="WSB50" s="21"/>
      <c r="WSC50" s="21"/>
      <c r="WSD50" s="21"/>
      <c r="WSE50" s="21"/>
      <c r="WSF50" s="21"/>
      <c r="WSG50" s="21"/>
      <c r="WSH50" s="21"/>
      <c r="WSI50" s="21"/>
      <c r="WSJ50" s="21"/>
      <c r="WSK50" s="21"/>
      <c r="WSL50" s="21"/>
      <c r="WSM50" s="21"/>
      <c r="WSN50" s="21"/>
      <c r="WSO50" s="21"/>
      <c r="WSP50" s="21"/>
      <c r="WSQ50" s="21"/>
      <c r="WSR50" s="21"/>
      <c r="WSS50" s="21"/>
      <c r="WST50" s="21"/>
      <c r="WSU50" s="21"/>
      <c r="WSV50" s="21"/>
      <c r="WSW50" s="21"/>
      <c r="WSX50" s="21"/>
      <c r="WSY50" s="21"/>
      <c r="WSZ50" s="21"/>
      <c r="WTA50" s="21"/>
      <c r="WTB50" s="21"/>
      <c r="WTC50" s="21"/>
      <c r="WTD50" s="21"/>
      <c r="WTE50" s="21"/>
      <c r="WTF50" s="21"/>
      <c r="WTG50" s="21"/>
      <c r="WTH50" s="21"/>
      <c r="WTI50" s="21"/>
      <c r="WTJ50" s="21"/>
      <c r="WTK50" s="21"/>
      <c r="WTL50" s="21"/>
      <c r="WTM50" s="21"/>
      <c r="WTN50" s="21"/>
      <c r="WTO50" s="21"/>
      <c r="WTP50" s="21"/>
      <c r="WTQ50" s="21"/>
      <c r="WTR50" s="21"/>
      <c r="WTS50" s="21"/>
      <c r="WTT50" s="21"/>
      <c r="WTU50" s="21"/>
      <c r="WTV50" s="21"/>
      <c r="WTW50" s="21"/>
      <c r="WTX50" s="21"/>
      <c r="WTY50" s="21"/>
      <c r="WTZ50" s="21"/>
      <c r="WUA50" s="21"/>
      <c r="WUB50" s="21"/>
      <c r="WUC50" s="21"/>
      <c r="WUD50" s="21"/>
      <c r="WUE50" s="21"/>
      <c r="WUF50" s="21"/>
      <c r="WUG50" s="21"/>
      <c r="WUH50" s="21"/>
      <c r="WUI50" s="21"/>
      <c r="WUJ50" s="21"/>
      <c r="WUK50" s="21"/>
      <c r="WUL50" s="21"/>
      <c r="WUM50" s="21"/>
      <c r="WUN50" s="21"/>
      <c r="WUO50" s="21"/>
      <c r="WUP50" s="21"/>
      <c r="WUQ50" s="21"/>
      <c r="WUR50" s="21"/>
      <c r="WUS50" s="21"/>
      <c r="WUT50" s="21"/>
      <c r="WUU50" s="21"/>
      <c r="WUV50" s="21"/>
      <c r="WUW50" s="21"/>
      <c r="WUX50" s="21"/>
      <c r="WUY50" s="21"/>
      <c r="WUZ50" s="21"/>
      <c r="WVA50" s="21"/>
      <c r="WVB50" s="21"/>
      <c r="WVC50" s="21"/>
      <c r="WVD50" s="21"/>
      <c r="WVE50" s="21"/>
      <c r="WVF50" s="21"/>
      <c r="WVG50" s="21"/>
      <c r="WVH50" s="21"/>
      <c r="WVI50" s="21"/>
      <c r="WVJ50" s="21"/>
      <c r="WVK50" s="21"/>
      <c r="WVL50" s="21"/>
      <c r="WVM50" s="21"/>
      <c r="WVN50" s="21"/>
      <c r="WVO50" s="21"/>
      <c r="WVP50" s="21"/>
      <c r="WVQ50" s="21"/>
      <c r="WVR50" s="21"/>
      <c r="WVS50" s="21"/>
      <c r="WVT50" s="21"/>
    </row>
  </sheetData>
  <printOptions horizontalCentered="1"/>
  <pageMargins left="0.17" right="0.15748031496063" top="0.91" bottom="0.5" header="0.15748031496063" footer="0"/>
  <pageSetup scale="64" fitToHeight="0" orientation="portrait" r:id="rId1"/>
  <headerFooter alignWithMargins="0">
    <oddHeader>&amp;L&amp;G&amp;C&amp;"Arial,Negrita"H. AYUNTAMIENTO DE TIJUANABAJA DE BIENES INMUEBLES PROPIEDAD MUNICIPALEN PROCESO INTERNO DE ASIGNACION DE CLAVE CATASTRAL AL MES DE NOVIEMBRE DE 2019&amp;RPágina: &amp;P de &amp;NHora: &amp;TFecha: &amp;D</oddHeader>
    <oddFooter>&amp;LAnexo 2-B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PADRÓN INMOBILIARIO SEP 2021</vt:lpstr>
      <vt:lpstr>BAJA PADRON AGO 2020</vt:lpstr>
      <vt:lpstr>PADRÓN INMOBILIARIO MAR 20 FULL</vt:lpstr>
      <vt:lpstr>ALTAS PADRON DIC 19</vt:lpstr>
      <vt:lpstr>INCORPORACION MPAL DIC 19</vt:lpstr>
      <vt:lpstr>ALTAS PADRON AGO 2020</vt:lpstr>
      <vt:lpstr>BAJA Decreto 132 POR CAT AGO 21</vt:lpstr>
      <vt:lpstr>ALTA NO FORMALIZADOS AGOSTO 20</vt:lpstr>
      <vt:lpstr>BAJA NO FORMALIZADOS AGO 2020</vt:lpstr>
      <vt:lpstr>BAJA FRACC POR CATASTRAR DIC 19</vt:lpstr>
      <vt:lpstr>'ALTA NO FORMALIZADOS AGOSTO 20'!Área_de_impresión</vt:lpstr>
      <vt:lpstr>'ALTAS PADRON AGO 2020'!Área_de_impresión</vt:lpstr>
      <vt:lpstr>'ALTAS PADRON DIC 19'!Área_de_impresión</vt:lpstr>
      <vt:lpstr>'BAJA Decreto 132 POR CAT AGO 21'!Área_de_impresión</vt:lpstr>
      <vt:lpstr>'BAJA FRACC POR CATASTRAR DIC 19'!Área_de_impresión</vt:lpstr>
      <vt:lpstr>'BAJA NO FORMALIZADOS AGO 2020'!Área_de_impresión</vt:lpstr>
      <vt:lpstr>'BAJA PADRON AGO 2020'!Área_de_impresión</vt:lpstr>
      <vt:lpstr>'INCORPORACION MPAL DIC 19'!Área_de_impresión</vt:lpstr>
      <vt:lpstr>'PADRÓN INMOBILIARIO MAR 20 FULL'!Área_de_impresión</vt:lpstr>
      <vt:lpstr>'PADRÓN INMOBILIARIO SEP 2021'!Área_de_impresión</vt:lpstr>
      <vt:lpstr>'ALTAS PADRON AGO 2020'!Títulos_a_imprimir</vt:lpstr>
      <vt:lpstr>'ALTAS PADRON DIC 19'!Títulos_a_imprimir</vt:lpstr>
      <vt:lpstr>'BAJA Decreto 132 POR CAT AGO 21'!Títulos_a_imprimir</vt:lpstr>
      <vt:lpstr>'BAJA FRACC POR CATASTRAR DIC 19'!Títulos_a_imprimir</vt:lpstr>
      <vt:lpstr>'BAJA PADRON AGO 2020'!Títulos_a_imprimir</vt:lpstr>
      <vt:lpstr>'INCORPORACION MPAL DIC 19'!Títulos_a_imprimir</vt:lpstr>
      <vt:lpstr>'PADRÓN INMOBILIARIO MAR 20 FULL'!Títulos_a_imprimir</vt:lpstr>
      <vt:lpstr>'PADRÓN INMOBILIARIO SEP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Vazquez Diaz, Julieta Aracely</dc:creator>
  <cp:lastModifiedBy>Vasquez Francisco,Carlos</cp:lastModifiedBy>
  <cp:lastPrinted>2022-01-05T16:51:38Z</cp:lastPrinted>
  <dcterms:created xsi:type="dcterms:W3CDTF">2019-12-09T23:05:46Z</dcterms:created>
  <dcterms:modified xsi:type="dcterms:W3CDTF">2022-01-05T16:54:53Z</dcterms:modified>
</cp:coreProperties>
</file>